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6A1154A0-5C9A-4C56-A460-AFB43F7B8062}" xr6:coauthVersionLast="47" xr6:coauthVersionMax="47" xr10:uidLastSave="{00000000-0000-0000-0000-000000000000}"/>
  <bookViews>
    <workbookView xWindow="-120" yWindow="-16320" windowWidth="29040" windowHeight="15840" activeTab="2" xr2:uid="{D90D41FF-8804-414E-8752-666AE185B07B}"/>
  </bookViews>
  <sheets>
    <sheet name="Results_TRA" sheetId="1" r:id="rId1"/>
    <sheet name="TRA_Report" sheetId="3" r:id="rId2"/>
    <sheet name="QuickResultsV5" sheetId="4" r:id="rId3"/>
  </sheets>
  <externalReferences>
    <externalReference r:id="rId4"/>
  </externalReferences>
  <definedNames>
    <definedName name="_xlnm._FilterDatabase" localSheetId="0" hidden="1">Results_TRA!$B$2:$AK$4190</definedName>
    <definedName name="ResTRA">Results_TRA!$A$2:$AK$19997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4" l="1"/>
  <c r="K18" i="4"/>
  <c r="K17" i="4"/>
  <c r="K16" i="4"/>
  <c r="K15" i="4"/>
  <c r="K14" i="4"/>
  <c r="K13" i="4"/>
  <c r="K12" i="4"/>
  <c r="K11" i="4"/>
  <c r="K10" i="4"/>
  <c r="K9" i="4"/>
  <c r="J19" i="4"/>
  <c r="J18" i="4"/>
  <c r="J17" i="4"/>
  <c r="J16" i="4"/>
  <c r="J15" i="4"/>
  <c r="J14" i="4"/>
  <c r="J13" i="4"/>
  <c r="J12" i="4"/>
  <c r="J11" i="4"/>
  <c r="J10" i="4"/>
  <c r="J9" i="4"/>
  <c r="I19" i="4"/>
  <c r="I18" i="4"/>
  <c r="I17" i="4"/>
  <c r="I16" i="4"/>
  <c r="I15" i="4"/>
  <c r="I14" i="4"/>
  <c r="I13" i="4"/>
  <c r="I12" i="4"/>
  <c r="I11" i="4"/>
  <c r="I10" i="4"/>
  <c r="I9" i="4"/>
  <c r="H19" i="4"/>
  <c r="H18" i="4"/>
  <c r="H17" i="4"/>
  <c r="H16" i="4"/>
  <c r="H15" i="4"/>
  <c r="H14" i="4"/>
  <c r="H13" i="4"/>
  <c r="H12" i="4"/>
  <c r="H11" i="4"/>
  <c r="H10" i="4"/>
  <c r="H9" i="4"/>
  <c r="E9" i="4"/>
  <c r="D9" i="4"/>
  <c r="C9" i="4"/>
  <c r="D7" i="3"/>
  <c r="U37" i="3" l="1"/>
  <c r="U35" i="3"/>
  <c r="U34" i="3"/>
  <c r="U33" i="3"/>
  <c r="U32" i="3"/>
  <c r="U30" i="3"/>
  <c r="U29" i="3"/>
  <c r="U31" i="3" s="1"/>
  <c r="U28" i="3"/>
  <c r="U27" i="3"/>
  <c r="U26" i="3"/>
  <c r="U24" i="3"/>
  <c r="U23" i="3"/>
  <c r="U22" i="3"/>
  <c r="U21" i="3"/>
  <c r="U20" i="3"/>
  <c r="U19" i="3"/>
  <c r="U18" i="3"/>
  <c r="U16" i="3"/>
  <c r="U15" i="3"/>
  <c r="U14" i="3"/>
  <c r="U13" i="3"/>
  <c r="U12" i="3"/>
  <c r="U11" i="3"/>
  <c r="U9" i="3"/>
  <c r="U4" i="3"/>
  <c r="W37" i="3"/>
  <c r="V37" i="3"/>
  <c r="W35" i="3"/>
  <c r="V35" i="3"/>
  <c r="W34" i="3"/>
  <c r="V34" i="3"/>
  <c r="W33" i="3"/>
  <c r="V33" i="3"/>
  <c r="W32" i="3"/>
  <c r="V32" i="3"/>
  <c r="W30" i="3"/>
  <c r="V30" i="3"/>
  <c r="W29" i="3"/>
  <c r="V29" i="3"/>
  <c r="W28" i="3"/>
  <c r="V28" i="3"/>
  <c r="W27" i="3"/>
  <c r="V27" i="3"/>
  <c r="W26" i="3"/>
  <c r="V26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6" i="3"/>
  <c r="W17" i="3" s="1"/>
  <c r="V16" i="3"/>
  <c r="W15" i="3"/>
  <c r="V15" i="3"/>
  <c r="W14" i="3"/>
  <c r="V14" i="3"/>
  <c r="W13" i="3"/>
  <c r="V13" i="3"/>
  <c r="W12" i="3"/>
  <c r="V12" i="3"/>
  <c r="W11" i="3"/>
  <c r="V11" i="3"/>
  <c r="W9" i="3"/>
  <c r="V9" i="3"/>
  <c r="W7" i="3"/>
  <c r="V7" i="3"/>
  <c r="W6" i="3"/>
  <c r="V6" i="3"/>
  <c r="W5" i="3"/>
  <c r="V5" i="3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W4" i="3" l="1"/>
  <c r="V4" i="3"/>
  <c r="U17" i="3"/>
  <c r="V17" i="3"/>
  <c r="W31" i="3"/>
  <c r="V31" i="3"/>
  <c r="T7" i="3" l="1"/>
  <c r="T6" i="3"/>
  <c r="T5" i="3"/>
  <c r="S7" i="3"/>
  <c r="S6" i="3"/>
  <c r="S5" i="3"/>
  <c r="A4190" i="1" l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T4" i="3"/>
  <c r="A3727" i="1"/>
  <c r="N6" i="3"/>
  <c r="M6" i="3"/>
  <c r="N7" i="3"/>
  <c r="M7" i="3"/>
  <c r="N5" i="3"/>
  <c r="M5" i="3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P6" i="3"/>
  <c r="O6" i="3"/>
  <c r="R6" i="3"/>
  <c r="Q6" i="3"/>
  <c r="R7" i="3"/>
  <c r="Q7" i="3"/>
  <c r="R5" i="3"/>
  <c r="Q5" i="3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S4" i="3" l="1"/>
  <c r="M4" i="3"/>
  <c r="N4" i="3"/>
  <c r="P7" i="3" l="1"/>
  <c r="P5" i="3"/>
  <c r="O7" i="3"/>
  <c r="O5" i="3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L7" i="3" l="1"/>
  <c r="K7" i="3"/>
  <c r="L5" i="3"/>
  <c r="K5" i="3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J7" i="3"/>
  <c r="I7" i="3"/>
  <c r="J6" i="3"/>
  <c r="I6" i="3"/>
  <c r="H6" i="3"/>
  <c r="J5" i="3"/>
  <c r="I5" i="3"/>
  <c r="H4" i="3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O4" i="3" l="1"/>
  <c r="P4" i="3"/>
  <c r="I4" i="3"/>
  <c r="J4" i="3"/>
  <c r="A941" i="1"/>
  <c r="Q1" i="1"/>
  <c r="P1" i="1"/>
  <c r="O1" i="1"/>
  <c r="N1" i="1"/>
  <c r="M1" i="1"/>
  <c r="L1" i="1"/>
  <c r="K1" i="1"/>
  <c r="J1" i="1"/>
  <c r="I1" i="1"/>
  <c r="H1" i="1"/>
  <c r="G1" i="1"/>
  <c r="F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AA4" i="3" l="1"/>
  <c r="Z4" i="3"/>
  <c r="AH4" i="3"/>
  <c r="X4" i="3"/>
  <c r="AB4" i="3"/>
  <c r="AF4" i="3"/>
  <c r="AI4" i="3"/>
  <c r="Y4" i="3"/>
  <c r="AG4" i="3"/>
  <c r="AJ4" i="3"/>
  <c r="AE4" i="3"/>
  <c r="AC4" i="3"/>
  <c r="Q4" i="3"/>
  <c r="AD4" i="3"/>
  <c r="L4" i="3"/>
  <c r="AK4" i="3"/>
  <c r="R4" i="3"/>
  <c r="K4" i="3"/>
  <c r="A454" i="1" l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K37" i="3" l="1"/>
  <c r="AC37" i="3"/>
  <c r="R37" i="3"/>
  <c r="J37" i="3"/>
  <c r="W38" i="3" s="1"/>
  <c r="AI35" i="3"/>
  <c r="AA35" i="3"/>
  <c r="P35" i="3"/>
  <c r="H35" i="3"/>
  <c r="AG34" i="3"/>
  <c r="Y34" i="3"/>
  <c r="N34" i="3"/>
  <c r="F34" i="3"/>
  <c r="AE33" i="3"/>
  <c r="T33" i="3"/>
  <c r="L33" i="3"/>
  <c r="AK32" i="3"/>
  <c r="AC32" i="3"/>
  <c r="R32" i="3"/>
  <c r="J32" i="3"/>
  <c r="AI30" i="3"/>
  <c r="AA30" i="3"/>
  <c r="P30" i="3"/>
  <c r="H30" i="3"/>
  <c r="AG29" i="3"/>
  <c r="Y29" i="3"/>
  <c r="N29" i="3"/>
  <c r="F29" i="3"/>
  <c r="AE24" i="3"/>
  <c r="T24" i="3"/>
  <c r="L24" i="3"/>
  <c r="AK28" i="3"/>
  <c r="AC28" i="3"/>
  <c r="R28" i="3"/>
  <c r="J28" i="3"/>
  <c r="AI27" i="3"/>
  <c r="AA27" i="3"/>
  <c r="P27" i="3"/>
  <c r="H27" i="3"/>
  <c r="AG26" i="3"/>
  <c r="Y26" i="3"/>
  <c r="N26" i="3"/>
  <c r="F26" i="3"/>
  <c r="AE23" i="3"/>
  <c r="T23" i="3"/>
  <c r="L23" i="3"/>
  <c r="AK22" i="3"/>
  <c r="AC22" i="3"/>
  <c r="R22" i="3"/>
  <c r="J22" i="3"/>
  <c r="AI21" i="3"/>
  <c r="AA21" i="3"/>
  <c r="P21" i="3"/>
  <c r="H21" i="3"/>
  <c r="AG20" i="3"/>
  <c r="Y20" i="3"/>
  <c r="N20" i="3"/>
  <c r="F20" i="3"/>
  <c r="AE19" i="3"/>
  <c r="T19" i="3"/>
  <c r="L19" i="3"/>
  <c r="AK18" i="3"/>
  <c r="AC18" i="3"/>
  <c r="R18" i="3"/>
  <c r="J18" i="3"/>
  <c r="AI16" i="3"/>
  <c r="AA16" i="3"/>
  <c r="P16" i="3"/>
  <c r="H16" i="3"/>
  <c r="AG15" i="3"/>
  <c r="Y15" i="3"/>
  <c r="N15" i="3"/>
  <c r="F15" i="3"/>
  <c r="AE14" i="3"/>
  <c r="T14" i="3"/>
  <c r="L14" i="3"/>
  <c r="AK13" i="3"/>
  <c r="AC13" i="3"/>
  <c r="R13" i="3"/>
  <c r="J13" i="3"/>
  <c r="AI12" i="3"/>
  <c r="AA12" i="3"/>
  <c r="P12" i="3"/>
  <c r="H12" i="3"/>
  <c r="AG11" i="3"/>
  <c r="Y11" i="3"/>
  <c r="AJ37" i="3"/>
  <c r="AB37" i="3"/>
  <c r="Q37" i="3"/>
  <c r="I37" i="3"/>
  <c r="AH35" i="3"/>
  <c r="Z35" i="3"/>
  <c r="O35" i="3"/>
  <c r="G35" i="3"/>
  <c r="AF34" i="3"/>
  <c r="X34" i="3"/>
  <c r="M34" i="3"/>
  <c r="E34" i="3"/>
  <c r="AD33" i="3"/>
  <c r="S33" i="3"/>
  <c r="K33" i="3"/>
  <c r="AJ32" i="3"/>
  <c r="AB32" i="3"/>
  <c r="Q32" i="3"/>
  <c r="I32" i="3"/>
  <c r="AH30" i="3"/>
  <c r="Z30" i="3"/>
  <c r="O30" i="3"/>
  <c r="G30" i="3"/>
  <c r="AF29" i="3"/>
  <c r="X29" i="3"/>
  <c r="M29" i="3"/>
  <c r="E29" i="3"/>
  <c r="AD24" i="3"/>
  <c r="S24" i="3"/>
  <c r="K24" i="3"/>
  <c r="AJ28" i="3"/>
  <c r="AB28" i="3"/>
  <c r="Q28" i="3"/>
  <c r="I28" i="3"/>
  <c r="AH27" i="3"/>
  <c r="Z27" i="3"/>
  <c r="O27" i="3"/>
  <c r="G27" i="3"/>
  <c r="AF26" i="3"/>
  <c r="X26" i="3"/>
  <c r="M26" i="3"/>
  <c r="E26" i="3"/>
  <c r="AD23" i="3"/>
  <c r="S23" i="3"/>
  <c r="K23" i="3"/>
  <c r="AJ22" i="3"/>
  <c r="AB22" i="3"/>
  <c r="Q22" i="3"/>
  <c r="I22" i="3"/>
  <c r="AH21" i="3"/>
  <c r="Z21" i="3"/>
  <c r="O21" i="3"/>
  <c r="G21" i="3"/>
  <c r="W49" i="3" s="1"/>
  <c r="AF20" i="3"/>
  <c r="X20" i="3"/>
  <c r="M20" i="3"/>
  <c r="E20" i="3"/>
  <c r="AD19" i="3"/>
  <c r="S19" i="3"/>
  <c r="K19" i="3"/>
  <c r="AJ18" i="3"/>
  <c r="AB18" i="3"/>
  <c r="Q18" i="3"/>
  <c r="I18" i="3"/>
  <c r="AH16" i="3"/>
  <c r="Z16" i="3"/>
  <c r="O16" i="3"/>
  <c r="G16" i="3"/>
  <c r="W45" i="3" s="1"/>
  <c r="AF15" i="3"/>
  <c r="X15" i="3"/>
  <c r="M15" i="3"/>
  <c r="E15" i="3"/>
  <c r="AD14" i="3"/>
  <c r="S14" i="3"/>
  <c r="K14" i="3"/>
  <c r="AJ13" i="3"/>
  <c r="AB13" i="3"/>
  <c r="Q13" i="3"/>
  <c r="I13" i="3"/>
  <c r="AH12" i="3"/>
  <c r="Z12" i="3"/>
  <c r="O12" i="3"/>
  <c r="G12" i="3"/>
  <c r="AF11" i="3"/>
  <c r="AI37" i="3"/>
  <c r="AA37" i="3"/>
  <c r="P37" i="3"/>
  <c r="H37" i="3"/>
  <c r="AG35" i="3"/>
  <c r="Y35" i="3"/>
  <c r="N35" i="3"/>
  <c r="F35" i="3"/>
  <c r="AE34" i="3"/>
  <c r="T34" i="3"/>
  <c r="L34" i="3"/>
  <c r="AK33" i="3"/>
  <c r="AC33" i="3"/>
  <c r="R33" i="3"/>
  <c r="J33" i="3"/>
  <c r="AI32" i="3"/>
  <c r="AA32" i="3"/>
  <c r="P32" i="3"/>
  <c r="H32" i="3"/>
  <c r="AG30" i="3"/>
  <c r="Y30" i="3"/>
  <c r="N30" i="3"/>
  <c r="F30" i="3"/>
  <c r="AE29" i="3"/>
  <c r="T29" i="3"/>
  <c r="L29" i="3"/>
  <c r="AK24" i="3"/>
  <c r="AC24" i="3"/>
  <c r="R24" i="3"/>
  <c r="J24" i="3"/>
  <c r="AI28" i="3"/>
  <c r="AA28" i="3"/>
  <c r="P28" i="3"/>
  <c r="H28" i="3"/>
  <c r="AG27" i="3"/>
  <c r="Y27" i="3"/>
  <c r="N27" i="3"/>
  <c r="F27" i="3"/>
  <c r="AE26" i="3"/>
  <c r="T26" i="3"/>
  <c r="L26" i="3"/>
  <c r="AK23" i="3"/>
  <c r="AC23" i="3"/>
  <c r="R23" i="3"/>
  <c r="J23" i="3"/>
  <c r="AI22" i="3"/>
  <c r="AA22" i="3"/>
  <c r="P22" i="3"/>
  <c r="H22" i="3"/>
  <c r="AG21" i="3"/>
  <c r="Y21" i="3"/>
  <c r="N21" i="3"/>
  <c r="F21" i="3"/>
  <c r="AE20" i="3"/>
  <c r="T20" i="3"/>
  <c r="L20" i="3"/>
  <c r="AK19" i="3"/>
  <c r="AC19" i="3"/>
  <c r="R19" i="3"/>
  <c r="J19" i="3"/>
  <c r="AI18" i="3"/>
  <c r="AA18" i="3"/>
  <c r="P18" i="3"/>
  <c r="H18" i="3"/>
  <c r="AG16" i="3"/>
  <c r="Y16" i="3"/>
  <c r="N16" i="3"/>
  <c r="F16" i="3"/>
  <c r="AE15" i="3"/>
  <c r="T15" i="3"/>
  <c r="L15" i="3"/>
  <c r="AK14" i="3"/>
  <c r="AC14" i="3"/>
  <c r="R14" i="3"/>
  <c r="J14" i="3"/>
  <c r="AI13" i="3"/>
  <c r="AA13" i="3"/>
  <c r="P13" i="3"/>
  <c r="H13" i="3"/>
  <c r="AG12" i="3"/>
  <c r="Y12" i="3"/>
  <c r="N12" i="3"/>
  <c r="F12" i="3"/>
  <c r="AE11" i="3"/>
  <c r="T11" i="3"/>
  <c r="AH37" i="3"/>
  <c r="Z37" i="3"/>
  <c r="O37" i="3"/>
  <c r="G37" i="3"/>
  <c r="AF35" i="3"/>
  <c r="X35" i="3"/>
  <c r="M35" i="3"/>
  <c r="E35" i="3"/>
  <c r="AD34" i="3"/>
  <c r="S34" i="3"/>
  <c r="K34" i="3"/>
  <c r="AJ33" i="3"/>
  <c r="AB33" i="3"/>
  <c r="Q33" i="3"/>
  <c r="I33" i="3"/>
  <c r="AH32" i="3"/>
  <c r="Z32" i="3"/>
  <c r="O32" i="3"/>
  <c r="G32" i="3"/>
  <c r="AF30" i="3"/>
  <c r="X30" i="3"/>
  <c r="M30" i="3"/>
  <c r="E30" i="3"/>
  <c r="AD29" i="3"/>
  <c r="S29" i="3"/>
  <c r="K29" i="3"/>
  <c r="AJ24" i="3"/>
  <c r="AB24" i="3"/>
  <c r="Q24" i="3"/>
  <c r="I24" i="3"/>
  <c r="AH28" i="3"/>
  <c r="Z28" i="3"/>
  <c r="O28" i="3"/>
  <c r="G28" i="3"/>
  <c r="AF27" i="3"/>
  <c r="X27" i="3"/>
  <c r="M27" i="3"/>
  <c r="E27" i="3"/>
  <c r="AD26" i="3"/>
  <c r="S26" i="3"/>
  <c r="K26" i="3"/>
  <c r="AJ23" i="3"/>
  <c r="AB23" i="3"/>
  <c r="Q23" i="3"/>
  <c r="I23" i="3"/>
  <c r="AH22" i="3"/>
  <c r="Z22" i="3"/>
  <c r="O22" i="3"/>
  <c r="G22" i="3"/>
  <c r="W50" i="3" s="1"/>
  <c r="AF21" i="3"/>
  <c r="X21" i="3"/>
  <c r="M21" i="3"/>
  <c r="E21" i="3"/>
  <c r="E49" i="3" s="1"/>
  <c r="AD20" i="3"/>
  <c r="S20" i="3"/>
  <c r="K20" i="3"/>
  <c r="AJ19" i="3"/>
  <c r="AB19" i="3"/>
  <c r="Q19" i="3"/>
  <c r="I19" i="3"/>
  <c r="AH18" i="3"/>
  <c r="Z18" i="3"/>
  <c r="O18" i="3"/>
  <c r="G18" i="3"/>
  <c r="W47" i="3" s="1"/>
  <c r="AF16" i="3"/>
  <c r="X16" i="3"/>
  <c r="M16" i="3"/>
  <c r="E16" i="3"/>
  <c r="AD15" i="3"/>
  <c r="S15" i="3"/>
  <c r="K15" i="3"/>
  <c r="AJ14" i="3"/>
  <c r="AB14" i="3"/>
  <c r="Q14" i="3"/>
  <c r="I14" i="3"/>
  <c r="AH13" i="3"/>
  <c r="Z13" i="3"/>
  <c r="O13" i="3"/>
  <c r="G13" i="3"/>
  <c r="AF12" i="3"/>
  <c r="X12" i="3"/>
  <c r="M12" i="3"/>
  <c r="E12" i="3"/>
  <c r="AD11" i="3"/>
  <c r="S11" i="3"/>
  <c r="AG37" i="3"/>
  <c r="Y37" i="3"/>
  <c r="N37" i="3"/>
  <c r="F37" i="3"/>
  <c r="AE35" i="3"/>
  <c r="T35" i="3"/>
  <c r="L35" i="3"/>
  <c r="AK34" i="3"/>
  <c r="AC34" i="3"/>
  <c r="R34" i="3"/>
  <c r="J34" i="3"/>
  <c r="AI33" i="3"/>
  <c r="AA33" i="3"/>
  <c r="P33" i="3"/>
  <c r="H33" i="3"/>
  <c r="AG32" i="3"/>
  <c r="Y32" i="3"/>
  <c r="N32" i="3"/>
  <c r="F32" i="3"/>
  <c r="AE30" i="3"/>
  <c r="T30" i="3"/>
  <c r="L30" i="3"/>
  <c r="AK29" i="3"/>
  <c r="AC29" i="3"/>
  <c r="R29" i="3"/>
  <c r="J29" i="3"/>
  <c r="AI24" i="3"/>
  <c r="AA24" i="3"/>
  <c r="P24" i="3"/>
  <c r="H24" i="3"/>
  <c r="AG28" i="3"/>
  <c r="Y28" i="3"/>
  <c r="N28" i="3"/>
  <c r="F28" i="3"/>
  <c r="AE27" i="3"/>
  <c r="T27" i="3"/>
  <c r="L27" i="3"/>
  <c r="AK26" i="3"/>
  <c r="AC26" i="3"/>
  <c r="R26" i="3"/>
  <c r="J26" i="3"/>
  <c r="AI23" i="3"/>
  <c r="AA23" i="3"/>
  <c r="P23" i="3"/>
  <c r="H23" i="3"/>
  <c r="AG22" i="3"/>
  <c r="Y22" i="3"/>
  <c r="N22" i="3"/>
  <c r="F22" i="3"/>
  <c r="AE21" i="3"/>
  <c r="T21" i="3"/>
  <c r="L21" i="3"/>
  <c r="AK20" i="3"/>
  <c r="AC20" i="3"/>
  <c r="R20" i="3"/>
  <c r="J20" i="3"/>
  <c r="AI19" i="3"/>
  <c r="AA19" i="3"/>
  <c r="P19" i="3"/>
  <c r="H19" i="3"/>
  <c r="AG18" i="3"/>
  <c r="Y18" i="3"/>
  <c r="N18" i="3"/>
  <c r="F18" i="3"/>
  <c r="AE16" i="3"/>
  <c r="T16" i="3"/>
  <c r="L16" i="3"/>
  <c r="AK15" i="3"/>
  <c r="AC15" i="3"/>
  <c r="R15" i="3"/>
  <c r="J15" i="3"/>
  <c r="AI14" i="3"/>
  <c r="AA14" i="3"/>
  <c r="P14" i="3"/>
  <c r="H14" i="3"/>
  <c r="AG13" i="3"/>
  <c r="Y13" i="3"/>
  <c r="N13" i="3"/>
  <c r="F13" i="3"/>
  <c r="AE12" i="3"/>
  <c r="T12" i="3"/>
  <c r="L12" i="3"/>
  <c r="AK11" i="3"/>
  <c r="AC11" i="3"/>
  <c r="R11" i="3"/>
  <c r="AF37" i="3"/>
  <c r="X37" i="3"/>
  <c r="M37" i="3"/>
  <c r="E37" i="3"/>
  <c r="AD35" i="3"/>
  <c r="S35" i="3"/>
  <c r="K35" i="3"/>
  <c r="AJ34" i="3"/>
  <c r="AB34" i="3"/>
  <c r="Q34" i="3"/>
  <c r="I34" i="3"/>
  <c r="AH33" i="3"/>
  <c r="Z33" i="3"/>
  <c r="O33" i="3"/>
  <c r="G33" i="3"/>
  <c r="AF32" i="3"/>
  <c r="X32" i="3"/>
  <c r="M32" i="3"/>
  <c r="E32" i="3"/>
  <c r="AD30" i="3"/>
  <c r="S30" i="3"/>
  <c r="K30" i="3"/>
  <c r="AJ29" i="3"/>
  <c r="AB29" i="3"/>
  <c r="Q29" i="3"/>
  <c r="I29" i="3"/>
  <c r="AH24" i="3"/>
  <c r="Z24" i="3"/>
  <c r="O24" i="3"/>
  <c r="G24" i="3"/>
  <c r="AF28" i="3"/>
  <c r="X28" i="3"/>
  <c r="M28" i="3"/>
  <c r="E28" i="3"/>
  <c r="AD27" i="3"/>
  <c r="S27" i="3"/>
  <c r="K27" i="3"/>
  <c r="AJ26" i="3"/>
  <c r="AB26" i="3"/>
  <c r="Q26" i="3"/>
  <c r="I26" i="3"/>
  <c r="AH23" i="3"/>
  <c r="Z23" i="3"/>
  <c r="O23" i="3"/>
  <c r="G23" i="3"/>
  <c r="AF22" i="3"/>
  <c r="X22" i="3"/>
  <c r="M22" i="3"/>
  <c r="E22" i="3"/>
  <c r="E50" i="3" s="1"/>
  <c r="AD21" i="3"/>
  <c r="S21" i="3"/>
  <c r="K21" i="3"/>
  <c r="AJ20" i="3"/>
  <c r="AB20" i="3"/>
  <c r="Q20" i="3"/>
  <c r="I20" i="3"/>
  <c r="AH19" i="3"/>
  <c r="Z19" i="3"/>
  <c r="O19" i="3"/>
  <c r="G19" i="3"/>
  <c r="AF18" i="3"/>
  <c r="X18" i="3"/>
  <c r="M18" i="3"/>
  <c r="E18" i="3"/>
  <c r="E47" i="3" s="1"/>
  <c r="AD16" i="3"/>
  <c r="S16" i="3"/>
  <c r="K16" i="3"/>
  <c r="AJ15" i="3"/>
  <c r="AB15" i="3"/>
  <c r="Q15" i="3"/>
  <c r="I15" i="3"/>
  <c r="AH14" i="3"/>
  <c r="Z14" i="3"/>
  <c r="O14" i="3"/>
  <c r="G14" i="3"/>
  <c r="AF13" i="3"/>
  <c r="X13" i="3"/>
  <c r="M13" i="3"/>
  <c r="E13" i="3"/>
  <c r="AD12" i="3"/>
  <c r="S12" i="3"/>
  <c r="K12" i="3"/>
  <c r="AJ11" i="3"/>
  <c r="AB11" i="3"/>
  <c r="Q11" i="3"/>
  <c r="AE37" i="3"/>
  <c r="T37" i="3"/>
  <c r="L37" i="3"/>
  <c r="AK35" i="3"/>
  <c r="AC35" i="3"/>
  <c r="R35" i="3"/>
  <c r="J35" i="3"/>
  <c r="W36" i="3" s="1"/>
  <c r="AI34" i="3"/>
  <c r="AA34" i="3"/>
  <c r="P34" i="3"/>
  <c r="H34" i="3"/>
  <c r="AG33" i="3"/>
  <c r="Y33" i="3"/>
  <c r="N33" i="3"/>
  <c r="F33" i="3"/>
  <c r="AE32" i="3"/>
  <c r="T32" i="3"/>
  <c r="L32" i="3"/>
  <c r="AK30" i="3"/>
  <c r="AC30" i="3"/>
  <c r="R30" i="3"/>
  <c r="J30" i="3"/>
  <c r="AI29" i="3"/>
  <c r="AA29" i="3"/>
  <c r="P29" i="3"/>
  <c r="H29" i="3"/>
  <c r="AG24" i="3"/>
  <c r="Y24" i="3"/>
  <c r="N24" i="3"/>
  <c r="F24" i="3"/>
  <c r="AE28" i="3"/>
  <c r="T28" i="3"/>
  <c r="L28" i="3"/>
  <c r="AK27" i="3"/>
  <c r="AC27" i="3"/>
  <c r="R27" i="3"/>
  <c r="J27" i="3"/>
  <c r="AI26" i="3"/>
  <c r="AA26" i="3"/>
  <c r="P26" i="3"/>
  <c r="H26" i="3"/>
  <c r="AG23" i="3"/>
  <c r="Y23" i="3"/>
  <c r="N23" i="3"/>
  <c r="F23" i="3"/>
  <c r="AE22" i="3"/>
  <c r="T22" i="3"/>
  <c r="T50" i="3" s="1"/>
  <c r="L22" i="3"/>
  <c r="AK21" i="3"/>
  <c r="AC21" i="3"/>
  <c r="R21" i="3"/>
  <c r="J21" i="3"/>
  <c r="AI20" i="3"/>
  <c r="AA20" i="3"/>
  <c r="P20" i="3"/>
  <c r="H20" i="3"/>
  <c r="AG19" i="3"/>
  <c r="Y19" i="3"/>
  <c r="N19" i="3"/>
  <c r="F19" i="3"/>
  <c r="AE18" i="3"/>
  <c r="T18" i="3"/>
  <c r="L18" i="3"/>
  <c r="AK16" i="3"/>
  <c r="AC16" i="3"/>
  <c r="R16" i="3"/>
  <c r="J16" i="3"/>
  <c r="AI15" i="3"/>
  <c r="AA15" i="3"/>
  <c r="P15" i="3"/>
  <c r="H15" i="3"/>
  <c r="AG14" i="3"/>
  <c r="Y14" i="3"/>
  <c r="N14" i="3"/>
  <c r="F14" i="3"/>
  <c r="AE13" i="3"/>
  <c r="T13" i="3"/>
  <c r="L13" i="3"/>
  <c r="AK12" i="3"/>
  <c r="AC12" i="3"/>
  <c r="R12" i="3"/>
  <c r="J12" i="3"/>
  <c r="AI11" i="3"/>
  <c r="AD37" i="3"/>
  <c r="Z34" i="3"/>
  <c r="S32" i="3"/>
  <c r="O29" i="3"/>
  <c r="K28" i="3"/>
  <c r="G26" i="3"/>
  <c r="W51" i="3" s="1"/>
  <c r="AJ21" i="3"/>
  <c r="AF19" i="3"/>
  <c r="AB16" i="3"/>
  <c r="X14" i="3"/>
  <c r="Q12" i="3"/>
  <c r="N11" i="3"/>
  <c r="F11" i="3"/>
  <c r="AE9" i="3"/>
  <c r="T9" i="3"/>
  <c r="L9" i="3"/>
  <c r="S37" i="3"/>
  <c r="S38" i="3" s="1"/>
  <c r="O34" i="3"/>
  <c r="K32" i="3"/>
  <c r="G29" i="3"/>
  <c r="AJ27" i="3"/>
  <c r="AF23" i="3"/>
  <c r="AB21" i="3"/>
  <c r="X19" i="3"/>
  <c r="Q16" i="3"/>
  <c r="M14" i="3"/>
  <c r="I12" i="3"/>
  <c r="M11" i="3"/>
  <c r="E11" i="3"/>
  <c r="AD9" i="3"/>
  <c r="S9" i="3"/>
  <c r="K9" i="3"/>
  <c r="K37" i="3"/>
  <c r="G34" i="3"/>
  <c r="AJ30" i="3"/>
  <c r="AF24" i="3"/>
  <c r="AB27" i="3"/>
  <c r="X23" i="3"/>
  <c r="Q21" i="3"/>
  <c r="M19" i="3"/>
  <c r="I16" i="3"/>
  <c r="E14" i="3"/>
  <c r="AH11" i="3"/>
  <c r="L11" i="3"/>
  <c r="AK9" i="3"/>
  <c r="AC9" i="3"/>
  <c r="R9" i="3"/>
  <c r="J9" i="3"/>
  <c r="AJ35" i="3"/>
  <c r="AF33" i="3"/>
  <c r="AB30" i="3"/>
  <c r="X24" i="3"/>
  <c r="Q27" i="3"/>
  <c r="M23" i="3"/>
  <c r="I21" i="3"/>
  <c r="E19" i="3"/>
  <c r="AH15" i="3"/>
  <c r="AD13" i="3"/>
  <c r="AA11" i="3"/>
  <c r="K11" i="3"/>
  <c r="AJ9" i="3"/>
  <c r="AB9" i="3"/>
  <c r="Q9" i="3"/>
  <c r="I9" i="3"/>
  <c r="S28" i="3"/>
  <c r="O11" i="3"/>
  <c r="E9" i="3"/>
  <c r="AB35" i="3"/>
  <c r="X33" i="3"/>
  <c r="Q30" i="3"/>
  <c r="M24" i="3"/>
  <c r="I27" i="3"/>
  <c r="E23" i="3"/>
  <c r="AH20" i="3"/>
  <c r="AD18" i="3"/>
  <c r="Z15" i="3"/>
  <c r="S13" i="3"/>
  <c r="Z11" i="3"/>
  <c r="J11" i="3"/>
  <c r="AI9" i="3"/>
  <c r="AA9" i="3"/>
  <c r="P9" i="3"/>
  <c r="H9" i="3"/>
  <c r="U10" i="3" s="1"/>
  <c r="AD32" i="3"/>
  <c r="O26" i="3"/>
  <c r="AJ16" i="3"/>
  <c r="G11" i="3"/>
  <c r="Q35" i="3"/>
  <c r="M33" i="3"/>
  <c r="I30" i="3"/>
  <c r="E24" i="3"/>
  <c r="AH26" i="3"/>
  <c r="AD22" i="3"/>
  <c r="Z20" i="3"/>
  <c r="S18" i="3"/>
  <c r="O15" i="3"/>
  <c r="K13" i="3"/>
  <c r="X11" i="3"/>
  <c r="I11" i="3"/>
  <c r="AH9" i="3"/>
  <c r="Z9" i="3"/>
  <c r="O9" i="3"/>
  <c r="G9" i="3"/>
  <c r="AH34" i="3"/>
  <c r="G20" i="3"/>
  <c r="AB12" i="3"/>
  <c r="X9" i="3"/>
  <c r="I35" i="3"/>
  <c r="E33" i="3"/>
  <c r="E43" i="3" s="1"/>
  <c r="AH29" i="3"/>
  <c r="AD28" i="3"/>
  <c r="Z26" i="3"/>
  <c r="S22" i="3"/>
  <c r="O20" i="3"/>
  <c r="K18" i="3"/>
  <c r="G15" i="3"/>
  <c r="W44" i="3" s="1"/>
  <c r="AJ12" i="3"/>
  <c r="P11" i="3"/>
  <c r="H11" i="3"/>
  <c r="AG9" i="3"/>
  <c r="Y9" i="3"/>
  <c r="N9" i="3"/>
  <c r="F9" i="3"/>
  <c r="Z29" i="3"/>
  <c r="K22" i="3"/>
  <c r="AF14" i="3"/>
  <c r="AF9" i="3"/>
  <c r="M9" i="3"/>
  <c r="N31" i="3"/>
  <c r="T38" i="3"/>
  <c r="S44" i="3"/>
  <c r="E51" i="3"/>
  <c r="E48" i="3"/>
  <c r="V48" i="3" l="1"/>
  <c r="U48" i="3"/>
  <c r="V44" i="3"/>
  <c r="U44" i="3"/>
  <c r="V25" i="3"/>
  <c r="U25" i="3"/>
  <c r="V47" i="3"/>
  <c r="U47" i="3"/>
  <c r="V38" i="3"/>
  <c r="U38" i="3"/>
  <c r="S36" i="3"/>
  <c r="S51" i="3"/>
  <c r="V49" i="3"/>
  <c r="U49" i="3"/>
  <c r="V45" i="3"/>
  <c r="U45" i="3"/>
  <c r="V36" i="3"/>
  <c r="U36" i="3"/>
  <c r="V43" i="3"/>
  <c r="U43" i="3"/>
  <c r="V50" i="3"/>
  <c r="U50" i="3"/>
  <c r="V51" i="3"/>
  <c r="U51" i="3"/>
  <c r="H40" i="3"/>
  <c r="H42" i="3" s="1"/>
  <c r="S48" i="3"/>
  <c r="T43" i="3"/>
  <c r="W43" i="3"/>
  <c r="T25" i="3"/>
  <c r="W25" i="3"/>
  <c r="T48" i="3"/>
  <c r="W48" i="3"/>
  <c r="V53" i="3"/>
  <c r="V10" i="3"/>
  <c r="W10" i="3"/>
  <c r="T47" i="3"/>
  <c r="S47" i="3"/>
  <c r="T36" i="3"/>
  <c r="T45" i="3"/>
  <c r="S25" i="3"/>
  <c r="S53" i="3" s="1"/>
  <c r="S43" i="3"/>
  <c r="T49" i="3"/>
  <c r="S50" i="3"/>
  <c r="S49" i="3"/>
  <c r="S45" i="3"/>
  <c r="T31" i="3"/>
  <c r="E44" i="3"/>
  <c r="S17" i="3"/>
  <c r="T44" i="3"/>
  <c r="T51" i="3"/>
  <c r="S31" i="3"/>
  <c r="T17" i="3"/>
  <c r="T53" i="3"/>
  <c r="M47" i="3"/>
  <c r="N49" i="3"/>
  <c r="N25" i="3"/>
  <c r="N53" i="3" s="1"/>
  <c r="N44" i="3"/>
  <c r="M25" i="3"/>
  <c r="M53" i="3" s="1"/>
  <c r="M38" i="3"/>
  <c r="M48" i="3"/>
  <c r="M44" i="3"/>
  <c r="M50" i="3"/>
  <c r="N50" i="3"/>
  <c r="M49" i="3"/>
  <c r="N43" i="3"/>
  <c r="N48" i="3"/>
  <c r="N51" i="3"/>
  <c r="M43" i="3"/>
  <c r="N36" i="3"/>
  <c r="N38" i="3"/>
  <c r="S10" i="3"/>
  <c r="T10" i="3"/>
  <c r="M51" i="3"/>
  <c r="N47" i="3"/>
  <c r="M36" i="3"/>
  <c r="N17" i="3"/>
  <c r="M31" i="3"/>
  <c r="M17" i="3"/>
  <c r="M10" i="3"/>
  <c r="N10" i="3"/>
  <c r="P45" i="3"/>
  <c r="N45" i="3"/>
  <c r="O45" i="3"/>
  <c r="M45" i="3"/>
  <c r="P25" i="3"/>
  <c r="P53" i="3" s="1"/>
  <c r="R25" i="3"/>
  <c r="O25" i="3"/>
  <c r="O53" i="3" s="1"/>
  <c r="Q25" i="3"/>
  <c r="F38" i="3"/>
  <c r="G36" i="3"/>
  <c r="AK36" i="3"/>
  <c r="AF38" i="3"/>
  <c r="AJ43" i="3"/>
  <c r="AJ42" i="3" s="1"/>
  <c r="J51" i="3"/>
  <c r="I43" i="3"/>
  <c r="J50" i="3"/>
  <c r="AK49" i="3"/>
  <c r="X51" i="3"/>
  <c r="AK47" i="3"/>
  <c r="Z44" i="3"/>
  <c r="AK43" i="3"/>
  <c r="AK42" i="3" s="1"/>
  <c r="AH51" i="3"/>
  <c r="X50" i="3"/>
  <c r="Q51" i="3"/>
  <c r="P17" i="3"/>
  <c r="O31" i="3"/>
  <c r="P31" i="3"/>
  <c r="O17" i="3"/>
  <c r="L43" i="3"/>
  <c r="J44" i="3"/>
  <c r="AK44" i="3"/>
  <c r="AA44" i="3"/>
  <c r="AC44" i="3"/>
  <c r="AG44" i="3"/>
  <c r="R44" i="3"/>
  <c r="L44" i="3"/>
  <c r="Y44" i="3"/>
  <c r="AJ51" i="3"/>
  <c r="AH43" i="3"/>
  <c r="AH42" i="3" s="1"/>
  <c r="L47" i="3"/>
  <c r="J48" i="3"/>
  <c r="Z43" i="3"/>
  <c r="Z42" i="3" s="1"/>
  <c r="AD51" i="3"/>
  <c r="AF51" i="3"/>
  <c r="AC47" i="3"/>
  <c r="AI43" i="3"/>
  <c r="AI42" i="3" s="1"/>
  <c r="I51" i="3"/>
  <c r="AB51" i="3"/>
  <c r="K51" i="3"/>
  <c r="AG47" i="3"/>
  <c r="F51" i="3"/>
  <c r="O51" i="3"/>
  <c r="G47" i="3"/>
  <c r="P47" i="3"/>
  <c r="J38" i="3"/>
  <c r="P38" i="3"/>
  <c r="I48" i="3"/>
  <c r="X44" i="3"/>
  <c r="K50" i="3"/>
  <c r="G49" i="3"/>
  <c r="P49" i="3"/>
  <c r="J36" i="3"/>
  <c r="P36" i="3"/>
  <c r="O10" i="3"/>
  <c r="P10" i="3"/>
  <c r="AJ48" i="3"/>
  <c r="Q44" i="3"/>
  <c r="F47" i="3"/>
  <c r="O47" i="3"/>
  <c r="AB48" i="3"/>
  <c r="AD44" i="3"/>
  <c r="G44" i="3"/>
  <c r="P44" i="3"/>
  <c r="I38" i="3"/>
  <c r="O38" i="3"/>
  <c r="I36" i="3"/>
  <c r="O36" i="3"/>
  <c r="G43" i="3"/>
  <c r="P43" i="3"/>
  <c r="F48" i="3"/>
  <c r="O48" i="3"/>
  <c r="F44" i="3"/>
  <c r="O44" i="3"/>
  <c r="F50" i="3"/>
  <c r="O50" i="3"/>
  <c r="G50" i="3"/>
  <c r="P50" i="3"/>
  <c r="F49" i="3"/>
  <c r="O49" i="3"/>
  <c r="AK50" i="3"/>
  <c r="G48" i="3"/>
  <c r="P48" i="3"/>
  <c r="G51" i="3"/>
  <c r="P51" i="3"/>
  <c r="F43" i="3"/>
  <c r="O43" i="3"/>
  <c r="AF47" i="3"/>
  <c r="Q47" i="3"/>
  <c r="Y47" i="3"/>
  <c r="AI47" i="3"/>
  <c r="AK48" i="3"/>
  <c r="AC48" i="3"/>
  <c r="AG48" i="3"/>
  <c r="AE48" i="3"/>
  <c r="AD47" i="3"/>
  <c r="AB47" i="3"/>
  <c r="K47" i="3"/>
  <c r="L48" i="3"/>
  <c r="AJ49" i="3"/>
  <c r="R47" i="3"/>
  <c r="AI48" i="3"/>
  <c r="AE47" i="3"/>
  <c r="AJ47" i="3"/>
  <c r="I47" i="3"/>
  <c r="Q49" i="3"/>
  <c r="Z49" i="3"/>
  <c r="Y48" i="3"/>
  <c r="AD49" i="3"/>
  <c r="R48" i="3"/>
  <c r="AA48" i="3"/>
  <c r="Z47" i="3"/>
  <c r="X47" i="3"/>
  <c r="AH47" i="3"/>
  <c r="J47" i="3"/>
  <c r="AA47" i="3"/>
  <c r="Z48" i="3"/>
  <c r="Q48" i="3"/>
  <c r="K48" i="3"/>
  <c r="I44" i="3"/>
  <c r="AJ44" i="3"/>
  <c r="AD48" i="3"/>
  <c r="AF48" i="3"/>
  <c r="AB44" i="3"/>
  <c r="X48" i="3"/>
  <c r="AD50" i="3"/>
  <c r="K44" i="3"/>
  <c r="AA49" i="3"/>
  <c r="Z50" i="3"/>
  <c r="AH48" i="3"/>
  <c r="AF49" i="3"/>
  <c r="AC50" i="3"/>
  <c r="J49" i="3"/>
  <c r="AG50" i="3"/>
  <c r="X49" i="3"/>
  <c r="AE50" i="3"/>
  <c r="L50" i="3"/>
  <c r="Z51" i="3"/>
  <c r="AH49" i="3"/>
  <c r="Y50" i="3"/>
  <c r="R50" i="3"/>
  <c r="AI50" i="3"/>
  <c r="I49" i="3"/>
  <c r="AG49" i="3"/>
  <c r="AE49" i="3"/>
  <c r="AC49" i="3"/>
  <c r="AB49" i="3"/>
  <c r="Y49" i="3"/>
  <c r="R49" i="3"/>
  <c r="L49" i="3"/>
  <c r="K49" i="3"/>
  <c r="AA51" i="3"/>
  <c r="AI49" i="3"/>
  <c r="Q50" i="3"/>
  <c r="AH50" i="3"/>
  <c r="AI44" i="3"/>
  <c r="I50" i="3"/>
  <c r="AJ50" i="3"/>
  <c r="AK51" i="3"/>
  <c r="AB50" i="3"/>
  <c r="AA50" i="3"/>
  <c r="AF50" i="3"/>
  <c r="AE44" i="3"/>
  <c r="AC51" i="3"/>
  <c r="AG51" i="3"/>
  <c r="AE51" i="3"/>
  <c r="L51" i="3"/>
  <c r="AI51" i="3"/>
  <c r="AF44" i="3"/>
  <c r="Y51" i="3"/>
  <c r="R51" i="3"/>
  <c r="K43" i="3"/>
  <c r="Q43" i="3"/>
  <c r="AB43" i="3"/>
  <c r="AB42" i="3" s="1"/>
  <c r="Y43" i="3"/>
  <c r="Y42" i="3" s="1"/>
  <c r="R43" i="3"/>
  <c r="AA43" i="3"/>
  <c r="AA42" i="3" s="1"/>
  <c r="AF43" i="3"/>
  <c r="AF42" i="3" s="1"/>
  <c r="J43" i="3"/>
  <c r="X43" i="3"/>
  <c r="X42" i="3" s="1"/>
  <c r="AD43" i="3"/>
  <c r="AD42" i="3" s="1"/>
  <c r="AC43" i="3"/>
  <c r="AC42" i="3" s="1"/>
  <c r="AG43" i="3"/>
  <c r="AG42" i="3" s="1"/>
  <c r="AE43" i="3"/>
  <c r="AE42" i="3" s="1"/>
  <c r="X45" i="3"/>
  <c r="AH45" i="3"/>
  <c r="G45" i="3"/>
  <c r="AK45" i="3"/>
  <c r="Z45" i="3"/>
  <c r="F45" i="3"/>
  <c r="AF45" i="3"/>
  <c r="J45" i="3"/>
  <c r="AJ45" i="3"/>
  <c r="Y45" i="3"/>
  <c r="R45" i="3"/>
  <c r="AA45" i="3"/>
  <c r="K45" i="3"/>
  <c r="Q45" i="3"/>
  <c r="AC45" i="3"/>
  <c r="I45" i="3"/>
  <c r="AG45" i="3"/>
  <c r="AE45" i="3"/>
  <c r="E45" i="3"/>
  <c r="L45" i="3"/>
  <c r="AB45" i="3"/>
  <c r="AD45" i="3"/>
  <c r="AI45" i="3"/>
  <c r="AH44" i="3"/>
  <c r="H25" i="3"/>
  <c r="H53" i="3" s="1"/>
  <c r="J10" i="3"/>
  <c r="I25" i="3"/>
  <c r="K25" i="3"/>
  <c r="I10" i="3"/>
  <c r="J25" i="3"/>
  <c r="L25" i="3"/>
  <c r="L10" i="3"/>
  <c r="K10" i="3"/>
  <c r="H10" i="3"/>
  <c r="AG38" i="3"/>
  <c r="E25" i="3"/>
  <c r="G10" i="3"/>
  <c r="F10" i="3"/>
  <c r="E10" i="3"/>
  <c r="G25" i="3"/>
  <c r="F25" i="3"/>
  <c r="V52" i="3" s="1"/>
  <c r="Y36" i="3"/>
  <c r="AG36" i="3"/>
  <c r="AE36" i="3"/>
  <c r="AD31" i="3"/>
  <c r="AH36" i="3"/>
  <c r="K36" i="3"/>
  <c r="AK31" i="3"/>
  <c r="Z36" i="3"/>
  <c r="L36" i="3"/>
  <c r="AI36" i="3"/>
  <c r="AB36" i="3"/>
  <c r="AC36" i="3"/>
  <c r="R36" i="3"/>
  <c r="AJ36" i="3"/>
  <c r="AA36" i="3"/>
  <c r="X36" i="3"/>
  <c r="AD36" i="3"/>
  <c r="AF36" i="3"/>
  <c r="Q36" i="3"/>
  <c r="R38" i="3"/>
  <c r="AE38" i="3"/>
  <c r="L38" i="3"/>
  <c r="AC38" i="3"/>
  <c r="Y38" i="3"/>
  <c r="G38" i="3"/>
  <c r="AA38" i="3"/>
  <c r="AK38" i="3"/>
  <c r="AI38" i="3"/>
  <c r="Z38" i="3"/>
  <c r="K38" i="3"/>
  <c r="AH38" i="3"/>
  <c r="AJ38" i="3"/>
  <c r="Q38" i="3"/>
  <c r="AD38" i="3"/>
  <c r="AB38" i="3"/>
  <c r="X38" i="3"/>
  <c r="F31" i="3"/>
  <c r="F36" i="3"/>
  <c r="E31" i="3"/>
  <c r="E41" i="3" s="1"/>
  <c r="E40" i="3" s="1"/>
  <c r="E42" i="3" s="1"/>
  <c r="G17" i="3"/>
  <c r="F17" i="3"/>
  <c r="E17" i="3"/>
  <c r="G31" i="3"/>
  <c r="W41" i="3" s="1"/>
  <c r="W40" i="3" s="1"/>
  <c r="AI17" i="3"/>
  <c r="AD17" i="3"/>
  <c r="AH17" i="3"/>
  <c r="AK17" i="3"/>
  <c r="Z17" i="3"/>
  <c r="AC17" i="3"/>
  <c r="AJ17" i="3"/>
  <c r="I17" i="3"/>
  <c r="AG17" i="3"/>
  <c r="L17" i="3"/>
  <c r="AB17" i="3"/>
  <c r="Y17" i="3"/>
  <c r="K17" i="3"/>
  <c r="H17" i="3"/>
  <c r="AE17" i="3"/>
  <c r="R17" i="3"/>
  <c r="AA17" i="3"/>
  <c r="J17" i="3"/>
  <c r="X17" i="3"/>
  <c r="Q17" i="3"/>
  <c r="AF17" i="3"/>
  <c r="AK25" i="3"/>
  <c r="AC25" i="3"/>
  <c r="AJ25" i="3"/>
  <c r="AB25" i="3"/>
  <c r="AI25" i="3"/>
  <c r="AA25" i="3"/>
  <c r="AH25" i="3"/>
  <c r="Z25" i="3"/>
  <c r="AG25" i="3"/>
  <c r="Y25" i="3"/>
  <c r="AF25" i="3"/>
  <c r="X25" i="3"/>
  <c r="AE25" i="3"/>
  <c r="AD25" i="3"/>
  <c r="AA31" i="3"/>
  <c r="I31" i="3"/>
  <c r="AJ31" i="3"/>
  <c r="J31" i="3"/>
  <c r="L31" i="3"/>
  <c r="AI31" i="3"/>
  <c r="Z31" i="3"/>
  <c r="AE31" i="3"/>
  <c r="X31" i="3"/>
  <c r="Y31" i="3"/>
  <c r="H31" i="3"/>
  <c r="AC31" i="3"/>
  <c r="AH31" i="3"/>
  <c r="R31" i="3"/>
  <c r="Q31" i="3"/>
  <c r="AB31" i="3"/>
  <c r="K31" i="3"/>
  <c r="AG31" i="3"/>
  <c r="AF31" i="3"/>
  <c r="Y10" i="3"/>
  <c r="Z10" i="3"/>
  <c r="AG10" i="3"/>
  <c r="AB10" i="3"/>
  <c r="AF10" i="3"/>
  <c r="R10" i="3"/>
  <c r="AE10" i="3"/>
  <c r="AH10" i="3"/>
  <c r="AK10" i="3"/>
  <c r="AJ10" i="3"/>
  <c r="AI10" i="3"/>
  <c r="AC10" i="3"/>
  <c r="AA10" i="3"/>
  <c r="AD10" i="3"/>
  <c r="Q10" i="3"/>
  <c r="X10" i="3"/>
  <c r="V41" i="3" l="1"/>
  <c r="V40" i="3" s="1"/>
  <c r="V42" i="3" s="1"/>
  <c r="U41" i="3"/>
  <c r="U40" i="3" s="1"/>
  <c r="U42" i="3" s="1"/>
  <c r="U52" i="3"/>
  <c r="U53" i="3"/>
  <c r="W8" i="3"/>
  <c r="W52" i="3"/>
  <c r="W53" i="3"/>
  <c r="W42" i="3"/>
  <c r="F53" i="3"/>
  <c r="F52" i="3"/>
  <c r="G53" i="3"/>
  <c r="G52" i="3"/>
  <c r="T41" i="3"/>
  <c r="T40" i="3" s="1"/>
  <c r="T42" i="3" s="1"/>
  <c r="S41" i="3"/>
  <c r="S40" i="3" s="1"/>
  <c r="S42" i="3" s="1"/>
  <c r="S52" i="3"/>
  <c r="T52" i="3"/>
  <c r="N41" i="3"/>
  <c r="N40" i="3" s="1"/>
  <c r="N42" i="3" s="1"/>
  <c r="M41" i="3"/>
  <c r="M40" i="3" s="1"/>
  <c r="M42" i="3" s="1"/>
  <c r="M52" i="3"/>
  <c r="N52" i="3"/>
  <c r="Q53" i="3"/>
  <c r="Q52" i="3"/>
  <c r="R53" i="3"/>
  <c r="R52" i="3"/>
  <c r="O52" i="3"/>
  <c r="P52" i="3"/>
  <c r="AE41" i="3"/>
  <c r="AE40" i="3" s="1"/>
  <c r="Y41" i="3"/>
  <c r="Y40" i="3" s="1"/>
  <c r="R41" i="3"/>
  <c r="R40" i="3" s="1"/>
  <c r="R42" i="3" s="1"/>
  <c r="AG41" i="3"/>
  <c r="AG40" i="3" s="1"/>
  <c r="K41" i="3"/>
  <c r="K40" i="3" s="1"/>
  <c r="K42" i="3" s="1"/>
  <c r="AH41" i="3"/>
  <c r="AH40" i="3" s="1"/>
  <c r="Z41" i="3"/>
  <c r="Z40" i="3" s="1"/>
  <c r="I41" i="3"/>
  <c r="I40" i="3" s="1"/>
  <c r="I42" i="3" s="1"/>
  <c r="AB41" i="3"/>
  <c r="AB40" i="3" s="1"/>
  <c r="AD41" i="3"/>
  <c r="AD40" i="3" s="1"/>
  <c r="AF41" i="3"/>
  <c r="AF40" i="3" s="1"/>
  <c r="L41" i="3"/>
  <c r="L40" i="3" s="1"/>
  <c r="L42" i="3" s="1"/>
  <c r="J41" i="3"/>
  <c r="J40" i="3" s="1"/>
  <c r="J42" i="3" s="1"/>
  <c r="Q41" i="3"/>
  <c r="Q40" i="3" s="1"/>
  <c r="Q42" i="3" s="1"/>
  <c r="X41" i="3"/>
  <c r="X40" i="3" s="1"/>
  <c r="AJ41" i="3"/>
  <c r="AJ40" i="3" s="1"/>
  <c r="F41" i="3"/>
  <c r="F40" i="3" s="1"/>
  <c r="F42" i="3" s="1"/>
  <c r="O41" i="3"/>
  <c r="O40" i="3" s="1"/>
  <c r="O42" i="3" s="1"/>
  <c r="AC41" i="3"/>
  <c r="AC40" i="3" s="1"/>
  <c r="AI41" i="3"/>
  <c r="AI40" i="3" s="1"/>
  <c r="AA41" i="3"/>
  <c r="AA40" i="3" s="1"/>
  <c r="G41" i="3"/>
  <c r="G40" i="3" s="1"/>
  <c r="G42" i="3" s="1"/>
  <c r="P41" i="3"/>
  <c r="P40" i="3" s="1"/>
  <c r="P42" i="3" s="1"/>
  <c r="AK41" i="3"/>
  <c r="AK40" i="3" s="1"/>
  <c r="L52" i="3"/>
  <c r="J52" i="3"/>
  <c r="K52" i="3"/>
  <c r="I52" i="3"/>
  <c r="E53" i="3"/>
  <c r="AE53" i="3"/>
  <c r="AE52" i="3"/>
  <c r="L53" i="3"/>
  <c r="AH53" i="3"/>
  <c r="AH52" i="3"/>
  <c r="AC53" i="3"/>
  <c r="AC52" i="3"/>
  <c r="X53" i="3"/>
  <c r="X52" i="3"/>
  <c r="J53" i="3"/>
  <c r="AK53" i="3"/>
  <c r="AK52" i="3"/>
  <c r="I53" i="3"/>
  <c r="AF53" i="3"/>
  <c r="AF52" i="3"/>
  <c r="AA53" i="3"/>
  <c r="AA52" i="3"/>
  <c r="AI53" i="3"/>
  <c r="AI52" i="3"/>
  <c r="AD53" i="3"/>
  <c r="AD52" i="3"/>
  <c r="Y53" i="3"/>
  <c r="Y52" i="3"/>
  <c r="K53" i="3"/>
  <c r="AG53" i="3"/>
  <c r="AG52" i="3"/>
  <c r="AB53" i="3"/>
  <c r="AB52" i="3"/>
  <c r="AJ53" i="3"/>
  <c r="AJ52" i="3"/>
  <c r="Z53" i="3"/>
  <c r="Z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  <author>tc={1DF2812C-B324-493E-B58C-8E000C1CE9B8}</author>
  </authors>
  <commentList>
    <comment ref="C259" authorId="0" shapeId="0" xr:uid="{F3A61A05-ACE0-442E-8E8F-1CB0D49FE42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Not the calibrated trajectory, but automatic exogenous growth of 2,36% per year. All scenarios hence have wrong GADJX.</t>
        </r>
      </text>
    </comment>
    <comment ref="D605" authorId="0" shapeId="0" xr:uid="{334D4A51-8B99-4B3C-9AA8-48409FD3DC2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Right GADJX</t>
        </r>
      </text>
    </comment>
    <comment ref="D930" authorId="0" shapeId="0" xr:uid="{BE66FA12-4E96-4A85-ABAE-073FAFBB42D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to ROW</t>
        </r>
      </text>
    </comment>
    <comment ref="C2799" authorId="1" shapeId="0" xr:uid="{1DF2812C-B324-493E-B58C-8E000C1CE9B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Adding road capital to the equivalent of 12,38% of (agsrv) gov consumption of construction (acons)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E2" authorId="0" shapeId="0" xr:uid="{222A6155-F709-4E14-8FD3-9C9B46BFA28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F2" authorId="0" shapeId="0" xr:uid="{14D4799B-7161-41AB-A5BE-DD1AF7B9EEE5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G2" authorId="0" shapeId="0" xr:uid="{0D5644B8-7420-48CE-A279-3D8A3BF761C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M2" authorId="0" shapeId="0" xr:uid="{736FF697-6C3A-41DF-95D4-4AF7415B8D0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N2" authorId="0" shapeId="0" xr:uid="{EA2936F2-5757-44B2-A0FF-7B7DF54B62EE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M3" authorId="0" shapeId="0" xr:uid="{14161954-1BE5-4045-83D4-57FF8ECD8FB4}">
      <text>
        <r>
          <rPr>
            <b/>
            <sz val="9"/>
            <color indexed="81"/>
            <rFont val="Tahoma"/>
            <charset val="1"/>
          </rPr>
          <t>Jules S:</t>
        </r>
        <r>
          <rPr>
            <sz val="9"/>
            <color indexed="81"/>
            <rFont val="Tahoma"/>
            <charset val="1"/>
          </rPr>
          <t xml:space="preserve">
This UrbAS_BAUv5 should become BAUv4 as I will reserve v5 for NoICAGR, with GADJX.</t>
        </r>
      </text>
    </comment>
    <comment ref="N3" authorId="0" shapeId="0" xr:uid="{48967CEB-2053-409B-B5E5-24C6BAD624D7}">
      <text>
        <r>
          <rPr>
            <b/>
            <sz val="9"/>
            <color indexed="81"/>
            <rFont val="Tahoma"/>
            <charset val="1"/>
          </rPr>
          <t>Jules S:</t>
        </r>
        <r>
          <rPr>
            <sz val="9"/>
            <color indexed="81"/>
            <rFont val="Tahoma"/>
            <charset val="1"/>
          </rPr>
          <t xml:space="preserve">
This UrbAS_BAUv5 should become BAUv4 as I will reserve v5 for NoICAGR, with GADJX.</t>
        </r>
      </text>
    </comment>
    <comment ref="C35" authorId="0" shapeId="0" xr:uid="{4EFC6593-24CC-4185-8A35-AA4CFE541800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difference with savings should be stock changes.</t>
        </r>
      </text>
    </comment>
    <comment ref="C41" authorId="0" shapeId="0" xr:uid="{A08E4913-F05D-407F-99F9-D75D61AD5758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check with Bruno if the Echange Rate correction is really necessary.</t>
        </r>
      </text>
    </comment>
  </commentList>
</comments>
</file>

<file path=xl/sharedStrings.xml><?xml version="1.0" encoding="utf-8"?>
<sst xmlns="http://schemas.openxmlformats.org/spreadsheetml/2006/main" count="18797" uniqueCount="331">
  <si>
    <t>PalmaRatio</t>
  </si>
  <si>
    <t>total</t>
  </si>
  <si>
    <t>20-20Ratio</t>
  </si>
  <si>
    <t>C_GVA</t>
  </si>
  <si>
    <t>aawhe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</si>
  <si>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</si>
  <si>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</si>
  <si>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</si>
  <si>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</si>
  <si>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</si>
  <si>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</si>
  <si>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</si>
  <si>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</si>
  <si>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</si>
  <si>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</si>
  <si>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</si>
  <si>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</si>
  <si>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</si>
  <si>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acoal</t>
  </si>
  <si>
    <t>agold</t>
  </si>
  <si>
    <t>angas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</si>
  <si>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</si>
  <si>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</si>
  <si>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</si>
  <si>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</si>
  <si>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</si>
  <si>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</si>
  <si>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</si>
  <si>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</si>
  <si>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</si>
  <si>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</si>
  <si>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</si>
  <si>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</si>
  <si>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</si>
  <si>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</si>
  <si>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</si>
  <si>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</si>
  <si>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</si>
  <si>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</si>
  <si>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</si>
  <si>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</si>
  <si>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</si>
  <si>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</si>
  <si>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</si>
  <si>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</si>
  <si>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</si>
  <si>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ahydr</t>
  </si>
  <si>
    <t>aammo</t>
  </si>
  <si>
    <t>abchm</t>
  </si>
  <si>
    <t>aochm</t>
  </si>
  <si>
    <t>arubb</t>
  </si>
  <si>
    <t>aplas</t>
  </si>
  <si>
    <t>anmet</t>
  </si>
  <si>
    <t>airon</t>
  </si>
  <si>
    <t>anfrm</t>
  </si>
  <si>
    <t>ametp</t>
  </si>
  <si>
    <t>amach</t>
  </si>
  <si>
    <t>afcel</t>
  </si>
  <si>
    <t>aelct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</si>
  <si>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</si>
  <si>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</si>
  <si>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</si>
  <si>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</si>
  <si>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</si>
  <si>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</si>
  <si>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</si>
  <si>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</si>
  <si>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</si>
  <si>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</si>
  <si>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</si>
  <si>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</si>
  <si>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</si>
  <si>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</si>
  <si>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</si>
  <si>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</si>
  <si>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</si>
  <si>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</si>
  <si>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</si>
  <si>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</si>
  <si>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</si>
  <si>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</si>
  <si>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MPSX</t>
  </si>
  <si>
    <t>ent-n</t>
  </si>
  <si>
    <t>ent-e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</si>
  <si>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</si>
  <si>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</si>
  <si>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</si>
  <si>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</si>
  <si>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</si>
  <si>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</si>
  <si>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</si>
  <si>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</si>
  <si>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</si>
  <si>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hhd-9</t>
  </si>
  <si>
    <t>TINSX</t>
  </si>
  <si>
    <t>YIX</t>
  </si>
  <si>
    <t>C_SavingsINS</t>
  </si>
  <si>
    <t>FSAVX</t>
  </si>
  <si>
    <t>GSAVX</t>
  </si>
  <si>
    <t>C_PubDef</t>
  </si>
  <si>
    <t>C_TSav</t>
  </si>
  <si>
    <t>QINVX</t>
  </si>
  <si>
    <t>ctext</t>
  </si>
  <si>
    <t>cleat</t>
  </si>
  <si>
    <t>cprnt</t>
  </si>
  <si>
    <t>crubb</t>
  </si>
  <si>
    <t>cplas</t>
  </si>
  <si>
    <t>cnmet</t>
  </si>
  <si>
    <t>cnfrm</t>
  </si>
  <si>
    <t>cmetp</t>
  </si>
  <si>
    <t>cmach</t>
  </si>
  <si>
    <t>cemch</t>
  </si>
  <si>
    <t>csequ</t>
  </si>
  <si>
    <t>cvehi</t>
  </si>
  <si>
    <t>ctequ</t>
  </si>
  <si>
    <t>cfurn</t>
  </si>
  <si>
    <t>coman</t>
  </si>
  <si>
    <t>ccons</t>
  </si>
  <si>
    <t>cbsrv</t>
  </si>
  <si>
    <t>cimpt</t>
  </si>
  <si>
    <t>PQX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</si>
  <si>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</si>
  <si>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</si>
  <si>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</si>
  <si>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</si>
  <si>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</si>
  <si>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</si>
  <si>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</si>
  <si>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</si>
  <si>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</si>
  <si>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</si>
  <si>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</si>
  <si>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</si>
  <si>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</si>
  <si>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</si>
  <si>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</si>
  <si>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</si>
  <si>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</si>
  <si>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</si>
  <si>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</si>
  <si>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</si>
  <si>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</si>
  <si>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</si>
  <si>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</si>
  <si>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</si>
  <si>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</si>
  <si>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</si>
  <si>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</si>
  <si>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</si>
  <si>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</si>
  <si>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</si>
  <si>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</si>
  <si>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</si>
  <si>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</si>
  <si>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</si>
  <si>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</si>
  <si>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cclth</t>
  </si>
  <si>
    <t>cfoot</t>
  </si>
  <si>
    <t>cwood</t>
  </si>
  <si>
    <t>cpapr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</si>
  <si>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</si>
  <si>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</si>
  <si>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</si>
  <si>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</si>
  <si>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</si>
  <si>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</si>
  <si>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</si>
  <si>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</si>
  <si>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</si>
  <si>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ciron</t>
  </si>
  <si>
    <t>cfcel</t>
  </si>
  <si>
    <t>celct</t>
  </si>
  <si>
    <t>celec</t>
  </si>
  <si>
    <t>cwatr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</si>
  <si>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</si>
  <si>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</si>
  <si>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</si>
  <si>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</si>
  <si>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</si>
  <si>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</si>
  <si>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</si>
  <si>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</si>
  <si>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</si>
  <si>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</si>
  <si>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cgsrv</t>
  </si>
  <si>
    <t>cosrv</t>
  </si>
  <si>
    <t>C_InvVal</t>
  </si>
  <si>
    <t>IADJX</t>
  </si>
  <si>
    <t>C_QINV_IADJ</t>
  </si>
  <si>
    <t>INVSHRX</t>
  </si>
  <si>
    <t>GADJX</t>
  </si>
  <si>
    <t>GOVSHRX</t>
  </si>
  <si>
    <t>GOVGR</t>
  </si>
  <si>
    <t>trnsfrx_gov</t>
  </si>
  <si>
    <t>trnsfrx_row</t>
  </si>
  <si>
    <t>gov</t>
  </si>
  <si>
    <t>C_NetTrnsGov2Ins</t>
  </si>
  <si>
    <t>EGX</t>
  </si>
  <si>
    <t>QFSX</t>
  </si>
  <si>
    <t>flab-p</t>
  </si>
  <si>
    <t>flab-m</t>
  </si>
  <si>
    <t>flab-s</t>
  </si>
  <si>
    <t>flab-t</t>
  </si>
  <si>
    <t>fcap</t>
  </si>
  <si>
    <t>fegy</t>
  </si>
  <si>
    <t>fland</t>
  </si>
  <si>
    <t>C_QFSlab</t>
  </si>
  <si>
    <t>P_ActivePop</t>
  </si>
  <si>
    <t>P_WAgePop</t>
  </si>
  <si>
    <t>C_BroadUnEmpRate</t>
  </si>
  <si>
    <t>C_LabForcePart</t>
  </si>
  <si>
    <t>QVAX</t>
  </si>
  <si>
    <t>PVAX</t>
  </si>
  <si>
    <t>C_GovCons</t>
  </si>
  <si>
    <t>Scenario</t>
  </si>
  <si>
    <t>Indicator</t>
  </si>
  <si>
    <t>Component</t>
  </si>
  <si>
    <t>SDG_NoInv_Base</t>
  </si>
  <si>
    <t>acttax</t>
  </si>
  <si>
    <t>base</t>
  </si>
  <si>
    <t>imptax</t>
  </si>
  <si>
    <t>SIclos6_GOVclos11</t>
  </si>
  <si>
    <t>Closure rules</t>
  </si>
  <si>
    <t>C_YIX</t>
  </si>
  <si>
    <t>YGX</t>
  </si>
  <si>
    <t>utax</t>
  </si>
  <si>
    <t>vatax</t>
  </si>
  <si>
    <t>comtax</t>
  </si>
  <si>
    <t>DIRTAX</t>
  </si>
  <si>
    <t>FACINC</t>
  </si>
  <si>
    <t>TRNSFR</t>
  </si>
  <si>
    <t>SDGbaseTra_RurAS_CUG</t>
  </si>
  <si>
    <t>SDGbaseTra_RurAS_CUS</t>
  </si>
  <si>
    <t>SDGbaseTra_RurAS_CRG</t>
  </si>
  <si>
    <t>SDGbaseTra_RurAS_CRS</t>
  </si>
  <si>
    <t>SDGbaseTra_AgMin</t>
  </si>
  <si>
    <t>SDGbaseTra_AgMed</t>
  </si>
  <si>
    <t>SDGbaseTra_AgMax</t>
  </si>
  <si>
    <t>Scenarios</t>
  </si>
  <si>
    <t>Common name</t>
  </si>
  <si>
    <t>Gross Income (bn ZAR2019)</t>
  </si>
  <si>
    <t>Category</t>
  </si>
  <si>
    <t>Investment index</t>
  </si>
  <si>
    <t>government net savings=investment (bn ZAR2019)</t>
  </si>
  <si>
    <t>Government expenditure (bn ZAR2019)</t>
  </si>
  <si>
    <t>Government demand index (aka consumption)</t>
  </si>
  <si>
    <t>Labour force participation rate</t>
  </si>
  <si>
    <t>GDP vs UrbTra_BAU 2021</t>
  </si>
  <si>
    <t>gov import tax revenue</t>
  </si>
  <si>
    <t>gov VAT revenue</t>
  </si>
  <si>
    <t>gov production taxes - subsidies net revenue</t>
  </si>
  <si>
    <t>??</t>
  </si>
  <si>
    <t>gov direct tax revenue</t>
  </si>
  <si>
    <t>gov factor income (share in capital?)</t>
  </si>
  <si>
    <t>government revenue</t>
  </si>
  <si>
    <t>non-gov domestic savings</t>
  </si>
  <si>
    <t>foreign savings in FCU</t>
  </si>
  <si>
    <t>EXRX</t>
  </si>
  <si>
    <t>LCU / FCU = Rand / USD</t>
  </si>
  <si>
    <t>Foreign savings in ZAR(2019)</t>
  </si>
  <si>
    <t>C_Tsav</t>
  </si>
  <si>
    <t>total savings</t>
  </si>
  <si>
    <t>Investment value</t>
  </si>
  <si>
    <t>direct tax revenue at constant rates</t>
  </si>
  <si>
    <t>direct tax revenue due to rate change</t>
  </si>
  <si>
    <t>Change in investment need vs BAU</t>
  </si>
  <si>
    <t>Assumed SDG investments:</t>
  </si>
  <si>
    <t>O&amp;M</t>
  </si>
  <si>
    <t>- of which productive</t>
  </si>
  <si>
    <t>Result indicators:</t>
  </si>
  <si>
    <t>direct tax rate for Hhd class of richest 10%</t>
  </si>
  <si>
    <t>Investment quantity/volume</t>
  </si>
  <si>
    <t>SDG_NoInv_Base_ReproTest02</t>
  </si>
  <si>
    <t>Eps</t>
  </si>
  <si>
    <t>TRNSFRGR_fromgovto</t>
  </si>
  <si>
    <t>GDP_RUN</t>
  </si>
  <si>
    <t>SDGbaseTRAv2_UrbAS_BAU_wICAGR</t>
  </si>
  <si>
    <t>SDGbaseTRAv2_UrbAS_BAU_wICAGRcorr</t>
  </si>
  <si>
    <t>SDGbaseTRAv2_UrbAS_BAU_wICAGRcorr_GADJDYNofftest</t>
  </si>
  <si>
    <t>Change in gov factor income vs BAU</t>
  </si>
  <si>
    <t>Change in gov savings vs BAU</t>
  </si>
  <si>
    <t>gov revenue excluding dirtax</t>
  </si>
  <si>
    <t>Change in foreign savings vs BAU in FCU/$</t>
  </si>
  <si>
    <t>SDGbaseTRAv2_UrbAS_IRTv2</t>
  </si>
  <si>
    <t>SDGbaseTrav2_UrbAS_IRTv2</t>
  </si>
  <si>
    <t>gov net transfers to ROW ?</t>
  </si>
  <si>
    <t>gov net transfers to dom inst</t>
  </si>
  <si>
    <t>SDGbaseTRAv2_UrbAS_IRTv3</t>
  </si>
  <si>
    <t>SDGbaseTrav2_UrbAS_IRTv3</t>
  </si>
  <si>
    <t>Investment (Capital)</t>
  </si>
  <si>
    <t>SDGbaseTRAv2_UrbAS_BAUv5</t>
  </si>
  <si>
    <t>SDGbaseTRAv2_UrbAS_ERTv3</t>
  </si>
  <si>
    <t>Reference Scenario for Baseline</t>
  </si>
  <si>
    <t>Change in gov utax income vs BAU</t>
  </si>
  <si>
    <t>Change in gov import tax income vs BAU</t>
  </si>
  <si>
    <t>Change in gov production taxes income vs BAU</t>
  </si>
  <si>
    <t>Change in gov sales taxes income vs BAU</t>
  </si>
  <si>
    <t>Change in gov expenses vs BAU</t>
  </si>
  <si>
    <t>Change in gov revenue vs BAU</t>
  </si>
  <si>
    <t>IRT without double counting</t>
  </si>
  <si>
    <t>IRT no doublecounting but with some addition contstruction sector K</t>
  </si>
  <si>
    <t>Description:</t>
  </si>
  <si>
    <t>ERT no doublecounting but with some addition contstruction sector K</t>
  </si>
  <si>
    <t>bn ZAR(2019)</t>
  </si>
  <si>
    <t>Growth &amp; Struct related rev chg, excluding change in dir tax rate</t>
  </si>
  <si>
    <t>Derived Change in hhd  and entreprise savings (??)</t>
  </si>
  <si>
    <t>BAU no double counting</t>
  </si>
  <si>
    <t>BAU Double-counting gov demand with ICAGR + GADJ</t>
  </si>
  <si>
    <t>Analysis of Public Finance impacts:</t>
  </si>
  <si>
    <t>… change in total gov revenue, of which:</t>
  </si>
  <si>
    <t>Net change in national savings</t>
  </si>
  <si>
    <t>SDGbaseTRAv2_UrbAS_ERTv5_testGADJnoICAGR</t>
  </si>
  <si>
    <t>total spending</t>
  </si>
  <si>
    <t>ERT no ICAGR (but with GADJX) and with some addition contstruction sector K</t>
  </si>
  <si>
    <t>BAU v4(wasv5) no doublecount but with some addition contstruction sector K</t>
  </si>
  <si>
    <t>Urban BAU</t>
  </si>
  <si>
    <t>Urban IRT</t>
  </si>
  <si>
    <t>Urban ERT</t>
  </si>
  <si>
    <t>Scenario's (Baseline)</t>
  </si>
  <si>
    <t>Rural CUG</t>
  </si>
  <si>
    <t>Rural CUS</t>
  </si>
  <si>
    <t>Rural CRG</t>
  </si>
  <si>
    <t>Rural CRS</t>
  </si>
  <si>
    <t>GDP growth 2022-2030</t>
  </si>
  <si>
    <t>Annual avg</t>
  </si>
  <si>
    <t>Aggregate Minimum</t>
  </si>
  <si>
    <t>Aggregate Medium</t>
  </si>
  <si>
    <t>Aggregate Maximum</t>
  </si>
  <si>
    <t>No Investment Baseline</t>
  </si>
  <si>
    <t>2030 GDP diff with NI_Baseline</t>
  </si>
  <si>
    <t>Diff Annual avg 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</si>
</sst>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66" formatCode="0.0"/>
    <numFmt numFmtId="167" formatCode="0.0E+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9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808000"/>
      <name val="Calibri"/>
      <family val="2"/>
      <scheme val="minor"/>
    </font>
    <font>
      <i/>
      <sz val="11"/>
      <color rgb="FF808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4" fontId="5" fillId="0" borderId="0" xfId="0" applyNumberFormat="1" applyFont="1"/>
    <xf numFmtId="0" fontId="8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  <xf numFmtId="0" fontId="14" fillId="0" borderId="0" xfId="0" applyFont="1"/>
    <xf numFmtId="11" fontId="1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0" fillId="0" borderId="2" xfId="0" applyBorder="1"/>
    <xf numFmtId="0" fontId="0" fillId="2" borderId="0" xfId="0" applyFill="1"/>
    <xf numFmtId="0" fontId="2" fillId="2" borderId="3" xfId="0" applyFont="1" applyFill="1" applyBorder="1"/>
    <xf numFmtId="3" fontId="2" fillId="2" borderId="1" xfId="0" applyNumberFormat="1" applyFont="1" applyFill="1" applyBorder="1"/>
    <xf numFmtId="3" fontId="0" fillId="2" borderId="1" xfId="0" applyNumberFormat="1" applyFill="1" applyBorder="1"/>
    <xf numFmtId="4" fontId="2" fillId="2" borderId="1" xfId="0" applyNumberFormat="1" applyFont="1" applyFill="1" applyBorder="1"/>
    <xf numFmtId="4" fontId="0" fillId="2" borderId="1" xfId="0" applyNumberFormat="1" applyFill="1" applyBorder="1"/>
    <xf numFmtId="9" fontId="0" fillId="2" borderId="1" xfId="1" applyFont="1" applyFill="1" applyBorder="1"/>
    <xf numFmtId="0" fontId="0" fillId="2" borderId="1" xfId="0" applyFill="1" applyBorder="1"/>
    <xf numFmtId="0" fontId="19" fillId="0" borderId="0" xfId="0" applyFont="1"/>
    <xf numFmtId="3" fontId="12" fillId="2" borderId="1" xfId="0" applyNumberFormat="1" applyFont="1" applyFill="1" applyBorder="1"/>
    <xf numFmtId="3" fontId="5" fillId="2" borderId="1" xfId="1" applyNumberFormat="1" applyFont="1" applyFill="1" applyBorder="1"/>
    <xf numFmtId="0" fontId="20" fillId="0" borderId="0" xfId="0" applyFont="1"/>
    <xf numFmtId="166" fontId="12" fillId="2" borderId="1" xfId="0" applyNumberFormat="1" applyFont="1" applyFill="1" applyBorder="1"/>
    <xf numFmtId="0" fontId="23" fillId="0" borderId="0" xfId="0" applyFont="1"/>
    <xf numFmtId="166" fontId="22" fillId="2" borderId="1" xfId="0" quotePrefix="1" applyNumberFormat="1" applyFont="1" applyFill="1" applyBorder="1"/>
    <xf numFmtId="165" fontId="21" fillId="2" borderId="1" xfId="0" applyNumberFormat="1" applyFont="1" applyFill="1" applyBorder="1"/>
    <xf numFmtId="165" fontId="20" fillId="2" borderId="1" xfId="0" applyNumberFormat="1" applyFont="1" applyFill="1" applyBorder="1"/>
    <xf numFmtId="0" fontId="2" fillId="0" borderId="0" xfId="0" applyFont="1"/>
    <xf numFmtId="166" fontId="11" fillId="2" borderId="1" xfId="0" applyNumberFormat="1" applyFont="1" applyFill="1" applyBorder="1"/>
    <xf numFmtId="0" fontId="0" fillId="3" borderId="0" xfId="0" applyFill="1"/>
    <xf numFmtId="3" fontId="2" fillId="3" borderId="1" xfId="0" applyNumberFormat="1" applyFont="1" applyFill="1" applyBorder="1"/>
    <xf numFmtId="0" fontId="2" fillId="3" borderId="0" xfId="0" applyFont="1" applyFill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11" fontId="24" fillId="0" borderId="0" xfId="0" applyNumberFormat="1" applyFont="1"/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4" fontId="26" fillId="0" borderId="0" xfId="0" applyNumberFormat="1" applyFont="1"/>
    <xf numFmtId="0" fontId="28" fillId="0" borderId="0" xfId="0" applyFont="1"/>
    <xf numFmtId="0" fontId="15" fillId="0" borderId="0" xfId="0" applyFont="1" applyAlignment="1">
      <alignment horizontal="right"/>
    </xf>
    <xf numFmtId="3" fontId="26" fillId="4" borderId="1" xfId="0" applyNumberFormat="1" applyFont="1" applyFill="1" applyBorder="1"/>
    <xf numFmtId="4" fontId="29" fillId="4" borderId="1" xfId="0" applyNumberFormat="1" applyFont="1" applyFill="1" applyBorder="1"/>
    <xf numFmtId="0" fontId="30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1" fontId="9" fillId="0" borderId="0" xfId="0" applyNumberFormat="1" applyFont="1"/>
    <xf numFmtId="0" fontId="12" fillId="2" borderId="1" xfId="0" applyFont="1" applyFill="1" applyBorder="1"/>
    <xf numFmtId="0" fontId="23" fillId="2" borderId="1" xfId="0" applyFont="1" applyFill="1" applyBorder="1"/>
    <xf numFmtId="0" fontId="2" fillId="2" borderId="0" xfId="0" applyFont="1" applyFill="1" applyAlignment="1">
      <alignment horizontal="center" wrapText="1"/>
    </xf>
    <xf numFmtId="0" fontId="0" fillId="2" borderId="2" xfId="0" applyFill="1" applyBorder="1"/>
    <xf numFmtId="0" fontId="2" fillId="2" borderId="2" xfId="0" applyFont="1" applyFill="1" applyBorder="1"/>
    <xf numFmtId="3" fontId="19" fillId="4" borderId="1" xfId="0" applyNumberFormat="1" applyFont="1" applyFill="1" applyBorder="1"/>
    <xf numFmtId="3" fontId="12" fillId="4" borderId="1" xfId="0" applyNumberFormat="1" applyFont="1" applyFill="1" applyBorder="1"/>
    <xf numFmtId="0" fontId="2" fillId="4" borderId="3" xfId="0" applyFont="1" applyFill="1" applyBorder="1"/>
    <xf numFmtId="166" fontId="0" fillId="4" borderId="1" xfId="0" applyNumberFormat="1" applyFill="1" applyBorder="1"/>
    <xf numFmtId="166" fontId="12" fillId="4" borderId="1" xfId="0" applyNumberFormat="1" applyFont="1" applyFill="1" applyBorder="1"/>
    <xf numFmtId="166" fontId="23" fillId="4" borderId="1" xfId="0" applyNumberFormat="1" applyFont="1" applyFill="1" applyBorder="1"/>
    <xf numFmtId="0" fontId="19" fillId="4" borderId="1" xfId="0" quotePrefix="1" applyFont="1" applyFill="1" applyBorder="1"/>
    <xf numFmtId="3" fontId="2" fillId="4" borderId="1" xfId="0" applyNumberFormat="1" applyFont="1" applyFill="1" applyBorder="1"/>
    <xf numFmtId="3" fontId="0" fillId="4" borderId="1" xfId="0" applyNumberFormat="1" applyFill="1" applyBorder="1"/>
    <xf numFmtId="9" fontId="2" fillId="4" borderId="1" xfId="1" applyFont="1" applyFill="1" applyBorder="1"/>
    <xf numFmtId="9" fontId="0" fillId="4" borderId="1" xfId="1" applyFont="1" applyFill="1" applyBorder="1"/>
    <xf numFmtId="4" fontId="2" fillId="4" borderId="1" xfId="0" applyNumberFormat="1" applyFont="1" applyFill="1" applyBorder="1"/>
    <xf numFmtId="4" fontId="0" fillId="4" borderId="1" xfId="0" applyNumberFormat="1" applyFill="1" applyBorder="1"/>
    <xf numFmtId="3" fontId="16" fillId="4" borderId="1" xfId="0" applyNumberFormat="1" applyFont="1" applyFill="1" applyBorder="1"/>
    <xf numFmtId="3" fontId="5" fillId="4" borderId="1" xfId="1" applyNumberFormat="1" applyFont="1" applyFill="1" applyBorder="1"/>
    <xf numFmtId="165" fontId="21" fillId="4" borderId="1" xfId="0" applyNumberFormat="1" applyFont="1" applyFill="1" applyBorder="1"/>
    <xf numFmtId="165" fontId="20" fillId="4" borderId="1" xfId="0" applyNumberFormat="1" applyFont="1" applyFill="1" applyBorder="1"/>
    <xf numFmtId="0" fontId="2" fillId="4" borderId="1" xfId="0" applyFont="1" applyFill="1" applyBorder="1"/>
    <xf numFmtId="0" fontId="0" fillId="4" borderId="1" xfId="0" applyFill="1" applyBorder="1"/>
    <xf numFmtId="11" fontId="8" fillId="0" borderId="0" xfId="0" applyNumberFormat="1" applyFont="1"/>
    <xf numFmtId="0" fontId="32" fillId="0" borderId="0" xfId="0" applyFont="1"/>
    <xf numFmtId="0" fontId="33" fillId="0" borderId="0" xfId="0" applyFont="1"/>
    <xf numFmtId="0" fontId="32" fillId="0" borderId="0" xfId="0" applyFont="1" applyAlignment="1">
      <alignment horizontal="right"/>
    </xf>
    <xf numFmtId="0" fontId="32" fillId="0" borderId="0" xfId="0" applyFont="1" applyAlignment="1">
      <alignment horizontal="left"/>
    </xf>
    <xf numFmtId="167" fontId="32" fillId="0" borderId="0" xfId="0" applyNumberFormat="1" applyFont="1"/>
    <xf numFmtId="0" fontId="2" fillId="5" borderId="3" xfId="0" applyFont="1" applyFill="1" applyBorder="1"/>
    <xf numFmtId="166" fontId="11" fillId="5" borderId="1" xfId="0" applyNumberFormat="1" applyFont="1" applyFill="1" applyBorder="1"/>
    <xf numFmtId="166" fontId="12" fillId="5" borderId="1" xfId="0" applyNumberFormat="1" applyFont="1" applyFill="1" applyBorder="1"/>
    <xf numFmtId="166" fontId="23" fillId="5" borderId="1" xfId="0" applyNumberFormat="1" applyFont="1" applyFill="1" applyBorder="1"/>
    <xf numFmtId="3" fontId="0" fillId="5" borderId="1" xfId="0" applyNumberFormat="1" applyFill="1" applyBorder="1"/>
    <xf numFmtId="9" fontId="0" fillId="5" borderId="1" xfId="1" applyFont="1" applyFill="1" applyBorder="1"/>
    <xf numFmtId="4" fontId="0" fillId="5" borderId="1" xfId="0" applyNumberFormat="1" applyFill="1" applyBorder="1"/>
    <xf numFmtId="4" fontId="2" fillId="5" borderId="1" xfId="0" applyNumberFormat="1" applyFont="1" applyFill="1" applyBorder="1"/>
    <xf numFmtId="3" fontId="10" fillId="5" borderId="1" xfId="0" applyNumberFormat="1" applyFont="1" applyFill="1" applyBorder="1"/>
    <xf numFmtId="3" fontId="5" fillId="5" borderId="1" xfId="1" applyNumberFormat="1" applyFont="1" applyFill="1" applyBorder="1"/>
    <xf numFmtId="4" fontId="31" fillId="5" borderId="1" xfId="0" applyNumberFormat="1" applyFont="1" applyFill="1" applyBorder="1"/>
    <xf numFmtId="3" fontId="12" fillId="5" borderId="1" xfId="0" applyNumberFormat="1" applyFont="1" applyFill="1" applyBorder="1"/>
    <xf numFmtId="165" fontId="20" fillId="5" borderId="1" xfId="0" applyNumberFormat="1" applyFont="1" applyFill="1" applyBorder="1"/>
    <xf numFmtId="0" fontId="0" fillId="5" borderId="1" xfId="0" applyFill="1" applyBorder="1"/>
    <xf numFmtId="0" fontId="23" fillId="0" borderId="0" xfId="0" quotePrefix="1" applyFont="1"/>
    <xf numFmtId="166" fontId="23" fillId="2" borderId="1" xfId="0" quotePrefix="1" applyNumberFormat="1" applyFont="1" applyFill="1" applyBorder="1"/>
    <xf numFmtId="2" fontId="9" fillId="0" borderId="0" xfId="0" applyNumberFormat="1" applyFont="1"/>
    <xf numFmtId="2" fontId="0" fillId="0" borderId="0" xfId="0" applyNumberFormat="1"/>
    <xf numFmtId="0" fontId="2" fillId="6" borderId="3" xfId="0" applyFont="1" applyFill="1" applyBorder="1"/>
    <xf numFmtId="166" fontId="11" fillId="6" borderId="1" xfId="0" applyNumberFormat="1" applyFont="1" applyFill="1" applyBorder="1"/>
    <xf numFmtId="166" fontId="12" fillId="6" borderId="1" xfId="0" applyNumberFormat="1" applyFont="1" applyFill="1" applyBorder="1"/>
    <xf numFmtId="166" fontId="23" fillId="6" borderId="1" xfId="0" quotePrefix="1" applyNumberFormat="1" applyFont="1" applyFill="1" applyBorder="1"/>
    <xf numFmtId="0" fontId="0" fillId="6" borderId="1" xfId="0" applyFill="1" applyBorder="1"/>
    <xf numFmtId="3" fontId="0" fillId="6" borderId="1" xfId="0" applyNumberFormat="1" applyFill="1" applyBorder="1"/>
    <xf numFmtId="9" fontId="0" fillId="6" borderId="1" xfId="1" applyFont="1" applyFill="1" applyBorder="1"/>
    <xf numFmtId="4" fontId="0" fillId="6" borderId="1" xfId="0" applyNumberFormat="1" applyFill="1" applyBorder="1"/>
    <xf numFmtId="4" fontId="2" fillId="6" borderId="1" xfId="0" applyNumberFormat="1" applyFont="1" applyFill="1" applyBorder="1"/>
    <xf numFmtId="3" fontId="5" fillId="6" borderId="1" xfId="1" applyNumberFormat="1" applyFont="1" applyFill="1" applyBorder="1"/>
    <xf numFmtId="3" fontId="12" fillId="6" borderId="1" xfId="0" applyNumberFormat="1" applyFont="1" applyFill="1" applyBorder="1"/>
    <xf numFmtId="165" fontId="20" fillId="6" borderId="1" xfId="0" applyNumberFormat="1" applyFont="1" applyFill="1" applyBorder="1"/>
    <xf numFmtId="0" fontId="2" fillId="7" borderId="3" xfId="0" applyFont="1" applyFill="1" applyBorder="1"/>
    <xf numFmtId="166" fontId="11" fillId="7" borderId="1" xfId="0" applyNumberFormat="1" applyFont="1" applyFill="1" applyBorder="1"/>
    <xf numFmtId="166" fontId="12" fillId="7" borderId="1" xfId="0" applyNumberFormat="1" applyFont="1" applyFill="1" applyBorder="1"/>
    <xf numFmtId="166" fontId="23" fillId="7" borderId="1" xfId="0" quotePrefix="1" applyNumberFormat="1" applyFont="1" applyFill="1" applyBorder="1"/>
    <xf numFmtId="0" fontId="0" fillId="7" borderId="1" xfId="0" applyFill="1" applyBorder="1"/>
    <xf numFmtId="3" fontId="0" fillId="7" borderId="1" xfId="0" applyNumberFormat="1" applyFill="1" applyBorder="1"/>
    <xf numFmtId="9" fontId="0" fillId="7" borderId="1" xfId="1" applyFont="1" applyFill="1" applyBorder="1"/>
    <xf numFmtId="4" fontId="0" fillId="7" borderId="1" xfId="0" applyNumberFormat="1" applyFill="1" applyBorder="1"/>
    <xf numFmtId="4" fontId="2" fillId="7" borderId="1" xfId="0" applyNumberFormat="1" applyFont="1" applyFill="1" applyBorder="1"/>
    <xf numFmtId="3" fontId="5" fillId="7" borderId="1" xfId="1" applyNumberFormat="1" applyFont="1" applyFill="1" applyBorder="1"/>
    <xf numFmtId="3" fontId="12" fillId="7" borderId="1" xfId="0" applyNumberFormat="1" applyFont="1" applyFill="1" applyBorder="1"/>
    <xf numFmtId="165" fontId="20" fillId="7" borderId="1" xfId="0" applyNumberFormat="1" applyFont="1" applyFill="1" applyBorder="1"/>
    <xf numFmtId="0" fontId="34" fillId="0" borderId="0" xfId="0" applyFont="1"/>
    <xf numFmtId="3" fontId="34" fillId="2" borderId="1" xfId="0" applyNumberFormat="1" applyFont="1" applyFill="1" applyBorder="1"/>
    <xf numFmtId="3" fontId="34" fillId="4" borderId="1" xfId="0" applyNumberFormat="1" applyFont="1" applyFill="1" applyBorder="1"/>
    <xf numFmtId="3" fontId="34" fillId="5" borderId="1" xfId="0" applyNumberFormat="1" applyFont="1" applyFill="1" applyBorder="1"/>
    <xf numFmtId="3" fontId="34" fillId="7" borderId="1" xfId="0" applyNumberFormat="1" applyFont="1" applyFill="1" applyBorder="1"/>
    <xf numFmtId="3" fontId="34" fillId="6" borderId="1" xfId="0" applyNumberFormat="1" applyFont="1" applyFill="1" applyBorder="1"/>
    <xf numFmtId="0" fontId="0" fillId="2" borderId="0" xfId="0" applyFill="1" applyAlignment="1">
      <alignment horizontal="center" textRotation="90" wrapText="1"/>
    </xf>
    <xf numFmtId="0" fontId="2" fillId="2" borderId="0" xfId="0" applyFont="1" applyFill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0" fillId="4" borderId="1" xfId="0" applyFill="1" applyBorder="1" applyAlignment="1">
      <alignment horizontal="center" textRotation="90" wrapText="1"/>
    </xf>
    <xf numFmtId="0" fontId="2" fillId="5" borderId="1" xfId="0" applyFont="1" applyFill="1" applyBorder="1" applyAlignment="1">
      <alignment horizontal="center" textRotation="90" wrapText="1"/>
    </xf>
    <xf numFmtId="0" fontId="0" fillId="7" borderId="1" xfId="0" applyFill="1" applyBorder="1" applyAlignment="1">
      <alignment horizontal="center" textRotation="90" wrapText="1"/>
    </xf>
    <xf numFmtId="0" fontId="0" fillId="2" borderId="1" xfId="0" applyFill="1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2" fillId="2" borderId="0" xfId="0" applyFont="1" applyFill="1"/>
    <xf numFmtId="10" fontId="15" fillId="2" borderId="1" xfId="1" applyNumberFormat="1" applyFont="1" applyFill="1" applyBorder="1"/>
    <xf numFmtId="10" fontId="15" fillId="4" borderId="1" xfId="1" applyNumberFormat="1" applyFont="1" applyFill="1" applyBorder="1"/>
    <xf numFmtId="10" fontId="15" fillId="5" borderId="1" xfId="1" applyNumberFormat="1" applyFont="1" applyFill="1" applyBorder="1"/>
    <xf numFmtId="10" fontId="15" fillId="7" borderId="1" xfId="1" applyNumberFormat="1" applyFont="1" applyFill="1" applyBorder="1"/>
    <xf numFmtId="10" fontId="15" fillId="6" borderId="1" xfId="1" applyNumberFormat="1" applyFont="1" applyFill="1" applyBorder="1"/>
    <xf numFmtId="0" fontId="35" fillId="2" borderId="0" xfId="0" applyFont="1" applyFill="1"/>
    <xf numFmtId="166" fontId="23" fillId="7" borderId="1" xfId="0" applyNumberFormat="1" applyFont="1" applyFill="1" applyBorder="1"/>
    <xf numFmtId="3" fontId="10" fillId="7" borderId="1" xfId="0" applyNumberFormat="1" applyFont="1" applyFill="1" applyBorder="1"/>
    <xf numFmtId="4" fontId="31" fillId="7" borderId="1" xfId="0" applyNumberFormat="1" applyFont="1" applyFill="1" applyBorder="1"/>
    <xf numFmtId="3" fontId="2" fillId="7" borderId="1" xfId="0" applyNumberFormat="1" applyFont="1" applyFill="1" applyBorder="1"/>
    <xf numFmtId="0" fontId="2" fillId="6" borderId="1" xfId="0" applyFont="1" applyFill="1" applyBorder="1" applyAlignment="1">
      <alignment horizontal="center" textRotation="90" wrapText="1"/>
    </xf>
    <xf numFmtId="0" fontId="0" fillId="4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0" fontId="2" fillId="5" borderId="0" xfId="0" applyFont="1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2" fillId="6" borderId="0" xfId="0" applyFont="1" applyFill="1" applyAlignment="1">
      <alignment horizontal="left" indent="1"/>
    </xf>
    <xf numFmtId="0" fontId="0" fillId="6" borderId="0" xfId="0" applyFill="1" applyAlignment="1">
      <alignment horizontal="left" indent="1"/>
    </xf>
    <xf numFmtId="0" fontId="36" fillId="0" borderId="0" xfId="0" applyFont="1"/>
    <xf numFmtId="0" fontId="37" fillId="0" borderId="0" xfId="0" applyFont="1"/>
    <xf numFmtId="3" fontId="36" fillId="2" borderId="1" xfId="0" applyNumberFormat="1" applyFont="1" applyFill="1" applyBorder="1"/>
    <xf numFmtId="3" fontId="36" fillId="4" borderId="1" xfId="0" applyNumberFormat="1" applyFont="1" applyFill="1" applyBorder="1"/>
    <xf numFmtId="3" fontId="36" fillId="7" borderId="1" xfId="0" applyNumberFormat="1" applyFont="1" applyFill="1" applyBorder="1"/>
    <xf numFmtId="3" fontId="36" fillId="5" borderId="1" xfId="0" applyNumberFormat="1" applyFont="1" applyFill="1" applyBorder="1"/>
    <xf numFmtId="3" fontId="36" fillId="6" borderId="1" xfId="0" applyNumberFormat="1" applyFont="1" applyFill="1" applyBorder="1"/>
    <xf numFmtId="3" fontId="37" fillId="2" borderId="1" xfId="0" applyNumberFormat="1" applyFont="1" applyFill="1" applyBorder="1"/>
    <xf numFmtId="3" fontId="37" fillId="4" borderId="1" xfId="0" applyNumberFormat="1" applyFont="1" applyFill="1" applyBorder="1"/>
    <xf numFmtId="3" fontId="37" fillId="7" borderId="1" xfId="0" applyNumberFormat="1" applyFont="1" applyFill="1" applyBorder="1"/>
    <xf numFmtId="3" fontId="37" fillId="5" borderId="1" xfId="0" applyNumberFormat="1" applyFont="1" applyFill="1" applyBorder="1"/>
    <xf numFmtId="3" fontId="37" fillId="6" borderId="1" xfId="0" applyNumberFormat="1" applyFont="1" applyFill="1" applyBorder="1"/>
    <xf numFmtId="0" fontId="38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3" fontId="36" fillId="2" borderId="0" xfId="0" applyNumberFormat="1" applyFont="1" applyFill="1"/>
    <xf numFmtId="3" fontId="36" fillId="4" borderId="0" xfId="0" applyNumberFormat="1" applyFont="1" applyFill="1"/>
    <xf numFmtId="3" fontId="36" fillId="7" borderId="0" xfId="0" applyNumberFormat="1" applyFont="1" applyFill="1"/>
    <xf numFmtId="3" fontId="36" fillId="5" borderId="0" xfId="0" applyNumberFormat="1" applyFont="1" applyFill="1"/>
    <xf numFmtId="3" fontId="36" fillId="6" borderId="0" xfId="0" applyNumberFormat="1" applyFont="1" applyFill="1"/>
    <xf numFmtId="0" fontId="39" fillId="0" borderId="0" xfId="0" applyFont="1"/>
    <xf numFmtId="3" fontId="39" fillId="2" borderId="1" xfId="0" applyNumberFormat="1" applyFont="1" applyFill="1" applyBorder="1"/>
    <xf numFmtId="3" fontId="40" fillId="4" borderId="1" xfId="0" applyNumberFormat="1" applyFont="1" applyFill="1" applyBorder="1"/>
    <xf numFmtId="3" fontId="40" fillId="7" borderId="1" xfId="0" applyNumberFormat="1" applyFont="1" applyFill="1" applyBorder="1"/>
    <xf numFmtId="3" fontId="40" fillId="5" borderId="1" xfId="0" applyNumberFormat="1" applyFont="1" applyFill="1" applyBorder="1"/>
    <xf numFmtId="3" fontId="40" fillId="2" borderId="1" xfId="0" applyNumberFormat="1" applyFont="1" applyFill="1" applyBorder="1"/>
    <xf numFmtId="3" fontId="40" fillId="6" borderId="1" xfId="0" applyNumberFormat="1" applyFont="1" applyFill="1" applyBorder="1"/>
    <xf numFmtId="0" fontId="36" fillId="0" borderId="2" xfId="0" applyFont="1" applyBorder="1"/>
    <xf numFmtId="3" fontId="36" fillId="2" borderId="3" xfId="0" applyNumberFormat="1" applyFont="1" applyFill="1" applyBorder="1"/>
    <xf numFmtId="3" fontId="36" fillId="4" borderId="3" xfId="0" applyNumberFormat="1" applyFont="1" applyFill="1" applyBorder="1"/>
    <xf numFmtId="3" fontId="36" fillId="7" borderId="3" xfId="0" applyNumberFormat="1" applyFont="1" applyFill="1" applyBorder="1"/>
    <xf numFmtId="3" fontId="36" fillId="5" borderId="3" xfId="0" applyNumberFormat="1" applyFont="1" applyFill="1" applyBorder="1"/>
    <xf numFmtId="3" fontId="36" fillId="6" borderId="3" xfId="0" applyNumberFormat="1" applyFont="1" applyFill="1" applyBorder="1"/>
    <xf numFmtId="0" fontId="36" fillId="0" borderId="4" xfId="0" applyFont="1" applyBorder="1"/>
    <xf numFmtId="3" fontId="36" fillId="2" borderId="5" xfId="0" applyNumberFormat="1" applyFont="1" applyFill="1" applyBorder="1"/>
    <xf numFmtId="3" fontId="36" fillId="4" borderId="5" xfId="0" applyNumberFormat="1" applyFont="1" applyFill="1" applyBorder="1"/>
    <xf numFmtId="3" fontId="36" fillId="7" borderId="5" xfId="0" applyNumberFormat="1" applyFont="1" applyFill="1" applyBorder="1"/>
    <xf numFmtId="3" fontId="36" fillId="5" borderId="5" xfId="0" applyNumberFormat="1" applyFont="1" applyFill="1" applyBorder="1"/>
    <xf numFmtId="3" fontId="36" fillId="6" borderId="5" xfId="0" applyNumberFormat="1" applyFont="1" applyFill="1" applyBorder="1"/>
    <xf numFmtId="0" fontId="41" fillId="0" borderId="0" xfId="0" applyFont="1"/>
    <xf numFmtId="0" fontId="36" fillId="2" borderId="3" xfId="0" applyFont="1" applyFill="1" applyBorder="1"/>
    <xf numFmtId="0" fontId="37" fillId="4" borderId="3" xfId="0" applyFont="1" applyFill="1" applyBorder="1"/>
    <xf numFmtId="0" fontId="36" fillId="4" borderId="3" xfId="0" applyFont="1" applyFill="1" applyBorder="1"/>
    <xf numFmtId="0" fontId="36" fillId="7" borderId="3" xfId="0" applyFont="1" applyFill="1" applyBorder="1"/>
    <xf numFmtId="0" fontId="36" fillId="5" borderId="3" xfId="0" applyFont="1" applyFill="1" applyBorder="1"/>
    <xf numFmtId="0" fontId="36" fillId="6" borderId="3" xfId="0" applyFont="1" applyFill="1" applyBorder="1"/>
    <xf numFmtId="0" fontId="42" fillId="0" borderId="0" xfId="0" applyFont="1"/>
    <xf numFmtId="0" fontId="43" fillId="0" borderId="0" xfId="0" applyFont="1"/>
    <xf numFmtId="0" fontId="42" fillId="0" borderId="0" xfId="0" applyFont="1" applyAlignment="1">
      <alignment horizontal="right"/>
    </xf>
    <xf numFmtId="0" fontId="42" fillId="0" borderId="0" xfId="0" applyFont="1" applyAlignment="1">
      <alignment horizontal="left"/>
    </xf>
    <xf numFmtId="11" fontId="42" fillId="0" borderId="0" xfId="0" applyNumberFormat="1" applyFont="1"/>
    <xf numFmtId="4" fontId="2" fillId="3" borderId="1" xfId="0" applyNumberFormat="1" applyFont="1" applyFill="1" applyBorder="1"/>
    <xf numFmtId="10" fontId="44" fillId="6" borderId="1" xfId="0" applyNumberFormat="1" applyFont="1" applyFill="1" applyBorder="1"/>
    <xf numFmtId="3" fontId="0" fillId="0" borderId="0" xfId="0" applyNumberFormat="1"/>
    <xf numFmtId="0" fontId="2" fillId="0" borderId="0" xfId="0" applyFont="1" applyAlignment="1">
      <alignment wrapText="1"/>
    </xf>
    <xf numFmtId="0" fontId="2" fillId="2" borderId="5" xfId="0" applyFont="1" applyFill="1" applyBorder="1" applyAlignment="1">
      <alignment wrapText="1"/>
    </xf>
    <xf numFmtId="0" fontId="0" fillId="2" borderId="5" xfId="0" applyFill="1" applyBorder="1"/>
    <xf numFmtId="164" fontId="0" fillId="2" borderId="5" xfId="1" applyNumberFormat="1" applyFon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808000"/>
      <color rgb="FFCC99FF"/>
      <color rgb="FF9966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%20Funding%20SDGgapS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ential_L_supply"/>
      <sheetName val="Content"/>
      <sheetName val="Explainer"/>
      <sheetName val="FundingParamsTRA"/>
      <sheetName val="IADJDYN"/>
      <sheetName val="Prod_Transport"/>
      <sheetName val="GADJDYN"/>
      <sheetName val="NOYKFACTOR"/>
      <sheetName val="FundingParamsWaS"/>
      <sheetName val="NI_Baseline"/>
      <sheetName val="DMPSDYN"/>
      <sheetName val="TRNSFRGR"/>
      <sheetName val="NI_B_NewSI&amp;GovClos"/>
      <sheetName val="NI_B_NewSI&amp;GOV_fromgdx"/>
      <sheetName val="WaterSanitation"/>
      <sheetName val="BasicEduc"/>
      <sheetName val="TVETeduc"/>
      <sheetName val="OLD GADJ error FundingParamsTRA"/>
    </sheetNames>
    <sheetDataSet>
      <sheetData sheetId="0"/>
      <sheetData sheetId="1"/>
      <sheetData sheetId="2"/>
      <sheetData sheetId="3">
        <row r="20">
          <cell r="L20">
            <v>3.3352522609409538</v>
          </cell>
          <cell r="Q20">
            <v>3.8082659825531215</v>
          </cell>
        </row>
        <row r="21">
          <cell r="L21">
            <v>0.84396508837207818</v>
          </cell>
          <cell r="Q21">
            <v>0.96365830379590722</v>
          </cell>
        </row>
        <row r="22">
          <cell r="L22">
            <v>26.932734028906207</v>
          </cell>
          <cell r="Q22">
            <v>30.752400956471519</v>
          </cell>
        </row>
        <row r="23">
          <cell r="L23">
            <v>7.6950668654017722</v>
          </cell>
          <cell r="Q23">
            <v>8.7864002732775752</v>
          </cell>
        </row>
        <row r="47">
          <cell r="L47">
            <v>3.331658239108044</v>
          </cell>
          <cell r="Q47">
            <v>3.8041622476581298</v>
          </cell>
        </row>
        <row r="48">
          <cell r="L48">
            <v>12.287123987635969</v>
          </cell>
          <cell r="Q48">
            <v>14.029714289834619</v>
          </cell>
        </row>
        <row r="49">
          <cell r="L49">
            <v>0.84755911020498831</v>
          </cell>
          <cell r="Q49">
            <v>0.96776203869089938</v>
          </cell>
        </row>
        <row r="50">
          <cell r="L50">
            <v>26.903711686202644</v>
          </cell>
          <cell r="Q50">
            <v>30.719262593371873</v>
          </cell>
        </row>
        <row r="51">
          <cell r="L51">
            <v>46.642822586688744</v>
          </cell>
          <cell r="Q51">
            <v>114.57914066312244</v>
          </cell>
        </row>
        <row r="76">
          <cell r="L76">
            <v>17.038587638886248</v>
          </cell>
          <cell r="Q76">
            <v>19.455042263464147</v>
          </cell>
        </row>
        <row r="77">
          <cell r="L77">
            <v>0.87234385816960469</v>
          </cell>
          <cell r="Q77">
            <v>0.99606182088883499</v>
          </cell>
        </row>
        <row r="78">
          <cell r="L78">
            <v>26.703570595610547</v>
          </cell>
          <cell r="Q78">
            <v>30.490736998489904</v>
          </cell>
        </row>
        <row r="79">
          <cell r="L79">
            <v>63.631742374779712</v>
          </cell>
          <cell r="Q79">
            <v>166.41684342902954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es Schers" id="{62FD6168-2BD6-48FC-98A3-E2E58E89EBB2}" userId="Jules Sch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799" dT="2022-11-28T21:46:54.24" personId="{62FD6168-2BD6-48FC-98A3-E2E58E89EBB2}" id="{1DF2812C-B324-493E-B58C-8E000C1CE9B8}">
    <text>Adding road capital to the equivalent of 12,38% of (agsrv) gov consumption of construction (acons)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0D73-8663-4F0D-AD7B-083F42447323}">
  <dimension ref="A1:AK4655"/>
  <sheetViews>
    <sheetView zoomScale="65" workbookViewId="0">
      <pane xSplit="5" ySplit="2" topLeftCell="F4589" activePane="bottomRight" state="frozen"/>
      <selection pane="topRight" activeCell="F1" sqref="F1"/>
      <selection pane="bottomLeft" activeCell="A3" sqref="A3"/>
      <selection pane="bottomRight" activeCell="C4655" sqref="C4655"/>
    </sheetView>
  </sheetViews>
  <sheetFormatPr defaultRowHeight="14.4" x14ac:dyDescent="0.3"/>
  <cols>
    <col min="1" max="1" width="55.21875" customWidth="1"/>
    <col min="2" max="2" width="4.109375" customWidth="1"/>
    <col min="3" max="3" width="37.109375" style="3" customWidth="1"/>
    <col min="4" max="4" width="12.33203125" style="5" customWidth="1"/>
    <col min="5" max="5" width="11.44140625" customWidth="1"/>
  </cols>
  <sheetData>
    <row r="1" spans="1:37" x14ac:dyDescent="0.3">
      <c r="F1" s="6">
        <f>F565/$F$565-1</f>
        <v>0</v>
      </c>
      <c r="G1" s="6">
        <f>G565/F565-1</f>
        <v>-5.8629326241195101E-2</v>
      </c>
      <c r="H1" s="6">
        <f t="shared" ref="H1:Q1" si="0">H565/G565-1</f>
        <v>3.0583324139103585E-2</v>
      </c>
      <c r="I1" s="6">
        <f t="shared" si="0"/>
        <v>2.2380096596652743E-2</v>
      </c>
      <c r="J1" s="6">
        <f t="shared" si="0"/>
        <v>1.820120025268479E-2</v>
      </c>
      <c r="K1" s="6">
        <f t="shared" si="0"/>
        <v>2.0971192638586933E-2</v>
      </c>
      <c r="L1" s="6">
        <f t="shared" si="0"/>
        <v>2.3296443444861703E-2</v>
      </c>
      <c r="M1" s="6">
        <f t="shared" si="0"/>
        <v>2.3285686161234498E-2</v>
      </c>
      <c r="N1" s="6">
        <f t="shared" si="0"/>
        <v>2.5171732973361616E-2</v>
      </c>
      <c r="O1" s="6">
        <f t="shared" si="0"/>
        <v>2.8283950123522139E-2</v>
      </c>
      <c r="P1" s="6">
        <f t="shared" si="0"/>
        <v>2.953597228309901E-2</v>
      </c>
      <c r="Q1" s="6">
        <f t="shared" si="0"/>
        <v>2.8347163757942662E-2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3">
      <c r="A2" s="24" t="str">
        <f t="shared" ref="A2:A65" si="1">_xlfn.CONCAT(C2,D2,E2)</f>
        <v>ScenarioIndicatorComponent</v>
      </c>
      <c r="B2" s="2" t="s">
        <v>222</v>
      </c>
      <c r="C2" s="1" t="s">
        <v>214</v>
      </c>
      <c r="D2" s="1" t="s">
        <v>215</v>
      </c>
      <c r="E2" s="1" t="s">
        <v>216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>
        <v>2032</v>
      </c>
      <c r="T2" s="1">
        <v>2033</v>
      </c>
      <c r="U2" s="1">
        <v>2034</v>
      </c>
      <c r="V2" s="1">
        <v>2035</v>
      </c>
      <c r="W2" s="1">
        <v>2036</v>
      </c>
      <c r="X2" s="1">
        <v>2037</v>
      </c>
      <c r="Y2" s="1">
        <v>2038</v>
      </c>
      <c r="Z2" s="1">
        <v>2039</v>
      </c>
      <c r="AA2" s="1">
        <v>2040</v>
      </c>
      <c r="AB2" s="1">
        <v>2041</v>
      </c>
      <c r="AC2" s="1">
        <v>2042</v>
      </c>
      <c r="AD2" s="1">
        <v>2043</v>
      </c>
      <c r="AE2" s="1">
        <v>2044</v>
      </c>
      <c r="AF2" s="1">
        <v>2045</v>
      </c>
      <c r="AG2" s="1">
        <v>2046</v>
      </c>
      <c r="AH2" s="1">
        <v>2047</v>
      </c>
      <c r="AI2" s="1">
        <v>2048</v>
      </c>
      <c r="AJ2" s="1">
        <v>2049</v>
      </c>
      <c r="AK2" s="1">
        <v>2050</v>
      </c>
    </row>
    <row r="3" spans="1:37" s="9" customFormat="1" x14ac:dyDescent="0.3">
      <c r="A3" s="24" t="str">
        <f t="shared" si="1"/>
        <v>SDG_NoInv_BasePalmaRatiototal</v>
      </c>
      <c r="B3" s="7" t="s">
        <v>221</v>
      </c>
      <c r="C3" s="8" t="s">
        <v>217</v>
      </c>
      <c r="D3" s="21" t="s">
        <v>0</v>
      </c>
      <c r="E3" s="9" t="s">
        <v>1</v>
      </c>
      <c r="F3" s="9">
        <v>3.69</v>
      </c>
      <c r="G3" s="9">
        <v>3.5</v>
      </c>
      <c r="H3" s="9">
        <v>3.68</v>
      </c>
      <c r="I3" s="9">
        <v>3.66</v>
      </c>
      <c r="J3" s="9">
        <v>3.64</v>
      </c>
      <c r="K3" s="9">
        <v>3.63</v>
      </c>
      <c r="L3" s="9">
        <v>3.62</v>
      </c>
      <c r="M3" s="9">
        <v>3.61</v>
      </c>
      <c r="N3" s="9">
        <v>3.6</v>
      </c>
      <c r="O3" s="9">
        <v>3.59</v>
      </c>
      <c r="P3" s="9">
        <v>3.58</v>
      </c>
      <c r="Q3" s="9">
        <v>3.57</v>
      </c>
      <c r="R3" s="9">
        <v>3.57</v>
      </c>
      <c r="S3" s="9">
        <v>3.56</v>
      </c>
      <c r="T3" s="9">
        <v>3.55</v>
      </c>
      <c r="U3" s="9">
        <v>3.54</v>
      </c>
      <c r="V3" s="9">
        <v>3.53</v>
      </c>
      <c r="W3" s="9">
        <v>3.52</v>
      </c>
      <c r="X3" s="9">
        <v>3.51</v>
      </c>
      <c r="Y3" s="9">
        <v>3.49</v>
      </c>
      <c r="Z3" s="9">
        <v>3.48</v>
      </c>
      <c r="AA3" s="9">
        <v>3.47</v>
      </c>
      <c r="AB3" s="9">
        <v>3.46</v>
      </c>
      <c r="AC3" s="9">
        <v>3.44</v>
      </c>
      <c r="AD3" s="9">
        <v>3.43</v>
      </c>
      <c r="AE3" s="9">
        <v>3.41</v>
      </c>
      <c r="AF3" s="9">
        <v>3.4</v>
      </c>
      <c r="AG3" s="9">
        <v>3.38</v>
      </c>
      <c r="AH3" s="9">
        <v>3.31</v>
      </c>
      <c r="AI3" s="9">
        <v>3.27</v>
      </c>
      <c r="AJ3" s="9">
        <v>3.25</v>
      </c>
      <c r="AK3" s="9">
        <v>3.22</v>
      </c>
    </row>
    <row r="4" spans="1:37" s="9" customFormat="1" x14ac:dyDescent="0.3">
      <c r="A4" s="24" t="str">
        <f t="shared" si="1"/>
        <v>SDG_NoInv_Base20-20Ratiototal</v>
      </c>
      <c r="B4" s="7" t="s">
        <v>221</v>
      </c>
      <c r="C4" s="8" t="s">
        <v>217</v>
      </c>
      <c r="D4" s="21" t="s">
        <v>2</v>
      </c>
      <c r="E4" s="9" t="s">
        <v>1</v>
      </c>
      <c r="F4" s="9">
        <v>13.17</v>
      </c>
      <c r="G4" s="9">
        <v>12.49</v>
      </c>
      <c r="H4" s="9">
        <v>13.15</v>
      </c>
      <c r="I4" s="9">
        <v>13.07</v>
      </c>
      <c r="J4" s="9">
        <v>12.99</v>
      </c>
      <c r="K4" s="9">
        <v>12.97</v>
      </c>
      <c r="L4" s="9">
        <v>12.93</v>
      </c>
      <c r="M4" s="9">
        <v>12.89</v>
      </c>
      <c r="N4" s="9">
        <v>12.85</v>
      </c>
      <c r="O4" s="9">
        <v>12.8</v>
      </c>
      <c r="P4" s="9">
        <v>12.77</v>
      </c>
      <c r="Q4" s="9">
        <v>12.72</v>
      </c>
      <c r="R4" s="9">
        <v>12.71</v>
      </c>
      <c r="S4" s="9">
        <v>12.67</v>
      </c>
      <c r="T4" s="9">
        <v>12.63</v>
      </c>
      <c r="U4" s="9">
        <v>12.62</v>
      </c>
      <c r="V4" s="9">
        <v>12.57</v>
      </c>
      <c r="W4" s="9">
        <v>12.53</v>
      </c>
      <c r="X4" s="9">
        <v>12.49</v>
      </c>
      <c r="Y4" s="9">
        <v>12.42</v>
      </c>
      <c r="Z4" s="9">
        <v>12.38</v>
      </c>
      <c r="AA4" s="9">
        <v>12.32</v>
      </c>
      <c r="AB4" s="9">
        <v>12.29</v>
      </c>
      <c r="AC4" s="9">
        <v>12.22</v>
      </c>
      <c r="AD4" s="9">
        <v>12.16</v>
      </c>
      <c r="AE4" s="9">
        <v>12.12</v>
      </c>
      <c r="AF4" s="9">
        <v>12.07</v>
      </c>
      <c r="AG4" s="9">
        <v>11.99</v>
      </c>
      <c r="AH4" s="9">
        <v>11.71</v>
      </c>
      <c r="AI4" s="9">
        <v>11.58</v>
      </c>
      <c r="AJ4" s="9">
        <v>11.48</v>
      </c>
      <c r="AK4" s="9">
        <v>11.36</v>
      </c>
    </row>
    <row r="5" spans="1:37" s="9" customFormat="1" x14ac:dyDescent="0.3">
      <c r="A5" s="24" t="str">
        <f t="shared" si="1"/>
        <v>SDG_NoInv_BaseC_GVAaawhe</v>
      </c>
      <c r="B5" s="7" t="s">
        <v>221</v>
      </c>
      <c r="C5" s="8" t="s">
        <v>217</v>
      </c>
      <c r="D5" s="21" t="s">
        <v>3</v>
      </c>
      <c r="E5" s="9" t="s">
        <v>4</v>
      </c>
      <c r="F5" s="9">
        <v>2.66</v>
      </c>
      <c r="G5" s="9">
        <v>2.4900000000000002</v>
      </c>
      <c r="H5" s="9">
        <v>2.58</v>
      </c>
      <c r="I5" s="9">
        <v>2.68</v>
      </c>
      <c r="J5" s="9">
        <v>2.76</v>
      </c>
      <c r="K5" s="9">
        <v>2.81</v>
      </c>
      <c r="L5" s="9">
        <v>2.86</v>
      </c>
      <c r="M5" s="9">
        <v>2.89</v>
      </c>
      <c r="N5" s="9">
        <v>2.92</v>
      </c>
      <c r="O5" s="9">
        <v>3.08</v>
      </c>
      <c r="P5" s="9">
        <v>3.12</v>
      </c>
      <c r="Q5" s="9">
        <v>3.14</v>
      </c>
      <c r="R5" s="9">
        <v>3.19</v>
      </c>
      <c r="S5" s="9">
        <v>3.24</v>
      </c>
      <c r="T5" s="9">
        <v>3.29</v>
      </c>
      <c r="U5" s="9">
        <v>3.35</v>
      </c>
      <c r="V5" s="9">
        <v>3.4</v>
      </c>
      <c r="W5" s="9">
        <v>3.44</v>
      </c>
      <c r="X5" s="9">
        <v>3.49</v>
      </c>
      <c r="Y5" s="9">
        <v>3.54</v>
      </c>
      <c r="Z5" s="9">
        <v>3.59</v>
      </c>
      <c r="AA5" s="9">
        <v>3.65</v>
      </c>
      <c r="AB5" s="9">
        <v>3.75</v>
      </c>
      <c r="AC5" s="9">
        <v>3.81</v>
      </c>
      <c r="AD5" s="9">
        <v>3.87</v>
      </c>
      <c r="AE5" s="9">
        <v>3.93</v>
      </c>
      <c r="AF5" s="9">
        <v>4.01</v>
      </c>
      <c r="AG5" s="9">
        <v>4.04</v>
      </c>
      <c r="AH5" s="9">
        <v>3.97</v>
      </c>
      <c r="AI5" s="9">
        <v>3.9</v>
      </c>
      <c r="AJ5" s="9">
        <v>3.86</v>
      </c>
      <c r="AK5" s="9">
        <v>3.81</v>
      </c>
    </row>
    <row r="6" spans="1:37" s="9" customFormat="1" x14ac:dyDescent="0.3">
      <c r="A6" s="24" t="str">
        <f t="shared" si="1"/>
        <v>SDG_NoInv_BaseC_GVAaamai</v>
      </c>
      <c r="B6" s="7" t="s">
        <v>221</v>
      </c>
      <c r="C6" s="8" t="s">
        <v>217</v>
      </c>
      <c r="D6" s="21" t="s">
        <v>3</v>
      </c>
      <c r="E6" s="9" t="s">
        <v>5</v>
      </c>
      <c r="F6" s="9">
        <v>11.93</v>
      </c>
      <c r="G6" s="9">
        <v>11.29</v>
      </c>
      <c r="H6" s="9">
        <v>11.89</v>
      </c>
      <c r="I6" s="9">
        <v>12.48</v>
      </c>
      <c r="J6" s="9">
        <v>12.9</v>
      </c>
      <c r="K6" s="9">
        <v>13.16</v>
      </c>
      <c r="L6" s="9">
        <v>13.43</v>
      </c>
      <c r="M6" s="9">
        <v>13.56</v>
      </c>
      <c r="N6" s="9">
        <v>13.74</v>
      </c>
      <c r="O6" s="9">
        <v>14.82</v>
      </c>
      <c r="P6" s="9">
        <v>15.06</v>
      </c>
      <c r="Q6" s="9">
        <v>15.1</v>
      </c>
      <c r="R6" s="9">
        <v>15.32</v>
      </c>
      <c r="S6" s="9">
        <v>15.48</v>
      </c>
      <c r="T6" s="9">
        <v>15.66</v>
      </c>
      <c r="U6" s="9">
        <v>15.9</v>
      </c>
      <c r="V6" s="9">
        <v>16.05</v>
      </c>
      <c r="W6" s="9">
        <v>16.16</v>
      </c>
      <c r="X6" s="9">
        <v>16.329999999999998</v>
      </c>
      <c r="Y6" s="9">
        <v>16.510000000000002</v>
      </c>
      <c r="Z6" s="9">
        <v>16.7</v>
      </c>
      <c r="AA6" s="9">
        <v>16.940000000000001</v>
      </c>
      <c r="AB6" s="9">
        <v>17.48</v>
      </c>
      <c r="AC6" s="9">
        <v>17.77</v>
      </c>
      <c r="AD6" s="9">
        <v>18.02</v>
      </c>
      <c r="AE6" s="9">
        <v>18.28</v>
      </c>
      <c r="AF6" s="9">
        <v>18.559999999999999</v>
      </c>
      <c r="AG6" s="9">
        <v>18.45</v>
      </c>
      <c r="AH6" s="9">
        <v>17.760000000000002</v>
      </c>
      <c r="AI6" s="9">
        <v>17.12</v>
      </c>
      <c r="AJ6" s="9">
        <v>16.649999999999999</v>
      </c>
      <c r="AK6" s="9">
        <v>16.14</v>
      </c>
    </row>
    <row r="7" spans="1:37" s="9" customFormat="1" x14ac:dyDescent="0.3">
      <c r="A7" s="24" t="str">
        <f t="shared" si="1"/>
        <v>SDG_NoInv_BaseC_GVAaaoce</v>
      </c>
      <c r="B7" s="7" t="s">
        <v>221</v>
      </c>
      <c r="C7" s="8" t="s">
        <v>217</v>
      </c>
      <c r="D7" s="21" t="s">
        <v>3</v>
      </c>
      <c r="E7" s="9" t="s">
        <v>6</v>
      </c>
      <c r="F7" s="9">
        <v>0.82</v>
      </c>
      <c r="G7" s="9">
        <v>0.76</v>
      </c>
      <c r="H7" s="9">
        <v>0.8</v>
      </c>
      <c r="I7" s="9">
        <v>0.85</v>
      </c>
      <c r="J7" s="9">
        <v>0.88</v>
      </c>
      <c r="K7" s="9">
        <v>0.91</v>
      </c>
      <c r="L7" s="9">
        <v>0.93</v>
      </c>
      <c r="M7" s="9">
        <v>0.94</v>
      </c>
      <c r="N7" s="9">
        <v>0.96</v>
      </c>
      <c r="O7" s="9">
        <v>1.04</v>
      </c>
      <c r="P7" s="9">
        <v>1.06</v>
      </c>
      <c r="Q7" s="9">
        <v>1.08</v>
      </c>
      <c r="R7" s="9">
        <v>1.1000000000000001</v>
      </c>
      <c r="S7" s="9">
        <v>1.1200000000000001</v>
      </c>
      <c r="T7" s="9">
        <v>1.1499999999999999</v>
      </c>
      <c r="U7" s="9">
        <v>1.17</v>
      </c>
      <c r="V7" s="9">
        <v>1.19</v>
      </c>
      <c r="W7" s="9">
        <v>1.21</v>
      </c>
      <c r="X7" s="9">
        <v>1.23</v>
      </c>
      <c r="Y7" s="9">
        <v>1.25</v>
      </c>
      <c r="Z7" s="9">
        <v>1.28</v>
      </c>
      <c r="AA7" s="9">
        <v>1.3</v>
      </c>
      <c r="AB7" s="9">
        <v>1.35</v>
      </c>
      <c r="AC7" s="9">
        <v>1.39</v>
      </c>
      <c r="AD7" s="9">
        <v>1.41</v>
      </c>
      <c r="AE7" s="9">
        <v>1.44</v>
      </c>
      <c r="AF7" s="9">
        <v>1.47</v>
      </c>
      <c r="AG7" s="9">
        <v>1.48</v>
      </c>
      <c r="AH7" s="9">
        <v>1.45</v>
      </c>
      <c r="AI7" s="9">
        <v>1.41</v>
      </c>
      <c r="AJ7" s="9">
        <v>1.38</v>
      </c>
      <c r="AK7" s="9">
        <v>1.35</v>
      </c>
    </row>
    <row r="8" spans="1:37" s="9" customFormat="1" x14ac:dyDescent="0.3">
      <c r="A8" s="24" t="str">
        <f t="shared" si="1"/>
        <v>SDG_NoInv_BaseC_GVAaaveg</v>
      </c>
      <c r="B8" s="7" t="s">
        <v>221</v>
      </c>
      <c r="C8" s="8" t="s">
        <v>217</v>
      </c>
      <c r="D8" s="21" t="s">
        <v>3</v>
      </c>
      <c r="E8" s="9" t="s">
        <v>7</v>
      </c>
      <c r="F8" s="9">
        <v>6.73</v>
      </c>
      <c r="G8" s="9">
        <v>6.44</v>
      </c>
      <c r="H8" s="9">
        <v>6.5</v>
      </c>
      <c r="I8" s="9">
        <v>6.65</v>
      </c>
      <c r="J8" s="9">
        <v>6.74</v>
      </c>
      <c r="K8" s="9">
        <v>6.8</v>
      </c>
      <c r="L8" s="9">
        <v>6.88</v>
      </c>
      <c r="M8" s="9">
        <v>6.93</v>
      </c>
      <c r="N8" s="9">
        <v>7</v>
      </c>
      <c r="O8" s="9">
        <v>7.14</v>
      </c>
      <c r="P8" s="9">
        <v>7.23</v>
      </c>
      <c r="Q8" s="9">
        <v>7.29</v>
      </c>
      <c r="R8" s="9">
        <v>7.43</v>
      </c>
      <c r="S8" s="9">
        <v>7.55</v>
      </c>
      <c r="T8" s="9">
        <v>7.66</v>
      </c>
      <c r="U8" s="9">
        <v>7.78</v>
      </c>
      <c r="V8" s="9">
        <v>7.91</v>
      </c>
      <c r="W8" s="9">
        <v>8.01</v>
      </c>
      <c r="X8" s="9">
        <v>8.1199999999999992</v>
      </c>
      <c r="Y8" s="9">
        <v>8.2200000000000006</v>
      </c>
      <c r="Z8" s="9">
        <v>8.34</v>
      </c>
      <c r="AA8" s="9">
        <v>8.4499999999999993</v>
      </c>
      <c r="AB8" s="9">
        <v>8.59</v>
      </c>
      <c r="AC8" s="9">
        <v>8.68</v>
      </c>
      <c r="AD8" s="9">
        <v>8.81</v>
      </c>
      <c r="AE8" s="9">
        <v>8.9600000000000009</v>
      </c>
      <c r="AF8" s="9">
        <v>9.1300000000000008</v>
      </c>
      <c r="AG8" s="9">
        <v>9.23</v>
      </c>
      <c r="AH8" s="9">
        <v>9.0399999999999991</v>
      </c>
      <c r="AI8" s="9">
        <v>8.9</v>
      </c>
      <c r="AJ8" s="9">
        <v>8.83</v>
      </c>
      <c r="AK8" s="9">
        <v>8.75</v>
      </c>
    </row>
    <row r="9" spans="1:37" s="9" customFormat="1" x14ac:dyDescent="0.3">
      <c r="A9" s="24" t="str">
        <f t="shared" si="1"/>
        <v>SDG_NoInv_BaseC_GVAaaofr</v>
      </c>
      <c r="B9" s="7" t="s">
        <v>221</v>
      </c>
      <c r="C9" s="8" t="s">
        <v>217</v>
      </c>
      <c r="D9" s="21" t="s">
        <v>3</v>
      </c>
      <c r="E9" s="9" t="s">
        <v>8</v>
      </c>
      <c r="F9" s="9">
        <v>13</v>
      </c>
      <c r="G9" s="9">
        <v>12.64</v>
      </c>
      <c r="H9" s="9">
        <v>13.02</v>
      </c>
      <c r="I9" s="9">
        <v>13.23</v>
      </c>
      <c r="J9" s="9">
        <v>13.46</v>
      </c>
      <c r="K9" s="9">
        <v>13.68</v>
      </c>
      <c r="L9" s="9">
        <v>13.94</v>
      </c>
      <c r="M9" s="9">
        <v>14.13</v>
      </c>
      <c r="N9" s="9">
        <v>14.34</v>
      </c>
      <c r="O9" s="9">
        <v>15.41</v>
      </c>
      <c r="P9" s="9">
        <v>15.72</v>
      </c>
      <c r="Q9" s="9">
        <v>15.85</v>
      </c>
      <c r="R9" s="9">
        <v>16.149999999999999</v>
      </c>
      <c r="S9" s="9">
        <v>16.45</v>
      </c>
      <c r="T9" s="9">
        <v>16.75</v>
      </c>
      <c r="U9" s="9">
        <v>17.100000000000001</v>
      </c>
      <c r="V9" s="9">
        <v>17.46</v>
      </c>
      <c r="W9" s="9">
        <v>17.78</v>
      </c>
      <c r="X9" s="9">
        <v>18.07</v>
      </c>
      <c r="Y9" s="9">
        <v>18.329999999999998</v>
      </c>
      <c r="Z9" s="9">
        <v>18.600000000000001</v>
      </c>
      <c r="AA9" s="9">
        <v>18.940000000000001</v>
      </c>
      <c r="AB9" s="9">
        <v>19.5</v>
      </c>
      <c r="AC9" s="9">
        <v>19.88</v>
      </c>
      <c r="AD9" s="9">
        <v>20.25</v>
      </c>
      <c r="AE9" s="9">
        <v>20.64</v>
      </c>
      <c r="AF9" s="9">
        <v>21.07</v>
      </c>
      <c r="AG9" s="9">
        <v>21.28</v>
      </c>
      <c r="AH9" s="9">
        <v>20.91</v>
      </c>
      <c r="AI9" s="9">
        <v>20.39</v>
      </c>
      <c r="AJ9" s="9">
        <v>20.05</v>
      </c>
      <c r="AK9" s="9">
        <v>19.71</v>
      </c>
    </row>
    <row r="10" spans="1:37" s="9" customFormat="1" x14ac:dyDescent="0.3">
      <c r="A10" s="24" t="str">
        <f t="shared" si="1"/>
        <v>SDG_NoInv_BaseC_GVAaagra</v>
      </c>
      <c r="B10" s="7" t="s">
        <v>221</v>
      </c>
      <c r="C10" s="8" t="s">
        <v>217</v>
      </c>
      <c r="D10" s="21" t="s">
        <v>3</v>
      </c>
      <c r="E10" s="9" t="s">
        <v>9</v>
      </c>
      <c r="F10" s="9">
        <v>6.2</v>
      </c>
      <c r="G10" s="9">
        <v>6.16</v>
      </c>
      <c r="H10" s="9">
        <v>6.43</v>
      </c>
      <c r="I10" s="9">
        <v>6.5</v>
      </c>
      <c r="J10" s="9">
        <v>6.62</v>
      </c>
      <c r="K10" s="9">
        <v>6.78</v>
      </c>
      <c r="L10" s="9">
        <v>6.96</v>
      </c>
      <c r="M10" s="9">
        <v>7.16</v>
      </c>
      <c r="N10" s="9">
        <v>7.36</v>
      </c>
      <c r="O10" s="9">
        <v>8.06</v>
      </c>
      <c r="P10" s="9">
        <v>8.34</v>
      </c>
      <c r="Q10" s="9">
        <v>8.49</v>
      </c>
      <c r="R10" s="9">
        <v>8.7100000000000009</v>
      </c>
      <c r="S10" s="9">
        <v>8.94</v>
      </c>
      <c r="T10" s="9">
        <v>9.19</v>
      </c>
      <c r="U10" s="9">
        <v>9.48</v>
      </c>
      <c r="V10" s="9">
        <v>9.73</v>
      </c>
      <c r="W10" s="9">
        <v>10.02</v>
      </c>
      <c r="X10" s="9">
        <v>10.32</v>
      </c>
      <c r="Y10" s="9">
        <v>10.54</v>
      </c>
      <c r="Z10" s="9">
        <v>10.75</v>
      </c>
      <c r="AA10" s="9">
        <v>11</v>
      </c>
      <c r="AB10" s="9">
        <v>11.47</v>
      </c>
      <c r="AC10" s="9">
        <v>11.8</v>
      </c>
      <c r="AD10" s="9">
        <v>12.07</v>
      </c>
      <c r="AE10" s="9">
        <v>12.32</v>
      </c>
      <c r="AF10" s="9">
        <v>12.59</v>
      </c>
      <c r="AG10" s="9">
        <v>12.75</v>
      </c>
      <c r="AH10" s="9">
        <v>12.56</v>
      </c>
      <c r="AI10" s="9">
        <v>12.2</v>
      </c>
      <c r="AJ10" s="9">
        <v>11.92</v>
      </c>
      <c r="AK10" s="9">
        <v>11.64</v>
      </c>
    </row>
    <row r="11" spans="1:37" s="9" customFormat="1" x14ac:dyDescent="0.3">
      <c r="A11" s="24" t="str">
        <f t="shared" si="1"/>
        <v>SDG_NoInv_BaseC_GVAaaoil</v>
      </c>
      <c r="B11" s="7" t="s">
        <v>221</v>
      </c>
      <c r="C11" s="8" t="s">
        <v>217</v>
      </c>
      <c r="D11" s="21" t="s">
        <v>3</v>
      </c>
      <c r="E11" s="9" t="s">
        <v>10</v>
      </c>
      <c r="F11" s="9">
        <v>5.45</v>
      </c>
      <c r="G11" s="9">
        <v>4.93</v>
      </c>
      <c r="H11" s="9">
        <v>5.15</v>
      </c>
      <c r="I11" s="9">
        <v>5.47</v>
      </c>
      <c r="J11" s="9">
        <v>5.68</v>
      </c>
      <c r="K11" s="9">
        <v>5.82</v>
      </c>
      <c r="L11" s="9">
        <v>5.97</v>
      </c>
      <c r="M11" s="9">
        <v>6.04</v>
      </c>
      <c r="N11" s="9">
        <v>6.13</v>
      </c>
      <c r="O11" s="9">
        <v>6.38</v>
      </c>
      <c r="P11" s="9">
        <v>6.51</v>
      </c>
      <c r="Q11" s="9">
        <v>6.6</v>
      </c>
      <c r="R11" s="9">
        <v>6.8</v>
      </c>
      <c r="S11" s="9">
        <v>6.98</v>
      </c>
      <c r="T11" s="9">
        <v>7.14</v>
      </c>
      <c r="U11" s="9">
        <v>7.32</v>
      </c>
      <c r="V11" s="9">
        <v>7.48</v>
      </c>
      <c r="W11" s="9">
        <v>7.63</v>
      </c>
      <c r="X11" s="9">
        <v>7.81</v>
      </c>
      <c r="Y11" s="9">
        <v>7.96</v>
      </c>
      <c r="Z11" s="9">
        <v>8.15</v>
      </c>
      <c r="AA11" s="9">
        <v>8.32</v>
      </c>
      <c r="AB11" s="9">
        <v>8.58</v>
      </c>
      <c r="AC11" s="9">
        <v>8.76</v>
      </c>
      <c r="AD11" s="9">
        <v>8.94</v>
      </c>
      <c r="AE11" s="9">
        <v>9.16</v>
      </c>
      <c r="AF11" s="9">
        <v>9.39</v>
      </c>
      <c r="AG11" s="9">
        <v>9.56</v>
      </c>
      <c r="AH11" s="9">
        <v>9.36</v>
      </c>
      <c r="AI11" s="9">
        <v>9.2100000000000009</v>
      </c>
      <c r="AJ11" s="9">
        <v>9.1300000000000008</v>
      </c>
      <c r="AK11" s="9">
        <v>9.01</v>
      </c>
    </row>
    <row r="12" spans="1:37" s="9" customFormat="1" x14ac:dyDescent="0.3">
      <c r="A12" s="24" t="str">
        <f t="shared" si="1"/>
        <v>SDG_NoInv_BaseC_GVAaatub</v>
      </c>
      <c r="B12" s="7" t="s">
        <v>221</v>
      </c>
      <c r="C12" s="8" t="s">
        <v>217</v>
      </c>
      <c r="D12" s="21" t="s">
        <v>3</v>
      </c>
      <c r="E12" s="9" t="s">
        <v>11</v>
      </c>
      <c r="F12" s="9">
        <v>2.95</v>
      </c>
      <c r="G12" s="9">
        <v>2.77</v>
      </c>
      <c r="H12" s="9">
        <v>2.8</v>
      </c>
      <c r="I12" s="9">
        <v>2.88</v>
      </c>
      <c r="J12" s="9">
        <v>2.92</v>
      </c>
      <c r="K12" s="9">
        <v>2.95</v>
      </c>
      <c r="L12" s="9">
        <v>2.99</v>
      </c>
      <c r="M12" s="9">
        <v>3.02</v>
      </c>
      <c r="N12" s="9">
        <v>3.05</v>
      </c>
      <c r="O12" s="9">
        <v>3.13</v>
      </c>
      <c r="P12" s="9">
        <v>3.17</v>
      </c>
      <c r="Q12" s="9">
        <v>3.2</v>
      </c>
      <c r="R12" s="9">
        <v>3.27</v>
      </c>
      <c r="S12" s="9">
        <v>3.32</v>
      </c>
      <c r="T12" s="9">
        <v>3.37</v>
      </c>
      <c r="U12" s="9">
        <v>3.43</v>
      </c>
      <c r="V12" s="9">
        <v>3.49</v>
      </c>
      <c r="W12" s="9">
        <v>3.54</v>
      </c>
      <c r="X12" s="9">
        <v>3.58</v>
      </c>
      <c r="Y12" s="9">
        <v>3.63</v>
      </c>
      <c r="Z12" s="9">
        <v>3.68</v>
      </c>
      <c r="AA12" s="9">
        <v>3.74</v>
      </c>
      <c r="AB12" s="9">
        <v>3.81</v>
      </c>
      <c r="AC12" s="9">
        <v>3.85</v>
      </c>
      <c r="AD12" s="9">
        <v>3.91</v>
      </c>
      <c r="AE12" s="9">
        <v>3.98</v>
      </c>
      <c r="AF12" s="9">
        <v>4.0599999999999996</v>
      </c>
      <c r="AG12" s="9">
        <v>4.08</v>
      </c>
      <c r="AH12" s="9">
        <v>3.98</v>
      </c>
      <c r="AI12" s="9">
        <v>3.89</v>
      </c>
      <c r="AJ12" s="9">
        <v>3.84</v>
      </c>
      <c r="AK12" s="9">
        <v>3.79</v>
      </c>
    </row>
    <row r="13" spans="1:37" s="9" customFormat="1" x14ac:dyDescent="0.3">
      <c r="A13" s="24" t="str">
        <f t="shared" si="1"/>
        <v>SDG_NoInv_BaseC_GVAaapul</v>
      </c>
      <c r="B13" s="7" t="s">
        <v>221</v>
      </c>
      <c r="C13" s="8" t="s">
        <v>217</v>
      </c>
      <c r="D13" s="21" t="s">
        <v>3</v>
      </c>
      <c r="E13" s="9" t="s">
        <v>12</v>
      </c>
      <c r="F13" s="9">
        <v>0.52</v>
      </c>
      <c r="G13" s="9">
        <v>0.49</v>
      </c>
      <c r="H13" s="9">
        <v>0.5</v>
      </c>
      <c r="I13" s="9">
        <v>0.52</v>
      </c>
      <c r="J13" s="9">
        <v>0.53</v>
      </c>
      <c r="K13" s="9">
        <v>0.54</v>
      </c>
      <c r="L13" s="9">
        <v>0.55000000000000004</v>
      </c>
      <c r="M13" s="9">
        <v>0.55000000000000004</v>
      </c>
      <c r="N13" s="9">
        <v>0.55000000000000004</v>
      </c>
      <c r="O13" s="9">
        <v>0.55000000000000004</v>
      </c>
      <c r="P13" s="9">
        <v>0.56000000000000005</v>
      </c>
      <c r="Q13" s="9">
        <v>0.56000000000000005</v>
      </c>
      <c r="R13" s="9">
        <v>0.56999999999999995</v>
      </c>
      <c r="S13" s="9">
        <v>0.57999999999999996</v>
      </c>
      <c r="T13" s="9">
        <v>0.59</v>
      </c>
      <c r="U13" s="9">
        <v>0.6</v>
      </c>
      <c r="V13" s="9">
        <v>0.61</v>
      </c>
      <c r="W13" s="9">
        <v>0.62</v>
      </c>
      <c r="X13" s="9">
        <v>0.62</v>
      </c>
      <c r="Y13" s="9">
        <v>0.63</v>
      </c>
      <c r="Z13" s="9">
        <v>0.64</v>
      </c>
      <c r="AA13" s="9">
        <v>0.65</v>
      </c>
      <c r="AB13" s="9">
        <v>0.66</v>
      </c>
      <c r="AC13" s="9">
        <v>0.67</v>
      </c>
      <c r="AD13" s="9">
        <v>0.68</v>
      </c>
      <c r="AE13" s="9">
        <v>0.69</v>
      </c>
      <c r="AF13" s="9">
        <v>0.71</v>
      </c>
      <c r="AG13" s="9">
        <v>0.72</v>
      </c>
      <c r="AH13" s="9">
        <v>0.71</v>
      </c>
      <c r="AI13" s="9">
        <v>0.71</v>
      </c>
      <c r="AJ13" s="9">
        <v>0.71</v>
      </c>
      <c r="AK13" s="9">
        <v>0.71</v>
      </c>
    </row>
    <row r="14" spans="1:37" s="9" customFormat="1" x14ac:dyDescent="0.3">
      <c r="A14" s="24" t="str">
        <f t="shared" si="1"/>
        <v>SDG_NoInv_BaseC_GVAaasug</v>
      </c>
      <c r="B14" s="7" t="s">
        <v>221</v>
      </c>
      <c r="C14" s="8" t="s">
        <v>217</v>
      </c>
      <c r="D14" s="21" t="s">
        <v>3</v>
      </c>
      <c r="E14" s="9" t="s">
        <v>13</v>
      </c>
      <c r="F14" s="9">
        <v>3.82</v>
      </c>
      <c r="G14" s="9">
        <v>3.66</v>
      </c>
      <c r="H14" s="9">
        <v>3.7</v>
      </c>
      <c r="I14" s="9">
        <v>3.8</v>
      </c>
      <c r="J14" s="9">
        <v>3.87</v>
      </c>
      <c r="K14" s="9">
        <v>3.91</v>
      </c>
      <c r="L14" s="9">
        <v>3.96</v>
      </c>
      <c r="M14" s="9">
        <v>3.98</v>
      </c>
      <c r="N14" s="9">
        <v>4.01</v>
      </c>
      <c r="O14" s="9">
        <v>4.1900000000000004</v>
      </c>
      <c r="P14" s="9">
        <v>4.21</v>
      </c>
      <c r="Q14" s="9">
        <v>4.2</v>
      </c>
      <c r="R14" s="9">
        <v>4.26</v>
      </c>
      <c r="S14" s="9">
        <v>4.3099999999999996</v>
      </c>
      <c r="T14" s="9">
        <v>4.3600000000000003</v>
      </c>
      <c r="U14" s="9">
        <v>4.41</v>
      </c>
      <c r="V14" s="9">
        <v>4.4400000000000004</v>
      </c>
      <c r="W14" s="9">
        <v>4.49</v>
      </c>
      <c r="X14" s="9">
        <v>4.5599999999999996</v>
      </c>
      <c r="Y14" s="9">
        <v>4.5999999999999996</v>
      </c>
      <c r="Z14" s="9">
        <v>4.6399999999999997</v>
      </c>
      <c r="AA14" s="9">
        <v>4.6900000000000004</v>
      </c>
      <c r="AB14" s="9">
        <v>4.78</v>
      </c>
      <c r="AC14" s="9">
        <v>4.82</v>
      </c>
      <c r="AD14" s="9">
        <v>4.8499999999999996</v>
      </c>
      <c r="AE14" s="9">
        <v>4.9000000000000004</v>
      </c>
      <c r="AF14" s="9">
        <v>4.95</v>
      </c>
      <c r="AG14" s="9">
        <v>5.0199999999999996</v>
      </c>
      <c r="AH14" s="9">
        <v>4.95</v>
      </c>
      <c r="AI14" s="9">
        <v>4.8899999999999997</v>
      </c>
      <c r="AJ14" s="9">
        <v>4.87</v>
      </c>
      <c r="AK14" s="9">
        <v>4.84</v>
      </c>
    </row>
    <row r="15" spans="1:37" s="9" customFormat="1" x14ac:dyDescent="0.3">
      <c r="A15" s="24" t="str">
        <f t="shared" si="1"/>
        <v>SDG_NoInv_BaseC_GVAaaoth</v>
      </c>
      <c r="B15" s="7" t="s">
        <v>221</v>
      </c>
      <c r="C15" s="8" t="s">
        <v>217</v>
      </c>
      <c r="D15" s="21" t="s">
        <v>3</v>
      </c>
      <c r="E15" s="9" t="s">
        <v>14</v>
      </c>
      <c r="F15" s="9">
        <v>7.29</v>
      </c>
      <c r="G15" s="9">
        <v>6.77</v>
      </c>
      <c r="H15" s="9">
        <v>7.14</v>
      </c>
      <c r="I15" s="9">
        <v>7.33</v>
      </c>
      <c r="J15" s="9">
        <v>7.56</v>
      </c>
      <c r="K15" s="9">
        <v>7.8</v>
      </c>
      <c r="L15" s="9">
        <v>8.07</v>
      </c>
      <c r="M15" s="9">
        <v>8.35</v>
      </c>
      <c r="N15" s="9">
        <v>8.65</v>
      </c>
      <c r="O15" s="9">
        <v>9.52</v>
      </c>
      <c r="P15" s="9">
        <v>9.91</v>
      </c>
      <c r="Q15" s="9">
        <v>10.16</v>
      </c>
      <c r="R15" s="9">
        <v>10.49</v>
      </c>
      <c r="S15" s="9">
        <v>10.84</v>
      </c>
      <c r="T15" s="9">
        <v>11.22</v>
      </c>
      <c r="U15" s="9">
        <v>11.68</v>
      </c>
      <c r="V15" s="9">
        <v>12.11</v>
      </c>
      <c r="W15" s="9">
        <v>12.61</v>
      </c>
      <c r="X15" s="9">
        <v>13.21</v>
      </c>
      <c r="Y15" s="9">
        <v>13.71</v>
      </c>
      <c r="Z15" s="9">
        <v>14.17</v>
      </c>
      <c r="AA15" s="9">
        <v>14.69</v>
      </c>
      <c r="AB15" s="9">
        <v>15.35</v>
      </c>
      <c r="AC15" s="9">
        <v>15.85</v>
      </c>
      <c r="AD15" s="9">
        <v>16.32</v>
      </c>
      <c r="AE15" s="9">
        <v>16.8</v>
      </c>
      <c r="AF15" s="9">
        <v>17.350000000000001</v>
      </c>
      <c r="AG15" s="9">
        <v>17.86</v>
      </c>
      <c r="AH15" s="9">
        <v>17.5</v>
      </c>
      <c r="AI15" s="9">
        <v>16.95</v>
      </c>
      <c r="AJ15" s="9">
        <v>16.440000000000001</v>
      </c>
      <c r="AK15" s="9">
        <v>15.9</v>
      </c>
    </row>
    <row r="16" spans="1:37" s="9" customFormat="1" x14ac:dyDescent="0.3">
      <c r="A16" s="24" t="str">
        <f t="shared" si="1"/>
        <v>SDG_NoInv_BaseC_GVAalani</v>
      </c>
      <c r="B16" s="7" t="s">
        <v>221</v>
      </c>
      <c r="C16" s="8" t="s">
        <v>217</v>
      </c>
      <c r="D16" s="21" t="s">
        <v>3</v>
      </c>
      <c r="E16" s="9" t="s">
        <v>15</v>
      </c>
      <c r="F16" s="9">
        <v>27.55</v>
      </c>
      <c r="G16" s="9">
        <v>21.83</v>
      </c>
      <c r="H16" s="9">
        <v>24.2</v>
      </c>
      <c r="I16" s="9">
        <v>25.28</v>
      </c>
      <c r="J16" s="9">
        <v>26.33</v>
      </c>
      <c r="K16" s="9">
        <v>26.98</v>
      </c>
      <c r="L16" s="9">
        <v>27.56</v>
      </c>
      <c r="M16" s="9">
        <v>28.16</v>
      </c>
      <c r="N16" s="9">
        <v>28.95</v>
      </c>
      <c r="O16" s="9">
        <v>31.85</v>
      </c>
      <c r="P16" s="9">
        <v>32.47</v>
      </c>
      <c r="Q16" s="9">
        <v>32.85</v>
      </c>
      <c r="R16" s="9">
        <v>33.729999999999997</v>
      </c>
      <c r="S16" s="9">
        <v>34.74</v>
      </c>
      <c r="T16" s="9">
        <v>35.81</v>
      </c>
      <c r="U16" s="9">
        <v>36.93</v>
      </c>
      <c r="V16" s="9">
        <v>38.090000000000003</v>
      </c>
      <c r="W16" s="9">
        <v>39.29</v>
      </c>
      <c r="X16" s="9">
        <v>40.74</v>
      </c>
      <c r="Y16" s="9">
        <v>41.92</v>
      </c>
      <c r="Z16" s="9">
        <v>43.02</v>
      </c>
      <c r="AA16" s="9">
        <v>44.2</v>
      </c>
      <c r="AB16" s="9">
        <v>46.44</v>
      </c>
      <c r="AC16" s="9">
        <v>47.69</v>
      </c>
      <c r="AD16" s="9">
        <v>48.76</v>
      </c>
      <c r="AE16" s="9">
        <v>49.95</v>
      </c>
      <c r="AF16" s="9">
        <v>51.31</v>
      </c>
      <c r="AG16" s="9">
        <v>52.3</v>
      </c>
      <c r="AH16" s="9">
        <v>53.53</v>
      </c>
      <c r="AI16" s="9">
        <v>53.65</v>
      </c>
      <c r="AJ16" s="9">
        <v>53.32</v>
      </c>
      <c r="AK16" s="9">
        <v>52.78</v>
      </c>
    </row>
    <row r="17" spans="1:37" s="9" customFormat="1" x14ac:dyDescent="0.3">
      <c r="A17" s="24" t="str">
        <f t="shared" si="1"/>
        <v>SDG_NoInv_BaseC_GVAafore</v>
      </c>
      <c r="B17" s="7" t="s">
        <v>221</v>
      </c>
      <c r="C17" s="8" t="s">
        <v>217</v>
      </c>
      <c r="D17" s="21" t="s">
        <v>3</v>
      </c>
      <c r="E17" s="9" t="s">
        <v>16</v>
      </c>
      <c r="F17" s="9">
        <v>6.49</v>
      </c>
      <c r="G17" s="9">
        <v>5.89</v>
      </c>
      <c r="H17" s="9">
        <v>6.05</v>
      </c>
      <c r="I17" s="9">
        <v>6.22</v>
      </c>
      <c r="J17" s="9">
        <v>6.3</v>
      </c>
      <c r="K17" s="9">
        <v>6.38</v>
      </c>
      <c r="L17" s="9">
        <v>6.46</v>
      </c>
      <c r="M17" s="9">
        <v>6.52</v>
      </c>
      <c r="N17" s="9">
        <v>6.68</v>
      </c>
      <c r="O17" s="9">
        <v>6.96</v>
      </c>
      <c r="P17" s="9">
        <v>7.05</v>
      </c>
      <c r="Q17" s="9">
        <v>7.06</v>
      </c>
      <c r="R17" s="9">
        <v>7.22</v>
      </c>
      <c r="S17" s="9">
        <v>7.32</v>
      </c>
      <c r="T17" s="9">
        <v>7.46</v>
      </c>
      <c r="U17" s="9">
        <v>7.68</v>
      </c>
      <c r="V17" s="9">
        <v>7.88</v>
      </c>
      <c r="W17" s="9">
        <v>8.11</v>
      </c>
      <c r="X17" s="9">
        <v>8.34</v>
      </c>
      <c r="Y17" s="9">
        <v>8.61</v>
      </c>
      <c r="Z17" s="9">
        <v>8.77</v>
      </c>
      <c r="AA17" s="9">
        <v>8.94</v>
      </c>
      <c r="AB17" s="9">
        <v>9.1199999999999992</v>
      </c>
      <c r="AC17" s="9">
        <v>9.26</v>
      </c>
      <c r="AD17" s="9">
        <v>9.41</v>
      </c>
      <c r="AE17" s="9">
        <v>9.56</v>
      </c>
      <c r="AF17" s="9">
        <v>9.76</v>
      </c>
      <c r="AG17" s="9">
        <v>9.89</v>
      </c>
      <c r="AH17" s="9">
        <v>9.7200000000000006</v>
      </c>
      <c r="AI17" s="9">
        <v>9.5500000000000007</v>
      </c>
      <c r="AJ17" s="9">
        <v>9.4600000000000009</v>
      </c>
      <c r="AK17" s="9">
        <v>9.36</v>
      </c>
    </row>
    <row r="18" spans="1:37" s="9" customFormat="1" x14ac:dyDescent="0.3">
      <c r="A18" s="24" t="str">
        <f t="shared" si="1"/>
        <v>SDG_NoInv_BaseC_GVAafish</v>
      </c>
      <c r="B18" s="7" t="s">
        <v>221</v>
      </c>
      <c r="C18" s="8" t="s">
        <v>217</v>
      </c>
      <c r="D18" s="21" t="s">
        <v>3</v>
      </c>
      <c r="E18" s="9" t="s">
        <v>17</v>
      </c>
      <c r="F18" s="9">
        <v>7.37</v>
      </c>
      <c r="G18" s="9">
        <v>6.89</v>
      </c>
      <c r="H18" s="9">
        <v>7.22</v>
      </c>
      <c r="I18" s="9">
        <v>7.35</v>
      </c>
      <c r="J18" s="9">
        <v>7.53</v>
      </c>
      <c r="K18" s="9">
        <v>7.7</v>
      </c>
      <c r="L18" s="9">
        <v>7.88</v>
      </c>
      <c r="M18" s="9">
        <v>8.08</v>
      </c>
      <c r="N18" s="9">
        <v>8.3000000000000007</v>
      </c>
      <c r="O18" s="9">
        <v>9.0299999999999994</v>
      </c>
      <c r="P18" s="9">
        <v>9.33</v>
      </c>
      <c r="Q18" s="9">
        <v>9.5299999999999994</v>
      </c>
      <c r="R18" s="9">
        <v>9.7799999999999994</v>
      </c>
      <c r="S18" s="9">
        <v>10.050000000000001</v>
      </c>
      <c r="T18" s="9">
        <v>10.35</v>
      </c>
      <c r="U18" s="9">
        <v>10.7</v>
      </c>
      <c r="V18" s="9">
        <v>11.01</v>
      </c>
      <c r="W18" s="9">
        <v>11.35</v>
      </c>
      <c r="X18" s="9">
        <v>11.75</v>
      </c>
      <c r="Y18" s="9">
        <v>12.1</v>
      </c>
      <c r="Z18" s="9">
        <v>12.43</v>
      </c>
      <c r="AA18" s="9">
        <v>12.81</v>
      </c>
      <c r="AB18" s="9">
        <v>13.41</v>
      </c>
      <c r="AC18" s="9">
        <v>13.87</v>
      </c>
      <c r="AD18" s="9">
        <v>14.26</v>
      </c>
      <c r="AE18" s="9">
        <v>14.64</v>
      </c>
      <c r="AF18" s="9">
        <v>15.04</v>
      </c>
      <c r="AG18" s="9">
        <v>15.4</v>
      </c>
      <c r="AH18" s="9">
        <v>15.47</v>
      </c>
      <c r="AI18" s="9">
        <v>15.34</v>
      </c>
      <c r="AJ18" s="9">
        <v>15.2</v>
      </c>
      <c r="AK18" s="9">
        <v>15.03</v>
      </c>
    </row>
    <row r="19" spans="1:37" s="9" customFormat="1" x14ac:dyDescent="0.3">
      <c r="A19" s="24" t="str">
        <f t="shared" si="1"/>
        <v>SDG_NoInv_BaseC_GVAacoal</v>
      </c>
      <c r="B19" s="7" t="s">
        <v>221</v>
      </c>
      <c r="C19" s="8" t="s">
        <v>217</v>
      </c>
      <c r="D19" s="21" t="s">
        <v>3</v>
      </c>
      <c r="E19" s="9" t="s">
        <v>18</v>
      </c>
      <c r="F19" s="9">
        <v>112.99</v>
      </c>
      <c r="G19" s="9">
        <v>113.01</v>
      </c>
      <c r="H19" s="9">
        <v>113.1</v>
      </c>
      <c r="I19" s="9">
        <v>110.3</v>
      </c>
      <c r="J19" s="9">
        <v>107.51</v>
      </c>
      <c r="K19" s="9">
        <v>105.89</v>
      </c>
      <c r="L19" s="9">
        <v>104.08</v>
      </c>
      <c r="M19" s="9">
        <v>103.3</v>
      </c>
      <c r="N19" s="9">
        <v>102.5</v>
      </c>
      <c r="O19" s="9">
        <v>105.73</v>
      </c>
      <c r="P19" s="9">
        <v>103.88</v>
      </c>
      <c r="Q19" s="9">
        <v>99.41</v>
      </c>
      <c r="R19" s="9">
        <v>96.09</v>
      </c>
      <c r="S19" s="9">
        <v>96.43</v>
      </c>
      <c r="T19" s="9">
        <v>96.23</v>
      </c>
      <c r="U19" s="9">
        <v>96.4</v>
      </c>
      <c r="V19" s="9">
        <v>95.15</v>
      </c>
      <c r="W19" s="9">
        <v>95.55</v>
      </c>
      <c r="X19" s="9">
        <v>93.72</v>
      </c>
      <c r="Y19" s="9">
        <v>92.25</v>
      </c>
      <c r="Z19" s="9">
        <v>90.62</v>
      </c>
      <c r="AA19" s="9">
        <v>89.3</v>
      </c>
      <c r="AB19" s="9">
        <v>85.75</v>
      </c>
      <c r="AC19" s="9">
        <v>81.73</v>
      </c>
      <c r="AD19" s="9">
        <v>77.510000000000005</v>
      </c>
      <c r="AE19" s="9">
        <v>73.180000000000007</v>
      </c>
      <c r="AF19" s="9">
        <v>68.88</v>
      </c>
      <c r="AG19" s="9">
        <v>60.18</v>
      </c>
      <c r="AH19" s="9">
        <v>51.11</v>
      </c>
      <c r="AI19" s="9">
        <v>41.67</v>
      </c>
      <c r="AJ19" s="9">
        <v>32.46</v>
      </c>
      <c r="AK19" s="9">
        <v>23.01</v>
      </c>
    </row>
    <row r="20" spans="1:37" s="9" customFormat="1" x14ac:dyDescent="0.3">
      <c r="A20" s="24" t="str">
        <f t="shared" si="1"/>
        <v>SDG_NoInv_BaseC_GVAagold</v>
      </c>
      <c r="B20" s="7" t="s">
        <v>221</v>
      </c>
      <c r="C20" s="8" t="s">
        <v>217</v>
      </c>
      <c r="D20" s="21" t="s">
        <v>3</v>
      </c>
      <c r="E20" s="9" t="s">
        <v>19</v>
      </c>
      <c r="F20" s="9">
        <v>61.14</v>
      </c>
      <c r="G20" s="9">
        <v>59.99</v>
      </c>
      <c r="H20" s="9">
        <v>61.37</v>
      </c>
      <c r="I20" s="9">
        <v>61.19</v>
      </c>
      <c r="J20" s="9">
        <v>61.54</v>
      </c>
      <c r="K20" s="9">
        <v>62.1</v>
      </c>
      <c r="L20" s="9">
        <v>62.97</v>
      </c>
      <c r="M20" s="9">
        <v>64.42</v>
      </c>
      <c r="N20" s="9">
        <v>65.86</v>
      </c>
      <c r="O20" s="9">
        <v>70.72</v>
      </c>
      <c r="P20" s="9">
        <v>72.53</v>
      </c>
      <c r="Q20" s="9">
        <v>73.28</v>
      </c>
      <c r="R20" s="9">
        <v>73.790000000000006</v>
      </c>
      <c r="S20" s="9">
        <v>74.53</v>
      </c>
      <c r="T20" s="9">
        <v>75.260000000000005</v>
      </c>
      <c r="U20" s="9">
        <v>76.180000000000007</v>
      </c>
      <c r="V20" s="9">
        <v>76.86</v>
      </c>
      <c r="W20" s="9">
        <v>77.73</v>
      </c>
      <c r="X20" s="9">
        <v>79.040000000000006</v>
      </c>
      <c r="Y20" s="9">
        <v>79.650000000000006</v>
      </c>
      <c r="Z20" s="9">
        <v>79.959999999999994</v>
      </c>
      <c r="AA20" s="9">
        <v>80.63</v>
      </c>
      <c r="AB20" s="9">
        <v>82.03</v>
      </c>
      <c r="AC20" s="9">
        <v>82.73</v>
      </c>
      <c r="AD20" s="9">
        <v>83.1</v>
      </c>
      <c r="AE20" s="9">
        <v>83.33</v>
      </c>
      <c r="AF20" s="9">
        <v>83.58</v>
      </c>
      <c r="AG20" s="9">
        <v>81.27</v>
      </c>
      <c r="AH20" s="9">
        <v>77.91</v>
      </c>
      <c r="AI20" s="9">
        <v>72.989999999999995</v>
      </c>
      <c r="AJ20" s="9">
        <v>68.319999999999993</v>
      </c>
      <c r="AK20" s="9">
        <v>63.35</v>
      </c>
    </row>
    <row r="21" spans="1:37" s="9" customFormat="1" x14ac:dyDescent="0.3">
      <c r="A21" s="24" t="str">
        <f t="shared" si="1"/>
        <v>SDG_NoInv_BaseC_GVAangas</v>
      </c>
      <c r="B21" s="7" t="s">
        <v>221</v>
      </c>
      <c r="C21" s="8" t="s">
        <v>217</v>
      </c>
      <c r="D21" s="21" t="s">
        <v>3</v>
      </c>
      <c r="E21" s="9" t="s">
        <v>20</v>
      </c>
      <c r="F21" s="9">
        <v>0.94</v>
      </c>
      <c r="G21" s="9">
        <v>0.84</v>
      </c>
      <c r="H21" s="9">
        <v>0.82</v>
      </c>
      <c r="I21" s="9">
        <v>0.76</v>
      </c>
      <c r="J21" s="9">
        <v>0.72</v>
      </c>
      <c r="K21" s="9">
        <v>0.69</v>
      </c>
      <c r="L21" s="9">
        <v>0.65</v>
      </c>
      <c r="M21" s="9">
        <v>0.63</v>
      </c>
      <c r="N21" s="9">
        <v>0.6</v>
      </c>
      <c r="O21" s="9">
        <v>0.63</v>
      </c>
      <c r="P21" s="9">
        <v>0.62</v>
      </c>
      <c r="Q21" s="9">
        <v>0.59</v>
      </c>
      <c r="R21" s="9">
        <v>0.56000000000000005</v>
      </c>
      <c r="S21" s="9">
        <v>0.53</v>
      </c>
      <c r="T21" s="9">
        <v>0.51</v>
      </c>
      <c r="U21" s="9">
        <v>0.49</v>
      </c>
      <c r="V21" s="9">
        <v>0.47</v>
      </c>
      <c r="W21" s="9">
        <v>0.44</v>
      </c>
      <c r="X21" s="9">
        <v>0.43</v>
      </c>
      <c r="Y21" s="9">
        <v>0.41</v>
      </c>
      <c r="Z21" s="9">
        <v>0.39</v>
      </c>
      <c r="AA21" s="9">
        <v>0.37</v>
      </c>
      <c r="AB21" s="9">
        <v>0.36</v>
      </c>
      <c r="AC21" s="9">
        <v>0.34</v>
      </c>
      <c r="AD21" s="9">
        <v>0.33</v>
      </c>
      <c r="AE21" s="9">
        <v>0.31</v>
      </c>
      <c r="AF21" s="9">
        <v>0.3</v>
      </c>
      <c r="AG21" s="9">
        <v>0.28000000000000003</v>
      </c>
      <c r="AH21" s="9">
        <v>0.27</v>
      </c>
      <c r="AI21" s="9">
        <v>0.25</v>
      </c>
      <c r="AJ21" s="9">
        <v>0.24</v>
      </c>
      <c r="AK21" s="9">
        <v>0.22</v>
      </c>
    </row>
    <row r="22" spans="1:37" s="9" customFormat="1" x14ac:dyDescent="0.3">
      <c r="A22" s="24" t="str">
        <f t="shared" si="1"/>
        <v>SDG_NoInv_BaseC_GVAapgm</v>
      </c>
      <c r="B22" s="7" t="s">
        <v>221</v>
      </c>
      <c r="C22" s="8" t="s">
        <v>217</v>
      </c>
      <c r="D22" s="21" t="s">
        <v>3</v>
      </c>
      <c r="E22" s="9" t="s">
        <v>21</v>
      </c>
      <c r="F22" s="9">
        <v>97.82</v>
      </c>
      <c r="G22" s="9">
        <v>50.8</v>
      </c>
      <c r="H22" s="9">
        <v>64.22</v>
      </c>
      <c r="I22" s="9">
        <v>77.83</v>
      </c>
      <c r="J22" s="9">
        <v>89.08</v>
      </c>
      <c r="K22" s="9">
        <v>97.27</v>
      </c>
      <c r="L22" s="9">
        <v>102.48</v>
      </c>
      <c r="M22" s="9">
        <v>95.53</v>
      </c>
      <c r="N22" s="9">
        <v>92.75</v>
      </c>
      <c r="O22" s="9">
        <v>91.28</v>
      </c>
      <c r="P22" s="9">
        <v>91.12</v>
      </c>
      <c r="Q22" s="9">
        <v>91.49</v>
      </c>
      <c r="R22" s="9">
        <v>95.97</v>
      </c>
      <c r="S22" s="9">
        <v>99.6</v>
      </c>
      <c r="T22" s="9">
        <v>102.43</v>
      </c>
      <c r="U22" s="9">
        <v>104.5</v>
      </c>
      <c r="V22" s="9">
        <v>107.74</v>
      </c>
      <c r="W22" s="9">
        <v>110.3</v>
      </c>
      <c r="X22" s="9">
        <v>112.11</v>
      </c>
      <c r="Y22" s="9">
        <v>114.47</v>
      </c>
      <c r="Z22" s="9">
        <v>116.7</v>
      </c>
      <c r="AA22" s="9">
        <v>119.06</v>
      </c>
      <c r="AB22" s="9">
        <v>197.5</v>
      </c>
      <c r="AC22" s="9">
        <v>252.14</v>
      </c>
      <c r="AD22" s="9">
        <v>281.49</v>
      </c>
      <c r="AE22" s="9">
        <v>305.05</v>
      </c>
      <c r="AF22" s="9">
        <v>327.45999999999998</v>
      </c>
      <c r="AG22" s="9">
        <v>350.97</v>
      </c>
      <c r="AH22" s="9">
        <v>434.03</v>
      </c>
      <c r="AI22" s="9">
        <v>506.42</v>
      </c>
      <c r="AJ22" s="9">
        <v>547.88</v>
      </c>
      <c r="AK22" s="9">
        <v>582.12</v>
      </c>
    </row>
    <row r="23" spans="1:37" s="9" customFormat="1" x14ac:dyDescent="0.3">
      <c r="A23" s="24" t="str">
        <f t="shared" si="1"/>
        <v>SDG_NoInv_BaseC_GVAamore</v>
      </c>
      <c r="B23" s="7" t="s">
        <v>221</v>
      </c>
      <c r="C23" s="8" t="s">
        <v>217</v>
      </c>
      <c r="D23" s="21" t="s">
        <v>3</v>
      </c>
      <c r="E23" s="9" t="s">
        <v>22</v>
      </c>
      <c r="F23" s="9">
        <v>78.23</v>
      </c>
      <c r="G23" s="9">
        <v>77.17</v>
      </c>
      <c r="H23" s="9">
        <v>81.27</v>
      </c>
      <c r="I23" s="9">
        <v>82.58</v>
      </c>
      <c r="J23" s="9">
        <v>84.41</v>
      </c>
      <c r="K23" s="9">
        <v>86.38</v>
      </c>
      <c r="L23" s="9">
        <v>88.76</v>
      </c>
      <c r="M23" s="9">
        <v>91.92</v>
      </c>
      <c r="N23" s="9">
        <v>95</v>
      </c>
      <c r="O23" s="9">
        <v>104.32</v>
      </c>
      <c r="P23" s="9">
        <v>108.81</v>
      </c>
      <c r="Q23" s="9">
        <v>111.57</v>
      </c>
      <c r="R23" s="9">
        <v>114.18</v>
      </c>
      <c r="S23" s="9">
        <v>117</v>
      </c>
      <c r="T23" s="9">
        <v>119.92</v>
      </c>
      <c r="U23" s="9">
        <v>123.13</v>
      </c>
      <c r="V23" s="9">
        <v>125.89</v>
      </c>
      <c r="W23" s="9">
        <v>129.08000000000001</v>
      </c>
      <c r="X23" s="9">
        <v>133.01</v>
      </c>
      <c r="Y23" s="9">
        <v>135.53</v>
      </c>
      <c r="Z23" s="9">
        <v>137.47999999999999</v>
      </c>
      <c r="AA23" s="9">
        <v>140.06</v>
      </c>
      <c r="AB23" s="9">
        <v>143.66</v>
      </c>
      <c r="AC23" s="9">
        <v>145.97</v>
      </c>
      <c r="AD23" s="9">
        <v>147.91999999999999</v>
      </c>
      <c r="AE23" s="9">
        <v>149.66999999999999</v>
      </c>
      <c r="AF23" s="9">
        <v>151.63</v>
      </c>
      <c r="AG23" s="9">
        <v>152.24</v>
      </c>
      <c r="AH23" s="9">
        <v>148.62</v>
      </c>
      <c r="AI23" s="9">
        <v>141.97</v>
      </c>
      <c r="AJ23" s="9">
        <v>136.43</v>
      </c>
      <c r="AK23" s="9">
        <v>130.08000000000001</v>
      </c>
    </row>
    <row r="24" spans="1:37" s="9" customFormat="1" x14ac:dyDescent="0.3">
      <c r="A24" s="24" t="str">
        <f t="shared" si="1"/>
        <v>SDG_NoInv_BaseC_GVAamine</v>
      </c>
      <c r="B24" s="7" t="s">
        <v>221</v>
      </c>
      <c r="C24" s="8" t="s">
        <v>217</v>
      </c>
      <c r="D24" s="21" t="s">
        <v>3</v>
      </c>
      <c r="E24" s="9" t="s">
        <v>23</v>
      </c>
      <c r="F24" s="9">
        <v>57.01</v>
      </c>
      <c r="G24" s="9">
        <v>54.84</v>
      </c>
      <c r="H24" s="9">
        <v>57.11</v>
      </c>
      <c r="I24" s="9">
        <v>58.31</v>
      </c>
      <c r="J24" s="9">
        <v>59.53</v>
      </c>
      <c r="K24" s="9">
        <v>60.83</v>
      </c>
      <c r="L24" s="9">
        <v>62.47</v>
      </c>
      <c r="M24" s="9">
        <v>64.48</v>
      </c>
      <c r="N24" s="9">
        <v>66.180000000000007</v>
      </c>
      <c r="O24" s="9">
        <v>69.78</v>
      </c>
      <c r="P24" s="9">
        <v>71.64</v>
      </c>
      <c r="Q24" s="9">
        <v>73.25</v>
      </c>
      <c r="R24" s="9">
        <v>75.239999999999995</v>
      </c>
      <c r="S24" s="9">
        <v>77.36</v>
      </c>
      <c r="T24" s="9">
        <v>79.61</v>
      </c>
      <c r="U24" s="9">
        <v>81.89</v>
      </c>
      <c r="V24" s="9">
        <v>84.2</v>
      </c>
      <c r="W24" s="9">
        <v>87.06</v>
      </c>
      <c r="X24" s="9">
        <v>90.98</v>
      </c>
      <c r="Y24" s="9">
        <v>93.8</v>
      </c>
      <c r="Z24" s="9">
        <v>96.55</v>
      </c>
      <c r="AA24" s="9">
        <v>99.49</v>
      </c>
      <c r="AB24" s="9">
        <v>101.94</v>
      </c>
      <c r="AC24" s="9">
        <v>103.64</v>
      </c>
      <c r="AD24" s="9">
        <v>105.59</v>
      </c>
      <c r="AE24" s="9">
        <v>107.75</v>
      </c>
      <c r="AF24" s="9">
        <v>110.52</v>
      </c>
      <c r="AG24" s="9">
        <v>113.56</v>
      </c>
      <c r="AH24" s="9">
        <v>112.82</v>
      </c>
      <c r="AI24" s="9">
        <v>110.5</v>
      </c>
      <c r="AJ24" s="9">
        <v>109.22</v>
      </c>
      <c r="AK24" s="9">
        <v>107.8</v>
      </c>
    </row>
    <row r="25" spans="1:37" s="9" customFormat="1" x14ac:dyDescent="0.3">
      <c r="A25" s="24" t="str">
        <f t="shared" si="1"/>
        <v>SDG_NoInv_BaseC_GVAameat</v>
      </c>
      <c r="B25" s="7" t="s">
        <v>221</v>
      </c>
      <c r="C25" s="8" t="s">
        <v>217</v>
      </c>
      <c r="D25" s="21" t="s">
        <v>3</v>
      </c>
      <c r="E25" s="9" t="s">
        <v>24</v>
      </c>
      <c r="F25" s="9">
        <v>14.3</v>
      </c>
      <c r="G25" s="9">
        <v>13.73</v>
      </c>
      <c r="H25" s="9">
        <v>13.65</v>
      </c>
      <c r="I25" s="9">
        <v>13.92</v>
      </c>
      <c r="J25" s="9">
        <v>14.21</v>
      </c>
      <c r="K25" s="9">
        <v>14.54</v>
      </c>
      <c r="L25" s="9">
        <v>14.9</v>
      </c>
      <c r="M25" s="9">
        <v>15.22</v>
      </c>
      <c r="N25" s="9">
        <v>15.52</v>
      </c>
      <c r="O25" s="9">
        <v>16.02</v>
      </c>
      <c r="P25" s="9">
        <v>16.57</v>
      </c>
      <c r="Q25" s="9">
        <v>16.96</v>
      </c>
      <c r="R25" s="9">
        <v>17.510000000000002</v>
      </c>
      <c r="S25" s="9">
        <v>18.02</v>
      </c>
      <c r="T25" s="9">
        <v>18.53</v>
      </c>
      <c r="U25" s="9">
        <v>19.059999999999999</v>
      </c>
      <c r="V25" s="9">
        <v>19.54</v>
      </c>
      <c r="W25" s="9">
        <v>20.05</v>
      </c>
      <c r="X25" s="9">
        <v>20.57</v>
      </c>
      <c r="Y25" s="9">
        <v>20.96</v>
      </c>
      <c r="Z25" s="9">
        <v>21.38</v>
      </c>
      <c r="AA25" s="9">
        <v>21.82</v>
      </c>
      <c r="AB25" s="9">
        <v>22.42</v>
      </c>
      <c r="AC25" s="9">
        <v>22.91</v>
      </c>
      <c r="AD25" s="9">
        <v>23.39</v>
      </c>
      <c r="AE25" s="9">
        <v>23.91</v>
      </c>
      <c r="AF25" s="9">
        <v>24.47</v>
      </c>
      <c r="AG25" s="9">
        <v>24.93</v>
      </c>
      <c r="AH25" s="9">
        <v>24.67</v>
      </c>
      <c r="AI25" s="9">
        <v>24.58</v>
      </c>
      <c r="AJ25" s="9">
        <v>24.64</v>
      </c>
      <c r="AK25" s="9">
        <v>24.63</v>
      </c>
    </row>
    <row r="26" spans="1:37" s="9" customFormat="1" x14ac:dyDescent="0.3">
      <c r="A26" s="24" t="str">
        <f t="shared" si="1"/>
        <v>SDG_NoInv_BaseC_GVAapfis</v>
      </c>
      <c r="B26" s="7" t="s">
        <v>221</v>
      </c>
      <c r="C26" s="8" t="s">
        <v>217</v>
      </c>
      <c r="D26" s="21" t="s">
        <v>3</v>
      </c>
      <c r="E26" s="9" t="s">
        <v>25</v>
      </c>
      <c r="F26" s="9">
        <v>6.32</v>
      </c>
      <c r="G26" s="9">
        <v>6.21</v>
      </c>
      <c r="H26" s="9">
        <v>6.4</v>
      </c>
      <c r="I26" s="9">
        <v>6.5</v>
      </c>
      <c r="J26" s="9">
        <v>6.62</v>
      </c>
      <c r="K26" s="9">
        <v>6.74</v>
      </c>
      <c r="L26" s="9">
        <v>6.9</v>
      </c>
      <c r="M26" s="9">
        <v>7.05</v>
      </c>
      <c r="N26" s="9">
        <v>7.21</v>
      </c>
      <c r="O26" s="9">
        <v>7.66</v>
      </c>
      <c r="P26" s="9">
        <v>7.89</v>
      </c>
      <c r="Q26" s="9">
        <v>8.0399999999999991</v>
      </c>
      <c r="R26" s="9">
        <v>8.27</v>
      </c>
      <c r="S26" s="9">
        <v>8.49</v>
      </c>
      <c r="T26" s="9">
        <v>8.7200000000000006</v>
      </c>
      <c r="U26" s="9">
        <v>9</v>
      </c>
      <c r="V26" s="9">
        <v>9.23</v>
      </c>
      <c r="W26" s="9">
        <v>9.49</v>
      </c>
      <c r="X26" s="9">
        <v>9.77</v>
      </c>
      <c r="Y26" s="9">
        <v>9.99</v>
      </c>
      <c r="Z26" s="9">
        <v>10.199999999999999</v>
      </c>
      <c r="AA26" s="9">
        <v>10.44</v>
      </c>
      <c r="AB26" s="9">
        <v>10.82</v>
      </c>
      <c r="AC26" s="9">
        <v>11.12</v>
      </c>
      <c r="AD26" s="9">
        <v>11.38</v>
      </c>
      <c r="AE26" s="9">
        <v>11.63</v>
      </c>
      <c r="AF26" s="9">
        <v>11.89</v>
      </c>
      <c r="AG26" s="9">
        <v>12.13</v>
      </c>
      <c r="AH26" s="9">
        <v>11.94</v>
      </c>
      <c r="AI26" s="9">
        <v>11.69</v>
      </c>
      <c r="AJ26" s="9">
        <v>11.53</v>
      </c>
      <c r="AK26" s="9">
        <v>11.35</v>
      </c>
    </row>
    <row r="27" spans="1:37" s="9" customFormat="1" x14ac:dyDescent="0.3">
      <c r="A27" s="24" t="str">
        <f t="shared" si="1"/>
        <v>SDG_NoInv_BaseC_GVAavege</v>
      </c>
      <c r="B27" s="7" t="s">
        <v>221</v>
      </c>
      <c r="C27" s="8" t="s">
        <v>217</v>
      </c>
      <c r="D27" s="21" t="s">
        <v>3</v>
      </c>
      <c r="E27" s="9" t="s">
        <v>26</v>
      </c>
      <c r="F27" s="9">
        <v>10.97</v>
      </c>
      <c r="G27" s="9">
        <v>10.39</v>
      </c>
      <c r="H27" s="9">
        <v>10.86</v>
      </c>
      <c r="I27" s="9">
        <v>11.09</v>
      </c>
      <c r="J27" s="9">
        <v>11.35</v>
      </c>
      <c r="K27" s="9">
        <v>11.6</v>
      </c>
      <c r="L27" s="9">
        <v>11.88</v>
      </c>
      <c r="M27" s="9">
        <v>12.15</v>
      </c>
      <c r="N27" s="9">
        <v>12.45</v>
      </c>
      <c r="O27" s="9">
        <v>13.4</v>
      </c>
      <c r="P27" s="9">
        <v>13.8</v>
      </c>
      <c r="Q27" s="9">
        <v>14.06</v>
      </c>
      <c r="R27" s="9">
        <v>14.46</v>
      </c>
      <c r="S27" s="9">
        <v>14.85</v>
      </c>
      <c r="T27" s="9">
        <v>15.28</v>
      </c>
      <c r="U27" s="9">
        <v>15.77</v>
      </c>
      <c r="V27" s="9">
        <v>16.190000000000001</v>
      </c>
      <c r="W27" s="9">
        <v>16.66</v>
      </c>
      <c r="X27" s="9">
        <v>17.190000000000001</v>
      </c>
      <c r="Y27" s="9">
        <v>17.579999999999998</v>
      </c>
      <c r="Z27" s="9">
        <v>17.97</v>
      </c>
      <c r="AA27" s="9">
        <v>18.41</v>
      </c>
      <c r="AB27" s="9">
        <v>19.2</v>
      </c>
      <c r="AC27" s="9">
        <v>19.739999999999998</v>
      </c>
      <c r="AD27" s="9">
        <v>20.190000000000001</v>
      </c>
      <c r="AE27" s="9">
        <v>20.63</v>
      </c>
      <c r="AF27" s="9">
        <v>21.11</v>
      </c>
      <c r="AG27" s="9">
        <v>21.47</v>
      </c>
      <c r="AH27" s="9">
        <v>21.34</v>
      </c>
      <c r="AI27" s="9">
        <v>20.99</v>
      </c>
      <c r="AJ27" s="9">
        <v>20.67</v>
      </c>
      <c r="AK27" s="9">
        <v>20.309999999999999</v>
      </c>
    </row>
    <row r="28" spans="1:37" s="9" customFormat="1" x14ac:dyDescent="0.3">
      <c r="A28" s="24" t="str">
        <f t="shared" si="1"/>
        <v>SDG_NoInv_BaseC_GVAafats</v>
      </c>
      <c r="B28" s="7" t="s">
        <v>221</v>
      </c>
      <c r="C28" s="8" t="s">
        <v>217</v>
      </c>
      <c r="D28" s="21" t="s">
        <v>3</v>
      </c>
      <c r="E28" s="9" t="s">
        <v>27</v>
      </c>
      <c r="F28" s="9">
        <v>3.48</v>
      </c>
      <c r="G28" s="9">
        <v>3.45</v>
      </c>
      <c r="H28" s="9">
        <v>3.57</v>
      </c>
      <c r="I28" s="9">
        <v>3.58</v>
      </c>
      <c r="J28" s="9">
        <v>3.66</v>
      </c>
      <c r="K28" s="9">
        <v>3.73</v>
      </c>
      <c r="L28" s="9">
        <v>3.79</v>
      </c>
      <c r="M28" s="9">
        <v>3.87</v>
      </c>
      <c r="N28" s="9">
        <v>3.95</v>
      </c>
      <c r="O28" s="9">
        <v>4.5599999999999996</v>
      </c>
      <c r="P28" s="9">
        <v>4.6900000000000004</v>
      </c>
      <c r="Q28" s="9">
        <v>4.6900000000000004</v>
      </c>
      <c r="R28" s="9">
        <v>4.7300000000000004</v>
      </c>
      <c r="S28" s="9">
        <v>4.78</v>
      </c>
      <c r="T28" s="9">
        <v>4.8499999999999996</v>
      </c>
      <c r="U28" s="9">
        <v>4.9400000000000004</v>
      </c>
      <c r="V28" s="9">
        <v>4.9800000000000004</v>
      </c>
      <c r="W28" s="9">
        <v>5.07</v>
      </c>
      <c r="X28" s="9">
        <v>5.21</v>
      </c>
      <c r="Y28" s="9">
        <v>5.31</v>
      </c>
      <c r="Z28" s="9">
        <v>5.38</v>
      </c>
      <c r="AA28" s="9">
        <v>5.49</v>
      </c>
      <c r="AB28" s="9">
        <v>5.8</v>
      </c>
      <c r="AC28" s="9">
        <v>5.94</v>
      </c>
      <c r="AD28" s="9">
        <v>6.01</v>
      </c>
      <c r="AE28" s="9">
        <v>6.04</v>
      </c>
      <c r="AF28" s="9">
        <v>6.08</v>
      </c>
      <c r="AG28" s="9">
        <v>6.13</v>
      </c>
      <c r="AH28" s="9">
        <v>6.14</v>
      </c>
      <c r="AI28" s="9">
        <v>6.04</v>
      </c>
      <c r="AJ28" s="9">
        <v>5.95</v>
      </c>
      <c r="AK28" s="9">
        <v>5.84</v>
      </c>
    </row>
    <row r="29" spans="1:37" s="9" customFormat="1" x14ac:dyDescent="0.3">
      <c r="A29" s="24" t="str">
        <f t="shared" si="1"/>
        <v>SDG_NoInv_BaseC_GVAadair</v>
      </c>
      <c r="B29" s="7" t="s">
        <v>221</v>
      </c>
      <c r="C29" s="8" t="s">
        <v>217</v>
      </c>
      <c r="D29" s="21" t="s">
        <v>3</v>
      </c>
      <c r="E29" s="9" t="s">
        <v>28</v>
      </c>
      <c r="F29" s="9">
        <v>10.56</v>
      </c>
      <c r="G29" s="9">
        <v>10.19</v>
      </c>
      <c r="H29" s="9">
        <v>10.38</v>
      </c>
      <c r="I29" s="9">
        <v>10.54</v>
      </c>
      <c r="J29" s="9">
        <v>10.77</v>
      </c>
      <c r="K29" s="9">
        <v>11</v>
      </c>
      <c r="L29" s="9">
        <v>11.25</v>
      </c>
      <c r="M29" s="9">
        <v>11.5</v>
      </c>
      <c r="N29" s="9">
        <v>11.76</v>
      </c>
      <c r="O29" s="9">
        <v>12.44</v>
      </c>
      <c r="P29" s="9">
        <v>12.77</v>
      </c>
      <c r="Q29" s="9">
        <v>12.98</v>
      </c>
      <c r="R29" s="9">
        <v>13.34</v>
      </c>
      <c r="S29" s="9">
        <v>13.69</v>
      </c>
      <c r="T29" s="9">
        <v>14.06</v>
      </c>
      <c r="U29" s="9">
        <v>14.49</v>
      </c>
      <c r="V29" s="9">
        <v>14.89</v>
      </c>
      <c r="W29" s="9">
        <v>15.33</v>
      </c>
      <c r="X29" s="9">
        <v>15.81</v>
      </c>
      <c r="Y29" s="9">
        <v>16.190000000000001</v>
      </c>
      <c r="Z29" s="9">
        <v>16.55</v>
      </c>
      <c r="AA29" s="9">
        <v>16.93</v>
      </c>
      <c r="AB29" s="9">
        <v>17.55</v>
      </c>
      <c r="AC29" s="9">
        <v>17.97</v>
      </c>
      <c r="AD29" s="9">
        <v>18.350000000000001</v>
      </c>
      <c r="AE29" s="9">
        <v>18.73</v>
      </c>
      <c r="AF29" s="9">
        <v>19.16</v>
      </c>
      <c r="AG29" s="9">
        <v>19.47</v>
      </c>
      <c r="AH29" s="9">
        <v>19.260000000000002</v>
      </c>
      <c r="AI29" s="9">
        <v>19.010000000000002</v>
      </c>
      <c r="AJ29" s="9">
        <v>18.8</v>
      </c>
      <c r="AK29" s="9">
        <v>18.559999999999999</v>
      </c>
    </row>
    <row r="30" spans="1:37" s="9" customFormat="1" x14ac:dyDescent="0.3">
      <c r="A30" s="24" t="str">
        <f t="shared" si="1"/>
        <v>SDG_NoInv_BaseC_GVAagrai</v>
      </c>
      <c r="B30" s="7" t="s">
        <v>221</v>
      </c>
      <c r="C30" s="8" t="s">
        <v>217</v>
      </c>
      <c r="D30" s="21" t="s">
        <v>3</v>
      </c>
      <c r="E30" s="9" t="s">
        <v>29</v>
      </c>
      <c r="F30" s="9">
        <v>8.56</v>
      </c>
      <c r="G30" s="9">
        <v>8.39</v>
      </c>
      <c r="H30" s="9">
        <v>8.3800000000000008</v>
      </c>
      <c r="I30" s="9">
        <v>8.56</v>
      </c>
      <c r="J30" s="9">
        <v>8.6300000000000008</v>
      </c>
      <c r="K30" s="9">
        <v>8.64</v>
      </c>
      <c r="L30" s="9">
        <v>8.66</v>
      </c>
      <c r="M30" s="9">
        <v>8.67</v>
      </c>
      <c r="N30" s="9">
        <v>8.7100000000000009</v>
      </c>
      <c r="O30" s="9">
        <v>8.89</v>
      </c>
      <c r="P30" s="9">
        <v>8.9499999999999993</v>
      </c>
      <c r="Q30" s="9">
        <v>8.98</v>
      </c>
      <c r="R30" s="9">
        <v>9.06</v>
      </c>
      <c r="S30" s="9">
        <v>9.11</v>
      </c>
      <c r="T30" s="9">
        <v>9.16</v>
      </c>
      <c r="U30" s="9">
        <v>9.24</v>
      </c>
      <c r="V30" s="9">
        <v>9.2799999999999994</v>
      </c>
      <c r="W30" s="9">
        <v>9.2899999999999991</v>
      </c>
      <c r="X30" s="9">
        <v>9.33</v>
      </c>
      <c r="Y30" s="9">
        <v>9.3800000000000008</v>
      </c>
      <c r="Z30" s="9">
        <v>9.4499999999999993</v>
      </c>
      <c r="AA30" s="9">
        <v>9.52</v>
      </c>
      <c r="AB30" s="9">
        <v>9.64</v>
      </c>
      <c r="AC30" s="9">
        <v>9.7100000000000009</v>
      </c>
      <c r="AD30" s="9">
        <v>9.8000000000000007</v>
      </c>
      <c r="AE30" s="9">
        <v>9.9</v>
      </c>
      <c r="AF30" s="9">
        <v>9.99</v>
      </c>
      <c r="AG30" s="9">
        <v>9.9600000000000009</v>
      </c>
      <c r="AH30" s="9">
        <v>9.74</v>
      </c>
      <c r="AI30" s="9">
        <v>9.6199999999999992</v>
      </c>
      <c r="AJ30" s="9">
        <v>9.58</v>
      </c>
      <c r="AK30" s="9">
        <v>9.5299999999999994</v>
      </c>
    </row>
    <row r="31" spans="1:37" s="9" customFormat="1" x14ac:dyDescent="0.3">
      <c r="A31" s="24" t="str">
        <f t="shared" si="1"/>
        <v>SDG_NoInv_BaseC_GVAastar</v>
      </c>
      <c r="B31" s="7" t="s">
        <v>221</v>
      </c>
      <c r="C31" s="8" t="s">
        <v>217</v>
      </c>
      <c r="D31" s="21" t="s">
        <v>3</v>
      </c>
      <c r="E31" s="9" t="s">
        <v>30</v>
      </c>
      <c r="F31" s="9">
        <v>7.25</v>
      </c>
      <c r="G31" s="9">
        <v>7.1</v>
      </c>
      <c r="H31" s="9">
        <v>7.18</v>
      </c>
      <c r="I31" s="9">
        <v>7.33</v>
      </c>
      <c r="J31" s="9">
        <v>7.39</v>
      </c>
      <c r="K31" s="9">
        <v>7.4</v>
      </c>
      <c r="L31" s="9">
        <v>7.43</v>
      </c>
      <c r="M31" s="9">
        <v>7.45</v>
      </c>
      <c r="N31" s="9">
        <v>7.5</v>
      </c>
      <c r="O31" s="9">
        <v>7.66</v>
      </c>
      <c r="P31" s="9">
        <v>7.73</v>
      </c>
      <c r="Q31" s="9">
        <v>7.76</v>
      </c>
      <c r="R31" s="9">
        <v>7.81</v>
      </c>
      <c r="S31" s="9">
        <v>7.84</v>
      </c>
      <c r="T31" s="9">
        <v>7.86</v>
      </c>
      <c r="U31" s="9">
        <v>7.91</v>
      </c>
      <c r="V31" s="9">
        <v>7.92</v>
      </c>
      <c r="W31" s="9">
        <v>7.92</v>
      </c>
      <c r="X31" s="9">
        <v>7.93</v>
      </c>
      <c r="Y31" s="9">
        <v>7.94</v>
      </c>
      <c r="Z31" s="9">
        <v>7.96</v>
      </c>
      <c r="AA31" s="9">
        <v>8</v>
      </c>
      <c r="AB31" s="9">
        <v>8.06</v>
      </c>
      <c r="AC31" s="9">
        <v>8.08</v>
      </c>
      <c r="AD31" s="9">
        <v>8.1199999999999992</v>
      </c>
      <c r="AE31" s="9">
        <v>8.17</v>
      </c>
      <c r="AF31" s="9">
        <v>8.2200000000000006</v>
      </c>
      <c r="AG31" s="9">
        <v>7.88</v>
      </c>
      <c r="AH31" s="9">
        <v>7.42</v>
      </c>
      <c r="AI31" s="9">
        <v>7.02</v>
      </c>
      <c r="AJ31" s="9">
        <v>6.71</v>
      </c>
      <c r="AK31" s="9">
        <v>6.41</v>
      </c>
    </row>
    <row r="32" spans="1:37" s="9" customFormat="1" x14ac:dyDescent="0.3">
      <c r="A32" s="24" t="str">
        <f t="shared" si="1"/>
        <v>SDG_NoInv_BaseC_GVAafeed</v>
      </c>
      <c r="B32" s="7" t="s">
        <v>221</v>
      </c>
      <c r="C32" s="8" t="s">
        <v>217</v>
      </c>
      <c r="D32" s="21" t="s">
        <v>3</v>
      </c>
      <c r="E32" s="9" t="s">
        <v>31</v>
      </c>
      <c r="F32" s="9">
        <v>6.55</v>
      </c>
      <c r="G32" s="9">
        <v>4.92</v>
      </c>
      <c r="H32" s="9">
        <v>5.7</v>
      </c>
      <c r="I32" s="9">
        <v>5.96</v>
      </c>
      <c r="J32" s="9">
        <v>6.24</v>
      </c>
      <c r="K32" s="9">
        <v>6.42</v>
      </c>
      <c r="L32" s="9">
        <v>6.56</v>
      </c>
      <c r="M32" s="9">
        <v>6.7</v>
      </c>
      <c r="N32" s="9">
        <v>6.91</v>
      </c>
      <c r="O32" s="9">
        <v>7.47</v>
      </c>
      <c r="P32" s="9">
        <v>7.69</v>
      </c>
      <c r="Q32" s="9">
        <v>7.87</v>
      </c>
      <c r="R32" s="9">
        <v>8.15</v>
      </c>
      <c r="S32" s="9">
        <v>8.4499999999999993</v>
      </c>
      <c r="T32" s="9">
        <v>8.77</v>
      </c>
      <c r="U32" s="9">
        <v>9.11</v>
      </c>
      <c r="V32" s="9">
        <v>9.4700000000000006</v>
      </c>
      <c r="W32" s="9">
        <v>9.84</v>
      </c>
      <c r="X32" s="9">
        <v>10.23</v>
      </c>
      <c r="Y32" s="9">
        <v>10.63</v>
      </c>
      <c r="Z32" s="9">
        <v>11.02</v>
      </c>
      <c r="AA32" s="9">
        <v>11.37</v>
      </c>
      <c r="AB32" s="9">
        <v>12</v>
      </c>
      <c r="AC32" s="9">
        <v>12.39</v>
      </c>
      <c r="AD32" s="9">
        <v>12.71</v>
      </c>
      <c r="AE32" s="9">
        <v>13.03</v>
      </c>
      <c r="AF32" s="9">
        <v>13.39</v>
      </c>
      <c r="AG32" s="9">
        <v>13.8</v>
      </c>
      <c r="AH32" s="9">
        <v>14.46</v>
      </c>
      <c r="AI32" s="9">
        <v>14.73</v>
      </c>
      <c r="AJ32" s="9">
        <v>14.61</v>
      </c>
      <c r="AK32" s="9">
        <v>14.43</v>
      </c>
    </row>
    <row r="33" spans="1:37" s="9" customFormat="1" x14ac:dyDescent="0.3">
      <c r="A33" s="24" t="str">
        <f t="shared" si="1"/>
        <v>SDG_NoInv_BaseC_GVAabake</v>
      </c>
      <c r="B33" s="7" t="s">
        <v>221</v>
      </c>
      <c r="C33" s="8" t="s">
        <v>217</v>
      </c>
      <c r="D33" s="21" t="s">
        <v>3</v>
      </c>
      <c r="E33" s="9" t="s">
        <v>32</v>
      </c>
      <c r="F33" s="9">
        <v>22.28</v>
      </c>
      <c r="G33" s="9">
        <v>21.57</v>
      </c>
      <c r="H33" s="9">
        <v>21.94</v>
      </c>
      <c r="I33" s="9">
        <v>22.46</v>
      </c>
      <c r="J33" s="9">
        <v>22.85</v>
      </c>
      <c r="K33" s="9">
        <v>23.22</v>
      </c>
      <c r="L33" s="9">
        <v>23.66</v>
      </c>
      <c r="M33" s="9">
        <v>24.06</v>
      </c>
      <c r="N33" s="9">
        <v>24.48</v>
      </c>
      <c r="O33" s="9">
        <v>25.05</v>
      </c>
      <c r="P33" s="9">
        <v>25.56</v>
      </c>
      <c r="Q33" s="9">
        <v>25.98</v>
      </c>
      <c r="R33" s="9">
        <v>26.62</v>
      </c>
      <c r="S33" s="9">
        <v>27.2</v>
      </c>
      <c r="T33" s="9">
        <v>27.76</v>
      </c>
      <c r="U33" s="9">
        <v>28.41</v>
      </c>
      <c r="V33" s="9">
        <v>28.99</v>
      </c>
      <c r="W33" s="9">
        <v>29.62</v>
      </c>
      <c r="X33" s="9">
        <v>30.29</v>
      </c>
      <c r="Y33" s="9">
        <v>30.8</v>
      </c>
      <c r="Z33" s="9">
        <v>31.31</v>
      </c>
      <c r="AA33" s="9">
        <v>31.82</v>
      </c>
      <c r="AB33" s="9">
        <v>32.43</v>
      </c>
      <c r="AC33" s="9">
        <v>32.92</v>
      </c>
      <c r="AD33" s="9">
        <v>33.47</v>
      </c>
      <c r="AE33" s="9">
        <v>34.07</v>
      </c>
      <c r="AF33" s="9">
        <v>34.729999999999997</v>
      </c>
      <c r="AG33" s="9">
        <v>35.07</v>
      </c>
      <c r="AH33" s="9">
        <v>34.31</v>
      </c>
      <c r="AI33" s="9">
        <v>33.71</v>
      </c>
      <c r="AJ33" s="9">
        <v>33.340000000000003</v>
      </c>
      <c r="AK33" s="9">
        <v>32.950000000000003</v>
      </c>
    </row>
    <row r="34" spans="1:37" s="9" customFormat="1" x14ac:dyDescent="0.3">
      <c r="A34" s="24" t="str">
        <f t="shared" si="1"/>
        <v>SDG_NoInv_BaseC_GVAasuga</v>
      </c>
      <c r="B34" s="7" t="s">
        <v>221</v>
      </c>
      <c r="C34" s="8" t="s">
        <v>217</v>
      </c>
      <c r="D34" s="21" t="s">
        <v>3</v>
      </c>
      <c r="E34" s="9" t="s">
        <v>33</v>
      </c>
      <c r="F34" s="9">
        <v>8.52</v>
      </c>
      <c r="G34" s="9">
        <v>8.35</v>
      </c>
      <c r="H34" s="9">
        <v>8.5</v>
      </c>
      <c r="I34" s="9">
        <v>8.69</v>
      </c>
      <c r="J34" s="9">
        <v>8.82</v>
      </c>
      <c r="K34" s="9">
        <v>8.91</v>
      </c>
      <c r="L34" s="9">
        <v>9.0299999999999994</v>
      </c>
      <c r="M34" s="9">
        <v>9.1</v>
      </c>
      <c r="N34" s="9">
        <v>9.18</v>
      </c>
      <c r="O34" s="9">
        <v>9.5299999999999994</v>
      </c>
      <c r="P34" s="9">
        <v>9.6300000000000008</v>
      </c>
      <c r="Q34" s="9">
        <v>9.67</v>
      </c>
      <c r="R34" s="9">
        <v>9.83</v>
      </c>
      <c r="S34" s="9">
        <v>9.98</v>
      </c>
      <c r="T34" s="9">
        <v>10.119999999999999</v>
      </c>
      <c r="U34" s="9">
        <v>10.26</v>
      </c>
      <c r="V34" s="9">
        <v>10.36</v>
      </c>
      <c r="W34" s="9">
        <v>10.49</v>
      </c>
      <c r="X34" s="9">
        <v>10.66</v>
      </c>
      <c r="Y34" s="9">
        <v>10.76</v>
      </c>
      <c r="Z34" s="9">
        <v>10.86</v>
      </c>
      <c r="AA34" s="9">
        <v>10.98</v>
      </c>
      <c r="AB34" s="9">
        <v>11.17</v>
      </c>
      <c r="AC34" s="9">
        <v>11.28</v>
      </c>
      <c r="AD34" s="9">
        <v>11.39</v>
      </c>
      <c r="AE34" s="9">
        <v>11.5</v>
      </c>
      <c r="AF34" s="9">
        <v>11.65</v>
      </c>
      <c r="AG34" s="9">
        <v>11.81</v>
      </c>
      <c r="AH34" s="9">
        <v>11.65</v>
      </c>
      <c r="AI34" s="9">
        <v>11.52</v>
      </c>
      <c r="AJ34" s="9">
        <v>11.49</v>
      </c>
      <c r="AK34" s="9">
        <v>11.44</v>
      </c>
    </row>
    <row r="35" spans="1:37" s="9" customFormat="1" x14ac:dyDescent="0.3">
      <c r="A35" s="24" t="str">
        <f t="shared" si="1"/>
        <v>SDG_NoInv_BaseC_GVAaconf</v>
      </c>
      <c r="B35" s="7" t="s">
        <v>221</v>
      </c>
      <c r="C35" s="8" t="s">
        <v>217</v>
      </c>
      <c r="D35" s="21" t="s">
        <v>3</v>
      </c>
      <c r="E35" s="9" t="s">
        <v>34</v>
      </c>
      <c r="F35" s="9">
        <v>2.4900000000000002</v>
      </c>
      <c r="G35" s="9">
        <v>2.37</v>
      </c>
      <c r="H35" s="9">
        <v>2.4700000000000002</v>
      </c>
      <c r="I35" s="9">
        <v>2.5099999999999998</v>
      </c>
      <c r="J35" s="9">
        <v>2.57</v>
      </c>
      <c r="K35" s="9">
        <v>2.64</v>
      </c>
      <c r="L35" s="9">
        <v>2.72</v>
      </c>
      <c r="M35" s="9">
        <v>2.8</v>
      </c>
      <c r="N35" s="9">
        <v>2.89</v>
      </c>
      <c r="O35" s="9">
        <v>3.06</v>
      </c>
      <c r="P35" s="9">
        <v>3.18</v>
      </c>
      <c r="Q35" s="9">
        <v>3.28</v>
      </c>
      <c r="R35" s="9">
        <v>3.42</v>
      </c>
      <c r="S35" s="9">
        <v>3.56</v>
      </c>
      <c r="T35" s="9">
        <v>3.71</v>
      </c>
      <c r="U35" s="9">
        <v>3.88</v>
      </c>
      <c r="V35" s="9">
        <v>4.03</v>
      </c>
      <c r="W35" s="9">
        <v>4.1900000000000004</v>
      </c>
      <c r="X35" s="9">
        <v>4.3499999999999996</v>
      </c>
      <c r="Y35" s="9">
        <v>4.49</v>
      </c>
      <c r="Z35" s="9">
        <v>4.6399999999999997</v>
      </c>
      <c r="AA35" s="9">
        <v>4.8</v>
      </c>
      <c r="AB35" s="9">
        <v>5.0199999999999996</v>
      </c>
      <c r="AC35" s="9">
        <v>5.2</v>
      </c>
      <c r="AD35" s="9">
        <v>5.37</v>
      </c>
      <c r="AE35" s="9">
        <v>5.54</v>
      </c>
      <c r="AF35" s="9">
        <v>5.72</v>
      </c>
      <c r="AG35" s="9">
        <v>5.87</v>
      </c>
      <c r="AH35" s="9">
        <v>5.82</v>
      </c>
      <c r="AI35" s="9">
        <v>5.72</v>
      </c>
      <c r="AJ35" s="9">
        <v>5.63</v>
      </c>
      <c r="AK35" s="9">
        <v>5.53</v>
      </c>
    </row>
    <row r="36" spans="1:37" s="9" customFormat="1" x14ac:dyDescent="0.3">
      <c r="A36" s="24" t="str">
        <f t="shared" si="1"/>
        <v>SDG_NoInv_BaseC_GVAapast</v>
      </c>
      <c r="B36" s="7" t="s">
        <v>221</v>
      </c>
      <c r="C36" s="8" t="s">
        <v>217</v>
      </c>
      <c r="D36" s="21" t="s">
        <v>3</v>
      </c>
      <c r="E36" s="9" t="s">
        <v>35</v>
      </c>
      <c r="F36" s="9">
        <v>0.65</v>
      </c>
      <c r="G36" s="9">
        <v>0.61</v>
      </c>
      <c r="H36" s="9">
        <v>0.64</v>
      </c>
      <c r="I36" s="9">
        <v>0.65</v>
      </c>
      <c r="J36" s="9">
        <v>0.67</v>
      </c>
      <c r="K36" s="9">
        <v>0.69</v>
      </c>
      <c r="L36" s="9">
        <v>0.71</v>
      </c>
      <c r="M36" s="9">
        <v>0.74</v>
      </c>
      <c r="N36" s="9">
        <v>0.76</v>
      </c>
      <c r="O36" s="9">
        <v>0.83</v>
      </c>
      <c r="P36" s="9">
        <v>0.85</v>
      </c>
      <c r="Q36" s="9">
        <v>0.87</v>
      </c>
      <c r="R36" s="9">
        <v>0.9</v>
      </c>
      <c r="S36" s="9">
        <v>0.93</v>
      </c>
      <c r="T36" s="9">
        <v>0.97</v>
      </c>
      <c r="U36" s="9">
        <v>1</v>
      </c>
      <c r="V36" s="9">
        <v>1.03</v>
      </c>
      <c r="W36" s="9">
        <v>1.07</v>
      </c>
      <c r="X36" s="9">
        <v>1.1100000000000001</v>
      </c>
      <c r="Y36" s="9">
        <v>1.1399999999999999</v>
      </c>
      <c r="Z36" s="9">
        <v>1.1599999999999999</v>
      </c>
      <c r="AA36" s="9">
        <v>1.19</v>
      </c>
      <c r="AB36" s="9">
        <v>1.25</v>
      </c>
      <c r="AC36" s="9">
        <v>1.29</v>
      </c>
      <c r="AD36" s="9">
        <v>1.31</v>
      </c>
      <c r="AE36" s="9">
        <v>1.34</v>
      </c>
      <c r="AF36" s="9">
        <v>1.38</v>
      </c>
      <c r="AG36" s="9">
        <v>1.4</v>
      </c>
      <c r="AH36" s="9">
        <v>1.41</v>
      </c>
      <c r="AI36" s="9">
        <v>1.39</v>
      </c>
      <c r="AJ36" s="9">
        <v>1.38</v>
      </c>
      <c r="AK36" s="9">
        <v>1.36</v>
      </c>
    </row>
    <row r="37" spans="1:37" s="9" customFormat="1" x14ac:dyDescent="0.3">
      <c r="A37" s="24" t="str">
        <f t="shared" si="1"/>
        <v>SDG_NoInv_BaseC_GVAaofoo</v>
      </c>
      <c r="B37" s="7" t="s">
        <v>221</v>
      </c>
      <c r="C37" s="8" t="s">
        <v>217</v>
      </c>
      <c r="D37" s="21" t="s">
        <v>3</v>
      </c>
      <c r="E37" s="9" t="s">
        <v>36</v>
      </c>
      <c r="F37" s="9">
        <v>12.41</v>
      </c>
      <c r="G37" s="9">
        <v>11.64</v>
      </c>
      <c r="H37" s="9">
        <v>12.06</v>
      </c>
      <c r="I37" s="9">
        <v>12.3</v>
      </c>
      <c r="J37" s="9">
        <v>12.62</v>
      </c>
      <c r="K37" s="9">
        <v>12.9</v>
      </c>
      <c r="L37" s="9">
        <v>13.2</v>
      </c>
      <c r="M37" s="9">
        <v>13.49</v>
      </c>
      <c r="N37" s="9">
        <v>13.81</v>
      </c>
      <c r="O37" s="9">
        <v>14.9</v>
      </c>
      <c r="P37" s="9">
        <v>15.27</v>
      </c>
      <c r="Q37" s="9">
        <v>15.47</v>
      </c>
      <c r="R37" s="9">
        <v>15.87</v>
      </c>
      <c r="S37" s="9">
        <v>16.29</v>
      </c>
      <c r="T37" s="9">
        <v>16.73</v>
      </c>
      <c r="U37" s="9">
        <v>17.22</v>
      </c>
      <c r="V37" s="9">
        <v>17.670000000000002</v>
      </c>
      <c r="W37" s="9">
        <v>18.16</v>
      </c>
      <c r="X37" s="9">
        <v>18.77</v>
      </c>
      <c r="Y37" s="9">
        <v>19.2</v>
      </c>
      <c r="Z37" s="9">
        <v>19.59</v>
      </c>
      <c r="AA37" s="9">
        <v>20.05</v>
      </c>
      <c r="AB37" s="9">
        <v>20.86</v>
      </c>
      <c r="AC37" s="9">
        <v>21.33</v>
      </c>
      <c r="AD37" s="9">
        <v>21.74</v>
      </c>
      <c r="AE37" s="9">
        <v>22.16</v>
      </c>
      <c r="AF37" s="9">
        <v>22.65</v>
      </c>
      <c r="AG37" s="9">
        <v>23.08</v>
      </c>
      <c r="AH37" s="9">
        <v>23.07</v>
      </c>
      <c r="AI37" s="9">
        <v>22.84</v>
      </c>
      <c r="AJ37" s="9">
        <v>22.62</v>
      </c>
      <c r="AK37" s="9">
        <v>22.35</v>
      </c>
    </row>
    <row r="38" spans="1:37" s="9" customFormat="1" x14ac:dyDescent="0.3">
      <c r="A38" s="24" t="str">
        <f t="shared" si="1"/>
        <v>SDG_NoInv_BaseC_GVAabevt</v>
      </c>
      <c r="B38" s="7" t="s">
        <v>221</v>
      </c>
      <c r="C38" s="8" t="s">
        <v>217</v>
      </c>
      <c r="D38" s="21" t="s">
        <v>3</v>
      </c>
      <c r="E38" s="9" t="s">
        <v>37</v>
      </c>
      <c r="F38" s="9">
        <v>40.840000000000003</v>
      </c>
      <c r="G38" s="9">
        <v>39.74</v>
      </c>
      <c r="H38" s="9">
        <v>42.65</v>
      </c>
      <c r="I38" s="9">
        <v>43.41</v>
      </c>
      <c r="J38" s="9">
        <v>44.6</v>
      </c>
      <c r="K38" s="9">
        <v>45.91</v>
      </c>
      <c r="L38" s="9">
        <v>47.3</v>
      </c>
      <c r="M38" s="9">
        <v>48.72</v>
      </c>
      <c r="N38" s="9">
        <v>50.13</v>
      </c>
      <c r="O38" s="9">
        <v>56.1</v>
      </c>
      <c r="P38" s="9">
        <v>57.96</v>
      </c>
      <c r="Q38" s="9">
        <v>58.79</v>
      </c>
      <c r="R38" s="9">
        <v>60.37</v>
      </c>
      <c r="S38" s="9">
        <v>62.17</v>
      </c>
      <c r="T38" s="9">
        <v>64.150000000000006</v>
      </c>
      <c r="U38" s="9">
        <v>66.3</v>
      </c>
      <c r="V38" s="9">
        <v>68.010000000000005</v>
      </c>
      <c r="W38" s="9">
        <v>70.27</v>
      </c>
      <c r="X38" s="9">
        <v>72.83</v>
      </c>
      <c r="Y38" s="9">
        <v>74.44</v>
      </c>
      <c r="Z38" s="9">
        <v>75.930000000000007</v>
      </c>
      <c r="AA38" s="9">
        <v>77.87</v>
      </c>
      <c r="AB38" s="9">
        <v>82.15</v>
      </c>
      <c r="AC38" s="9">
        <v>84.86</v>
      </c>
      <c r="AD38" s="9">
        <v>86.69</v>
      </c>
      <c r="AE38" s="9">
        <v>88.34</v>
      </c>
      <c r="AF38" s="9">
        <v>90.27</v>
      </c>
      <c r="AG38" s="9">
        <v>92.02</v>
      </c>
      <c r="AH38" s="9">
        <v>92.33</v>
      </c>
      <c r="AI38" s="9">
        <v>91.02</v>
      </c>
      <c r="AJ38" s="9">
        <v>89.86</v>
      </c>
      <c r="AK38" s="9">
        <v>88.52</v>
      </c>
    </row>
    <row r="39" spans="1:37" s="9" customFormat="1" x14ac:dyDescent="0.3">
      <c r="A39" s="24" t="str">
        <f t="shared" si="1"/>
        <v>SDG_NoInv_BaseC_GVAatext</v>
      </c>
      <c r="B39" s="7" t="s">
        <v>221</v>
      </c>
      <c r="C39" s="8" t="s">
        <v>217</v>
      </c>
      <c r="D39" s="21" t="s">
        <v>3</v>
      </c>
      <c r="E39" s="9" t="s">
        <v>38</v>
      </c>
      <c r="F39" s="9">
        <v>6.57</v>
      </c>
      <c r="G39" s="9">
        <v>6.63</v>
      </c>
      <c r="H39" s="9">
        <v>6.77</v>
      </c>
      <c r="I39" s="9">
        <v>6.84</v>
      </c>
      <c r="J39" s="9">
        <v>6.96</v>
      </c>
      <c r="K39" s="9">
        <v>7.12</v>
      </c>
      <c r="L39" s="9">
        <v>7.33</v>
      </c>
      <c r="M39" s="9">
        <v>7.57</v>
      </c>
      <c r="N39" s="9">
        <v>7.81</v>
      </c>
      <c r="O39" s="9">
        <v>8.23</v>
      </c>
      <c r="P39" s="9">
        <v>8.51</v>
      </c>
      <c r="Q39" s="9">
        <v>8.73</v>
      </c>
      <c r="R39" s="9">
        <v>9</v>
      </c>
      <c r="S39" s="9">
        <v>9.27</v>
      </c>
      <c r="T39" s="9">
        <v>9.5500000000000007</v>
      </c>
      <c r="U39" s="9">
        <v>9.9</v>
      </c>
      <c r="V39" s="9">
        <v>10.23</v>
      </c>
      <c r="W39" s="9">
        <v>10.59</v>
      </c>
      <c r="X39" s="9">
        <v>10.98</v>
      </c>
      <c r="Y39" s="9">
        <v>11.27</v>
      </c>
      <c r="Z39" s="9">
        <v>11.56</v>
      </c>
      <c r="AA39" s="9">
        <v>11.85</v>
      </c>
      <c r="AB39" s="9">
        <v>12.2</v>
      </c>
      <c r="AC39" s="9">
        <v>12.48</v>
      </c>
      <c r="AD39" s="9">
        <v>12.78</v>
      </c>
      <c r="AE39" s="9">
        <v>13.1</v>
      </c>
      <c r="AF39" s="9">
        <v>13.46</v>
      </c>
      <c r="AG39" s="9">
        <v>13.8</v>
      </c>
      <c r="AH39" s="9">
        <v>13.51</v>
      </c>
      <c r="AI39" s="9">
        <v>13.18</v>
      </c>
      <c r="AJ39" s="9">
        <v>12.94</v>
      </c>
      <c r="AK39" s="9">
        <v>12.7</v>
      </c>
    </row>
    <row r="40" spans="1:37" s="9" customFormat="1" x14ac:dyDescent="0.3">
      <c r="A40" s="24" t="str">
        <f t="shared" si="1"/>
        <v>SDG_NoInv_BaseC_GVAaclth</v>
      </c>
      <c r="B40" s="7" t="s">
        <v>221</v>
      </c>
      <c r="C40" s="8" t="s">
        <v>217</v>
      </c>
      <c r="D40" s="21" t="s">
        <v>3</v>
      </c>
      <c r="E40" s="9" t="s">
        <v>39</v>
      </c>
      <c r="F40" s="9">
        <v>6.76</v>
      </c>
      <c r="G40" s="9">
        <v>6.8</v>
      </c>
      <c r="H40" s="9">
        <v>7</v>
      </c>
      <c r="I40" s="9">
        <v>7.15</v>
      </c>
      <c r="J40" s="9">
        <v>7.28</v>
      </c>
      <c r="K40" s="9">
        <v>7.45</v>
      </c>
      <c r="L40" s="9">
        <v>7.64</v>
      </c>
      <c r="M40" s="9">
        <v>7.85</v>
      </c>
      <c r="N40" s="9">
        <v>8.07</v>
      </c>
      <c r="O40" s="9">
        <v>8.39</v>
      </c>
      <c r="P40" s="9">
        <v>8.6300000000000008</v>
      </c>
      <c r="Q40" s="9">
        <v>8.83</v>
      </c>
      <c r="R40" s="9">
        <v>9.09</v>
      </c>
      <c r="S40" s="9">
        <v>9.35</v>
      </c>
      <c r="T40" s="9">
        <v>9.6199999999999992</v>
      </c>
      <c r="U40" s="9">
        <v>9.9499999999999993</v>
      </c>
      <c r="V40" s="9">
        <v>10.25</v>
      </c>
      <c r="W40" s="9">
        <v>10.56</v>
      </c>
      <c r="X40" s="9">
        <v>10.88</v>
      </c>
      <c r="Y40" s="9">
        <v>11.14</v>
      </c>
      <c r="Z40" s="9">
        <v>11.39</v>
      </c>
      <c r="AA40" s="9">
        <v>11.64</v>
      </c>
      <c r="AB40" s="9">
        <v>11.97</v>
      </c>
      <c r="AC40" s="9">
        <v>12.21</v>
      </c>
      <c r="AD40" s="9">
        <v>12.47</v>
      </c>
      <c r="AE40" s="9">
        <v>12.74</v>
      </c>
      <c r="AF40" s="9">
        <v>13.03</v>
      </c>
      <c r="AG40" s="9">
        <v>13.31</v>
      </c>
      <c r="AH40" s="9">
        <v>13.01</v>
      </c>
      <c r="AI40" s="9">
        <v>12.71</v>
      </c>
      <c r="AJ40" s="9">
        <v>12.51</v>
      </c>
      <c r="AK40" s="9">
        <v>12.3</v>
      </c>
    </row>
    <row r="41" spans="1:37" s="9" customFormat="1" x14ac:dyDescent="0.3">
      <c r="A41" s="24" t="str">
        <f t="shared" si="1"/>
        <v>SDG_NoInv_BaseC_GVAaleat</v>
      </c>
      <c r="B41" s="7" t="s">
        <v>221</v>
      </c>
      <c r="C41" s="8" t="s">
        <v>217</v>
      </c>
      <c r="D41" s="21" t="s">
        <v>3</v>
      </c>
      <c r="E41" s="9" t="s">
        <v>40</v>
      </c>
      <c r="F41" s="9">
        <v>2.4500000000000002</v>
      </c>
      <c r="G41" s="9">
        <v>2.66</v>
      </c>
      <c r="H41" s="9">
        <v>2.71</v>
      </c>
      <c r="I41" s="9">
        <v>2.62</v>
      </c>
      <c r="J41" s="9">
        <v>2.65</v>
      </c>
      <c r="K41" s="9">
        <v>2.73</v>
      </c>
      <c r="L41" s="9">
        <v>2.84</v>
      </c>
      <c r="M41" s="9">
        <v>2.98</v>
      </c>
      <c r="N41" s="9">
        <v>3.11</v>
      </c>
      <c r="O41" s="9">
        <v>3.68</v>
      </c>
      <c r="P41" s="9">
        <v>3.91</v>
      </c>
      <c r="Q41" s="9">
        <v>4.01</v>
      </c>
      <c r="R41" s="9">
        <v>4.07</v>
      </c>
      <c r="S41" s="9">
        <v>4.16</v>
      </c>
      <c r="T41" s="9">
        <v>4.2699999999999996</v>
      </c>
      <c r="U41" s="9">
        <v>4.42</v>
      </c>
      <c r="V41" s="9">
        <v>4.54</v>
      </c>
      <c r="W41" s="9">
        <v>4.7</v>
      </c>
      <c r="X41" s="9">
        <v>4.8899999999999997</v>
      </c>
      <c r="Y41" s="9">
        <v>4.9800000000000004</v>
      </c>
      <c r="Z41" s="9">
        <v>5.0599999999999996</v>
      </c>
      <c r="AA41" s="9">
        <v>5.18</v>
      </c>
      <c r="AB41" s="9">
        <v>5.47</v>
      </c>
      <c r="AC41" s="9">
        <v>5.71</v>
      </c>
      <c r="AD41" s="9">
        <v>5.88</v>
      </c>
      <c r="AE41" s="9">
        <v>6.02</v>
      </c>
      <c r="AF41" s="9">
        <v>6.17</v>
      </c>
      <c r="AG41" s="9">
        <v>6.28</v>
      </c>
      <c r="AH41" s="9">
        <v>5.99</v>
      </c>
      <c r="AI41" s="9">
        <v>5.6</v>
      </c>
      <c r="AJ41" s="9">
        <v>5.36</v>
      </c>
      <c r="AK41" s="9">
        <v>5.14</v>
      </c>
    </row>
    <row r="42" spans="1:37" s="9" customFormat="1" x14ac:dyDescent="0.3">
      <c r="A42" s="24" t="str">
        <f t="shared" si="1"/>
        <v>SDG_NoInv_BaseC_GVAafoot</v>
      </c>
      <c r="B42" s="7" t="s">
        <v>221</v>
      </c>
      <c r="C42" s="8" t="s">
        <v>217</v>
      </c>
      <c r="D42" s="21" t="s">
        <v>3</v>
      </c>
      <c r="E42" s="9" t="s">
        <v>41</v>
      </c>
      <c r="F42" s="9">
        <v>1.91</v>
      </c>
      <c r="G42" s="9">
        <v>1.98</v>
      </c>
      <c r="H42" s="9">
        <v>2.04</v>
      </c>
      <c r="I42" s="9">
        <v>2.0699999999999998</v>
      </c>
      <c r="J42" s="9">
        <v>2.11</v>
      </c>
      <c r="K42" s="9">
        <v>2.16</v>
      </c>
      <c r="L42" s="9">
        <v>2.2200000000000002</v>
      </c>
      <c r="M42" s="9">
        <v>2.2799999999999998</v>
      </c>
      <c r="N42" s="9">
        <v>2.34</v>
      </c>
      <c r="O42" s="9">
        <v>2.44</v>
      </c>
      <c r="P42" s="9">
        <v>2.52</v>
      </c>
      <c r="Q42" s="9">
        <v>2.58</v>
      </c>
      <c r="R42" s="9">
        <v>2.66</v>
      </c>
      <c r="S42" s="9">
        <v>2.73</v>
      </c>
      <c r="T42" s="9">
        <v>2.81</v>
      </c>
      <c r="U42" s="9">
        <v>2.89</v>
      </c>
      <c r="V42" s="9">
        <v>2.98</v>
      </c>
      <c r="W42" s="9">
        <v>3.07</v>
      </c>
      <c r="X42" s="9">
        <v>3.16</v>
      </c>
      <c r="Y42" s="9">
        <v>3.24</v>
      </c>
      <c r="Z42" s="9">
        <v>3.31</v>
      </c>
      <c r="AA42" s="9">
        <v>3.38</v>
      </c>
      <c r="AB42" s="9">
        <v>3.49</v>
      </c>
      <c r="AC42" s="9">
        <v>3.58</v>
      </c>
      <c r="AD42" s="9">
        <v>3.66</v>
      </c>
      <c r="AE42" s="9">
        <v>3.75</v>
      </c>
      <c r="AF42" s="9">
        <v>3.85</v>
      </c>
      <c r="AG42" s="9">
        <v>3.92</v>
      </c>
      <c r="AH42" s="9">
        <v>3.84</v>
      </c>
      <c r="AI42" s="9">
        <v>3.76</v>
      </c>
      <c r="AJ42" s="9">
        <v>3.7</v>
      </c>
      <c r="AK42" s="9">
        <v>3.65</v>
      </c>
    </row>
    <row r="43" spans="1:37" s="9" customFormat="1" x14ac:dyDescent="0.3">
      <c r="A43" s="24" t="str">
        <f t="shared" si="1"/>
        <v>SDG_NoInv_BaseC_GVAawood</v>
      </c>
      <c r="B43" s="7" t="s">
        <v>221</v>
      </c>
      <c r="C43" s="8" t="s">
        <v>217</v>
      </c>
      <c r="D43" s="21" t="s">
        <v>3</v>
      </c>
      <c r="E43" s="9" t="s">
        <v>42</v>
      </c>
      <c r="F43" s="9">
        <v>23.69</v>
      </c>
      <c r="G43" s="9">
        <v>22.39</v>
      </c>
      <c r="H43" s="9">
        <v>23.06</v>
      </c>
      <c r="I43" s="9">
        <v>23.48</v>
      </c>
      <c r="J43" s="9">
        <v>23.9</v>
      </c>
      <c r="K43" s="9">
        <v>24.44</v>
      </c>
      <c r="L43" s="9">
        <v>25.06</v>
      </c>
      <c r="M43" s="9">
        <v>25.76</v>
      </c>
      <c r="N43" s="9">
        <v>26.45</v>
      </c>
      <c r="O43" s="9">
        <v>27.6</v>
      </c>
      <c r="P43" s="9">
        <v>28.31</v>
      </c>
      <c r="Q43" s="9">
        <v>28.95</v>
      </c>
      <c r="R43" s="9">
        <v>29.81</v>
      </c>
      <c r="S43" s="9">
        <v>30.7</v>
      </c>
      <c r="T43" s="9">
        <v>31.64</v>
      </c>
      <c r="U43" s="9">
        <v>32.700000000000003</v>
      </c>
      <c r="V43" s="9">
        <v>33.78</v>
      </c>
      <c r="W43" s="9">
        <v>34.92</v>
      </c>
      <c r="X43" s="9">
        <v>36.159999999999997</v>
      </c>
      <c r="Y43" s="9">
        <v>37.159999999999997</v>
      </c>
      <c r="Z43" s="9">
        <v>38.14</v>
      </c>
      <c r="AA43" s="9">
        <v>39.15</v>
      </c>
      <c r="AB43" s="9">
        <v>40.1</v>
      </c>
      <c r="AC43" s="9">
        <v>40.869999999999997</v>
      </c>
      <c r="AD43" s="9">
        <v>41.79</v>
      </c>
      <c r="AE43" s="9">
        <v>42.81</v>
      </c>
      <c r="AF43" s="9">
        <v>43.94</v>
      </c>
      <c r="AG43" s="9">
        <v>44.94</v>
      </c>
      <c r="AH43" s="9">
        <v>44.49</v>
      </c>
      <c r="AI43" s="9">
        <v>43.67</v>
      </c>
      <c r="AJ43" s="9">
        <v>43.13</v>
      </c>
      <c r="AK43" s="9">
        <v>42.59</v>
      </c>
    </row>
    <row r="44" spans="1:37" s="9" customFormat="1" x14ac:dyDescent="0.3">
      <c r="A44" s="24" t="str">
        <f t="shared" si="1"/>
        <v>SDG_NoInv_BaseC_GVAapapr</v>
      </c>
      <c r="B44" s="7" t="s">
        <v>221</v>
      </c>
      <c r="C44" s="8" t="s">
        <v>217</v>
      </c>
      <c r="D44" s="21" t="s">
        <v>3</v>
      </c>
      <c r="E44" s="9" t="s">
        <v>43</v>
      </c>
      <c r="F44" s="9">
        <v>24.02</v>
      </c>
      <c r="G44" s="9">
        <v>23.71</v>
      </c>
      <c r="H44" s="9">
        <v>24.65</v>
      </c>
      <c r="I44" s="9">
        <v>25.1</v>
      </c>
      <c r="J44" s="9">
        <v>25.38</v>
      </c>
      <c r="K44" s="9">
        <v>26.03</v>
      </c>
      <c r="L44" s="9">
        <v>26.63</v>
      </c>
      <c r="M44" s="9">
        <v>26.96</v>
      </c>
      <c r="N44" s="9">
        <v>27.72</v>
      </c>
      <c r="O44" s="9">
        <v>28.94</v>
      </c>
      <c r="P44" s="9">
        <v>29.75</v>
      </c>
      <c r="Q44" s="9">
        <v>30.46</v>
      </c>
      <c r="R44" s="9">
        <v>32.15</v>
      </c>
      <c r="S44" s="9">
        <v>32.99</v>
      </c>
      <c r="T44" s="9">
        <v>33.950000000000003</v>
      </c>
      <c r="U44" s="9">
        <v>35.07</v>
      </c>
      <c r="V44" s="9">
        <v>36.14</v>
      </c>
      <c r="W44" s="9">
        <v>37.32</v>
      </c>
      <c r="X44" s="9">
        <v>38.58</v>
      </c>
      <c r="Y44" s="9">
        <v>39.6</v>
      </c>
      <c r="Z44" s="9">
        <v>40.590000000000003</v>
      </c>
      <c r="AA44" s="9">
        <v>41.67</v>
      </c>
      <c r="AB44" s="9">
        <v>42.73</v>
      </c>
      <c r="AC44" s="9">
        <v>43.56</v>
      </c>
      <c r="AD44" s="9">
        <v>44.47</v>
      </c>
      <c r="AE44" s="9">
        <v>45.46</v>
      </c>
      <c r="AF44" s="9">
        <v>46.55</v>
      </c>
      <c r="AG44" s="9">
        <v>47.49</v>
      </c>
      <c r="AH44" s="9">
        <v>46.75</v>
      </c>
      <c r="AI44" s="9">
        <v>45.72</v>
      </c>
      <c r="AJ44" s="9">
        <v>44.97</v>
      </c>
      <c r="AK44" s="9">
        <v>44.24</v>
      </c>
    </row>
    <row r="45" spans="1:37" s="9" customFormat="1" x14ac:dyDescent="0.3">
      <c r="A45" s="24" t="str">
        <f t="shared" si="1"/>
        <v>SDG_NoInv_BaseC_GVAaprnt</v>
      </c>
      <c r="B45" s="7" t="s">
        <v>221</v>
      </c>
      <c r="C45" s="8" t="s">
        <v>217</v>
      </c>
      <c r="D45" s="21" t="s">
        <v>3</v>
      </c>
      <c r="E45" s="9" t="s">
        <v>44</v>
      </c>
      <c r="F45" s="9">
        <v>16.78</v>
      </c>
      <c r="G45" s="9">
        <v>17.13</v>
      </c>
      <c r="H45" s="9">
        <v>17.7</v>
      </c>
      <c r="I45" s="9">
        <v>18.04</v>
      </c>
      <c r="J45" s="9">
        <v>18.309999999999999</v>
      </c>
      <c r="K45" s="9">
        <v>18.72</v>
      </c>
      <c r="L45" s="9">
        <v>19.260000000000002</v>
      </c>
      <c r="M45" s="9">
        <v>19.850000000000001</v>
      </c>
      <c r="N45" s="9">
        <v>20.46</v>
      </c>
      <c r="O45" s="9">
        <v>20.83</v>
      </c>
      <c r="P45" s="9">
        <v>21.44</v>
      </c>
      <c r="Q45" s="9">
        <v>22.06</v>
      </c>
      <c r="R45" s="9">
        <v>22.86</v>
      </c>
      <c r="S45" s="9">
        <v>23.63</v>
      </c>
      <c r="T45" s="9">
        <v>24.44</v>
      </c>
      <c r="U45" s="9">
        <v>25.42</v>
      </c>
      <c r="V45" s="9">
        <v>26.38</v>
      </c>
      <c r="W45" s="9">
        <v>27.36</v>
      </c>
      <c r="X45" s="9">
        <v>28.37</v>
      </c>
      <c r="Y45" s="9">
        <v>29.24</v>
      </c>
      <c r="Z45" s="9">
        <v>30.11</v>
      </c>
      <c r="AA45" s="9">
        <v>31</v>
      </c>
      <c r="AB45" s="9">
        <v>31.69</v>
      </c>
      <c r="AC45" s="9">
        <v>32.36</v>
      </c>
      <c r="AD45" s="9">
        <v>33.18</v>
      </c>
      <c r="AE45" s="9">
        <v>34.08</v>
      </c>
      <c r="AF45" s="9">
        <v>35.049999999999997</v>
      </c>
      <c r="AG45" s="9">
        <v>35.9</v>
      </c>
      <c r="AH45" s="9">
        <v>34.840000000000003</v>
      </c>
      <c r="AI45" s="9">
        <v>33.79</v>
      </c>
      <c r="AJ45" s="9">
        <v>33.049999999999997</v>
      </c>
      <c r="AK45" s="9">
        <v>32.369999999999997</v>
      </c>
    </row>
    <row r="46" spans="1:37" s="9" customFormat="1" x14ac:dyDescent="0.3">
      <c r="A46" s="24" t="str">
        <f t="shared" si="1"/>
        <v>SDG_NoInv_BaseC_GVAapetr</v>
      </c>
      <c r="B46" s="7" t="s">
        <v>221</v>
      </c>
      <c r="C46" s="8" t="s">
        <v>217</v>
      </c>
      <c r="D46" s="21" t="s">
        <v>3</v>
      </c>
      <c r="E46" s="9" t="s">
        <v>45</v>
      </c>
      <c r="F46" s="9">
        <v>46.32</v>
      </c>
      <c r="G46" s="9">
        <v>33.69</v>
      </c>
      <c r="H46" s="9">
        <v>28.36</v>
      </c>
      <c r="I46" s="9">
        <v>25.51</v>
      </c>
      <c r="J46" s="9">
        <v>24.08</v>
      </c>
      <c r="K46" s="9">
        <v>23.24</v>
      </c>
      <c r="L46" s="9">
        <v>22.86</v>
      </c>
      <c r="M46" s="9">
        <v>23.4</v>
      </c>
      <c r="N46" s="9">
        <v>23.98</v>
      </c>
      <c r="O46" s="9">
        <v>19.600000000000001</v>
      </c>
      <c r="P46" s="9">
        <v>16.57</v>
      </c>
      <c r="Q46" s="9">
        <v>15.83</v>
      </c>
      <c r="R46" s="9">
        <v>15.42</v>
      </c>
      <c r="S46" s="9">
        <v>15.26</v>
      </c>
      <c r="T46" s="9">
        <v>15.17</v>
      </c>
      <c r="U46" s="9">
        <v>15.16</v>
      </c>
      <c r="V46" s="9">
        <v>14.97</v>
      </c>
      <c r="W46" s="9">
        <v>14.98</v>
      </c>
      <c r="X46" s="9">
        <v>15.4</v>
      </c>
      <c r="Y46" s="9">
        <v>15.2</v>
      </c>
      <c r="Z46" s="9">
        <v>14.89</v>
      </c>
      <c r="AA46" s="9">
        <v>14.78</v>
      </c>
      <c r="AB46" s="9">
        <v>14.12</v>
      </c>
      <c r="AC46" s="9">
        <v>12.83</v>
      </c>
      <c r="AD46" s="9">
        <v>11.28</v>
      </c>
      <c r="AE46" s="9">
        <v>9.7100000000000009</v>
      </c>
      <c r="AF46" s="9">
        <v>8.18</v>
      </c>
      <c r="AG46" s="9">
        <v>6.22</v>
      </c>
      <c r="AH46" s="9">
        <v>4.6100000000000003</v>
      </c>
      <c r="AI46" s="9">
        <v>2.94</v>
      </c>
      <c r="AJ46" s="9">
        <v>1.59</v>
      </c>
      <c r="AK46" s="9">
        <v>0.52</v>
      </c>
    </row>
    <row r="47" spans="1:37" s="9" customFormat="1" x14ac:dyDescent="0.3">
      <c r="A47" s="24" t="str">
        <f t="shared" si="1"/>
        <v>SDG_NoInv_BaseC_GVAahydr</v>
      </c>
      <c r="B47" s="7" t="s">
        <v>221</v>
      </c>
      <c r="C47" s="8" t="s">
        <v>217</v>
      </c>
      <c r="D47" s="21" t="s">
        <v>3</v>
      </c>
      <c r="E47" s="9" t="s">
        <v>46</v>
      </c>
      <c r="F47" s="9">
        <v>0.12</v>
      </c>
      <c r="G47" s="9">
        <v>0.33</v>
      </c>
      <c r="H47" s="9">
        <v>0.83</v>
      </c>
      <c r="I47" s="9">
        <v>1.98</v>
      </c>
      <c r="J47" s="9">
        <v>1.99</v>
      </c>
      <c r="K47" s="9">
        <v>2</v>
      </c>
      <c r="L47" s="9">
        <v>2.02</v>
      </c>
      <c r="M47" s="9">
        <v>2.0499999999999998</v>
      </c>
      <c r="N47" s="9">
        <v>2.08</v>
      </c>
      <c r="O47" s="9">
        <v>2.2400000000000002</v>
      </c>
      <c r="P47" s="9">
        <v>2.2799999999999998</v>
      </c>
      <c r="Q47" s="9">
        <v>2.5499999999999998</v>
      </c>
      <c r="R47" s="9">
        <v>2.56</v>
      </c>
      <c r="S47" s="9">
        <v>2.57</v>
      </c>
      <c r="T47" s="9">
        <v>2.59</v>
      </c>
      <c r="U47" s="9">
        <v>2.6</v>
      </c>
      <c r="V47" s="9">
        <v>2.61</v>
      </c>
      <c r="W47" s="9">
        <v>2.63</v>
      </c>
      <c r="X47" s="9">
        <v>-2.0699999999999998</v>
      </c>
      <c r="Y47" s="9">
        <v>-2.4700000000000002</v>
      </c>
      <c r="Z47" s="9">
        <v>9.2799999999999994</v>
      </c>
      <c r="AA47" s="9">
        <v>11.96</v>
      </c>
      <c r="AB47" s="9">
        <v>13.26</v>
      </c>
      <c r="AC47" s="9">
        <v>14.22</v>
      </c>
      <c r="AD47" s="9">
        <v>15.08</v>
      </c>
      <c r="AE47" s="9">
        <v>15.91</v>
      </c>
      <c r="AF47" s="9">
        <v>16.739999999999998</v>
      </c>
      <c r="AG47" s="9">
        <v>16.93</v>
      </c>
      <c r="AH47" s="9">
        <v>16.899999999999999</v>
      </c>
      <c r="AI47" s="9">
        <v>14.82</v>
      </c>
      <c r="AJ47" s="9">
        <v>12.6</v>
      </c>
      <c r="AK47" s="9">
        <v>10.26</v>
      </c>
    </row>
    <row r="48" spans="1:37" s="9" customFormat="1" x14ac:dyDescent="0.3">
      <c r="A48" s="24" t="str">
        <f t="shared" si="1"/>
        <v>SDG_NoInv_BaseC_GVAaammo</v>
      </c>
      <c r="B48" s="7" t="s">
        <v>221</v>
      </c>
      <c r="C48" s="8" t="s">
        <v>217</v>
      </c>
      <c r="D48" s="21" t="s">
        <v>3</v>
      </c>
      <c r="E48" s="9" t="s">
        <v>47</v>
      </c>
      <c r="F48" s="9">
        <v>2.4900000000000002</v>
      </c>
      <c r="G48" s="9">
        <v>2.41</v>
      </c>
      <c r="H48" s="9">
        <v>2.39</v>
      </c>
      <c r="I48" s="9">
        <v>2.4300000000000002</v>
      </c>
      <c r="J48" s="9">
        <v>2.44</v>
      </c>
      <c r="K48" s="9">
        <v>2.4700000000000002</v>
      </c>
      <c r="L48" s="9">
        <v>2.5099999999999998</v>
      </c>
      <c r="M48" s="9">
        <v>2.56</v>
      </c>
      <c r="N48" s="9">
        <v>2.6</v>
      </c>
      <c r="O48" s="9">
        <v>2.5499999999999998</v>
      </c>
      <c r="P48" s="9">
        <v>2.57</v>
      </c>
      <c r="Q48" s="9">
        <v>2.6</v>
      </c>
      <c r="R48" s="9">
        <v>2.66</v>
      </c>
      <c r="S48" s="9">
        <v>2.72</v>
      </c>
      <c r="T48" s="9">
        <v>2.78</v>
      </c>
      <c r="U48" s="9">
        <v>2.85</v>
      </c>
      <c r="V48" s="9">
        <v>2.92</v>
      </c>
      <c r="W48" s="9">
        <v>3</v>
      </c>
      <c r="X48" s="9">
        <v>3.08</v>
      </c>
      <c r="Y48" s="9">
        <v>3.14</v>
      </c>
      <c r="Z48" s="9">
        <v>3.18</v>
      </c>
      <c r="AA48" s="9">
        <v>3.21</v>
      </c>
      <c r="AB48" s="9">
        <v>3.05</v>
      </c>
      <c r="AC48" s="9">
        <v>2.92</v>
      </c>
      <c r="AD48" s="9">
        <v>2.84</v>
      </c>
      <c r="AE48" s="9">
        <v>2.79</v>
      </c>
      <c r="AF48" s="9">
        <v>2.76</v>
      </c>
      <c r="AG48" s="9">
        <v>2.72</v>
      </c>
      <c r="AH48" s="9">
        <v>2.52</v>
      </c>
      <c r="AI48" s="9">
        <v>2.34</v>
      </c>
      <c r="AJ48" s="9">
        <v>2.2000000000000002</v>
      </c>
      <c r="AK48" s="9">
        <v>2.08</v>
      </c>
    </row>
    <row r="49" spans="1:37" s="9" customFormat="1" x14ac:dyDescent="0.3">
      <c r="A49" s="24" t="str">
        <f t="shared" si="1"/>
        <v>SDG_NoInv_BaseC_GVAabchm</v>
      </c>
      <c r="B49" s="7" t="s">
        <v>221</v>
      </c>
      <c r="C49" s="8" t="s">
        <v>217</v>
      </c>
      <c r="D49" s="21" t="s">
        <v>3</v>
      </c>
      <c r="E49" s="9" t="s">
        <v>48</v>
      </c>
      <c r="F49" s="9">
        <v>22.37</v>
      </c>
      <c r="G49" s="9">
        <v>28.28</v>
      </c>
      <c r="H49" s="9">
        <v>29.94</v>
      </c>
      <c r="I49" s="9">
        <v>29.87</v>
      </c>
      <c r="J49" s="9">
        <v>30.88</v>
      </c>
      <c r="K49" s="9">
        <v>31.83</v>
      </c>
      <c r="L49" s="9">
        <v>32.86</v>
      </c>
      <c r="M49" s="9">
        <v>34.200000000000003</v>
      </c>
      <c r="N49" s="9">
        <v>35.380000000000003</v>
      </c>
      <c r="O49" s="9">
        <v>41.98</v>
      </c>
      <c r="P49" s="9">
        <v>43.54</v>
      </c>
      <c r="Q49" s="9">
        <v>43.87</v>
      </c>
      <c r="R49" s="9">
        <v>44.23</v>
      </c>
      <c r="S49" s="9">
        <v>44.64</v>
      </c>
      <c r="T49" s="9">
        <v>45.16</v>
      </c>
      <c r="U49" s="9">
        <v>45.74</v>
      </c>
      <c r="V49" s="9">
        <v>45.95</v>
      </c>
      <c r="W49" s="9">
        <v>46.58</v>
      </c>
      <c r="X49" s="9">
        <v>47.79</v>
      </c>
      <c r="Y49" s="9">
        <v>47.76</v>
      </c>
      <c r="Z49" s="9">
        <v>47.46</v>
      </c>
      <c r="AA49" s="9">
        <v>46.55</v>
      </c>
      <c r="AB49" s="9">
        <v>45.29</v>
      </c>
      <c r="AC49" s="9">
        <v>42.39</v>
      </c>
      <c r="AD49" s="9">
        <v>39.25</v>
      </c>
      <c r="AE49" s="9">
        <v>36.25</v>
      </c>
      <c r="AF49" s="9">
        <v>33.6</v>
      </c>
      <c r="AG49" s="9">
        <v>30.35</v>
      </c>
      <c r="AH49" s="9">
        <v>27.17</v>
      </c>
      <c r="AI49" s="9">
        <v>23.11</v>
      </c>
      <c r="AJ49" s="9">
        <v>19.57</v>
      </c>
      <c r="AK49" s="9">
        <v>16.46</v>
      </c>
    </row>
    <row r="50" spans="1:37" s="9" customFormat="1" x14ac:dyDescent="0.3">
      <c r="A50" s="24" t="str">
        <f t="shared" si="1"/>
        <v>SDG_NoInv_BaseC_GVAaochm</v>
      </c>
      <c r="B50" s="7" t="s">
        <v>221</v>
      </c>
      <c r="C50" s="8" t="s">
        <v>217</v>
      </c>
      <c r="D50" s="21" t="s">
        <v>3</v>
      </c>
      <c r="E50" s="9" t="s">
        <v>49</v>
      </c>
      <c r="F50" s="9">
        <v>34.24</v>
      </c>
      <c r="G50" s="9">
        <v>40.67</v>
      </c>
      <c r="H50" s="9">
        <v>42.35</v>
      </c>
      <c r="I50" s="9">
        <v>41.8</v>
      </c>
      <c r="J50" s="9">
        <v>42.8</v>
      </c>
      <c r="K50" s="9">
        <v>43.75</v>
      </c>
      <c r="L50" s="9">
        <v>44.74</v>
      </c>
      <c r="M50" s="9">
        <v>46.05</v>
      </c>
      <c r="N50" s="9">
        <v>47.22</v>
      </c>
      <c r="O50" s="9">
        <v>55.97</v>
      </c>
      <c r="P50" s="9">
        <v>57.56</v>
      </c>
      <c r="Q50" s="9">
        <v>57.5</v>
      </c>
      <c r="R50" s="9">
        <v>57.62</v>
      </c>
      <c r="S50" s="9">
        <v>57.82</v>
      </c>
      <c r="T50" s="9">
        <v>58.24</v>
      </c>
      <c r="U50" s="9">
        <v>58.73</v>
      </c>
      <c r="V50" s="9">
        <v>58.67</v>
      </c>
      <c r="W50" s="9">
        <v>59.21</v>
      </c>
      <c r="X50" s="9">
        <v>60.47</v>
      </c>
      <c r="Y50" s="9">
        <v>60.47</v>
      </c>
      <c r="Z50" s="9">
        <v>60.09</v>
      </c>
      <c r="AA50" s="9">
        <v>59.14</v>
      </c>
      <c r="AB50" s="9">
        <v>57.57</v>
      </c>
      <c r="AC50" s="9">
        <v>53.92</v>
      </c>
      <c r="AD50" s="9">
        <v>49.78</v>
      </c>
      <c r="AE50" s="9">
        <v>45.82</v>
      </c>
      <c r="AF50" s="9">
        <v>42.27</v>
      </c>
      <c r="AG50" s="9">
        <v>38.450000000000003</v>
      </c>
      <c r="AH50" s="9">
        <v>34.92</v>
      </c>
      <c r="AI50" s="9">
        <v>30.22</v>
      </c>
      <c r="AJ50" s="9">
        <v>26.05</v>
      </c>
      <c r="AK50" s="9">
        <v>22.39</v>
      </c>
    </row>
    <row r="51" spans="1:37" s="9" customFormat="1" x14ac:dyDescent="0.3">
      <c r="A51" s="24" t="str">
        <f t="shared" si="1"/>
        <v>SDG_NoInv_BaseC_GVAarubb</v>
      </c>
      <c r="B51" s="7" t="s">
        <v>221</v>
      </c>
      <c r="C51" s="8" t="s">
        <v>217</v>
      </c>
      <c r="D51" s="21" t="s">
        <v>3</v>
      </c>
      <c r="E51" s="9" t="s">
        <v>50</v>
      </c>
      <c r="F51" s="9">
        <v>6.77</v>
      </c>
      <c r="G51" s="9">
        <v>6.46</v>
      </c>
      <c r="H51" s="9">
        <v>6.73</v>
      </c>
      <c r="I51" s="9">
        <v>6.83</v>
      </c>
      <c r="J51" s="9">
        <v>6.98</v>
      </c>
      <c r="K51" s="9">
        <v>7.16</v>
      </c>
      <c r="L51" s="9">
        <v>7.38</v>
      </c>
      <c r="M51" s="9">
        <v>7.61</v>
      </c>
      <c r="N51" s="9">
        <v>7.85</v>
      </c>
      <c r="O51" s="9">
        <v>8.3800000000000008</v>
      </c>
      <c r="P51" s="9">
        <v>8.69</v>
      </c>
      <c r="Q51" s="9">
        <v>8.92</v>
      </c>
      <c r="R51" s="9">
        <v>9.1999999999999993</v>
      </c>
      <c r="S51" s="9">
        <v>9.5</v>
      </c>
      <c r="T51" s="9">
        <v>9.82</v>
      </c>
      <c r="U51" s="9">
        <v>10.199999999999999</v>
      </c>
      <c r="V51" s="9">
        <v>10.58</v>
      </c>
      <c r="W51" s="9">
        <v>10.96</v>
      </c>
      <c r="X51" s="9">
        <v>11.34</v>
      </c>
      <c r="Y51" s="9">
        <v>11.64</v>
      </c>
      <c r="Z51" s="9">
        <v>11.94</v>
      </c>
      <c r="AA51" s="9">
        <v>12.25</v>
      </c>
      <c r="AB51" s="9">
        <v>12.82</v>
      </c>
      <c r="AC51" s="9">
        <v>13.29</v>
      </c>
      <c r="AD51" s="9">
        <v>13.77</v>
      </c>
      <c r="AE51" s="9">
        <v>14.24</v>
      </c>
      <c r="AF51" s="9">
        <v>14.73</v>
      </c>
      <c r="AG51" s="9">
        <v>15.16</v>
      </c>
      <c r="AH51" s="9">
        <v>15.11</v>
      </c>
      <c r="AI51" s="9">
        <v>14.95</v>
      </c>
      <c r="AJ51" s="9">
        <v>14.84</v>
      </c>
      <c r="AK51" s="9">
        <v>14.7</v>
      </c>
    </row>
    <row r="52" spans="1:37" s="9" customFormat="1" x14ac:dyDescent="0.3">
      <c r="A52" s="24" t="str">
        <f t="shared" si="1"/>
        <v>SDG_NoInv_BaseC_GVAaplas</v>
      </c>
      <c r="B52" s="7" t="s">
        <v>221</v>
      </c>
      <c r="C52" s="8" t="s">
        <v>217</v>
      </c>
      <c r="D52" s="21" t="s">
        <v>3</v>
      </c>
      <c r="E52" s="9" t="s">
        <v>51</v>
      </c>
      <c r="F52" s="9">
        <v>15.43</v>
      </c>
      <c r="G52" s="9">
        <v>15.23</v>
      </c>
      <c r="H52" s="9">
        <v>15.66</v>
      </c>
      <c r="I52" s="9">
        <v>15.9</v>
      </c>
      <c r="J52" s="9">
        <v>16.14</v>
      </c>
      <c r="K52" s="9">
        <v>16.489999999999998</v>
      </c>
      <c r="L52" s="9">
        <v>16.93</v>
      </c>
      <c r="M52" s="9">
        <v>17.420000000000002</v>
      </c>
      <c r="N52" s="9">
        <v>17.920000000000002</v>
      </c>
      <c r="O52" s="9">
        <v>18.55</v>
      </c>
      <c r="P52" s="9">
        <v>19.09</v>
      </c>
      <c r="Q52" s="9">
        <v>19.559999999999999</v>
      </c>
      <c r="R52" s="9">
        <v>20.18</v>
      </c>
      <c r="S52" s="9">
        <v>20.79</v>
      </c>
      <c r="T52" s="9">
        <v>21.43</v>
      </c>
      <c r="U52" s="9">
        <v>22.19</v>
      </c>
      <c r="V52" s="9">
        <v>22.93</v>
      </c>
      <c r="W52" s="9">
        <v>23.7</v>
      </c>
      <c r="X52" s="9">
        <v>24.52</v>
      </c>
      <c r="Y52" s="9">
        <v>25.18</v>
      </c>
      <c r="Z52" s="9">
        <v>25.81</v>
      </c>
      <c r="AA52" s="9">
        <v>26.46</v>
      </c>
      <c r="AB52" s="9">
        <v>26.96</v>
      </c>
      <c r="AC52" s="9">
        <v>27.4</v>
      </c>
      <c r="AD52" s="9">
        <v>27.96</v>
      </c>
      <c r="AE52" s="9">
        <v>28.59</v>
      </c>
      <c r="AF52" s="9">
        <v>29.28</v>
      </c>
      <c r="AG52" s="9">
        <v>29.84</v>
      </c>
      <c r="AH52" s="9">
        <v>28.9</v>
      </c>
      <c r="AI52" s="9">
        <v>28</v>
      </c>
      <c r="AJ52" s="9">
        <v>27.3</v>
      </c>
      <c r="AK52" s="9">
        <v>26.64</v>
      </c>
    </row>
    <row r="53" spans="1:37" s="9" customFormat="1" x14ac:dyDescent="0.3">
      <c r="A53" s="24" t="str">
        <f t="shared" si="1"/>
        <v>SDG_NoInv_BaseC_GVAanmet</v>
      </c>
      <c r="B53" s="7" t="s">
        <v>221</v>
      </c>
      <c r="C53" s="8" t="s">
        <v>217</v>
      </c>
      <c r="D53" s="21" t="s">
        <v>3</v>
      </c>
      <c r="E53" s="9" t="s">
        <v>52</v>
      </c>
      <c r="F53" s="9">
        <v>17.63</v>
      </c>
      <c r="G53" s="9">
        <v>17.57</v>
      </c>
      <c r="H53" s="9">
        <v>17.989999999999998</v>
      </c>
      <c r="I53" s="9">
        <v>18.22</v>
      </c>
      <c r="J53" s="9">
        <v>18.510000000000002</v>
      </c>
      <c r="K53" s="9">
        <v>18.93</v>
      </c>
      <c r="L53" s="9">
        <v>19.47</v>
      </c>
      <c r="M53" s="9">
        <v>20.09</v>
      </c>
      <c r="N53" s="9">
        <v>20.72</v>
      </c>
      <c r="O53" s="9">
        <v>21.7</v>
      </c>
      <c r="P53" s="9">
        <v>22.43</v>
      </c>
      <c r="Q53" s="9">
        <v>23.05</v>
      </c>
      <c r="R53" s="9">
        <v>23.81</v>
      </c>
      <c r="S53" s="9">
        <v>24.59</v>
      </c>
      <c r="T53" s="9">
        <v>25.43</v>
      </c>
      <c r="U53" s="9">
        <v>26.42</v>
      </c>
      <c r="V53" s="9">
        <v>27.45</v>
      </c>
      <c r="W53" s="9">
        <v>28.48</v>
      </c>
      <c r="X53" s="9">
        <v>29.44</v>
      </c>
      <c r="Y53" s="9">
        <v>30.32</v>
      </c>
      <c r="Z53" s="9">
        <v>31.23</v>
      </c>
      <c r="AA53" s="9">
        <v>32.14</v>
      </c>
      <c r="AB53" s="9">
        <v>32.950000000000003</v>
      </c>
      <c r="AC53" s="9">
        <v>33.74</v>
      </c>
      <c r="AD53" s="9">
        <v>34.72</v>
      </c>
      <c r="AE53" s="9">
        <v>35.76</v>
      </c>
      <c r="AF53" s="9">
        <v>36.880000000000003</v>
      </c>
      <c r="AG53" s="9">
        <v>37.74</v>
      </c>
      <c r="AH53" s="9">
        <v>36.93</v>
      </c>
      <c r="AI53" s="9">
        <v>36.03</v>
      </c>
      <c r="AJ53" s="9">
        <v>35.43</v>
      </c>
      <c r="AK53" s="9">
        <v>34.82</v>
      </c>
    </row>
    <row r="54" spans="1:37" s="9" customFormat="1" x14ac:dyDescent="0.3">
      <c r="A54" s="24" t="str">
        <f t="shared" si="1"/>
        <v>SDG_NoInv_BaseC_GVAairon</v>
      </c>
      <c r="B54" s="7" t="s">
        <v>221</v>
      </c>
      <c r="C54" s="8" t="s">
        <v>217</v>
      </c>
      <c r="D54" s="21" t="s">
        <v>3</v>
      </c>
      <c r="E54" s="9" t="s">
        <v>53</v>
      </c>
      <c r="F54" s="9">
        <v>20.84</v>
      </c>
      <c r="G54" s="9">
        <v>23.48</v>
      </c>
      <c r="H54" s="9">
        <v>23.24</v>
      </c>
      <c r="I54" s="9">
        <v>22.92</v>
      </c>
      <c r="J54" s="9">
        <v>22.84</v>
      </c>
      <c r="K54" s="9">
        <v>23.04</v>
      </c>
      <c r="L54" s="9">
        <v>23.45</v>
      </c>
      <c r="M54" s="9">
        <v>24.14</v>
      </c>
      <c r="N54" s="9">
        <v>24.75</v>
      </c>
      <c r="O54" s="9">
        <v>25.91</v>
      </c>
      <c r="P54" s="9">
        <v>26.64</v>
      </c>
      <c r="Q54" s="9">
        <v>27.13</v>
      </c>
      <c r="R54" s="9">
        <v>27.71</v>
      </c>
      <c r="S54" s="9">
        <v>28.33</v>
      </c>
      <c r="T54" s="9">
        <v>29.01</v>
      </c>
      <c r="U54" s="9">
        <v>29.88</v>
      </c>
      <c r="V54" s="9">
        <v>31.03</v>
      </c>
      <c r="W54" s="9">
        <v>32.04</v>
      </c>
      <c r="X54" s="9">
        <v>32.82</v>
      </c>
      <c r="Y54" s="9">
        <v>33.659999999999997</v>
      </c>
      <c r="Z54" s="9">
        <v>34.409999999999997</v>
      </c>
      <c r="AA54" s="9">
        <v>35.340000000000003</v>
      </c>
      <c r="AB54" s="9">
        <v>34.700000000000003</v>
      </c>
      <c r="AC54" s="9">
        <v>34.83</v>
      </c>
      <c r="AD54" s="9">
        <v>35.67</v>
      </c>
      <c r="AE54" s="9">
        <v>36.74</v>
      </c>
      <c r="AF54" s="9">
        <v>37.89</v>
      </c>
      <c r="AG54" s="9">
        <v>38.74</v>
      </c>
      <c r="AH54" s="9">
        <v>36.83</v>
      </c>
      <c r="AI54" s="9">
        <v>35.53</v>
      </c>
      <c r="AJ54" s="9">
        <v>34.770000000000003</v>
      </c>
      <c r="AK54" s="9">
        <v>34.14</v>
      </c>
    </row>
    <row r="55" spans="1:37" s="9" customFormat="1" x14ac:dyDescent="0.3">
      <c r="A55" s="24" t="str">
        <f t="shared" si="1"/>
        <v>SDG_NoInv_BaseC_GVAanfrm</v>
      </c>
      <c r="B55" s="7" t="s">
        <v>221</v>
      </c>
      <c r="C55" s="8" t="s">
        <v>217</v>
      </c>
      <c r="D55" s="21" t="s">
        <v>3</v>
      </c>
      <c r="E55" s="9" t="s">
        <v>54</v>
      </c>
      <c r="F55" s="9">
        <v>13.07</v>
      </c>
      <c r="G55" s="9">
        <v>13.73</v>
      </c>
      <c r="H55" s="9">
        <v>12.63</v>
      </c>
      <c r="I55" s="9">
        <v>11.25</v>
      </c>
      <c r="J55" s="9">
        <v>10.8</v>
      </c>
      <c r="K55" s="9">
        <v>10.85</v>
      </c>
      <c r="L55" s="9">
        <v>11.36</v>
      </c>
      <c r="M55" s="9">
        <v>12.98</v>
      </c>
      <c r="N55" s="9">
        <v>14.22</v>
      </c>
      <c r="O55" s="9">
        <v>18.39</v>
      </c>
      <c r="P55" s="9">
        <v>19.89</v>
      </c>
      <c r="Q55" s="9">
        <v>20.14</v>
      </c>
      <c r="R55" s="9">
        <v>20.22</v>
      </c>
      <c r="S55" s="9">
        <v>20.61</v>
      </c>
      <c r="T55" s="9">
        <v>21.14</v>
      </c>
      <c r="U55" s="9">
        <v>22.1</v>
      </c>
      <c r="V55" s="9">
        <v>24.72</v>
      </c>
      <c r="W55" s="9">
        <v>26.65</v>
      </c>
      <c r="X55" s="9">
        <v>26.8</v>
      </c>
      <c r="Y55" s="9">
        <v>27.87</v>
      </c>
      <c r="Z55" s="9">
        <v>28.48</v>
      </c>
      <c r="AA55" s="9">
        <v>29.86</v>
      </c>
      <c r="AB55" s="9">
        <v>22.71</v>
      </c>
      <c r="AC55" s="9">
        <v>20.61</v>
      </c>
      <c r="AD55" s="9">
        <v>21.42</v>
      </c>
      <c r="AE55" s="9">
        <v>22.9</v>
      </c>
      <c r="AF55" s="9">
        <v>24.56</v>
      </c>
      <c r="AG55" s="9">
        <v>25.34</v>
      </c>
      <c r="AH55" s="9">
        <v>19.45</v>
      </c>
      <c r="AI55" s="9">
        <v>16.170000000000002</v>
      </c>
      <c r="AJ55" s="9">
        <v>14.87</v>
      </c>
      <c r="AK55" s="9">
        <v>14.01</v>
      </c>
    </row>
    <row r="56" spans="1:37" s="9" customFormat="1" x14ac:dyDescent="0.3">
      <c r="A56" s="24" t="str">
        <f t="shared" si="1"/>
        <v>SDG_NoInv_BaseC_GVAametp</v>
      </c>
      <c r="B56" s="7" t="s">
        <v>221</v>
      </c>
      <c r="C56" s="8" t="s">
        <v>217</v>
      </c>
      <c r="D56" s="21" t="s">
        <v>3</v>
      </c>
      <c r="E56" s="9" t="s">
        <v>55</v>
      </c>
      <c r="F56" s="9">
        <v>33.25</v>
      </c>
      <c r="G56" s="9">
        <v>35.75</v>
      </c>
      <c r="H56" s="9">
        <v>36.65</v>
      </c>
      <c r="I56" s="9">
        <v>37</v>
      </c>
      <c r="J56" s="9">
        <v>37.47</v>
      </c>
      <c r="K56" s="9">
        <v>38.28</v>
      </c>
      <c r="L56" s="9">
        <v>39.42</v>
      </c>
      <c r="M56" s="9">
        <v>40.770000000000003</v>
      </c>
      <c r="N56" s="9">
        <v>42.09</v>
      </c>
      <c r="O56" s="9">
        <v>44.21</v>
      </c>
      <c r="P56" s="9">
        <v>45.71</v>
      </c>
      <c r="Q56" s="9">
        <v>46.91</v>
      </c>
      <c r="R56" s="9">
        <v>48.42</v>
      </c>
      <c r="S56" s="9">
        <v>49.96</v>
      </c>
      <c r="T56" s="9">
        <v>51.58</v>
      </c>
      <c r="U56" s="9">
        <v>53.55</v>
      </c>
      <c r="V56" s="9">
        <v>55.79</v>
      </c>
      <c r="W56" s="9">
        <v>57.81</v>
      </c>
      <c r="X56" s="9">
        <v>59.38</v>
      </c>
      <c r="Y56" s="9">
        <v>61.14</v>
      </c>
      <c r="Z56" s="9">
        <v>62.88</v>
      </c>
      <c r="AA56" s="9">
        <v>64.75</v>
      </c>
      <c r="AB56" s="9">
        <v>66.17</v>
      </c>
      <c r="AC56" s="9">
        <v>67.63</v>
      </c>
      <c r="AD56" s="9">
        <v>69.650000000000006</v>
      </c>
      <c r="AE56" s="9">
        <v>71.88</v>
      </c>
      <c r="AF56" s="9">
        <v>74.290000000000006</v>
      </c>
      <c r="AG56" s="9">
        <v>76.23</v>
      </c>
      <c r="AH56" s="9">
        <v>73.78</v>
      </c>
      <c r="AI56" s="9">
        <v>71.430000000000007</v>
      </c>
      <c r="AJ56" s="9">
        <v>69.94</v>
      </c>
      <c r="AK56" s="9">
        <v>68.59</v>
      </c>
    </row>
    <row r="57" spans="1:37" s="9" customFormat="1" x14ac:dyDescent="0.3">
      <c r="A57" s="24" t="str">
        <f t="shared" si="1"/>
        <v>SDG_NoInv_BaseC_GVAamach</v>
      </c>
      <c r="B57" s="7" t="s">
        <v>221</v>
      </c>
      <c r="C57" s="8" t="s">
        <v>217</v>
      </c>
      <c r="D57" s="21" t="s">
        <v>3</v>
      </c>
      <c r="E57" s="9" t="s">
        <v>56</v>
      </c>
      <c r="F57" s="9">
        <v>38.67</v>
      </c>
      <c r="G57" s="9">
        <v>40.92</v>
      </c>
      <c r="H57" s="9">
        <v>41.74</v>
      </c>
      <c r="I57" s="9">
        <v>41.85</v>
      </c>
      <c r="J57" s="9">
        <v>42.22</v>
      </c>
      <c r="K57" s="9">
        <v>43.03</v>
      </c>
      <c r="L57" s="9">
        <v>44.28</v>
      </c>
      <c r="M57" s="9">
        <v>46</v>
      </c>
      <c r="N57" s="9">
        <v>47.57</v>
      </c>
      <c r="O57" s="9">
        <v>50.41</v>
      </c>
      <c r="P57" s="9">
        <v>52.14</v>
      </c>
      <c r="Q57" s="9">
        <v>53.46</v>
      </c>
      <c r="R57" s="9">
        <v>55.03</v>
      </c>
      <c r="S57" s="9">
        <v>56.73</v>
      </c>
      <c r="T57" s="9">
        <v>58.58</v>
      </c>
      <c r="U57" s="9">
        <v>60.84</v>
      </c>
      <c r="V57" s="9">
        <v>63.46</v>
      </c>
      <c r="W57" s="9">
        <v>65.75</v>
      </c>
      <c r="X57" s="9">
        <v>67.510000000000005</v>
      </c>
      <c r="Y57" s="9">
        <v>69.67</v>
      </c>
      <c r="Z57" s="9">
        <v>71.77</v>
      </c>
      <c r="AA57" s="9">
        <v>74.08</v>
      </c>
      <c r="AB57" s="9">
        <v>74.66</v>
      </c>
      <c r="AC57" s="9">
        <v>75.94</v>
      </c>
      <c r="AD57" s="9">
        <v>78.47</v>
      </c>
      <c r="AE57" s="9">
        <v>81.39</v>
      </c>
      <c r="AF57" s="9">
        <v>84.5</v>
      </c>
      <c r="AG57" s="9">
        <v>86.86</v>
      </c>
      <c r="AH57" s="9">
        <v>83.03</v>
      </c>
      <c r="AI57" s="9">
        <v>79.66</v>
      </c>
      <c r="AJ57" s="9">
        <v>77.77</v>
      </c>
      <c r="AK57" s="9">
        <v>76.14</v>
      </c>
    </row>
    <row r="58" spans="1:37" s="9" customFormat="1" x14ac:dyDescent="0.3">
      <c r="A58" s="24" t="str">
        <f t="shared" si="1"/>
        <v>SDG_NoInv_BaseC_GVAafcel</v>
      </c>
      <c r="B58" s="7" t="s">
        <v>221</v>
      </c>
      <c r="C58" s="8" t="s">
        <v>217</v>
      </c>
      <c r="D58" s="21" t="s">
        <v>3</v>
      </c>
      <c r="E58" s="9" t="s">
        <v>57</v>
      </c>
      <c r="F58" s="9">
        <v>0.28999999999999998</v>
      </c>
      <c r="G58" s="9">
        <v>0.28999999999999998</v>
      </c>
      <c r="H58" s="9">
        <v>0.28999999999999998</v>
      </c>
      <c r="I58" s="9">
        <v>0.28000000000000003</v>
      </c>
      <c r="J58" s="9">
        <v>0.28000000000000003</v>
      </c>
      <c r="K58" s="9">
        <v>0.28000000000000003</v>
      </c>
      <c r="L58" s="9">
        <v>0.28000000000000003</v>
      </c>
      <c r="M58" s="9">
        <v>0.28999999999999998</v>
      </c>
      <c r="N58" s="9">
        <v>0.3</v>
      </c>
      <c r="O58" s="9">
        <v>0.34</v>
      </c>
      <c r="P58" s="9">
        <v>0.35</v>
      </c>
      <c r="Q58" s="9">
        <v>0.35</v>
      </c>
      <c r="R58" s="9">
        <v>0.35</v>
      </c>
      <c r="S58" s="9">
        <v>0.35</v>
      </c>
      <c r="T58" s="9">
        <v>0.35</v>
      </c>
      <c r="U58" s="9">
        <v>0.35</v>
      </c>
      <c r="V58" s="9">
        <v>0.36</v>
      </c>
      <c r="W58" s="9">
        <v>0.36</v>
      </c>
      <c r="X58" s="9">
        <v>0.36</v>
      </c>
      <c r="Y58" s="9">
        <v>5.19</v>
      </c>
      <c r="Z58" s="9">
        <v>10.31</v>
      </c>
      <c r="AA58" s="9">
        <v>15.48</v>
      </c>
      <c r="AB58" s="9">
        <v>16.170000000000002</v>
      </c>
      <c r="AC58" s="9">
        <v>16.95</v>
      </c>
      <c r="AD58" s="9">
        <v>18.059999999999999</v>
      </c>
      <c r="AE58" s="9">
        <v>19.23</v>
      </c>
      <c r="AF58" s="9">
        <v>20.43</v>
      </c>
      <c r="AG58" s="9">
        <v>20.27</v>
      </c>
      <c r="AH58" s="9">
        <v>18.86</v>
      </c>
      <c r="AI58" s="9">
        <v>17.16</v>
      </c>
      <c r="AJ58" s="9">
        <v>16.21</v>
      </c>
      <c r="AK58" s="9">
        <v>15.38</v>
      </c>
    </row>
    <row r="59" spans="1:37" s="9" customFormat="1" x14ac:dyDescent="0.3">
      <c r="A59" s="24" t="str">
        <f t="shared" si="1"/>
        <v>SDG_NoInv_BaseC_GVAaelct</v>
      </c>
      <c r="B59" s="7" t="s">
        <v>221</v>
      </c>
      <c r="C59" s="8" t="s">
        <v>217</v>
      </c>
      <c r="D59" s="21" t="s">
        <v>3</v>
      </c>
      <c r="E59" s="9" t="s">
        <v>58</v>
      </c>
      <c r="F59" s="9">
        <v>0.08</v>
      </c>
      <c r="G59" s="9">
        <v>0.08</v>
      </c>
      <c r="H59" s="9">
        <v>0.08</v>
      </c>
      <c r="I59" s="9">
        <v>0.08</v>
      </c>
      <c r="J59" s="9">
        <v>0.08</v>
      </c>
      <c r="K59" s="9">
        <v>0.08</v>
      </c>
      <c r="L59" s="9">
        <v>0.08</v>
      </c>
      <c r="M59" s="9">
        <v>0.08</v>
      </c>
      <c r="N59" s="9">
        <v>0.08</v>
      </c>
      <c r="O59" s="9">
        <v>0.09</v>
      </c>
      <c r="P59" s="9">
        <v>0.09</v>
      </c>
      <c r="Q59" s="9">
        <v>0.09</v>
      </c>
      <c r="R59" s="9">
        <v>0.09</v>
      </c>
      <c r="S59" s="9">
        <v>0.09</v>
      </c>
      <c r="T59" s="9">
        <v>0.09</v>
      </c>
      <c r="U59" s="9">
        <v>0.09</v>
      </c>
      <c r="V59" s="9">
        <v>0.1</v>
      </c>
      <c r="W59" s="9">
        <v>0.1</v>
      </c>
      <c r="X59" s="9">
        <v>3.9</v>
      </c>
      <c r="Y59" s="9">
        <v>3.89</v>
      </c>
      <c r="Z59" s="9">
        <v>2.13</v>
      </c>
      <c r="AA59" s="9">
        <v>2.13</v>
      </c>
      <c r="AB59" s="9">
        <v>2.0699999999999998</v>
      </c>
      <c r="AC59" s="9">
        <v>2.0299999999999998</v>
      </c>
      <c r="AD59" s="9">
        <v>1.1399999999999999</v>
      </c>
      <c r="AE59" s="9">
        <v>1.1399999999999999</v>
      </c>
      <c r="AF59" s="9">
        <v>1.1499999999999999</v>
      </c>
      <c r="AG59" s="9">
        <v>1.1399999999999999</v>
      </c>
      <c r="AH59" s="9">
        <v>1.07</v>
      </c>
      <c r="AI59" s="9">
        <v>7.41</v>
      </c>
      <c r="AJ59" s="9">
        <v>7.05</v>
      </c>
      <c r="AK59" s="9">
        <v>6.74</v>
      </c>
    </row>
    <row r="60" spans="1:37" s="9" customFormat="1" x14ac:dyDescent="0.3">
      <c r="A60" s="24" t="str">
        <f t="shared" si="1"/>
        <v>SDG_NoInv_BaseC_GVAaemch</v>
      </c>
      <c r="B60" s="7" t="s">
        <v>221</v>
      </c>
      <c r="C60" s="8" t="s">
        <v>217</v>
      </c>
      <c r="D60" s="21" t="s">
        <v>3</v>
      </c>
      <c r="E60" s="9" t="s">
        <v>59</v>
      </c>
      <c r="F60" s="9">
        <v>8.99</v>
      </c>
      <c r="G60" s="9">
        <v>9.74</v>
      </c>
      <c r="H60" s="9">
        <v>10</v>
      </c>
      <c r="I60" s="9">
        <v>10.039999999999999</v>
      </c>
      <c r="J60" s="9">
        <v>10.11</v>
      </c>
      <c r="K60" s="9">
        <v>10.3</v>
      </c>
      <c r="L60" s="9">
        <v>10.61</v>
      </c>
      <c r="M60" s="9">
        <v>11.07</v>
      </c>
      <c r="N60" s="9">
        <v>11.49</v>
      </c>
      <c r="O60" s="9">
        <v>12.21</v>
      </c>
      <c r="P60" s="9">
        <v>12.68</v>
      </c>
      <c r="Q60" s="9">
        <v>13.03</v>
      </c>
      <c r="R60" s="9">
        <v>13.46</v>
      </c>
      <c r="S60" s="9">
        <v>13.9</v>
      </c>
      <c r="T60" s="9">
        <v>14.37</v>
      </c>
      <c r="U60" s="9">
        <v>14.95</v>
      </c>
      <c r="V60" s="9">
        <v>15.58</v>
      </c>
      <c r="W60" s="9">
        <v>16.190000000000001</v>
      </c>
      <c r="X60" s="9">
        <v>16.73</v>
      </c>
      <c r="Y60" s="9">
        <v>17.260000000000002</v>
      </c>
      <c r="Z60" s="9">
        <v>17.78</v>
      </c>
      <c r="AA60" s="9">
        <v>18.34</v>
      </c>
      <c r="AB60" s="9">
        <v>18.27</v>
      </c>
      <c r="AC60" s="9">
        <v>18.399999999999999</v>
      </c>
      <c r="AD60" s="9">
        <v>18.91</v>
      </c>
      <c r="AE60" s="9">
        <v>19.54</v>
      </c>
      <c r="AF60" s="9">
        <v>20.22</v>
      </c>
      <c r="AG60" s="9">
        <v>20.83</v>
      </c>
      <c r="AH60" s="9">
        <v>19.63</v>
      </c>
      <c r="AI60" s="9">
        <v>18.53</v>
      </c>
      <c r="AJ60" s="9">
        <v>17.93</v>
      </c>
      <c r="AK60" s="9">
        <v>17.38</v>
      </c>
    </row>
    <row r="61" spans="1:37" s="9" customFormat="1" x14ac:dyDescent="0.3">
      <c r="A61" s="24" t="str">
        <f t="shared" si="1"/>
        <v>SDG_NoInv_BaseC_GVAasequ</v>
      </c>
      <c r="B61" s="7" t="s">
        <v>221</v>
      </c>
      <c r="C61" s="8" t="s">
        <v>217</v>
      </c>
      <c r="D61" s="21" t="s">
        <v>3</v>
      </c>
      <c r="E61" s="9" t="s">
        <v>60</v>
      </c>
      <c r="F61" s="9">
        <v>8.7799999999999994</v>
      </c>
      <c r="G61" s="9">
        <v>10.08</v>
      </c>
      <c r="H61" s="9">
        <v>10.119999999999999</v>
      </c>
      <c r="I61" s="9">
        <v>9.9499999999999993</v>
      </c>
      <c r="J61" s="9">
        <v>9.9499999999999993</v>
      </c>
      <c r="K61" s="9">
        <v>10.09</v>
      </c>
      <c r="L61" s="9">
        <v>10.37</v>
      </c>
      <c r="M61" s="9">
        <v>10.89</v>
      </c>
      <c r="N61" s="9">
        <v>11.31</v>
      </c>
      <c r="O61" s="9">
        <v>12.15</v>
      </c>
      <c r="P61" s="9">
        <v>12.58</v>
      </c>
      <c r="Q61" s="9">
        <v>12.89</v>
      </c>
      <c r="R61" s="9">
        <v>13.23</v>
      </c>
      <c r="S61" s="9">
        <v>13.62</v>
      </c>
      <c r="T61" s="9">
        <v>14.07</v>
      </c>
      <c r="U61" s="9">
        <v>14.62</v>
      </c>
      <c r="V61" s="9">
        <v>15.17</v>
      </c>
      <c r="W61" s="9">
        <v>15.74</v>
      </c>
      <c r="X61" s="9">
        <v>16.36</v>
      </c>
      <c r="Y61" s="9">
        <v>16.91</v>
      </c>
      <c r="Z61" s="9">
        <v>17.45</v>
      </c>
      <c r="AA61" s="9">
        <v>18.05</v>
      </c>
      <c r="AB61" s="9">
        <v>17.670000000000002</v>
      </c>
      <c r="AC61" s="9">
        <v>17.72</v>
      </c>
      <c r="AD61" s="9">
        <v>18.309999999999999</v>
      </c>
      <c r="AE61" s="9">
        <v>19.03</v>
      </c>
      <c r="AF61" s="9">
        <v>19.8</v>
      </c>
      <c r="AG61" s="9">
        <v>20.39</v>
      </c>
      <c r="AH61" s="9">
        <v>18.91</v>
      </c>
      <c r="AI61" s="9">
        <v>17.63</v>
      </c>
      <c r="AJ61" s="9">
        <v>17.02</v>
      </c>
      <c r="AK61" s="9">
        <v>16.54</v>
      </c>
    </row>
    <row r="62" spans="1:37" s="9" customFormat="1" x14ac:dyDescent="0.3">
      <c r="A62" s="24" t="str">
        <f t="shared" si="1"/>
        <v>SDG_NoInv_BaseC_GVAavehi</v>
      </c>
      <c r="B62" s="7" t="s">
        <v>221</v>
      </c>
      <c r="C62" s="8" t="s">
        <v>217</v>
      </c>
      <c r="D62" s="21" t="s">
        <v>3</v>
      </c>
      <c r="E62" s="9" t="s">
        <v>61</v>
      </c>
      <c r="F62" s="9">
        <v>39.57</v>
      </c>
      <c r="G62" s="9">
        <v>42.76</v>
      </c>
      <c r="H62" s="9">
        <v>43.81</v>
      </c>
      <c r="I62" s="9">
        <v>43.96</v>
      </c>
      <c r="J62" s="9">
        <v>44.43</v>
      </c>
      <c r="K62" s="9">
        <v>45.38</v>
      </c>
      <c r="L62" s="9">
        <v>46.79</v>
      </c>
      <c r="M62" s="9">
        <v>48.8</v>
      </c>
      <c r="N62" s="9">
        <v>50.71</v>
      </c>
      <c r="O62" s="9">
        <v>53.24</v>
      </c>
      <c r="P62" s="9">
        <v>55.31</v>
      </c>
      <c r="Q62" s="9">
        <v>57.15</v>
      </c>
      <c r="R62" s="9">
        <v>59.3</v>
      </c>
      <c r="S62" s="9">
        <v>61.56</v>
      </c>
      <c r="T62" s="9">
        <v>64</v>
      </c>
      <c r="U62" s="9">
        <v>66.98</v>
      </c>
      <c r="V62" s="9">
        <v>70.25</v>
      </c>
      <c r="W62" s="9">
        <v>73.37</v>
      </c>
      <c r="X62" s="9">
        <v>76.12</v>
      </c>
      <c r="Y62" s="9">
        <v>77.12</v>
      </c>
      <c r="Z62" s="9">
        <v>78.209999999999994</v>
      </c>
      <c r="AA62" s="9">
        <v>79.41</v>
      </c>
      <c r="AB62" s="9">
        <v>79.72</v>
      </c>
      <c r="AC62" s="9">
        <v>80.87</v>
      </c>
      <c r="AD62" s="9">
        <v>83.54</v>
      </c>
      <c r="AE62" s="9">
        <v>86.69</v>
      </c>
      <c r="AF62" s="9">
        <v>90.1</v>
      </c>
      <c r="AG62" s="9">
        <v>93.35</v>
      </c>
      <c r="AH62" s="9">
        <v>89.21</v>
      </c>
      <c r="AI62" s="9">
        <v>84.87</v>
      </c>
      <c r="AJ62" s="9">
        <v>82.35</v>
      </c>
      <c r="AK62" s="9">
        <v>80.23</v>
      </c>
    </row>
    <row r="63" spans="1:37" s="9" customFormat="1" x14ac:dyDescent="0.3">
      <c r="A63" s="24" t="str">
        <f t="shared" si="1"/>
        <v>SDG_NoInv_BaseC_GVAatequ</v>
      </c>
      <c r="B63" s="7" t="s">
        <v>221</v>
      </c>
      <c r="C63" s="8" t="s">
        <v>217</v>
      </c>
      <c r="D63" s="21" t="s">
        <v>3</v>
      </c>
      <c r="E63" s="9" t="s">
        <v>62</v>
      </c>
      <c r="F63" s="9">
        <v>7.09</v>
      </c>
      <c r="G63" s="9">
        <v>7.27</v>
      </c>
      <c r="H63" s="9">
        <v>7.5</v>
      </c>
      <c r="I63" s="9">
        <v>7.35</v>
      </c>
      <c r="J63" s="9">
        <v>7.36</v>
      </c>
      <c r="K63" s="9">
        <v>7.48</v>
      </c>
      <c r="L63" s="9">
        <v>7.72</v>
      </c>
      <c r="M63" s="9">
        <v>8.2200000000000006</v>
      </c>
      <c r="N63" s="9">
        <v>8.64</v>
      </c>
      <c r="O63" s="9">
        <v>9.99</v>
      </c>
      <c r="P63" s="9">
        <v>10.56</v>
      </c>
      <c r="Q63" s="9">
        <v>10.84</v>
      </c>
      <c r="R63" s="9">
        <v>11.04</v>
      </c>
      <c r="S63" s="9">
        <v>11.32</v>
      </c>
      <c r="T63" s="9">
        <v>11.68</v>
      </c>
      <c r="U63" s="9">
        <v>12.13</v>
      </c>
      <c r="V63" s="9">
        <v>12.68</v>
      </c>
      <c r="W63" s="9">
        <v>13.14</v>
      </c>
      <c r="X63" s="9">
        <v>13.44</v>
      </c>
      <c r="Y63" s="9">
        <v>13.84</v>
      </c>
      <c r="Z63" s="9">
        <v>14.18</v>
      </c>
      <c r="AA63" s="9">
        <v>14.64</v>
      </c>
      <c r="AB63" s="9">
        <v>13.98</v>
      </c>
      <c r="AC63" s="9">
        <v>13.81</v>
      </c>
      <c r="AD63" s="9">
        <v>14.22</v>
      </c>
      <c r="AE63" s="9">
        <v>14.76</v>
      </c>
      <c r="AF63" s="9">
        <v>15.37</v>
      </c>
      <c r="AG63" s="9">
        <v>15.72</v>
      </c>
      <c r="AH63" s="9">
        <v>14.16</v>
      </c>
      <c r="AI63" s="9">
        <v>12.86</v>
      </c>
      <c r="AJ63" s="9">
        <v>12.2</v>
      </c>
      <c r="AK63" s="9">
        <v>11.66</v>
      </c>
    </row>
    <row r="64" spans="1:37" s="9" customFormat="1" x14ac:dyDescent="0.3">
      <c r="A64" s="24" t="str">
        <f t="shared" si="1"/>
        <v>SDG_NoInv_BaseC_GVAafurn</v>
      </c>
      <c r="B64" s="7" t="s">
        <v>221</v>
      </c>
      <c r="C64" s="8" t="s">
        <v>217</v>
      </c>
      <c r="D64" s="21" t="s">
        <v>3</v>
      </c>
      <c r="E64" s="9" t="s">
        <v>63</v>
      </c>
      <c r="F64" s="9">
        <v>6.09</v>
      </c>
      <c r="G64" s="9">
        <v>6.45</v>
      </c>
      <c r="H64" s="9">
        <v>6.62</v>
      </c>
      <c r="I64" s="9">
        <v>6.69</v>
      </c>
      <c r="J64" s="9">
        <v>6.81</v>
      </c>
      <c r="K64" s="9">
        <v>6.97</v>
      </c>
      <c r="L64" s="9">
        <v>7.2</v>
      </c>
      <c r="M64" s="9">
        <v>7.46</v>
      </c>
      <c r="N64" s="9">
        <v>7.73</v>
      </c>
      <c r="O64" s="9">
        <v>8.1999999999999993</v>
      </c>
      <c r="P64" s="9">
        <v>8.5</v>
      </c>
      <c r="Q64" s="9">
        <v>8.74</v>
      </c>
      <c r="R64" s="9">
        <v>9.0299999999999994</v>
      </c>
      <c r="S64" s="9">
        <v>9.34</v>
      </c>
      <c r="T64" s="9">
        <v>9.67</v>
      </c>
      <c r="U64" s="9">
        <v>10.050000000000001</v>
      </c>
      <c r="V64" s="9">
        <v>10.48</v>
      </c>
      <c r="W64" s="9">
        <v>10.89</v>
      </c>
      <c r="X64" s="9">
        <v>11.27</v>
      </c>
      <c r="Y64" s="9">
        <v>11.62</v>
      </c>
      <c r="Z64" s="9">
        <v>11.98</v>
      </c>
      <c r="AA64" s="9">
        <v>12.35</v>
      </c>
      <c r="AB64" s="9">
        <v>12.7</v>
      </c>
      <c r="AC64" s="9">
        <v>13</v>
      </c>
      <c r="AD64" s="9">
        <v>13.36</v>
      </c>
      <c r="AE64" s="9">
        <v>13.76</v>
      </c>
      <c r="AF64" s="9">
        <v>14.2</v>
      </c>
      <c r="AG64" s="9">
        <v>14.57</v>
      </c>
      <c r="AH64" s="9">
        <v>14.21</v>
      </c>
      <c r="AI64" s="9">
        <v>13.79</v>
      </c>
      <c r="AJ64" s="9">
        <v>13.52</v>
      </c>
      <c r="AK64" s="9">
        <v>13.24</v>
      </c>
    </row>
    <row r="65" spans="1:37" s="9" customFormat="1" x14ac:dyDescent="0.3">
      <c r="A65" s="24" t="str">
        <f t="shared" si="1"/>
        <v>SDG_NoInv_BaseC_GVAaoman</v>
      </c>
      <c r="B65" s="7" t="s">
        <v>221</v>
      </c>
      <c r="C65" s="8" t="s">
        <v>217</v>
      </c>
      <c r="D65" s="21" t="s">
        <v>3</v>
      </c>
      <c r="E65" s="9" t="s">
        <v>64</v>
      </c>
      <c r="F65" s="9">
        <v>25.46</v>
      </c>
      <c r="G65" s="9">
        <v>26.3</v>
      </c>
      <c r="H65" s="9">
        <v>27.18</v>
      </c>
      <c r="I65" s="9">
        <v>27</v>
      </c>
      <c r="J65" s="9">
        <v>27.41</v>
      </c>
      <c r="K65" s="9">
        <v>27.96</v>
      </c>
      <c r="L65" s="9">
        <v>28.71</v>
      </c>
      <c r="M65" s="9">
        <v>29.85</v>
      </c>
      <c r="N65" s="9">
        <v>30.87</v>
      </c>
      <c r="O65" s="9">
        <v>34.78</v>
      </c>
      <c r="P65" s="9">
        <v>36.18</v>
      </c>
      <c r="Q65" s="9">
        <v>36.869999999999997</v>
      </c>
      <c r="R65" s="9">
        <v>37.65</v>
      </c>
      <c r="S65" s="9">
        <v>38.6</v>
      </c>
      <c r="T65" s="9">
        <v>39.68</v>
      </c>
      <c r="U65" s="9">
        <v>40.880000000000003</v>
      </c>
      <c r="V65" s="9">
        <v>42.01</v>
      </c>
      <c r="W65" s="9">
        <v>43.31</v>
      </c>
      <c r="X65" s="9">
        <v>44.61</v>
      </c>
      <c r="Y65" s="9">
        <v>45.67</v>
      </c>
      <c r="Z65" s="9">
        <v>46.63</v>
      </c>
      <c r="AA65" s="9">
        <v>47.92</v>
      </c>
      <c r="AB65" s="9">
        <v>48.76</v>
      </c>
      <c r="AC65" s="9">
        <v>49.64</v>
      </c>
      <c r="AD65" s="9">
        <v>50.94</v>
      </c>
      <c r="AE65" s="9">
        <v>52.29</v>
      </c>
      <c r="AF65" s="9">
        <v>53.76</v>
      </c>
      <c r="AG65" s="9">
        <v>54.71</v>
      </c>
      <c r="AH65" s="9">
        <v>52.79</v>
      </c>
      <c r="AI65" s="9">
        <v>50.31</v>
      </c>
      <c r="AJ65" s="9">
        <v>48.87</v>
      </c>
      <c r="AK65" s="9">
        <v>47.52</v>
      </c>
    </row>
    <row r="66" spans="1:37" s="9" customFormat="1" x14ac:dyDescent="0.3">
      <c r="A66" s="24" t="str">
        <f t="shared" ref="A66:A129" si="2">_xlfn.CONCAT(C66,D66,E66)</f>
        <v>SDG_NoInv_BaseC_GVAaelec</v>
      </c>
      <c r="B66" s="7" t="s">
        <v>221</v>
      </c>
      <c r="C66" s="8" t="s">
        <v>217</v>
      </c>
      <c r="D66" s="21" t="s">
        <v>3</v>
      </c>
      <c r="E66" s="9" t="s">
        <v>65</v>
      </c>
      <c r="F66" s="9">
        <v>142.19999999999999</v>
      </c>
      <c r="G66" s="9">
        <v>152.78</v>
      </c>
      <c r="H66" s="9">
        <v>142.6</v>
      </c>
      <c r="I66" s="9">
        <v>143.4</v>
      </c>
      <c r="J66" s="9">
        <v>145.22</v>
      </c>
      <c r="K66" s="9">
        <v>148.41999999999999</v>
      </c>
      <c r="L66" s="9">
        <v>151.87</v>
      </c>
      <c r="M66" s="9">
        <v>151.16999999999999</v>
      </c>
      <c r="N66" s="9">
        <v>148.71</v>
      </c>
      <c r="O66" s="9">
        <v>148.16</v>
      </c>
      <c r="P66" s="9">
        <v>151.27000000000001</v>
      </c>
      <c r="Q66" s="9">
        <v>156.69</v>
      </c>
      <c r="R66" s="9">
        <v>166.41</v>
      </c>
      <c r="S66" s="9">
        <v>173.53</v>
      </c>
      <c r="T66" s="9">
        <v>180.52</v>
      </c>
      <c r="U66" s="9">
        <v>187.35</v>
      </c>
      <c r="V66" s="9">
        <v>188.11</v>
      </c>
      <c r="W66" s="9">
        <v>193.78</v>
      </c>
      <c r="X66" s="9">
        <v>207.31</v>
      </c>
      <c r="Y66" s="9">
        <v>219.67</v>
      </c>
      <c r="Z66" s="9">
        <v>233.12</v>
      </c>
      <c r="AA66" s="9">
        <v>246.59</v>
      </c>
      <c r="AB66" s="9">
        <v>255.59</v>
      </c>
      <c r="AC66" s="9">
        <v>266.88</v>
      </c>
      <c r="AD66" s="9">
        <v>279.47000000000003</v>
      </c>
      <c r="AE66" s="9">
        <v>291.89</v>
      </c>
      <c r="AF66" s="9">
        <v>304.39</v>
      </c>
      <c r="AG66" s="9">
        <v>347.79</v>
      </c>
      <c r="AH66" s="9">
        <v>384.71</v>
      </c>
      <c r="AI66" s="9">
        <v>428.6</v>
      </c>
      <c r="AJ66" s="9">
        <v>473.7</v>
      </c>
      <c r="AK66" s="9">
        <v>515.30999999999995</v>
      </c>
    </row>
    <row r="67" spans="1:37" s="9" customFormat="1" x14ac:dyDescent="0.3">
      <c r="A67" s="24" t="str">
        <f t="shared" si="2"/>
        <v>SDG_NoInv_BaseC_GVAawatr</v>
      </c>
      <c r="B67" s="7" t="s">
        <v>221</v>
      </c>
      <c r="C67" s="8" t="s">
        <v>217</v>
      </c>
      <c r="D67" s="21" t="s">
        <v>3</v>
      </c>
      <c r="E67" s="9" t="s">
        <v>66</v>
      </c>
      <c r="F67" s="9">
        <v>38.119999999999997</v>
      </c>
      <c r="G67" s="9">
        <v>31.88</v>
      </c>
      <c r="H67" s="9">
        <v>34.18</v>
      </c>
      <c r="I67" s="9">
        <v>35.58</v>
      </c>
      <c r="J67" s="9">
        <v>36.93</v>
      </c>
      <c r="K67" s="9">
        <v>38.21</v>
      </c>
      <c r="L67" s="9">
        <v>39.479999999999997</v>
      </c>
      <c r="M67" s="9">
        <v>40.590000000000003</v>
      </c>
      <c r="N67" s="9">
        <v>41.63</v>
      </c>
      <c r="O67" s="9">
        <v>43.05</v>
      </c>
      <c r="P67" s="9">
        <v>44.49</v>
      </c>
      <c r="Q67" s="9">
        <v>45.93</v>
      </c>
      <c r="R67" s="9">
        <v>47.86</v>
      </c>
      <c r="S67" s="9">
        <v>49.91</v>
      </c>
      <c r="T67" s="9">
        <v>51.87</v>
      </c>
      <c r="U67" s="9">
        <v>53.8</v>
      </c>
      <c r="V67" s="9">
        <v>55.92</v>
      </c>
      <c r="W67" s="9">
        <v>58.1</v>
      </c>
      <c r="X67" s="9">
        <v>60.25</v>
      </c>
      <c r="Y67" s="9">
        <v>62.05</v>
      </c>
      <c r="Z67" s="9">
        <v>63.99</v>
      </c>
      <c r="AA67" s="9">
        <v>65.959999999999994</v>
      </c>
      <c r="AB67" s="9">
        <v>68.959999999999994</v>
      </c>
      <c r="AC67" s="9">
        <v>71.599999999999994</v>
      </c>
      <c r="AD67" s="9">
        <v>74.430000000000007</v>
      </c>
      <c r="AE67" s="9">
        <v>77.27</v>
      </c>
      <c r="AF67" s="9">
        <v>80.33</v>
      </c>
      <c r="AG67" s="9">
        <v>83.27</v>
      </c>
      <c r="AH67" s="9">
        <v>85.03</v>
      </c>
      <c r="AI67" s="9">
        <v>86.22</v>
      </c>
      <c r="AJ67" s="9">
        <v>87.06</v>
      </c>
      <c r="AK67" s="9">
        <v>87.65</v>
      </c>
    </row>
    <row r="68" spans="1:37" s="9" customFormat="1" x14ac:dyDescent="0.3">
      <c r="A68" s="24" t="str">
        <f t="shared" si="2"/>
        <v>SDG_NoInv_BaseC_GVAacons</v>
      </c>
      <c r="B68" s="7" t="s">
        <v>221</v>
      </c>
      <c r="C68" s="8" t="s">
        <v>217</v>
      </c>
      <c r="D68" s="21" t="s">
        <v>3</v>
      </c>
      <c r="E68" s="9" t="s">
        <v>67</v>
      </c>
      <c r="F68" s="9">
        <v>140.65</v>
      </c>
      <c r="G68" s="9">
        <v>149.07</v>
      </c>
      <c r="H68" s="9">
        <v>148.66</v>
      </c>
      <c r="I68" s="9">
        <v>149.69999999999999</v>
      </c>
      <c r="J68" s="9">
        <v>151.12</v>
      </c>
      <c r="K68" s="9">
        <v>153.97</v>
      </c>
      <c r="L68" s="9">
        <v>157.85</v>
      </c>
      <c r="M68" s="9">
        <v>162.62</v>
      </c>
      <c r="N68" s="9">
        <v>167.37</v>
      </c>
      <c r="O68" s="9">
        <v>172.66</v>
      </c>
      <c r="P68" s="9">
        <v>178.29</v>
      </c>
      <c r="Q68" s="9">
        <v>183.77</v>
      </c>
      <c r="R68" s="9">
        <v>190.45</v>
      </c>
      <c r="S68" s="9">
        <v>197.36</v>
      </c>
      <c r="T68" s="9">
        <v>204.45</v>
      </c>
      <c r="U68" s="9">
        <v>212.63</v>
      </c>
      <c r="V68" s="9">
        <v>221.97</v>
      </c>
      <c r="W68" s="9">
        <v>230.36</v>
      </c>
      <c r="X68" s="9">
        <v>237.15</v>
      </c>
      <c r="Y68" s="9">
        <v>244.43</v>
      </c>
      <c r="Z68" s="9">
        <v>252.47</v>
      </c>
      <c r="AA68" s="9">
        <v>259.95</v>
      </c>
      <c r="AB68" s="9">
        <v>264.48</v>
      </c>
      <c r="AC68" s="9">
        <v>270.58999999999997</v>
      </c>
      <c r="AD68" s="9">
        <v>279.67</v>
      </c>
      <c r="AE68" s="9">
        <v>289.56</v>
      </c>
      <c r="AF68" s="9">
        <v>299.79000000000002</v>
      </c>
      <c r="AG68" s="9">
        <v>308.7</v>
      </c>
      <c r="AH68" s="9">
        <v>304.64999999999998</v>
      </c>
      <c r="AI68" s="9">
        <v>299.7</v>
      </c>
      <c r="AJ68" s="9">
        <v>297.41000000000003</v>
      </c>
      <c r="AK68" s="9">
        <v>294.70999999999998</v>
      </c>
    </row>
    <row r="69" spans="1:37" s="9" customFormat="1" x14ac:dyDescent="0.3">
      <c r="A69" s="24" t="str">
        <f t="shared" si="2"/>
        <v>SDG_NoInv_BaseC_GVAatrad</v>
      </c>
      <c r="B69" s="7" t="s">
        <v>221</v>
      </c>
      <c r="C69" s="8" t="s">
        <v>217</v>
      </c>
      <c r="D69" s="21" t="s">
        <v>3</v>
      </c>
      <c r="E69" s="9" t="s">
        <v>68</v>
      </c>
      <c r="F69" s="9">
        <v>482.47</v>
      </c>
      <c r="G69" s="9">
        <v>444.69</v>
      </c>
      <c r="H69" s="9">
        <v>462.15</v>
      </c>
      <c r="I69" s="9">
        <v>477.82</v>
      </c>
      <c r="J69" s="9">
        <v>482.21</v>
      </c>
      <c r="K69" s="9">
        <v>489.61</v>
      </c>
      <c r="L69" s="9">
        <v>499.46</v>
      </c>
      <c r="M69" s="9">
        <v>512.15</v>
      </c>
      <c r="N69" s="9">
        <v>524.41999999999996</v>
      </c>
      <c r="O69" s="9">
        <v>495.06</v>
      </c>
      <c r="P69" s="9">
        <v>506.32</v>
      </c>
      <c r="Q69" s="9">
        <v>526.27</v>
      </c>
      <c r="R69" s="9">
        <v>548.04</v>
      </c>
      <c r="S69" s="9">
        <v>568.23</v>
      </c>
      <c r="T69" s="9">
        <v>587.95000000000005</v>
      </c>
      <c r="U69" s="9">
        <v>609.35</v>
      </c>
      <c r="V69" s="9">
        <v>632.80999999999995</v>
      </c>
      <c r="W69" s="9">
        <v>655.15</v>
      </c>
      <c r="X69" s="9">
        <v>675.42</v>
      </c>
      <c r="Y69" s="9">
        <v>691.67</v>
      </c>
      <c r="Z69" s="9">
        <v>706.95</v>
      </c>
      <c r="AA69" s="9">
        <v>723.28</v>
      </c>
      <c r="AB69" s="9">
        <v>718.55</v>
      </c>
      <c r="AC69" s="9">
        <v>723.33</v>
      </c>
      <c r="AD69" s="9">
        <v>738.33</v>
      </c>
      <c r="AE69" s="9">
        <v>756.34</v>
      </c>
      <c r="AF69" s="9">
        <v>776.38</v>
      </c>
      <c r="AG69" s="9">
        <v>791.79</v>
      </c>
      <c r="AH69" s="9">
        <v>768.02</v>
      </c>
      <c r="AI69" s="9">
        <v>745.27</v>
      </c>
      <c r="AJ69" s="9">
        <v>731.01</v>
      </c>
      <c r="AK69" s="9">
        <v>718.17</v>
      </c>
    </row>
    <row r="70" spans="1:37" s="9" customFormat="1" x14ac:dyDescent="0.3">
      <c r="A70" s="24" t="str">
        <f t="shared" si="2"/>
        <v>SDG_NoInv_BaseC_GVAahotl</v>
      </c>
      <c r="B70" s="7" t="s">
        <v>221</v>
      </c>
      <c r="C70" s="8" t="s">
        <v>217</v>
      </c>
      <c r="D70" s="21" t="s">
        <v>3</v>
      </c>
      <c r="E70" s="9" t="s">
        <v>69</v>
      </c>
      <c r="F70" s="9">
        <v>37.69</v>
      </c>
      <c r="G70" s="9">
        <v>35.450000000000003</v>
      </c>
      <c r="H70" s="9">
        <v>37.75</v>
      </c>
      <c r="I70" s="9">
        <v>38.659999999999997</v>
      </c>
      <c r="J70" s="9">
        <v>39.68</v>
      </c>
      <c r="K70" s="9">
        <v>40.83</v>
      </c>
      <c r="L70" s="9">
        <v>42.09</v>
      </c>
      <c r="M70" s="9">
        <v>43.45</v>
      </c>
      <c r="N70" s="9">
        <v>44.85</v>
      </c>
      <c r="O70" s="9">
        <v>47.5</v>
      </c>
      <c r="P70" s="9">
        <v>49.3</v>
      </c>
      <c r="Q70" s="9">
        <v>50.84</v>
      </c>
      <c r="R70" s="9">
        <v>52.78</v>
      </c>
      <c r="S70" s="9">
        <v>54.84</v>
      </c>
      <c r="T70" s="9">
        <v>57.02</v>
      </c>
      <c r="U70" s="9">
        <v>59.42</v>
      </c>
      <c r="V70" s="9">
        <v>61.8</v>
      </c>
      <c r="W70" s="9">
        <v>64.400000000000006</v>
      </c>
      <c r="X70" s="9">
        <v>67.25</v>
      </c>
      <c r="Y70" s="9">
        <v>69.64</v>
      </c>
      <c r="Z70" s="9">
        <v>72.06</v>
      </c>
      <c r="AA70" s="9">
        <v>74.56</v>
      </c>
      <c r="AB70" s="9">
        <v>77.73</v>
      </c>
      <c r="AC70" s="9">
        <v>80.319999999999993</v>
      </c>
      <c r="AD70" s="9">
        <v>82.82</v>
      </c>
      <c r="AE70" s="9">
        <v>85.45</v>
      </c>
      <c r="AF70" s="9">
        <v>88.35</v>
      </c>
      <c r="AG70" s="9">
        <v>91.15</v>
      </c>
      <c r="AH70" s="9">
        <v>91.64</v>
      </c>
      <c r="AI70" s="9">
        <v>90.97</v>
      </c>
      <c r="AJ70" s="9">
        <v>90.17</v>
      </c>
      <c r="AK70" s="9">
        <v>89.22</v>
      </c>
    </row>
    <row r="71" spans="1:37" s="9" customFormat="1" x14ac:dyDescent="0.3">
      <c r="A71" s="24" t="str">
        <f t="shared" si="2"/>
        <v>SDG_NoInv_BaseC_GVAaltrp-p</v>
      </c>
      <c r="B71" s="7" t="s">
        <v>221</v>
      </c>
      <c r="C71" s="8" t="s">
        <v>217</v>
      </c>
      <c r="D71" s="21" t="s">
        <v>3</v>
      </c>
      <c r="E71" s="9" t="s">
        <v>70</v>
      </c>
      <c r="F71" s="9">
        <v>60.68</v>
      </c>
      <c r="G71" s="9">
        <v>57.22</v>
      </c>
      <c r="H71" s="9">
        <v>57.56</v>
      </c>
      <c r="I71" s="9">
        <v>59.02</v>
      </c>
      <c r="J71" s="9">
        <v>59.93</v>
      </c>
      <c r="K71" s="9">
        <v>61.03</v>
      </c>
      <c r="L71" s="9">
        <v>62.28</v>
      </c>
      <c r="M71" s="9">
        <v>63.97</v>
      </c>
      <c r="N71" s="9">
        <v>66.16</v>
      </c>
      <c r="O71" s="9">
        <v>69.53</v>
      </c>
      <c r="P71" s="9">
        <v>72.44</v>
      </c>
      <c r="Q71" s="9">
        <v>74.91</v>
      </c>
      <c r="R71" s="9">
        <v>78.12</v>
      </c>
      <c r="S71" s="9">
        <v>81.260000000000005</v>
      </c>
      <c r="T71" s="9">
        <v>84.35</v>
      </c>
      <c r="U71" s="9">
        <v>87.86</v>
      </c>
      <c r="V71" s="9">
        <v>90.93</v>
      </c>
      <c r="W71" s="9">
        <v>94.27</v>
      </c>
      <c r="X71" s="9">
        <v>97.59</v>
      </c>
      <c r="Y71" s="9">
        <v>100.3</v>
      </c>
      <c r="Z71" s="9">
        <v>102.8</v>
      </c>
      <c r="AA71" s="9">
        <v>105.4</v>
      </c>
      <c r="AB71" s="9">
        <v>108.33</v>
      </c>
      <c r="AC71" s="9">
        <v>110.75</v>
      </c>
      <c r="AD71" s="9">
        <v>112.82</v>
      </c>
      <c r="AE71" s="9">
        <v>115.1</v>
      </c>
      <c r="AF71" s="9">
        <v>117.62</v>
      </c>
      <c r="AG71" s="9">
        <v>119.64</v>
      </c>
      <c r="AH71" s="9">
        <v>119.15</v>
      </c>
      <c r="AI71" s="9">
        <v>118.25</v>
      </c>
      <c r="AJ71" s="9">
        <v>118.28</v>
      </c>
      <c r="AK71" s="9">
        <v>117.42</v>
      </c>
    </row>
    <row r="72" spans="1:37" s="9" customFormat="1" x14ac:dyDescent="0.3">
      <c r="A72" s="24" t="str">
        <f t="shared" si="2"/>
        <v>SDG_NoInv_BaseC_GVAaltrp-f</v>
      </c>
      <c r="B72" s="7" t="s">
        <v>221</v>
      </c>
      <c r="C72" s="8" t="s">
        <v>217</v>
      </c>
      <c r="D72" s="21" t="s">
        <v>3</v>
      </c>
      <c r="E72" s="9" t="s">
        <v>71</v>
      </c>
      <c r="F72" s="9">
        <v>247.43</v>
      </c>
      <c r="G72" s="9">
        <v>221.65</v>
      </c>
      <c r="H72" s="9">
        <v>228.16</v>
      </c>
      <c r="I72" s="9">
        <v>238.4</v>
      </c>
      <c r="J72" s="9">
        <v>242.34</v>
      </c>
      <c r="K72" s="9">
        <v>245.35</v>
      </c>
      <c r="L72" s="9">
        <v>248.38</v>
      </c>
      <c r="M72" s="9">
        <v>254.25</v>
      </c>
      <c r="N72" s="9">
        <v>265.5</v>
      </c>
      <c r="O72" s="9">
        <v>272.98</v>
      </c>
      <c r="P72" s="9">
        <v>287.73</v>
      </c>
      <c r="Q72" s="9">
        <v>303.7</v>
      </c>
      <c r="R72" s="9">
        <v>309.63</v>
      </c>
      <c r="S72" s="9">
        <v>316.08</v>
      </c>
      <c r="T72" s="9">
        <v>326.94</v>
      </c>
      <c r="U72" s="9">
        <v>344.49</v>
      </c>
      <c r="V72" s="9">
        <v>356.13</v>
      </c>
      <c r="W72" s="9">
        <v>363.97</v>
      </c>
      <c r="X72" s="9">
        <v>375.06</v>
      </c>
      <c r="Y72" s="9">
        <v>394.39</v>
      </c>
      <c r="Z72" s="9">
        <v>414.17</v>
      </c>
      <c r="AA72" s="9">
        <v>431.32</v>
      </c>
      <c r="AB72" s="9">
        <v>440.6</v>
      </c>
      <c r="AC72" s="9">
        <v>456.32</v>
      </c>
      <c r="AD72" s="9">
        <v>468.52</v>
      </c>
      <c r="AE72" s="9">
        <v>481.72</v>
      </c>
      <c r="AF72" s="9">
        <v>488.93</v>
      </c>
      <c r="AG72" s="9">
        <v>494.04</v>
      </c>
      <c r="AH72" s="9">
        <v>494.42</v>
      </c>
      <c r="AI72" s="9">
        <v>495.38</v>
      </c>
      <c r="AJ72" s="9">
        <v>498.52</v>
      </c>
      <c r="AK72" s="9">
        <v>500</v>
      </c>
    </row>
    <row r="73" spans="1:37" s="9" customFormat="1" x14ac:dyDescent="0.3">
      <c r="A73" s="24" t="str">
        <f t="shared" si="2"/>
        <v>SDG_NoInv_BaseC_GVAaotrp-p</v>
      </c>
      <c r="B73" s="7" t="s">
        <v>221</v>
      </c>
      <c r="C73" s="8" t="s">
        <v>217</v>
      </c>
      <c r="D73" s="21" t="s">
        <v>3</v>
      </c>
      <c r="E73" s="9" t="s">
        <v>72</v>
      </c>
      <c r="F73" s="9">
        <v>8.1</v>
      </c>
      <c r="G73" s="9">
        <v>8.5399999999999991</v>
      </c>
      <c r="H73" s="9">
        <v>9.07</v>
      </c>
      <c r="I73" s="9">
        <v>9.76</v>
      </c>
      <c r="J73" s="9">
        <v>10.1</v>
      </c>
      <c r="K73" s="9">
        <v>10.31</v>
      </c>
      <c r="L73" s="9">
        <v>10.48</v>
      </c>
      <c r="M73" s="9">
        <v>10.62</v>
      </c>
      <c r="N73" s="9">
        <v>10.76</v>
      </c>
      <c r="O73" s="9">
        <v>10.35</v>
      </c>
      <c r="P73" s="9">
        <v>10.58</v>
      </c>
      <c r="Q73" s="9">
        <v>10.88</v>
      </c>
      <c r="R73" s="9">
        <v>11.27</v>
      </c>
      <c r="S73" s="9">
        <v>11.62</v>
      </c>
      <c r="T73" s="9">
        <v>11.93</v>
      </c>
      <c r="U73" s="9">
        <v>12.25</v>
      </c>
      <c r="V73" s="9">
        <v>12.56</v>
      </c>
      <c r="W73" s="9">
        <v>12.86</v>
      </c>
      <c r="X73" s="9">
        <v>13.04</v>
      </c>
      <c r="Y73" s="9">
        <v>13.2</v>
      </c>
      <c r="Z73" s="9">
        <v>13.36</v>
      </c>
      <c r="AA73" s="9">
        <v>13.48</v>
      </c>
      <c r="AB73" s="9">
        <v>13.41</v>
      </c>
      <c r="AC73" s="9">
        <v>13.5</v>
      </c>
      <c r="AD73" s="9">
        <v>13.69</v>
      </c>
      <c r="AE73" s="9">
        <v>13.98</v>
      </c>
      <c r="AF73" s="9">
        <v>14.31</v>
      </c>
      <c r="AG73" s="9">
        <v>14.58</v>
      </c>
      <c r="AH73" s="9">
        <v>14.46</v>
      </c>
      <c r="AI73" s="9">
        <v>14.53</v>
      </c>
      <c r="AJ73" s="9">
        <v>14.73</v>
      </c>
      <c r="AK73" s="9">
        <v>14.91</v>
      </c>
    </row>
    <row r="74" spans="1:37" s="9" customFormat="1" x14ac:dyDescent="0.3">
      <c r="A74" s="24" t="str">
        <f t="shared" si="2"/>
        <v>SDG_NoInv_BaseC_GVAaotrp-f</v>
      </c>
      <c r="B74" s="7" t="s">
        <v>221</v>
      </c>
      <c r="C74" s="8" t="s">
        <v>217</v>
      </c>
      <c r="D74" s="21" t="s">
        <v>3</v>
      </c>
      <c r="E74" s="9" t="s">
        <v>73</v>
      </c>
      <c r="F74" s="9">
        <v>7.29</v>
      </c>
      <c r="G74" s="9">
        <v>7.14</v>
      </c>
      <c r="H74" s="9">
        <v>7.46</v>
      </c>
      <c r="I74" s="9">
        <v>7.72</v>
      </c>
      <c r="J74" s="9">
        <v>7.8</v>
      </c>
      <c r="K74" s="9">
        <v>7.87</v>
      </c>
      <c r="L74" s="9">
        <v>7.96</v>
      </c>
      <c r="M74" s="9">
        <v>8.1300000000000008</v>
      </c>
      <c r="N74" s="9">
        <v>8.4</v>
      </c>
      <c r="O74" s="9">
        <v>8.41</v>
      </c>
      <c r="P74" s="9">
        <v>8.75</v>
      </c>
      <c r="Q74" s="9">
        <v>9.14</v>
      </c>
      <c r="R74" s="9">
        <v>9.36</v>
      </c>
      <c r="S74" s="9">
        <v>9.5500000000000007</v>
      </c>
      <c r="T74" s="9">
        <v>9.83</v>
      </c>
      <c r="U74" s="9">
        <v>10.25</v>
      </c>
      <c r="V74" s="9">
        <v>10.57</v>
      </c>
      <c r="W74" s="9">
        <v>10.8</v>
      </c>
      <c r="X74" s="9">
        <v>11</v>
      </c>
      <c r="Y74" s="9">
        <v>11.39</v>
      </c>
      <c r="Z74" s="9">
        <v>11.81</v>
      </c>
      <c r="AA74" s="9">
        <v>12.16</v>
      </c>
      <c r="AB74" s="9">
        <v>12.28</v>
      </c>
      <c r="AC74" s="9">
        <v>12.6</v>
      </c>
      <c r="AD74" s="9">
        <v>12.91</v>
      </c>
      <c r="AE74" s="9">
        <v>13.25</v>
      </c>
      <c r="AF74" s="9">
        <v>13.47</v>
      </c>
      <c r="AG74" s="9">
        <v>13.62</v>
      </c>
      <c r="AH74" s="9">
        <v>13.51</v>
      </c>
      <c r="AI74" s="9">
        <v>13.48</v>
      </c>
      <c r="AJ74" s="9">
        <v>13.54</v>
      </c>
      <c r="AK74" s="9">
        <v>13.58</v>
      </c>
    </row>
    <row r="75" spans="1:37" s="9" customFormat="1" x14ac:dyDescent="0.3">
      <c r="A75" s="24" t="str">
        <f t="shared" si="2"/>
        <v>SDG_NoInv_BaseC_GVAaprtr</v>
      </c>
      <c r="B75" s="7" t="s">
        <v>221</v>
      </c>
      <c r="C75" s="8" t="s">
        <v>217</v>
      </c>
      <c r="D75" s="21" t="s">
        <v>3</v>
      </c>
      <c r="E75" s="9" t="s">
        <v>74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</row>
    <row r="76" spans="1:37" s="9" customFormat="1" x14ac:dyDescent="0.3">
      <c r="A76" s="24" t="str">
        <f t="shared" si="2"/>
        <v>SDG_NoInv_BaseC_GVAatrps</v>
      </c>
      <c r="B76" s="7" t="s">
        <v>221</v>
      </c>
      <c r="C76" s="8" t="s">
        <v>217</v>
      </c>
      <c r="D76" s="21" t="s">
        <v>3</v>
      </c>
      <c r="E76" s="9" t="s">
        <v>75</v>
      </c>
      <c r="F76" s="9">
        <v>54.94</v>
      </c>
      <c r="G76" s="9">
        <v>50.05</v>
      </c>
      <c r="H76" s="9">
        <v>51.23</v>
      </c>
      <c r="I76" s="9">
        <v>52.13</v>
      </c>
      <c r="J76" s="9">
        <v>52.88</v>
      </c>
      <c r="K76" s="9">
        <v>53.99</v>
      </c>
      <c r="L76" s="9">
        <v>55.13</v>
      </c>
      <c r="M76" s="9">
        <v>55.93</v>
      </c>
      <c r="N76" s="9">
        <v>56.81</v>
      </c>
      <c r="O76" s="9">
        <v>57.95</v>
      </c>
      <c r="P76" s="9">
        <v>58.98</v>
      </c>
      <c r="Q76" s="9">
        <v>59.77</v>
      </c>
      <c r="R76" s="9">
        <v>61.32</v>
      </c>
      <c r="S76" s="9">
        <v>63.48</v>
      </c>
      <c r="T76" s="9">
        <v>65.47</v>
      </c>
      <c r="U76" s="9">
        <v>67.7</v>
      </c>
      <c r="V76" s="9">
        <v>69.86</v>
      </c>
      <c r="W76" s="9">
        <v>72.23</v>
      </c>
      <c r="X76" s="9">
        <v>74.260000000000005</v>
      </c>
      <c r="Y76" s="9">
        <v>76.2</v>
      </c>
      <c r="Z76" s="9">
        <v>78.16</v>
      </c>
      <c r="AA76" s="9">
        <v>80.16</v>
      </c>
      <c r="AB76" s="9">
        <v>84.85</v>
      </c>
      <c r="AC76" s="9">
        <v>89.06</v>
      </c>
      <c r="AD76" s="9">
        <v>93.37</v>
      </c>
      <c r="AE76" s="9">
        <v>97.61</v>
      </c>
      <c r="AF76" s="9">
        <v>101.86</v>
      </c>
      <c r="AG76" s="9">
        <v>105.02</v>
      </c>
      <c r="AH76" s="9">
        <v>106.49</v>
      </c>
      <c r="AI76" s="9">
        <v>107.53</v>
      </c>
      <c r="AJ76" s="9">
        <v>108.57</v>
      </c>
      <c r="AK76" s="9">
        <v>109.43</v>
      </c>
    </row>
    <row r="77" spans="1:37" s="9" customFormat="1" x14ac:dyDescent="0.3">
      <c r="A77" s="24" t="str">
        <f t="shared" si="2"/>
        <v>SDG_NoInv_BaseC_GVAacomm</v>
      </c>
      <c r="B77" s="7" t="s">
        <v>221</v>
      </c>
      <c r="C77" s="8" t="s">
        <v>217</v>
      </c>
      <c r="D77" s="21" t="s">
        <v>3</v>
      </c>
      <c r="E77" s="9" t="s">
        <v>76</v>
      </c>
      <c r="F77" s="9">
        <v>84.05</v>
      </c>
      <c r="G77" s="9">
        <v>70.430000000000007</v>
      </c>
      <c r="H77" s="9">
        <v>75.569999999999993</v>
      </c>
      <c r="I77" s="9">
        <v>78.38</v>
      </c>
      <c r="J77" s="9">
        <v>80.84</v>
      </c>
      <c r="K77" s="9">
        <v>83.25</v>
      </c>
      <c r="L77" s="9">
        <v>85.73</v>
      </c>
      <c r="M77" s="9">
        <v>88.53</v>
      </c>
      <c r="N77" s="9">
        <v>91.24</v>
      </c>
      <c r="O77" s="9">
        <v>94.4</v>
      </c>
      <c r="P77" s="9">
        <v>97.57</v>
      </c>
      <c r="Q77" s="9">
        <v>100.73</v>
      </c>
      <c r="R77" s="9">
        <v>104.52</v>
      </c>
      <c r="S77" s="9">
        <v>108.48</v>
      </c>
      <c r="T77" s="9">
        <v>112.54</v>
      </c>
      <c r="U77" s="9">
        <v>116.9</v>
      </c>
      <c r="V77" s="9">
        <v>121.72</v>
      </c>
      <c r="W77" s="9">
        <v>126.62</v>
      </c>
      <c r="X77" s="9">
        <v>131.63999999999999</v>
      </c>
      <c r="Y77" s="9">
        <v>136.19</v>
      </c>
      <c r="Z77" s="9">
        <v>140.81</v>
      </c>
      <c r="AA77" s="9">
        <v>145.41999999999999</v>
      </c>
      <c r="AB77" s="9">
        <v>148.63</v>
      </c>
      <c r="AC77" s="9">
        <v>152.32</v>
      </c>
      <c r="AD77" s="9">
        <v>157.19</v>
      </c>
      <c r="AE77" s="9">
        <v>162.38999999999999</v>
      </c>
      <c r="AF77" s="9">
        <v>167.98</v>
      </c>
      <c r="AG77" s="9">
        <v>173.12</v>
      </c>
      <c r="AH77" s="9">
        <v>173.51</v>
      </c>
      <c r="AI77" s="9">
        <v>172.66</v>
      </c>
      <c r="AJ77" s="9">
        <v>171.96</v>
      </c>
      <c r="AK77" s="9">
        <v>171.04</v>
      </c>
    </row>
    <row r="78" spans="1:37" s="9" customFormat="1" x14ac:dyDescent="0.3">
      <c r="A78" s="24" t="str">
        <f t="shared" si="2"/>
        <v>SDG_NoInv_BaseC_GVAafsrv</v>
      </c>
      <c r="B78" s="7" t="s">
        <v>221</v>
      </c>
      <c r="C78" s="8" t="s">
        <v>217</v>
      </c>
      <c r="D78" s="21" t="s">
        <v>3</v>
      </c>
      <c r="E78" s="9" t="s">
        <v>77</v>
      </c>
      <c r="F78" s="9">
        <v>413.44</v>
      </c>
      <c r="G78" s="9">
        <v>373.91</v>
      </c>
      <c r="H78" s="9">
        <v>392.23</v>
      </c>
      <c r="I78" s="9">
        <v>401.78</v>
      </c>
      <c r="J78" s="9">
        <v>411.42</v>
      </c>
      <c r="K78" s="9">
        <v>422.57</v>
      </c>
      <c r="L78" s="9">
        <v>435.37</v>
      </c>
      <c r="M78" s="9">
        <v>448.79</v>
      </c>
      <c r="N78" s="9">
        <v>462.81</v>
      </c>
      <c r="O78" s="9">
        <v>479.16</v>
      </c>
      <c r="P78" s="9">
        <v>495.95</v>
      </c>
      <c r="Q78" s="9">
        <v>512.20000000000005</v>
      </c>
      <c r="R78" s="9">
        <v>532.25</v>
      </c>
      <c r="S78" s="9">
        <v>553.01</v>
      </c>
      <c r="T78" s="9">
        <v>574.74</v>
      </c>
      <c r="U78" s="9">
        <v>599.19000000000005</v>
      </c>
      <c r="V78" s="9">
        <v>623.80999999999995</v>
      </c>
      <c r="W78" s="9">
        <v>650.27</v>
      </c>
      <c r="X78" s="9">
        <v>678.42</v>
      </c>
      <c r="Y78" s="9">
        <v>703.57</v>
      </c>
      <c r="Z78" s="9">
        <v>729.29</v>
      </c>
      <c r="AA78" s="9">
        <v>755.03</v>
      </c>
      <c r="AB78" s="9">
        <v>783.12</v>
      </c>
      <c r="AC78" s="9">
        <v>809.11</v>
      </c>
      <c r="AD78" s="9">
        <v>836.56</v>
      </c>
      <c r="AE78" s="9">
        <v>864.7</v>
      </c>
      <c r="AF78" s="9">
        <v>894.76</v>
      </c>
      <c r="AG78" s="9">
        <v>924.03</v>
      </c>
      <c r="AH78" s="9">
        <v>923.34</v>
      </c>
      <c r="AI78" s="9">
        <v>916.74</v>
      </c>
      <c r="AJ78" s="9">
        <v>910.42</v>
      </c>
      <c r="AK78" s="9">
        <v>903.15</v>
      </c>
    </row>
    <row r="79" spans="1:37" s="9" customFormat="1" x14ac:dyDescent="0.3">
      <c r="A79" s="24" t="str">
        <f t="shared" si="2"/>
        <v>SDG_NoInv_BaseC_GVAabsrv</v>
      </c>
      <c r="B79" s="7" t="s">
        <v>221</v>
      </c>
      <c r="C79" s="8" t="s">
        <v>217</v>
      </c>
      <c r="D79" s="21" t="s">
        <v>3</v>
      </c>
      <c r="E79" s="9" t="s">
        <v>78</v>
      </c>
      <c r="F79" s="9">
        <v>367.48</v>
      </c>
      <c r="G79" s="9">
        <v>310.31</v>
      </c>
      <c r="H79" s="9">
        <v>328.99</v>
      </c>
      <c r="I79" s="9">
        <v>340.36</v>
      </c>
      <c r="J79" s="9">
        <v>350.76</v>
      </c>
      <c r="K79" s="9">
        <v>361.45</v>
      </c>
      <c r="L79" s="9">
        <v>372.56</v>
      </c>
      <c r="M79" s="9">
        <v>384.19</v>
      </c>
      <c r="N79" s="9">
        <v>395.96</v>
      </c>
      <c r="O79" s="9">
        <v>408.66</v>
      </c>
      <c r="P79" s="9">
        <v>422.67</v>
      </c>
      <c r="Q79" s="9">
        <v>436.71</v>
      </c>
      <c r="R79" s="9">
        <v>453.84</v>
      </c>
      <c r="S79" s="9">
        <v>471.23</v>
      </c>
      <c r="T79" s="9">
        <v>489.11</v>
      </c>
      <c r="U79" s="9">
        <v>508.54</v>
      </c>
      <c r="V79" s="9">
        <v>529.42999999999995</v>
      </c>
      <c r="W79" s="9">
        <v>550.83000000000004</v>
      </c>
      <c r="X79" s="9">
        <v>572.71</v>
      </c>
      <c r="Y79" s="9">
        <v>592.47</v>
      </c>
      <c r="Z79" s="9">
        <v>612.83000000000004</v>
      </c>
      <c r="AA79" s="9">
        <v>632.95000000000005</v>
      </c>
      <c r="AB79" s="9">
        <v>651.47</v>
      </c>
      <c r="AC79" s="9">
        <v>668.85</v>
      </c>
      <c r="AD79" s="9">
        <v>689.1</v>
      </c>
      <c r="AE79" s="9">
        <v>710.83</v>
      </c>
      <c r="AF79" s="9">
        <v>734.55</v>
      </c>
      <c r="AG79" s="9">
        <v>756.97</v>
      </c>
      <c r="AH79" s="9">
        <v>759.8</v>
      </c>
      <c r="AI79" s="9">
        <v>757.51</v>
      </c>
      <c r="AJ79" s="9">
        <v>754.77</v>
      </c>
      <c r="AK79" s="9">
        <v>751</v>
      </c>
    </row>
    <row r="80" spans="1:37" s="9" customFormat="1" x14ac:dyDescent="0.3">
      <c r="A80" s="24" t="str">
        <f t="shared" si="2"/>
        <v>SDG_NoInv_BaseC_GVAagsrv</v>
      </c>
      <c r="B80" s="7" t="s">
        <v>221</v>
      </c>
      <c r="C80" s="8" t="s">
        <v>217</v>
      </c>
      <c r="D80" s="21" t="s">
        <v>3</v>
      </c>
      <c r="E80" s="9" t="s">
        <v>79</v>
      </c>
      <c r="F80" s="9">
        <v>789.44</v>
      </c>
      <c r="G80" s="9">
        <v>824.07</v>
      </c>
      <c r="H80" s="9">
        <v>840.7</v>
      </c>
      <c r="I80" s="9">
        <v>859.14</v>
      </c>
      <c r="J80" s="9">
        <v>876.47</v>
      </c>
      <c r="K80" s="9">
        <v>898.74</v>
      </c>
      <c r="L80" s="9">
        <v>923.82</v>
      </c>
      <c r="M80" s="9">
        <v>949.75</v>
      </c>
      <c r="N80" s="9">
        <v>975.04</v>
      </c>
      <c r="O80" s="9">
        <v>993.18</v>
      </c>
      <c r="P80" s="9">
        <v>1019.29</v>
      </c>
      <c r="Q80" s="9">
        <v>1046.24</v>
      </c>
      <c r="R80" s="9">
        <v>1076.51</v>
      </c>
      <c r="S80" s="9">
        <v>1105.96</v>
      </c>
      <c r="T80" s="9">
        <v>1135.6099999999999</v>
      </c>
      <c r="U80" s="9">
        <v>1167.8800000000001</v>
      </c>
      <c r="V80" s="9">
        <v>1201.83</v>
      </c>
      <c r="W80" s="9">
        <v>1235.44</v>
      </c>
      <c r="X80" s="9">
        <v>1268.54</v>
      </c>
      <c r="Y80" s="9">
        <v>1298.22</v>
      </c>
      <c r="Z80" s="9">
        <v>1329.04</v>
      </c>
      <c r="AA80" s="9">
        <v>1360.71</v>
      </c>
      <c r="AB80" s="9">
        <v>1387.4</v>
      </c>
      <c r="AC80" s="9">
        <v>1416.5</v>
      </c>
      <c r="AD80" s="9">
        <v>1451.74</v>
      </c>
      <c r="AE80" s="9">
        <v>1488.97</v>
      </c>
      <c r="AF80" s="9">
        <v>1528.1</v>
      </c>
      <c r="AG80" s="9">
        <v>1563.44</v>
      </c>
      <c r="AH80" s="9">
        <v>1564.72</v>
      </c>
      <c r="AI80" s="9">
        <v>1570.62</v>
      </c>
      <c r="AJ80" s="9">
        <v>1586.54</v>
      </c>
      <c r="AK80" s="9">
        <v>1605.79</v>
      </c>
    </row>
    <row r="81" spans="1:37" s="9" customFormat="1" x14ac:dyDescent="0.3">
      <c r="A81" s="24" t="str">
        <f t="shared" si="2"/>
        <v>SDG_NoInv_BaseC_GVAaosrv</v>
      </c>
      <c r="B81" s="7" t="s">
        <v>221</v>
      </c>
      <c r="C81" s="8" t="s">
        <v>217</v>
      </c>
      <c r="D81" s="21" t="s">
        <v>3</v>
      </c>
      <c r="E81" s="9" t="s">
        <v>80</v>
      </c>
      <c r="F81" s="9">
        <v>475.08</v>
      </c>
      <c r="G81" s="9">
        <v>487.37</v>
      </c>
      <c r="H81" s="9">
        <v>499.81</v>
      </c>
      <c r="I81" s="9">
        <v>506.79</v>
      </c>
      <c r="J81" s="9">
        <v>515.4</v>
      </c>
      <c r="K81" s="9">
        <v>525.85</v>
      </c>
      <c r="L81" s="9">
        <v>538.41999999999996</v>
      </c>
      <c r="M81" s="9">
        <v>553.08000000000004</v>
      </c>
      <c r="N81" s="9">
        <v>569.17999999999995</v>
      </c>
      <c r="O81" s="9">
        <v>587.74</v>
      </c>
      <c r="P81" s="9">
        <v>607.63</v>
      </c>
      <c r="Q81" s="9">
        <v>627.45000000000005</v>
      </c>
      <c r="R81" s="9">
        <v>651.29999999999995</v>
      </c>
      <c r="S81" s="9">
        <v>675.77</v>
      </c>
      <c r="T81" s="9">
        <v>701.3</v>
      </c>
      <c r="U81" s="9">
        <v>729.59</v>
      </c>
      <c r="V81" s="9">
        <v>759.08</v>
      </c>
      <c r="W81" s="9">
        <v>789.84</v>
      </c>
      <c r="X81" s="9">
        <v>821.78</v>
      </c>
      <c r="Y81" s="9">
        <v>851.1</v>
      </c>
      <c r="Z81" s="9">
        <v>880.87</v>
      </c>
      <c r="AA81" s="9">
        <v>910.33</v>
      </c>
      <c r="AB81" s="9">
        <v>938.24</v>
      </c>
      <c r="AC81" s="9">
        <v>965.03</v>
      </c>
      <c r="AD81" s="9">
        <v>994.57</v>
      </c>
      <c r="AE81" s="9">
        <v>1025.31</v>
      </c>
      <c r="AF81" s="9">
        <v>1058.1600000000001</v>
      </c>
      <c r="AG81" s="9">
        <v>1089.6500000000001</v>
      </c>
      <c r="AH81" s="9">
        <v>1092.5</v>
      </c>
      <c r="AI81" s="9">
        <v>1088.44</v>
      </c>
      <c r="AJ81" s="9">
        <v>1082.9000000000001</v>
      </c>
      <c r="AK81" s="9">
        <v>1075.3599999999999</v>
      </c>
    </row>
    <row r="82" spans="1:37" s="9" customFormat="1" x14ac:dyDescent="0.3">
      <c r="A82" s="24" t="str">
        <f t="shared" si="2"/>
        <v>SDG_NoInv_BaseC_GVAtotal</v>
      </c>
      <c r="B82" s="7" t="s">
        <v>221</v>
      </c>
      <c r="C82" s="8" t="s">
        <v>217</v>
      </c>
      <c r="D82" s="21" t="s">
        <v>3</v>
      </c>
      <c r="E82" s="9" t="s">
        <v>1</v>
      </c>
      <c r="F82" s="9">
        <v>4444.87</v>
      </c>
      <c r="G82" s="9">
        <v>4265.68</v>
      </c>
      <c r="H82" s="9">
        <v>4394.3999999999996</v>
      </c>
      <c r="I82" s="9">
        <v>4494.4799999999996</v>
      </c>
      <c r="J82" s="9">
        <v>4581.1499999999996</v>
      </c>
      <c r="K82" s="9">
        <v>4683.3900000000003</v>
      </c>
      <c r="L82" s="9">
        <v>4798.76</v>
      </c>
      <c r="M82" s="9">
        <v>4916.49</v>
      </c>
      <c r="N82" s="9">
        <v>5043.0600000000004</v>
      </c>
      <c r="O82" s="9">
        <v>5181.01</v>
      </c>
      <c r="P82" s="9">
        <v>5332.57</v>
      </c>
      <c r="Q82" s="9">
        <v>5482.39</v>
      </c>
      <c r="R82" s="9">
        <v>5658.72</v>
      </c>
      <c r="S82" s="9">
        <v>5837.26</v>
      </c>
      <c r="T82" s="9">
        <v>6023.4</v>
      </c>
      <c r="U82" s="9">
        <v>6234.57</v>
      </c>
      <c r="V82" s="9">
        <v>6441.26</v>
      </c>
      <c r="W82" s="9">
        <v>6654.21</v>
      </c>
      <c r="X82" s="9">
        <v>6875.25</v>
      </c>
      <c r="Y82" s="9">
        <v>7082.7</v>
      </c>
      <c r="Z82" s="9">
        <v>7301.82</v>
      </c>
      <c r="AA82" s="9">
        <v>7515.96</v>
      </c>
      <c r="AB82" s="9">
        <v>7748.78</v>
      </c>
      <c r="AC82" s="9">
        <v>7969.03</v>
      </c>
      <c r="AD82" s="9">
        <v>8195.23</v>
      </c>
      <c r="AE82" s="9">
        <v>8430.31</v>
      </c>
      <c r="AF82" s="9">
        <v>8674.25</v>
      </c>
      <c r="AG82" s="9">
        <v>8913.6</v>
      </c>
      <c r="AH82" s="9">
        <v>8956.61</v>
      </c>
      <c r="AI82" s="9">
        <v>8973.94</v>
      </c>
      <c r="AJ82" s="9">
        <v>8994.27</v>
      </c>
      <c r="AK82" s="9">
        <v>9001.77</v>
      </c>
    </row>
    <row r="83" spans="1:37" s="9" customFormat="1" x14ac:dyDescent="0.3">
      <c r="A83" s="24" t="str">
        <f t="shared" si="2"/>
        <v>SDG_NoInv_BaseMPSXent-n</v>
      </c>
      <c r="B83" s="7" t="s">
        <v>221</v>
      </c>
      <c r="C83" s="8" t="s">
        <v>217</v>
      </c>
      <c r="D83" s="21" t="s">
        <v>81</v>
      </c>
      <c r="E83" s="9" t="s">
        <v>82</v>
      </c>
      <c r="F83" s="9">
        <v>0.44</v>
      </c>
      <c r="G83" s="9">
        <v>0.44</v>
      </c>
      <c r="H83" s="9">
        <v>0.44</v>
      </c>
      <c r="I83" s="9">
        <v>0.44</v>
      </c>
      <c r="J83" s="9">
        <v>0.44</v>
      </c>
      <c r="K83" s="9">
        <v>0.44</v>
      </c>
      <c r="L83" s="9">
        <v>0.44</v>
      </c>
      <c r="M83" s="9">
        <v>0.44</v>
      </c>
      <c r="N83" s="9">
        <v>0.44</v>
      </c>
      <c r="O83" s="9">
        <v>0.44</v>
      </c>
      <c r="P83" s="9">
        <v>0.44</v>
      </c>
      <c r="Q83" s="9">
        <v>0.44</v>
      </c>
      <c r="R83" s="9">
        <v>0.44</v>
      </c>
      <c r="S83" s="9">
        <v>0.44</v>
      </c>
      <c r="T83" s="9">
        <v>0.44</v>
      </c>
      <c r="U83" s="9">
        <v>0.44</v>
      </c>
      <c r="V83" s="9">
        <v>0.44</v>
      </c>
      <c r="W83" s="9">
        <v>0.44</v>
      </c>
      <c r="X83" s="9">
        <v>0.44</v>
      </c>
      <c r="Y83" s="9">
        <v>0.44</v>
      </c>
      <c r="Z83" s="9">
        <v>0.44</v>
      </c>
      <c r="AA83" s="9">
        <v>0.44</v>
      </c>
      <c r="AB83" s="9">
        <v>0.44</v>
      </c>
      <c r="AC83" s="9">
        <v>0.44</v>
      </c>
      <c r="AD83" s="9">
        <v>0.44</v>
      </c>
      <c r="AE83" s="9">
        <v>0.44</v>
      </c>
      <c r="AF83" s="9">
        <v>0.44</v>
      </c>
      <c r="AG83" s="9">
        <v>0.44</v>
      </c>
      <c r="AH83" s="9">
        <v>0.44</v>
      </c>
      <c r="AI83" s="9">
        <v>0.44</v>
      </c>
      <c r="AJ83" s="9">
        <v>0.44</v>
      </c>
      <c r="AK83" s="9">
        <v>0.44</v>
      </c>
    </row>
    <row r="84" spans="1:37" s="9" customFormat="1" x14ac:dyDescent="0.3">
      <c r="A84" s="24" t="str">
        <f t="shared" si="2"/>
        <v>SDG_NoInv_BaseMPSXent-e</v>
      </c>
      <c r="B84" s="7" t="s">
        <v>221</v>
      </c>
      <c r="C84" s="8" t="s">
        <v>217</v>
      </c>
      <c r="D84" s="21" t="s">
        <v>81</v>
      </c>
      <c r="E84" s="9" t="s">
        <v>83</v>
      </c>
      <c r="F84" s="9">
        <v>1</v>
      </c>
      <c r="G84" s="9">
        <v>1</v>
      </c>
      <c r="H84" s="9">
        <v>1</v>
      </c>
      <c r="I84" s="9">
        <v>1</v>
      </c>
      <c r="J84" s="9">
        <v>1</v>
      </c>
      <c r="K84" s="9">
        <v>1</v>
      </c>
      <c r="L84" s="9">
        <v>1</v>
      </c>
      <c r="M84" s="9">
        <v>1</v>
      </c>
      <c r="N84" s="9">
        <v>1</v>
      </c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1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9">
        <v>1</v>
      </c>
      <c r="AF84" s="9">
        <v>1</v>
      </c>
      <c r="AG84" s="9">
        <v>1</v>
      </c>
      <c r="AH84" s="9">
        <v>1</v>
      </c>
      <c r="AI84" s="9">
        <v>1</v>
      </c>
      <c r="AJ84" s="9">
        <v>1</v>
      </c>
      <c r="AK84" s="9">
        <v>1</v>
      </c>
    </row>
    <row r="85" spans="1:37" s="9" customFormat="1" x14ac:dyDescent="0.3">
      <c r="A85" s="24" t="str">
        <f t="shared" si="2"/>
        <v>SDG_NoInv_BaseMPSXhhd-0</v>
      </c>
      <c r="B85" s="7" t="s">
        <v>221</v>
      </c>
      <c r="C85" s="8" t="s">
        <v>217</v>
      </c>
      <c r="D85" s="21" t="s">
        <v>81</v>
      </c>
      <c r="E85" s="9" t="s">
        <v>84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0.01</v>
      </c>
      <c r="S85" s="9">
        <v>0.01</v>
      </c>
      <c r="T85" s="9">
        <v>0.01</v>
      </c>
      <c r="U85" s="9">
        <v>0.01</v>
      </c>
      <c r="V85" s="9">
        <v>0.01</v>
      </c>
      <c r="W85" s="9">
        <v>0.01</v>
      </c>
      <c r="X85" s="9">
        <v>0.01</v>
      </c>
      <c r="Y85" s="9">
        <v>0.01</v>
      </c>
      <c r="Z85" s="9">
        <v>0.01</v>
      </c>
      <c r="AA85" s="9">
        <v>0.01</v>
      </c>
      <c r="AB85" s="9">
        <v>0.01</v>
      </c>
      <c r="AC85" s="9">
        <v>0.01</v>
      </c>
      <c r="AD85" s="9">
        <v>0.01</v>
      </c>
      <c r="AE85" s="9">
        <v>0.01</v>
      </c>
      <c r="AF85" s="9">
        <v>0.01</v>
      </c>
      <c r="AG85" s="9">
        <v>0.01</v>
      </c>
      <c r="AH85" s="9">
        <v>0</v>
      </c>
      <c r="AI85" s="9">
        <v>0</v>
      </c>
      <c r="AJ85" s="9">
        <v>-0.01</v>
      </c>
      <c r="AK85" s="9">
        <v>-0.01</v>
      </c>
    </row>
    <row r="86" spans="1:37" s="9" customFormat="1" x14ac:dyDescent="0.3">
      <c r="A86" s="24" t="str">
        <f t="shared" si="2"/>
        <v>SDG_NoInv_BaseMPSXhhd-1</v>
      </c>
      <c r="B86" s="7" t="s">
        <v>221</v>
      </c>
      <c r="C86" s="8" t="s">
        <v>217</v>
      </c>
      <c r="D86" s="21" t="s">
        <v>81</v>
      </c>
      <c r="E86" s="9" t="s">
        <v>85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0.01</v>
      </c>
      <c r="S86" s="9">
        <v>0.01</v>
      </c>
      <c r="T86" s="9">
        <v>0.01</v>
      </c>
      <c r="U86" s="9">
        <v>0.01</v>
      </c>
      <c r="V86" s="9">
        <v>0.01</v>
      </c>
      <c r="W86" s="9">
        <v>0.01</v>
      </c>
      <c r="X86" s="9">
        <v>0.01</v>
      </c>
      <c r="Y86" s="9">
        <v>0.01</v>
      </c>
      <c r="Z86" s="9">
        <v>0.01</v>
      </c>
      <c r="AA86" s="9">
        <v>0.01</v>
      </c>
      <c r="AB86" s="9">
        <v>0.01</v>
      </c>
      <c r="AC86" s="9">
        <v>0.01</v>
      </c>
      <c r="AD86" s="9">
        <v>0.01</v>
      </c>
      <c r="AE86" s="9">
        <v>0.01</v>
      </c>
      <c r="AF86" s="9">
        <v>0.01</v>
      </c>
      <c r="AG86" s="9">
        <v>0.01</v>
      </c>
      <c r="AH86" s="9">
        <v>0</v>
      </c>
      <c r="AI86" s="9">
        <v>0</v>
      </c>
      <c r="AJ86" s="9">
        <v>-0.01</v>
      </c>
      <c r="AK86" s="9">
        <v>-0.01</v>
      </c>
    </row>
    <row r="87" spans="1:37" s="9" customFormat="1" x14ac:dyDescent="0.3">
      <c r="A87" s="24" t="str">
        <f t="shared" si="2"/>
        <v>SDG_NoInv_BaseMPSXhhd-2</v>
      </c>
      <c r="B87" s="7" t="s">
        <v>221</v>
      </c>
      <c r="C87" s="8" t="s">
        <v>217</v>
      </c>
      <c r="D87" s="21" t="s">
        <v>81</v>
      </c>
      <c r="E87" s="9" t="s">
        <v>86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0.01</v>
      </c>
      <c r="R87" s="9">
        <v>0.01</v>
      </c>
      <c r="S87" s="9">
        <v>0.01</v>
      </c>
      <c r="T87" s="9">
        <v>0.01</v>
      </c>
      <c r="U87" s="9">
        <v>0.01</v>
      </c>
      <c r="V87" s="9">
        <v>0.01</v>
      </c>
      <c r="W87" s="9">
        <v>0.01</v>
      </c>
      <c r="X87" s="9">
        <v>0.01</v>
      </c>
      <c r="Y87" s="9">
        <v>0.01</v>
      </c>
      <c r="Z87" s="9">
        <v>0.01</v>
      </c>
      <c r="AA87" s="9">
        <v>0.01</v>
      </c>
      <c r="AB87" s="9">
        <v>0.01</v>
      </c>
      <c r="AC87" s="9">
        <v>0.01</v>
      </c>
      <c r="AD87" s="9">
        <v>0.01</v>
      </c>
      <c r="AE87" s="9">
        <v>0.01</v>
      </c>
      <c r="AF87" s="9">
        <v>0.01</v>
      </c>
      <c r="AG87" s="9">
        <v>0.01</v>
      </c>
      <c r="AH87" s="9">
        <v>0</v>
      </c>
      <c r="AI87" s="9">
        <v>0</v>
      </c>
      <c r="AJ87" s="9">
        <v>-0.01</v>
      </c>
      <c r="AK87" s="9">
        <v>-0.01</v>
      </c>
    </row>
    <row r="88" spans="1:37" s="9" customFormat="1" x14ac:dyDescent="0.3">
      <c r="A88" s="24" t="str">
        <f t="shared" si="2"/>
        <v>SDG_NoInv_BaseMPSXhhd-3</v>
      </c>
      <c r="B88" s="7" t="s">
        <v>221</v>
      </c>
      <c r="C88" s="8" t="s">
        <v>217</v>
      </c>
      <c r="D88" s="21" t="s">
        <v>81</v>
      </c>
      <c r="E88" s="9" t="s">
        <v>87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0.01</v>
      </c>
      <c r="O88" s="9">
        <v>0.01</v>
      </c>
      <c r="P88" s="9">
        <v>0.01</v>
      </c>
      <c r="Q88" s="9">
        <v>0.01</v>
      </c>
      <c r="R88" s="9">
        <v>0.01</v>
      </c>
      <c r="S88" s="9">
        <v>0.01</v>
      </c>
      <c r="T88" s="9">
        <v>0.01</v>
      </c>
      <c r="U88" s="9">
        <v>0.01</v>
      </c>
      <c r="V88" s="9">
        <v>0.01</v>
      </c>
      <c r="W88" s="9">
        <v>0.01</v>
      </c>
      <c r="X88" s="9">
        <v>0.01</v>
      </c>
      <c r="Y88" s="9">
        <v>0.01</v>
      </c>
      <c r="Z88" s="9">
        <v>0.01</v>
      </c>
      <c r="AA88" s="9">
        <v>0.01</v>
      </c>
      <c r="AB88" s="9">
        <v>0.01</v>
      </c>
      <c r="AC88" s="9">
        <v>0.01</v>
      </c>
      <c r="AD88" s="9">
        <v>0.01</v>
      </c>
      <c r="AE88" s="9">
        <v>0.01</v>
      </c>
      <c r="AF88" s="9">
        <v>0.01</v>
      </c>
      <c r="AG88" s="9">
        <v>0.01</v>
      </c>
      <c r="AH88" s="9">
        <v>0</v>
      </c>
      <c r="AI88" s="9">
        <v>0</v>
      </c>
      <c r="AJ88" s="9">
        <v>-0.01</v>
      </c>
      <c r="AK88" s="9">
        <v>-0.01</v>
      </c>
    </row>
    <row r="89" spans="1:37" s="9" customFormat="1" x14ac:dyDescent="0.3">
      <c r="A89" s="24" t="str">
        <f t="shared" si="2"/>
        <v>SDG_NoInv_BaseMPSXhhd-4</v>
      </c>
      <c r="B89" s="7" t="s">
        <v>221</v>
      </c>
      <c r="C89" s="8" t="s">
        <v>217</v>
      </c>
      <c r="D89" s="21" t="s">
        <v>81</v>
      </c>
      <c r="E89" s="9" t="s">
        <v>88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0.01</v>
      </c>
      <c r="N89" s="9">
        <v>0.01</v>
      </c>
      <c r="O89" s="9">
        <v>0.01</v>
      </c>
      <c r="P89" s="9">
        <v>0.01</v>
      </c>
      <c r="Q89" s="9">
        <v>0.01</v>
      </c>
      <c r="R89" s="9">
        <v>0.01</v>
      </c>
      <c r="S89" s="9">
        <v>0.01</v>
      </c>
      <c r="T89" s="9">
        <v>0.01</v>
      </c>
      <c r="U89" s="9">
        <v>0.01</v>
      </c>
      <c r="V89" s="9">
        <v>0.01</v>
      </c>
      <c r="W89" s="9">
        <v>0.01</v>
      </c>
      <c r="X89" s="9">
        <v>0.01</v>
      </c>
      <c r="Y89" s="9">
        <v>0.01</v>
      </c>
      <c r="Z89" s="9">
        <v>0.01</v>
      </c>
      <c r="AA89" s="9">
        <v>0.01</v>
      </c>
      <c r="AB89" s="9">
        <v>0.01</v>
      </c>
      <c r="AC89" s="9">
        <v>0.01</v>
      </c>
      <c r="AD89" s="9">
        <v>0.01</v>
      </c>
      <c r="AE89" s="9">
        <v>0.01</v>
      </c>
      <c r="AF89" s="9">
        <v>0.01</v>
      </c>
      <c r="AG89" s="9">
        <v>0.01</v>
      </c>
      <c r="AH89" s="9">
        <v>0</v>
      </c>
      <c r="AI89" s="9">
        <v>0</v>
      </c>
      <c r="AJ89" s="9">
        <v>-0.01</v>
      </c>
      <c r="AK89" s="9">
        <v>-0.01</v>
      </c>
    </row>
    <row r="90" spans="1:37" s="9" customFormat="1" x14ac:dyDescent="0.3">
      <c r="A90" s="24" t="str">
        <f t="shared" si="2"/>
        <v>SDG_NoInv_BaseMPSXhhd-5</v>
      </c>
      <c r="B90" s="7" t="s">
        <v>221</v>
      </c>
      <c r="C90" s="8" t="s">
        <v>217</v>
      </c>
      <c r="D90" s="21" t="s">
        <v>81</v>
      </c>
      <c r="E90" s="9" t="s">
        <v>89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0.01</v>
      </c>
      <c r="N90" s="9">
        <v>0.01</v>
      </c>
      <c r="O90" s="9">
        <v>0.01</v>
      </c>
      <c r="P90" s="9">
        <v>0.01</v>
      </c>
      <c r="Q90" s="9">
        <v>0.01</v>
      </c>
      <c r="R90" s="9">
        <v>0.01</v>
      </c>
      <c r="S90" s="9">
        <v>0.01</v>
      </c>
      <c r="T90" s="9">
        <v>0.01</v>
      </c>
      <c r="U90" s="9">
        <v>0.01</v>
      </c>
      <c r="V90" s="9">
        <v>0.01</v>
      </c>
      <c r="W90" s="9">
        <v>0.01</v>
      </c>
      <c r="X90" s="9">
        <v>0.01</v>
      </c>
      <c r="Y90" s="9">
        <v>0.01</v>
      </c>
      <c r="Z90" s="9">
        <v>0.01</v>
      </c>
      <c r="AA90" s="9">
        <v>0.01</v>
      </c>
      <c r="AB90" s="9">
        <v>0.01</v>
      </c>
      <c r="AC90" s="9">
        <v>0.01</v>
      </c>
      <c r="AD90" s="9">
        <v>0.01</v>
      </c>
      <c r="AE90" s="9">
        <v>0.01</v>
      </c>
      <c r="AF90" s="9">
        <v>0.01</v>
      </c>
      <c r="AG90" s="9">
        <v>0.01</v>
      </c>
      <c r="AH90" s="9">
        <v>0</v>
      </c>
      <c r="AI90" s="9">
        <v>0</v>
      </c>
      <c r="AJ90" s="9">
        <v>-0.01</v>
      </c>
      <c r="AK90" s="9">
        <v>-0.01</v>
      </c>
    </row>
    <row r="91" spans="1:37" s="9" customFormat="1" x14ac:dyDescent="0.3">
      <c r="A91" s="24" t="str">
        <f t="shared" si="2"/>
        <v>SDG_NoInv_BaseMPSXhhd-6</v>
      </c>
      <c r="B91" s="7" t="s">
        <v>221</v>
      </c>
      <c r="C91" s="8" t="s">
        <v>217</v>
      </c>
      <c r="D91" s="21" t="s">
        <v>81</v>
      </c>
      <c r="E91" s="9" t="s">
        <v>90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0.01</v>
      </c>
      <c r="N91" s="9">
        <v>0.01</v>
      </c>
      <c r="O91" s="9">
        <v>0.01</v>
      </c>
      <c r="P91" s="9">
        <v>0.01</v>
      </c>
      <c r="Q91" s="9">
        <v>0.01</v>
      </c>
      <c r="R91" s="9">
        <v>0.01</v>
      </c>
      <c r="S91" s="9">
        <v>0.01</v>
      </c>
      <c r="T91" s="9">
        <v>0.01</v>
      </c>
      <c r="U91" s="9">
        <v>0.01</v>
      </c>
      <c r="V91" s="9">
        <v>0.01</v>
      </c>
      <c r="W91" s="9">
        <v>0.01</v>
      </c>
      <c r="X91" s="9">
        <v>0.01</v>
      </c>
      <c r="Y91" s="9">
        <v>0.01</v>
      </c>
      <c r="Z91" s="9">
        <v>0.01</v>
      </c>
      <c r="AA91" s="9">
        <v>0.01</v>
      </c>
      <c r="AB91" s="9">
        <v>0.01</v>
      </c>
      <c r="AC91" s="9">
        <v>0.01</v>
      </c>
      <c r="AD91" s="9">
        <v>0.01</v>
      </c>
      <c r="AE91" s="9">
        <v>0.01</v>
      </c>
      <c r="AF91" s="9">
        <v>0.01</v>
      </c>
      <c r="AG91" s="9">
        <v>0.01</v>
      </c>
      <c r="AH91" s="9">
        <v>0</v>
      </c>
      <c r="AI91" s="9">
        <v>0</v>
      </c>
      <c r="AJ91" s="9">
        <v>-0.01</v>
      </c>
      <c r="AK91" s="9">
        <v>-0.01</v>
      </c>
    </row>
    <row r="92" spans="1:37" s="9" customFormat="1" x14ac:dyDescent="0.3">
      <c r="A92" s="24" t="str">
        <f t="shared" si="2"/>
        <v>SDG_NoInv_BaseMPSXhhd-7</v>
      </c>
      <c r="B92" s="7" t="s">
        <v>221</v>
      </c>
      <c r="C92" s="8" t="s">
        <v>217</v>
      </c>
      <c r="D92" s="21" t="s">
        <v>81</v>
      </c>
      <c r="E92" s="9" t="s">
        <v>91</v>
      </c>
      <c r="F92" s="9">
        <v>0</v>
      </c>
      <c r="G92" s="9">
        <v>0</v>
      </c>
      <c r="H92" s="9">
        <v>0.01</v>
      </c>
      <c r="I92" s="9">
        <v>0.01</v>
      </c>
      <c r="J92" s="9">
        <v>0.01</v>
      </c>
      <c r="K92" s="9">
        <v>0.01</v>
      </c>
      <c r="L92" s="9">
        <v>0.01</v>
      </c>
      <c r="M92" s="9">
        <v>0.01</v>
      </c>
      <c r="N92" s="9">
        <v>0.01</v>
      </c>
      <c r="O92" s="9">
        <v>0.01</v>
      </c>
      <c r="P92" s="9">
        <v>0.01</v>
      </c>
      <c r="Q92" s="9">
        <v>0.01</v>
      </c>
      <c r="R92" s="9">
        <v>0.01</v>
      </c>
      <c r="S92" s="9">
        <v>0.01</v>
      </c>
      <c r="T92" s="9">
        <v>0.01</v>
      </c>
      <c r="U92" s="9">
        <v>0.01</v>
      </c>
      <c r="V92" s="9">
        <v>0.01</v>
      </c>
      <c r="W92" s="9">
        <v>0.01</v>
      </c>
      <c r="X92" s="9">
        <v>0.01</v>
      </c>
      <c r="Y92" s="9">
        <v>0.01</v>
      </c>
      <c r="Z92" s="9">
        <v>0.01</v>
      </c>
      <c r="AA92" s="9">
        <v>0.01</v>
      </c>
      <c r="AB92" s="9">
        <v>0.01</v>
      </c>
      <c r="AC92" s="9">
        <v>0.01</v>
      </c>
      <c r="AD92" s="9">
        <v>0.01</v>
      </c>
      <c r="AE92" s="9">
        <v>0.01</v>
      </c>
      <c r="AF92" s="9">
        <v>0.01</v>
      </c>
      <c r="AG92" s="9">
        <v>0.01</v>
      </c>
      <c r="AH92" s="9">
        <v>0</v>
      </c>
      <c r="AI92" s="9">
        <v>0</v>
      </c>
      <c r="AJ92" s="9">
        <v>-0.01</v>
      </c>
      <c r="AK92" s="9">
        <v>-0.01</v>
      </c>
    </row>
    <row r="93" spans="1:37" s="9" customFormat="1" x14ac:dyDescent="0.3">
      <c r="A93" s="24" t="str">
        <f t="shared" si="2"/>
        <v>SDG_NoInv_BaseMPSXhhd-8</v>
      </c>
      <c r="B93" s="7" t="s">
        <v>221</v>
      </c>
      <c r="C93" s="8" t="s">
        <v>217</v>
      </c>
      <c r="D93" s="21" t="s">
        <v>81</v>
      </c>
      <c r="E93" s="9" t="s">
        <v>92</v>
      </c>
      <c r="F93" s="9">
        <v>0.01</v>
      </c>
      <c r="G93" s="9">
        <v>0.01</v>
      </c>
      <c r="H93" s="9">
        <v>0.01</v>
      </c>
      <c r="I93" s="9">
        <v>0.01</v>
      </c>
      <c r="J93" s="9">
        <v>0.01</v>
      </c>
      <c r="K93" s="9">
        <v>0.01</v>
      </c>
      <c r="L93" s="9">
        <v>0.01</v>
      </c>
      <c r="M93" s="9">
        <v>0.01</v>
      </c>
      <c r="N93" s="9">
        <v>0.01</v>
      </c>
      <c r="O93" s="9">
        <v>0.01</v>
      </c>
      <c r="P93" s="9">
        <v>0.01</v>
      </c>
      <c r="Q93" s="9">
        <v>0.01</v>
      </c>
      <c r="R93" s="9">
        <v>0.01</v>
      </c>
      <c r="S93" s="9">
        <v>0.01</v>
      </c>
      <c r="T93" s="9">
        <v>0.01</v>
      </c>
      <c r="U93" s="9">
        <v>0.01</v>
      </c>
      <c r="V93" s="9">
        <v>0.01</v>
      </c>
      <c r="W93" s="9">
        <v>0.01</v>
      </c>
      <c r="X93" s="9">
        <v>0.01</v>
      </c>
      <c r="Y93" s="9">
        <v>0.01</v>
      </c>
      <c r="Z93" s="9">
        <v>0.01</v>
      </c>
      <c r="AA93" s="9">
        <v>0.01</v>
      </c>
      <c r="AB93" s="9">
        <v>0.01</v>
      </c>
      <c r="AC93" s="9">
        <v>0.01</v>
      </c>
      <c r="AD93" s="9">
        <v>0.01</v>
      </c>
      <c r="AE93" s="9">
        <v>0.01</v>
      </c>
      <c r="AF93" s="9">
        <v>0.01</v>
      </c>
      <c r="AG93" s="9">
        <v>0.01</v>
      </c>
      <c r="AH93" s="9">
        <v>0.01</v>
      </c>
      <c r="AI93" s="9">
        <v>0</v>
      </c>
      <c r="AJ93" s="9">
        <v>0</v>
      </c>
      <c r="AK93" s="9">
        <v>-0.01</v>
      </c>
    </row>
    <row r="94" spans="1:37" s="9" customFormat="1" x14ac:dyDescent="0.3">
      <c r="A94" s="24" t="str">
        <f t="shared" si="2"/>
        <v>SDG_NoInv_BaseMPSXhhd-9</v>
      </c>
      <c r="B94" s="7" t="s">
        <v>221</v>
      </c>
      <c r="C94" s="8" t="s">
        <v>217</v>
      </c>
      <c r="D94" s="21" t="s">
        <v>81</v>
      </c>
      <c r="E94" s="9" t="s">
        <v>93</v>
      </c>
      <c r="F94" s="9">
        <v>0.04</v>
      </c>
      <c r="G94" s="9">
        <v>0.04</v>
      </c>
      <c r="H94" s="9">
        <v>0.04</v>
      </c>
      <c r="I94" s="9">
        <v>0.04</v>
      </c>
      <c r="J94" s="9">
        <v>0.04</v>
      </c>
      <c r="K94" s="9">
        <v>0.04</v>
      </c>
      <c r="L94" s="9">
        <v>0.04</v>
      </c>
      <c r="M94" s="9">
        <v>0.05</v>
      </c>
      <c r="N94" s="9">
        <v>0.05</v>
      </c>
      <c r="O94" s="9">
        <v>0.05</v>
      </c>
      <c r="P94" s="9">
        <v>0.05</v>
      </c>
      <c r="Q94" s="9">
        <v>0.05</v>
      </c>
      <c r="R94" s="9">
        <v>0.05</v>
      </c>
      <c r="S94" s="9">
        <v>0.05</v>
      </c>
      <c r="T94" s="9">
        <v>0.05</v>
      </c>
      <c r="U94" s="9">
        <v>0.05</v>
      </c>
      <c r="V94" s="9">
        <v>0.05</v>
      </c>
      <c r="W94" s="9">
        <v>0.05</v>
      </c>
      <c r="X94" s="9">
        <v>0.05</v>
      </c>
      <c r="Y94" s="9">
        <v>0.05</v>
      </c>
      <c r="Z94" s="9">
        <v>0.05</v>
      </c>
      <c r="AA94" s="9">
        <v>0.05</v>
      </c>
      <c r="AB94" s="9">
        <v>0.05</v>
      </c>
      <c r="AC94" s="9">
        <v>0.05</v>
      </c>
      <c r="AD94" s="9">
        <v>0.05</v>
      </c>
      <c r="AE94" s="9">
        <v>0.05</v>
      </c>
      <c r="AF94" s="9">
        <v>0.05</v>
      </c>
      <c r="AG94" s="9">
        <v>0.05</v>
      </c>
      <c r="AH94" s="9">
        <v>0.04</v>
      </c>
      <c r="AI94" s="9">
        <v>0.04</v>
      </c>
      <c r="AJ94" s="9">
        <v>0.03</v>
      </c>
      <c r="AK94" s="9">
        <v>0.03</v>
      </c>
    </row>
    <row r="95" spans="1:37" s="9" customFormat="1" x14ac:dyDescent="0.3">
      <c r="A95" s="24" t="str">
        <f t="shared" si="2"/>
        <v>SDG_NoInv_BaseTINSXent-n</v>
      </c>
      <c r="B95" s="7" t="s">
        <v>221</v>
      </c>
      <c r="C95" s="8" t="s">
        <v>217</v>
      </c>
      <c r="D95" s="21" t="s">
        <v>94</v>
      </c>
      <c r="E95" s="9" t="s">
        <v>82</v>
      </c>
      <c r="F95" s="14">
        <v>0.14000000000000001</v>
      </c>
      <c r="G95" s="14">
        <v>0.17</v>
      </c>
      <c r="H95" s="14">
        <v>0.16</v>
      </c>
      <c r="I95" s="14">
        <v>0.16</v>
      </c>
      <c r="J95" s="14">
        <v>0.16</v>
      </c>
      <c r="K95" s="14">
        <v>0.16</v>
      </c>
      <c r="L95" s="14">
        <v>0.16</v>
      </c>
      <c r="M95" s="14">
        <v>0.16</v>
      </c>
      <c r="N95" s="14">
        <v>0.16</v>
      </c>
      <c r="O95" s="14">
        <v>0.16</v>
      </c>
      <c r="P95" s="14">
        <v>0.15</v>
      </c>
      <c r="Q95" s="14">
        <v>0.15</v>
      </c>
      <c r="R95" s="14">
        <v>0.15</v>
      </c>
      <c r="S95" s="14">
        <v>0.15</v>
      </c>
      <c r="T95" s="14">
        <v>0.15</v>
      </c>
      <c r="U95" s="14">
        <v>0.14000000000000001</v>
      </c>
      <c r="V95" s="14">
        <v>0.14000000000000001</v>
      </c>
      <c r="W95" s="14">
        <v>0.14000000000000001</v>
      </c>
      <c r="X95" s="14">
        <v>0.14000000000000001</v>
      </c>
      <c r="Y95" s="14">
        <v>0.13</v>
      </c>
      <c r="Z95" s="14">
        <v>0.13</v>
      </c>
      <c r="AA95" s="14">
        <v>0.13</v>
      </c>
      <c r="AB95" s="14">
        <v>0.13</v>
      </c>
      <c r="AC95" s="14">
        <v>0.12</v>
      </c>
      <c r="AD95" s="14">
        <v>0.12</v>
      </c>
      <c r="AE95" s="14">
        <v>0.12</v>
      </c>
      <c r="AF95" s="14">
        <v>0.12</v>
      </c>
      <c r="AG95" s="14">
        <v>0.12</v>
      </c>
      <c r="AH95" s="14">
        <v>0.12</v>
      </c>
      <c r="AI95" s="14">
        <v>0.12</v>
      </c>
      <c r="AJ95" s="14">
        <v>0.13</v>
      </c>
      <c r="AK95" s="14">
        <v>0.13</v>
      </c>
    </row>
    <row r="96" spans="1:37" s="9" customFormat="1" x14ac:dyDescent="0.3">
      <c r="A96" s="24" t="str">
        <f t="shared" si="2"/>
        <v>SDG_NoInv_BaseTINSXent-e</v>
      </c>
      <c r="B96" s="7" t="s">
        <v>221</v>
      </c>
      <c r="C96" s="8" t="s">
        <v>217</v>
      </c>
      <c r="D96" s="21" t="s">
        <v>94</v>
      </c>
      <c r="E96" s="9" t="s">
        <v>83</v>
      </c>
      <c r="F96" s="9">
        <v>0.11</v>
      </c>
      <c r="G96" s="9">
        <v>0.12</v>
      </c>
      <c r="H96" s="9">
        <v>0.12</v>
      </c>
      <c r="I96" s="9">
        <v>0.12</v>
      </c>
      <c r="J96" s="9">
        <v>0.12</v>
      </c>
      <c r="K96" s="9">
        <v>0.12</v>
      </c>
      <c r="L96" s="9">
        <v>0.12</v>
      </c>
      <c r="M96" s="9">
        <v>0.12</v>
      </c>
      <c r="N96" s="9">
        <v>0.12</v>
      </c>
      <c r="O96" s="9">
        <v>0.12</v>
      </c>
      <c r="P96" s="9">
        <v>0.12</v>
      </c>
      <c r="Q96" s="9">
        <v>0.12</v>
      </c>
      <c r="R96" s="9">
        <v>0.12</v>
      </c>
      <c r="S96" s="9">
        <v>0.12</v>
      </c>
      <c r="T96" s="9">
        <v>0.12</v>
      </c>
      <c r="U96" s="9">
        <v>0.12</v>
      </c>
      <c r="V96" s="9">
        <v>0.12</v>
      </c>
      <c r="W96" s="9">
        <v>0.12</v>
      </c>
      <c r="X96" s="9">
        <v>0.12</v>
      </c>
      <c r="Y96" s="9">
        <v>0.12</v>
      </c>
      <c r="Z96" s="9">
        <v>0.12</v>
      </c>
      <c r="AA96" s="9">
        <v>0.11</v>
      </c>
      <c r="AB96" s="9">
        <v>0.11</v>
      </c>
      <c r="AC96" s="9">
        <v>0.11</v>
      </c>
      <c r="AD96" s="9">
        <v>0.11</v>
      </c>
      <c r="AE96" s="9">
        <v>0.11</v>
      </c>
      <c r="AF96" s="9">
        <v>0.11</v>
      </c>
      <c r="AG96" s="9">
        <v>0.11</v>
      </c>
      <c r="AH96" s="9">
        <v>0.11</v>
      </c>
      <c r="AI96" s="9">
        <v>0.11</v>
      </c>
      <c r="AJ96" s="9">
        <v>0.11</v>
      </c>
      <c r="AK96" s="9">
        <v>0.11</v>
      </c>
    </row>
    <row r="97" spans="1:37" s="9" customFormat="1" x14ac:dyDescent="0.3">
      <c r="A97" s="24" t="str">
        <f t="shared" si="2"/>
        <v>SDG_NoInv_BaseTINSXhhd-0</v>
      </c>
      <c r="B97" s="7" t="s">
        <v>221</v>
      </c>
      <c r="C97" s="8" t="s">
        <v>217</v>
      </c>
      <c r="D97" s="21" t="s">
        <v>94</v>
      </c>
      <c r="E97" s="9" t="s">
        <v>84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</row>
    <row r="98" spans="1:37" s="9" customFormat="1" x14ac:dyDescent="0.3">
      <c r="A98" s="24" t="str">
        <f t="shared" si="2"/>
        <v>SDG_NoInv_BaseTINSXhhd-1</v>
      </c>
      <c r="B98" s="7" t="s">
        <v>221</v>
      </c>
      <c r="C98" s="8" t="s">
        <v>217</v>
      </c>
      <c r="D98" s="21" t="s">
        <v>94</v>
      </c>
      <c r="E98" s="9" t="s">
        <v>85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</row>
    <row r="99" spans="1:37" s="9" customFormat="1" x14ac:dyDescent="0.3">
      <c r="A99" s="24" t="str">
        <f t="shared" si="2"/>
        <v>SDG_NoInv_BaseTINSXhhd-2</v>
      </c>
      <c r="B99" s="7" t="s">
        <v>221</v>
      </c>
      <c r="C99" s="8" t="s">
        <v>217</v>
      </c>
      <c r="D99" s="21" t="s">
        <v>94</v>
      </c>
      <c r="E99" s="9" t="s">
        <v>86</v>
      </c>
      <c r="F99" s="9">
        <v>0.01</v>
      </c>
      <c r="G99" s="9">
        <v>0.01</v>
      </c>
      <c r="H99" s="9">
        <v>0.01</v>
      </c>
      <c r="I99" s="9">
        <v>0.01</v>
      </c>
      <c r="J99" s="9">
        <v>0.01</v>
      </c>
      <c r="K99" s="9">
        <v>0.01</v>
      </c>
      <c r="L99" s="9">
        <v>0.01</v>
      </c>
      <c r="M99" s="9">
        <v>0.01</v>
      </c>
      <c r="N99" s="9">
        <v>0.01</v>
      </c>
      <c r="O99" s="9">
        <v>0.01</v>
      </c>
      <c r="P99" s="9">
        <v>0.01</v>
      </c>
      <c r="Q99" s="9">
        <v>0.01</v>
      </c>
      <c r="R99" s="9">
        <v>0.01</v>
      </c>
      <c r="S99" s="9">
        <v>0.01</v>
      </c>
      <c r="T99" s="9">
        <v>0.01</v>
      </c>
      <c r="U99" s="9">
        <v>0.01</v>
      </c>
      <c r="V99" s="9">
        <v>0.01</v>
      </c>
      <c r="W99" s="9">
        <v>0.01</v>
      </c>
      <c r="X99" s="9">
        <v>0.01</v>
      </c>
      <c r="Y99" s="9">
        <v>0.01</v>
      </c>
      <c r="Z99" s="9">
        <v>0.01</v>
      </c>
      <c r="AA99" s="9">
        <v>0.01</v>
      </c>
      <c r="AB99" s="9">
        <v>0.01</v>
      </c>
      <c r="AC99" s="9">
        <v>0.01</v>
      </c>
      <c r="AD99" s="9">
        <v>0.01</v>
      </c>
      <c r="AE99" s="9">
        <v>0.01</v>
      </c>
      <c r="AF99" s="9">
        <v>0.01</v>
      </c>
      <c r="AG99" s="9">
        <v>0.01</v>
      </c>
      <c r="AH99" s="9">
        <v>0.01</v>
      </c>
      <c r="AI99" s="9">
        <v>0.01</v>
      </c>
      <c r="AJ99" s="9">
        <v>0.01</v>
      </c>
      <c r="AK99" s="9">
        <v>0.01</v>
      </c>
    </row>
    <row r="100" spans="1:37" s="9" customFormat="1" x14ac:dyDescent="0.3">
      <c r="A100" s="24" t="str">
        <f t="shared" si="2"/>
        <v>SDG_NoInv_BaseTINSXhhd-3</v>
      </c>
      <c r="B100" s="7" t="s">
        <v>221</v>
      </c>
      <c r="C100" s="8" t="s">
        <v>217</v>
      </c>
      <c r="D100" s="21" t="s">
        <v>94</v>
      </c>
      <c r="E100" s="9" t="s">
        <v>87</v>
      </c>
      <c r="F100" s="9">
        <v>0.01</v>
      </c>
      <c r="G100" s="9">
        <v>0.01</v>
      </c>
      <c r="H100" s="9">
        <v>0.01</v>
      </c>
      <c r="I100" s="9">
        <v>0.01</v>
      </c>
      <c r="J100" s="9">
        <v>0.01</v>
      </c>
      <c r="K100" s="9">
        <v>0.01</v>
      </c>
      <c r="L100" s="9">
        <v>0.01</v>
      </c>
      <c r="M100" s="9">
        <v>0.01</v>
      </c>
      <c r="N100" s="9">
        <v>0.01</v>
      </c>
      <c r="O100" s="9">
        <v>0.01</v>
      </c>
      <c r="P100" s="9">
        <v>0.01</v>
      </c>
      <c r="Q100" s="9">
        <v>0.01</v>
      </c>
      <c r="R100" s="9">
        <v>0.01</v>
      </c>
      <c r="S100" s="9">
        <v>0.01</v>
      </c>
      <c r="T100" s="9">
        <v>0.01</v>
      </c>
      <c r="U100" s="9">
        <v>0.01</v>
      </c>
      <c r="V100" s="9">
        <v>0.01</v>
      </c>
      <c r="W100" s="9">
        <v>0.01</v>
      </c>
      <c r="X100" s="9">
        <v>0.01</v>
      </c>
      <c r="Y100" s="9">
        <v>0.01</v>
      </c>
      <c r="Z100" s="9">
        <v>0.01</v>
      </c>
      <c r="AA100" s="9">
        <v>0.01</v>
      </c>
      <c r="AB100" s="9">
        <v>0.01</v>
      </c>
      <c r="AC100" s="9">
        <v>0.01</v>
      </c>
      <c r="AD100" s="9">
        <v>0.01</v>
      </c>
      <c r="AE100" s="9">
        <v>0.01</v>
      </c>
      <c r="AF100" s="9">
        <v>0.01</v>
      </c>
      <c r="AG100" s="9">
        <v>0.01</v>
      </c>
      <c r="AH100" s="9">
        <v>0.01</v>
      </c>
      <c r="AI100" s="9">
        <v>0.01</v>
      </c>
      <c r="AJ100" s="9">
        <v>0.01</v>
      </c>
      <c r="AK100" s="9">
        <v>0.01</v>
      </c>
    </row>
    <row r="101" spans="1:37" s="9" customFormat="1" x14ac:dyDescent="0.3">
      <c r="A101" s="24" t="str">
        <f t="shared" si="2"/>
        <v>SDG_NoInv_BaseTINSXhhd-4</v>
      </c>
      <c r="B101" s="7" t="s">
        <v>221</v>
      </c>
      <c r="C101" s="8" t="s">
        <v>217</v>
      </c>
      <c r="D101" s="21" t="s">
        <v>94</v>
      </c>
      <c r="E101" s="9" t="s">
        <v>88</v>
      </c>
      <c r="F101" s="9">
        <v>0.02</v>
      </c>
      <c r="G101" s="9">
        <v>0.02</v>
      </c>
      <c r="H101" s="9">
        <v>0.02</v>
      </c>
      <c r="I101" s="9">
        <v>0.02</v>
      </c>
      <c r="J101" s="9">
        <v>0.02</v>
      </c>
      <c r="K101" s="9">
        <v>0.02</v>
      </c>
      <c r="L101" s="9">
        <v>0.02</v>
      </c>
      <c r="M101" s="9">
        <v>0.02</v>
      </c>
      <c r="N101" s="9">
        <v>0.02</v>
      </c>
      <c r="O101" s="9">
        <v>0.02</v>
      </c>
      <c r="P101" s="9">
        <v>0.02</v>
      </c>
      <c r="Q101" s="9">
        <v>0.02</v>
      </c>
      <c r="R101" s="9">
        <v>0.02</v>
      </c>
      <c r="S101" s="9">
        <v>0.02</v>
      </c>
      <c r="T101" s="9">
        <v>0.02</v>
      </c>
      <c r="U101" s="9">
        <v>0.02</v>
      </c>
      <c r="V101" s="9">
        <v>0.02</v>
      </c>
      <c r="W101" s="9">
        <v>0.02</v>
      </c>
      <c r="X101" s="9">
        <v>0.02</v>
      </c>
      <c r="Y101" s="9">
        <v>0.02</v>
      </c>
      <c r="Z101" s="9">
        <v>0.02</v>
      </c>
      <c r="AA101" s="9">
        <v>0.02</v>
      </c>
      <c r="AB101" s="9">
        <v>0.02</v>
      </c>
      <c r="AC101" s="9">
        <v>0.02</v>
      </c>
      <c r="AD101" s="9">
        <v>0.02</v>
      </c>
      <c r="AE101" s="9">
        <v>0.02</v>
      </c>
      <c r="AF101" s="9">
        <v>0.02</v>
      </c>
      <c r="AG101" s="9">
        <v>0.02</v>
      </c>
      <c r="AH101" s="9">
        <v>0.02</v>
      </c>
      <c r="AI101" s="9">
        <v>0.02</v>
      </c>
      <c r="AJ101" s="9">
        <v>0.02</v>
      </c>
      <c r="AK101" s="9">
        <v>0.02</v>
      </c>
    </row>
    <row r="102" spans="1:37" s="9" customFormat="1" x14ac:dyDescent="0.3">
      <c r="A102" s="24" t="str">
        <f t="shared" si="2"/>
        <v>SDG_NoInv_BaseTINSXhhd-5</v>
      </c>
      <c r="B102" s="7" t="s">
        <v>221</v>
      </c>
      <c r="C102" s="8" t="s">
        <v>217</v>
      </c>
      <c r="D102" s="21" t="s">
        <v>94</v>
      </c>
      <c r="E102" s="9" t="s">
        <v>89</v>
      </c>
      <c r="F102" s="9">
        <v>0.04</v>
      </c>
      <c r="G102" s="9">
        <v>0.05</v>
      </c>
      <c r="H102" s="9">
        <v>0.04</v>
      </c>
      <c r="I102" s="9">
        <v>0.04</v>
      </c>
      <c r="J102" s="9">
        <v>0.04</v>
      </c>
      <c r="K102" s="9">
        <v>0.04</v>
      </c>
      <c r="L102" s="9">
        <v>0.04</v>
      </c>
      <c r="M102" s="9">
        <v>0.04</v>
      </c>
      <c r="N102" s="9">
        <v>0.04</v>
      </c>
      <c r="O102" s="9">
        <v>0.04</v>
      </c>
      <c r="P102" s="9">
        <v>0.04</v>
      </c>
      <c r="Q102" s="9">
        <v>0.04</v>
      </c>
      <c r="R102" s="9">
        <v>0.04</v>
      </c>
      <c r="S102" s="9">
        <v>0.04</v>
      </c>
      <c r="T102" s="9">
        <v>0.04</v>
      </c>
      <c r="U102" s="9">
        <v>0.04</v>
      </c>
      <c r="V102" s="9">
        <v>0.04</v>
      </c>
      <c r="W102" s="9">
        <v>0.04</v>
      </c>
      <c r="X102" s="9">
        <v>0.04</v>
      </c>
      <c r="Y102" s="9">
        <v>0.04</v>
      </c>
      <c r="Z102" s="9">
        <v>0.04</v>
      </c>
      <c r="AA102" s="9">
        <v>0.04</v>
      </c>
      <c r="AB102" s="9">
        <v>0.03</v>
      </c>
      <c r="AC102" s="9">
        <v>0.03</v>
      </c>
      <c r="AD102" s="9">
        <v>0.03</v>
      </c>
      <c r="AE102" s="9">
        <v>0.03</v>
      </c>
      <c r="AF102" s="9">
        <v>0.03</v>
      </c>
      <c r="AG102" s="9">
        <v>0.03</v>
      </c>
      <c r="AH102" s="9">
        <v>0.03</v>
      </c>
      <c r="AI102" s="9">
        <v>0.03</v>
      </c>
      <c r="AJ102" s="9">
        <v>0.03</v>
      </c>
      <c r="AK102" s="9">
        <v>0.04</v>
      </c>
    </row>
    <row r="103" spans="1:37" s="9" customFormat="1" x14ac:dyDescent="0.3">
      <c r="A103" s="24" t="str">
        <f t="shared" si="2"/>
        <v>SDG_NoInv_BaseTINSXhhd-6</v>
      </c>
      <c r="B103" s="7" t="s">
        <v>221</v>
      </c>
      <c r="C103" s="8" t="s">
        <v>217</v>
      </c>
      <c r="D103" s="21" t="s">
        <v>94</v>
      </c>
      <c r="E103" s="9" t="s">
        <v>90</v>
      </c>
      <c r="F103" s="9">
        <v>0.05</v>
      </c>
      <c r="G103" s="9">
        <v>0.06</v>
      </c>
      <c r="H103" s="9">
        <v>0.06</v>
      </c>
      <c r="I103" s="9">
        <v>0.06</v>
      </c>
      <c r="J103" s="9">
        <v>0.06</v>
      </c>
      <c r="K103" s="9">
        <v>0.06</v>
      </c>
      <c r="L103" s="9">
        <v>0.06</v>
      </c>
      <c r="M103" s="9">
        <v>0.06</v>
      </c>
      <c r="N103" s="9">
        <v>0.06</v>
      </c>
      <c r="O103" s="9">
        <v>0.06</v>
      </c>
      <c r="P103" s="9">
        <v>0.06</v>
      </c>
      <c r="Q103" s="9">
        <v>0.06</v>
      </c>
      <c r="R103" s="9">
        <v>0.05</v>
      </c>
      <c r="S103" s="9">
        <v>0.05</v>
      </c>
      <c r="T103" s="9">
        <v>0.05</v>
      </c>
      <c r="U103" s="9">
        <v>0.05</v>
      </c>
      <c r="V103" s="9">
        <v>0.05</v>
      </c>
      <c r="W103" s="9">
        <v>0.05</v>
      </c>
      <c r="X103" s="9">
        <v>0.05</v>
      </c>
      <c r="Y103" s="9">
        <v>0.05</v>
      </c>
      <c r="Z103" s="9">
        <v>0.05</v>
      </c>
      <c r="AA103" s="9">
        <v>0.05</v>
      </c>
      <c r="AB103" s="9">
        <v>0.05</v>
      </c>
      <c r="AC103" s="9">
        <v>0.05</v>
      </c>
      <c r="AD103" s="9">
        <v>0.04</v>
      </c>
      <c r="AE103" s="9">
        <v>0.04</v>
      </c>
      <c r="AF103" s="9">
        <v>0.04</v>
      </c>
      <c r="AG103" s="9">
        <v>0.04</v>
      </c>
      <c r="AH103" s="9">
        <v>0.04</v>
      </c>
      <c r="AI103" s="9">
        <v>0.04</v>
      </c>
      <c r="AJ103" s="9">
        <v>0.05</v>
      </c>
      <c r="AK103" s="9">
        <v>0.05</v>
      </c>
    </row>
    <row r="104" spans="1:37" s="9" customFormat="1" x14ac:dyDescent="0.3">
      <c r="A104" s="24" t="str">
        <f t="shared" si="2"/>
        <v>SDG_NoInv_BaseTINSXhhd-7</v>
      </c>
      <c r="B104" s="7" t="s">
        <v>221</v>
      </c>
      <c r="C104" s="8" t="s">
        <v>217</v>
      </c>
      <c r="D104" s="21" t="s">
        <v>94</v>
      </c>
      <c r="E104" s="9" t="s">
        <v>91</v>
      </c>
      <c r="F104" s="9">
        <v>0.08</v>
      </c>
      <c r="G104" s="9">
        <v>0.1</v>
      </c>
      <c r="H104" s="9">
        <v>0.1</v>
      </c>
      <c r="I104" s="9">
        <v>0.09</v>
      </c>
      <c r="J104" s="9">
        <v>0.09</v>
      </c>
      <c r="K104" s="9">
        <v>0.09</v>
      </c>
      <c r="L104" s="9">
        <v>0.09</v>
      </c>
      <c r="M104" s="9">
        <v>0.09</v>
      </c>
      <c r="N104" s="9">
        <v>0.09</v>
      </c>
      <c r="O104" s="9">
        <v>0.09</v>
      </c>
      <c r="P104" s="9">
        <v>0.09</v>
      </c>
      <c r="Q104" s="9">
        <v>0.09</v>
      </c>
      <c r="R104" s="9">
        <v>0.09</v>
      </c>
      <c r="S104" s="9">
        <v>0.09</v>
      </c>
      <c r="T104" s="9">
        <v>0.09</v>
      </c>
      <c r="U104" s="9">
        <v>0.08</v>
      </c>
      <c r="V104" s="9">
        <v>0.08</v>
      </c>
      <c r="W104" s="9">
        <v>0.08</v>
      </c>
      <c r="X104" s="9">
        <v>0.08</v>
      </c>
      <c r="Y104" s="9">
        <v>0.08</v>
      </c>
      <c r="Z104" s="9">
        <v>0.08</v>
      </c>
      <c r="AA104" s="9">
        <v>0.08</v>
      </c>
      <c r="AB104" s="9">
        <v>7.0000000000000007E-2</v>
      </c>
      <c r="AC104" s="9">
        <v>7.0000000000000007E-2</v>
      </c>
      <c r="AD104" s="9">
        <v>7.0000000000000007E-2</v>
      </c>
      <c r="AE104" s="9">
        <v>7.0000000000000007E-2</v>
      </c>
      <c r="AF104" s="9">
        <v>7.0000000000000007E-2</v>
      </c>
      <c r="AG104" s="9">
        <v>7.0000000000000007E-2</v>
      </c>
      <c r="AH104" s="9">
        <v>7.0000000000000007E-2</v>
      </c>
      <c r="AI104" s="9">
        <v>7.0000000000000007E-2</v>
      </c>
      <c r="AJ104" s="9">
        <v>7.0000000000000007E-2</v>
      </c>
      <c r="AK104" s="9">
        <v>0.08</v>
      </c>
    </row>
    <row r="105" spans="1:37" s="9" customFormat="1" x14ac:dyDescent="0.3">
      <c r="A105" s="24" t="str">
        <f t="shared" si="2"/>
        <v>SDG_NoInv_BaseTINSXhhd-8</v>
      </c>
      <c r="B105" s="7" t="s">
        <v>221</v>
      </c>
      <c r="C105" s="8" t="s">
        <v>217</v>
      </c>
      <c r="D105" s="21" t="s">
        <v>94</v>
      </c>
      <c r="E105" s="9" t="s">
        <v>92</v>
      </c>
      <c r="F105" s="9">
        <v>0.15</v>
      </c>
      <c r="G105" s="9">
        <v>0.18</v>
      </c>
      <c r="H105" s="9">
        <v>0.17</v>
      </c>
      <c r="I105" s="9">
        <v>0.17</v>
      </c>
      <c r="J105" s="9">
        <v>0.17</v>
      </c>
      <c r="K105" s="9">
        <v>0.17</v>
      </c>
      <c r="L105" s="9">
        <v>0.17</v>
      </c>
      <c r="M105" s="9">
        <v>0.17</v>
      </c>
      <c r="N105" s="9">
        <v>0.17</v>
      </c>
      <c r="O105" s="9">
        <v>0.17</v>
      </c>
      <c r="P105" s="9">
        <v>0.16</v>
      </c>
      <c r="Q105" s="9">
        <v>0.16</v>
      </c>
      <c r="R105" s="9">
        <v>0.16</v>
      </c>
      <c r="S105" s="9">
        <v>0.16</v>
      </c>
      <c r="T105" s="9">
        <v>0.15</v>
      </c>
      <c r="U105" s="9">
        <v>0.15</v>
      </c>
      <c r="V105" s="9">
        <v>0.15</v>
      </c>
      <c r="W105" s="9">
        <v>0.15</v>
      </c>
      <c r="X105" s="9">
        <v>0.14000000000000001</v>
      </c>
      <c r="Y105" s="9">
        <v>0.14000000000000001</v>
      </c>
      <c r="Z105" s="9">
        <v>0.14000000000000001</v>
      </c>
      <c r="AA105" s="9">
        <v>0.14000000000000001</v>
      </c>
      <c r="AB105" s="9">
        <v>0.13</v>
      </c>
      <c r="AC105" s="9">
        <v>0.13</v>
      </c>
      <c r="AD105" s="9">
        <v>0.13</v>
      </c>
      <c r="AE105" s="9">
        <v>0.13</v>
      </c>
      <c r="AF105" s="9">
        <v>0.13</v>
      </c>
      <c r="AG105" s="9">
        <v>0.13</v>
      </c>
      <c r="AH105" s="9">
        <v>0.13</v>
      </c>
      <c r="AI105" s="9">
        <v>0.13</v>
      </c>
      <c r="AJ105" s="9">
        <v>0.13</v>
      </c>
      <c r="AK105" s="9">
        <v>0.14000000000000001</v>
      </c>
    </row>
    <row r="106" spans="1:37" s="9" customFormat="1" x14ac:dyDescent="0.3">
      <c r="A106" s="24" t="str">
        <f t="shared" si="2"/>
        <v>SDG_NoInv_BaseTINSXhhd-9</v>
      </c>
      <c r="B106" s="7" t="s">
        <v>221</v>
      </c>
      <c r="C106" s="8" t="s">
        <v>217</v>
      </c>
      <c r="D106" s="21" t="s">
        <v>94</v>
      </c>
      <c r="E106" s="9" t="s">
        <v>93</v>
      </c>
      <c r="F106" s="14">
        <v>0.2</v>
      </c>
      <c r="G106" s="14">
        <v>0.24</v>
      </c>
      <c r="H106" s="14">
        <v>0.23</v>
      </c>
      <c r="I106" s="14">
        <v>0.23</v>
      </c>
      <c r="J106" s="14">
        <v>0.23</v>
      </c>
      <c r="K106" s="14">
        <v>0.23</v>
      </c>
      <c r="L106" s="14">
        <v>0.23</v>
      </c>
      <c r="M106" s="14">
        <v>0.22</v>
      </c>
      <c r="N106" s="14">
        <v>0.22</v>
      </c>
      <c r="O106" s="14">
        <v>0.22</v>
      </c>
      <c r="P106" s="14">
        <v>0.22</v>
      </c>
      <c r="Q106" s="14">
        <v>0.21</v>
      </c>
      <c r="R106" s="14">
        <v>0.21</v>
      </c>
      <c r="S106" s="14">
        <v>0.21</v>
      </c>
      <c r="T106" s="14">
        <v>0.2</v>
      </c>
      <c r="U106" s="14">
        <v>0.2</v>
      </c>
      <c r="V106" s="14">
        <v>0.2</v>
      </c>
      <c r="W106" s="14">
        <v>0.19</v>
      </c>
      <c r="X106" s="14">
        <v>0.19</v>
      </c>
      <c r="Y106" s="14">
        <v>0.19</v>
      </c>
      <c r="Z106" s="14">
        <v>0.18</v>
      </c>
      <c r="AA106" s="14">
        <v>0.18</v>
      </c>
      <c r="AB106" s="14">
        <v>0.18</v>
      </c>
      <c r="AC106" s="14">
        <v>0.17</v>
      </c>
      <c r="AD106" s="14">
        <v>0.17</v>
      </c>
      <c r="AE106" s="14">
        <v>0.17</v>
      </c>
      <c r="AF106" s="14">
        <v>0.17</v>
      </c>
      <c r="AG106" s="14">
        <v>0.17</v>
      </c>
      <c r="AH106" s="14">
        <v>0.17</v>
      </c>
      <c r="AI106" s="14">
        <v>0.17</v>
      </c>
      <c r="AJ106" s="14">
        <v>0.18</v>
      </c>
      <c r="AK106" s="14">
        <v>0.19</v>
      </c>
    </row>
    <row r="107" spans="1:37" s="9" customFormat="1" x14ac:dyDescent="0.3">
      <c r="A107" s="24" t="str">
        <f t="shared" si="2"/>
        <v>SDG_NoInv_BaseYIXent-n</v>
      </c>
      <c r="B107" s="7" t="s">
        <v>221</v>
      </c>
      <c r="C107" s="8" t="s">
        <v>217</v>
      </c>
      <c r="D107" s="21" t="s">
        <v>95</v>
      </c>
      <c r="E107" s="9" t="s">
        <v>82</v>
      </c>
      <c r="F107" s="9">
        <v>1681.68</v>
      </c>
      <c r="G107" s="9">
        <v>1549.85</v>
      </c>
      <c r="H107" s="9">
        <v>1608.15</v>
      </c>
      <c r="I107" s="9">
        <v>1644.53</v>
      </c>
      <c r="J107" s="9">
        <v>1675.37</v>
      </c>
      <c r="K107" s="9">
        <v>1709.12</v>
      </c>
      <c r="L107" s="9">
        <v>1745.44</v>
      </c>
      <c r="M107" s="9">
        <v>1782.99</v>
      </c>
      <c r="N107" s="9">
        <v>1826.64</v>
      </c>
      <c r="O107" s="9">
        <v>1882.55</v>
      </c>
      <c r="P107" s="9">
        <v>1935.91</v>
      </c>
      <c r="Q107" s="9">
        <v>1986.88</v>
      </c>
      <c r="R107" s="9">
        <v>2045.23</v>
      </c>
      <c r="S107" s="9">
        <v>2106.36</v>
      </c>
      <c r="T107" s="9">
        <v>2170.91</v>
      </c>
      <c r="U107" s="9">
        <v>2244.89</v>
      </c>
      <c r="V107" s="9">
        <v>2316.89</v>
      </c>
      <c r="W107" s="9">
        <v>2390.63</v>
      </c>
      <c r="X107" s="9">
        <v>2464.7399999999998</v>
      </c>
      <c r="Y107" s="9">
        <v>2537.5700000000002</v>
      </c>
      <c r="Z107" s="9">
        <v>2618.2600000000002</v>
      </c>
      <c r="AA107" s="9">
        <v>2693.25</v>
      </c>
      <c r="AB107" s="9">
        <v>2788.43</v>
      </c>
      <c r="AC107" s="9">
        <v>2872.65</v>
      </c>
      <c r="AD107" s="9">
        <v>2951.22</v>
      </c>
      <c r="AE107" s="9">
        <v>3031.71</v>
      </c>
      <c r="AF107" s="9">
        <v>3114.06</v>
      </c>
      <c r="AG107" s="9">
        <v>3184.38</v>
      </c>
      <c r="AH107" s="9">
        <v>3208.05</v>
      </c>
      <c r="AI107" s="9">
        <v>3214.87</v>
      </c>
      <c r="AJ107" s="9">
        <v>3210.7</v>
      </c>
      <c r="AK107" s="9">
        <v>3197.69</v>
      </c>
    </row>
    <row r="108" spans="1:37" s="9" customFormat="1" x14ac:dyDescent="0.3">
      <c r="A108" s="24" t="str">
        <f t="shared" si="2"/>
        <v>SDG_NoInv_BaseYIXent-e</v>
      </c>
      <c r="B108" s="7" t="s">
        <v>221</v>
      </c>
      <c r="C108" s="8" t="s">
        <v>217</v>
      </c>
      <c r="D108" s="21" t="s">
        <v>95</v>
      </c>
      <c r="E108" s="9" t="s">
        <v>83</v>
      </c>
      <c r="F108" s="9">
        <v>67.67</v>
      </c>
      <c r="G108" s="9">
        <v>74.83</v>
      </c>
      <c r="H108" s="9">
        <v>62.99</v>
      </c>
      <c r="I108" s="9">
        <v>64.430000000000007</v>
      </c>
      <c r="J108" s="9">
        <v>67.180000000000007</v>
      </c>
      <c r="K108" s="9">
        <v>71.13</v>
      </c>
      <c r="L108" s="9">
        <v>75.069999999999993</v>
      </c>
      <c r="M108" s="9">
        <v>74.650000000000006</v>
      </c>
      <c r="N108" s="9">
        <v>72.599999999999994</v>
      </c>
      <c r="O108" s="9">
        <v>71.290000000000006</v>
      </c>
      <c r="P108" s="9">
        <v>73.11</v>
      </c>
      <c r="Q108" s="9">
        <v>77.010000000000005</v>
      </c>
      <c r="R108" s="9">
        <v>84.06</v>
      </c>
      <c r="S108" s="9">
        <v>89.25</v>
      </c>
      <c r="T108" s="9">
        <v>94.59</v>
      </c>
      <c r="U108" s="9">
        <v>99.73</v>
      </c>
      <c r="V108" s="9">
        <v>100.31</v>
      </c>
      <c r="W108" s="9">
        <v>104.73</v>
      </c>
      <c r="X108" s="9">
        <v>115.04</v>
      </c>
      <c r="Y108" s="9">
        <v>124.69</v>
      </c>
      <c r="Z108" s="9">
        <v>135.27000000000001</v>
      </c>
      <c r="AA108" s="9">
        <v>145.75</v>
      </c>
      <c r="AB108" s="9">
        <v>152.91999999999999</v>
      </c>
      <c r="AC108" s="9">
        <v>162.31</v>
      </c>
      <c r="AD108" s="9">
        <v>172.51</v>
      </c>
      <c r="AE108" s="9">
        <v>182.39</v>
      </c>
      <c r="AF108" s="9">
        <v>192.26</v>
      </c>
      <c r="AG108" s="9">
        <v>231.16</v>
      </c>
      <c r="AH108" s="9">
        <v>266.66000000000003</v>
      </c>
      <c r="AI108" s="9">
        <v>309.89999999999998</v>
      </c>
      <c r="AJ108" s="9">
        <v>353.35</v>
      </c>
      <c r="AK108" s="9">
        <v>393.35</v>
      </c>
    </row>
    <row r="109" spans="1:37" s="9" customFormat="1" x14ac:dyDescent="0.3">
      <c r="A109" s="24" t="str">
        <f t="shared" si="2"/>
        <v>SDG_NoInv_BaseYIXhhd-0</v>
      </c>
      <c r="B109" s="7" t="s">
        <v>221</v>
      </c>
      <c r="C109" s="8" t="s">
        <v>217</v>
      </c>
      <c r="D109" s="21" t="s">
        <v>95</v>
      </c>
      <c r="E109" s="9" t="s">
        <v>84</v>
      </c>
      <c r="F109" s="9">
        <v>80.83</v>
      </c>
      <c r="G109" s="9">
        <v>80.77</v>
      </c>
      <c r="H109" s="9">
        <v>79.86</v>
      </c>
      <c r="I109" s="9">
        <v>82.19</v>
      </c>
      <c r="J109" s="9">
        <v>84.17</v>
      </c>
      <c r="K109" s="9">
        <v>86.14</v>
      </c>
      <c r="L109" s="9">
        <v>88.44</v>
      </c>
      <c r="M109" s="9">
        <v>90.94</v>
      </c>
      <c r="N109" s="9">
        <v>93.54</v>
      </c>
      <c r="O109" s="9">
        <v>96.38</v>
      </c>
      <c r="P109" s="9">
        <v>99.42</v>
      </c>
      <c r="Q109" s="9">
        <v>102.58</v>
      </c>
      <c r="R109" s="9">
        <v>105.95</v>
      </c>
      <c r="S109" s="9">
        <v>109.65</v>
      </c>
      <c r="T109" s="9">
        <v>113.46</v>
      </c>
      <c r="U109" s="9">
        <v>117.57</v>
      </c>
      <c r="V109" s="9">
        <v>122</v>
      </c>
      <c r="W109" s="9">
        <v>126.42</v>
      </c>
      <c r="X109" s="9">
        <v>130.99</v>
      </c>
      <c r="Y109" s="9">
        <v>135.57</v>
      </c>
      <c r="Z109" s="9">
        <v>140.03</v>
      </c>
      <c r="AA109" s="9">
        <v>144.66999999999999</v>
      </c>
      <c r="AB109" s="9">
        <v>149.44</v>
      </c>
      <c r="AC109" s="9">
        <v>154.36000000000001</v>
      </c>
      <c r="AD109" s="9">
        <v>159.24</v>
      </c>
      <c r="AE109" s="9">
        <v>164.3</v>
      </c>
      <c r="AF109" s="9">
        <v>169.57</v>
      </c>
      <c r="AG109" s="9">
        <v>174.82</v>
      </c>
      <c r="AH109" s="9">
        <v>178.34</v>
      </c>
      <c r="AI109" s="9">
        <v>179.21</v>
      </c>
      <c r="AJ109" s="9">
        <v>179.92</v>
      </c>
      <c r="AK109" s="9">
        <v>180.63</v>
      </c>
    </row>
    <row r="110" spans="1:37" s="9" customFormat="1" x14ac:dyDescent="0.3">
      <c r="A110" s="24" t="str">
        <f t="shared" si="2"/>
        <v>SDG_NoInv_BaseYIXhhd-1</v>
      </c>
      <c r="B110" s="7" t="s">
        <v>221</v>
      </c>
      <c r="C110" s="8" t="s">
        <v>217</v>
      </c>
      <c r="D110" s="21" t="s">
        <v>95</v>
      </c>
      <c r="E110" s="9" t="s">
        <v>85</v>
      </c>
      <c r="F110" s="9">
        <v>111.12</v>
      </c>
      <c r="G110" s="9">
        <v>110.7</v>
      </c>
      <c r="H110" s="9">
        <v>109.82</v>
      </c>
      <c r="I110" s="9">
        <v>112.96</v>
      </c>
      <c r="J110" s="9">
        <v>115.63</v>
      </c>
      <c r="K110" s="9">
        <v>118.32</v>
      </c>
      <c r="L110" s="9">
        <v>121.46</v>
      </c>
      <c r="M110" s="9">
        <v>124.86</v>
      </c>
      <c r="N110" s="9">
        <v>128.41999999999999</v>
      </c>
      <c r="O110" s="9">
        <v>132.29</v>
      </c>
      <c r="P110" s="9">
        <v>136.43</v>
      </c>
      <c r="Q110" s="9">
        <v>140.72999999999999</v>
      </c>
      <c r="R110" s="9">
        <v>145.35</v>
      </c>
      <c r="S110" s="9">
        <v>150.38999999999999</v>
      </c>
      <c r="T110" s="9">
        <v>155.57</v>
      </c>
      <c r="U110" s="9">
        <v>161.19999999999999</v>
      </c>
      <c r="V110" s="9">
        <v>167.24</v>
      </c>
      <c r="W110" s="9">
        <v>173.26</v>
      </c>
      <c r="X110" s="9">
        <v>179.47</v>
      </c>
      <c r="Y110" s="9">
        <v>185.66</v>
      </c>
      <c r="Z110" s="9">
        <v>191.73</v>
      </c>
      <c r="AA110" s="9">
        <v>198.02</v>
      </c>
      <c r="AB110" s="9">
        <v>204.51</v>
      </c>
      <c r="AC110" s="9">
        <v>211.16</v>
      </c>
      <c r="AD110" s="9">
        <v>217.78</v>
      </c>
      <c r="AE110" s="9">
        <v>224.64</v>
      </c>
      <c r="AF110" s="9">
        <v>231.8</v>
      </c>
      <c r="AG110" s="9">
        <v>238.86</v>
      </c>
      <c r="AH110" s="9">
        <v>243.28</v>
      </c>
      <c r="AI110" s="9">
        <v>244.31</v>
      </c>
      <c r="AJ110" s="9">
        <v>245.13</v>
      </c>
      <c r="AK110" s="9">
        <v>245.95</v>
      </c>
    </row>
    <row r="111" spans="1:37" s="9" customFormat="1" x14ac:dyDescent="0.3">
      <c r="A111" s="24" t="str">
        <f t="shared" si="2"/>
        <v>SDG_NoInv_BaseYIXhhd-2</v>
      </c>
      <c r="B111" s="7" t="s">
        <v>221</v>
      </c>
      <c r="C111" s="8" t="s">
        <v>217</v>
      </c>
      <c r="D111" s="21" t="s">
        <v>95</v>
      </c>
      <c r="E111" s="9" t="s">
        <v>86</v>
      </c>
      <c r="F111" s="9">
        <v>130.16999999999999</v>
      </c>
      <c r="G111" s="9">
        <v>129.06</v>
      </c>
      <c r="H111" s="9">
        <v>128.43</v>
      </c>
      <c r="I111" s="9">
        <v>132.04</v>
      </c>
      <c r="J111" s="9">
        <v>135.09</v>
      </c>
      <c r="K111" s="9">
        <v>138.22</v>
      </c>
      <c r="L111" s="9">
        <v>141.86000000000001</v>
      </c>
      <c r="M111" s="9">
        <v>145.80000000000001</v>
      </c>
      <c r="N111" s="9">
        <v>149.94</v>
      </c>
      <c r="O111" s="9">
        <v>154.41999999999999</v>
      </c>
      <c r="P111" s="9">
        <v>159.22999999999999</v>
      </c>
      <c r="Q111" s="9">
        <v>164.21</v>
      </c>
      <c r="R111" s="9">
        <v>169.58</v>
      </c>
      <c r="S111" s="9">
        <v>175.43</v>
      </c>
      <c r="T111" s="9">
        <v>181.45</v>
      </c>
      <c r="U111" s="9">
        <v>188.02</v>
      </c>
      <c r="V111" s="9">
        <v>195.04</v>
      </c>
      <c r="W111" s="9">
        <v>202.05</v>
      </c>
      <c r="X111" s="9">
        <v>209.24</v>
      </c>
      <c r="Y111" s="9">
        <v>216.38</v>
      </c>
      <c r="Z111" s="9">
        <v>223.42</v>
      </c>
      <c r="AA111" s="9">
        <v>230.68</v>
      </c>
      <c r="AB111" s="9">
        <v>238.18</v>
      </c>
      <c r="AC111" s="9">
        <v>245.84</v>
      </c>
      <c r="AD111" s="9">
        <v>253.49</v>
      </c>
      <c r="AE111" s="9">
        <v>261.44</v>
      </c>
      <c r="AF111" s="9">
        <v>269.72000000000003</v>
      </c>
      <c r="AG111" s="9">
        <v>277.8</v>
      </c>
      <c r="AH111" s="9">
        <v>282.52</v>
      </c>
      <c r="AI111" s="9">
        <v>283.49</v>
      </c>
      <c r="AJ111" s="9">
        <v>284.24</v>
      </c>
      <c r="AK111" s="9">
        <v>284.97000000000003</v>
      </c>
    </row>
    <row r="112" spans="1:37" s="9" customFormat="1" x14ac:dyDescent="0.3">
      <c r="A112" s="24" t="str">
        <f t="shared" si="2"/>
        <v>SDG_NoInv_BaseYIXhhd-3</v>
      </c>
      <c r="B112" s="7" t="s">
        <v>221</v>
      </c>
      <c r="C112" s="8" t="s">
        <v>217</v>
      </c>
      <c r="D112" s="21" t="s">
        <v>95</v>
      </c>
      <c r="E112" s="9" t="s">
        <v>87</v>
      </c>
      <c r="F112" s="9">
        <v>160.16</v>
      </c>
      <c r="G112" s="9">
        <v>158.22999999999999</v>
      </c>
      <c r="H112" s="9">
        <v>158.22999999999999</v>
      </c>
      <c r="I112" s="9">
        <v>162.52000000000001</v>
      </c>
      <c r="J112" s="9">
        <v>166.16</v>
      </c>
      <c r="K112" s="9">
        <v>169.97</v>
      </c>
      <c r="L112" s="9">
        <v>174.39</v>
      </c>
      <c r="M112" s="9">
        <v>179.17</v>
      </c>
      <c r="N112" s="9">
        <v>184.22</v>
      </c>
      <c r="O112" s="9">
        <v>189.67</v>
      </c>
      <c r="P112" s="9">
        <v>195.54</v>
      </c>
      <c r="Q112" s="9">
        <v>201.56</v>
      </c>
      <c r="R112" s="9">
        <v>208.12</v>
      </c>
      <c r="S112" s="9">
        <v>215.21</v>
      </c>
      <c r="T112" s="9">
        <v>222.53</v>
      </c>
      <c r="U112" s="9">
        <v>230.56</v>
      </c>
      <c r="V112" s="9">
        <v>239.08</v>
      </c>
      <c r="W112" s="9">
        <v>247.58</v>
      </c>
      <c r="X112" s="9">
        <v>256.29000000000002</v>
      </c>
      <c r="Y112" s="9">
        <v>264.87</v>
      </c>
      <c r="Z112" s="9">
        <v>273.38</v>
      </c>
      <c r="AA112" s="9">
        <v>282.12</v>
      </c>
      <c r="AB112" s="9">
        <v>291.19</v>
      </c>
      <c r="AC112" s="9">
        <v>300.38</v>
      </c>
      <c r="AD112" s="9">
        <v>309.62</v>
      </c>
      <c r="AE112" s="9">
        <v>319.20999999999998</v>
      </c>
      <c r="AF112" s="9">
        <v>329.22</v>
      </c>
      <c r="AG112" s="9">
        <v>338.83</v>
      </c>
      <c r="AH112" s="9">
        <v>343.76</v>
      </c>
      <c r="AI112" s="9">
        <v>344.56</v>
      </c>
      <c r="AJ112" s="9">
        <v>345.2</v>
      </c>
      <c r="AK112" s="9">
        <v>345.75</v>
      </c>
    </row>
    <row r="113" spans="1:37" s="9" customFormat="1" x14ac:dyDescent="0.3">
      <c r="A113" s="24" t="str">
        <f t="shared" si="2"/>
        <v>SDG_NoInv_BaseYIXhhd-4</v>
      </c>
      <c r="B113" s="7" t="s">
        <v>221</v>
      </c>
      <c r="C113" s="8" t="s">
        <v>217</v>
      </c>
      <c r="D113" s="21" t="s">
        <v>95</v>
      </c>
      <c r="E113" s="9" t="s">
        <v>88</v>
      </c>
      <c r="F113" s="9">
        <v>173.02</v>
      </c>
      <c r="G113" s="9">
        <v>170.2</v>
      </c>
      <c r="H113" s="9">
        <v>171.19</v>
      </c>
      <c r="I113" s="9">
        <v>175.64</v>
      </c>
      <c r="J113" s="9">
        <v>179.43</v>
      </c>
      <c r="K113" s="9">
        <v>183.49</v>
      </c>
      <c r="L113" s="9">
        <v>188.21</v>
      </c>
      <c r="M113" s="9">
        <v>193.3</v>
      </c>
      <c r="N113" s="9">
        <v>198.69</v>
      </c>
      <c r="O113" s="9">
        <v>204.5</v>
      </c>
      <c r="P113" s="9">
        <v>210.77</v>
      </c>
      <c r="Q113" s="9">
        <v>217.14</v>
      </c>
      <c r="R113" s="9">
        <v>224.18</v>
      </c>
      <c r="S113" s="9">
        <v>231.71</v>
      </c>
      <c r="T113" s="9">
        <v>239.49</v>
      </c>
      <c r="U113" s="9">
        <v>248.11</v>
      </c>
      <c r="V113" s="9">
        <v>257.16000000000003</v>
      </c>
      <c r="W113" s="9">
        <v>266.20999999999998</v>
      </c>
      <c r="X113" s="9">
        <v>275.44</v>
      </c>
      <c r="Y113" s="9">
        <v>284.45</v>
      </c>
      <c r="Z113" s="9">
        <v>293.45999999999998</v>
      </c>
      <c r="AA113" s="9">
        <v>302.64999999999998</v>
      </c>
      <c r="AB113" s="9">
        <v>312.26</v>
      </c>
      <c r="AC113" s="9">
        <v>321.89</v>
      </c>
      <c r="AD113" s="9">
        <v>331.63</v>
      </c>
      <c r="AE113" s="9">
        <v>341.76</v>
      </c>
      <c r="AF113" s="9">
        <v>352.33</v>
      </c>
      <c r="AG113" s="9">
        <v>362.31</v>
      </c>
      <c r="AH113" s="9">
        <v>366.49</v>
      </c>
      <c r="AI113" s="9">
        <v>366.85</v>
      </c>
      <c r="AJ113" s="9">
        <v>367.14</v>
      </c>
      <c r="AK113" s="9">
        <v>367.3</v>
      </c>
    </row>
    <row r="114" spans="1:37" s="9" customFormat="1" x14ac:dyDescent="0.3">
      <c r="A114" s="24" t="str">
        <f t="shared" si="2"/>
        <v>SDG_NoInv_BaseYIXhhd-5</v>
      </c>
      <c r="B114" s="7" t="s">
        <v>221</v>
      </c>
      <c r="C114" s="8" t="s">
        <v>217</v>
      </c>
      <c r="D114" s="21" t="s">
        <v>95</v>
      </c>
      <c r="E114" s="9" t="s">
        <v>89</v>
      </c>
      <c r="F114" s="9">
        <v>238.85</v>
      </c>
      <c r="G114" s="9">
        <v>234.01</v>
      </c>
      <c r="H114" s="9">
        <v>237.21</v>
      </c>
      <c r="I114" s="9">
        <v>243.01</v>
      </c>
      <c r="J114" s="9">
        <v>247.94</v>
      </c>
      <c r="K114" s="9">
        <v>253.46</v>
      </c>
      <c r="L114" s="9">
        <v>259.88</v>
      </c>
      <c r="M114" s="9">
        <v>266.77999999999997</v>
      </c>
      <c r="N114" s="9">
        <v>274.12</v>
      </c>
      <c r="O114" s="9">
        <v>281.91000000000003</v>
      </c>
      <c r="P114" s="9">
        <v>290.43</v>
      </c>
      <c r="Q114" s="9">
        <v>298.97000000000003</v>
      </c>
      <c r="R114" s="9">
        <v>308.62</v>
      </c>
      <c r="S114" s="9">
        <v>318.76</v>
      </c>
      <c r="T114" s="9">
        <v>329.28</v>
      </c>
      <c r="U114" s="9">
        <v>341.04</v>
      </c>
      <c r="V114" s="9">
        <v>353.25</v>
      </c>
      <c r="W114" s="9">
        <v>365.46</v>
      </c>
      <c r="X114" s="9">
        <v>377.88</v>
      </c>
      <c r="Y114" s="9">
        <v>389.81</v>
      </c>
      <c r="Z114" s="9">
        <v>401.85</v>
      </c>
      <c r="AA114" s="9">
        <v>414.04</v>
      </c>
      <c r="AB114" s="9">
        <v>426.84</v>
      </c>
      <c r="AC114" s="9">
        <v>439.48</v>
      </c>
      <c r="AD114" s="9">
        <v>452.47</v>
      </c>
      <c r="AE114" s="9">
        <v>466.02</v>
      </c>
      <c r="AF114" s="9">
        <v>480.15</v>
      </c>
      <c r="AG114" s="9">
        <v>493.19</v>
      </c>
      <c r="AH114" s="9">
        <v>496.68</v>
      </c>
      <c r="AI114" s="9">
        <v>496.16</v>
      </c>
      <c r="AJ114" s="9">
        <v>495.84</v>
      </c>
      <c r="AK114" s="9">
        <v>495.29</v>
      </c>
    </row>
    <row r="115" spans="1:37" s="9" customFormat="1" x14ac:dyDescent="0.3">
      <c r="A115" s="24" t="str">
        <f t="shared" si="2"/>
        <v>SDG_NoInv_BaseYIXhhd-6</v>
      </c>
      <c r="B115" s="7" t="s">
        <v>221</v>
      </c>
      <c r="C115" s="8" t="s">
        <v>217</v>
      </c>
      <c r="D115" s="21" t="s">
        <v>95</v>
      </c>
      <c r="E115" s="9" t="s">
        <v>90</v>
      </c>
      <c r="F115" s="9">
        <v>288.75</v>
      </c>
      <c r="G115" s="9">
        <v>280.12</v>
      </c>
      <c r="H115" s="9">
        <v>286.49</v>
      </c>
      <c r="I115" s="9">
        <v>293.16000000000003</v>
      </c>
      <c r="J115" s="9">
        <v>298.79000000000002</v>
      </c>
      <c r="K115" s="9">
        <v>305.33999999999997</v>
      </c>
      <c r="L115" s="9">
        <v>312.93</v>
      </c>
      <c r="M115" s="9">
        <v>321.04000000000002</v>
      </c>
      <c r="N115" s="9">
        <v>329.75</v>
      </c>
      <c r="O115" s="9">
        <v>338.89</v>
      </c>
      <c r="P115" s="9">
        <v>349.01</v>
      </c>
      <c r="Q115" s="9">
        <v>359.02</v>
      </c>
      <c r="R115" s="9">
        <v>370.55</v>
      </c>
      <c r="S115" s="9">
        <v>382.49</v>
      </c>
      <c r="T115" s="9">
        <v>394.9</v>
      </c>
      <c r="U115" s="9">
        <v>408.96</v>
      </c>
      <c r="V115" s="9">
        <v>423.32</v>
      </c>
      <c r="W115" s="9">
        <v>437.74</v>
      </c>
      <c r="X115" s="9">
        <v>452.31</v>
      </c>
      <c r="Y115" s="9">
        <v>466.11</v>
      </c>
      <c r="Z115" s="9">
        <v>480.27</v>
      </c>
      <c r="AA115" s="9">
        <v>494.42</v>
      </c>
      <c r="AB115" s="9">
        <v>509.39</v>
      </c>
      <c r="AC115" s="9">
        <v>523.95000000000005</v>
      </c>
      <c r="AD115" s="9">
        <v>539.05999999999995</v>
      </c>
      <c r="AE115" s="9">
        <v>554.86</v>
      </c>
      <c r="AF115" s="9">
        <v>571.33000000000004</v>
      </c>
      <c r="AG115" s="9">
        <v>586.07000000000005</v>
      </c>
      <c r="AH115" s="9">
        <v>587.77</v>
      </c>
      <c r="AI115" s="9">
        <v>586.09</v>
      </c>
      <c r="AJ115" s="9">
        <v>584.83000000000004</v>
      </c>
      <c r="AK115" s="9">
        <v>583.16</v>
      </c>
    </row>
    <row r="116" spans="1:37" s="9" customFormat="1" x14ac:dyDescent="0.3">
      <c r="A116" s="24" t="str">
        <f t="shared" si="2"/>
        <v>SDG_NoInv_BaseYIXhhd-7</v>
      </c>
      <c r="B116" s="7" t="s">
        <v>221</v>
      </c>
      <c r="C116" s="8" t="s">
        <v>217</v>
      </c>
      <c r="D116" s="21" t="s">
        <v>95</v>
      </c>
      <c r="E116" s="9" t="s">
        <v>91</v>
      </c>
      <c r="F116" s="9">
        <v>412.51</v>
      </c>
      <c r="G116" s="9">
        <v>397.49</v>
      </c>
      <c r="H116" s="9">
        <v>409.32</v>
      </c>
      <c r="I116" s="9">
        <v>418.53</v>
      </c>
      <c r="J116" s="9">
        <v>426.28</v>
      </c>
      <c r="K116" s="9">
        <v>435.53</v>
      </c>
      <c r="L116" s="9">
        <v>446.23</v>
      </c>
      <c r="M116" s="9">
        <v>457.59</v>
      </c>
      <c r="N116" s="9">
        <v>469.85</v>
      </c>
      <c r="O116" s="9">
        <v>482.57</v>
      </c>
      <c r="P116" s="9">
        <v>496.82</v>
      </c>
      <c r="Q116" s="9">
        <v>510.81</v>
      </c>
      <c r="R116" s="9">
        <v>527.19000000000005</v>
      </c>
      <c r="S116" s="9">
        <v>543.96</v>
      </c>
      <c r="T116" s="9">
        <v>561.41999999999996</v>
      </c>
      <c r="U116" s="9">
        <v>581.35</v>
      </c>
      <c r="V116" s="9">
        <v>601.44000000000005</v>
      </c>
      <c r="W116" s="9">
        <v>621.69000000000005</v>
      </c>
      <c r="X116" s="9">
        <v>642.16</v>
      </c>
      <c r="Y116" s="9">
        <v>661.28</v>
      </c>
      <c r="Z116" s="9">
        <v>681.12</v>
      </c>
      <c r="AA116" s="9">
        <v>700.76</v>
      </c>
      <c r="AB116" s="9">
        <v>721.72</v>
      </c>
      <c r="AC116" s="9">
        <v>741.73</v>
      </c>
      <c r="AD116" s="9">
        <v>762.68</v>
      </c>
      <c r="AE116" s="9">
        <v>784.62</v>
      </c>
      <c r="AF116" s="9">
        <v>807.5</v>
      </c>
      <c r="AG116" s="9">
        <v>827.61</v>
      </c>
      <c r="AH116" s="9">
        <v>827.33</v>
      </c>
      <c r="AI116" s="9">
        <v>823.76</v>
      </c>
      <c r="AJ116" s="9">
        <v>820.99</v>
      </c>
      <c r="AK116" s="9">
        <v>817.51</v>
      </c>
    </row>
    <row r="117" spans="1:37" s="9" customFormat="1" x14ac:dyDescent="0.3">
      <c r="A117" s="24" t="str">
        <f t="shared" si="2"/>
        <v>SDG_NoInv_BaseYIXhhd-8</v>
      </c>
      <c r="B117" s="7" t="s">
        <v>221</v>
      </c>
      <c r="C117" s="8" t="s">
        <v>217</v>
      </c>
      <c r="D117" s="21" t="s">
        <v>95</v>
      </c>
      <c r="E117" s="9" t="s">
        <v>92</v>
      </c>
      <c r="F117" s="9">
        <v>748.01</v>
      </c>
      <c r="G117" s="9">
        <v>714.15</v>
      </c>
      <c r="H117" s="9">
        <v>741.7</v>
      </c>
      <c r="I117" s="9">
        <v>757.98</v>
      </c>
      <c r="J117" s="9">
        <v>771.48</v>
      </c>
      <c r="K117" s="9">
        <v>788.05</v>
      </c>
      <c r="L117" s="9">
        <v>807.12</v>
      </c>
      <c r="M117" s="9">
        <v>827.21</v>
      </c>
      <c r="N117" s="9">
        <v>848.98</v>
      </c>
      <c r="O117" s="9">
        <v>870.94</v>
      </c>
      <c r="P117" s="9">
        <v>896.26</v>
      </c>
      <c r="Q117" s="9">
        <v>920.98</v>
      </c>
      <c r="R117" s="9">
        <v>950.52</v>
      </c>
      <c r="S117" s="9">
        <v>980.25</v>
      </c>
      <c r="T117" s="9">
        <v>1011.25</v>
      </c>
      <c r="U117" s="9">
        <v>1046.94</v>
      </c>
      <c r="V117" s="9">
        <v>1082.27</v>
      </c>
      <c r="W117" s="9">
        <v>1118.1600000000001</v>
      </c>
      <c r="X117" s="9">
        <v>1154.57</v>
      </c>
      <c r="Y117" s="9">
        <v>1187.93</v>
      </c>
      <c r="Z117" s="9">
        <v>1223.05</v>
      </c>
      <c r="AA117" s="9">
        <v>1257.3699999999999</v>
      </c>
      <c r="AB117" s="9">
        <v>1294.0899999999999</v>
      </c>
      <c r="AC117" s="9">
        <v>1328.44</v>
      </c>
      <c r="AD117" s="9">
        <v>1364.86</v>
      </c>
      <c r="AE117" s="9">
        <v>1403.11</v>
      </c>
      <c r="AF117" s="9">
        <v>1443.08</v>
      </c>
      <c r="AG117" s="9">
        <v>1477.47</v>
      </c>
      <c r="AH117" s="9">
        <v>1471.35</v>
      </c>
      <c r="AI117" s="9">
        <v>1462.46</v>
      </c>
      <c r="AJ117" s="9">
        <v>1455.54</v>
      </c>
      <c r="AK117" s="9">
        <v>1447.08</v>
      </c>
    </row>
    <row r="118" spans="1:37" s="9" customFormat="1" x14ac:dyDescent="0.3">
      <c r="A118" s="24" t="str">
        <f t="shared" si="2"/>
        <v>SDG_NoInv_BaseYIXhhd-9</v>
      </c>
      <c r="B118" s="7" t="s">
        <v>221</v>
      </c>
      <c r="C118" s="8" t="s">
        <v>217</v>
      </c>
      <c r="D118" s="21" t="s">
        <v>95</v>
      </c>
      <c r="E118" s="9" t="s">
        <v>93</v>
      </c>
      <c r="F118" s="9">
        <v>1780.4</v>
      </c>
      <c r="G118" s="9">
        <v>1676.65</v>
      </c>
      <c r="H118" s="9">
        <v>1753.16</v>
      </c>
      <c r="I118" s="9">
        <v>1791.95</v>
      </c>
      <c r="J118" s="9">
        <v>1823.79</v>
      </c>
      <c r="K118" s="9">
        <v>1862.88</v>
      </c>
      <c r="L118" s="9">
        <v>1907.18</v>
      </c>
      <c r="M118" s="9">
        <v>1953.41</v>
      </c>
      <c r="N118" s="9">
        <v>2004.17</v>
      </c>
      <c r="O118" s="9">
        <v>2056.42</v>
      </c>
      <c r="P118" s="9">
        <v>2116.04</v>
      </c>
      <c r="Q118" s="9">
        <v>2173.87</v>
      </c>
      <c r="R118" s="9">
        <v>2243.7199999999998</v>
      </c>
      <c r="S118" s="9">
        <v>2313.54</v>
      </c>
      <c r="T118" s="9">
        <v>2386.5500000000002</v>
      </c>
      <c r="U118" s="9">
        <v>2471.0100000000002</v>
      </c>
      <c r="V118" s="9">
        <v>2553.15</v>
      </c>
      <c r="W118" s="9">
        <v>2637.32</v>
      </c>
      <c r="X118" s="9">
        <v>2723.18</v>
      </c>
      <c r="Y118" s="9">
        <v>2801.43</v>
      </c>
      <c r="Z118" s="9">
        <v>2885.44</v>
      </c>
      <c r="AA118" s="9">
        <v>2966.05</v>
      </c>
      <c r="AB118" s="9">
        <v>3055.33</v>
      </c>
      <c r="AC118" s="9">
        <v>3136.43</v>
      </c>
      <c r="AD118" s="9">
        <v>3221.15</v>
      </c>
      <c r="AE118" s="9">
        <v>3309.94</v>
      </c>
      <c r="AF118" s="9">
        <v>3402.58</v>
      </c>
      <c r="AG118" s="9">
        <v>3481.25</v>
      </c>
      <c r="AH118" s="9">
        <v>3463.88</v>
      </c>
      <c r="AI118" s="9">
        <v>3442.75</v>
      </c>
      <c r="AJ118" s="9">
        <v>3424.26</v>
      </c>
      <c r="AK118" s="9">
        <v>3400.65</v>
      </c>
    </row>
    <row r="119" spans="1:37" s="9" customFormat="1" x14ac:dyDescent="0.3">
      <c r="A119" s="24" t="str">
        <f t="shared" si="2"/>
        <v>SDG_NoInv_BaseC_SavingsINSent-n</v>
      </c>
      <c r="B119" s="7" t="s">
        <v>221</v>
      </c>
      <c r="C119" s="8" t="s">
        <v>217</v>
      </c>
      <c r="D119" s="21" t="s">
        <v>96</v>
      </c>
      <c r="E119" s="9" t="s">
        <v>82</v>
      </c>
      <c r="F119" s="9">
        <v>634.29</v>
      </c>
      <c r="G119" s="9">
        <v>565.9</v>
      </c>
      <c r="H119" s="9">
        <v>592.97</v>
      </c>
      <c r="I119" s="9">
        <v>607.16</v>
      </c>
      <c r="J119" s="9">
        <v>618.69000000000005</v>
      </c>
      <c r="K119" s="9">
        <v>631.45000000000005</v>
      </c>
      <c r="L119" s="9">
        <v>645.22</v>
      </c>
      <c r="M119" s="9">
        <v>659.32</v>
      </c>
      <c r="N119" s="9">
        <v>676.24</v>
      </c>
      <c r="O119" s="9">
        <v>699.32</v>
      </c>
      <c r="P119" s="9">
        <v>720.78</v>
      </c>
      <c r="Q119" s="9">
        <v>740.95</v>
      </c>
      <c r="R119" s="9">
        <v>764.78</v>
      </c>
      <c r="S119" s="9">
        <v>789.71</v>
      </c>
      <c r="T119" s="9">
        <v>816.24</v>
      </c>
      <c r="U119" s="9">
        <v>847.1</v>
      </c>
      <c r="V119" s="9">
        <v>876.46</v>
      </c>
      <c r="W119" s="9">
        <v>906.87</v>
      </c>
      <c r="X119" s="9">
        <v>937.68</v>
      </c>
      <c r="Y119" s="9">
        <v>967.7</v>
      </c>
      <c r="Z119" s="9">
        <v>1001.29</v>
      </c>
      <c r="AA119" s="9">
        <v>1032.04</v>
      </c>
      <c r="AB119" s="9">
        <v>1072.42</v>
      </c>
      <c r="AC119" s="9">
        <v>1107.22</v>
      </c>
      <c r="AD119" s="9">
        <v>1139.17</v>
      </c>
      <c r="AE119" s="9">
        <v>1171.8900000000001</v>
      </c>
      <c r="AF119" s="9">
        <v>1205.43</v>
      </c>
      <c r="AG119" s="9">
        <v>1234.28</v>
      </c>
      <c r="AH119" s="9">
        <v>1240.56</v>
      </c>
      <c r="AI119" s="9">
        <v>1239.7</v>
      </c>
      <c r="AJ119" s="9">
        <v>1233.22</v>
      </c>
      <c r="AK119" s="9">
        <v>1222.08</v>
      </c>
    </row>
    <row r="120" spans="1:37" s="9" customFormat="1" x14ac:dyDescent="0.3">
      <c r="A120" s="24" t="str">
        <f t="shared" si="2"/>
        <v>SDG_NoInv_BaseC_SavingsINSent-e</v>
      </c>
      <c r="B120" s="7" t="s">
        <v>221</v>
      </c>
      <c r="C120" s="8" t="s">
        <v>217</v>
      </c>
      <c r="D120" s="21" t="s">
        <v>96</v>
      </c>
      <c r="E120" s="9" t="s">
        <v>83</v>
      </c>
      <c r="F120" s="9">
        <v>60.1</v>
      </c>
      <c r="G120" s="9">
        <v>66.16</v>
      </c>
      <c r="H120" s="9">
        <v>55.45</v>
      </c>
      <c r="I120" s="9">
        <v>56.63</v>
      </c>
      <c r="J120" s="9">
        <v>59.06</v>
      </c>
      <c r="K120" s="9">
        <v>62.52</v>
      </c>
      <c r="L120" s="9">
        <v>65.989999999999995</v>
      </c>
      <c r="M120" s="9">
        <v>65.62</v>
      </c>
      <c r="N120" s="9">
        <v>63.86</v>
      </c>
      <c r="O120" s="9">
        <v>62.71</v>
      </c>
      <c r="P120" s="9">
        <v>64.349999999999994</v>
      </c>
      <c r="Q120" s="9">
        <v>67.84</v>
      </c>
      <c r="R120" s="9">
        <v>74.09</v>
      </c>
      <c r="S120" s="9">
        <v>78.69</v>
      </c>
      <c r="T120" s="9">
        <v>83.44</v>
      </c>
      <c r="U120" s="9">
        <v>88.01</v>
      </c>
      <c r="V120" s="9">
        <v>88.57</v>
      </c>
      <c r="W120" s="9">
        <v>92.5</v>
      </c>
      <c r="X120" s="9">
        <v>101.64</v>
      </c>
      <c r="Y120" s="9">
        <v>110.25</v>
      </c>
      <c r="Z120" s="9">
        <v>119.71</v>
      </c>
      <c r="AA120" s="9">
        <v>129.07</v>
      </c>
      <c r="AB120" s="9">
        <v>135.47999999999999</v>
      </c>
      <c r="AC120" s="9">
        <v>143.88999999999999</v>
      </c>
      <c r="AD120" s="9">
        <v>153</v>
      </c>
      <c r="AE120" s="9">
        <v>161.85</v>
      </c>
      <c r="AF120" s="9">
        <v>170.67</v>
      </c>
      <c r="AG120" s="9">
        <v>205.27</v>
      </c>
      <c r="AH120" s="9">
        <v>236.85</v>
      </c>
      <c r="AI120" s="9">
        <v>275.37</v>
      </c>
      <c r="AJ120" s="9">
        <v>314.07</v>
      </c>
      <c r="AK120" s="9">
        <v>349.69</v>
      </c>
    </row>
    <row r="121" spans="1:37" s="9" customFormat="1" x14ac:dyDescent="0.3">
      <c r="A121" s="24" t="str">
        <f t="shared" si="2"/>
        <v>SDG_NoInv_BaseC_SavingsINShhd-0</v>
      </c>
      <c r="B121" s="7" t="s">
        <v>221</v>
      </c>
      <c r="C121" s="8" t="s">
        <v>217</v>
      </c>
      <c r="D121" s="21" t="s">
        <v>96</v>
      </c>
      <c r="E121" s="9" t="s">
        <v>84</v>
      </c>
      <c r="F121" s="9">
        <v>0.06</v>
      </c>
      <c r="G121" s="9">
        <v>0</v>
      </c>
      <c r="H121" s="9">
        <v>0.12</v>
      </c>
      <c r="I121" s="9">
        <v>0.18</v>
      </c>
      <c r="J121" s="9">
        <v>0.17</v>
      </c>
      <c r="K121" s="9">
        <v>0.17</v>
      </c>
      <c r="L121" s="9">
        <v>0.19</v>
      </c>
      <c r="M121" s="9">
        <v>0.28999999999999998</v>
      </c>
      <c r="N121" s="9">
        <v>0.42</v>
      </c>
      <c r="O121" s="9">
        <v>0.37</v>
      </c>
      <c r="P121" s="9">
        <v>0.43</v>
      </c>
      <c r="Q121" s="9">
        <v>0.49</v>
      </c>
      <c r="R121" s="9">
        <v>0.54</v>
      </c>
      <c r="S121" s="9">
        <v>0.62</v>
      </c>
      <c r="T121" s="9">
        <v>0.71</v>
      </c>
      <c r="U121" s="9">
        <v>0.82</v>
      </c>
      <c r="V121" s="9">
        <v>1.02</v>
      </c>
      <c r="W121" s="9">
        <v>1.1599999999999999</v>
      </c>
      <c r="X121" s="9">
        <v>1.21</v>
      </c>
      <c r="Y121" s="9">
        <v>1.25</v>
      </c>
      <c r="Z121" s="9">
        <v>1.24</v>
      </c>
      <c r="AA121" s="9">
        <v>1.26</v>
      </c>
      <c r="AB121" s="9">
        <v>1.22</v>
      </c>
      <c r="AC121" s="9">
        <v>1.2</v>
      </c>
      <c r="AD121" s="9">
        <v>1.23</v>
      </c>
      <c r="AE121" s="9">
        <v>1.29</v>
      </c>
      <c r="AF121" s="9">
        <v>1.38</v>
      </c>
      <c r="AG121" s="9">
        <v>0.98</v>
      </c>
      <c r="AH121" s="9">
        <v>0.2</v>
      </c>
      <c r="AI121" s="9">
        <v>-0.78</v>
      </c>
      <c r="AJ121" s="9">
        <v>-1.72</v>
      </c>
      <c r="AK121" s="9">
        <v>-2.58</v>
      </c>
    </row>
    <row r="122" spans="1:37" s="9" customFormat="1" x14ac:dyDescent="0.3">
      <c r="A122" s="24" t="str">
        <f t="shared" si="2"/>
        <v>SDG_NoInv_BaseC_SavingsINShhd-1</v>
      </c>
      <c r="B122" s="7" t="s">
        <v>221</v>
      </c>
      <c r="C122" s="8" t="s">
        <v>217</v>
      </c>
      <c r="D122" s="21" t="s">
        <v>96</v>
      </c>
      <c r="E122" s="9" t="s">
        <v>85</v>
      </c>
      <c r="F122" s="9">
        <v>0.09</v>
      </c>
      <c r="G122" s="9">
        <v>0.01</v>
      </c>
      <c r="H122" s="9">
        <v>0.17</v>
      </c>
      <c r="I122" s="9">
        <v>0.26</v>
      </c>
      <c r="J122" s="9">
        <v>0.25</v>
      </c>
      <c r="K122" s="9">
        <v>0.24</v>
      </c>
      <c r="L122" s="9">
        <v>0.28000000000000003</v>
      </c>
      <c r="M122" s="9">
        <v>0.42</v>
      </c>
      <c r="N122" s="9">
        <v>0.59</v>
      </c>
      <c r="O122" s="9">
        <v>0.52</v>
      </c>
      <c r="P122" s="9">
        <v>0.61</v>
      </c>
      <c r="Q122" s="9">
        <v>0.69</v>
      </c>
      <c r="R122" s="9">
        <v>0.75</v>
      </c>
      <c r="S122" s="9">
        <v>0.87</v>
      </c>
      <c r="T122" s="9">
        <v>0.98</v>
      </c>
      <c r="U122" s="9">
        <v>1.1299999999999999</v>
      </c>
      <c r="V122" s="9">
        <v>1.41</v>
      </c>
      <c r="W122" s="9">
        <v>1.6</v>
      </c>
      <c r="X122" s="9">
        <v>1.67</v>
      </c>
      <c r="Y122" s="9">
        <v>1.72</v>
      </c>
      <c r="Z122" s="9">
        <v>1.72</v>
      </c>
      <c r="AA122" s="9">
        <v>1.74</v>
      </c>
      <c r="AB122" s="9">
        <v>1.69</v>
      </c>
      <c r="AC122" s="9">
        <v>1.66</v>
      </c>
      <c r="AD122" s="9">
        <v>1.7</v>
      </c>
      <c r="AE122" s="9">
        <v>1.78</v>
      </c>
      <c r="AF122" s="9">
        <v>1.91</v>
      </c>
      <c r="AG122" s="9">
        <v>1.36</v>
      </c>
      <c r="AH122" s="9">
        <v>0.3</v>
      </c>
      <c r="AI122" s="9">
        <v>-1.04</v>
      </c>
      <c r="AJ122" s="9">
        <v>-2.31</v>
      </c>
      <c r="AK122" s="9">
        <v>-3.48</v>
      </c>
    </row>
    <row r="123" spans="1:37" s="9" customFormat="1" x14ac:dyDescent="0.3">
      <c r="A123" s="24" t="str">
        <f t="shared" si="2"/>
        <v>SDG_NoInv_BaseC_SavingsINShhd-2</v>
      </c>
      <c r="B123" s="7" t="s">
        <v>221</v>
      </c>
      <c r="C123" s="8" t="s">
        <v>217</v>
      </c>
      <c r="D123" s="21" t="s">
        <v>96</v>
      </c>
      <c r="E123" s="9" t="s">
        <v>86</v>
      </c>
      <c r="F123" s="9">
        <v>0.15</v>
      </c>
      <c r="G123" s="9">
        <v>0.05</v>
      </c>
      <c r="H123" s="9">
        <v>0.25</v>
      </c>
      <c r="I123" s="9">
        <v>0.35</v>
      </c>
      <c r="J123" s="9">
        <v>0.34</v>
      </c>
      <c r="K123" s="9">
        <v>0.33</v>
      </c>
      <c r="L123" s="9">
        <v>0.37</v>
      </c>
      <c r="M123" s="9">
        <v>0.53</v>
      </c>
      <c r="N123" s="9">
        <v>0.73</v>
      </c>
      <c r="O123" s="9">
        <v>0.66</v>
      </c>
      <c r="P123" s="9">
        <v>0.76</v>
      </c>
      <c r="Q123" s="9">
        <v>0.86</v>
      </c>
      <c r="R123" s="9">
        <v>0.94</v>
      </c>
      <c r="S123" s="9">
        <v>1.07</v>
      </c>
      <c r="T123" s="9">
        <v>1.21</v>
      </c>
      <c r="U123" s="9">
        <v>1.39</v>
      </c>
      <c r="V123" s="9">
        <v>1.71</v>
      </c>
      <c r="W123" s="9">
        <v>1.93</v>
      </c>
      <c r="X123" s="9">
        <v>2.02</v>
      </c>
      <c r="Y123" s="9">
        <v>2.08</v>
      </c>
      <c r="Z123" s="9">
        <v>2.08</v>
      </c>
      <c r="AA123" s="9">
        <v>2.1</v>
      </c>
      <c r="AB123" s="9">
        <v>2.0499999999999998</v>
      </c>
      <c r="AC123" s="9">
        <v>2.0099999999999998</v>
      </c>
      <c r="AD123" s="9">
        <v>2.06</v>
      </c>
      <c r="AE123" s="9">
        <v>2.16</v>
      </c>
      <c r="AF123" s="9">
        <v>2.31</v>
      </c>
      <c r="AG123" s="9">
        <v>1.68</v>
      </c>
      <c r="AH123" s="9">
        <v>0.45</v>
      </c>
      <c r="AI123" s="9">
        <v>-1.1000000000000001</v>
      </c>
      <c r="AJ123" s="9">
        <v>-2.57</v>
      </c>
      <c r="AK123" s="9">
        <v>-3.92</v>
      </c>
    </row>
    <row r="124" spans="1:37" s="9" customFormat="1" x14ac:dyDescent="0.3">
      <c r="A124" s="24" t="str">
        <f t="shared" si="2"/>
        <v>SDG_NoInv_BaseC_SavingsINShhd-3</v>
      </c>
      <c r="B124" s="7" t="s">
        <v>221</v>
      </c>
      <c r="C124" s="8" t="s">
        <v>217</v>
      </c>
      <c r="D124" s="21" t="s">
        <v>96</v>
      </c>
      <c r="E124" s="9" t="s">
        <v>87</v>
      </c>
      <c r="F124" s="9">
        <v>0.3</v>
      </c>
      <c r="G124" s="9">
        <v>0.18</v>
      </c>
      <c r="H124" s="9">
        <v>0.41</v>
      </c>
      <c r="I124" s="9">
        <v>0.54</v>
      </c>
      <c r="J124" s="9">
        <v>0.53</v>
      </c>
      <c r="K124" s="9">
        <v>0.52</v>
      </c>
      <c r="L124" s="9">
        <v>0.57999999999999996</v>
      </c>
      <c r="M124" s="9">
        <v>0.78</v>
      </c>
      <c r="N124" s="9">
        <v>1.03</v>
      </c>
      <c r="O124" s="9">
        <v>0.95</v>
      </c>
      <c r="P124" s="9">
        <v>1.08</v>
      </c>
      <c r="Q124" s="9">
        <v>1.2</v>
      </c>
      <c r="R124" s="9">
        <v>1.3</v>
      </c>
      <c r="S124" s="9">
        <v>1.46</v>
      </c>
      <c r="T124" s="9">
        <v>1.64</v>
      </c>
      <c r="U124" s="9">
        <v>1.86</v>
      </c>
      <c r="V124" s="9">
        <v>2.2599999999999998</v>
      </c>
      <c r="W124" s="9">
        <v>2.54</v>
      </c>
      <c r="X124" s="9">
        <v>2.65</v>
      </c>
      <c r="Y124" s="9">
        <v>2.73</v>
      </c>
      <c r="Z124" s="9">
        <v>2.73</v>
      </c>
      <c r="AA124" s="9">
        <v>2.77</v>
      </c>
      <c r="AB124" s="9">
        <v>2.71</v>
      </c>
      <c r="AC124" s="9">
        <v>2.67</v>
      </c>
      <c r="AD124" s="9">
        <v>2.73</v>
      </c>
      <c r="AE124" s="9">
        <v>2.86</v>
      </c>
      <c r="AF124" s="9">
        <v>3.05</v>
      </c>
      <c r="AG124" s="9">
        <v>2.29</v>
      </c>
      <c r="AH124" s="9">
        <v>0.79</v>
      </c>
      <c r="AI124" s="9">
        <v>-1.0900000000000001</v>
      </c>
      <c r="AJ124" s="9">
        <v>-2.86</v>
      </c>
      <c r="AK124" s="9">
        <v>-4.49</v>
      </c>
    </row>
    <row r="125" spans="1:37" s="9" customFormat="1" x14ac:dyDescent="0.3">
      <c r="A125" s="24" t="str">
        <f t="shared" si="2"/>
        <v>SDG_NoInv_BaseC_SavingsINShhd-4</v>
      </c>
      <c r="B125" s="7" t="s">
        <v>221</v>
      </c>
      <c r="C125" s="8" t="s">
        <v>217</v>
      </c>
      <c r="D125" s="21" t="s">
        <v>96</v>
      </c>
      <c r="E125" s="9" t="s">
        <v>88</v>
      </c>
      <c r="F125" s="9">
        <v>0.43</v>
      </c>
      <c r="G125" s="9">
        <v>0.3</v>
      </c>
      <c r="H125" s="9">
        <v>0.55000000000000004</v>
      </c>
      <c r="I125" s="9">
        <v>0.69</v>
      </c>
      <c r="J125" s="9">
        <v>0.68</v>
      </c>
      <c r="K125" s="9">
        <v>0.68</v>
      </c>
      <c r="L125" s="9">
        <v>0.74</v>
      </c>
      <c r="M125" s="9">
        <v>0.96</v>
      </c>
      <c r="N125" s="9">
        <v>1.23</v>
      </c>
      <c r="O125" s="9">
        <v>1.1399999999999999</v>
      </c>
      <c r="P125" s="9">
        <v>1.28</v>
      </c>
      <c r="Q125" s="9">
        <v>1.41</v>
      </c>
      <c r="R125" s="9">
        <v>1.52</v>
      </c>
      <c r="S125" s="9">
        <v>1.71</v>
      </c>
      <c r="T125" s="9">
        <v>1.89</v>
      </c>
      <c r="U125" s="9">
        <v>2.14</v>
      </c>
      <c r="V125" s="9">
        <v>2.57</v>
      </c>
      <c r="W125" s="9">
        <v>2.87</v>
      </c>
      <c r="X125" s="9">
        <v>2.99</v>
      </c>
      <c r="Y125" s="9">
        <v>3.08</v>
      </c>
      <c r="Z125" s="9">
        <v>3.09</v>
      </c>
      <c r="AA125" s="9">
        <v>3.13</v>
      </c>
      <c r="AB125" s="9">
        <v>3.07</v>
      </c>
      <c r="AC125" s="9">
        <v>3.04</v>
      </c>
      <c r="AD125" s="9">
        <v>3.11</v>
      </c>
      <c r="AE125" s="9">
        <v>3.25</v>
      </c>
      <c r="AF125" s="9">
        <v>3.46</v>
      </c>
      <c r="AG125" s="9">
        <v>2.66</v>
      </c>
      <c r="AH125" s="9">
        <v>1.07</v>
      </c>
      <c r="AI125" s="9">
        <v>-0.92</v>
      </c>
      <c r="AJ125" s="9">
        <v>-2.78</v>
      </c>
      <c r="AK125" s="9">
        <v>-4.5</v>
      </c>
    </row>
    <row r="126" spans="1:37" s="9" customFormat="1" x14ac:dyDescent="0.3">
      <c r="A126" s="24" t="str">
        <f t="shared" si="2"/>
        <v>SDG_NoInv_BaseC_SavingsINShhd-5</v>
      </c>
      <c r="B126" s="7" t="s">
        <v>221</v>
      </c>
      <c r="C126" s="8" t="s">
        <v>217</v>
      </c>
      <c r="D126" s="21" t="s">
        <v>96</v>
      </c>
      <c r="E126" s="9" t="s">
        <v>89</v>
      </c>
      <c r="F126" s="9">
        <v>0.66</v>
      </c>
      <c r="G126" s="9">
        <v>0.48</v>
      </c>
      <c r="H126" s="9">
        <v>0.83</v>
      </c>
      <c r="I126" s="9">
        <v>1.02</v>
      </c>
      <c r="J126" s="9">
        <v>1</v>
      </c>
      <c r="K126" s="9">
        <v>1</v>
      </c>
      <c r="L126" s="9">
        <v>1.08</v>
      </c>
      <c r="M126" s="9">
        <v>1.38</v>
      </c>
      <c r="N126" s="9">
        <v>1.75</v>
      </c>
      <c r="O126" s="9">
        <v>1.63</v>
      </c>
      <c r="P126" s="9">
        <v>1.83</v>
      </c>
      <c r="Q126" s="9">
        <v>2.0099999999999998</v>
      </c>
      <c r="R126" s="9">
        <v>2.16</v>
      </c>
      <c r="S126" s="9">
        <v>2.41</v>
      </c>
      <c r="T126" s="9">
        <v>2.66</v>
      </c>
      <c r="U126" s="9">
        <v>3</v>
      </c>
      <c r="V126" s="9">
        <v>3.59</v>
      </c>
      <c r="W126" s="9">
        <v>3.99</v>
      </c>
      <c r="X126" s="9">
        <v>4.16</v>
      </c>
      <c r="Y126" s="9">
        <v>4.28</v>
      </c>
      <c r="Z126" s="9">
        <v>4.29</v>
      </c>
      <c r="AA126" s="9">
        <v>4.3499999999999996</v>
      </c>
      <c r="AB126" s="9">
        <v>4.2699999999999996</v>
      </c>
      <c r="AC126" s="9">
        <v>4.2300000000000004</v>
      </c>
      <c r="AD126" s="9">
        <v>4.33</v>
      </c>
      <c r="AE126" s="9">
        <v>4.5199999999999996</v>
      </c>
      <c r="AF126" s="9">
        <v>4.8</v>
      </c>
      <c r="AG126" s="9">
        <v>3.73</v>
      </c>
      <c r="AH126" s="9">
        <v>1.59</v>
      </c>
      <c r="AI126" s="9">
        <v>-1.05</v>
      </c>
      <c r="AJ126" s="9">
        <v>-3.52</v>
      </c>
      <c r="AK126" s="9">
        <v>-5.79</v>
      </c>
    </row>
    <row r="127" spans="1:37" s="9" customFormat="1" x14ac:dyDescent="0.3">
      <c r="A127" s="24" t="str">
        <f t="shared" si="2"/>
        <v>SDG_NoInv_BaseC_SavingsINShhd-6</v>
      </c>
      <c r="B127" s="7" t="s">
        <v>221</v>
      </c>
      <c r="C127" s="8" t="s">
        <v>217</v>
      </c>
      <c r="D127" s="21" t="s">
        <v>96</v>
      </c>
      <c r="E127" s="9" t="s">
        <v>90</v>
      </c>
      <c r="F127" s="9">
        <v>0.9</v>
      </c>
      <c r="G127" s="9">
        <v>0.67</v>
      </c>
      <c r="H127" s="9">
        <v>1.1000000000000001</v>
      </c>
      <c r="I127" s="9">
        <v>1.32</v>
      </c>
      <c r="J127" s="9">
        <v>1.31</v>
      </c>
      <c r="K127" s="9">
        <v>1.3</v>
      </c>
      <c r="L127" s="9">
        <v>1.41</v>
      </c>
      <c r="M127" s="9">
        <v>1.76</v>
      </c>
      <c r="N127" s="9">
        <v>2.2000000000000002</v>
      </c>
      <c r="O127" s="9">
        <v>2.0699999999999998</v>
      </c>
      <c r="P127" s="9">
        <v>2.2999999999999998</v>
      </c>
      <c r="Q127" s="9">
        <v>2.5099999999999998</v>
      </c>
      <c r="R127" s="9">
        <v>2.7</v>
      </c>
      <c r="S127" s="9">
        <v>3</v>
      </c>
      <c r="T127" s="9">
        <v>3.31</v>
      </c>
      <c r="U127" s="9">
        <v>3.71</v>
      </c>
      <c r="V127" s="9">
        <v>4.41</v>
      </c>
      <c r="W127" s="9">
        <v>4.8899999999999997</v>
      </c>
      <c r="X127" s="9">
        <v>5.09</v>
      </c>
      <c r="Y127" s="9">
        <v>5.24</v>
      </c>
      <c r="Z127" s="9">
        <v>5.25</v>
      </c>
      <c r="AA127" s="9">
        <v>5.33</v>
      </c>
      <c r="AB127" s="9">
        <v>5.24</v>
      </c>
      <c r="AC127" s="9">
        <v>5.19</v>
      </c>
      <c r="AD127" s="9">
        <v>5.31</v>
      </c>
      <c r="AE127" s="9">
        <v>5.54</v>
      </c>
      <c r="AF127" s="9">
        <v>5.87</v>
      </c>
      <c r="AG127" s="9">
        <v>4.6100000000000003</v>
      </c>
      <c r="AH127" s="9">
        <v>2.1</v>
      </c>
      <c r="AI127" s="9">
        <v>-0.99</v>
      </c>
      <c r="AJ127" s="9">
        <v>-3.87</v>
      </c>
      <c r="AK127" s="9">
        <v>-6.5</v>
      </c>
    </row>
    <row r="128" spans="1:37" s="9" customFormat="1" x14ac:dyDescent="0.3">
      <c r="A128" s="24" t="str">
        <f t="shared" si="2"/>
        <v>SDG_NoInv_BaseC_SavingsINShhd-7</v>
      </c>
      <c r="B128" s="7" t="s">
        <v>221</v>
      </c>
      <c r="C128" s="8" t="s">
        <v>217</v>
      </c>
      <c r="D128" s="21" t="s">
        <v>96</v>
      </c>
      <c r="E128" s="9" t="s">
        <v>91</v>
      </c>
      <c r="F128" s="9">
        <v>1.64</v>
      </c>
      <c r="G128" s="9">
        <v>1.28</v>
      </c>
      <c r="H128" s="9">
        <v>1.89</v>
      </c>
      <c r="I128" s="9">
        <v>2.21</v>
      </c>
      <c r="J128" s="9">
        <v>2.19</v>
      </c>
      <c r="K128" s="9">
        <v>2.19</v>
      </c>
      <c r="L128" s="9">
        <v>2.34</v>
      </c>
      <c r="M128" s="9">
        <v>2.85</v>
      </c>
      <c r="N128" s="9">
        <v>3.45</v>
      </c>
      <c r="O128" s="9">
        <v>3.29</v>
      </c>
      <c r="P128" s="9">
        <v>3.62</v>
      </c>
      <c r="Q128" s="9">
        <v>3.93</v>
      </c>
      <c r="R128" s="9">
        <v>4.2</v>
      </c>
      <c r="S128" s="9">
        <v>4.63</v>
      </c>
      <c r="T128" s="9">
        <v>5.07</v>
      </c>
      <c r="U128" s="9">
        <v>5.64</v>
      </c>
      <c r="V128" s="9">
        <v>6.62</v>
      </c>
      <c r="W128" s="9">
        <v>7.31</v>
      </c>
      <c r="X128" s="9">
        <v>7.6</v>
      </c>
      <c r="Y128" s="9">
        <v>7.82</v>
      </c>
      <c r="Z128" s="9">
        <v>7.87</v>
      </c>
      <c r="AA128" s="9">
        <v>7.99</v>
      </c>
      <c r="AB128" s="9">
        <v>7.9</v>
      </c>
      <c r="AC128" s="9">
        <v>7.84</v>
      </c>
      <c r="AD128" s="9">
        <v>8.02</v>
      </c>
      <c r="AE128" s="9">
        <v>8.36</v>
      </c>
      <c r="AF128" s="9">
        <v>8.83</v>
      </c>
      <c r="AG128" s="9">
        <v>7.12</v>
      </c>
      <c r="AH128" s="9">
        <v>3.66</v>
      </c>
      <c r="AI128" s="9">
        <v>-0.56999999999999995</v>
      </c>
      <c r="AJ128" s="9">
        <v>-4.5</v>
      </c>
      <c r="AK128" s="9">
        <v>-8.0500000000000007</v>
      </c>
    </row>
    <row r="129" spans="1:37" s="9" customFormat="1" x14ac:dyDescent="0.3">
      <c r="A129" s="24" t="str">
        <f t="shared" si="2"/>
        <v>SDG_NoInv_BaseC_SavingsINShhd-8</v>
      </c>
      <c r="B129" s="7" t="s">
        <v>221</v>
      </c>
      <c r="C129" s="8" t="s">
        <v>217</v>
      </c>
      <c r="D129" s="21" t="s">
        <v>96</v>
      </c>
      <c r="E129" s="9" t="s">
        <v>92</v>
      </c>
      <c r="F129" s="9">
        <v>3.78</v>
      </c>
      <c r="G129" s="9">
        <v>3.05</v>
      </c>
      <c r="H129" s="9">
        <v>4.13</v>
      </c>
      <c r="I129" s="9">
        <v>4.68</v>
      </c>
      <c r="J129" s="9">
        <v>4.67</v>
      </c>
      <c r="K129" s="9">
        <v>4.7</v>
      </c>
      <c r="L129" s="9">
        <v>4.9800000000000004</v>
      </c>
      <c r="M129" s="9">
        <v>5.83</v>
      </c>
      <c r="N129" s="9">
        <v>6.87</v>
      </c>
      <c r="O129" s="9">
        <v>6.63</v>
      </c>
      <c r="P129" s="9">
        <v>7.22</v>
      </c>
      <c r="Q129" s="9">
        <v>7.77</v>
      </c>
      <c r="R129" s="9">
        <v>8.2799999999999994</v>
      </c>
      <c r="S129" s="9">
        <v>9.0399999999999991</v>
      </c>
      <c r="T129" s="9">
        <v>9.83</v>
      </c>
      <c r="U129" s="9">
        <v>10.85</v>
      </c>
      <c r="V129" s="9">
        <v>12.55</v>
      </c>
      <c r="W129" s="9">
        <v>13.77</v>
      </c>
      <c r="X129" s="9">
        <v>14.32</v>
      </c>
      <c r="Y129" s="9">
        <v>14.75</v>
      </c>
      <c r="Z129" s="9">
        <v>14.89</v>
      </c>
      <c r="AA129" s="9">
        <v>15.14</v>
      </c>
      <c r="AB129" s="9">
        <v>15.07</v>
      </c>
      <c r="AC129" s="9">
        <v>15.02</v>
      </c>
      <c r="AD129" s="9">
        <v>15.39</v>
      </c>
      <c r="AE129" s="9">
        <v>16.02</v>
      </c>
      <c r="AF129" s="9">
        <v>16.86</v>
      </c>
      <c r="AG129" s="9">
        <v>14.04</v>
      </c>
      <c r="AH129" s="9">
        <v>8.18</v>
      </c>
      <c r="AI129" s="9">
        <v>1.1200000000000001</v>
      </c>
      <c r="AJ129" s="9">
        <v>-5.41</v>
      </c>
      <c r="AK129" s="9">
        <v>-11.27</v>
      </c>
    </row>
    <row r="130" spans="1:37" s="9" customFormat="1" x14ac:dyDescent="0.3">
      <c r="A130" s="24" t="str">
        <f t="shared" ref="A130:A193" si="3">_xlfn.CONCAT(C130,D130,E130)</f>
        <v>SDG_NoInv_BaseC_SavingsINShhd-9</v>
      </c>
      <c r="B130" s="7" t="s">
        <v>221</v>
      </c>
      <c r="C130" s="8" t="s">
        <v>217</v>
      </c>
      <c r="D130" s="21" t="s">
        <v>96</v>
      </c>
      <c r="E130" s="9" t="s">
        <v>93</v>
      </c>
      <c r="F130" s="9">
        <v>61.83</v>
      </c>
      <c r="G130" s="9">
        <v>54.46</v>
      </c>
      <c r="H130" s="9">
        <v>59.85</v>
      </c>
      <c r="I130" s="9">
        <v>62.31</v>
      </c>
      <c r="J130" s="9">
        <v>63.22</v>
      </c>
      <c r="K130" s="9">
        <v>64.47</v>
      </c>
      <c r="L130" s="9">
        <v>66.400000000000006</v>
      </c>
      <c r="M130" s="9">
        <v>69.66</v>
      </c>
      <c r="N130" s="9">
        <v>73.52</v>
      </c>
      <c r="O130" s="9">
        <v>74.86</v>
      </c>
      <c r="P130" s="9">
        <v>78.14</v>
      </c>
      <c r="Q130" s="9">
        <v>81.22</v>
      </c>
      <c r="R130" s="9">
        <v>84.69</v>
      </c>
      <c r="S130" s="9">
        <v>88.74</v>
      </c>
      <c r="T130" s="9">
        <v>92.99</v>
      </c>
      <c r="U130" s="9">
        <v>98.21</v>
      </c>
      <c r="V130" s="9">
        <v>104.77</v>
      </c>
      <c r="W130" s="9">
        <v>110.37</v>
      </c>
      <c r="X130" s="9">
        <v>114.6</v>
      </c>
      <c r="Y130" s="9">
        <v>118.26</v>
      </c>
      <c r="Z130" s="9">
        <v>121.57</v>
      </c>
      <c r="AA130" s="9">
        <v>124.89</v>
      </c>
      <c r="AB130" s="9">
        <v>128.06</v>
      </c>
      <c r="AC130" s="9">
        <v>130.80000000000001</v>
      </c>
      <c r="AD130" s="9">
        <v>134.47999999999999</v>
      </c>
      <c r="AE130" s="9">
        <v>138.86000000000001</v>
      </c>
      <c r="AF130" s="9">
        <v>143.87</v>
      </c>
      <c r="AG130" s="9">
        <v>140.19999999999999</v>
      </c>
      <c r="AH130" s="9">
        <v>126.1</v>
      </c>
      <c r="AI130" s="9">
        <v>109.16</v>
      </c>
      <c r="AJ130" s="9">
        <v>93.39</v>
      </c>
      <c r="AK130" s="9">
        <v>78.87</v>
      </c>
    </row>
    <row r="131" spans="1:37" s="9" customFormat="1" x14ac:dyDescent="0.3">
      <c r="A131" s="24" t="str">
        <f t="shared" si="3"/>
        <v>SDG_NoInv_BaseC_SavingsINStotal</v>
      </c>
      <c r="B131" s="7" t="s">
        <v>221</v>
      </c>
      <c r="C131" s="8" t="s">
        <v>217</v>
      </c>
      <c r="D131" s="21" t="s">
        <v>96</v>
      </c>
      <c r="E131" s="9" t="s">
        <v>1</v>
      </c>
      <c r="F131" s="9">
        <v>764.23</v>
      </c>
      <c r="G131" s="9">
        <v>692.52</v>
      </c>
      <c r="H131" s="9">
        <v>717.7</v>
      </c>
      <c r="I131" s="9">
        <v>737.36</v>
      </c>
      <c r="J131" s="9">
        <v>752.11</v>
      </c>
      <c r="K131" s="9">
        <v>769.57</v>
      </c>
      <c r="L131" s="9">
        <v>789.57</v>
      </c>
      <c r="M131" s="9">
        <v>809.41</v>
      </c>
      <c r="N131" s="9">
        <v>831.88</v>
      </c>
      <c r="O131" s="9">
        <v>854.16</v>
      </c>
      <c r="P131" s="9">
        <v>882.41</v>
      </c>
      <c r="Q131" s="9">
        <v>910.88</v>
      </c>
      <c r="R131" s="9">
        <v>945.93</v>
      </c>
      <c r="S131" s="9">
        <v>981.94</v>
      </c>
      <c r="T131" s="9">
        <v>1019.95</v>
      </c>
      <c r="U131" s="9">
        <v>1063.8499999999999</v>
      </c>
      <c r="V131" s="9">
        <v>1105.96</v>
      </c>
      <c r="W131" s="9">
        <v>1149.81</v>
      </c>
      <c r="X131" s="9">
        <v>1195.6300000000001</v>
      </c>
      <c r="Y131" s="9">
        <v>1239.17</v>
      </c>
      <c r="Z131" s="9">
        <v>1285.73</v>
      </c>
      <c r="AA131" s="9">
        <v>1329.8</v>
      </c>
      <c r="AB131" s="9">
        <v>1379.18</v>
      </c>
      <c r="AC131" s="9">
        <v>1424.74</v>
      </c>
      <c r="AD131" s="9">
        <v>1470.53</v>
      </c>
      <c r="AE131" s="9">
        <v>1518.39</v>
      </c>
      <c r="AF131" s="9">
        <v>1568.42</v>
      </c>
      <c r="AG131" s="9">
        <v>1618.24</v>
      </c>
      <c r="AH131" s="9">
        <v>1621.84</v>
      </c>
      <c r="AI131" s="9">
        <v>1617.8</v>
      </c>
      <c r="AJ131" s="9">
        <v>1611.15</v>
      </c>
      <c r="AK131" s="9">
        <v>1600.04</v>
      </c>
    </row>
    <row r="132" spans="1:37" s="9" customFormat="1" x14ac:dyDescent="0.3">
      <c r="A132" s="24" t="str">
        <f t="shared" si="3"/>
        <v>SDG_NoInv_BaseFSAVXtotal</v>
      </c>
      <c r="B132" s="7" t="s">
        <v>221</v>
      </c>
      <c r="C132" s="8" t="s">
        <v>217</v>
      </c>
      <c r="D132" s="21" t="s">
        <v>97</v>
      </c>
      <c r="E132" s="9" t="s">
        <v>1</v>
      </c>
      <c r="F132" s="9">
        <v>163.84</v>
      </c>
      <c r="G132" s="9">
        <v>166.62</v>
      </c>
      <c r="H132" s="9">
        <v>169.46</v>
      </c>
      <c r="I132" s="9">
        <v>172.34</v>
      </c>
      <c r="J132" s="9">
        <v>175.27</v>
      </c>
      <c r="K132" s="9">
        <v>178.25</v>
      </c>
      <c r="L132" s="9">
        <v>181.28</v>
      </c>
      <c r="M132" s="9">
        <v>184.36</v>
      </c>
      <c r="N132" s="9">
        <v>187.49</v>
      </c>
      <c r="O132" s="9">
        <v>190.68</v>
      </c>
      <c r="P132" s="9">
        <v>193.92</v>
      </c>
      <c r="Q132" s="9">
        <v>197.22</v>
      </c>
      <c r="R132" s="9">
        <v>200.57</v>
      </c>
      <c r="S132" s="9">
        <v>203.98</v>
      </c>
      <c r="T132" s="9">
        <v>207.45</v>
      </c>
      <c r="U132" s="9">
        <v>210.97</v>
      </c>
      <c r="V132" s="9">
        <v>214.56</v>
      </c>
      <c r="W132" s="9">
        <v>218.21</v>
      </c>
      <c r="X132" s="9">
        <v>221.92</v>
      </c>
      <c r="Y132" s="9">
        <v>225.69</v>
      </c>
      <c r="Z132" s="9">
        <v>229.53</v>
      </c>
      <c r="AA132" s="9">
        <v>233.43</v>
      </c>
      <c r="AB132" s="9">
        <v>237.4</v>
      </c>
      <c r="AC132" s="9">
        <v>241.43</v>
      </c>
      <c r="AD132" s="9">
        <v>245.54</v>
      </c>
      <c r="AE132" s="9">
        <v>249.71</v>
      </c>
      <c r="AF132" s="9">
        <v>253.96</v>
      </c>
      <c r="AG132" s="9">
        <v>258.27</v>
      </c>
      <c r="AH132" s="9">
        <v>262.66000000000003</v>
      </c>
      <c r="AI132" s="9">
        <v>267.13</v>
      </c>
      <c r="AJ132" s="9">
        <v>271.67</v>
      </c>
      <c r="AK132" s="9">
        <v>276.29000000000002</v>
      </c>
    </row>
    <row r="133" spans="1:37" s="9" customFormat="1" x14ac:dyDescent="0.3">
      <c r="A133" s="24" t="str">
        <f t="shared" si="3"/>
        <v>SDG_NoInv_BaseGSAVXtotal</v>
      </c>
      <c r="B133" s="7" t="s">
        <v>221</v>
      </c>
      <c r="C133" s="8" t="s">
        <v>217</v>
      </c>
      <c r="D133" s="21" t="s">
        <v>98</v>
      </c>
      <c r="E133" s="9" t="s">
        <v>1</v>
      </c>
      <c r="F133" s="14">
        <v>-11.97</v>
      </c>
      <c r="G133" s="14">
        <v>0.77</v>
      </c>
      <c r="H133" s="14">
        <v>-2.2599999999999998</v>
      </c>
      <c r="I133" s="14">
        <v>-3.95</v>
      </c>
      <c r="J133" s="14">
        <v>-4.51</v>
      </c>
      <c r="K133" s="14">
        <v>-5.22</v>
      </c>
      <c r="L133" s="14">
        <v>-5.79</v>
      </c>
      <c r="M133" s="14">
        <v>-6.22</v>
      </c>
      <c r="N133" s="14">
        <v>-6.91</v>
      </c>
      <c r="O133" s="14">
        <v>-8.7799999999999994</v>
      </c>
      <c r="P133" s="14">
        <v>-9.9600000000000009</v>
      </c>
      <c r="Q133" s="14">
        <v>-10.71</v>
      </c>
      <c r="R133" s="14">
        <v>-11.81</v>
      </c>
      <c r="S133" s="14">
        <v>-13.22</v>
      </c>
      <c r="T133" s="14">
        <v>-14.89</v>
      </c>
      <c r="U133" s="14">
        <v>-16.760000000000002</v>
      </c>
      <c r="V133" s="14">
        <v>-17.78</v>
      </c>
      <c r="W133" s="14">
        <v>-19.27</v>
      </c>
      <c r="X133" s="14">
        <v>-20.99</v>
      </c>
      <c r="Y133" s="14">
        <v>-22.56</v>
      </c>
      <c r="Z133" s="14">
        <v>-24.1</v>
      </c>
      <c r="AA133" s="14">
        <v>-25.21</v>
      </c>
      <c r="AB133" s="14">
        <v>-27.58</v>
      </c>
      <c r="AC133" s="14">
        <v>-28.93</v>
      </c>
      <c r="AD133" s="14">
        <v>-29.57</v>
      </c>
      <c r="AE133" s="14">
        <v>-30.17</v>
      </c>
      <c r="AF133" s="14">
        <v>-31.09</v>
      </c>
      <c r="AG133" s="14">
        <v>-32.119999999999997</v>
      </c>
      <c r="AH133" s="14">
        <v>-30.21</v>
      </c>
      <c r="AI133" s="14">
        <v>-26.94</v>
      </c>
      <c r="AJ133" s="14">
        <v>-23.22</v>
      </c>
      <c r="AK133" s="14">
        <v>-19.53</v>
      </c>
    </row>
    <row r="134" spans="1:37" s="9" customFormat="1" x14ac:dyDescent="0.3">
      <c r="A134" s="24" t="str">
        <f t="shared" si="3"/>
        <v>SDG_NoInv_BaseC_PubDeftotal</v>
      </c>
      <c r="B134" s="7" t="s">
        <v>221</v>
      </c>
      <c r="C134" s="8" t="s">
        <v>217</v>
      </c>
      <c r="D134" s="21" t="s">
        <v>99</v>
      </c>
      <c r="E134" s="9" t="s">
        <v>1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</row>
    <row r="135" spans="1:37" s="9" customFormat="1" x14ac:dyDescent="0.3">
      <c r="A135" s="24" t="str">
        <f t="shared" si="3"/>
        <v>SDG_NoInv_BaseC_TSavtotal</v>
      </c>
      <c r="B135" s="7" t="s">
        <v>221</v>
      </c>
      <c r="C135" s="8" t="s">
        <v>217</v>
      </c>
      <c r="D135" s="21" t="s">
        <v>100</v>
      </c>
      <c r="E135" s="9" t="s">
        <v>1</v>
      </c>
      <c r="F135" s="9">
        <v>916.1</v>
      </c>
      <c r="G135" s="9">
        <v>859.92</v>
      </c>
      <c r="H135" s="9">
        <v>884.89</v>
      </c>
      <c r="I135" s="9">
        <v>905.75</v>
      </c>
      <c r="J135" s="9">
        <v>922.87</v>
      </c>
      <c r="K135" s="9">
        <v>942.59</v>
      </c>
      <c r="L135" s="9">
        <v>965.06</v>
      </c>
      <c r="M135" s="9">
        <v>987.54</v>
      </c>
      <c r="N135" s="9">
        <v>1012.47</v>
      </c>
      <c r="O135" s="9">
        <v>1036.06</v>
      </c>
      <c r="P135" s="9">
        <v>1066.3599999999999</v>
      </c>
      <c r="Q135" s="9">
        <v>1097.3800000000001</v>
      </c>
      <c r="R135" s="9">
        <v>1134.69</v>
      </c>
      <c r="S135" s="9">
        <v>1172.7</v>
      </c>
      <c r="T135" s="9">
        <v>1212.51</v>
      </c>
      <c r="U135" s="9">
        <v>1258.06</v>
      </c>
      <c r="V135" s="9">
        <v>1302.75</v>
      </c>
      <c r="W135" s="9">
        <v>1348.75</v>
      </c>
      <c r="X135" s="9">
        <v>1396.55</v>
      </c>
      <c r="Y135" s="9">
        <v>1442.3</v>
      </c>
      <c r="Z135" s="9">
        <v>1491.16</v>
      </c>
      <c r="AA135" s="9">
        <v>1538.02</v>
      </c>
      <c r="AB135" s="9">
        <v>1589</v>
      </c>
      <c r="AC135" s="9">
        <v>1637.24</v>
      </c>
      <c r="AD135" s="9">
        <v>1686.49</v>
      </c>
      <c r="AE135" s="9">
        <v>1737.93</v>
      </c>
      <c r="AF135" s="9">
        <v>1791.28</v>
      </c>
      <c r="AG135" s="9">
        <v>1844.39</v>
      </c>
      <c r="AH135" s="9">
        <v>1854.29</v>
      </c>
      <c r="AI135" s="9">
        <v>1857.99</v>
      </c>
      <c r="AJ135" s="9">
        <v>1859.6</v>
      </c>
      <c r="AK135" s="9">
        <v>1856.8</v>
      </c>
    </row>
    <row r="136" spans="1:37" s="9" customFormat="1" x14ac:dyDescent="0.3">
      <c r="A136" s="24" t="str">
        <f t="shared" si="3"/>
        <v>SDG_NoInv_BaseQINVXctext</v>
      </c>
      <c r="B136" s="7" t="s">
        <v>221</v>
      </c>
      <c r="C136" s="8" t="s">
        <v>217</v>
      </c>
      <c r="D136" s="21" t="s">
        <v>101</v>
      </c>
      <c r="E136" s="9" t="s">
        <v>102</v>
      </c>
      <c r="F136" s="9">
        <v>0.02</v>
      </c>
      <c r="G136" s="9">
        <v>0.02</v>
      </c>
      <c r="H136" s="9">
        <v>0.02</v>
      </c>
      <c r="I136" s="9">
        <v>0.02</v>
      </c>
      <c r="J136" s="9">
        <v>0.02</v>
      </c>
      <c r="K136" s="9">
        <v>0.02</v>
      </c>
      <c r="L136" s="9">
        <v>0.02</v>
      </c>
      <c r="M136" s="9">
        <v>0.02</v>
      </c>
      <c r="N136" s="9">
        <v>0.03</v>
      </c>
      <c r="O136" s="9">
        <v>0.03</v>
      </c>
      <c r="P136" s="9">
        <v>0.03</v>
      </c>
      <c r="Q136" s="9">
        <v>0.03</v>
      </c>
      <c r="R136" s="9">
        <v>0.03</v>
      </c>
      <c r="S136" s="9">
        <v>0.03</v>
      </c>
      <c r="T136" s="9">
        <v>0.03</v>
      </c>
      <c r="U136" s="9">
        <v>0.03</v>
      </c>
      <c r="V136" s="9">
        <v>0.03</v>
      </c>
      <c r="W136" s="9">
        <v>0.03</v>
      </c>
      <c r="X136" s="9">
        <v>0.03</v>
      </c>
      <c r="Y136" s="9">
        <v>0.04</v>
      </c>
      <c r="Z136" s="9">
        <v>0.04</v>
      </c>
      <c r="AA136" s="9">
        <v>0.04</v>
      </c>
      <c r="AB136" s="9">
        <v>0.04</v>
      </c>
      <c r="AC136" s="9">
        <v>0.04</v>
      </c>
      <c r="AD136" s="9">
        <v>0.04</v>
      </c>
      <c r="AE136" s="9">
        <v>0.04</v>
      </c>
      <c r="AF136" s="9">
        <v>0.04</v>
      </c>
      <c r="AG136" s="9">
        <v>0.04</v>
      </c>
      <c r="AH136" s="9">
        <v>0.04</v>
      </c>
      <c r="AI136" s="9">
        <v>0.04</v>
      </c>
      <c r="AJ136" s="9">
        <v>0.04</v>
      </c>
      <c r="AK136" s="9">
        <v>0.04</v>
      </c>
    </row>
    <row r="137" spans="1:37" s="9" customFormat="1" x14ac:dyDescent="0.3">
      <c r="A137" s="24" t="str">
        <f t="shared" si="3"/>
        <v>SDG_NoInv_BaseQINVXcleat</v>
      </c>
      <c r="B137" s="7" t="s">
        <v>221</v>
      </c>
      <c r="C137" s="8" t="s">
        <v>217</v>
      </c>
      <c r="D137" s="21" t="s">
        <v>101</v>
      </c>
      <c r="E137" s="9" t="s">
        <v>103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</row>
    <row r="138" spans="1:37" s="9" customFormat="1" x14ac:dyDescent="0.3">
      <c r="A138" s="24" t="str">
        <f t="shared" si="3"/>
        <v>SDG_NoInv_BaseQINVXcprnt</v>
      </c>
      <c r="B138" s="7" t="s">
        <v>221</v>
      </c>
      <c r="C138" s="8" t="s">
        <v>217</v>
      </c>
      <c r="D138" s="21" t="s">
        <v>101</v>
      </c>
      <c r="E138" s="9" t="s">
        <v>104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</row>
    <row r="139" spans="1:37" s="9" customFormat="1" x14ac:dyDescent="0.3">
      <c r="A139" s="24" t="str">
        <f t="shared" si="3"/>
        <v>SDG_NoInv_BaseQINVXcrubb</v>
      </c>
      <c r="B139" s="7" t="s">
        <v>221</v>
      </c>
      <c r="C139" s="8" t="s">
        <v>217</v>
      </c>
      <c r="D139" s="21" t="s">
        <v>101</v>
      </c>
      <c r="E139" s="9" t="s">
        <v>105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0.01</v>
      </c>
      <c r="Q139" s="9">
        <v>0.01</v>
      </c>
      <c r="R139" s="9">
        <v>0.01</v>
      </c>
      <c r="S139" s="9">
        <v>0.01</v>
      </c>
      <c r="T139" s="9">
        <v>0.01</v>
      </c>
      <c r="U139" s="9">
        <v>0.01</v>
      </c>
      <c r="V139" s="9">
        <v>0.01</v>
      </c>
      <c r="W139" s="9">
        <v>0.01</v>
      </c>
      <c r="X139" s="9">
        <v>0.01</v>
      </c>
      <c r="Y139" s="9">
        <v>0.01</v>
      </c>
      <c r="Z139" s="9">
        <v>0.01</v>
      </c>
      <c r="AA139" s="9">
        <v>0.01</v>
      </c>
      <c r="AB139" s="9">
        <v>0.01</v>
      </c>
      <c r="AC139" s="9">
        <v>0.01</v>
      </c>
      <c r="AD139" s="9">
        <v>0.01</v>
      </c>
      <c r="AE139" s="9">
        <v>0.01</v>
      </c>
      <c r="AF139" s="9">
        <v>0.01</v>
      </c>
      <c r="AG139" s="9">
        <v>0.01</v>
      </c>
      <c r="AH139" s="9">
        <v>0.01</v>
      </c>
      <c r="AI139" s="9">
        <v>0.01</v>
      </c>
      <c r="AJ139" s="9">
        <v>0.01</v>
      </c>
      <c r="AK139" s="9">
        <v>0.01</v>
      </c>
    </row>
    <row r="140" spans="1:37" s="9" customFormat="1" x14ac:dyDescent="0.3">
      <c r="A140" s="24" t="str">
        <f t="shared" si="3"/>
        <v>SDG_NoInv_BaseQINVXcplas</v>
      </c>
      <c r="B140" s="7" t="s">
        <v>221</v>
      </c>
      <c r="C140" s="8" t="s">
        <v>217</v>
      </c>
      <c r="D140" s="21" t="s">
        <v>101</v>
      </c>
      <c r="E140" s="9" t="s">
        <v>106</v>
      </c>
      <c r="F140" s="9">
        <v>0.01</v>
      </c>
      <c r="G140" s="9">
        <v>0.01</v>
      </c>
      <c r="H140" s="9">
        <v>0.01</v>
      </c>
      <c r="I140" s="9">
        <v>0.01</v>
      </c>
      <c r="J140" s="9">
        <v>0.01</v>
      </c>
      <c r="K140" s="9">
        <v>0.01</v>
      </c>
      <c r="L140" s="9">
        <v>0.01</v>
      </c>
      <c r="M140" s="9">
        <v>0.01</v>
      </c>
      <c r="N140" s="9">
        <v>0.01</v>
      </c>
      <c r="O140" s="9">
        <v>0.01</v>
      </c>
      <c r="P140" s="9">
        <v>0.01</v>
      </c>
      <c r="Q140" s="9">
        <v>0.01</v>
      </c>
      <c r="R140" s="9">
        <v>0.01</v>
      </c>
      <c r="S140" s="9">
        <v>0.01</v>
      </c>
      <c r="T140" s="9">
        <v>0.01</v>
      </c>
      <c r="U140" s="9">
        <v>0.01</v>
      </c>
      <c r="V140" s="9">
        <v>0.01</v>
      </c>
      <c r="W140" s="9">
        <v>0.01</v>
      </c>
      <c r="X140" s="9">
        <v>0.01</v>
      </c>
      <c r="Y140" s="9">
        <v>0.01</v>
      </c>
      <c r="Z140" s="9">
        <v>0.01</v>
      </c>
      <c r="AA140" s="9">
        <v>0.02</v>
      </c>
      <c r="AB140" s="9">
        <v>0.02</v>
      </c>
      <c r="AC140" s="9">
        <v>0.02</v>
      </c>
      <c r="AD140" s="9">
        <v>0.02</v>
      </c>
      <c r="AE140" s="9">
        <v>0.02</v>
      </c>
      <c r="AF140" s="9">
        <v>0.02</v>
      </c>
      <c r="AG140" s="9">
        <v>0.02</v>
      </c>
      <c r="AH140" s="9">
        <v>0.02</v>
      </c>
      <c r="AI140" s="9">
        <v>0.02</v>
      </c>
      <c r="AJ140" s="9">
        <v>0.02</v>
      </c>
      <c r="AK140" s="9">
        <v>0.02</v>
      </c>
    </row>
    <row r="141" spans="1:37" s="9" customFormat="1" x14ac:dyDescent="0.3">
      <c r="A141" s="24" t="str">
        <f t="shared" si="3"/>
        <v>SDG_NoInv_BaseQINVXcnmet</v>
      </c>
      <c r="B141" s="7" t="s">
        <v>221</v>
      </c>
      <c r="C141" s="8" t="s">
        <v>217</v>
      </c>
      <c r="D141" s="21" t="s">
        <v>101</v>
      </c>
      <c r="E141" s="9" t="s">
        <v>107</v>
      </c>
      <c r="F141" s="9">
        <v>0.02</v>
      </c>
      <c r="G141" s="9">
        <v>0.02</v>
      </c>
      <c r="H141" s="9">
        <v>0.02</v>
      </c>
      <c r="I141" s="9">
        <v>0.02</v>
      </c>
      <c r="J141" s="9">
        <v>0.02</v>
      </c>
      <c r="K141" s="9">
        <v>0.02</v>
      </c>
      <c r="L141" s="9">
        <v>0.02</v>
      </c>
      <c r="M141" s="9">
        <v>0.02</v>
      </c>
      <c r="N141" s="9">
        <v>0.02</v>
      </c>
      <c r="O141" s="9">
        <v>0.02</v>
      </c>
      <c r="P141" s="9">
        <v>0.02</v>
      </c>
      <c r="Q141" s="9">
        <v>0.02</v>
      </c>
      <c r="R141" s="9">
        <v>0.03</v>
      </c>
      <c r="S141" s="9">
        <v>0.03</v>
      </c>
      <c r="T141" s="9">
        <v>0.03</v>
      </c>
      <c r="U141" s="9">
        <v>0.03</v>
      </c>
      <c r="V141" s="9">
        <v>0.03</v>
      </c>
      <c r="W141" s="9">
        <v>0.03</v>
      </c>
      <c r="X141" s="9">
        <v>0.03</v>
      </c>
      <c r="Y141" s="9">
        <v>0.03</v>
      </c>
      <c r="Z141" s="9">
        <v>0.03</v>
      </c>
      <c r="AA141" s="9">
        <v>0.03</v>
      </c>
      <c r="AB141" s="9">
        <v>0.03</v>
      </c>
      <c r="AC141" s="9">
        <v>0.04</v>
      </c>
      <c r="AD141" s="9">
        <v>0.04</v>
      </c>
      <c r="AE141" s="9">
        <v>0.04</v>
      </c>
      <c r="AF141" s="9">
        <v>0.04</v>
      </c>
      <c r="AG141" s="9">
        <v>0.04</v>
      </c>
      <c r="AH141" s="9">
        <v>0.04</v>
      </c>
      <c r="AI141" s="9">
        <v>0.04</v>
      </c>
      <c r="AJ141" s="9">
        <v>0.04</v>
      </c>
      <c r="AK141" s="9">
        <v>0.04</v>
      </c>
    </row>
    <row r="142" spans="1:37" s="9" customFormat="1" x14ac:dyDescent="0.3">
      <c r="A142" s="24" t="str">
        <f t="shared" si="3"/>
        <v>SDG_NoInv_BaseQINVXcnfrm</v>
      </c>
      <c r="B142" s="7" t="s">
        <v>221</v>
      </c>
      <c r="C142" s="8" t="s">
        <v>217</v>
      </c>
      <c r="D142" s="21" t="s">
        <v>101</v>
      </c>
      <c r="E142" s="9" t="s">
        <v>108</v>
      </c>
      <c r="F142" s="9">
        <v>1.27</v>
      </c>
      <c r="G142" s="9">
        <v>1.1499999999999999</v>
      </c>
      <c r="H142" s="9">
        <v>1.19</v>
      </c>
      <c r="I142" s="9">
        <v>1.21</v>
      </c>
      <c r="J142" s="9">
        <v>1.23</v>
      </c>
      <c r="K142" s="9">
        <v>1.26</v>
      </c>
      <c r="L142" s="9">
        <v>1.29</v>
      </c>
      <c r="M142" s="9">
        <v>1.32</v>
      </c>
      <c r="N142" s="9">
        <v>1.36</v>
      </c>
      <c r="O142" s="9">
        <v>1.4</v>
      </c>
      <c r="P142" s="9">
        <v>1.44</v>
      </c>
      <c r="Q142" s="9">
        <v>1.48</v>
      </c>
      <c r="R142" s="9">
        <v>1.53</v>
      </c>
      <c r="S142" s="9">
        <v>1.58</v>
      </c>
      <c r="T142" s="9">
        <v>1.63</v>
      </c>
      <c r="U142" s="9">
        <v>1.68</v>
      </c>
      <c r="V142" s="9">
        <v>1.74</v>
      </c>
      <c r="W142" s="9">
        <v>1.8</v>
      </c>
      <c r="X142" s="9">
        <v>1.86</v>
      </c>
      <c r="Y142" s="9">
        <v>1.91</v>
      </c>
      <c r="Z142" s="9">
        <v>1.97</v>
      </c>
      <c r="AA142" s="9">
        <v>2.0299999999999998</v>
      </c>
      <c r="AB142" s="9">
        <v>2.08</v>
      </c>
      <c r="AC142" s="9">
        <v>2.13</v>
      </c>
      <c r="AD142" s="9">
        <v>2.19</v>
      </c>
      <c r="AE142" s="9">
        <v>2.2599999999999998</v>
      </c>
      <c r="AF142" s="9">
        <v>2.3199999999999998</v>
      </c>
      <c r="AG142" s="9">
        <v>2.39</v>
      </c>
      <c r="AH142" s="9">
        <v>2.38</v>
      </c>
      <c r="AI142" s="9">
        <v>2.37</v>
      </c>
      <c r="AJ142" s="9">
        <v>2.36</v>
      </c>
      <c r="AK142" s="9">
        <v>2.34</v>
      </c>
    </row>
    <row r="143" spans="1:37" s="9" customFormat="1" x14ac:dyDescent="0.3">
      <c r="A143" s="24" t="str">
        <f t="shared" si="3"/>
        <v>SDG_NoInv_BaseQINVXcmetp</v>
      </c>
      <c r="B143" s="7" t="s">
        <v>221</v>
      </c>
      <c r="C143" s="8" t="s">
        <v>217</v>
      </c>
      <c r="D143" s="21" t="s">
        <v>101</v>
      </c>
      <c r="E143" s="9" t="s">
        <v>109</v>
      </c>
      <c r="F143" s="9">
        <v>2.2400000000000002</v>
      </c>
      <c r="G143" s="9">
        <v>2.04</v>
      </c>
      <c r="H143" s="9">
        <v>2.1</v>
      </c>
      <c r="I143" s="9">
        <v>2.15</v>
      </c>
      <c r="J143" s="9">
        <v>2.1800000000000002</v>
      </c>
      <c r="K143" s="9">
        <v>2.23</v>
      </c>
      <c r="L143" s="9">
        <v>2.2799999999999998</v>
      </c>
      <c r="M143" s="9">
        <v>2.34</v>
      </c>
      <c r="N143" s="9">
        <v>2.4</v>
      </c>
      <c r="O143" s="9">
        <v>2.48</v>
      </c>
      <c r="P143" s="9">
        <v>2.56</v>
      </c>
      <c r="Q143" s="9">
        <v>2.63</v>
      </c>
      <c r="R143" s="9">
        <v>2.71</v>
      </c>
      <c r="S143" s="9">
        <v>2.79</v>
      </c>
      <c r="T143" s="9">
        <v>2.88</v>
      </c>
      <c r="U143" s="9">
        <v>2.98</v>
      </c>
      <c r="V143" s="9">
        <v>3.09</v>
      </c>
      <c r="W143" s="9">
        <v>3.2</v>
      </c>
      <c r="X143" s="9">
        <v>3.29</v>
      </c>
      <c r="Y143" s="9">
        <v>3.39</v>
      </c>
      <c r="Z143" s="9">
        <v>3.5</v>
      </c>
      <c r="AA143" s="9">
        <v>3.6</v>
      </c>
      <c r="AB143" s="9">
        <v>3.68</v>
      </c>
      <c r="AC143" s="9">
        <v>3.77</v>
      </c>
      <c r="AD143" s="9">
        <v>3.88</v>
      </c>
      <c r="AE143" s="9">
        <v>4</v>
      </c>
      <c r="AF143" s="9">
        <v>4.12</v>
      </c>
      <c r="AG143" s="9">
        <v>4.24</v>
      </c>
      <c r="AH143" s="9">
        <v>4.22</v>
      </c>
      <c r="AI143" s="9">
        <v>4.1900000000000004</v>
      </c>
      <c r="AJ143" s="9">
        <v>4.17</v>
      </c>
      <c r="AK143" s="9">
        <v>4.1500000000000004</v>
      </c>
    </row>
    <row r="144" spans="1:37" s="9" customFormat="1" x14ac:dyDescent="0.3">
      <c r="A144" s="24" t="str">
        <f t="shared" si="3"/>
        <v>SDG_NoInv_BaseQINVXcmach</v>
      </c>
      <c r="B144" s="7" t="s">
        <v>221</v>
      </c>
      <c r="C144" s="8" t="s">
        <v>217</v>
      </c>
      <c r="D144" s="21" t="s">
        <v>101</v>
      </c>
      <c r="E144" s="9" t="s">
        <v>110</v>
      </c>
      <c r="F144" s="9">
        <v>141.12</v>
      </c>
      <c r="G144" s="9">
        <v>128.46</v>
      </c>
      <c r="H144" s="9">
        <v>132.27000000000001</v>
      </c>
      <c r="I144" s="9">
        <v>134.93</v>
      </c>
      <c r="J144" s="9">
        <v>137.38</v>
      </c>
      <c r="K144" s="9">
        <v>140.18</v>
      </c>
      <c r="L144" s="9">
        <v>143.56</v>
      </c>
      <c r="M144" s="9">
        <v>147.38999999999999</v>
      </c>
      <c r="N144" s="9">
        <v>151.43</v>
      </c>
      <c r="O144" s="9">
        <v>156.5</v>
      </c>
      <c r="P144" s="9">
        <v>161.15</v>
      </c>
      <c r="Q144" s="9">
        <v>165.57</v>
      </c>
      <c r="R144" s="9">
        <v>170.7</v>
      </c>
      <c r="S144" s="9">
        <v>176.05</v>
      </c>
      <c r="T144" s="9">
        <v>181.71</v>
      </c>
      <c r="U144" s="9">
        <v>188.26</v>
      </c>
      <c r="V144" s="9">
        <v>195.06</v>
      </c>
      <c r="W144" s="9">
        <v>201.76</v>
      </c>
      <c r="X144" s="9">
        <v>207.92</v>
      </c>
      <c r="Y144" s="9">
        <v>214.2</v>
      </c>
      <c r="Z144" s="9">
        <v>220.85</v>
      </c>
      <c r="AA144" s="9">
        <v>227.3</v>
      </c>
      <c r="AB144" s="9">
        <v>232.94</v>
      </c>
      <c r="AC144" s="9">
        <v>238.67</v>
      </c>
      <c r="AD144" s="9">
        <v>245.42</v>
      </c>
      <c r="AE144" s="9">
        <v>252.74</v>
      </c>
      <c r="AF144" s="9">
        <v>260.45</v>
      </c>
      <c r="AG144" s="9">
        <v>268.02</v>
      </c>
      <c r="AH144" s="9">
        <v>267.05</v>
      </c>
      <c r="AI144" s="9">
        <v>265.10000000000002</v>
      </c>
      <c r="AJ144" s="9">
        <v>264.05</v>
      </c>
      <c r="AK144" s="9">
        <v>262.51</v>
      </c>
    </row>
    <row r="145" spans="1:37" s="9" customFormat="1" x14ac:dyDescent="0.3">
      <c r="A145" s="24" t="str">
        <f t="shared" si="3"/>
        <v>SDG_NoInv_BaseQINVXcemch</v>
      </c>
      <c r="B145" s="7" t="s">
        <v>221</v>
      </c>
      <c r="C145" s="8" t="s">
        <v>217</v>
      </c>
      <c r="D145" s="21" t="s">
        <v>101</v>
      </c>
      <c r="E145" s="9" t="s">
        <v>111</v>
      </c>
      <c r="F145" s="9">
        <v>59.86</v>
      </c>
      <c r="G145" s="9">
        <v>54.49</v>
      </c>
      <c r="H145" s="9">
        <v>56.11</v>
      </c>
      <c r="I145" s="9">
        <v>57.23</v>
      </c>
      <c r="J145" s="9">
        <v>58.27</v>
      </c>
      <c r="K145" s="9">
        <v>59.46</v>
      </c>
      <c r="L145" s="9">
        <v>60.89</v>
      </c>
      <c r="M145" s="9">
        <v>62.52</v>
      </c>
      <c r="N145" s="9">
        <v>64.23</v>
      </c>
      <c r="O145" s="9">
        <v>66.38</v>
      </c>
      <c r="P145" s="9">
        <v>68.36</v>
      </c>
      <c r="Q145" s="9">
        <v>70.23</v>
      </c>
      <c r="R145" s="9">
        <v>72.41</v>
      </c>
      <c r="S145" s="9">
        <v>74.680000000000007</v>
      </c>
      <c r="T145" s="9">
        <v>77.08</v>
      </c>
      <c r="U145" s="9">
        <v>79.86</v>
      </c>
      <c r="V145" s="9">
        <v>82.74</v>
      </c>
      <c r="W145" s="9">
        <v>85.58</v>
      </c>
      <c r="X145" s="9">
        <v>88.19</v>
      </c>
      <c r="Y145" s="9">
        <v>90.86</v>
      </c>
      <c r="Z145" s="9">
        <v>93.68</v>
      </c>
      <c r="AA145" s="9">
        <v>96.41</v>
      </c>
      <c r="AB145" s="9">
        <v>98.81</v>
      </c>
      <c r="AC145" s="9">
        <v>101.24</v>
      </c>
      <c r="AD145" s="9">
        <v>104.1</v>
      </c>
      <c r="AE145" s="9">
        <v>107.21</v>
      </c>
      <c r="AF145" s="9">
        <v>110.48</v>
      </c>
      <c r="AG145" s="9">
        <v>113.68</v>
      </c>
      <c r="AH145" s="9">
        <v>113.28</v>
      </c>
      <c r="AI145" s="9">
        <v>112.45</v>
      </c>
      <c r="AJ145" s="9">
        <v>112</v>
      </c>
      <c r="AK145" s="9">
        <v>111.35</v>
      </c>
    </row>
    <row r="146" spans="1:37" s="9" customFormat="1" x14ac:dyDescent="0.3">
      <c r="A146" s="24" t="str">
        <f t="shared" si="3"/>
        <v>SDG_NoInv_BaseQINVXcsequ</v>
      </c>
      <c r="B146" s="7" t="s">
        <v>221</v>
      </c>
      <c r="C146" s="8" t="s">
        <v>217</v>
      </c>
      <c r="D146" s="21" t="s">
        <v>101</v>
      </c>
      <c r="E146" s="9" t="s">
        <v>112</v>
      </c>
      <c r="F146" s="9">
        <v>30.11</v>
      </c>
      <c r="G146" s="9">
        <v>27.44</v>
      </c>
      <c r="H146" s="9">
        <v>28.24</v>
      </c>
      <c r="I146" s="9">
        <v>28.8</v>
      </c>
      <c r="J146" s="9">
        <v>29.32</v>
      </c>
      <c r="K146" s="9">
        <v>29.91</v>
      </c>
      <c r="L146" s="9">
        <v>30.62</v>
      </c>
      <c r="M146" s="9">
        <v>31.43</v>
      </c>
      <c r="N146" s="9">
        <v>32.28</v>
      </c>
      <c r="O146" s="9">
        <v>33.35</v>
      </c>
      <c r="P146" s="9">
        <v>34.33</v>
      </c>
      <c r="Q146" s="9">
        <v>35.26</v>
      </c>
      <c r="R146" s="9">
        <v>36.340000000000003</v>
      </c>
      <c r="S146" s="9">
        <v>37.47</v>
      </c>
      <c r="T146" s="9">
        <v>38.659999999999997</v>
      </c>
      <c r="U146" s="9">
        <v>40.04</v>
      </c>
      <c r="V146" s="9">
        <v>41.48</v>
      </c>
      <c r="W146" s="9">
        <v>42.89</v>
      </c>
      <c r="X146" s="9">
        <v>44.19</v>
      </c>
      <c r="Y146" s="9">
        <v>45.51</v>
      </c>
      <c r="Z146" s="9">
        <v>46.91</v>
      </c>
      <c r="AA146" s="9">
        <v>48.27</v>
      </c>
      <c r="AB146" s="9">
        <v>49.46</v>
      </c>
      <c r="AC146" s="9">
        <v>50.67</v>
      </c>
      <c r="AD146" s="9">
        <v>52.09</v>
      </c>
      <c r="AE146" s="9">
        <v>53.63</v>
      </c>
      <c r="AF146" s="9">
        <v>55.26</v>
      </c>
      <c r="AG146" s="9">
        <v>56.85</v>
      </c>
      <c r="AH146" s="9">
        <v>56.65</v>
      </c>
      <c r="AI146" s="9">
        <v>56.24</v>
      </c>
      <c r="AJ146" s="9">
        <v>56.02</v>
      </c>
      <c r="AK146" s="9">
        <v>55.69</v>
      </c>
    </row>
    <row r="147" spans="1:37" s="9" customFormat="1" x14ac:dyDescent="0.3">
      <c r="A147" s="24" t="str">
        <f t="shared" si="3"/>
        <v>SDG_NoInv_BaseQINVXcvehi</v>
      </c>
      <c r="B147" s="7" t="s">
        <v>221</v>
      </c>
      <c r="C147" s="8" t="s">
        <v>217</v>
      </c>
      <c r="D147" s="21" t="s">
        <v>101</v>
      </c>
      <c r="E147" s="9" t="s">
        <v>113</v>
      </c>
      <c r="F147" s="9">
        <v>91.08</v>
      </c>
      <c r="G147" s="9">
        <v>83.01</v>
      </c>
      <c r="H147" s="9">
        <v>85.44</v>
      </c>
      <c r="I147" s="9">
        <v>87.14</v>
      </c>
      <c r="J147" s="9">
        <v>88.7</v>
      </c>
      <c r="K147" s="9">
        <v>90.49</v>
      </c>
      <c r="L147" s="9">
        <v>92.64</v>
      </c>
      <c r="M147" s="9">
        <v>95.09</v>
      </c>
      <c r="N147" s="9">
        <v>97.66</v>
      </c>
      <c r="O147" s="9">
        <v>100.89</v>
      </c>
      <c r="P147" s="9">
        <v>103.86</v>
      </c>
      <c r="Q147" s="9">
        <v>106.68</v>
      </c>
      <c r="R147" s="9">
        <v>109.95</v>
      </c>
      <c r="S147" s="9">
        <v>113.36</v>
      </c>
      <c r="T147" s="9">
        <v>116.97</v>
      </c>
      <c r="U147" s="9">
        <v>121.15</v>
      </c>
      <c r="V147" s="9">
        <v>125.48</v>
      </c>
      <c r="W147" s="9">
        <v>129.75</v>
      </c>
      <c r="X147" s="9">
        <v>133.68</v>
      </c>
      <c r="Y147" s="9">
        <v>137.68</v>
      </c>
      <c r="Z147" s="9">
        <v>141.91999999999999</v>
      </c>
      <c r="AA147" s="9">
        <v>146.04</v>
      </c>
      <c r="AB147" s="9">
        <v>149.63999999999999</v>
      </c>
      <c r="AC147" s="9">
        <v>153.29</v>
      </c>
      <c r="AD147" s="9">
        <v>157.59</v>
      </c>
      <c r="AE147" s="9">
        <v>162.26</v>
      </c>
      <c r="AF147" s="9">
        <v>167.18</v>
      </c>
      <c r="AG147" s="9">
        <v>172</v>
      </c>
      <c r="AH147" s="9">
        <v>171.39</v>
      </c>
      <c r="AI147" s="9">
        <v>170.14</v>
      </c>
      <c r="AJ147" s="9">
        <v>169.47</v>
      </c>
      <c r="AK147" s="9">
        <v>168.49</v>
      </c>
    </row>
    <row r="148" spans="1:37" s="9" customFormat="1" x14ac:dyDescent="0.3">
      <c r="A148" s="24" t="str">
        <f t="shared" si="3"/>
        <v>SDG_NoInv_BaseQINVXctequ</v>
      </c>
      <c r="B148" s="7" t="s">
        <v>221</v>
      </c>
      <c r="C148" s="8" t="s">
        <v>217</v>
      </c>
      <c r="D148" s="21" t="s">
        <v>101</v>
      </c>
      <c r="E148" s="9" t="s">
        <v>114</v>
      </c>
      <c r="F148" s="9">
        <v>10.77</v>
      </c>
      <c r="G148" s="9">
        <v>9.81</v>
      </c>
      <c r="H148" s="9">
        <v>10.1</v>
      </c>
      <c r="I148" s="9">
        <v>10.3</v>
      </c>
      <c r="J148" s="9">
        <v>10.49</v>
      </c>
      <c r="K148" s="9">
        <v>10.7</v>
      </c>
      <c r="L148" s="9">
        <v>10.95</v>
      </c>
      <c r="M148" s="9">
        <v>11.24</v>
      </c>
      <c r="N148" s="9">
        <v>11.55</v>
      </c>
      <c r="O148" s="9">
        <v>11.93</v>
      </c>
      <c r="P148" s="9">
        <v>12.28</v>
      </c>
      <c r="Q148" s="9">
        <v>12.61</v>
      </c>
      <c r="R148" s="9">
        <v>13</v>
      </c>
      <c r="S148" s="9">
        <v>13.4</v>
      </c>
      <c r="T148" s="9">
        <v>13.83</v>
      </c>
      <c r="U148" s="9">
        <v>14.32</v>
      </c>
      <c r="V148" s="9">
        <v>14.84</v>
      </c>
      <c r="W148" s="9">
        <v>15.34</v>
      </c>
      <c r="X148" s="9">
        <v>15.81</v>
      </c>
      <c r="Y148" s="9">
        <v>16.28</v>
      </c>
      <c r="Z148" s="9">
        <v>16.78</v>
      </c>
      <c r="AA148" s="9">
        <v>17.27</v>
      </c>
      <c r="AB148" s="9">
        <v>17.690000000000001</v>
      </c>
      <c r="AC148" s="9">
        <v>18.12</v>
      </c>
      <c r="AD148" s="9">
        <v>18.63</v>
      </c>
      <c r="AE148" s="9">
        <v>19.18</v>
      </c>
      <c r="AF148" s="9">
        <v>19.77</v>
      </c>
      <c r="AG148" s="9">
        <v>20.34</v>
      </c>
      <c r="AH148" s="9">
        <v>20.260000000000002</v>
      </c>
      <c r="AI148" s="9">
        <v>20.12</v>
      </c>
      <c r="AJ148" s="9">
        <v>20.04</v>
      </c>
      <c r="AK148" s="9">
        <v>19.920000000000002</v>
      </c>
    </row>
    <row r="149" spans="1:37" s="9" customFormat="1" x14ac:dyDescent="0.3">
      <c r="A149" s="24" t="str">
        <f t="shared" si="3"/>
        <v>SDG_NoInv_BaseQINVXcfurn</v>
      </c>
      <c r="B149" s="7" t="s">
        <v>221</v>
      </c>
      <c r="C149" s="8" t="s">
        <v>217</v>
      </c>
      <c r="D149" s="21" t="s">
        <v>101</v>
      </c>
      <c r="E149" s="9" t="s">
        <v>115</v>
      </c>
      <c r="F149" s="9">
        <v>21.77</v>
      </c>
      <c r="G149" s="9">
        <v>19.84</v>
      </c>
      <c r="H149" s="9">
        <v>20.420000000000002</v>
      </c>
      <c r="I149" s="9">
        <v>20.83</v>
      </c>
      <c r="J149" s="9">
        <v>21.2</v>
      </c>
      <c r="K149" s="9">
        <v>21.63</v>
      </c>
      <c r="L149" s="9">
        <v>22.14</v>
      </c>
      <c r="M149" s="9">
        <v>22.73</v>
      </c>
      <c r="N149" s="9">
        <v>23.34</v>
      </c>
      <c r="O149" s="9">
        <v>24.11</v>
      </c>
      <c r="P149" s="9">
        <v>24.82</v>
      </c>
      <c r="Q149" s="9">
        <v>25.5</v>
      </c>
      <c r="R149" s="9">
        <v>26.28</v>
      </c>
      <c r="S149" s="9">
        <v>27.09</v>
      </c>
      <c r="T149" s="9">
        <v>27.96</v>
      </c>
      <c r="U149" s="9">
        <v>28.96</v>
      </c>
      <c r="V149" s="9">
        <v>29.99</v>
      </c>
      <c r="W149" s="9">
        <v>31.01</v>
      </c>
      <c r="X149" s="9">
        <v>31.95</v>
      </c>
      <c r="Y149" s="9">
        <v>32.909999999999997</v>
      </c>
      <c r="Z149" s="9">
        <v>33.92</v>
      </c>
      <c r="AA149" s="9">
        <v>34.9</v>
      </c>
      <c r="AB149" s="9">
        <v>35.76</v>
      </c>
      <c r="AC149" s="9">
        <v>36.64</v>
      </c>
      <c r="AD149" s="9">
        <v>37.67</v>
      </c>
      <c r="AE149" s="9">
        <v>38.78</v>
      </c>
      <c r="AF149" s="9">
        <v>39.96</v>
      </c>
      <c r="AG149" s="9">
        <v>41.11</v>
      </c>
      <c r="AH149" s="9">
        <v>40.96</v>
      </c>
      <c r="AI149" s="9">
        <v>40.67</v>
      </c>
      <c r="AJ149" s="9">
        <v>40.51</v>
      </c>
      <c r="AK149" s="9">
        <v>40.270000000000003</v>
      </c>
    </row>
    <row r="150" spans="1:37" s="9" customFormat="1" x14ac:dyDescent="0.3">
      <c r="A150" s="24" t="str">
        <f t="shared" si="3"/>
        <v>SDG_NoInv_BaseQINVXcoman</v>
      </c>
      <c r="B150" s="7" t="s">
        <v>221</v>
      </c>
      <c r="C150" s="8" t="s">
        <v>217</v>
      </c>
      <c r="D150" s="21" t="s">
        <v>101</v>
      </c>
      <c r="E150" s="9" t="s">
        <v>116</v>
      </c>
      <c r="F150" s="9">
        <v>1.45</v>
      </c>
      <c r="G150" s="9">
        <v>1.33</v>
      </c>
      <c r="H150" s="9">
        <v>1.36</v>
      </c>
      <c r="I150" s="9">
        <v>1.39</v>
      </c>
      <c r="J150" s="9">
        <v>1.42</v>
      </c>
      <c r="K150" s="9">
        <v>1.45</v>
      </c>
      <c r="L150" s="9">
        <v>1.48</v>
      </c>
      <c r="M150" s="9">
        <v>1.52</v>
      </c>
      <c r="N150" s="9">
        <v>1.56</v>
      </c>
      <c r="O150" s="9">
        <v>1.61</v>
      </c>
      <c r="P150" s="9">
        <v>1.66</v>
      </c>
      <c r="Q150" s="9">
        <v>1.7</v>
      </c>
      <c r="R150" s="9">
        <v>1.76</v>
      </c>
      <c r="S150" s="9">
        <v>1.81</v>
      </c>
      <c r="T150" s="9">
        <v>1.87</v>
      </c>
      <c r="U150" s="9">
        <v>1.93</v>
      </c>
      <c r="V150" s="9">
        <v>2</v>
      </c>
      <c r="W150" s="9">
        <v>2.0699999999999998</v>
      </c>
      <c r="X150" s="9">
        <v>2.14</v>
      </c>
      <c r="Y150" s="9">
        <v>2.2000000000000002</v>
      </c>
      <c r="Z150" s="9">
        <v>2.27</v>
      </c>
      <c r="AA150" s="9">
        <v>2.33</v>
      </c>
      <c r="AB150" s="9">
        <v>2.39</v>
      </c>
      <c r="AC150" s="9">
        <v>2.4500000000000002</v>
      </c>
      <c r="AD150" s="9">
        <v>2.52</v>
      </c>
      <c r="AE150" s="9">
        <v>2.59</v>
      </c>
      <c r="AF150" s="9">
        <v>2.67</v>
      </c>
      <c r="AG150" s="9">
        <v>2.75</v>
      </c>
      <c r="AH150" s="9">
        <v>2.74</v>
      </c>
      <c r="AI150" s="9">
        <v>2.72</v>
      </c>
      <c r="AJ150" s="9">
        <v>2.71</v>
      </c>
      <c r="AK150" s="9">
        <v>2.69</v>
      </c>
    </row>
    <row r="151" spans="1:37" s="9" customFormat="1" x14ac:dyDescent="0.3">
      <c r="A151" s="24" t="str">
        <f t="shared" si="3"/>
        <v>SDG_NoInv_BaseQINVXccons</v>
      </c>
      <c r="B151" s="7" t="s">
        <v>221</v>
      </c>
      <c r="C151" s="8" t="s">
        <v>217</v>
      </c>
      <c r="D151" s="21" t="s">
        <v>101</v>
      </c>
      <c r="E151" s="9" t="s">
        <v>117</v>
      </c>
      <c r="F151" s="9">
        <v>405.25</v>
      </c>
      <c r="G151" s="9">
        <v>369.33</v>
      </c>
      <c r="H151" s="9">
        <v>380.17</v>
      </c>
      <c r="I151" s="9">
        <v>387.7</v>
      </c>
      <c r="J151" s="9">
        <v>394.66</v>
      </c>
      <c r="K151" s="9">
        <v>402.59</v>
      </c>
      <c r="L151" s="9">
        <v>412.18</v>
      </c>
      <c r="M151" s="9">
        <v>423.06</v>
      </c>
      <c r="N151" s="9">
        <v>434.51</v>
      </c>
      <c r="O151" s="9">
        <v>448.89</v>
      </c>
      <c r="P151" s="9">
        <v>462.09</v>
      </c>
      <c r="Q151" s="9">
        <v>474.63</v>
      </c>
      <c r="R151" s="9">
        <v>489.2</v>
      </c>
      <c r="S151" s="9">
        <v>504.36</v>
      </c>
      <c r="T151" s="9">
        <v>520.42999999999995</v>
      </c>
      <c r="U151" s="9">
        <v>539.02</v>
      </c>
      <c r="V151" s="9">
        <v>558.29999999999995</v>
      </c>
      <c r="W151" s="9">
        <v>577.30999999999995</v>
      </c>
      <c r="X151" s="9">
        <v>594.78</v>
      </c>
      <c r="Y151" s="9">
        <v>612.59</v>
      </c>
      <c r="Z151" s="9">
        <v>631.46</v>
      </c>
      <c r="AA151" s="9">
        <v>649.76</v>
      </c>
      <c r="AB151" s="9">
        <v>665.77</v>
      </c>
      <c r="AC151" s="9">
        <v>682.03</v>
      </c>
      <c r="AD151" s="9">
        <v>701.17</v>
      </c>
      <c r="AE151" s="9">
        <v>721.94</v>
      </c>
      <c r="AF151" s="9">
        <v>743.81</v>
      </c>
      <c r="AG151" s="9">
        <v>765.28</v>
      </c>
      <c r="AH151" s="9">
        <v>762.55</v>
      </c>
      <c r="AI151" s="9">
        <v>757.02</v>
      </c>
      <c r="AJ151" s="9">
        <v>754.02</v>
      </c>
      <c r="AK151" s="9">
        <v>749.67</v>
      </c>
    </row>
    <row r="152" spans="1:37" s="9" customFormat="1" x14ac:dyDescent="0.3">
      <c r="A152" s="24" t="str">
        <f t="shared" si="3"/>
        <v>SDG_NoInv_BaseQINVXcbsrv</v>
      </c>
      <c r="B152" s="7" t="s">
        <v>221</v>
      </c>
      <c r="C152" s="8" t="s">
        <v>217</v>
      </c>
      <c r="D152" s="21" t="s">
        <v>101</v>
      </c>
      <c r="E152" s="9" t="s">
        <v>118</v>
      </c>
      <c r="F152" s="9">
        <v>61.78</v>
      </c>
      <c r="G152" s="9">
        <v>56.3</v>
      </c>
      <c r="H152" s="9">
        <v>57.95</v>
      </c>
      <c r="I152" s="9">
        <v>59.1</v>
      </c>
      <c r="J152" s="9">
        <v>60.16</v>
      </c>
      <c r="K152" s="9">
        <v>61.37</v>
      </c>
      <c r="L152" s="9">
        <v>62.83</v>
      </c>
      <c r="M152" s="9">
        <v>64.489999999999995</v>
      </c>
      <c r="N152" s="9">
        <v>66.239999999999995</v>
      </c>
      <c r="O152" s="9">
        <v>68.430000000000007</v>
      </c>
      <c r="P152" s="9">
        <v>70.44</v>
      </c>
      <c r="Q152" s="9">
        <v>72.349999999999994</v>
      </c>
      <c r="R152" s="9">
        <v>74.58</v>
      </c>
      <c r="S152" s="9">
        <v>76.89</v>
      </c>
      <c r="T152" s="9">
        <v>79.34</v>
      </c>
      <c r="U152" s="9">
        <v>82.17</v>
      </c>
      <c r="V152" s="9">
        <v>85.11</v>
      </c>
      <c r="W152" s="9">
        <v>88.01</v>
      </c>
      <c r="X152" s="9">
        <v>90.67</v>
      </c>
      <c r="Y152" s="9">
        <v>93.39</v>
      </c>
      <c r="Z152" s="9">
        <v>96.26</v>
      </c>
      <c r="AA152" s="9">
        <v>99.05</v>
      </c>
      <c r="AB152" s="9">
        <v>101.49</v>
      </c>
      <c r="AC152" s="9">
        <v>103.97</v>
      </c>
      <c r="AD152" s="9">
        <v>106.89</v>
      </c>
      <c r="AE152" s="9">
        <v>110.06</v>
      </c>
      <c r="AF152" s="9">
        <v>113.39</v>
      </c>
      <c r="AG152" s="9">
        <v>116.66</v>
      </c>
      <c r="AH152" s="9">
        <v>116.25</v>
      </c>
      <c r="AI152" s="9">
        <v>115.4</v>
      </c>
      <c r="AJ152" s="9">
        <v>114.95</v>
      </c>
      <c r="AK152" s="9">
        <v>114.28</v>
      </c>
    </row>
    <row r="153" spans="1:37" s="9" customFormat="1" x14ac:dyDescent="0.3">
      <c r="A153" s="24" t="str">
        <f t="shared" si="3"/>
        <v>SDG_NoInv_BaseQINVXcimpt</v>
      </c>
      <c r="B153" s="7" t="s">
        <v>221</v>
      </c>
      <c r="C153" s="8" t="s">
        <v>217</v>
      </c>
      <c r="D153" s="21" t="s">
        <v>101</v>
      </c>
      <c r="E153" s="9" t="s">
        <v>119</v>
      </c>
      <c r="F153" s="9">
        <v>2.82</v>
      </c>
      <c r="G153" s="9">
        <v>2.82</v>
      </c>
      <c r="H153" s="9">
        <v>2.82</v>
      </c>
      <c r="I153" s="9">
        <v>2.82</v>
      </c>
      <c r="J153" s="9">
        <v>2.82</v>
      </c>
      <c r="K153" s="9">
        <v>2.82</v>
      </c>
      <c r="L153" s="9">
        <v>2.82</v>
      </c>
      <c r="M153" s="9">
        <v>2.82</v>
      </c>
      <c r="N153" s="9">
        <v>2.82</v>
      </c>
      <c r="O153" s="9">
        <v>2.82</v>
      </c>
      <c r="P153" s="9">
        <v>2.82</v>
      </c>
      <c r="Q153" s="9">
        <v>2.82</v>
      </c>
      <c r="R153" s="9">
        <v>2.82</v>
      </c>
      <c r="S153" s="9">
        <v>2.82</v>
      </c>
      <c r="T153" s="9">
        <v>2.82</v>
      </c>
      <c r="U153" s="9">
        <v>2.82</v>
      </c>
      <c r="V153" s="9">
        <v>2.82</v>
      </c>
      <c r="W153" s="9">
        <v>2.82</v>
      </c>
      <c r="X153" s="9">
        <v>2.82</v>
      </c>
      <c r="Y153" s="9">
        <v>2.82</v>
      </c>
      <c r="Z153" s="9">
        <v>2.82</v>
      </c>
      <c r="AA153" s="9">
        <v>2.82</v>
      </c>
      <c r="AB153" s="9">
        <v>2.82</v>
      </c>
      <c r="AC153" s="9">
        <v>2.82</v>
      </c>
      <c r="AD153" s="9">
        <v>2.82</v>
      </c>
      <c r="AE153" s="9">
        <v>2.82</v>
      </c>
      <c r="AF153" s="9">
        <v>2.82</v>
      </c>
      <c r="AG153" s="9">
        <v>2.82</v>
      </c>
      <c r="AH153" s="9">
        <v>2.82</v>
      </c>
      <c r="AI153" s="9">
        <v>2.82</v>
      </c>
      <c r="AJ153" s="9">
        <v>2.82</v>
      </c>
      <c r="AK153" s="9">
        <v>2.82</v>
      </c>
    </row>
    <row r="154" spans="1:37" s="9" customFormat="1" x14ac:dyDescent="0.3">
      <c r="A154" s="24" t="str">
        <f t="shared" si="3"/>
        <v>SDG_NoInv_BasePQXcawhe</v>
      </c>
      <c r="B154" s="7" t="s">
        <v>221</v>
      </c>
      <c r="C154" s="8" t="s">
        <v>217</v>
      </c>
      <c r="D154" s="21" t="s">
        <v>120</v>
      </c>
      <c r="E154" s="9" t="s">
        <v>121</v>
      </c>
      <c r="F154" s="9">
        <v>1.05</v>
      </c>
      <c r="G154" s="9">
        <v>1.06</v>
      </c>
      <c r="H154" s="9">
        <v>1.06</v>
      </c>
      <c r="I154" s="9">
        <v>1.07</v>
      </c>
      <c r="J154" s="9">
        <v>1.07</v>
      </c>
      <c r="K154" s="9">
        <v>1.07</v>
      </c>
      <c r="L154" s="9">
        <v>1.07</v>
      </c>
      <c r="M154" s="9">
        <v>1.07</v>
      </c>
      <c r="N154" s="9">
        <v>1.07</v>
      </c>
      <c r="O154" s="9">
        <v>1.1000000000000001</v>
      </c>
      <c r="P154" s="9">
        <v>1.1000000000000001</v>
      </c>
      <c r="Q154" s="9">
        <v>1.1000000000000001</v>
      </c>
      <c r="R154" s="9">
        <v>1.1000000000000001</v>
      </c>
      <c r="S154" s="9">
        <v>1.1000000000000001</v>
      </c>
      <c r="T154" s="9">
        <v>1.1000000000000001</v>
      </c>
      <c r="U154" s="9">
        <v>1.1000000000000001</v>
      </c>
      <c r="V154" s="9">
        <v>1.1000000000000001</v>
      </c>
      <c r="W154" s="9">
        <v>1.1000000000000001</v>
      </c>
      <c r="X154" s="9">
        <v>1.1100000000000001</v>
      </c>
      <c r="Y154" s="9">
        <v>1.1000000000000001</v>
      </c>
      <c r="Z154" s="9">
        <v>1.1000000000000001</v>
      </c>
      <c r="AA154" s="9">
        <v>1.1000000000000001</v>
      </c>
      <c r="AB154" s="9">
        <v>1.1100000000000001</v>
      </c>
      <c r="AC154" s="9">
        <v>1.1100000000000001</v>
      </c>
      <c r="AD154" s="9">
        <v>1.1100000000000001</v>
      </c>
      <c r="AE154" s="9">
        <v>1.1100000000000001</v>
      </c>
      <c r="AF154" s="9">
        <v>1.1100000000000001</v>
      </c>
      <c r="AG154" s="9">
        <v>1.1100000000000001</v>
      </c>
      <c r="AH154" s="9">
        <v>1.1000000000000001</v>
      </c>
      <c r="AI154" s="9">
        <v>1.0900000000000001</v>
      </c>
      <c r="AJ154" s="9">
        <v>1.0900000000000001</v>
      </c>
      <c r="AK154" s="9">
        <v>1.08</v>
      </c>
    </row>
    <row r="155" spans="1:37" s="9" customFormat="1" x14ac:dyDescent="0.3">
      <c r="A155" s="24" t="str">
        <f t="shared" si="3"/>
        <v>SDG_NoInv_BasePQXcamai</v>
      </c>
      <c r="B155" s="7" t="s">
        <v>221</v>
      </c>
      <c r="C155" s="8" t="s">
        <v>217</v>
      </c>
      <c r="D155" s="21" t="s">
        <v>120</v>
      </c>
      <c r="E155" s="9" t="s">
        <v>122</v>
      </c>
      <c r="F155" s="9">
        <v>1.1000000000000001</v>
      </c>
      <c r="G155" s="9">
        <v>1.08</v>
      </c>
      <c r="H155" s="9">
        <v>1.08</v>
      </c>
      <c r="I155" s="9">
        <v>1.1000000000000001</v>
      </c>
      <c r="J155" s="9">
        <v>1.1000000000000001</v>
      </c>
      <c r="K155" s="9">
        <v>1.1000000000000001</v>
      </c>
      <c r="L155" s="9">
        <v>1.0900000000000001</v>
      </c>
      <c r="M155" s="9">
        <v>1.0900000000000001</v>
      </c>
      <c r="N155" s="9">
        <v>1.0900000000000001</v>
      </c>
      <c r="O155" s="9">
        <v>1.1000000000000001</v>
      </c>
      <c r="P155" s="9">
        <v>1.1000000000000001</v>
      </c>
      <c r="Q155" s="9">
        <v>1.0900000000000001</v>
      </c>
      <c r="R155" s="9">
        <v>1.0900000000000001</v>
      </c>
      <c r="S155" s="9">
        <v>1.0900000000000001</v>
      </c>
      <c r="T155" s="9">
        <v>1.08</v>
      </c>
      <c r="U155" s="9">
        <v>1.08</v>
      </c>
      <c r="V155" s="9">
        <v>1.07</v>
      </c>
      <c r="W155" s="9">
        <v>1.07</v>
      </c>
      <c r="X155" s="9">
        <v>1.06</v>
      </c>
      <c r="Y155" s="9">
        <v>1.06</v>
      </c>
      <c r="Z155" s="9">
        <v>1.06</v>
      </c>
      <c r="AA155" s="9">
        <v>1.06</v>
      </c>
      <c r="AB155" s="9">
        <v>1.06</v>
      </c>
      <c r="AC155" s="9">
        <v>1.06</v>
      </c>
      <c r="AD155" s="9">
        <v>1.06</v>
      </c>
      <c r="AE155" s="9">
        <v>1.05</v>
      </c>
      <c r="AF155" s="9">
        <v>1.05</v>
      </c>
      <c r="AG155" s="9">
        <v>1.04</v>
      </c>
      <c r="AH155" s="9">
        <v>1.02</v>
      </c>
      <c r="AI155" s="9">
        <v>1.01</v>
      </c>
      <c r="AJ155" s="9">
        <v>0.99</v>
      </c>
      <c r="AK155" s="9">
        <v>0.98</v>
      </c>
    </row>
    <row r="156" spans="1:37" s="9" customFormat="1" x14ac:dyDescent="0.3">
      <c r="A156" s="24" t="str">
        <f t="shared" si="3"/>
        <v>SDG_NoInv_BasePQXcaoce</v>
      </c>
      <c r="B156" s="7" t="s">
        <v>221</v>
      </c>
      <c r="C156" s="8" t="s">
        <v>217</v>
      </c>
      <c r="D156" s="21" t="s">
        <v>120</v>
      </c>
      <c r="E156" s="9" t="s">
        <v>123</v>
      </c>
      <c r="F156" s="9">
        <v>1.0900000000000001</v>
      </c>
      <c r="G156" s="9">
        <v>1.06</v>
      </c>
      <c r="H156" s="9">
        <v>1.08</v>
      </c>
      <c r="I156" s="9">
        <v>1.0900000000000001</v>
      </c>
      <c r="J156" s="9">
        <v>1.1000000000000001</v>
      </c>
      <c r="K156" s="9">
        <v>1.1000000000000001</v>
      </c>
      <c r="L156" s="9">
        <v>1.1100000000000001</v>
      </c>
      <c r="M156" s="9">
        <v>1.1100000000000001</v>
      </c>
      <c r="N156" s="9">
        <v>1.1100000000000001</v>
      </c>
      <c r="O156" s="9">
        <v>1.1399999999999999</v>
      </c>
      <c r="P156" s="9">
        <v>1.1499999999999999</v>
      </c>
      <c r="Q156" s="9">
        <v>1.1499999999999999</v>
      </c>
      <c r="R156" s="9">
        <v>1.1499999999999999</v>
      </c>
      <c r="S156" s="9">
        <v>1.1499999999999999</v>
      </c>
      <c r="T156" s="9">
        <v>1.1499999999999999</v>
      </c>
      <c r="U156" s="9">
        <v>1.1499999999999999</v>
      </c>
      <c r="V156" s="9">
        <v>1.1499999999999999</v>
      </c>
      <c r="W156" s="9">
        <v>1.1499999999999999</v>
      </c>
      <c r="X156" s="9">
        <v>1.1499999999999999</v>
      </c>
      <c r="Y156" s="9">
        <v>1.1499999999999999</v>
      </c>
      <c r="Z156" s="9">
        <v>1.1499999999999999</v>
      </c>
      <c r="AA156" s="9">
        <v>1.1499999999999999</v>
      </c>
      <c r="AB156" s="9">
        <v>1.1599999999999999</v>
      </c>
      <c r="AC156" s="9">
        <v>1.17</v>
      </c>
      <c r="AD156" s="9">
        <v>1.17</v>
      </c>
      <c r="AE156" s="9">
        <v>1.17</v>
      </c>
      <c r="AF156" s="9">
        <v>1.17</v>
      </c>
      <c r="AG156" s="9">
        <v>1.17</v>
      </c>
      <c r="AH156" s="9">
        <v>1.1499999999999999</v>
      </c>
      <c r="AI156" s="9">
        <v>1.1399999999999999</v>
      </c>
      <c r="AJ156" s="9">
        <v>1.1200000000000001</v>
      </c>
      <c r="AK156" s="9">
        <v>1.1100000000000001</v>
      </c>
    </row>
    <row r="157" spans="1:37" s="9" customFormat="1" x14ac:dyDescent="0.3">
      <c r="A157" s="24" t="str">
        <f t="shared" si="3"/>
        <v>SDG_NoInv_BasePQXcaveg</v>
      </c>
      <c r="B157" s="7" t="s">
        <v>221</v>
      </c>
      <c r="C157" s="8" t="s">
        <v>217</v>
      </c>
      <c r="D157" s="21" t="s">
        <v>120</v>
      </c>
      <c r="E157" s="9" t="s">
        <v>124</v>
      </c>
      <c r="F157" s="9">
        <v>1.1000000000000001</v>
      </c>
      <c r="G157" s="9">
        <v>1.1200000000000001</v>
      </c>
      <c r="H157" s="9">
        <v>1.1100000000000001</v>
      </c>
      <c r="I157" s="9">
        <v>1.1100000000000001</v>
      </c>
      <c r="J157" s="9">
        <v>1.1100000000000001</v>
      </c>
      <c r="K157" s="9">
        <v>1.1100000000000001</v>
      </c>
      <c r="L157" s="9">
        <v>1.1100000000000001</v>
      </c>
      <c r="M157" s="9">
        <v>1.1100000000000001</v>
      </c>
      <c r="N157" s="9">
        <v>1.1100000000000001</v>
      </c>
      <c r="O157" s="9">
        <v>1.1100000000000001</v>
      </c>
      <c r="P157" s="9">
        <v>1.1100000000000001</v>
      </c>
      <c r="Q157" s="9">
        <v>1.1100000000000001</v>
      </c>
      <c r="R157" s="9">
        <v>1.1100000000000001</v>
      </c>
      <c r="S157" s="9">
        <v>1.1100000000000001</v>
      </c>
      <c r="T157" s="9">
        <v>1.1100000000000001</v>
      </c>
      <c r="U157" s="9">
        <v>1.1100000000000001</v>
      </c>
      <c r="V157" s="9">
        <v>1.1000000000000001</v>
      </c>
      <c r="W157" s="9">
        <v>1.1000000000000001</v>
      </c>
      <c r="X157" s="9">
        <v>1.1000000000000001</v>
      </c>
      <c r="Y157" s="9">
        <v>1.1000000000000001</v>
      </c>
      <c r="Z157" s="9">
        <v>1.1000000000000001</v>
      </c>
      <c r="AA157" s="9">
        <v>1.1000000000000001</v>
      </c>
      <c r="AB157" s="9">
        <v>1.1000000000000001</v>
      </c>
      <c r="AC157" s="9">
        <v>1.0900000000000001</v>
      </c>
      <c r="AD157" s="9">
        <v>1.0900000000000001</v>
      </c>
      <c r="AE157" s="9">
        <v>1.0900000000000001</v>
      </c>
      <c r="AF157" s="9">
        <v>1.0900000000000001</v>
      </c>
      <c r="AG157" s="9">
        <v>1.0900000000000001</v>
      </c>
      <c r="AH157" s="9">
        <v>1.0900000000000001</v>
      </c>
      <c r="AI157" s="9">
        <v>1.0900000000000001</v>
      </c>
      <c r="AJ157" s="9">
        <v>1.0900000000000001</v>
      </c>
      <c r="AK157" s="9">
        <v>1.0900000000000001</v>
      </c>
    </row>
    <row r="158" spans="1:37" s="9" customFormat="1" x14ac:dyDescent="0.3">
      <c r="A158" s="24" t="str">
        <f t="shared" si="3"/>
        <v>SDG_NoInv_BasePQXcaofr</v>
      </c>
      <c r="B158" s="7" t="s">
        <v>221</v>
      </c>
      <c r="C158" s="8" t="s">
        <v>217</v>
      </c>
      <c r="D158" s="21" t="s">
        <v>120</v>
      </c>
      <c r="E158" s="9" t="s">
        <v>125</v>
      </c>
      <c r="F158" s="9">
        <v>1.1000000000000001</v>
      </c>
      <c r="G158" s="9">
        <v>1.1100000000000001</v>
      </c>
      <c r="H158" s="9">
        <v>1.0900000000000001</v>
      </c>
      <c r="I158" s="9">
        <v>1.0900000000000001</v>
      </c>
      <c r="J158" s="9">
        <v>1.0900000000000001</v>
      </c>
      <c r="K158" s="9">
        <v>1.08</v>
      </c>
      <c r="L158" s="9">
        <v>1.07</v>
      </c>
      <c r="M158" s="9">
        <v>1.07</v>
      </c>
      <c r="N158" s="9">
        <v>1.07</v>
      </c>
      <c r="O158" s="9">
        <v>1.05</v>
      </c>
      <c r="P158" s="9">
        <v>1.04</v>
      </c>
      <c r="Q158" s="9">
        <v>1.04</v>
      </c>
      <c r="R158" s="9">
        <v>1.04</v>
      </c>
      <c r="S158" s="9">
        <v>1.04</v>
      </c>
      <c r="T158" s="9">
        <v>1.03</v>
      </c>
      <c r="U158" s="9">
        <v>1.03</v>
      </c>
      <c r="V158" s="9">
        <v>1.03</v>
      </c>
      <c r="W158" s="9">
        <v>1.02</v>
      </c>
      <c r="X158" s="9">
        <v>1.02</v>
      </c>
      <c r="Y158" s="9">
        <v>1.02</v>
      </c>
      <c r="Z158" s="9">
        <v>1.02</v>
      </c>
      <c r="AA158" s="9">
        <v>1.01</v>
      </c>
      <c r="AB158" s="9">
        <v>1.01</v>
      </c>
      <c r="AC158" s="9">
        <v>1</v>
      </c>
      <c r="AD158" s="9">
        <v>1</v>
      </c>
      <c r="AE158" s="9">
        <v>1</v>
      </c>
      <c r="AF158" s="9">
        <v>0.99</v>
      </c>
      <c r="AG158" s="9">
        <v>0.99</v>
      </c>
      <c r="AH158" s="9">
        <v>0.99</v>
      </c>
      <c r="AI158" s="9">
        <v>0.99</v>
      </c>
      <c r="AJ158" s="9">
        <v>0.99</v>
      </c>
      <c r="AK158" s="9">
        <v>1</v>
      </c>
    </row>
    <row r="159" spans="1:37" s="9" customFormat="1" x14ac:dyDescent="0.3">
      <c r="A159" s="24" t="str">
        <f t="shared" si="3"/>
        <v>SDG_NoInv_BasePQXcagra</v>
      </c>
      <c r="B159" s="7" t="s">
        <v>221</v>
      </c>
      <c r="C159" s="8" t="s">
        <v>217</v>
      </c>
      <c r="D159" s="21" t="s">
        <v>120</v>
      </c>
      <c r="E159" s="9" t="s">
        <v>126</v>
      </c>
      <c r="F159" s="9">
        <v>1.1000000000000001</v>
      </c>
      <c r="G159" s="9">
        <v>1.1399999999999999</v>
      </c>
      <c r="H159" s="9">
        <v>1.1299999999999999</v>
      </c>
      <c r="I159" s="9">
        <v>1.1399999999999999</v>
      </c>
      <c r="J159" s="9">
        <v>1.1399999999999999</v>
      </c>
      <c r="K159" s="9">
        <v>1.1399999999999999</v>
      </c>
      <c r="L159" s="9">
        <v>1.1399999999999999</v>
      </c>
      <c r="M159" s="9">
        <v>1.1399999999999999</v>
      </c>
      <c r="N159" s="9">
        <v>1.1399999999999999</v>
      </c>
      <c r="O159" s="9">
        <v>1.1299999999999999</v>
      </c>
      <c r="P159" s="9">
        <v>1.1299999999999999</v>
      </c>
      <c r="Q159" s="9">
        <v>1.1299999999999999</v>
      </c>
      <c r="R159" s="9">
        <v>1.1299999999999999</v>
      </c>
      <c r="S159" s="9">
        <v>1.1299999999999999</v>
      </c>
      <c r="T159" s="9">
        <v>1.1299999999999999</v>
      </c>
      <c r="U159" s="9">
        <v>1.1299999999999999</v>
      </c>
      <c r="V159" s="9">
        <v>1.1299999999999999</v>
      </c>
      <c r="W159" s="9">
        <v>1.1299999999999999</v>
      </c>
      <c r="X159" s="9">
        <v>1.1299999999999999</v>
      </c>
      <c r="Y159" s="9">
        <v>1.1299999999999999</v>
      </c>
      <c r="Z159" s="9">
        <v>1.1299999999999999</v>
      </c>
      <c r="AA159" s="9">
        <v>1.1200000000000001</v>
      </c>
      <c r="AB159" s="9">
        <v>1.1200000000000001</v>
      </c>
      <c r="AC159" s="9">
        <v>1.1200000000000001</v>
      </c>
      <c r="AD159" s="9">
        <v>1.1200000000000001</v>
      </c>
      <c r="AE159" s="9">
        <v>1.1200000000000001</v>
      </c>
      <c r="AF159" s="9">
        <v>1.1100000000000001</v>
      </c>
      <c r="AG159" s="9">
        <v>1.1200000000000001</v>
      </c>
      <c r="AH159" s="9">
        <v>1.1200000000000001</v>
      </c>
      <c r="AI159" s="9">
        <v>1.1200000000000001</v>
      </c>
      <c r="AJ159" s="9">
        <v>1.1299999999999999</v>
      </c>
      <c r="AK159" s="9">
        <v>1.1399999999999999</v>
      </c>
    </row>
    <row r="160" spans="1:37" s="9" customFormat="1" x14ac:dyDescent="0.3">
      <c r="A160" s="24" t="str">
        <f t="shared" si="3"/>
        <v>SDG_NoInv_BasePQXcaoil</v>
      </c>
      <c r="B160" s="7" t="s">
        <v>221</v>
      </c>
      <c r="C160" s="8" t="s">
        <v>217</v>
      </c>
      <c r="D160" s="21" t="s">
        <v>120</v>
      </c>
      <c r="E160" s="9" t="s">
        <v>127</v>
      </c>
      <c r="F160" s="9">
        <v>1.18</v>
      </c>
      <c r="G160" s="9">
        <v>1.1499999999999999</v>
      </c>
      <c r="H160" s="9">
        <v>1.1499999999999999</v>
      </c>
      <c r="I160" s="9">
        <v>1.1599999999999999</v>
      </c>
      <c r="J160" s="9">
        <v>1.17</v>
      </c>
      <c r="K160" s="9">
        <v>1.17</v>
      </c>
      <c r="L160" s="9">
        <v>1.17</v>
      </c>
      <c r="M160" s="9">
        <v>1.17</v>
      </c>
      <c r="N160" s="9">
        <v>1.17</v>
      </c>
      <c r="O160" s="9">
        <v>1.18</v>
      </c>
      <c r="P160" s="9">
        <v>1.19</v>
      </c>
      <c r="Q160" s="9">
        <v>1.19</v>
      </c>
      <c r="R160" s="9">
        <v>1.19</v>
      </c>
      <c r="S160" s="9">
        <v>1.19</v>
      </c>
      <c r="T160" s="9">
        <v>1.2</v>
      </c>
      <c r="U160" s="9">
        <v>1.2</v>
      </c>
      <c r="V160" s="9">
        <v>1.2</v>
      </c>
      <c r="W160" s="9">
        <v>1.2</v>
      </c>
      <c r="X160" s="9">
        <v>1.2</v>
      </c>
      <c r="Y160" s="9">
        <v>1.2</v>
      </c>
      <c r="Z160" s="9">
        <v>1.2</v>
      </c>
      <c r="AA160" s="9">
        <v>1.2</v>
      </c>
      <c r="AB160" s="9">
        <v>1.21</v>
      </c>
      <c r="AC160" s="9">
        <v>1.21</v>
      </c>
      <c r="AD160" s="9">
        <v>1.21</v>
      </c>
      <c r="AE160" s="9">
        <v>1.21</v>
      </c>
      <c r="AF160" s="9">
        <v>1.21</v>
      </c>
      <c r="AG160" s="9">
        <v>1.21</v>
      </c>
      <c r="AH160" s="9">
        <v>1.2</v>
      </c>
      <c r="AI160" s="9">
        <v>1.19</v>
      </c>
      <c r="AJ160" s="9">
        <v>1.18</v>
      </c>
      <c r="AK160" s="9">
        <v>1.17</v>
      </c>
    </row>
    <row r="161" spans="1:37" s="9" customFormat="1" x14ac:dyDescent="0.3">
      <c r="A161" s="24" t="str">
        <f t="shared" si="3"/>
        <v>SDG_NoInv_BasePQXcatub</v>
      </c>
      <c r="B161" s="7" t="s">
        <v>221</v>
      </c>
      <c r="C161" s="8" t="s">
        <v>217</v>
      </c>
      <c r="D161" s="21" t="s">
        <v>120</v>
      </c>
      <c r="E161" s="9" t="s">
        <v>128</v>
      </c>
      <c r="F161" s="9">
        <v>1.1100000000000001</v>
      </c>
      <c r="G161" s="9">
        <v>1.1200000000000001</v>
      </c>
      <c r="H161" s="9">
        <v>1.1200000000000001</v>
      </c>
      <c r="I161" s="9">
        <v>1.1200000000000001</v>
      </c>
      <c r="J161" s="9">
        <v>1.1200000000000001</v>
      </c>
      <c r="K161" s="9">
        <v>1.1200000000000001</v>
      </c>
      <c r="L161" s="9">
        <v>1.1200000000000001</v>
      </c>
      <c r="M161" s="9">
        <v>1.1200000000000001</v>
      </c>
      <c r="N161" s="9">
        <v>1.1200000000000001</v>
      </c>
      <c r="O161" s="9">
        <v>1.1100000000000001</v>
      </c>
      <c r="P161" s="9">
        <v>1.1100000000000001</v>
      </c>
      <c r="Q161" s="9">
        <v>1.1100000000000001</v>
      </c>
      <c r="R161" s="9">
        <v>1.1200000000000001</v>
      </c>
      <c r="S161" s="9">
        <v>1.1100000000000001</v>
      </c>
      <c r="T161" s="9">
        <v>1.1100000000000001</v>
      </c>
      <c r="U161" s="9">
        <v>1.1100000000000001</v>
      </c>
      <c r="V161" s="9">
        <v>1.1100000000000001</v>
      </c>
      <c r="W161" s="9">
        <v>1.1100000000000001</v>
      </c>
      <c r="X161" s="9">
        <v>1.1100000000000001</v>
      </c>
      <c r="Y161" s="9">
        <v>1.1100000000000001</v>
      </c>
      <c r="Z161" s="9">
        <v>1.1100000000000001</v>
      </c>
      <c r="AA161" s="9">
        <v>1.1000000000000001</v>
      </c>
      <c r="AB161" s="9">
        <v>1.1000000000000001</v>
      </c>
      <c r="AC161" s="9">
        <v>1.1000000000000001</v>
      </c>
      <c r="AD161" s="9">
        <v>1.1000000000000001</v>
      </c>
      <c r="AE161" s="9">
        <v>1.1000000000000001</v>
      </c>
      <c r="AF161" s="9">
        <v>1.1000000000000001</v>
      </c>
      <c r="AG161" s="9">
        <v>1.1000000000000001</v>
      </c>
      <c r="AH161" s="9">
        <v>1.1000000000000001</v>
      </c>
      <c r="AI161" s="9">
        <v>1.1000000000000001</v>
      </c>
      <c r="AJ161" s="9">
        <v>1.1000000000000001</v>
      </c>
      <c r="AK161" s="9">
        <v>1.1100000000000001</v>
      </c>
    </row>
    <row r="162" spans="1:37" s="9" customFormat="1" x14ac:dyDescent="0.3">
      <c r="A162" s="24" t="str">
        <f t="shared" si="3"/>
        <v>SDG_NoInv_BasePQXcapul</v>
      </c>
      <c r="B162" s="7" t="s">
        <v>221</v>
      </c>
      <c r="C162" s="8" t="s">
        <v>217</v>
      </c>
      <c r="D162" s="21" t="s">
        <v>120</v>
      </c>
      <c r="E162" s="9" t="s">
        <v>129</v>
      </c>
      <c r="F162" s="9">
        <v>1.06</v>
      </c>
      <c r="G162" s="9">
        <v>1.06</v>
      </c>
      <c r="H162" s="9">
        <v>1.06</v>
      </c>
      <c r="I162" s="9">
        <v>1.06</v>
      </c>
      <c r="J162" s="9">
        <v>1.06</v>
      </c>
      <c r="K162" s="9">
        <v>1.06</v>
      </c>
      <c r="L162" s="9">
        <v>1.06</v>
      </c>
      <c r="M162" s="9">
        <v>1.07</v>
      </c>
      <c r="N162" s="9">
        <v>1.07</v>
      </c>
      <c r="O162" s="9">
        <v>1.08</v>
      </c>
      <c r="P162" s="9">
        <v>1.0900000000000001</v>
      </c>
      <c r="Q162" s="9">
        <v>1.0900000000000001</v>
      </c>
      <c r="R162" s="9">
        <v>1.0900000000000001</v>
      </c>
      <c r="S162" s="9">
        <v>1.0900000000000001</v>
      </c>
      <c r="T162" s="9">
        <v>1.0900000000000001</v>
      </c>
      <c r="U162" s="9">
        <v>1.0900000000000001</v>
      </c>
      <c r="V162" s="9">
        <v>1.0900000000000001</v>
      </c>
      <c r="W162" s="9">
        <v>1.0900000000000001</v>
      </c>
      <c r="X162" s="9">
        <v>1.0900000000000001</v>
      </c>
      <c r="Y162" s="9">
        <v>1.0900000000000001</v>
      </c>
      <c r="Z162" s="9">
        <v>1.08</v>
      </c>
      <c r="AA162" s="9">
        <v>1.08</v>
      </c>
      <c r="AB162" s="9">
        <v>1.0900000000000001</v>
      </c>
      <c r="AC162" s="9">
        <v>1.0900000000000001</v>
      </c>
      <c r="AD162" s="9">
        <v>1.0900000000000001</v>
      </c>
      <c r="AE162" s="9">
        <v>1.0900000000000001</v>
      </c>
      <c r="AF162" s="9">
        <v>1.0900000000000001</v>
      </c>
      <c r="AG162" s="9">
        <v>1.0900000000000001</v>
      </c>
      <c r="AH162" s="9">
        <v>1.08</v>
      </c>
      <c r="AI162" s="9">
        <v>1.07</v>
      </c>
      <c r="AJ162" s="9">
        <v>1.07</v>
      </c>
      <c r="AK162" s="9">
        <v>1.07</v>
      </c>
    </row>
    <row r="163" spans="1:37" s="9" customFormat="1" x14ac:dyDescent="0.3">
      <c r="A163" s="24" t="str">
        <f t="shared" si="3"/>
        <v>SDG_NoInv_BasePQXcasug</v>
      </c>
      <c r="B163" s="7" t="s">
        <v>221</v>
      </c>
      <c r="C163" s="8" t="s">
        <v>217</v>
      </c>
      <c r="D163" s="21" t="s">
        <v>120</v>
      </c>
      <c r="E163" s="9" t="s">
        <v>130</v>
      </c>
      <c r="F163" s="9">
        <v>1.17</v>
      </c>
      <c r="G163" s="9">
        <v>1.17</v>
      </c>
      <c r="H163" s="9">
        <v>1.1499999999999999</v>
      </c>
      <c r="I163" s="9">
        <v>1.1499999999999999</v>
      </c>
      <c r="J163" s="9">
        <v>1.1399999999999999</v>
      </c>
      <c r="K163" s="9">
        <v>1.1299999999999999</v>
      </c>
      <c r="L163" s="9">
        <v>1.1299999999999999</v>
      </c>
      <c r="M163" s="9">
        <v>1.1299999999999999</v>
      </c>
      <c r="N163" s="9">
        <v>1.1299999999999999</v>
      </c>
      <c r="O163" s="9">
        <v>1.1299999999999999</v>
      </c>
      <c r="P163" s="9">
        <v>1.1299999999999999</v>
      </c>
      <c r="Q163" s="9">
        <v>1.1200000000000001</v>
      </c>
      <c r="R163" s="9">
        <v>1.1200000000000001</v>
      </c>
      <c r="S163" s="9">
        <v>1.1200000000000001</v>
      </c>
      <c r="T163" s="9">
        <v>1.1200000000000001</v>
      </c>
      <c r="U163" s="9">
        <v>1.1100000000000001</v>
      </c>
      <c r="V163" s="9">
        <v>1.1100000000000001</v>
      </c>
      <c r="W163" s="9">
        <v>1.1000000000000001</v>
      </c>
      <c r="X163" s="9">
        <v>1.1000000000000001</v>
      </c>
      <c r="Y163" s="9">
        <v>1.1000000000000001</v>
      </c>
      <c r="Z163" s="9">
        <v>1.1000000000000001</v>
      </c>
      <c r="AA163" s="9">
        <v>1.0900000000000001</v>
      </c>
      <c r="AB163" s="9">
        <v>1.0900000000000001</v>
      </c>
      <c r="AC163" s="9">
        <v>1.0900000000000001</v>
      </c>
      <c r="AD163" s="9">
        <v>1.08</v>
      </c>
      <c r="AE163" s="9">
        <v>1.08</v>
      </c>
      <c r="AF163" s="9">
        <v>1.08</v>
      </c>
      <c r="AG163" s="9">
        <v>1.08</v>
      </c>
      <c r="AH163" s="9">
        <v>1.07</v>
      </c>
      <c r="AI163" s="9">
        <v>1.06</v>
      </c>
      <c r="AJ163" s="9">
        <v>1.06</v>
      </c>
      <c r="AK163" s="9">
        <v>1.05</v>
      </c>
    </row>
    <row r="164" spans="1:37" s="9" customFormat="1" x14ac:dyDescent="0.3">
      <c r="A164" s="24" t="str">
        <f t="shared" si="3"/>
        <v>SDG_NoInv_BasePQXcaoth</v>
      </c>
      <c r="B164" s="7" t="s">
        <v>221</v>
      </c>
      <c r="C164" s="8" t="s">
        <v>217</v>
      </c>
      <c r="D164" s="21" t="s">
        <v>120</v>
      </c>
      <c r="E164" s="9" t="s">
        <v>131</v>
      </c>
      <c r="F164" s="9">
        <v>1.1399999999999999</v>
      </c>
      <c r="G164" s="9">
        <v>1.0900000000000001</v>
      </c>
      <c r="H164" s="9">
        <v>1.1200000000000001</v>
      </c>
      <c r="I164" s="9">
        <v>1.1299999999999999</v>
      </c>
      <c r="J164" s="9">
        <v>1.1499999999999999</v>
      </c>
      <c r="K164" s="9">
        <v>1.1599999999999999</v>
      </c>
      <c r="L164" s="9">
        <v>1.18</v>
      </c>
      <c r="M164" s="9">
        <v>1.2</v>
      </c>
      <c r="N164" s="9">
        <v>1.22</v>
      </c>
      <c r="O164" s="9">
        <v>1.28</v>
      </c>
      <c r="P164" s="9">
        <v>1.3</v>
      </c>
      <c r="Q164" s="9">
        <v>1.31</v>
      </c>
      <c r="R164" s="9">
        <v>1.32</v>
      </c>
      <c r="S164" s="9">
        <v>1.34</v>
      </c>
      <c r="T164" s="9">
        <v>1.35</v>
      </c>
      <c r="U164" s="9">
        <v>1.37</v>
      </c>
      <c r="V164" s="9">
        <v>1.39</v>
      </c>
      <c r="W164" s="9">
        <v>1.41</v>
      </c>
      <c r="X164" s="9">
        <v>1.44</v>
      </c>
      <c r="Y164" s="9">
        <v>1.46</v>
      </c>
      <c r="Z164" s="9">
        <v>1.47</v>
      </c>
      <c r="AA164" s="9">
        <v>1.49</v>
      </c>
      <c r="AB164" s="9">
        <v>1.52</v>
      </c>
      <c r="AC164" s="9">
        <v>1.54</v>
      </c>
      <c r="AD164" s="9">
        <v>1.55</v>
      </c>
      <c r="AE164" s="9">
        <v>1.57</v>
      </c>
      <c r="AF164" s="9">
        <v>1.59</v>
      </c>
      <c r="AG164" s="9">
        <v>1.6</v>
      </c>
      <c r="AH164" s="9">
        <v>1.57</v>
      </c>
      <c r="AI164" s="9">
        <v>1.53</v>
      </c>
      <c r="AJ164" s="9">
        <v>1.49</v>
      </c>
      <c r="AK164" s="9">
        <v>1.46</v>
      </c>
    </row>
    <row r="165" spans="1:37" s="9" customFormat="1" x14ac:dyDescent="0.3">
      <c r="A165" s="24" t="str">
        <f t="shared" si="3"/>
        <v>SDG_NoInv_BasePQXclani</v>
      </c>
      <c r="B165" s="7" t="s">
        <v>221</v>
      </c>
      <c r="C165" s="8" t="s">
        <v>217</v>
      </c>
      <c r="D165" s="21" t="s">
        <v>120</v>
      </c>
      <c r="E165" s="9" t="s">
        <v>132</v>
      </c>
      <c r="F165" s="9">
        <v>1.23</v>
      </c>
      <c r="G165" s="9">
        <v>1.1200000000000001</v>
      </c>
      <c r="H165" s="9">
        <v>1.1599999999999999</v>
      </c>
      <c r="I165" s="9">
        <v>1.18</v>
      </c>
      <c r="J165" s="9">
        <v>1.19</v>
      </c>
      <c r="K165" s="9">
        <v>1.2</v>
      </c>
      <c r="L165" s="9">
        <v>1.2</v>
      </c>
      <c r="M165" s="9">
        <v>1.2</v>
      </c>
      <c r="N165" s="9">
        <v>1.2</v>
      </c>
      <c r="O165" s="9">
        <v>1.22</v>
      </c>
      <c r="P165" s="9">
        <v>1.21</v>
      </c>
      <c r="Q165" s="9">
        <v>1.2</v>
      </c>
      <c r="R165" s="9">
        <v>1.2</v>
      </c>
      <c r="S165" s="9">
        <v>1.21</v>
      </c>
      <c r="T165" s="9">
        <v>1.21</v>
      </c>
      <c r="U165" s="9">
        <v>1.21</v>
      </c>
      <c r="V165" s="9">
        <v>1.21</v>
      </c>
      <c r="W165" s="9">
        <v>1.21</v>
      </c>
      <c r="X165" s="9">
        <v>1.22</v>
      </c>
      <c r="Y165" s="9">
        <v>1.22</v>
      </c>
      <c r="Z165" s="9">
        <v>1.21</v>
      </c>
      <c r="AA165" s="9">
        <v>1.21</v>
      </c>
      <c r="AB165" s="9">
        <v>1.22</v>
      </c>
      <c r="AC165" s="9">
        <v>1.22</v>
      </c>
      <c r="AD165" s="9">
        <v>1.21</v>
      </c>
      <c r="AE165" s="9">
        <v>1.21</v>
      </c>
      <c r="AF165" s="9">
        <v>1.21</v>
      </c>
      <c r="AG165" s="9">
        <v>1.22</v>
      </c>
      <c r="AH165" s="9">
        <v>1.24</v>
      </c>
      <c r="AI165" s="9">
        <v>1.25</v>
      </c>
      <c r="AJ165" s="9">
        <v>1.25</v>
      </c>
      <c r="AK165" s="9">
        <v>1.26</v>
      </c>
    </row>
    <row r="166" spans="1:37" s="9" customFormat="1" x14ac:dyDescent="0.3">
      <c r="A166" s="24" t="str">
        <f t="shared" si="3"/>
        <v>SDG_NoInv_BasePQXcfore</v>
      </c>
      <c r="B166" s="7" t="s">
        <v>221</v>
      </c>
      <c r="C166" s="8" t="s">
        <v>217</v>
      </c>
      <c r="D166" s="21" t="s">
        <v>120</v>
      </c>
      <c r="E166" s="9" t="s">
        <v>133</v>
      </c>
      <c r="F166" s="9">
        <v>1.1499999999999999</v>
      </c>
      <c r="G166" s="9">
        <v>1.1499999999999999</v>
      </c>
      <c r="H166" s="9">
        <v>1.1399999999999999</v>
      </c>
      <c r="I166" s="9">
        <v>1.1499999999999999</v>
      </c>
      <c r="J166" s="9">
        <v>1.1399999999999999</v>
      </c>
      <c r="K166" s="9">
        <v>1.1399999999999999</v>
      </c>
      <c r="L166" s="9">
        <v>1.1399999999999999</v>
      </c>
      <c r="M166" s="9">
        <v>1.1399999999999999</v>
      </c>
      <c r="N166" s="9">
        <v>1.1399999999999999</v>
      </c>
      <c r="O166" s="9">
        <v>1.1399999999999999</v>
      </c>
      <c r="P166" s="9">
        <v>1.1399999999999999</v>
      </c>
      <c r="Q166" s="9">
        <v>1.1399999999999999</v>
      </c>
      <c r="R166" s="9">
        <v>1.1399999999999999</v>
      </c>
      <c r="S166" s="9">
        <v>1.1399999999999999</v>
      </c>
      <c r="T166" s="9">
        <v>1.1399999999999999</v>
      </c>
      <c r="U166" s="9">
        <v>1.1399999999999999</v>
      </c>
      <c r="V166" s="9">
        <v>1.1399999999999999</v>
      </c>
      <c r="W166" s="9">
        <v>1.1399999999999999</v>
      </c>
      <c r="X166" s="9">
        <v>1.1399999999999999</v>
      </c>
      <c r="Y166" s="9">
        <v>1.1499999999999999</v>
      </c>
      <c r="Z166" s="9">
        <v>1.1399999999999999</v>
      </c>
      <c r="AA166" s="9">
        <v>1.1399999999999999</v>
      </c>
      <c r="AB166" s="9">
        <v>1.1399999999999999</v>
      </c>
      <c r="AC166" s="9">
        <v>1.1399999999999999</v>
      </c>
      <c r="AD166" s="9">
        <v>1.1299999999999999</v>
      </c>
      <c r="AE166" s="9">
        <v>1.1299999999999999</v>
      </c>
      <c r="AF166" s="9">
        <v>1.1299999999999999</v>
      </c>
      <c r="AG166" s="9">
        <v>1.1399999999999999</v>
      </c>
      <c r="AH166" s="9">
        <v>1.1399999999999999</v>
      </c>
      <c r="AI166" s="9">
        <v>1.1399999999999999</v>
      </c>
      <c r="AJ166" s="9">
        <v>1.1499999999999999</v>
      </c>
      <c r="AK166" s="9">
        <v>1.1499999999999999</v>
      </c>
    </row>
    <row r="167" spans="1:37" s="9" customFormat="1" x14ac:dyDescent="0.3">
      <c r="A167" s="24" t="str">
        <f t="shared" si="3"/>
        <v>SDG_NoInv_BasePQXcfish</v>
      </c>
      <c r="B167" s="7" t="s">
        <v>221</v>
      </c>
      <c r="C167" s="8" t="s">
        <v>217</v>
      </c>
      <c r="D167" s="21" t="s">
        <v>120</v>
      </c>
      <c r="E167" s="9" t="s">
        <v>134</v>
      </c>
      <c r="F167" s="9">
        <v>1.27</v>
      </c>
      <c r="G167" s="9">
        <v>1.2</v>
      </c>
      <c r="H167" s="9">
        <v>1.2</v>
      </c>
      <c r="I167" s="9">
        <v>1.2</v>
      </c>
      <c r="J167" s="9">
        <v>1.2</v>
      </c>
      <c r="K167" s="9">
        <v>1.2</v>
      </c>
      <c r="L167" s="9">
        <v>1.2</v>
      </c>
      <c r="M167" s="9">
        <v>1.19</v>
      </c>
      <c r="N167" s="9">
        <v>1.19</v>
      </c>
      <c r="O167" s="9">
        <v>1.21</v>
      </c>
      <c r="P167" s="9">
        <v>1.21</v>
      </c>
      <c r="Q167" s="9">
        <v>1.2</v>
      </c>
      <c r="R167" s="9">
        <v>1.2</v>
      </c>
      <c r="S167" s="9">
        <v>1.19</v>
      </c>
      <c r="T167" s="9">
        <v>1.19</v>
      </c>
      <c r="U167" s="9">
        <v>1.19</v>
      </c>
      <c r="V167" s="9">
        <v>1.19</v>
      </c>
      <c r="W167" s="9">
        <v>1.19</v>
      </c>
      <c r="X167" s="9">
        <v>1.2</v>
      </c>
      <c r="Y167" s="9">
        <v>1.2</v>
      </c>
      <c r="Z167" s="9">
        <v>1.2</v>
      </c>
      <c r="AA167" s="9">
        <v>1.2</v>
      </c>
      <c r="AB167" s="9">
        <v>1.2</v>
      </c>
      <c r="AC167" s="9">
        <v>1.2</v>
      </c>
      <c r="AD167" s="9">
        <v>1.2</v>
      </c>
      <c r="AE167" s="9">
        <v>1.2</v>
      </c>
      <c r="AF167" s="9">
        <v>1.2</v>
      </c>
      <c r="AG167" s="9">
        <v>1.2</v>
      </c>
      <c r="AH167" s="9">
        <v>1.21</v>
      </c>
      <c r="AI167" s="9">
        <v>1.22</v>
      </c>
      <c r="AJ167" s="9">
        <v>1.22</v>
      </c>
      <c r="AK167" s="9">
        <v>1.22</v>
      </c>
    </row>
    <row r="168" spans="1:37" s="9" customFormat="1" x14ac:dyDescent="0.3">
      <c r="A168" s="24" t="str">
        <f t="shared" si="3"/>
        <v>SDG_NoInv_BasePQXccoal-low</v>
      </c>
      <c r="B168" s="7" t="s">
        <v>221</v>
      </c>
      <c r="C168" s="8" t="s">
        <v>217</v>
      </c>
      <c r="D168" s="21" t="s">
        <v>120</v>
      </c>
      <c r="E168" s="9" t="s">
        <v>135</v>
      </c>
      <c r="F168" s="9">
        <v>0.02</v>
      </c>
      <c r="G168" s="9">
        <v>0.02</v>
      </c>
      <c r="H168" s="9">
        <v>0.02</v>
      </c>
      <c r="I168" s="9">
        <v>0.02</v>
      </c>
      <c r="J168" s="9">
        <v>0.02</v>
      </c>
      <c r="K168" s="9">
        <v>0.02</v>
      </c>
      <c r="L168" s="9">
        <v>0.02</v>
      </c>
      <c r="M168" s="9">
        <v>0.02</v>
      </c>
      <c r="N168" s="9">
        <v>0.02</v>
      </c>
      <c r="O168" s="9">
        <v>0.02</v>
      </c>
      <c r="P168" s="9">
        <v>0.02</v>
      </c>
      <c r="Q168" s="9">
        <v>0.02</v>
      </c>
      <c r="R168" s="9">
        <v>0.02</v>
      </c>
      <c r="S168" s="9">
        <v>0.02</v>
      </c>
      <c r="T168" s="9">
        <v>0.02</v>
      </c>
      <c r="U168" s="9">
        <v>0.02</v>
      </c>
      <c r="V168" s="9">
        <v>0.02</v>
      </c>
      <c r="W168" s="9">
        <v>0.02</v>
      </c>
      <c r="X168" s="9">
        <v>0.02</v>
      </c>
      <c r="Y168" s="9">
        <v>0.02</v>
      </c>
      <c r="Z168" s="9">
        <v>0.02</v>
      </c>
      <c r="AA168" s="9">
        <v>0.02</v>
      </c>
      <c r="AB168" s="9">
        <v>0.02</v>
      </c>
      <c r="AC168" s="9">
        <v>0.02</v>
      </c>
      <c r="AD168" s="9">
        <v>0.02</v>
      </c>
      <c r="AE168" s="9">
        <v>0.02</v>
      </c>
      <c r="AF168" s="9">
        <v>0.02</v>
      </c>
      <c r="AG168" s="9">
        <v>0.02</v>
      </c>
      <c r="AH168" s="9">
        <v>0.02</v>
      </c>
      <c r="AI168" s="9">
        <v>0.02</v>
      </c>
      <c r="AJ168" s="9">
        <v>0.02</v>
      </c>
      <c r="AK168" s="9">
        <v>0.02</v>
      </c>
    </row>
    <row r="169" spans="1:37" s="9" customFormat="1" x14ac:dyDescent="0.3">
      <c r="A169" s="24" t="str">
        <f t="shared" si="3"/>
        <v>SDG_NoInv_BasePQXccoal-hgh</v>
      </c>
      <c r="B169" s="7" t="s">
        <v>221</v>
      </c>
      <c r="C169" s="8" t="s">
        <v>217</v>
      </c>
      <c r="D169" s="21" t="s">
        <v>120</v>
      </c>
      <c r="E169" s="9" t="s">
        <v>136</v>
      </c>
      <c r="F169" s="9">
        <v>0.04</v>
      </c>
      <c r="G169" s="9">
        <v>0.04</v>
      </c>
      <c r="H169" s="9">
        <v>0.04</v>
      </c>
      <c r="I169" s="9">
        <v>0.04</v>
      </c>
      <c r="J169" s="9">
        <v>0.04</v>
      </c>
      <c r="K169" s="9">
        <v>0.04</v>
      </c>
      <c r="L169" s="9">
        <v>0.04</v>
      </c>
      <c r="M169" s="9">
        <v>0.04</v>
      </c>
      <c r="N169" s="9">
        <v>0.04</v>
      </c>
      <c r="O169" s="9">
        <v>0.04</v>
      </c>
      <c r="P169" s="9">
        <v>0.04</v>
      </c>
      <c r="Q169" s="9">
        <v>0.04</v>
      </c>
      <c r="R169" s="9">
        <v>0.04</v>
      </c>
      <c r="S169" s="9">
        <v>0.04</v>
      </c>
      <c r="T169" s="9">
        <v>0.04</v>
      </c>
      <c r="U169" s="9">
        <v>0.04</v>
      </c>
      <c r="V169" s="9">
        <v>0.04</v>
      </c>
      <c r="W169" s="9">
        <v>0.04</v>
      </c>
      <c r="X169" s="9">
        <v>0.04</v>
      </c>
      <c r="Y169" s="9">
        <v>0.04</v>
      </c>
      <c r="Z169" s="9">
        <v>0.04</v>
      </c>
      <c r="AA169" s="9">
        <v>0.04</v>
      </c>
      <c r="AB169" s="9">
        <v>0.04</v>
      </c>
      <c r="AC169" s="9">
        <v>0.04</v>
      </c>
      <c r="AD169" s="9">
        <v>0.04</v>
      </c>
      <c r="AE169" s="9">
        <v>0.04</v>
      </c>
      <c r="AF169" s="9">
        <v>0.04</v>
      </c>
      <c r="AG169" s="9">
        <v>0.04</v>
      </c>
      <c r="AH169" s="9">
        <v>0.04</v>
      </c>
      <c r="AI169" s="9">
        <v>0.04</v>
      </c>
      <c r="AJ169" s="9">
        <v>0.04</v>
      </c>
      <c r="AK169" s="9">
        <v>0.04</v>
      </c>
    </row>
    <row r="170" spans="1:37" s="9" customFormat="1" x14ac:dyDescent="0.3">
      <c r="A170" s="24" t="str">
        <f t="shared" si="3"/>
        <v>SDG_NoInv_BasePQXccoil</v>
      </c>
      <c r="B170" s="7" t="s">
        <v>221</v>
      </c>
      <c r="C170" s="8" t="s">
        <v>217</v>
      </c>
      <c r="D170" s="21" t="s">
        <v>120</v>
      </c>
      <c r="E170" s="9" t="s">
        <v>137</v>
      </c>
      <c r="F170" s="9">
        <v>0.13</v>
      </c>
      <c r="G170" s="9">
        <v>0.14000000000000001</v>
      </c>
      <c r="H170" s="9">
        <v>0.14000000000000001</v>
      </c>
      <c r="I170" s="9">
        <v>0.14000000000000001</v>
      </c>
      <c r="J170" s="9">
        <v>0.14000000000000001</v>
      </c>
      <c r="K170" s="9">
        <v>0.14000000000000001</v>
      </c>
      <c r="L170" s="9">
        <v>0.14000000000000001</v>
      </c>
      <c r="M170" s="9">
        <v>0.14000000000000001</v>
      </c>
      <c r="N170" s="9">
        <v>0.14000000000000001</v>
      </c>
      <c r="O170" s="9">
        <v>0.15</v>
      </c>
      <c r="P170" s="9">
        <v>0.15</v>
      </c>
      <c r="Q170" s="9">
        <v>0.15</v>
      </c>
      <c r="R170" s="9">
        <v>0.15</v>
      </c>
      <c r="S170" s="9">
        <v>0.15</v>
      </c>
      <c r="T170" s="9">
        <v>0.15</v>
      </c>
      <c r="U170" s="9">
        <v>0.15</v>
      </c>
      <c r="V170" s="9">
        <v>0.15</v>
      </c>
      <c r="W170" s="9">
        <v>0.15</v>
      </c>
      <c r="X170" s="9">
        <v>0.15</v>
      </c>
      <c r="Y170" s="9">
        <v>0.15</v>
      </c>
      <c r="Z170" s="9">
        <v>0.15</v>
      </c>
      <c r="AA170" s="9">
        <v>0.15</v>
      </c>
      <c r="AB170" s="9">
        <v>0.15</v>
      </c>
      <c r="AC170" s="9">
        <v>0.15</v>
      </c>
      <c r="AD170" s="9">
        <v>0.15</v>
      </c>
      <c r="AE170" s="9">
        <v>0.15</v>
      </c>
      <c r="AF170" s="9">
        <v>0.15</v>
      </c>
      <c r="AG170" s="9">
        <v>0.15</v>
      </c>
      <c r="AH170" s="9">
        <v>0.15</v>
      </c>
      <c r="AI170" s="9">
        <v>0.15</v>
      </c>
      <c r="AJ170" s="9">
        <v>0.15</v>
      </c>
      <c r="AK170" s="9">
        <v>0.15</v>
      </c>
    </row>
    <row r="171" spans="1:37" s="9" customFormat="1" x14ac:dyDescent="0.3">
      <c r="A171" s="24" t="str">
        <f t="shared" si="3"/>
        <v>SDG_NoInv_BasePQXcngas</v>
      </c>
      <c r="B171" s="7" t="s">
        <v>221</v>
      </c>
      <c r="C171" s="8" t="s">
        <v>217</v>
      </c>
      <c r="D171" s="21" t="s">
        <v>120</v>
      </c>
      <c r="E171" s="9" t="s">
        <v>138</v>
      </c>
      <c r="F171" s="9">
        <v>0.04</v>
      </c>
      <c r="G171" s="9">
        <v>0.04</v>
      </c>
      <c r="H171" s="9">
        <v>0.04</v>
      </c>
      <c r="I171" s="9">
        <v>0.04</v>
      </c>
      <c r="J171" s="9">
        <v>0.04</v>
      </c>
      <c r="K171" s="9">
        <v>0.04</v>
      </c>
      <c r="L171" s="9">
        <v>0.04</v>
      </c>
      <c r="M171" s="9">
        <v>0.04</v>
      </c>
      <c r="N171" s="9">
        <v>0.04</v>
      </c>
      <c r="O171" s="9">
        <v>0.04</v>
      </c>
      <c r="P171" s="9">
        <v>0.04</v>
      </c>
      <c r="Q171" s="9">
        <v>0.04</v>
      </c>
      <c r="R171" s="9">
        <v>0.04</v>
      </c>
      <c r="S171" s="9">
        <v>0.04</v>
      </c>
      <c r="T171" s="9">
        <v>0.04</v>
      </c>
      <c r="U171" s="9">
        <v>0.04</v>
      </c>
      <c r="V171" s="9">
        <v>0.04</v>
      </c>
      <c r="W171" s="9">
        <v>0.04</v>
      </c>
      <c r="X171" s="9">
        <v>0.04</v>
      </c>
      <c r="Y171" s="9">
        <v>0.04</v>
      </c>
      <c r="Z171" s="9">
        <v>0.04</v>
      </c>
      <c r="AA171" s="9">
        <v>0.04</v>
      </c>
      <c r="AB171" s="9">
        <v>0.04</v>
      </c>
      <c r="AC171" s="9">
        <v>0.04</v>
      </c>
      <c r="AD171" s="9">
        <v>0.04</v>
      </c>
      <c r="AE171" s="9">
        <v>0.04</v>
      </c>
      <c r="AF171" s="9">
        <v>0.04</v>
      </c>
      <c r="AG171" s="9">
        <v>0.04</v>
      </c>
      <c r="AH171" s="9">
        <v>0.04</v>
      </c>
      <c r="AI171" s="9">
        <v>0.04</v>
      </c>
      <c r="AJ171" s="9">
        <v>0.04</v>
      </c>
      <c r="AK171" s="9">
        <v>0.04</v>
      </c>
    </row>
    <row r="172" spans="1:37" s="9" customFormat="1" x14ac:dyDescent="0.3">
      <c r="A172" s="24" t="str">
        <f t="shared" si="3"/>
        <v>SDG_NoInv_BasePQXcpgm</v>
      </c>
      <c r="B172" s="7" t="s">
        <v>221</v>
      </c>
      <c r="C172" s="8" t="s">
        <v>217</v>
      </c>
      <c r="D172" s="21" t="s">
        <v>120</v>
      </c>
      <c r="E172" s="9" t="s">
        <v>139</v>
      </c>
      <c r="F172" s="9">
        <v>1</v>
      </c>
      <c r="G172" s="9">
        <v>-1.46</v>
      </c>
      <c r="H172" s="9">
        <v>-0.7</v>
      </c>
      <c r="I172" s="9">
        <v>0.36</v>
      </c>
      <c r="J172" s="9">
        <v>1.08</v>
      </c>
      <c r="K172" s="9">
        <v>1.47</v>
      </c>
      <c r="L172" s="9">
        <v>1.51</v>
      </c>
      <c r="M172" s="9">
        <v>0.6</v>
      </c>
      <c r="N172" s="9">
        <v>0.17</v>
      </c>
      <c r="O172" s="9">
        <v>-0.53</v>
      </c>
      <c r="P172" s="9">
        <v>-0.66</v>
      </c>
      <c r="Q172" s="9">
        <v>-0.65</v>
      </c>
      <c r="R172" s="9">
        <v>-0.42</v>
      </c>
      <c r="S172" s="9">
        <v>-0.27</v>
      </c>
      <c r="T172" s="9">
        <v>-0.21</v>
      </c>
      <c r="U172" s="9">
        <v>-0.21</v>
      </c>
      <c r="V172" s="9">
        <v>-0.11</v>
      </c>
      <c r="W172" s="9">
        <v>-0.08</v>
      </c>
      <c r="X172" s="9">
        <v>-0.12</v>
      </c>
      <c r="Y172" s="9">
        <v>-7.0000000000000007E-2</v>
      </c>
      <c r="Z172" s="9">
        <v>-0.02</v>
      </c>
      <c r="AA172" s="9">
        <v>0</v>
      </c>
      <c r="AB172" s="9">
        <v>3.14</v>
      </c>
      <c r="AC172" s="9">
        <v>4.8899999999999997</v>
      </c>
      <c r="AD172" s="9">
        <v>4.96</v>
      </c>
      <c r="AE172" s="9">
        <v>4.67</v>
      </c>
      <c r="AF172" s="9">
        <v>4.3099999999999996</v>
      </c>
      <c r="AG172" s="9">
        <v>4.18</v>
      </c>
      <c r="AH172" s="9">
        <v>7.97</v>
      </c>
      <c r="AI172" s="9">
        <v>11.72</v>
      </c>
      <c r="AJ172" s="9">
        <v>13.47</v>
      </c>
      <c r="AK172" s="9">
        <v>14.81</v>
      </c>
    </row>
    <row r="173" spans="1:37" s="9" customFormat="1" x14ac:dyDescent="0.3">
      <c r="A173" s="24" t="str">
        <f t="shared" si="3"/>
        <v>SDG_NoInv_BasePQXcmore</v>
      </c>
      <c r="B173" s="7" t="s">
        <v>221</v>
      </c>
      <c r="C173" s="8" t="s">
        <v>217</v>
      </c>
      <c r="D173" s="21" t="s">
        <v>120</v>
      </c>
      <c r="E173" s="9" t="s">
        <v>140</v>
      </c>
      <c r="F173" s="9">
        <v>0.97</v>
      </c>
      <c r="G173" s="9">
        <v>0.99</v>
      </c>
      <c r="H173" s="9">
        <v>1</v>
      </c>
      <c r="I173" s="9">
        <v>1</v>
      </c>
      <c r="J173" s="9">
        <v>1</v>
      </c>
      <c r="K173" s="9">
        <v>1</v>
      </c>
      <c r="L173" s="9">
        <v>1.01</v>
      </c>
      <c r="M173" s="9">
        <v>1.01</v>
      </c>
      <c r="N173" s="9">
        <v>1.02</v>
      </c>
      <c r="O173" s="9">
        <v>1.05</v>
      </c>
      <c r="P173" s="9">
        <v>1.06</v>
      </c>
      <c r="Q173" s="9">
        <v>1.06</v>
      </c>
      <c r="R173" s="9">
        <v>1.06</v>
      </c>
      <c r="S173" s="9">
        <v>1.07</v>
      </c>
      <c r="T173" s="9">
        <v>1.07</v>
      </c>
      <c r="U173" s="9">
        <v>1.07</v>
      </c>
      <c r="V173" s="9">
        <v>1.07</v>
      </c>
      <c r="W173" s="9">
        <v>1.07</v>
      </c>
      <c r="X173" s="9">
        <v>1.07</v>
      </c>
      <c r="Y173" s="9">
        <v>1.07</v>
      </c>
      <c r="Z173" s="9">
        <v>1.07</v>
      </c>
      <c r="AA173" s="9">
        <v>1.07</v>
      </c>
      <c r="AB173" s="9">
        <v>1.08</v>
      </c>
      <c r="AC173" s="9">
        <v>1.08</v>
      </c>
      <c r="AD173" s="9">
        <v>1.08</v>
      </c>
      <c r="AE173" s="9">
        <v>1.08</v>
      </c>
      <c r="AF173" s="9">
        <v>1.08</v>
      </c>
      <c r="AG173" s="9">
        <v>1.08</v>
      </c>
      <c r="AH173" s="9">
        <v>1.08</v>
      </c>
      <c r="AI173" s="9">
        <v>1.07</v>
      </c>
      <c r="AJ173" s="9">
        <v>1.06</v>
      </c>
      <c r="AK173" s="9">
        <v>1.06</v>
      </c>
    </row>
    <row r="174" spans="1:37" s="9" customFormat="1" x14ac:dyDescent="0.3">
      <c r="A174" s="24" t="str">
        <f t="shared" si="3"/>
        <v>SDG_NoInv_BasePQXcmine</v>
      </c>
      <c r="B174" s="7" t="s">
        <v>221</v>
      </c>
      <c r="C174" s="8" t="s">
        <v>217</v>
      </c>
      <c r="D174" s="21" t="s">
        <v>120</v>
      </c>
      <c r="E174" s="9" t="s">
        <v>141</v>
      </c>
      <c r="F174" s="9">
        <v>1.03</v>
      </c>
      <c r="G174" s="9">
        <v>1.03</v>
      </c>
      <c r="H174" s="9">
        <v>1.03</v>
      </c>
      <c r="I174" s="9">
        <v>1.04</v>
      </c>
      <c r="J174" s="9">
        <v>1.03</v>
      </c>
      <c r="K174" s="9">
        <v>1.03</v>
      </c>
      <c r="L174" s="9">
        <v>1.03</v>
      </c>
      <c r="M174" s="9">
        <v>1.03</v>
      </c>
      <c r="N174" s="9">
        <v>1.03</v>
      </c>
      <c r="O174" s="9">
        <v>1</v>
      </c>
      <c r="P174" s="9">
        <v>0.99</v>
      </c>
      <c r="Q174" s="9">
        <v>0.99</v>
      </c>
      <c r="R174" s="9">
        <v>0.99</v>
      </c>
      <c r="S174" s="9">
        <v>1</v>
      </c>
      <c r="T174" s="9">
        <v>1</v>
      </c>
      <c r="U174" s="9">
        <v>1</v>
      </c>
      <c r="V174" s="9">
        <v>1</v>
      </c>
      <c r="W174" s="9">
        <v>1.01</v>
      </c>
      <c r="X174" s="9">
        <v>1.02</v>
      </c>
      <c r="Y174" s="9">
        <v>1.03</v>
      </c>
      <c r="Z174" s="9">
        <v>1.03</v>
      </c>
      <c r="AA174" s="9">
        <v>1.03</v>
      </c>
      <c r="AB174" s="9">
        <v>1.03</v>
      </c>
      <c r="AC174" s="9">
        <v>1.02</v>
      </c>
      <c r="AD174" s="9">
        <v>1.02</v>
      </c>
      <c r="AE174" s="9">
        <v>1.03</v>
      </c>
      <c r="AF174" s="9">
        <v>1.03</v>
      </c>
      <c r="AG174" s="9">
        <v>1.05</v>
      </c>
      <c r="AH174" s="9">
        <v>1.06</v>
      </c>
      <c r="AI174" s="9">
        <v>1.07</v>
      </c>
      <c r="AJ174" s="9">
        <v>1.08</v>
      </c>
      <c r="AK174" s="9">
        <v>1.1000000000000001</v>
      </c>
    </row>
    <row r="175" spans="1:37" s="9" customFormat="1" x14ac:dyDescent="0.3">
      <c r="A175" s="24" t="str">
        <f t="shared" si="3"/>
        <v>SDG_NoInv_BasePQXcmeat</v>
      </c>
      <c r="B175" s="7" t="s">
        <v>221</v>
      </c>
      <c r="C175" s="8" t="s">
        <v>217</v>
      </c>
      <c r="D175" s="21" t="s">
        <v>120</v>
      </c>
      <c r="E175" s="9" t="s">
        <v>142</v>
      </c>
      <c r="F175" s="9">
        <v>1.29</v>
      </c>
      <c r="G175" s="9">
        <v>1.25</v>
      </c>
      <c r="H175" s="9">
        <v>1.25</v>
      </c>
      <c r="I175" s="9">
        <v>1.26</v>
      </c>
      <c r="J175" s="9">
        <v>1.27</v>
      </c>
      <c r="K175" s="9">
        <v>1.27</v>
      </c>
      <c r="L175" s="9">
        <v>1.27</v>
      </c>
      <c r="M175" s="9">
        <v>1.27</v>
      </c>
      <c r="N175" s="9">
        <v>1.27</v>
      </c>
      <c r="O175" s="9">
        <v>1.27</v>
      </c>
      <c r="P175" s="9">
        <v>1.27</v>
      </c>
      <c r="Q175" s="9">
        <v>1.27</v>
      </c>
      <c r="R175" s="9">
        <v>1.28</v>
      </c>
      <c r="S175" s="9">
        <v>1.28</v>
      </c>
      <c r="T175" s="9">
        <v>1.28</v>
      </c>
      <c r="U175" s="9">
        <v>1.28</v>
      </c>
      <c r="V175" s="9">
        <v>1.29</v>
      </c>
      <c r="W175" s="9">
        <v>1.29</v>
      </c>
      <c r="X175" s="9">
        <v>1.29</v>
      </c>
      <c r="Y175" s="9">
        <v>1.29</v>
      </c>
      <c r="Z175" s="9">
        <v>1.29</v>
      </c>
      <c r="AA175" s="9">
        <v>1.29</v>
      </c>
      <c r="AB175" s="9">
        <v>1.29</v>
      </c>
      <c r="AC175" s="9">
        <v>1.29</v>
      </c>
      <c r="AD175" s="9">
        <v>1.29</v>
      </c>
      <c r="AE175" s="9">
        <v>1.3</v>
      </c>
      <c r="AF175" s="9">
        <v>1.3</v>
      </c>
      <c r="AG175" s="9">
        <v>1.3</v>
      </c>
      <c r="AH175" s="9">
        <v>1.31</v>
      </c>
      <c r="AI175" s="9">
        <v>1.31</v>
      </c>
      <c r="AJ175" s="9">
        <v>1.32</v>
      </c>
      <c r="AK175" s="9">
        <v>1.32</v>
      </c>
    </row>
    <row r="176" spans="1:37" s="9" customFormat="1" x14ac:dyDescent="0.3">
      <c r="A176" s="24" t="str">
        <f t="shared" si="3"/>
        <v>SDG_NoInv_BasePQXcpfis</v>
      </c>
      <c r="B176" s="7" t="s">
        <v>221</v>
      </c>
      <c r="C176" s="8" t="s">
        <v>217</v>
      </c>
      <c r="D176" s="21" t="s">
        <v>120</v>
      </c>
      <c r="E176" s="9" t="s">
        <v>143</v>
      </c>
      <c r="F176" s="9">
        <v>1.27</v>
      </c>
      <c r="G176" s="9">
        <v>1.25</v>
      </c>
      <c r="H176" s="9">
        <v>1.25</v>
      </c>
      <c r="I176" s="9">
        <v>1.24</v>
      </c>
      <c r="J176" s="9">
        <v>1.24</v>
      </c>
      <c r="K176" s="9">
        <v>1.24</v>
      </c>
      <c r="L176" s="9">
        <v>1.24</v>
      </c>
      <c r="M176" s="9">
        <v>1.24</v>
      </c>
      <c r="N176" s="9">
        <v>1.24</v>
      </c>
      <c r="O176" s="9">
        <v>1.24</v>
      </c>
      <c r="P176" s="9">
        <v>1.23</v>
      </c>
      <c r="Q176" s="9">
        <v>1.23</v>
      </c>
      <c r="R176" s="9">
        <v>1.24</v>
      </c>
      <c r="S176" s="9">
        <v>1.24</v>
      </c>
      <c r="T176" s="9">
        <v>1.24</v>
      </c>
      <c r="U176" s="9">
        <v>1.24</v>
      </c>
      <c r="V176" s="9">
        <v>1.24</v>
      </c>
      <c r="W176" s="9">
        <v>1.24</v>
      </c>
      <c r="X176" s="9">
        <v>1.25</v>
      </c>
      <c r="Y176" s="9">
        <v>1.25</v>
      </c>
      <c r="Z176" s="9">
        <v>1.25</v>
      </c>
      <c r="AA176" s="9">
        <v>1.25</v>
      </c>
      <c r="AB176" s="9">
        <v>1.25</v>
      </c>
      <c r="AC176" s="9">
        <v>1.25</v>
      </c>
      <c r="AD176" s="9">
        <v>1.25</v>
      </c>
      <c r="AE176" s="9">
        <v>1.25</v>
      </c>
      <c r="AF176" s="9">
        <v>1.25</v>
      </c>
      <c r="AG176" s="9">
        <v>1.25</v>
      </c>
      <c r="AH176" s="9">
        <v>1.25</v>
      </c>
      <c r="AI176" s="9">
        <v>1.25</v>
      </c>
      <c r="AJ176" s="9">
        <v>1.25</v>
      </c>
      <c r="AK176" s="9">
        <v>1.25</v>
      </c>
    </row>
    <row r="177" spans="1:37" s="9" customFormat="1" x14ac:dyDescent="0.3">
      <c r="A177" s="24" t="str">
        <f t="shared" si="3"/>
        <v>SDG_NoInv_BasePQXcvege</v>
      </c>
      <c r="B177" s="7" t="s">
        <v>221</v>
      </c>
      <c r="C177" s="8" t="s">
        <v>217</v>
      </c>
      <c r="D177" s="21" t="s">
        <v>120</v>
      </c>
      <c r="E177" s="9" t="s">
        <v>144</v>
      </c>
      <c r="F177" s="9">
        <v>1.24</v>
      </c>
      <c r="G177" s="9">
        <v>1.23</v>
      </c>
      <c r="H177" s="9">
        <v>1.23</v>
      </c>
      <c r="I177" s="9">
        <v>1.23</v>
      </c>
      <c r="J177" s="9">
        <v>1.23</v>
      </c>
      <c r="K177" s="9">
        <v>1.23</v>
      </c>
      <c r="L177" s="9">
        <v>1.23</v>
      </c>
      <c r="M177" s="9">
        <v>1.23</v>
      </c>
      <c r="N177" s="9">
        <v>1.23</v>
      </c>
      <c r="O177" s="9">
        <v>1.22</v>
      </c>
      <c r="P177" s="9">
        <v>1.22</v>
      </c>
      <c r="Q177" s="9">
        <v>1.22</v>
      </c>
      <c r="R177" s="9">
        <v>1.22</v>
      </c>
      <c r="S177" s="9">
        <v>1.22</v>
      </c>
      <c r="T177" s="9">
        <v>1.22</v>
      </c>
      <c r="U177" s="9">
        <v>1.23</v>
      </c>
      <c r="V177" s="9">
        <v>1.23</v>
      </c>
      <c r="W177" s="9">
        <v>1.23</v>
      </c>
      <c r="X177" s="9">
        <v>1.23</v>
      </c>
      <c r="Y177" s="9">
        <v>1.23</v>
      </c>
      <c r="Z177" s="9">
        <v>1.23</v>
      </c>
      <c r="AA177" s="9">
        <v>1.23</v>
      </c>
      <c r="AB177" s="9">
        <v>1.23</v>
      </c>
      <c r="AC177" s="9">
        <v>1.23</v>
      </c>
      <c r="AD177" s="9">
        <v>1.23</v>
      </c>
      <c r="AE177" s="9">
        <v>1.23</v>
      </c>
      <c r="AF177" s="9">
        <v>1.23</v>
      </c>
      <c r="AG177" s="9">
        <v>1.23</v>
      </c>
      <c r="AH177" s="9">
        <v>1.23</v>
      </c>
      <c r="AI177" s="9">
        <v>1.23</v>
      </c>
      <c r="AJ177" s="9">
        <v>1.23</v>
      </c>
      <c r="AK177" s="9">
        <v>1.23</v>
      </c>
    </row>
    <row r="178" spans="1:37" s="9" customFormat="1" x14ac:dyDescent="0.3">
      <c r="A178" s="24" t="str">
        <f t="shared" si="3"/>
        <v>SDG_NoInv_BasePQXcfats</v>
      </c>
      <c r="B178" s="7" t="s">
        <v>221</v>
      </c>
      <c r="C178" s="8" t="s">
        <v>217</v>
      </c>
      <c r="D178" s="21" t="s">
        <v>120</v>
      </c>
      <c r="E178" s="9" t="s">
        <v>145</v>
      </c>
      <c r="F178" s="9">
        <v>1.4</v>
      </c>
      <c r="G178" s="9">
        <v>1.4</v>
      </c>
      <c r="H178" s="9">
        <v>1.41</v>
      </c>
      <c r="I178" s="9">
        <v>1.4</v>
      </c>
      <c r="J178" s="9">
        <v>1.4</v>
      </c>
      <c r="K178" s="9">
        <v>1.4</v>
      </c>
      <c r="L178" s="9">
        <v>1.4</v>
      </c>
      <c r="M178" s="9">
        <v>1.4</v>
      </c>
      <c r="N178" s="9">
        <v>1.4</v>
      </c>
      <c r="O178" s="9">
        <v>1.42</v>
      </c>
      <c r="P178" s="9">
        <v>1.42</v>
      </c>
      <c r="Q178" s="9">
        <v>1.42</v>
      </c>
      <c r="R178" s="9">
        <v>1.42</v>
      </c>
      <c r="S178" s="9">
        <v>1.42</v>
      </c>
      <c r="T178" s="9">
        <v>1.42</v>
      </c>
      <c r="U178" s="9">
        <v>1.42</v>
      </c>
      <c r="V178" s="9">
        <v>1.42</v>
      </c>
      <c r="W178" s="9">
        <v>1.43</v>
      </c>
      <c r="X178" s="9">
        <v>1.43</v>
      </c>
      <c r="Y178" s="9">
        <v>1.43</v>
      </c>
      <c r="Z178" s="9">
        <v>1.43</v>
      </c>
      <c r="AA178" s="9">
        <v>1.43</v>
      </c>
      <c r="AB178" s="9">
        <v>1.43</v>
      </c>
      <c r="AC178" s="9">
        <v>1.43</v>
      </c>
      <c r="AD178" s="9">
        <v>1.43</v>
      </c>
      <c r="AE178" s="9">
        <v>1.43</v>
      </c>
      <c r="AF178" s="9">
        <v>1.43</v>
      </c>
      <c r="AG178" s="9">
        <v>1.42</v>
      </c>
      <c r="AH178" s="9">
        <v>1.42</v>
      </c>
      <c r="AI178" s="9">
        <v>1.41</v>
      </c>
      <c r="AJ178" s="9">
        <v>1.41</v>
      </c>
      <c r="AK178" s="9">
        <v>1.4</v>
      </c>
    </row>
    <row r="179" spans="1:37" s="9" customFormat="1" x14ac:dyDescent="0.3">
      <c r="A179" s="24" t="str">
        <f t="shared" si="3"/>
        <v>SDG_NoInv_BasePQXcdair</v>
      </c>
      <c r="B179" s="7" t="s">
        <v>221</v>
      </c>
      <c r="C179" s="8" t="s">
        <v>217</v>
      </c>
      <c r="D179" s="21" t="s">
        <v>120</v>
      </c>
      <c r="E179" s="9" t="s">
        <v>146</v>
      </c>
      <c r="F179" s="9">
        <v>1.55</v>
      </c>
      <c r="G179" s="9">
        <v>1.52</v>
      </c>
      <c r="H179" s="9">
        <v>1.52</v>
      </c>
      <c r="I179" s="9">
        <v>1.52</v>
      </c>
      <c r="J179" s="9">
        <v>1.52</v>
      </c>
      <c r="K179" s="9">
        <v>1.52</v>
      </c>
      <c r="L179" s="9">
        <v>1.52</v>
      </c>
      <c r="M179" s="9">
        <v>1.52</v>
      </c>
      <c r="N179" s="9">
        <v>1.52</v>
      </c>
      <c r="O179" s="9">
        <v>1.51</v>
      </c>
      <c r="P179" s="9">
        <v>1.51</v>
      </c>
      <c r="Q179" s="9">
        <v>1.51</v>
      </c>
      <c r="R179" s="9">
        <v>1.52</v>
      </c>
      <c r="S179" s="9">
        <v>1.52</v>
      </c>
      <c r="T179" s="9">
        <v>1.53</v>
      </c>
      <c r="U179" s="9">
        <v>1.53</v>
      </c>
      <c r="V179" s="9">
        <v>1.53</v>
      </c>
      <c r="W179" s="9">
        <v>1.54</v>
      </c>
      <c r="X179" s="9">
        <v>1.54</v>
      </c>
      <c r="Y179" s="9">
        <v>1.54</v>
      </c>
      <c r="Z179" s="9">
        <v>1.54</v>
      </c>
      <c r="AA179" s="9">
        <v>1.54</v>
      </c>
      <c r="AB179" s="9">
        <v>1.53</v>
      </c>
      <c r="AC179" s="9">
        <v>1.53</v>
      </c>
      <c r="AD179" s="9">
        <v>1.53</v>
      </c>
      <c r="AE179" s="9">
        <v>1.53</v>
      </c>
      <c r="AF179" s="9">
        <v>1.53</v>
      </c>
      <c r="AG179" s="9">
        <v>1.54</v>
      </c>
      <c r="AH179" s="9">
        <v>1.54</v>
      </c>
      <c r="AI179" s="9">
        <v>1.54</v>
      </c>
      <c r="AJ179" s="9">
        <v>1.54</v>
      </c>
      <c r="AK179" s="9">
        <v>1.55</v>
      </c>
    </row>
    <row r="180" spans="1:37" s="9" customFormat="1" x14ac:dyDescent="0.3">
      <c r="A180" s="24" t="str">
        <f t="shared" si="3"/>
        <v>SDG_NoInv_BasePQXcgrai</v>
      </c>
      <c r="B180" s="7" t="s">
        <v>221</v>
      </c>
      <c r="C180" s="8" t="s">
        <v>217</v>
      </c>
      <c r="D180" s="21" t="s">
        <v>120</v>
      </c>
      <c r="E180" s="9" t="s">
        <v>147</v>
      </c>
      <c r="F180" s="9">
        <v>1.37</v>
      </c>
      <c r="G180" s="9">
        <v>1.36</v>
      </c>
      <c r="H180" s="9">
        <v>1.35</v>
      </c>
      <c r="I180" s="9">
        <v>1.36</v>
      </c>
      <c r="J180" s="9">
        <v>1.36</v>
      </c>
      <c r="K180" s="9">
        <v>1.35</v>
      </c>
      <c r="L180" s="9">
        <v>1.35</v>
      </c>
      <c r="M180" s="9">
        <v>1.35</v>
      </c>
      <c r="N180" s="9">
        <v>1.34</v>
      </c>
      <c r="O180" s="9">
        <v>1.34</v>
      </c>
      <c r="P180" s="9">
        <v>1.34</v>
      </c>
      <c r="Q180" s="9">
        <v>1.34</v>
      </c>
      <c r="R180" s="9">
        <v>1.34</v>
      </c>
      <c r="S180" s="9">
        <v>1.34</v>
      </c>
      <c r="T180" s="9">
        <v>1.34</v>
      </c>
      <c r="U180" s="9">
        <v>1.34</v>
      </c>
      <c r="V180" s="9">
        <v>1.34</v>
      </c>
      <c r="W180" s="9">
        <v>1.34</v>
      </c>
      <c r="X180" s="9">
        <v>1.33</v>
      </c>
      <c r="Y180" s="9">
        <v>1.33</v>
      </c>
      <c r="Z180" s="9">
        <v>1.33</v>
      </c>
      <c r="AA180" s="9">
        <v>1.33</v>
      </c>
      <c r="AB180" s="9">
        <v>1.33</v>
      </c>
      <c r="AC180" s="9">
        <v>1.33</v>
      </c>
      <c r="AD180" s="9">
        <v>1.33</v>
      </c>
      <c r="AE180" s="9">
        <v>1.33</v>
      </c>
      <c r="AF180" s="9">
        <v>1.33</v>
      </c>
      <c r="AG180" s="9">
        <v>1.33</v>
      </c>
      <c r="AH180" s="9">
        <v>1.33</v>
      </c>
      <c r="AI180" s="9">
        <v>1.32</v>
      </c>
      <c r="AJ180" s="9">
        <v>1.33</v>
      </c>
      <c r="AK180" s="9">
        <v>1.34</v>
      </c>
    </row>
    <row r="181" spans="1:37" s="9" customFormat="1" x14ac:dyDescent="0.3">
      <c r="A181" s="24" t="str">
        <f t="shared" si="3"/>
        <v>SDG_NoInv_BasePQXcstar</v>
      </c>
      <c r="B181" s="7" t="s">
        <v>221</v>
      </c>
      <c r="C181" s="8" t="s">
        <v>217</v>
      </c>
      <c r="D181" s="21" t="s">
        <v>120</v>
      </c>
      <c r="E181" s="9" t="s">
        <v>148</v>
      </c>
      <c r="F181" s="9">
        <v>1.22</v>
      </c>
      <c r="G181" s="9">
        <v>1.21</v>
      </c>
      <c r="H181" s="9">
        <v>1.19</v>
      </c>
      <c r="I181" s="9">
        <v>1.2</v>
      </c>
      <c r="J181" s="9">
        <v>1.19</v>
      </c>
      <c r="K181" s="9">
        <v>1.19</v>
      </c>
      <c r="L181" s="9">
        <v>1.18</v>
      </c>
      <c r="M181" s="9">
        <v>1.17</v>
      </c>
      <c r="N181" s="9">
        <v>1.17</v>
      </c>
      <c r="O181" s="9">
        <v>1.1599999999999999</v>
      </c>
      <c r="P181" s="9">
        <v>1.1599999999999999</v>
      </c>
      <c r="Q181" s="9">
        <v>1.1499999999999999</v>
      </c>
      <c r="R181" s="9">
        <v>1.1499999999999999</v>
      </c>
      <c r="S181" s="9">
        <v>1.1499999999999999</v>
      </c>
      <c r="T181" s="9">
        <v>1.1499999999999999</v>
      </c>
      <c r="U181" s="9">
        <v>1.1399999999999999</v>
      </c>
      <c r="V181" s="9">
        <v>1.1399999999999999</v>
      </c>
      <c r="W181" s="9">
        <v>1.1399999999999999</v>
      </c>
      <c r="X181" s="9">
        <v>1.1399999999999999</v>
      </c>
      <c r="Y181" s="9">
        <v>1.1299999999999999</v>
      </c>
      <c r="Z181" s="9">
        <v>1.1299999999999999</v>
      </c>
      <c r="AA181" s="9">
        <v>1.1299999999999999</v>
      </c>
      <c r="AB181" s="9">
        <v>1.1299999999999999</v>
      </c>
      <c r="AC181" s="9">
        <v>1.1299999999999999</v>
      </c>
      <c r="AD181" s="9">
        <v>1.1299999999999999</v>
      </c>
      <c r="AE181" s="9">
        <v>1.1299999999999999</v>
      </c>
      <c r="AF181" s="9">
        <v>1.1299999999999999</v>
      </c>
      <c r="AG181" s="9">
        <v>1.1499999999999999</v>
      </c>
      <c r="AH181" s="9">
        <v>1.1599999999999999</v>
      </c>
      <c r="AI181" s="9">
        <v>1.19</v>
      </c>
      <c r="AJ181" s="9">
        <v>1.22</v>
      </c>
      <c r="AK181" s="9">
        <v>1.25</v>
      </c>
    </row>
    <row r="182" spans="1:37" s="9" customFormat="1" x14ac:dyDescent="0.3">
      <c r="A182" s="24" t="str">
        <f t="shared" si="3"/>
        <v>SDG_NoInv_BasePQXcafee</v>
      </c>
      <c r="B182" s="7" t="s">
        <v>221</v>
      </c>
      <c r="C182" s="8" t="s">
        <v>217</v>
      </c>
      <c r="D182" s="21" t="s">
        <v>120</v>
      </c>
      <c r="E182" s="9" t="s">
        <v>149</v>
      </c>
      <c r="F182" s="9">
        <v>2.11</v>
      </c>
      <c r="G182" s="9">
        <v>2.0099999999999998</v>
      </c>
      <c r="H182" s="9">
        <v>2.0499999999999998</v>
      </c>
      <c r="I182" s="9">
        <v>2.0699999999999998</v>
      </c>
      <c r="J182" s="9">
        <v>2.0699999999999998</v>
      </c>
      <c r="K182" s="9">
        <v>2.0699999999999998</v>
      </c>
      <c r="L182" s="9">
        <v>2.0699999999999998</v>
      </c>
      <c r="M182" s="9">
        <v>2.0699999999999998</v>
      </c>
      <c r="N182" s="9">
        <v>2.0699999999999998</v>
      </c>
      <c r="O182" s="9">
        <v>2.0699999999999998</v>
      </c>
      <c r="P182" s="9">
        <v>2.0699999999999998</v>
      </c>
      <c r="Q182" s="9">
        <v>2.0699999999999998</v>
      </c>
      <c r="R182" s="9">
        <v>2.08</v>
      </c>
      <c r="S182" s="9">
        <v>2.09</v>
      </c>
      <c r="T182" s="9">
        <v>2.09</v>
      </c>
      <c r="U182" s="9">
        <v>2.1</v>
      </c>
      <c r="V182" s="9">
        <v>2.1</v>
      </c>
      <c r="W182" s="9">
        <v>2.11</v>
      </c>
      <c r="X182" s="9">
        <v>2.11</v>
      </c>
      <c r="Y182" s="9">
        <v>2.11</v>
      </c>
      <c r="Z182" s="9">
        <v>2.11</v>
      </c>
      <c r="AA182" s="9">
        <v>2.11</v>
      </c>
      <c r="AB182" s="9">
        <v>2.1</v>
      </c>
      <c r="AC182" s="9">
        <v>2.1</v>
      </c>
      <c r="AD182" s="9">
        <v>2.1</v>
      </c>
      <c r="AE182" s="9">
        <v>2.1</v>
      </c>
      <c r="AF182" s="9">
        <v>2.1</v>
      </c>
      <c r="AG182" s="9">
        <v>2.1</v>
      </c>
      <c r="AH182" s="9">
        <v>2.11</v>
      </c>
      <c r="AI182" s="9">
        <v>2.11</v>
      </c>
      <c r="AJ182" s="9">
        <v>2.11</v>
      </c>
      <c r="AK182" s="9">
        <v>2.11</v>
      </c>
    </row>
    <row r="183" spans="1:37" s="9" customFormat="1" x14ac:dyDescent="0.3">
      <c r="A183" s="24" t="str">
        <f t="shared" si="3"/>
        <v>SDG_NoInv_BasePQXcbake</v>
      </c>
      <c r="B183" s="7" t="s">
        <v>221</v>
      </c>
      <c r="C183" s="8" t="s">
        <v>217</v>
      </c>
      <c r="D183" s="21" t="s">
        <v>120</v>
      </c>
      <c r="E183" s="9" t="s">
        <v>150</v>
      </c>
      <c r="F183" s="9">
        <v>1.21</v>
      </c>
      <c r="G183" s="9">
        <v>1.21</v>
      </c>
      <c r="H183" s="9">
        <v>1.21</v>
      </c>
      <c r="I183" s="9">
        <v>1.21</v>
      </c>
      <c r="J183" s="9">
        <v>1.21</v>
      </c>
      <c r="K183" s="9">
        <v>1.2</v>
      </c>
      <c r="L183" s="9">
        <v>1.2</v>
      </c>
      <c r="M183" s="9">
        <v>1.2</v>
      </c>
      <c r="N183" s="9">
        <v>1.2</v>
      </c>
      <c r="O183" s="9">
        <v>1.2</v>
      </c>
      <c r="P183" s="9">
        <v>1.2</v>
      </c>
      <c r="Q183" s="9">
        <v>1.2</v>
      </c>
      <c r="R183" s="9">
        <v>1.2</v>
      </c>
      <c r="S183" s="9">
        <v>1.2</v>
      </c>
      <c r="T183" s="9">
        <v>1.21</v>
      </c>
      <c r="U183" s="9">
        <v>1.21</v>
      </c>
      <c r="V183" s="9">
        <v>1.21</v>
      </c>
      <c r="W183" s="9">
        <v>1.21</v>
      </c>
      <c r="X183" s="9">
        <v>1.21</v>
      </c>
      <c r="Y183" s="9">
        <v>1.21</v>
      </c>
      <c r="Z183" s="9">
        <v>1.21</v>
      </c>
      <c r="AA183" s="9">
        <v>1.21</v>
      </c>
      <c r="AB183" s="9">
        <v>1.21</v>
      </c>
      <c r="AC183" s="9">
        <v>1.21</v>
      </c>
      <c r="AD183" s="9">
        <v>1.21</v>
      </c>
      <c r="AE183" s="9">
        <v>1.21</v>
      </c>
      <c r="AF183" s="9">
        <v>1.21</v>
      </c>
      <c r="AG183" s="9">
        <v>1.22</v>
      </c>
      <c r="AH183" s="9">
        <v>1.21</v>
      </c>
      <c r="AI183" s="9">
        <v>1.22</v>
      </c>
      <c r="AJ183" s="9">
        <v>1.22</v>
      </c>
      <c r="AK183" s="9">
        <v>1.23</v>
      </c>
    </row>
    <row r="184" spans="1:37" s="9" customFormat="1" x14ac:dyDescent="0.3">
      <c r="A184" s="24" t="str">
        <f t="shared" si="3"/>
        <v>SDG_NoInv_BasePQXcsuga</v>
      </c>
      <c r="B184" s="7" t="s">
        <v>221</v>
      </c>
      <c r="C184" s="8" t="s">
        <v>217</v>
      </c>
      <c r="D184" s="21" t="s">
        <v>120</v>
      </c>
      <c r="E184" s="9" t="s">
        <v>151</v>
      </c>
      <c r="F184" s="9">
        <v>1.5</v>
      </c>
      <c r="G184" s="9">
        <v>1.5</v>
      </c>
      <c r="H184" s="9">
        <v>1.49</v>
      </c>
      <c r="I184" s="9">
        <v>1.49</v>
      </c>
      <c r="J184" s="9">
        <v>1.48</v>
      </c>
      <c r="K184" s="9">
        <v>1.48</v>
      </c>
      <c r="L184" s="9">
        <v>1.47</v>
      </c>
      <c r="M184" s="9">
        <v>1.47</v>
      </c>
      <c r="N184" s="9">
        <v>1.47</v>
      </c>
      <c r="O184" s="9">
        <v>1.46</v>
      </c>
      <c r="P184" s="9">
        <v>1.46</v>
      </c>
      <c r="Q184" s="9">
        <v>1.47</v>
      </c>
      <c r="R184" s="9">
        <v>1.47</v>
      </c>
      <c r="S184" s="9">
        <v>1.47</v>
      </c>
      <c r="T184" s="9">
        <v>1.47</v>
      </c>
      <c r="U184" s="9">
        <v>1.47</v>
      </c>
      <c r="V184" s="9">
        <v>1.47</v>
      </c>
      <c r="W184" s="9">
        <v>1.47</v>
      </c>
      <c r="X184" s="9">
        <v>1.47</v>
      </c>
      <c r="Y184" s="9">
        <v>1.47</v>
      </c>
      <c r="Z184" s="9">
        <v>1.47</v>
      </c>
      <c r="AA184" s="9">
        <v>1.47</v>
      </c>
      <c r="AB184" s="9">
        <v>1.46</v>
      </c>
      <c r="AC184" s="9">
        <v>1.45</v>
      </c>
      <c r="AD184" s="9">
        <v>1.45</v>
      </c>
      <c r="AE184" s="9">
        <v>1.45</v>
      </c>
      <c r="AF184" s="9">
        <v>1.46</v>
      </c>
      <c r="AG184" s="9">
        <v>1.45</v>
      </c>
      <c r="AH184" s="9">
        <v>1.44</v>
      </c>
      <c r="AI184" s="9">
        <v>1.43</v>
      </c>
      <c r="AJ184" s="9">
        <v>1.42</v>
      </c>
      <c r="AK184" s="9">
        <v>1.41</v>
      </c>
    </row>
    <row r="185" spans="1:37" s="9" customFormat="1" x14ac:dyDescent="0.3">
      <c r="A185" s="24" t="str">
        <f t="shared" si="3"/>
        <v>SDG_NoInv_BasePQXcconf</v>
      </c>
      <c r="B185" s="7" t="s">
        <v>221</v>
      </c>
      <c r="C185" s="8" t="s">
        <v>217</v>
      </c>
      <c r="D185" s="21" t="s">
        <v>120</v>
      </c>
      <c r="E185" s="9" t="s">
        <v>152</v>
      </c>
      <c r="F185" s="9">
        <v>1.34</v>
      </c>
      <c r="G185" s="9">
        <v>1.32</v>
      </c>
      <c r="H185" s="9">
        <v>1.32</v>
      </c>
      <c r="I185" s="9">
        <v>1.33</v>
      </c>
      <c r="J185" s="9">
        <v>1.33</v>
      </c>
      <c r="K185" s="9">
        <v>1.33</v>
      </c>
      <c r="L185" s="9">
        <v>1.33</v>
      </c>
      <c r="M185" s="9">
        <v>1.33</v>
      </c>
      <c r="N185" s="9">
        <v>1.33</v>
      </c>
      <c r="O185" s="9">
        <v>1.33</v>
      </c>
      <c r="P185" s="9">
        <v>1.33</v>
      </c>
      <c r="Q185" s="9">
        <v>1.33</v>
      </c>
      <c r="R185" s="9">
        <v>1.34</v>
      </c>
      <c r="S185" s="9">
        <v>1.34</v>
      </c>
      <c r="T185" s="9">
        <v>1.34</v>
      </c>
      <c r="U185" s="9">
        <v>1.35</v>
      </c>
      <c r="V185" s="9">
        <v>1.35</v>
      </c>
      <c r="W185" s="9">
        <v>1.35</v>
      </c>
      <c r="X185" s="9">
        <v>1.36</v>
      </c>
      <c r="Y185" s="9">
        <v>1.35</v>
      </c>
      <c r="Z185" s="9">
        <v>1.35</v>
      </c>
      <c r="AA185" s="9">
        <v>1.35</v>
      </c>
      <c r="AB185" s="9">
        <v>1.35</v>
      </c>
      <c r="AC185" s="9">
        <v>1.35</v>
      </c>
      <c r="AD185" s="9">
        <v>1.35</v>
      </c>
      <c r="AE185" s="9">
        <v>1.35</v>
      </c>
      <c r="AF185" s="9">
        <v>1.35</v>
      </c>
      <c r="AG185" s="9">
        <v>1.35</v>
      </c>
      <c r="AH185" s="9">
        <v>1.35</v>
      </c>
      <c r="AI185" s="9">
        <v>1.35</v>
      </c>
      <c r="AJ185" s="9">
        <v>1.35</v>
      </c>
      <c r="AK185" s="9">
        <v>1.34</v>
      </c>
    </row>
    <row r="186" spans="1:37" s="9" customFormat="1" x14ac:dyDescent="0.3">
      <c r="A186" s="24" t="str">
        <f t="shared" si="3"/>
        <v>SDG_NoInv_BasePQXcpast</v>
      </c>
      <c r="B186" s="7" t="s">
        <v>221</v>
      </c>
      <c r="C186" s="8" t="s">
        <v>217</v>
      </c>
      <c r="D186" s="21" t="s">
        <v>120</v>
      </c>
      <c r="E186" s="9" t="s">
        <v>153</v>
      </c>
      <c r="F186" s="9">
        <v>1.44</v>
      </c>
      <c r="G186" s="9">
        <v>1.39</v>
      </c>
      <c r="H186" s="9">
        <v>1.39</v>
      </c>
      <c r="I186" s="9">
        <v>1.39</v>
      </c>
      <c r="J186" s="9">
        <v>1.39</v>
      </c>
      <c r="K186" s="9">
        <v>1.39</v>
      </c>
      <c r="L186" s="9">
        <v>1.39</v>
      </c>
      <c r="M186" s="9">
        <v>1.39</v>
      </c>
      <c r="N186" s="9">
        <v>1.39</v>
      </c>
      <c r="O186" s="9">
        <v>1.4</v>
      </c>
      <c r="P186" s="9">
        <v>1.4</v>
      </c>
      <c r="Q186" s="9">
        <v>1.4</v>
      </c>
      <c r="R186" s="9">
        <v>1.4</v>
      </c>
      <c r="S186" s="9">
        <v>1.4</v>
      </c>
      <c r="T186" s="9">
        <v>1.4</v>
      </c>
      <c r="U186" s="9">
        <v>1.4</v>
      </c>
      <c r="V186" s="9">
        <v>1.4</v>
      </c>
      <c r="W186" s="9">
        <v>1.41</v>
      </c>
      <c r="X186" s="9">
        <v>1.41</v>
      </c>
      <c r="Y186" s="9">
        <v>1.4</v>
      </c>
      <c r="Z186" s="9">
        <v>1.4</v>
      </c>
      <c r="AA186" s="9">
        <v>1.4</v>
      </c>
      <c r="AB186" s="9">
        <v>1.4</v>
      </c>
      <c r="AC186" s="9">
        <v>1.4</v>
      </c>
      <c r="AD186" s="9">
        <v>1.4</v>
      </c>
      <c r="AE186" s="9">
        <v>1.4</v>
      </c>
      <c r="AF186" s="9">
        <v>1.4</v>
      </c>
      <c r="AG186" s="9">
        <v>1.4</v>
      </c>
      <c r="AH186" s="9">
        <v>1.41</v>
      </c>
      <c r="AI186" s="9">
        <v>1.41</v>
      </c>
      <c r="AJ186" s="9">
        <v>1.42</v>
      </c>
      <c r="AK186" s="9">
        <v>1.42</v>
      </c>
    </row>
    <row r="187" spans="1:37" s="9" customFormat="1" x14ac:dyDescent="0.3">
      <c r="A187" s="24" t="str">
        <f t="shared" si="3"/>
        <v>SDG_NoInv_BasePQXcofoo</v>
      </c>
      <c r="B187" s="7" t="s">
        <v>221</v>
      </c>
      <c r="C187" s="8" t="s">
        <v>217</v>
      </c>
      <c r="D187" s="21" t="s">
        <v>120</v>
      </c>
      <c r="E187" s="9" t="s">
        <v>154</v>
      </c>
      <c r="F187" s="9">
        <v>1.49</v>
      </c>
      <c r="G187" s="9">
        <v>1.47</v>
      </c>
      <c r="H187" s="9">
        <v>1.47</v>
      </c>
      <c r="I187" s="9">
        <v>1.48</v>
      </c>
      <c r="J187" s="9">
        <v>1.47</v>
      </c>
      <c r="K187" s="9">
        <v>1.47</v>
      </c>
      <c r="L187" s="9">
        <v>1.47</v>
      </c>
      <c r="M187" s="9">
        <v>1.47</v>
      </c>
      <c r="N187" s="9">
        <v>1.47</v>
      </c>
      <c r="O187" s="9">
        <v>1.47</v>
      </c>
      <c r="P187" s="9">
        <v>1.47</v>
      </c>
      <c r="Q187" s="9">
        <v>1.47</v>
      </c>
      <c r="R187" s="9">
        <v>1.47</v>
      </c>
      <c r="S187" s="9">
        <v>1.48</v>
      </c>
      <c r="T187" s="9">
        <v>1.48</v>
      </c>
      <c r="U187" s="9">
        <v>1.48</v>
      </c>
      <c r="V187" s="9">
        <v>1.48</v>
      </c>
      <c r="W187" s="9">
        <v>1.49</v>
      </c>
      <c r="X187" s="9">
        <v>1.49</v>
      </c>
      <c r="Y187" s="9">
        <v>1.49</v>
      </c>
      <c r="Z187" s="9">
        <v>1.49</v>
      </c>
      <c r="AA187" s="9">
        <v>1.49</v>
      </c>
      <c r="AB187" s="9">
        <v>1.48</v>
      </c>
      <c r="AC187" s="9">
        <v>1.48</v>
      </c>
      <c r="AD187" s="9">
        <v>1.48</v>
      </c>
      <c r="AE187" s="9">
        <v>1.48</v>
      </c>
      <c r="AF187" s="9">
        <v>1.48</v>
      </c>
      <c r="AG187" s="9">
        <v>1.48</v>
      </c>
      <c r="AH187" s="9">
        <v>1.48</v>
      </c>
      <c r="AI187" s="9">
        <v>1.48</v>
      </c>
      <c r="AJ187" s="9">
        <v>1.48</v>
      </c>
      <c r="AK187" s="9">
        <v>1.48</v>
      </c>
    </row>
    <row r="188" spans="1:37" s="9" customFormat="1" x14ac:dyDescent="0.3">
      <c r="A188" s="24" t="str">
        <f t="shared" si="3"/>
        <v>SDG_NoInv_BasePQXcbevt</v>
      </c>
      <c r="B188" s="7" t="s">
        <v>221</v>
      </c>
      <c r="C188" s="8" t="s">
        <v>217</v>
      </c>
      <c r="D188" s="21" t="s">
        <v>120</v>
      </c>
      <c r="E188" s="9" t="s">
        <v>155</v>
      </c>
      <c r="F188" s="9">
        <v>2.2000000000000002</v>
      </c>
      <c r="G188" s="9">
        <v>2.15</v>
      </c>
      <c r="H188" s="9">
        <v>2.11</v>
      </c>
      <c r="I188" s="9">
        <v>2.1</v>
      </c>
      <c r="J188" s="9">
        <v>2.1</v>
      </c>
      <c r="K188" s="9">
        <v>2.09</v>
      </c>
      <c r="L188" s="9">
        <v>2.09</v>
      </c>
      <c r="M188" s="9">
        <v>2.09</v>
      </c>
      <c r="N188" s="9">
        <v>2.1</v>
      </c>
      <c r="O188" s="9">
        <v>2.08</v>
      </c>
      <c r="P188" s="9">
        <v>2.08</v>
      </c>
      <c r="Q188" s="9">
        <v>2.08</v>
      </c>
      <c r="R188" s="9">
        <v>2.09</v>
      </c>
      <c r="S188" s="9">
        <v>2.1</v>
      </c>
      <c r="T188" s="9">
        <v>2.11</v>
      </c>
      <c r="U188" s="9">
        <v>2.11</v>
      </c>
      <c r="V188" s="9">
        <v>2.12</v>
      </c>
      <c r="W188" s="9">
        <v>2.13</v>
      </c>
      <c r="X188" s="9">
        <v>2.14</v>
      </c>
      <c r="Y188" s="9">
        <v>2.14</v>
      </c>
      <c r="Z188" s="9">
        <v>2.15</v>
      </c>
      <c r="AA188" s="9">
        <v>2.15</v>
      </c>
      <c r="AB188" s="9">
        <v>2.15</v>
      </c>
      <c r="AC188" s="9">
        <v>2.15</v>
      </c>
      <c r="AD188" s="9">
        <v>2.15</v>
      </c>
      <c r="AE188" s="9">
        <v>2.16</v>
      </c>
      <c r="AF188" s="9">
        <v>2.16</v>
      </c>
      <c r="AG188" s="9">
        <v>2.17</v>
      </c>
      <c r="AH188" s="9">
        <v>2.16</v>
      </c>
      <c r="AI188" s="9">
        <v>2.16</v>
      </c>
      <c r="AJ188" s="9">
        <v>2.16</v>
      </c>
      <c r="AK188" s="9">
        <v>2.16</v>
      </c>
    </row>
    <row r="189" spans="1:37" s="9" customFormat="1" x14ac:dyDescent="0.3">
      <c r="A189" s="24" t="str">
        <f t="shared" si="3"/>
        <v>SDG_NoInv_BasePQXctext</v>
      </c>
      <c r="B189" s="7" t="s">
        <v>221</v>
      </c>
      <c r="C189" s="8" t="s">
        <v>217</v>
      </c>
      <c r="D189" s="21" t="s">
        <v>120</v>
      </c>
      <c r="E189" s="9" t="s">
        <v>102</v>
      </c>
      <c r="F189" s="9">
        <v>1.37</v>
      </c>
      <c r="G189" s="9">
        <v>1.4</v>
      </c>
      <c r="H189" s="9">
        <v>1.41</v>
      </c>
      <c r="I189" s="9">
        <v>1.41</v>
      </c>
      <c r="J189" s="9">
        <v>1.42</v>
      </c>
      <c r="K189" s="9">
        <v>1.42</v>
      </c>
      <c r="L189" s="9">
        <v>1.42</v>
      </c>
      <c r="M189" s="9">
        <v>1.42</v>
      </c>
      <c r="N189" s="9">
        <v>1.43</v>
      </c>
      <c r="O189" s="9">
        <v>1.43</v>
      </c>
      <c r="P189" s="9">
        <v>1.43</v>
      </c>
      <c r="Q189" s="9">
        <v>1.44</v>
      </c>
      <c r="R189" s="9">
        <v>1.44</v>
      </c>
      <c r="S189" s="9">
        <v>1.45</v>
      </c>
      <c r="T189" s="9">
        <v>1.45</v>
      </c>
      <c r="U189" s="9">
        <v>1.45</v>
      </c>
      <c r="V189" s="9">
        <v>1.46</v>
      </c>
      <c r="W189" s="9">
        <v>1.46</v>
      </c>
      <c r="X189" s="9">
        <v>1.46</v>
      </c>
      <c r="Y189" s="9">
        <v>1.46</v>
      </c>
      <c r="Z189" s="9">
        <v>1.47</v>
      </c>
      <c r="AA189" s="9">
        <v>1.47</v>
      </c>
      <c r="AB189" s="9">
        <v>1.47</v>
      </c>
      <c r="AC189" s="9">
        <v>1.47</v>
      </c>
      <c r="AD189" s="9">
        <v>1.47</v>
      </c>
      <c r="AE189" s="9">
        <v>1.47</v>
      </c>
      <c r="AF189" s="9">
        <v>1.47</v>
      </c>
      <c r="AG189" s="9">
        <v>1.47</v>
      </c>
      <c r="AH189" s="9">
        <v>1.47</v>
      </c>
      <c r="AI189" s="9">
        <v>1.46</v>
      </c>
      <c r="AJ189" s="9">
        <v>1.45</v>
      </c>
      <c r="AK189" s="9">
        <v>1.45</v>
      </c>
    </row>
    <row r="190" spans="1:37" s="9" customFormat="1" x14ac:dyDescent="0.3">
      <c r="A190" s="24" t="str">
        <f t="shared" si="3"/>
        <v>SDG_NoInv_BasePQXcclth</v>
      </c>
      <c r="B190" s="7" t="s">
        <v>221</v>
      </c>
      <c r="C190" s="8" t="s">
        <v>217</v>
      </c>
      <c r="D190" s="21" t="s">
        <v>120</v>
      </c>
      <c r="E190" s="9" t="s">
        <v>156</v>
      </c>
      <c r="F190" s="9">
        <v>1.33</v>
      </c>
      <c r="G190" s="9">
        <v>1.37</v>
      </c>
      <c r="H190" s="9">
        <v>1.37</v>
      </c>
      <c r="I190" s="9">
        <v>1.37</v>
      </c>
      <c r="J190" s="9">
        <v>1.37</v>
      </c>
      <c r="K190" s="9">
        <v>1.37</v>
      </c>
      <c r="L190" s="9">
        <v>1.37</v>
      </c>
      <c r="M190" s="9">
        <v>1.38</v>
      </c>
      <c r="N190" s="9">
        <v>1.38</v>
      </c>
      <c r="O190" s="9">
        <v>1.39</v>
      </c>
      <c r="P190" s="9">
        <v>1.39</v>
      </c>
      <c r="Q190" s="9">
        <v>1.4</v>
      </c>
      <c r="R190" s="9">
        <v>1.4</v>
      </c>
      <c r="S190" s="9">
        <v>1.4</v>
      </c>
      <c r="T190" s="9">
        <v>1.41</v>
      </c>
      <c r="U190" s="9">
        <v>1.41</v>
      </c>
      <c r="V190" s="9">
        <v>1.41</v>
      </c>
      <c r="W190" s="9">
        <v>1.42</v>
      </c>
      <c r="X190" s="9">
        <v>1.42</v>
      </c>
      <c r="Y190" s="9">
        <v>1.42</v>
      </c>
      <c r="Z190" s="9">
        <v>1.42</v>
      </c>
      <c r="AA190" s="9">
        <v>1.42</v>
      </c>
      <c r="AB190" s="9">
        <v>1.42</v>
      </c>
      <c r="AC190" s="9">
        <v>1.42</v>
      </c>
      <c r="AD190" s="9">
        <v>1.43</v>
      </c>
      <c r="AE190" s="9">
        <v>1.43</v>
      </c>
      <c r="AF190" s="9">
        <v>1.43</v>
      </c>
      <c r="AG190" s="9">
        <v>1.43</v>
      </c>
      <c r="AH190" s="9">
        <v>1.42</v>
      </c>
      <c r="AI190" s="9">
        <v>1.41</v>
      </c>
      <c r="AJ190" s="9">
        <v>1.41</v>
      </c>
      <c r="AK190" s="9">
        <v>1.41</v>
      </c>
    </row>
    <row r="191" spans="1:37" s="9" customFormat="1" x14ac:dyDescent="0.3">
      <c r="A191" s="24" t="str">
        <f t="shared" si="3"/>
        <v>SDG_NoInv_BasePQXcleat</v>
      </c>
      <c r="B191" s="7" t="s">
        <v>221</v>
      </c>
      <c r="C191" s="8" t="s">
        <v>217</v>
      </c>
      <c r="D191" s="21" t="s">
        <v>120</v>
      </c>
      <c r="E191" s="9" t="s">
        <v>103</v>
      </c>
      <c r="F191" s="9">
        <v>1.1599999999999999</v>
      </c>
      <c r="G191" s="9">
        <v>1.1599999999999999</v>
      </c>
      <c r="H191" s="9">
        <v>1.17</v>
      </c>
      <c r="I191" s="9">
        <v>1.1599999999999999</v>
      </c>
      <c r="J191" s="9">
        <v>1.1599999999999999</v>
      </c>
      <c r="K191" s="9">
        <v>1.1599999999999999</v>
      </c>
      <c r="L191" s="9">
        <v>1.17</v>
      </c>
      <c r="M191" s="9">
        <v>1.17</v>
      </c>
      <c r="N191" s="9">
        <v>1.17</v>
      </c>
      <c r="O191" s="9">
        <v>1.19</v>
      </c>
      <c r="P191" s="9">
        <v>1.19</v>
      </c>
      <c r="Q191" s="9">
        <v>1.18</v>
      </c>
      <c r="R191" s="9">
        <v>1.18</v>
      </c>
      <c r="S191" s="9">
        <v>1.18</v>
      </c>
      <c r="T191" s="9">
        <v>1.18</v>
      </c>
      <c r="U191" s="9">
        <v>1.18</v>
      </c>
      <c r="V191" s="9">
        <v>1.18</v>
      </c>
      <c r="W191" s="9">
        <v>1.18</v>
      </c>
      <c r="X191" s="9">
        <v>1.18</v>
      </c>
      <c r="Y191" s="9">
        <v>1.18</v>
      </c>
      <c r="Z191" s="9">
        <v>1.18</v>
      </c>
      <c r="AA191" s="9">
        <v>1.18</v>
      </c>
      <c r="AB191" s="9">
        <v>1.18</v>
      </c>
      <c r="AC191" s="9">
        <v>1.18</v>
      </c>
      <c r="AD191" s="9">
        <v>1.18</v>
      </c>
      <c r="AE191" s="9">
        <v>1.18</v>
      </c>
      <c r="AF191" s="9">
        <v>1.18</v>
      </c>
      <c r="AG191" s="9">
        <v>1.18</v>
      </c>
      <c r="AH191" s="9">
        <v>1.18</v>
      </c>
      <c r="AI191" s="9">
        <v>1.18</v>
      </c>
      <c r="AJ191" s="9">
        <v>1.18</v>
      </c>
      <c r="AK191" s="9">
        <v>1.18</v>
      </c>
    </row>
    <row r="192" spans="1:37" s="9" customFormat="1" x14ac:dyDescent="0.3">
      <c r="A192" s="24" t="str">
        <f t="shared" si="3"/>
        <v>SDG_NoInv_BasePQXcfoot</v>
      </c>
      <c r="B192" s="7" t="s">
        <v>221</v>
      </c>
      <c r="C192" s="8" t="s">
        <v>217</v>
      </c>
      <c r="D192" s="21" t="s">
        <v>120</v>
      </c>
      <c r="E192" s="9" t="s">
        <v>157</v>
      </c>
      <c r="F192" s="9">
        <v>1.21</v>
      </c>
      <c r="G192" s="9">
        <v>1.22</v>
      </c>
      <c r="H192" s="9">
        <v>1.23</v>
      </c>
      <c r="I192" s="9">
        <v>1.23</v>
      </c>
      <c r="J192" s="9">
        <v>1.23</v>
      </c>
      <c r="K192" s="9">
        <v>1.23</v>
      </c>
      <c r="L192" s="9">
        <v>1.24</v>
      </c>
      <c r="M192" s="9">
        <v>1.24</v>
      </c>
      <c r="N192" s="9">
        <v>1.25</v>
      </c>
      <c r="O192" s="9">
        <v>1.27</v>
      </c>
      <c r="P192" s="9">
        <v>1.28</v>
      </c>
      <c r="Q192" s="9">
        <v>1.28</v>
      </c>
      <c r="R192" s="9">
        <v>1.28</v>
      </c>
      <c r="S192" s="9">
        <v>1.28</v>
      </c>
      <c r="T192" s="9">
        <v>1.28</v>
      </c>
      <c r="U192" s="9">
        <v>1.29</v>
      </c>
      <c r="V192" s="9">
        <v>1.29</v>
      </c>
      <c r="W192" s="9">
        <v>1.29</v>
      </c>
      <c r="X192" s="9">
        <v>1.29</v>
      </c>
      <c r="Y192" s="9">
        <v>1.3</v>
      </c>
      <c r="Z192" s="9">
        <v>1.29</v>
      </c>
      <c r="AA192" s="9">
        <v>1.3</v>
      </c>
      <c r="AB192" s="9">
        <v>1.3</v>
      </c>
      <c r="AC192" s="9">
        <v>1.3</v>
      </c>
      <c r="AD192" s="9">
        <v>1.3</v>
      </c>
      <c r="AE192" s="9">
        <v>1.3</v>
      </c>
      <c r="AF192" s="9">
        <v>1.3</v>
      </c>
      <c r="AG192" s="9">
        <v>1.3</v>
      </c>
      <c r="AH192" s="9">
        <v>1.3</v>
      </c>
      <c r="AI192" s="9">
        <v>1.29</v>
      </c>
      <c r="AJ192" s="9">
        <v>1.29</v>
      </c>
      <c r="AK192" s="9">
        <v>1.28</v>
      </c>
    </row>
    <row r="193" spans="1:37" s="9" customFormat="1" x14ac:dyDescent="0.3">
      <c r="A193" s="24" t="str">
        <f t="shared" si="3"/>
        <v>SDG_NoInv_BasePQXcwood</v>
      </c>
      <c r="B193" s="7" t="s">
        <v>221</v>
      </c>
      <c r="C193" s="8" t="s">
        <v>217</v>
      </c>
      <c r="D193" s="21" t="s">
        <v>120</v>
      </c>
      <c r="E193" s="9" t="s">
        <v>158</v>
      </c>
      <c r="F193" s="9">
        <v>1.21</v>
      </c>
      <c r="G193" s="9">
        <v>1.23</v>
      </c>
      <c r="H193" s="9">
        <v>1.23</v>
      </c>
      <c r="I193" s="9">
        <v>1.23</v>
      </c>
      <c r="J193" s="9">
        <v>1.23</v>
      </c>
      <c r="K193" s="9">
        <v>1.23</v>
      </c>
      <c r="L193" s="9">
        <v>1.23</v>
      </c>
      <c r="M193" s="9">
        <v>1.23</v>
      </c>
      <c r="N193" s="9">
        <v>1.23</v>
      </c>
      <c r="O193" s="9">
        <v>1.22</v>
      </c>
      <c r="P193" s="9">
        <v>1.22</v>
      </c>
      <c r="Q193" s="9">
        <v>1.22</v>
      </c>
      <c r="R193" s="9">
        <v>1.23</v>
      </c>
      <c r="S193" s="9">
        <v>1.23</v>
      </c>
      <c r="T193" s="9">
        <v>1.23</v>
      </c>
      <c r="U193" s="9">
        <v>1.23</v>
      </c>
      <c r="V193" s="9">
        <v>1.23</v>
      </c>
      <c r="W193" s="9">
        <v>1.24</v>
      </c>
      <c r="X193" s="9">
        <v>1.24</v>
      </c>
      <c r="Y193" s="9">
        <v>1.24</v>
      </c>
      <c r="Z193" s="9">
        <v>1.24</v>
      </c>
      <c r="AA193" s="9">
        <v>1.24</v>
      </c>
      <c r="AB193" s="9">
        <v>1.23</v>
      </c>
      <c r="AC193" s="9">
        <v>1.23</v>
      </c>
      <c r="AD193" s="9">
        <v>1.23</v>
      </c>
      <c r="AE193" s="9">
        <v>1.23</v>
      </c>
      <c r="AF193" s="9">
        <v>1.23</v>
      </c>
      <c r="AG193" s="9">
        <v>1.23</v>
      </c>
      <c r="AH193" s="9">
        <v>1.23</v>
      </c>
      <c r="AI193" s="9">
        <v>1.23</v>
      </c>
      <c r="AJ193" s="9">
        <v>1.23</v>
      </c>
      <c r="AK193" s="9">
        <v>1.23</v>
      </c>
    </row>
    <row r="194" spans="1:37" s="9" customFormat="1" x14ac:dyDescent="0.3">
      <c r="A194" s="24" t="str">
        <f t="shared" ref="A194:A257" si="4">_xlfn.CONCAT(C194,D194,E194)</f>
        <v>SDG_NoInv_BasePQXcpapr</v>
      </c>
      <c r="B194" s="7" t="s">
        <v>221</v>
      </c>
      <c r="C194" s="8" t="s">
        <v>217</v>
      </c>
      <c r="D194" s="21" t="s">
        <v>120</v>
      </c>
      <c r="E194" s="9" t="s">
        <v>159</v>
      </c>
      <c r="F194" s="9">
        <v>1.32</v>
      </c>
      <c r="G194" s="9">
        <v>1.32</v>
      </c>
      <c r="H194" s="9">
        <v>1.31</v>
      </c>
      <c r="I194" s="9">
        <v>1.3</v>
      </c>
      <c r="J194" s="9">
        <v>1.3</v>
      </c>
      <c r="K194" s="9">
        <v>1.29</v>
      </c>
      <c r="L194" s="9">
        <v>1.29</v>
      </c>
      <c r="M194" s="9">
        <v>1.31</v>
      </c>
      <c r="N194" s="9">
        <v>1.31</v>
      </c>
      <c r="O194" s="9">
        <v>1.3</v>
      </c>
      <c r="P194" s="9">
        <v>1.3</v>
      </c>
      <c r="Q194" s="9">
        <v>1.3</v>
      </c>
      <c r="R194" s="9">
        <v>1.28</v>
      </c>
      <c r="S194" s="9">
        <v>1.28</v>
      </c>
      <c r="T194" s="9">
        <v>1.28</v>
      </c>
      <c r="U194" s="9">
        <v>1.29</v>
      </c>
      <c r="V194" s="9">
        <v>1.29</v>
      </c>
      <c r="W194" s="9">
        <v>1.29</v>
      </c>
      <c r="X194" s="9">
        <v>1.29</v>
      </c>
      <c r="Y194" s="9">
        <v>1.29</v>
      </c>
      <c r="Z194" s="9">
        <v>1.29</v>
      </c>
      <c r="AA194" s="9">
        <v>1.29</v>
      </c>
      <c r="AB194" s="9">
        <v>1.29</v>
      </c>
      <c r="AC194" s="9">
        <v>1.28</v>
      </c>
      <c r="AD194" s="9">
        <v>1.28</v>
      </c>
      <c r="AE194" s="9">
        <v>1.29</v>
      </c>
      <c r="AF194" s="9">
        <v>1.29</v>
      </c>
      <c r="AG194" s="9">
        <v>1.29</v>
      </c>
      <c r="AH194" s="9">
        <v>1.28</v>
      </c>
      <c r="AI194" s="9">
        <v>1.27</v>
      </c>
      <c r="AJ194" s="9">
        <v>1.27</v>
      </c>
      <c r="AK194" s="9">
        <v>1.26</v>
      </c>
    </row>
    <row r="195" spans="1:37" s="9" customFormat="1" x14ac:dyDescent="0.3">
      <c r="A195" s="24" t="str">
        <f t="shared" si="4"/>
        <v>SDG_NoInv_BasePQXcprnt</v>
      </c>
      <c r="B195" s="7" t="s">
        <v>221</v>
      </c>
      <c r="C195" s="8" t="s">
        <v>217</v>
      </c>
      <c r="D195" s="21" t="s">
        <v>120</v>
      </c>
      <c r="E195" s="9" t="s">
        <v>104</v>
      </c>
      <c r="F195" s="9">
        <v>1.42</v>
      </c>
      <c r="G195" s="9">
        <v>1.45</v>
      </c>
      <c r="H195" s="9">
        <v>1.45</v>
      </c>
      <c r="I195" s="9">
        <v>1.45</v>
      </c>
      <c r="J195" s="9">
        <v>1.45</v>
      </c>
      <c r="K195" s="9">
        <v>1.45</v>
      </c>
      <c r="L195" s="9">
        <v>1.45</v>
      </c>
      <c r="M195" s="9">
        <v>1.45</v>
      </c>
      <c r="N195" s="9">
        <v>1.46</v>
      </c>
      <c r="O195" s="9">
        <v>1.44</v>
      </c>
      <c r="P195" s="9">
        <v>1.45</v>
      </c>
      <c r="Q195" s="9">
        <v>1.45</v>
      </c>
      <c r="R195" s="9">
        <v>1.45</v>
      </c>
      <c r="S195" s="9">
        <v>1.46</v>
      </c>
      <c r="T195" s="9">
        <v>1.46</v>
      </c>
      <c r="U195" s="9">
        <v>1.46</v>
      </c>
      <c r="V195" s="9">
        <v>1.47</v>
      </c>
      <c r="W195" s="9">
        <v>1.47</v>
      </c>
      <c r="X195" s="9">
        <v>1.47</v>
      </c>
      <c r="Y195" s="9">
        <v>1.47</v>
      </c>
      <c r="Z195" s="9">
        <v>1.47</v>
      </c>
      <c r="AA195" s="9">
        <v>1.47</v>
      </c>
      <c r="AB195" s="9">
        <v>1.46</v>
      </c>
      <c r="AC195" s="9">
        <v>1.46</v>
      </c>
      <c r="AD195" s="9">
        <v>1.46</v>
      </c>
      <c r="AE195" s="9">
        <v>1.46</v>
      </c>
      <c r="AF195" s="9">
        <v>1.47</v>
      </c>
      <c r="AG195" s="9">
        <v>1.47</v>
      </c>
      <c r="AH195" s="9">
        <v>1.45</v>
      </c>
      <c r="AI195" s="9">
        <v>1.44</v>
      </c>
      <c r="AJ195" s="9">
        <v>1.43</v>
      </c>
      <c r="AK195" s="9">
        <v>1.43</v>
      </c>
    </row>
    <row r="196" spans="1:37" s="9" customFormat="1" x14ac:dyDescent="0.3">
      <c r="A196" s="24" t="str">
        <f t="shared" si="4"/>
        <v>SDG_NoInv_BasePQXcpetr-p</v>
      </c>
      <c r="B196" s="7" t="s">
        <v>221</v>
      </c>
      <c r="C196" s="8" t="s">
        <v>217</v>
      </c>
      <c r="D196" s="21" t="s">
        <v>120</v>
      </c>
      <c r="E196" s="9" t="s">
        <v>160</v>
      </c>
      <c r="F196" s="9">
        <v>0.5</v>
      </c>
      <c r="G196" s="9">
        <v>0.51</v>
      </c>
      <c r="H196" s="9">
        <v>0.51</v>
      </c>
      <c r="I196" s="9">
        <v>0.51</v>
      </c>
      <c r="J196" s="9">
        <v>0.51</v>
      </c>
      <c r="K196" s="9">
        <v>0.51</v>
      </c>
      <c r="L196" s="9">
        <v>0.51</v>
      </c>
      <c r="M196" s="9">
        <v>0.52</v>
      </c>
      <c r="N196" s="9">
        <v>0.52</v>
      </c>
      <c r="O196" s="9">
        <v>0.54</v>
      </c>
      <c r="P196" s="9">
        <v>0.55000000000000004</v>
      </c>
      <c r="Q196" s="9">
        <v>0.55000000000000004</v>
      </c>
      <c r="R196" s="9">
        <v>0.55000000000000004</v>
      </c>
      <c r="S196" s="9">
        <v>0.55000000000000004</v>
      </c>
      <c r="T196" s="9">
        <v>0.55000000000000004</v>
      </c>
      <c r="U196" s="9">
        <v>0.55000000000000004</v>
      </c>
      <c r="V196" s="9">
        <v>0.55000000000000004</v>
      </c>
      <c r="W196" s="9">
        <v>0.55000000000000004</v>
      </c>
      <c r="X196" s="9">
        <v>0.56000000000000005</v>
      </c>
      <c r="Y196" s="9">
        <v>0.56000000000000005</v>
      </c>
      <c r="Z196" s="9">
        <v>0.56000000000000005</v>
      </c>
      <c r="AA196" s="9">
        <v>0.56000000000000005</v>
      </c>
      <c r="AB196" s="9">
        <v>0.56000000000000005</v>
      </c>
      <c r="AC196" s="9">
        <v>0.56999999999999995</v>
      </c>
      <c r="AD196" s="9">
        <v>0.56999999999999995</v>
      </c>
      <c r="AE196" s="9">
        <v>0.56999999999999995</v>
      </c>
      <c r="AF196" s="9">
        <v>0.56999999999999995</v>
      </c>
      <c r="AG196" s="9">
        <v>0.56999999999999995</v>
      </c>
      <c r="AH196" s="9">
        <v>0.56000000000000005</v>
      </c>
      <c r="AI196" s="9">
        <v>0.56000000000000005</v>
      </c>
      <c r="AJ196" s="9">
        <v>0.56000000000000005</v>
      </c>
      <c r="AK196" s="9">
        <v>0.55000000000000004</v>
      </c>
    </row>
    <row r="197" spans="1:37" s="9" customFormat="1" x14ac:dyDescent="0.3">
      <c r="A197" s="24" t="str">
        <f t="shared" si="4"/>
        <v>SDG_NoInv_BasePQXcpetr-d</v>
      </c>
      <c r="B197" s="7" t="s">
        <v>221</v>
      </c>
      <c r="C197" s="8" t="s">
        <v>217</v>
      </c>
      <c r="D197" s="21" t="s">
        <v>120</v>
      </c>
      <c r="E197" s="9" t="s">
        <v>161</v>
      </c>
      <c r="F197" s="9">
        <v>0.42</v>
      </c>
      <c r="G197" s="9">
        <v>0.42</v>
      </c>
      <c r="H197" s="9">
        <v>0.43</v>
      </c>
      <c r="I197" s="9">
        <v>0.42</v>
      </c>
      <c r="J197" s="9">
        <v>0.43</v>
      </c>
      <c r="K197" s="9">
        <v>0.43</v>
      </c>
      <c r="L197" s="9">
        <v>0.43</v>
      </c>
      <c r="M197" s="9">
        <v>0.43</v>
      </c>
      <c r="N197" s="9">
        <v>0.43</v>
      </c>
      <c r="O197" s="9">
        <v>0.44</v>
      </c>
      <c r="P197" s="9">
        <v>0.45</v>
      </c>
      <c r="Q197" s="9">
        <v>0.45</v>
      </c>
      <c r="R197" s="9">
        <v>0.45</v>
      </c>
      <c r="S197" s="9">
        <v>0.45</v>
      </c>
      <c r="T197" s="9">
        <v>0.45</v>
      </c>
      <c r="U197" s="9">
        <v>0.45</v>
      </c>
      <c r="V197" s="9">
        <v>0.45</v>
      </c>
      <c r="W197" s="9">
        <v>0.45</v>
      </c>
      <c r="X197" s="9">
        <v>0.46</v>
      </c>
      <c r="Y197" s="9">
        <v>0.46</v>
      </c>
      <c r="Z197" s="9">
        <v>0.46</v>
      </c>
      <c r="AA197" s="9">
        <v>0.46</v>
      </c>
      <c r="AB197" s="9">
        <v>0.46</v>
      </c>
      <c r="AC197" s="9">
        <v>0.46</v>
      </c>
      <c r="AD197" s="9">
        <v>0.46</v>
      </c>
      <c r="AE197" s="9">
        <v>0.46</v>
      </c>
      <c r="AF197" s="9">
        <v>0.46</v>
      </c>
      <c r="AG197" s="9">
        <v>0.46</v>
      </c>
      <c r="AH197" s="9">
        <v>0.46</v>
      </c>
      <c r="AI197" s="9">
        <v>0.46</v>
      </c>
      <c r="AJ197" s="9">
        <v>0.45</v>
      </c>
      <c r="AK197" s="9">
        <v>0.45</v>
      </c>
    </row>
    <row r="198" spans="1:37" s="9" customFormat="1" x14ac:dyDescent="0.3">
      <c r="A198" s="24" t="str">
        <f t="shared" si="4"/>
        <v>SDG_NoInv_BasePQXcpetr-h</v>
      </c>
      <c r="B198" s="7" t="s">
        <v>221</v>
      </c>
      <c r="C198" s="8" t="s">
        <v>217</v>
      </c>
      <c r="D198" s="21" t="s">
        <v>120</v>
      </c>
      <c r="E198" s="9" t="s">
        <v>162</v>
      </c>
      <c r="F198" s="9">
        <v>0.08</v>
      </c>
      <c r="G198" s="9">
        <v>0.09</v>
      </c>
      <c r="H198" s="9">
        <v>0.09</v>
      </c>
      <c r="I198" s="9">
        <v>0.09</v>
      </c>
      <c r="J198" s="9">
        <v>0.09</v>
      </c>
      <c r="K198" s="9">
        <v>0.09</v>
      </c>
      <c r="L198" s="9">
        <v>0.09</v>
      </c>
      <c r="M198" s="9">
        <v>0.09</v>
      </c>
      <c r="N198" s="9">
        <v>0.09</v>
      </c>
      <c r="O198" s="9">
        <v>0.09</v>
      </c>
      <c r="P198" s="9">
        <v>0.09</v>
      </c>
      <c r="Q198" s="9">
        <v>0.09</v>
      </c>
      <c r="R198" s="9">
        <v>0.09</v>
      </c>
      <c r="S198" s="9">
        <v>0.09</v>
      </c>
      <c r="T198" s="9">
        <v>0.09</v>
      </c>
      <c r="U198" s="9">
        <v>0.09</v>
      </c>
      <c r="V198" s="9">
        <v>0.09</v>
      </c>
      <c r="W198" s="9">
        <v>0.09</v>
      </c>
      <c r="X198" s="9">
        <v>0.09</v>
      </c>
      <c r="Y198" s="9">
        <v>0.09</v>
      </c>
      <c r="Z198" s="9">
        <v>0.09</v>
      </c>
      <c r="AA198" s="9">
        <v>0.09</v>
      </c>
      <c r="AB198" s="9">
        <v>0.09</v>
      </c>
      <c r="AC198" s="9">
        <v>0.09</v>
      </c>
      <c r="AD198" s="9">
        <v>0.09</v>
      </c>
      <c r="AE198" s="9">
        <v>0.09</v>
      </c>
      <c r="AF198" s="9">
        <v>0.09</v>
      </c>
      <c r="AG198" s="9">
        <v>0.09</v>
      </c>
      <c r="AH198" s="9">
        <v>0.09</v>
      </c>
      <c r="AI198" s="9">
        <v>0.09</v>
      </c>
      <c r="AJ198" s="9">
        <v>0.09</v>
      </c>
      <c r="AK198" s="9">
        <v>0.09</v>
      </c>
    </row>
    <row r="199" spans="1:37" s="9" customFormat="1" x14ac:dyDescent="0.3">
      <c r="A199" s="24" t="str">
        <f t="shared" si="4"/>
        <v>SDG_NoInv_BasePQXcpetr-k</v>
      </c>
      <c r="B199" s="7" t="s">
        <v>221</v>
      </c>
      <c r="C199" s="8" t="s">
        <v>217</v>
      </c>
      <c r="D199" s="21" t="s">
        <v>120</v>
      </c>
      <c r="E199" s="9" t="s">
        <v>163</v>
      </c>
      <c r="F199" s="9">
        <v>0.26</v>
      </c>
      <c r="G199" s="9">
        <v>0.26</v>
      </c>
      <c r="H199" s="9">
        <v>0.27</v>
      </c>
      <c r="I199" s="9">
        <v>0.26</v>
      </c>
      <c r="J199" s="9">
        <v>0.27</v>
      </c>
      <c r="K199" s="9">
        <v>0.27</v>
      </c>
      <c r="L199" s="9">
        <v>0.27</v>
      </c>
      <c r="M199" s="9">
        <v>0.27</v>
      </c>
      <c r="N199" s="9">
        <v>0.28000000000000003</v>
      </c>
      <c r="O199" s="9">
        <v>0.3</v>
      </c>
      <c r="P199" s="9">
        <v>0.3</v>
      </c>
      <c r="Q199" s="9">
        <v>0.3</v>
      </c>
      <c r="R199" s="9">
        <v>0.3</v>
      </c>
      <c r="S199" s="9">
        <v>0.3</v>
      </c>
      <c r="T199" s="9">
        <v>0.3</v>
      </c>
      <c r="U199" s="9">
        <v>0.3</v>
      </c>
      <c r="V199" s="9">
        <v>0.3</v>
      </c>
      <c r="W199" s="9">
        <v>0.3</v>
      </c>
      <c r="X199" s="9">
        <v>0.31</v>
      </c>
      <c r="Y199" s="9">
        <v>0.31</v>
      </c>
      <c r="Z199" s="9">
        <v>0.31</v>
      </c>
      <c r="AA199" s="9">
        <v>0.31</v>
      </c>
      <c r="AB199" s="9">
        <v>0.32</v>
      </c>
      <c r="AC199" s="9">
        <v>0.32</v>
      </c>
      <c r="AD199" s="9">
        <v>0.32</v>
      </c>
      <c r="AE199" s="9">
        <v>0.32</v>
      </c>
      <c r="AF199" s="9">
        <v>0.32</v>
      </c>
      <c r="AG199" s="9">
        <v>0.32</v>
      </c>
      <c r="AH199" s="9">
        <v>0.32</v>
      </c>
      <c r="AI199" s="9">
        <v>0.32</v>
      </c>
      <c r="AJ199" s="9">
        <v>0.31</v>
      </c>
      <c r="AK199" s="9">
        <v>0.31</v>
      </c>
    </row>
    <row r="200" spans="1:37" s="9" customFormat="1" x14ac:dyDescent="0.3">
      <c r="A200" s="24" t="str">
        <f t="shared" si="4"/>
        <v>SDG_NoInv_BasePQXcpetr-l</v>
      </c>
      <c r="B200" s="7" t="s">
        <v>221</v>
      </c>
      <c r="C200" s="8" t="s">
        <v>217</v>
      </c>
      <c r="D200" s="21" t="s">
        <v>120</v>
      </c>
      <c r="E200" s="9" t="s">
        <v>164</v>
      </c>
      <c r="F200" s="9">
        <v>0.97</v>
      </c>
      <c r="G200" s="9">
        <v>0.99</v>
      </c>
      <c r="H200" s="9">
        <v>1</v>
      </c>
      <c r="I200" s="9">
        <v>0.99</v>
      </c>
      <c r="J200" s="9">
        <v>0.99</v>
      </c>
      <c r="K200" s="9">
        <v>1</v>
      </c>
      <c r="L200" s="9">
        <v>1</v>
      </c>
      <c r="M200" s="9">
        <v>1.01</v>
      </c>
      <c r="N200" s="9">
        <v>1.01</v>
      </c>
      <c r="O200" s="9">
        <v>1.05</v>
      </c>
      <c r="P200" s="9">
        <v>1.06</v>
      </c>
      <c r="Q200" s="9">
        <v>1.06</v>
      </c>
      <c r="R200" s="9">
        <v>1.06</v>
      </c>
      <c r="S200" s="9">
        <v>1.06</v>
      </c>
      <c r="T200" s="9">
        <v>1.07</v>
      </c>
      <c r="U200" s="9">
        <v>1.07</v>
      </c>
      <c r="V200" s="9">
        <v>1.07</v>
      </c>
      <c r="W200" s="9">
        <v>1.07</v>
      </c>
      <c r="X200" s="9">
        <v>1.08</v>
      </c>
      <c r="Y200" s="9">
        <v>1.08</v>
      </c>
      <c r="Z200" s="9">
        <v>1.08</v>
      </c>
      <c r="AA200" s="9">
        <v>1.08</v>
      </c>
      <c r="AB200" s="9">
        <v>1.0900000000000001</v>
      </c>
      <c r="AC200" s="9">
        <v>1.0900000000000001</v>
      </c>
      <c r="AD200" s="9">
        <v>1.0900000000000001</v>
      </c>
      <c r="AE200" s="9">
        <v>1.1000000000000001</v>
      </c>
      <c r="AF200" s="9">
        <v>1.1000000000000001</v>
      </c>
      <c r="AG200" s="9">
        <v>1.0900000000000001</v>
      </c>
      <c r="AH200" s="9">
        <v>1.0900000000000001</v>
      </c>
      <c r="AI200" s="9">
        <v>1.08</v>
      </c>
      <c r="AJ200" s="9">
        <v>1.08</v>
      </c>
      <c r="AK200" s="9">
        <v>1.07</v>
      </c>
    </row>
    <row r="201" spans="1:37" s="9" customFormat="1" x14ac:dyDescent="0.3">
      <c r="A201" s="24" t="str">
        <f t="shared" si="4"/>
        <v>SDG_NoInv_BasePQXchydr</v>
      </c>
      <c r="B201" s="7" t="s">
        <v>221</v>
      </c>
      <c r="C201" s="8" t="s">
        <v>217</v>
      </c>
      <c r="D201" s="21" t="s">
        <v>120</v>
      </c>
      <c r="E201" s="9" t="s">
        <v>165</v>
      </c>
      <c r="F201" s="9">
        <v>0.91</v>
      </c>
      <c r="G201" s="9">
        <v>0.93</v>
      </c>
      <c r="H201" s="9">
        <v>0.94</v>
      </c>
      <c r="I201" s="9">
        <v>0.94</v>
      </c>
      <c r="J201" s="9">
        <v>0.94</v>
      </c>
      <c r="K201" s="9">
        <v>0.94</v>
      </c>
      <c r="L201" s="9">
        <v>0.94</v>
      </c>
      <c r="M201" s="9">
        <v>0.95</v>
      </c>
      <c r="N201" s="9">
        <v>0.95</v>
      </c>
      <c r="O201" s="9">
        <v>0.99</v>
      </c>
      <c r="P201" s="9">
        <v>0.99</v>
      </c>
      <c r="Q201" s="9">
        <v>1</v>
      </c>
      <c r="R201" s="9">
        <v>1</v>
      </c>
      <c r="S201" s="9">
        <v>1</v>
      </c>
      <c r="T201" s="9">
        <v>1</v>
      </c>
      <c r="U201" s="9">
        <v>1</v>
      </c>
      <c r="V201" s="9">
        <v>1</v>
      </c>
      <c r="W201" s="9">
        <v>1</v>
      </c>
      <c r="X201" s="9">
        <v>1.01</v>
      </c>
      <c r="Y201" s="9">
        <v>1</v>
      </c>
      <c r="Z201" s="9">
        <v>1</v>
      </c>
      <c r="AA201" s="9">
        <v>1</v>
      </c>
      <c r="AB201" s="9">
        <v>1.01</v>
      </c>
      <c r="AC201" s="9">
        <v>1.01</v>
      </c>
      <c r="AD201" s="9">
        <v>1.01</v>
      </c>
      <c r="AE201" s="9">
        <v>1.01</v>
      </c>
      <c r="AF201" s="9">
        <v>1.01</v>
      </c>
      <c r="AG201" s="9">
        <v>1.01</v>
      </c>
      <c r="AH201" s="9">
        <v>1.01</v>
      </c>
      <c r="AI201" s="9">
        <v>1</v>
      </c>
      <c r="AJ201" s="9">
        <v>0.99</v>
      </c>
      <c r="AK201" s="9">
        <v>0.99</v>
      </c>
    </row>
    <row r="202" spans="1:37" s="9" customFormat="1" x14ac:dyDescent="0.3">
      <c r="A202" s="24" t="str">
        <f t="shared" si="4"/>
        <v>SDG_NoInv_BasePQXcammo</v>
      </c>
      <c r="B202" s="7" t="s">
        <v>221</v>
      </c>
      <c r="C202" s="8" t="s">
        <v>217</v>
      </c>
      <c r="D202" s="21" t="s">
        <v>120</v>
      </c>
      <c r="E202" s="9" t="s">
        <v>166</v>
      </c>
      <c r="F202" s="9">
        <v>1.19</v>
      </c>
      <c r="G202" s="9">
        <v>0.78</v>
      </c>
      <c r="H202" s="9">
        <v>0.78</v>
      </c>
      <c r="I202" s="9">
        <v>0.78</v>
      </c>
      <c r="J202" s="9">
        <v>0.78</v>
      </c>
      <c r="K202" s="9">
        <v>0.78</v>
      </c>
      <c r="L202" s="9">
        <v>0.78</v>
      </c>
      <c r="M202" s="9">
        <v>0.78</v>
      </c>
      <c r="N202" s="9">
        <v>0.78</v>
      </c>
      <c r="O202" s="9">
        <v>0.77</v>
      </c>
      <c r="P202" s="9">
        <v>0.77</v>
      </c>
      <c r="Q202" s="9">
        <v>0.77</v>
      </c>
      <c r="R202" s="9">
        <v>0.77</v>
      </c>
      <c r="S202" s="9">
        <v>0.77</v>
      </c>
      <c r="T202" s="9">
        <v>0.76</v>
      </c>
      <c r="U202" s="9">
        <v>0.76</v>
      </c>
      <c r="V202" s="9">
        <v>0.76</v>
      </c>
      <c r="W202" s="9">
        <v>0.76</v>
      </c>
      <c r="X202" s="9">
        <v>0.76</v>
      </c>
      <c r="Y202" s="9">
        <v>0.88</v>
      </c>
      <c r="Z202" s="9">
        <v>1.01</v>
      </c>
      <c r="AA202" s="9">
        <v>1.1499999999999999</v>
      </c>
      <c r="AB202" s="9">
        <v>1.17</v>
      </c>
      <c r="AC202" s="9">
        <v>1.2</v>
      </c>
      <c r="AD202" s="9">
        <v>1.23</v>
      </c>
      <c r="AE202" s="9">
        <v>1.26</v>
      </c>
      <c r="AF202" s="9">
        <v>1.29</v>
      </c>
      <c r="AG202" s="9">
        <v>1.33</v>
      </c>
      <c r="AH202" s="9">
        <v>1.35</v>
      </c>
      <c r="AI202" s="9">
        <v>1.37</v>
      </c>
      <c r="AJ202" s="9">
        <v>1.4</v>
      </c>
      <c r="AK202" s="9">
        <v>1.42</v>
      </c>
    </row>
    <row r="203" spans="1:37" s="9" customFormat="1" x14ac:dyDescent="0.3">
      <c r="A203" s="24" t="str">
        <f t="shared" si="4"/>
        <v>SDG_NoInv_BasePQXcbchm</v>
      </c>
      <c r="B203" s="7" t="s">
        <v>221</v>
      </c>
      <c r="C203" s="8" t="s">
        <v>217</v>
      </c>
      <c r="D203" s="21" t="s">
        <v>120</v>
      </c>
      <c r="E203" s="9" t="s">
        <v>167</v>
      </c>
      <c r="F203" s="9">
        <v>1.19</v>
      </c>
      <c r="G203" s="9">
        <v>1.22</v>
      </c>
      <c r="H203" s="9">
        <v>1.24</v>
      </c>
      <c r="I203" s="9">
        <v>1.23</v>
      </c>
      <c r="J203" s="9">
        <v>1.23</v>
      </c>
      <c r="K203" s="9">
        <v>1.24</v>
      </c>
      <c r="L203" s="9">
        <v>1.24</v>
      </c>
      <c r="M203" s="9">
        <v>1.25</v>
      </c>
      <c r="N203" s="9">
        <v>1.25</v>
      </c>
      <c r="O203" s="9">
        <v>1.29</v>
      </c>
      <c r="P203" s="9">
        <v>1.3</v>
      </c>
      <c r="Q203" s="9">
        <v>1.31</v>
      </c>
      <c r="R203" s="9">
        <v>1.31</v>
      </c>
      <c r="S203" s="9">
        <v>1.31</v>
      </c>
      <c r="T203" s="9">
        <v>1.31</v>
      </c>
      <c r="U203" s="9">
        <v>1.31</v>
      </c>
      <c r="V203" s="9">
        <v>1.31</v>
      </c>
      <c r="W203" s="9">
        <v>1.32</v>
      </c>
      <c r="X203" s="9">
        <v>1.32</v>
      </c>
      <c r="Y203" s="9">
        <v>1.32</v>
      </c>
      <c r="Z203" s="9">
        <v>1.32</v>
      </c>
      <c r="AA203" s="9">
        <v>1.32</v>
      </c>
      <c r="AB203" s="9">
        <v>1.33</v>
      </c>
      <c r="AC203" s="9">
        <v>1.33</v>
      </c>
      <c r="AD203" s="9">
        <v>1.33</v>
      </c>
      <c r="AE203" s="9">
        <v>1.33</v>
      </c>
      <c r="AF203" s="9">
        <v>1.33</v>
      </c>
      <c r="AG203" s="9">
        <v>1.33</v>
      </c>
      <c r="AH203" s="9">
        <v>1.33</v>
      </c>
      <c r="AI203" s="9">
        <v>1.31</v>
      </c>
      <c r="AJ203" s="9">
        <v>1.31</v>
      </c>
      <c r="AK203" s="9">
        <v>1.3</v>
      </c>
    </row>
    <row r="204" spans="1:37" s="9" customFormat="1" x14ac:dyDescent="0.3">
      <c r="A204" s="24" t="str">
        <f t="shared" si="4"/>
        <v>SDG_NoInv_BasePQXcochm</v>
      </c>
      <c r="B204" s="7" t="s">
        <v>221</v>
      </c>
      <c r="C204" s="8" t="s">
        <v>217</v>
      </c>
      <c r="D204" s="21" t="s">
        <v>120</v>
      </c>
      <c r="E204" s="9" t="s">
        <v>168</v>
      </c>
      <c r="F204" s="9">
        <v>1.3</v>
      </c>
      <c r="G204" s="9">
        <v>1.33</v>
      </c>
      <c r="H204" s="9">
        <v>1.35</v>
      </c>
      <c r="I204" s="9">
        <v>1.34</v>
      </c>
      <c r="J204" s="9">
        <v>1.34</v>
      </c>
      <c r="K204" s="9">
        <v>1.34</v>
      </c>
      <c r="L204" s="9">
        <v>1.35</v>
      </c>
      <c r="M204" s="9">
        <v>1.36</v>
      </c>
      <c r="N204" s="9">
        <v>1.36</v>
      </c>
      <c r="O204" s="9">
        <v>1.41</v>
      </c>
      <c r="P204" s="9">
        <v>1.42</v>
      </c>
      <c r="Q204" s="9">
        <v>1.42</v>
      </c>
      <c r="R204" s="9">
        <v>1.42</v>
      </c>
      <c r="S204" s="9">
        <v>1.43</v>
      </c>
      <c r="T204" s="9">
        <v>1.43</v>
      </c>
      <c r="U204" s="9">
        <v>1.43</v>
      </c>
      <c r="V204" s="9">
        <v>1.43</v>
      </c>
      <c r="W204" s="9">
        <v>1.43</v>
      </c>
      <c r="X204" s="9">
        <v>1.44</v>
      </c>
      <c r="Y204" s="9">
        <v>1.44</v>
      </c>
      <c r="Z204" s="9">
        <v>1.44</v>
      </c>
      <c r="AA204" s="9">
        <v>1.44</v>
      </c>
      <c r="AB204" s="9">
        <v>1.45</v>
      </c>
      <c r="AC204" s="9">
        <v>1.45</v>
      </c>
      <c r="AD204" s="9">
        <v>1.45</v>
      </c>
      <c r="AE204" s="9">
        <v>1.45</v>
      </c>
      <c r="AF204" s="9">
        <v>1.45</v>
      </c>
      <c r="AG204" s="9">
        <v>1.45</v>
      </c>
      <c r="AH204" s="9">
        <v>1.45</v>
      </c>
      <c r="AI204" s="9">
        <v>1.44</v>
      </c>
      <c r="AJ204" s="9">
        <v>1.43</v>
      </c>
      <c r="AK204" s="9">
        <v>1.42</v>
      </c>
    </row>
    <row r="205" spans="1:37" s="9" customFormat="1" x14ac:dyDescent="0.3">
      <c r="A205" s="24" t="str">
        <f t="shared" si="4"/>
        <v>SDG_NoInv_BasePQXcrubb</v>
      </c>
      <c r="B205" s="7" t="s">
        <v>221</v>
      </c>
      <c r="C205" s="8" t="s">
        <v>217</v>
      </c>
      <c r="D205" s="21" t="s">
        <v>120</v>
      </c>
      <c r="E205" s="9" t="s">
        <v>105</v>
      </c>
      <c r="F205" s="9">
        <v>1.27</v>
      </c>
      <c r="G205" s="9">
        <v>1.28</v>
      </c>
      <c r="H205" s="9">
        <v>1.29</v>
      </c>
      <c r="I205" s="9">
        <v>1.28</v>
      </c>
      <c r="J205" s="9">
        <v>1.28</v>
      </c>
      <c r="K205" s="9">
        <v>1.28</v>
      </c>
      <c r="L205" s="9">
        <v>1.29</v>
      </c>
      <c r="M205" s="9">
        <v>1.29</v>
      </c>
      <c r="N205" s="9">
        <v>1.3</v>
      </c>
      <c r="O205" s="9">
        <v>1.31</v>
      </c>
      <c r="P205" s="9">
        <v>1.32</v>
      </c>
      <c r="Q205" s="9">
        <v>1.32</v>
      </c>
      <c r="R205" s="9">
        <v>1.32</v>
      </c>
      <c r="S205" s="9">
        <v>1.33</v>
      </c>
      <c r="T205" s="9">
        <v>1.33</v>
      </c>
      <c r="U205" s="9">
        <v>1.33</v>
      </c>
      <c r="V205" s="9">
        <v>1.34</v>
      </c>
      <c r="W205" s="9">
        <v>1.34</v>
      </c>
      <c r="X205" s="9">
        <v>1.34</v>
      </c>
      <c r="Y205" s="9">
        <v>1.34</v>
      </c>
      <c r="Z205" s="9">
        <v>1.34</v>
      </c>
      <c r="AA205" s="9">
        <v>1.35</v>
      </c>
      <c r="AB205" s="9">
        <v>1.35</v>
      </c>
      <c r="AC205" s="9">
        <v>1.35</v>
      </c>
      <c r="AD205" s="9">
        <v>1.35</v>
      </c>
      <c r="AE205" s="9">
        <v>1.36</v>
      </c>
      <c r="AF205" s="9">
        <v>1.36</v>
      </c>
      <c r="AG205" s="9">
        <v>1.36</v>
      </c>
      <c r="AH205" s="9">
        <v>1.35</v>
      </c>
      <c r="AI205" s="9">
        <v>1.34</v>
      </c>
      <c r="AJ205" s="9">
        <v>1.33</v>
      </c>
      <c r="AK205" s="9">
        <v>1.33</v>
      </c>
    </row>
    <row r="206" spans="1:37" s="9" customFormat="1" x14ac:dyDescent="0.3">
      <c r="A206" s="24" t="str">
        <f t="shared" si="4"/>
        <v>SDG_NoInv_BasePQXcplas</v>
      </c>
      <c r="B206" s="7" t="s">
        <v>221</v>
      </c>
      <c r="C206" s="8" t="s">
        <v>217</v>
      </c>
      <c r="D206" s="21" t="s">
        <v>120</v>
      </c>
      <c r="E206" s="9" t="s">
        <v>106</v>
      </c>
      <c r="F206" s="9">
        <v>1.5</v>
      </c>
      <c r="G206" s="9">
        <v>1.51</v>
      </c>
      <c r="H206" s="9">
        <v>1.52</v>
      </c>
      <c r="I206" s="9">
        <v>1.52</v>
      </c>
      <c r="J206" s="9">
        <v>1.52</v>
      </c>
      <c r="K206" s="9">
        <v>1.52</v>
      </c>
      <c r="L206" s="9">
        <v>1.52</v>
      </c>
      <c r="M206" s="9">
        <v>1.52</v>
      </c>
      <c r="N206" s="9">
        <v>1.53</v>
      </c>
      <c r="O206" s="9">
        <v>1.53</v>
      </c>
      <c r="P206" s="9">
        <v>1.53</v>
      </c>
      <c r="Q206" s="9">
        <v>1.54</v>
      </c>
      <c r="R206" s="9">
        <v>1.54</v>
      </c>
      <c r="S206" s="9">
        <v>1.54</v>
      </c>
      <c r="T206" s="9">
        <v>1.55</v>
      </c>
      <c r="U206" s="9">
        <v>1.55</v>
      </c>
      <c r="V206" s="9">
        <v>1.55</v>
      </c>
      <c r="W206" s="9">
        <v>1.56</v>
      </c>
      <c r="X206" s="9">
        <v>1.56</v>
      </c>
      <c r="Y206" s="9">
        <v>1.56</v>
      </c>
      <c r="Z206" s="9">
        <v>1.56</v>
      </c>
      <c r="AA206" s="9">
        <v>1.56</v>
      </c>
      <c r="AB206" s="9">
        <v>1.56</v>
      </c>
      <c r="AC206" s="9">
        <v>1.56</v>
      </c>
      <c r="AD206" s="9">
        <v>1.56</v>
      </c>
      <c r="AE206" s="9">
        <v>1.56</v>
      </c>
      <c r="AF206" s="9">
        <v>1.56</v>
      </c>
      <c r="AG206" s="9">
        <v>1.56</v>
      </c>
      <c r="AH206" s="9">
        <v>1.55</v>
      </c>
      <c r="AI206" s="9">
        <v>1.54</v>
      </c>
      <c r="AJ206" s="9">
        <v>1.53</v>
      </c>
      <c r="AK206" s="9">
        <v>1.52</v>
      </c>
    </row>
    <row r="207" spans="1:37" s="9" customFormat="1" x14ac:dyDescent="0.3">
      <c r="A207" s="24" t="str">
        <f t="shared" si="4"/>
        <v>SDG_NoInv_BasePQXcnmet</v>
      </c>
      <c r="B207" s="7" t="s">
        <v>221</v>
      </c>
      <c r="C207" s="8" t="s">
        <v>217</v>
      </c>
      <c r="D207" s="21" t="s">
        <v>120</v>
      </c>
      <c r="E207" s="9" t="s">
        <v>107</v>
      </c>
      <c r="F207" s="9">
        <v>1.4</v>
      </c>
      <c r="G207" s="9">
        <v>1.43</v>
      </c>
      <c r="H207" s="9">
        <v>1.43</v>
      </c>
      <c r="I207" s="9">
        <v>1.43</v>
      </c>
      <c r="J207" s="9">
        <v>1.42</v>
      </c>
      <c r="K207" s="9">
        <v>1.42</v>
      </c>
      <c r="L207" s="9">
        <v>1.42</v>
      </c>
      <c r="M207" s="9">
        <v>1.42</v>
      </c>
      <c r="N207" s="9">
        <v>1.42</v>
      </c>
      <c r="O207" s="9">
        <v>1.4</v>
      </c>
      <c r="P207" s="9">
        <v>1.4</v>
      </c>
      <c r="Q207" s="9">
        <v>1.4</v>
      </c>
      <c r="R207" s="9">
        <v>1.41</v>
      </c>
      <c r="S207" s="9">
        <v>1.41</v>
      </c>
      <c r="T207" s="9">
        <v>1.41</v>
      </c>
      <c r="U207" s="9">
        <v>1.42</v>
      </c>
      <c r="V207" s="9">
        <v>1.42</v>
      </c>
      <c r="W207" s="9">
        <v>1.42</v>
      </c>
      <c r="X207" s="9">
        <v>1.43</v>
      </c>
      <c r="Y207" s="9">
        <v>1.43</v>
      </c>
      <c r="Z207" s="9">
        <v>1.43</v>
      </c>
      <c r="AA207" s="9">
        <v>1.43</v>
      </c>
      <c r="AB207" s="9">
        <v>1.42</v>
      </c>
      <c r="AC207" s="9">
        <v>1.42</v>
      </c>
      <c r="AD207" s="9">
        <v>1.42</v>
      </c>
      <c r="AE207" s="9">
        <v>1.42</v>
      </c>
      <c r="AF207" s="9">
        <v>1.42</v>
      </c>
      <c r="AG207" s="9">
        <v>1.43</v>
      </c>
      <c r="AH207" s="9">
        <v>1.43</v>
      </c>
      <c r="AI207" s="9">
        <v>1.43</v>
      </c>
      <c r="AJ207" s="9">
        <v>1.44</v>
      </c>
      <c r="AK207" s="9">
        <v>1.45</v>
      </c>
    </row>
    <row r="208" spans="1:37" s="9" customFormat="1" x14ac:dyDescent="0.3">
      <c r="A208" s="24" t="str">
        <f t="shared" si="4"/>
        <v>SDG_NoInv_BasePQXciron</v>
      </c>
      <c r="B208" s="7" t="s">
        <v>221</v>
      </c>
      <c r="C208" s="8" t="s">
        <v>217</v>
      </c>
      <c r="D208" s="21" t="s">
        <v>120</v>
      </c>
      <c r="E208" s="9" t="s">
        <v>169</v>
      </c>
      <c r="F208" s="9">
        <v>1.22</v>
      </c>
      <c r="G208" s="9">
        <v>1.34</v>
      </c>
      <c r="H208" s="9">
        <v>1.37</v>
      </c>
      <c r="I208" s="9">
        <v>1.39</v>
      </c>
      <c r="J208" s="9">
        <v>1.4</v>
      </c>
      <c r="K208" s="9">
        <v>1.4</v>
      </c>
      <c r="L208" s="9">
        <v>1.4</v>
      </c>
      <c r="M208" s="9">
        <v>1.38</v>
      </c>
      <c r="N208" s="9">
        <v>1.37</v>
      </c>
      <c r="O208" s="9">
        <v>1.34</v>
      </c>
      <c r="P208" s="9">
        <v>1.33</v>
      </c>
      <c r="Q208" s="9">
        <v>1.33</v>
      </c>
      <c r="R208" s="9">
        <v>1.34</v>
      </c>
      <c r="S208" s="9">
        <v>1.34</v>
      </c>
      <c r="T208" s="9">
        <v>1.34</v>
      </c>
      <c r="U208" s="9">
        <v>1.34</v>
      </c>
      <c r="V208" s="9">
        <v>1.29</v>
      </c>
      <c r="W208" s="9">
        <v>1.28</v>
      </c>
      <c r="X208" s="9">
        <v>1.37</v>
      </c>
      <c r="Y208" s="9">
        <v>1.37</v>
      </c>
      <c r="Z208" s="9">
        <v>1.37</v>
      </c>
      <c r="AA208" s="9">
        <v>1.37</v>
      </c>
      <c r="AB208" s="9">
        <v>1.38</v>
      </c>
      <c r="AC208" s="9">
        <v>1.38</v>
      </c>
      <c r="AD208" s="9">
        <v>1.39</v>
      </c>
      <c r="AE208" s="9">
        <v>1.38</v>
      </c>
      <c r="AF208" s="9">
        <v>1.38</v>
      </c>
      <c r="AG208" s="9">
        <v>1.39</v>
      </c>
      <c r="AH208" s="9">
        <v>1.41</v>
      </c>
      <c r="AI208" s="9">
        <v>1.43</v>
      </c>
      <c r="AJ208" s="9">
        <v>1.44</v>
      </c>
      <c r="AK208" s="9">
        <v>1.46</v>
      </c>
    </row>
    <row r="209" spans="1:37" s="9" customFormat="1" x14ac:dyDescent="0.3">
      <c r="A209" s="24" t="str">
        <f t="shared" si="4"/>
        <v>SDG_NoInv_BasePQXcnfrm</v>
      </c>
      <c r="B209" s="7" t="s">
        <v>221</v>
      </c>
      <c r="C209" s="8" t="s">
        <v>217</v>
      </c>
      <c r="D209" s="21" t="s">
        <v>120</v>
      </c>
      <c r="E209" s="9" t="s">
        <v>108</v>
      </c>
      <c r="F209" s="9">
        <v>1.25</v>
      </c>
      <c r="G209" s="9">
        <v>1.29</v>
      </c>
      <c r="H209" s="9">
        <v>1.35</v>
      </c>
      <c r="I209" s="9">
        <v>1.41</v>
      </c>
      <c r="J209" s="9">
        <v>1.44</v>
      </c>
      <c r="K209" s="9">
        <v>1.47</v>
      </c>
      <c r="L209" s="9">
        <v>1.47</v>
      </c>
      <c r="M209" s="9">
        <v>1.43</v>
      </c>
      <c r="N209" s="9">
        <v>1.4</v>
      </c>
      <c r="O209" s="9">
        <v>1.34</v>
      </c>
      <c r="P209" s="9">
        <v>1.32</v>
      </c>
      <c r="Q209" s="9">
        <v>1.31</v>
      </c>
      <c r="R209" s="9">
        <v>1.31</v>
      </c>
      <c r="S209" s="9">
        <v>1.31</v>
      </c>
      <c r="T209" s="9">
        <v>1.31</v>
      </c>
      <c r="U209" s="9">
        <v>1.31</v>
      </c>
      <c r="V209" s="9">
        <v>1.28</v>
      </c>
      <c r="W209" s="9">
        <v>1.26</v>
      </c>
      <c r="X209" s="9">
        <v>1.28</v>
      </c>
      <c r="Y209" s="9">
        <v>1.27</v>
      </c>
      <c r="Z209" s="9">
        <v>1.27</v>
      </c>
      <c r="AA209" s="9">
        <v>1.27</v>
      </c>
      <c r="AB209" s="9">
        <v>1.39</v>
      </c>
      <c r="AC209" s="9">
        <v>1.46</v>
      </c>
      <c r="AD209" s="9">
        <v>1.47</v>
      </c>
      <c r="AE209" s="9">
        <v>1.47</v>
      </c>
      <c r="AF209" s="9">
        <v>1.46</v>
      </c>
      <c r="AG209" s="9">
        <v>1.46</v>
      </c>
      <c r="AH209" s="9">
        <v>1.59</v>
      </c>
      <c r="AI209" s="9">
        <v>1.71</v>
      </c>
      <c r="AJ209" s="9">
        <v>1.76</v>
      </c>
      <c r="AK209" s="9">
        <v>1.8</v>
      </c>
    </row>
    <row r="210" spans="1:37" s="9" customFormat="1" x14ac:dyDescent="0.3">
      <c r="A210" s="24" t="str">
        <f t="shared" si="4"/>
        <v>SDG_NoInv_BasePQXcmetp</v>
      </c>
      <c r="B210" s="7" t="s">
        <v>221</v>
      </c>
      <c r="C210" s="8" t="s">
        <v>217</v>
      </c>
      <c r="D210" s="21" t="s">
        <v>120</v>
      </c>
      <c r="E210" s="9" t="s">
        <v>109</v>
      </c>
      <c r="F210" s="9">
        <v>1.27</v>
      </c>
      <c r="G210" s="9">
        <v>1.35</v>
      </c>
      <c r="H210" s="9">
        <v>1.37</v>
      </c>
      <c r="I210" s="9">
        <v>1.37</v>
      </c>
      <c r="J210" s="9">
        <v>1.38</v>
      </c>
      <c r="K210" s="9">
        <v>1.38</v>
      </c>
      <c r="L210" s="9">
        <v>1.38</v>
      </c>
      <c r="M210" s="9">
        <v>1.38</v>
      </c>
      <c r="N210" s="9">
        <v>1.38</v>
      </c>
      <c r="O210" s="9">
        <v>1.36</v>
      </c>
      <c r="P210" s="9">
        <v>1.36</v>
      </c>
      <c r="Q210" s="9">
        <v>1.36</v>
      </c>
      <c r="R210" s="9">
        <v>1.36</v>
      </c>
      <c r="S210" s="9">
        <v>1.37</v>
      </c>
      <c r="T210" s="9">
        <v>1.37</v>
      </c>
      <c r="U210" s="9">
        <v>1.37</v>
      </c>
      <c r="V210" s="9">
        <v>1.36</v>
      </c>
      <c r="W210" s="9">
        <v>1.36</v>
      </c>
      <c r="X210" s="9">
        <v>1.38</v>
      </c>
      <c r="Y210" s="9">
        <v>1.38</v>
      </c>
      <c r="Z210" s="9">
        <v>1.38</v>
      </c>
      <c r="AA210" s="9">
        <v>1.38</v>
      </c>
      <c r="AB210" s="9">
        <v>1.39</v>
      </c>
      <c r="AC210" s="9">
        <v>1.4</v>
      </c>
      <c r="AD210" s="9">
        <v>1.4</v>
      </c>
      <c r="AE210" s="9">
        <v>1.4</v>
      </c>
      <c r="AF210" s="9">
        <v>1.4</v>
      </c>
      <c r="AG210" s="9">
        <v>1.4</v>
      </c>
      <c r="AH210" s="9">
        <v>1.41</v>
      </c>
      <c r="AI210" s="9">
        <v>1.42</v>
      </c>
      <c r="AJ210" s="9">
        <v>1.43</v>
      </c>
      <c r="AK210" s="9">
        <v>1.43</v>
      </c>
    </row>
    <row r="211" spans="1:37" s="9" customFormat="1" x14ac:dyDescent="0.3">
      <c r="A211" s="24" t="str">
        <f t="shared" si="4"/>
        <v>SDG_NoInv_BasePQXcmach</v>
      </c>
      <c r="B211" s="7" t="s">
        <v>221</v>
      </c>
      <c r="C211" s="8" t="s">
        <v>217</v>
      </c>
      <c r="D211" s="21" t="s">
        <v>120</v>
      </c>
      <c r="E211" s="9" t="s">
        <v>110</v>
      </c>
      <c r="F211" s="9">
        <v>1.1299999999999999</v>
      </c>
      <c r="G211" s="9">
        <v>1.17</v>
      </c>
      <c r="H211" s="9">
        <v>1.18</v>
      </c>
      <c r="I211" s="9">
        <v>1.19</v>
      </c>
      <c r="J211" s="9">
        <v>1.19</v>
      </c>
      <c r="K211" s="9">
        <v>1.2</v>
      </c>
      <c r="L211" s="9">
        <v>1.2</v>
      </c>
      <c r="M211" s="9">
        <v>1.2</v>
      </c>
      <c r="N211" s="9">
        <v>1.2</v>
      </c>
      <c r="O211" s="9">
        <v>1.2</v>
      </c>
      <c r="P211" s="9">
        <v>1.21</v>
      </c>
      <c r="Q211" s="9">
        <v>1.21</v>
      </c>
      <c r="R211" s="9">
        <v>1.21</v>
      </c>
      <c r="S211" s="9">
        <v>1.22</v>
      </c>
      <c r="T211" s="9">
        <v>1.22</v>
      </c>
      <c r="U211" s="9">
        <v>1.22</v>
      </c>
      <c r="V211" s="9">
        <v>1.22</v>
      </c>
      <c r="W211" s="9">
        <v>1.22</v>
      </c>
      <c r="X211" s="9">
        <v>1.23</v>
      </c>
      <c r="Y211" s="9">
        <v>1.23</v>
      </c>
      <c r="Z211" s="9">
        <v>1.23</v>
      </c>
      <c r="AA211" s="9">
        <v>1.23</v>
      </c>
      <c r="AB211" s="9">
        <v>1.25</v>
      </c>
      <c r="AC211" s="9">
        <v>1.26</v>
      </c>
      <c r="AD211" s="9">
        <v>1.27</v>
      </c>
      <c r="AE211" s="9">
        <v>1.26</v>
      </c>
      <c r="AF211" s="9">
        <v>1.26</v>
      </c>
      <c r="AG211" s="9">
        <v>1.26</v>
      </c>
      <c r="AH211" s="9">
        <v>1.28</v>
      </c>
      <c r="AI211" s="9">
        <v>1.3</v>
      </c>
      <c r="AJ211" s="9">
        <v>1.31</v>
      </c>
      <c r="AK211" s="9">
        <v>1.31</v>
      </c>
    </row>
    <row r="212" spans="1:37" s="9" customFormat="1" x14ac:dyDescent="0.3">
      <c r="A212" s="24" t="str">
        <f t="shared" si="4"/>
        <v>SDG_NoInv_BasePQXcfcel</v>
      </c>
      <c r="B212" s="7" t="s">
        <v>221</v>
      </c>
      <c r="C212" s="8" t="s">
        <v>217</v>
      </c>
      <c r="D212" s="21" t="s">
        <v>120</v>
      </c>
      <c r="E212" s="9" t="s">
        <v>170</v>
      </c>
      <c r="F212" s="9">
        <v>1</v>
      </c>
      <c r="G212" s="9">
        <v>1.02</v>
      </c>
      <c r="H212" s="9">
        <v>1.04</v>
      </c>
      <c r="I212" s="9">
        <v>1.03</v>
      </c>
      <c r="J212" s="9">
        <v>1.04</v>
      </c>
      <c r="K212" s="9">
        <v>1.04</v>
      </c>
      <c r="L212" s="9">
        <v>1.04</v>
      </c>
      <c r="M212" s="9">
        <v>1.05</v>
      </c>
      <c r="N212" s="9">
        <v>1.05</v>
      </c>
      <c r="O212" s="9">
        <v>1.0900000000000001</v>
      </c>
      <c r="P212" s="9">
        <v>1.1000000000000001</v>
      </c>
      <c r="Q212" s="9">
        <v>1.1000000000000001</v>
      </c>
      <c r="R212" s="9">
        <v>1.1000000000000001</v>
      </c>
      <c r="S212" s="9">
        <v>1.1000000000000001</v>
      </c>
      <c r="T212" s="9">
        <v>1.1000000000000001</v>
      </c>
      <c r="U212" s="9">
        <v>1.1100000000000001</v>
      </c>
      <c r="V212" s="9">
        <v>1.1100000000000001</v>
      </c>
      <c r="W212" s="9">
        <v>1.1100000000000001</v>
      </c>
      <c r="X212" s="9">
        <v>1.1100000000000001</v>
      </c>
      <c r="Y212" s="9">
        <v>1.1100000000000001</v>
      </c>
      <c r="Z212" s="9">
        <v>1.1100000000000001</v>
      </c>
      <c r="AA212" s="9">
        <v>1.1100000000000001</v>
      </c>
      <c r="AB212" s="9">
        <v>1.1200000000000001</v>
      </c>
      <c r="AC212" s="9">
        <v>1.1200000000000001</v>
      </c>
      <c r="AD212" s="9">
        <v>1.1200000000000001</v>
      </c>
      <c r="AE212" s="9">
        <v>1.1200000000000001</v>
      </c>
      <c r="AF212" s="9">
        <v>1.1200000000000001</v>
      </c>
      <c r="AG212" s="9">
        <v>1.1200000000000001</v>
      </c>
      <c r="AH212" s="9">
        <v>1.1200000000000001</v>
      </c>
      <c r="AI212" s="9">
        <v>1.1100000000000001</v>
      </c>
      <c r="AJ212" s="9">
        <v>1.1000000000000001</v>
      </c>
      <c r="AK212" s="9">
        <v>1.0900000000000001</v>
      </c>
    </row>
    <row r="213" spans="1:37" s="9" customFormat="1" x14ac:dyDescent="0.3">
      <c r="A213" s="24" t="str">
        <f t="shared" si="4"/>
        <v>SDG_NoInv_BasePQXcelct</v>
      </c>
      <c r="B213" s="7" t="s">
        <v>221</v>
      </c>
      <c r="C213" s="8" t="s">
        <v>217</v>
      </c>
      <c r="D213" s="21" t="s">
        <v>120</v>
      </c>
      <c r="E213" s="9" t="s">
        <v>171</v>
      </c>
      <c r="F213" s="9">
        <v>1</v>
      </c>
      <c r="G213" s="9">
        <v>1.02</v>
      </c>
      <c r="H213" s="9">
        <v>1.04</v>
      </c>
      <c r="I213" s="9">
        <v>1.03</v>
      </c>
      <c r="J213" s="9">
        <v>1.04</v>
      </c>
      <c r="K213" s="9">
        <v>1.04</v>
      </c>
      <c r="L213" s="9">
        <v>1.04</v>
      </c>
      <c r="M213" s="9">
        <v>1.05</v>
      </c>
      <c r="N213" s="9">
        <v>1.05</v>
      </c>
      <c r="O213" s="9">
        <v>1.0900000000000001</v>
      </c>
      <c r="P213" s="9">
        <v>1.1000000000000001</v>
      </c>
      <c r="Q213" s="9">
        <v>1.1000000000000001</v>
      </c>
      <c r="R213" s="9">
        <v>1.1000000000000001</v>
      </c>
      <c r="S213" s="9">
        <v>1.1000000000000001</v>
      </c>
      <c r="T213" s="9">
        <v>1.1000000000000001</v>
      </c>
      <c r="U213" s="9">
        <v>1.1100000000000001</v>
      </c>
      <c r="V213" s="9">
        <v>1.1100000000000001</v>
      </c>
      <c r="W213" s="9">
        <v>1.1100000000000001</v>
      </c>
      <c r="X213" s="9">
        <v>1.1100000000000001</v>
      </c>
      <c r="Y213" s="9">
        <v>1.1100000000000001</v>
      </c>
      <c r="Z213" s="9">
        <v>1.1100000000000001</v>
      </c>
      <c r="AA213" s="9">
        <v>1.1100000000000001</v>
      </c>
      <c r="AB213" s="9">
        <v>1.1200000000000001</v>
      </c>
      <c r="AC213" s="9">
        <v>1.1200000000000001</v>
      </c>
      <c r="AD213" s="9">
        <v>1.1200000000000001</v>
      </c>
      <c r="AE213" s="9">
        <v>1.1200000000000001</v>
      </c>
      <c r="AF213" s="9">
        <v>1.1200000000000001</v>
      </c>
      <c r="AG213" s="9">
        <v>1.1200000000000001</v>
      </c>
      <c r="AH213" s="9">
        <v>1.1200000000000001</v>
      </c>
      <c r="AI213" s="9">
        <v>1.1100000000000001</v>
      </c>
      <c r="AJ213" s="9">
        <v>1.1000000000000001</v>
      </c>
      <c r="AK213" s="9">
        <v>1.0900000000000001</v>
      </c>
    </row>
    <row r="214" spans="1:37" s="9" customFormat="1" x14ac:dyDescent="0.3">
      <c r="A214" s="24" t="str">
        <f t="shared" si="4"/>
        <v>SDG_NoInv_BasePQXcemch</v>
      </c>
      <c r="B214" s="7" t="s">
        <v>221</v>
      </c>
      <c r="C214" s="8" t="s">
        <v>217</v>
      </c>
      <c r="D214" s="21" t="s">
        <v>120</v>
      </c>
      <c r="E214" s="9" t="s">
        <v>111</v>
      </c>
      <c r="F214" s="9">
        <v>1.25</v>
      </c>
      <c r="G214" s="9">
        <v>1.28</v>
      </c>
      <c r="H214" s="9">
        <v>1.29</v>
      </c>
      <c r="I214" s="9">
        <v>1.3</v>
      </c>
      <c r="J214" s="9">
        <v>1.31</v>
      </c>
      <c r="K214" s="9">
        <v>1.31</v>
      </c>
      <c r="L214" s="9">
        <v>1.32</v>
      </c>
      <c r="M214" s="9">
        <v>1.31</v>
      </c>
      <c r="N214" s="9">
        <v>1.31</v>
      </c>
      <c r="O214" s="9">
        <v>1.31</v>
      </c>
      <c r="P214" s="9">
        <v>1.32</v>
      </c>
      <c r="Q214" s="9">
        <v>1.32</v>
      </c>
      <c r="R214" s="9">
        <v>1.32</v>
      </c>
      <c r="S214" s="9">
        <v>1.33</v>
      </c>
      <c r="T214" s="9">
        <v>1.33</v>
      </c>
      <c r="U214" s="9">
        <v>1.33</v>
      </c>
      <c r="V214" s="9">
        <v>1.33</v>
      </c>
      <c r="W214" s="9">
        <v>1.33</v>
      </c>
      <c r="X214" s="9">
        <v>1.34</v>
      </c>
      <c r="Y214" s="9">
        <v>1.34</v>
      </c>
      <c r="Z214" s="9">
        <v>1.34</v>
      </c>
      <c r="AA214" s="9">
        <v>1.34</v>
      </c>
      <c r="AB214" s="9">
        <v>1.36</v>
      </c>
      <c r="AC214" s="9">
        <v>1.38</v>
      </c>
      <c r="AD214" s="9">
        <v>1.38</v>
      </c>
      <c r="AE214" s="9">
        <v>1.38</v>
      </c>
      <c r="AF214" s="9">
        <v>1.38</v>
      </c>
      <c r="AG214" s="9">
        <v>1.38</v>
      </c>
      <c r="AH214" s="9">
        <v>1.4</v>
      </c>
      <c r="AI214" s="9">
        <v>1.41</v>
      </c>
      <c r="AJ214" s="9">
        <v>1.42</v>
      </c>
      <c r="AK214" s="9">
        <v>1.42</v>
      </c>
    </row>
    <row r="215" spans="1:37" s="9" customFormat="1" x14ac:dyDescent="0.3">
      <c r="A215" s="24" t="str">
        <f t="shared" si="4"/>
        <v>SDG_NoInv_BasePQXcsequ</v>
      </c>
      <c r="B215" s="7" t="s">
        <v>221</v>
      </c>
      <c r="C215" s="8" t="s">
        <v>217</v>
      </c>
      <c r="D215" s="21" t="s">
        <v>120</v>
      </c>
      <c r="E215" s="9" t="s">
        <v>112</v>
      </c>
      <c r="F215" s="9">
        <v>1.1499999999999999</v>
      </c>
      <c r="G215" s="9">
        <v>1.17</v>
      </c>
      <c r="H215" s="9">
        <v>1.18</v>
      </c>
      <c r="I215" s="9">
        <v>1.18</v>
      </c>
      <c r="J215" s="9">
        <v>1.19</v>
      </c>
      <c r="K215" s="9">
        <v>1.19</v>
      </c>
      <c r="L215" s="9">
        <v>1.19</v>
      </c>
      <c r="M215" s="9">
        <v>1.19</v>
      </c>
      <c r="N215" s="9">
        <v>1.2</v>
      </c>
      <c r="O215" s="9">
        <v>1.22</v>
      </c>
      <c r="P215" s="9">
        <v>1.22</v>
      </c>
      <c r="Q215" s="9">
        <v>1.23</v>
      </c>
      <c r="R215" s="9">
        <v>1.23</v>
      </c>
      <c r="S215" s="9">
        <v>1.23</v>
      </c>
      <c r="T215" s="9">
        <v>1.23</v>
      </c>
      <c r="U215" s="9">
        <v>1.24</v>
      </c>
      <c r="V215" s="9">
        <v>1.24</v>
      </c>
      <c r="W215" s="9">
        <v>1.24</v>
      </c>
      <c r="X215" s="9">
        <v>1.24</v>
      </c>
      <c r="Y215" s="9">
        <v>1.24</v>
      </c>
      <c r="Z215" s="9">
        <v>1.24</v>
      </c>
      <c r="AA215" s="9">
        <v>1.24</v>
      </c>
      <c r="AB215" s="9">
        <v>1.26</v>
      </c>
      <c r="AC215" s="9">
        <v>1.28</v>
      </c>
      <c r="AD215" s="9">
        <v>1.28</v>
      </c>
      <c r="AE215" s="9">
        <v>1.28</v>
      </c>
      <c r="AF215" s="9">
        <v>1.28</v>
      </c>
      <c r="AG215" s="9">
        <v>1.28</v>
      </c>
      <c r="AH215" s="9">
        <v>1.29</v>
      </c>
      <c r="AI215" s="9">
        <v>1.3</v>
      </c>
      <c r="AJ215" s="9">
        <v>1.3</v>
      </c>
      <c r="AK215" s="9">
        <v>1.3</v>
      </c>
    </row>
    <row r="216" spans="1:37" s="9" customFormat="1" x14ac:dyDescent="0.3">
      <c r="A216" s="24" t="str">
        <f t="shared" si="4"/>
        <v>SDG_NoInv_BasePQXcvehi</v>
      </c>
      <c r="B216" s="7" t="s">
        <v>221</v>
      </c>
      <c r="C216" s="8" t="s">
        <v>217</v>
      </c>
      <c r="D216" s="21" t="s">
        <v>120</v>
      </c>
      <c r="E216" s="9" t="s">
        <v>113</v>
      </c>
      <c r="F216" s="9">
        <v>1.27</v>
      </c>
      <c r="G216" s="9">
        <v>1.29</v>
      </c>
      <c r="H216" s="9">
        <v>1.31</v>
      </c>
      <c r="I216" s="9">
        <v>1.32</v>
      </c>
      <c r="J216" s="9">
        <v>1.33</v>
      </c>
      <c r="K216" s="9">
        <v>1.33</v>
      </c>
      <c r="L216" s="9">
        <v>1.33</v>
      </c>
      <c r="M216" s="9">
        <v>1.33</v>
      </c>
      <c r="N216" s="9">
        <v>1.32</v>
      </c>
      <c r="O216" s="9">
        <v>1.32</v>
      </c>
      <c r="P216" s="9">
        <v>1.33</v>
      </c>
      <c r="Q216" s="9">
        <v>1.33</v>
      </c>
      <c r="R216" s="9">
        <v>1.34</v>
      </c>
      <c r="S216" s="9">
        <v>1.34</v>
      </c>
      <c r="T216" s="9">
        <v>1.34</v>
      </c>
      <c r="U216" s="9">
        <v>1.35</v>
      </c>
      <c r="V216" s="9">
        <v>1.34</v>
      </c>
      <c r="W216" s="9">
        <v>1.35</v>
      </c>
      <c r="X216" s="9">
        <v>1.35</v>
      </c>
      <c r="Y216" s="9">
        <v>1.38</v>
      </c>
      <c r="Z216" s="9">
        <v>1.41</v>
      </c>
      <c r="AA216" s="9">
        <v>1.43</v>
      </c>
      <c r="AB216" s="9">
        <v>1.47</v>
      </c>
      <c r="AC216" s="9">
        <v>1.5</v>
      </c>
      <c r="AD216" s="9">
        <v>1.51</v>
      </c>
      <c r="AE216" s="9">
        <v>1.51</v>
      </c>
      <c r="AF216" s="9">
        <v>1.51</v>
      </c>
      <c r="AG216" s="9">
        <v>1.5</v>
      </c>
      <c r="AH216" s="9">
        <v>1.53</v>
      </c>
      <c r="AI216" s="9">
        <v>1.56</v>
      </c>
      <c r="AJ216" s="9">
        <v>1.58</v>
      </c>
      <c r="AK216" s="9">
        <v>1.59</v>
      </c>
    </row>
    <row r="217" spans="1:37" s="9" customFormat="1" x14ac:dyDescent="0.3">
      <c r="A217" s="24" t="str">
        <f t="shared" si="4"/>
        <v>SDG_NoInv_BasePQXctequ</v>
      </c>
      <c r="B217" s="7" t="s">
        <v>221</v>
      </c>
      <c r="C217" s="8" t="s">
        <v>217</v>
      </c>
      <c r="D217" s="21" t="s">
        <v>120</v>
      </c>
      <c r="E217" s="9" t="s">
        <v>114</v>
      </c>
      <c r="F217" s="9">
        <v>1.08</v>
      </c>
      <c r="G217" s="9">
        <v>1.1399999999999999</v>
      </c>
      <c r="H217" s="9">
        <v>1.1499999999999999</v>
      </c>
      <c r="I217" s="9">
        <v>1.1599999999999999</v>
      </c>
      <c r="J217" s="9">
        <v>1.17</v>
      </c>
      <c r="K217" s="9">
        <v>1.17</v>
      </c>
      <c r="L217" s="9">
        <v>1.17</v>
      </c>
      <c r="M217" s="9">
        <v>1.1599999999999999</v>
      </c>
      <c r="N217" s="9">
        <v>1.1599999999999999</v>
      </c>
      <c r="O217" s="9">
        <v>1.1399999999999999</v>
      </c>
      <c r="P217" s="9">
        <v>1.1399999999999999</v>
      </c>
      <c r="Q217" s="9">
        <v>1.1399999999999999</v>
      </c>
      <c r="R217" s="9">
        <v>1.1499999999999999</v>
      </c>
      <c r="S217" s="9">
        <v>1.1499999999999999</v>
      </c>
      <c r="T217" s="9">
        <v>1.1599999999999999</v>
      </c>
      <c r="U217" s="9">
        <v>1.1599999999999999</v>
      </c>
      <c r="V217" s="9">
        <v>1.1599999999999999</v>
      </c>
      <c r="W217" s="9">
        <v>1.1599999999999999</v>
      </c>
      <c r="X217" s="9">
        <v>1.17</v>
      </c>
      <c r="Y217" s="9">
        <v>1.17</v>
      </c>
      <c r="Z217" s="9">
        <v>1.18</v>
      </c>
      <c r="AA217" s="9">
        <v>1.18</v>
      </c>
      <c r="AB217" s="9">
        <v>1.22</v>
      </c>
      <c r="AC217" s="9">
        <v>1.24</v>
      </c>
      <c r="AD217" s="9">
        <v>1.24</v>
      </c>
      <c r="AE217" s="9">
        <v>1.24</v>
      </c>
      <c r="AF217" s="9">
        <v>1.24</v>
      </c>
      <c r="AG217" s="9">
        <v>1.24</v>
      </c>
      <c r="AH217" s="9">
        <v>1.28</v>
      </c>
      <c r="AI217" s="9">
        <v>1.32</v>
      </c>
      <c r="AJ217" s="9">
        <v>1.34</v>
      </c>
      <c r="AK217" s="9">
        <v>1.35</v>
      </c>
    </row>
    <row r="218" spans="1:37" s="9" customFormat="1" x14ac:dyDescent="0.3">
      <c r="A218" s="24" t="str">
        <f t="shared" si="4"/>
        <v>SDG_NoInv_BasePQXcfurn</v>
      </c>
      <c r="B218" s="7" t="s">
        <v>221</v>
      </c>
      <c r="C218" s="8" t="s">
        <v>217</v>
      </c>
      <c r="D218" s="21" t="s">
        <v>120</v>
      </c>
      <c r="E218" s="9" t="s">
        <v>115</v>
      </c>
      <c r="F218" s="9">
        <v>1.32</v>
      </c>
      <c r="G218" s="9">
        <v>1.37</v>
      </c>
      <c r="H218" s="9">
        <v>1.37</v>
      </c>
      <c r="I218" s="9">
        <v>1.37</v>
      </c>
      <c r="J218" s="9">
        <v>1.37</v>
      </c>
      <c r="K218" s="9">
        <v>1.37</v>
      </c>
      <c r="L218" s="9">
        <v>1.37</v>
      </c>
      <c r="M218" s="9">
        <v>1.37</v>
      </c>
      <c r="N218" s="9">
        <v>1.37</v>
      </c>
      <c r="O218" s="9">
        <v>1.36</v>
      </c>
      <c r="P218" s="9">
        <v>1.37</v>
      </c>
      <c r="Q218" s="9">
        <v>1.37</v>
      </c>
      <c r="R218" s="9">
        <v>1.37</v>
      </c>
      <c r="S218" s="9">
        <v>1.38</v>
      </c>
      <c r="T218" s="9">
        <v>1.38</v>
      </c>
      <c r="U218" s="9">
        <v>1.38</v>
      </c>
      <c r="V218" s="9">
        <v>1.38</v>
      </c>
      <c r="W218" s="9">
        <v>1.39</v>
      </c>
      <c r="X218" s="9">
        <v>1.39</v>
      </c>
      <c r="Y218" s="9">
        <v>1.39</v>
      </c>
      <c r="Z218" s="9">
        <v>1.39</v>
      </c>
      <c r="AA218" s="9">
        <v>1.39</v>
      </c>
      <c r="AB218" s="9">
        <v>1.39</v>
      </c>
      <c r="AC218" s="9">
        <v>1.39</v>
      </c>
      <c r="AD218" s="9">
        <v>1.39</v>
      </c>
      <c r="AE218" s="9">
        <v>1.39</v>
      </c>
      <c r="AF218" s="9">
        <v>1.39</v>
      </c>
      <c r="AG218" s="9">
        <v>1.39</v>
      </c>
      <c r="AH218" s="9">
        <v>1.39</v>
      </c>
      <c r="AI218" s="9">
        <v>1.38</v>
      </c>
      <c r="AJ218" s="9">
        <v>1.38</v>
      </c>
      <c r="AK218" s="9">
        <v>1.38</v>
      </c>
    </row>
    <row r="219" spans="1:37" s="9" customFormat="1" x14ac:dyDescent="0.3">
      <c r="A219" s="24" t="str">
        <f t="shared" si="4"/>
        <v>SDG_NoInv_BasePQXcoman</v>
      </c>
      <c r="B219" s="7" t="s">
        <v>221</v>
      </c>
      <c r="C219" s="8" t="s">
        <v>217</v>
      </c>
      <c r="D219" s="21" t="s">
        <v>120</v>
      </c>
      <c r="E219" s="9" t="s">
        <v>116</v>
      </c>
      <c r="F219" s="9">
        <v>1.2</v>
      </c>
      <c r="G219" s="9">
        <v>1.25</v>
      </c>
      <c r="H219" s="9">
        <v>1.25</v>
      </c>
      <c r="I219" s="9">
        <v>1.24</v>
      </c>
      <c r="J219" s="9">
        <v>1.24</v>
      </c>
      <c r="K219" s="9">
        <v>1.24</v>
      </c>
      <c r="L219" s="9">
        <v>1.24</v>
      </c>
      <c r="M219" s="9">
        <v>1.24</v>
      </c>
      <c r="N219" s="9">
        <v>1.24</v>
      </c>
      <c r="O219" s="9">
        <v>1.25</v>
      </c>
      <c r="P219" s="9">
        <v>1.25</v>
      </c>
      <c r="Q219" s="9">
        <v>1.24</v>
      </c>
      <c r="R219" s="9">
        <v>1.23</v>
      </c>
      <c r="S219" s="9">
        <v>1.23</v>
      </c>
      <c r="T219" s="9">
        <v>1.23</v>
      </c>
      <c r="U219" s="9">
        <v>1.23</v>
      </c>
      <c r="V219" s="9">
        <v>1.23</v>
      </c>
      <c r="W219" s="9">
        <v>1.23</v>
      </c>
      <c r="X219" s="9">
        <v>1.23</v>
      </c>
      <c r="Y219" s="9">
        <v>1.23</v>
      </c>
      <c r="Z219" s="9">
        <v>1.23</v>
      </c>
      <c r="AA219" s="9">
        <v>1.23</v>
      </c>
      <c r="AB219" s="9">
        <v>1.24</v>
      </c>
      <c r="AC219" s="9">
        <v>1.24</v>
      </c>
      <c r="AD219" s="9">
        <v>1.24</v>
      </c>
      <c r="AE219" s="9">
        <v>1.25</v>
      </c>
      <c r="AF219" s="9">
        <v>1.25</v>
      </c>
      <c r="AG219" s="9">
        <v>1.25</v>
      </c>
      <c r="AH219" s="9">
        <v>1.26</v>
      </c>
      <c r="AI219" s="9">
        <v>1.27</v>
      </c>
      <c r="AJ219" s="9">
        <v>1.27</v>
      </c>
      <c r="AK219" s="9">
        <v>1.28</v>
      </c>
    </row>
    <row r="220" spans="1:37" s="9" customFormat="1" x14ac:dyDescent="0.3">
      <c r="A220" s="24" t="str">
        <f t="shared" si="4"/>
        <v>SDG_NoInv_BasePQXcelec</v>
      </c>
      <c r="B220" s="7" t="s">
        <v>221</v>
      </c>
      <c r="C220" s="8" t="s">
        <v>217</v>
      </c>
      <c r="D220" s="21" t="s">
        <v>120</v>
      </c>
      <c r="E220" s="9" t="s">
        <v>172</v>
      </c>
      <c r="F220" s="9">
        <v>0.36</v>
      </c>
      <c r="G220" s="9">
        <v>0.36</v>
      </c>
      <c r="H220" s="9">
        <v>0.33</v>
      </c>
      <c r="I220" s="9">
        <v>0.33</v>
      </c>
      <c r="J220" s="9">
        <v>0.34</v>
      </c>
      <c r="K220" s="9">
        <v>0.34</v>
      </c>
      <c r="L220" s="9">
        <v>0.34</v>
      </c>
      <c r="M220" s="9">
        <v>0.34</v>
      </c>
      <c r="N220" s="9">
        <v>0.33</v>
      </c>
      <c r="O220" s="9">
        <v>0.33</v>
      </c>
      <c r="P220" s="9">
        <v>0.33</v>
      </c>
      <c r="Q220" s="9">
        <v>0.34</v>
      </c>
      <c r="R220" s="9">
        <v>0.34</v>
      </c>
      <c r="S220" s="9">
        <v>0.34</v>
      </c>
      <c r="T220" s="9">
        <v>0.34</v>
      </c>
      <c r="U220" s="9">
        <v>0.35</v>
      </c>
      <c r="V220" s="9">
        <v>0.35</v>
      </c>
      <c r="W220" s="9">
        <v>0.35</v>
      </c>
      <c r="X220" s="9">
        <v>0.34</v>
      </c>
      <c r="Y220" s="9">
        <v>0.34</v>
      </c>
      <c r="Z220" s="9">
        <v>0.35</v>
      </c>
      <c r="AA220" s="9">
        <v>0.35</v>
      </c>
      <c r="AB220" s="9">
        <v>0.35</v>
      </c>
      <c r="AC220" s="9">
        <v>0.35</v>
      </c>
      <c r="AD220" s="9">
        <v>0.36</v>
      </c>
      <c r="AE220" s="9">
        <v>0.36</v>
      </c>
      <c r="AF220" s="9">
        <v>0.36</v>
      </c>
      <c r="AG220" s="9">
        <v>0.38</v>
      </c>
      <c r="AH220" s="9">
        <v>0.4</v>
      </c>
      <c r="AI220" s="9">
        <v>0.42</v>
      </c>
      <c r="AJ220" s="9">
        <v>0.44</v>
      </c>
      <c r="AK220" s="9">
        <v>0.46</v>
      </c>
    </row>
    <row r="221" spans="1:37" s="9" customFormat="1" x14ac:dyDescent="0.3">
      <c r="A221" s="24" t="str">
        <f t="shared" si="4"/>
        <v>SDG_NoInv_BasePQXcwatr</v>
      </c>
      <c r="B221" s="7" t="s">
        <v>221</v>
      </c>
      <c r="C221" s="8" t="s">
        <v>217</v>
      </c>
      <c r="D221" s="21" t="s">
        <v>120</v>
      </c>
      <c r="E221" s="9" t="s">
        <v>173</v>
      </c>
      <c r="F221" s="9">
        <v>1.05</v>
      </c>
      <c r="G221" s="9">
        <v>0.94</v>
      </c>
      <c r="H221" s="9">
        <v>0.95</v>
      </c>
      <c r="I221" s="9">
        <v>0.96</v>
      </c>
      <c r="J221" s="9">
        <v>0.97</v>
      </c>
      <c r="K221" s="9">
        <v>0.98</v>
      </c>
      <c r="L221" s="9">
        <v>0.98</v>
      </c>
      <c r="M221" s="9">
        <v>0.98</v>
      </c>
      <c r="N221" s="9">
        <v>0.98</v>
      </c>
      <c r="O221" s="9">
        <v>0.98</v>
      </c>
      <c r="P221" s="9">
        <v>0.98</v>
      </c>
      <c r="Q221" s="9">
        <v>0.98</v>
      </c>
      <c r="R221" s="9">
        <v>0.99</v>
      </c>
      <c r="S221" s="9">
        <v>1</v>
      </c>
      <c r="T221" s="9">
        <v>1</v>
      </c>
      <c r="U221" s="9">
        <v>1</v>
      </c>
      <c r="V221" s="9">
        <v>1</v>
      </c>
      <c r="W221" s="9">
        <v>1.01</v>
      </c>
      <c r="X221" s="9">
        <v>1.01</v>
      </c>
      <c r="Y221" s="9">
        <v>1.01</v>
      </c>
      <c r="Z221" s="9">
        <v>1.01</v>
      </c>
      <c r="AA221" s="9">
        <v>1.01</v>
      </c>
      <c r="AB221" s="9">
        <v>1.01</v>
      </c>
      <c r="AC221" s="9">
        <v>1.02</v>
      </c>
      <c r="AD221" s="9">
        <v>1.02</v>
      </c>
      <c r="AE221" s="9">
        <v>1.02</v>
      </c>
      <c r="AF221" s="9">
        <v>1.03</v>
      </c>
      <c r="AG221" s="9">
        <v>1.03</v>
      </c>
      <c r="AH221" s="9">
        <v>1.04</v>
      </c>
      <c r="AI221" s="9">
        <v>1.05</v>
      </c>
      <c r="AJ221" s="9">
        <v>1.06</v>
      </c>
      <c r="AK221" s="9">
        <v>1.07</v>
      </c>
    </row>
    <row r="222" spans="1:37" s="9" customFormat="1" x14ac:dyDescent="0.3">
      <c r="A222" s="24" t="str">
        <f t="shared" si="4"/>
        <v>SDG_NoInv_BasePQXccons</v>
      </c>
      <c r="B222" s="7" t="s">
        <v>221</v>
      </c>
      <c r="C222" s="8" t="s">
        <v>217</v>
      </c>
      <c r="D222" s="21" t="s">
        <v>120</v>
      </c>
      <c r="E222" s="9" t="s">
        <v>117</v>
      </c>
      <c r="F222" s="9">
        <v>1.01</v>
      </c>
      <c r="G222" s="9">
        <v>1.07</v>
      </c>
      <c r="H222" s="9">
        <v>1.06</v>
      </c>
      <c r="I222" s="9">
        <v>1.05</v>
      </c>
      <c r="J222" s="9">
        <v>1.05</v>
      </c>
      <c r="K222" s="9">
        <v>1.05</v>
      </c>
      <c r="L222" s="9">
        <v>1.05</v>
      </c>
      <c r="M222" s="9">
        <v>1.05</v>
      </c>
      <c r="N222" s="9">
        <v>1.05</v>
      </c>
      <c r="O222" s="9">
        <v>1.04</v>
      </c>
      <c r="P222" s="9">
        <v>1.05</v>
      </c>
      <c r="Q222" s="9">
        <v>1.05</v>
      </c>
      <c r="R222" s="9">
        <v>1.05</v>
      </c>
      <c r="S222" s="9">
        <v>1.05</v>
      </c>
      <c r="T222" s="9">
        <v>1.05</v>
      </c>
      <c r="U222" s="9">
        <v>1.06</v>
      </c>
      <c r="V222" s="9">
        <v>1.06</v>
      </c>
      <c r="W222" s="9">
        <v>1.06</v>
      </c>
      <c r="X222" s="9">
        <v>1.06</v>
      </c>
      <c r="Y222" s="9">
        <v>1.06</v>
      </c>
      <c r="Z222" s="9">
        <v>1.06</v>
      </c>
      <c r="AA222" s="9">
        <v>1.06</v>
      </c>
      <c r="AB222" s="9">
        <v>1.06</v>
      </c>
      <c r="AC222" s="9">
        <v>1.06</v>
      </c>
      <c r="AD222" s="9">
        <v>1.06</v>
      </c>
      <c r="AE222" s="9">
        <v>1.06</v>
      </c>
      <c r="AF222" s="9">
        <v>1.07</v>
      </c>
      <c r="AG222" s="9">
        <v>1.07</v>
      </c>
      <c r="AH222" s="9">
        <v>1.07</v>
      </c>
      <c r="AI222" s="9">
        <v>1.07</v>
      </c>
      <c r="AJ222" s="9">
        <v>1.07</v>
      </c>
      <c r="AK222" s="9">
        <v>1.07</v>
      </c>
    </row>
    <row r="223" spans="1:37" s="9" customFormat="1" x14ac:dyDescent="0.3">
      <c r="A223" s="24" t="str">
        <f t="shared" si="4"/>
        <v>SDG_NoInv_BasePQXctrad</v>
      </c>
      <c r="B223" s="7" t="s">
        <v>221</v>
      </c>
      <c r="C223" s="8" t="s">
        <v>217</v>
      </c>
      <c r="D223" s="21" t="s">
        <v>120</v>
      </c>
      <c r="E223" s="9" t="s">
        <v>174</v>
      </c>
      <c r="F223" s="9">
        <v>1</v>
      </c>
      <c r="G223" s="9">
        <v>1.01</v>
      </c>
      <c r="H223" s="9">
        <v>1.01</v>
      </c>
      <c r="I223" s="9">
        <v>1.02</v>
      </c>
      <c r="J223" s="9">
        <v>1.01</v>
      </c>
      <c r="K223" s="9">
        <v>1.01</v>
      </c>
      <c r="L223" s="9">
        <v>1.01</v>
      </c>
      <c r="M223" s="9">
        <v>1.01</v>
      </c>
      <c r="N223" s="9">
        <v>1.01</v>
      </c>
      <c r="O223" s="9">
        <v>0.99</v>
      </c>
      <c r="P223" s="9">
        <v>0.99</v>
      </c>
      <c r="Q223" s="9">
        <v>1</v>
      </c>
      <c r="R223" s="9">
        <v>1.01</v>
      </c>
      <c r="S223" s="9">
        <v>1.01</v>
      </c>
      <c r="T223" s="9">
        <v>1.02</v>
      </c>
      <c r="U223" s="9">
        <v>1.02</v>
      </c>
      <c r="V223" s="9">
        <v>1.03</v>
      </c>
      <c r="W223" s="9">
        <v>1.03</v>
      </c>
      <c r="X223" s="9">
        <v>1.03</v>
      </c>
      <c r="Y223" s="9">
        <v>1.03</v>
      </c>
      <c r="Z223" s="9">
        <v>1.03</v>
      </c>
      <c r="AA223" s="9">
        <v>1.03</v>
      </c>
      <c r="AB223" s="9">
        <v>1.02</v>
      </c>
      <c r="AC223" s="9">
        <v>1.01</v>
      </c>
      <c r="AD223" s="9">
        <v>1.02</v>
      </c>
      <c r="AE223" s="9">
        <v>1.02</v>
      </c>
      <c r="AF223" s="9">
        <v>1.02</v>
      </c>
      <c r="AG223" s="9">
        <v>1.02</v>
      </c>
      <c r="AH223" s="9">
        <v>1.01</v>
      </c>
      <c r="AI223" s="9">
        <v>1</v>
      </c>
      <c r="AJ223" s="9">
        <v>1</v>
      </c>
      <c r="AK223" s="9">
        <v>1</v>
      </c>
    </row>
    <row r="224" spans="1:37" s="9" customFormat="1" x14ac:dyDescent="0.3">
      <c r="A224" s="24" t="str">
        <f t="shared" si="4"/>
        <v>SDG_NoInv_BasePQXchotl</v>
      </c>
      <c r="B224" s="7" t="s">
        <v>221</v>
      </c>
      <c r="C224" s="8" t="s">
        <v>217</v>
      </c>
      <c r="D224" s="21" t="s">
        <v>120</v>
      </c>
      <c r="E224" s="9" t="s">
        <v>175</v>
      </c>
      <c r="F224" s="9">
        <v>1.08</v>
      </c>
      <c r="G224" s="9">
        <v>1.08</v>
      </c>
      <c r="H224" s="9">
        <v>1.08</v>
      </c>
      <c r="I224" s="9">
        <v>1.08</v>
      </c>
      <c r="J224" s="9">
        <v>1.08</v>
      </c>
      <c r="K224" s="9">
        <v>1.08</v>
      </c>
      <c r="L224" s="9">
        <v>1.08</v>
      </c>
      <c r="M224" s="9">
        <v>1.08</v>
      </c>
      <c r="N224" s="9">
        <v>1.08</v>
      </c>
      <c r="O224" s="9">
        <v>1.08</v>
      </c>
      <c r="P224" s="9">
        <v>1.08</v>
      </c>
      <c r="Q224" s="9">
        <v>1.0900000000000001</v>
      </c>
      <c r="R224" s="9">
        <v>1.0900000000000001</v>
      </c>
      <c r="S224" s="9">
        <v>1.0900000000000001</v>
      </c>
      <c r="T224" s="9">
        <v>1.0900000000000001</v>
      </c>
      <c r="U224" s="9">
        <v>1.1000000000000001</v>
      </c>
      <c r="V224" s="9">
        <v>1.1000000000000001</v>
      </c>
      <c r="W224" s="9">
        <v>1.1000000000000001</v>
      </c>
      <c r="X224" s="9">
        <v>1.1100000000000001</v>
      </c>
      <c r="Y224" s="9">
        <v>1.1100000000000001</v>
      </c>
      <c r="Z224" s="9">
        <v>1.1100000000000001</v>
      </c>
      <c r="AA224" s="9">
        <v>1.1100000000000001</v>
      </c>
      <c r="AB224" s="9">
        <v>1.1100000000000001</v>
      </c>
      <c r="AC224" s="9">
        <v>1.1100000000000001</v>
      </c>
      <c r="AD224" s="9">
        <v>1.1100000000000001</v>
      </c>
      <c r="AE224" s="9">
        <v>1.1100000000000001</v>
      </c>
      <c r="AF224" s="9">
        <v>1.1100000000000001</v>
      </c>
      <c r="AG224" s="9">
        <v>1.1100000000000001</v>
      </c>
      <c r="AH224" s="9">
        <v>1.1100000000000001</v>
      </c>
      <c r="AI224" s="9">
        <v>1.1100000000000001</v>
      </c>
      <c r="AJ224" s="9">
        <v>1.1100000000000001</v>
      </c>
      <c r="AK224" s="9">
        <v>1.1000000000000001</v>
      </c>
    </row>
    <row r="225" spans="1:37" s="9" customFormat="1" x14ac:dyDescent="0.3">
      <c r="A225" s="24" t="str">
        <f t="shared" si="4"/>
        <v>SDG_NoInv_BasePQXcptrp-l</v>
      </c>
      <c r="B225" s="7" t="s">
        <v>221</v>
      </c>
      <c r="C225" s="8" t="s">
        <v>217</v>
      </c>
      <c r="D225" s="21" t="s">
        <v>120</v>
      </c>
      <c r="E225" s="9" t="s">
        <v>176</v>
      </c>
      <c r="F225" s="9">
        <v>0.95</v>
      </c>
      <c r="G225" s="9">
        <v>0.95</v>
      </c>
      <c r="H225" s="9">
        <v>0.95</v>
      </c>
      <c r="I225" s="9">
        <v>0.96</v>
      </c>
      <c r="J225" s="9">
        <v>0.96</v>
      </c>
      <c r="K225" s="9">
        <v>0.96</v>
      </c>
      <c r="L225" s="9">
        <v>0.96</v>
      </c>
      <c r="M225" s="9">
        <v>0.96</v>
      </c>
      <c r="N225" s="9">
        <v>0.95</v>
      </c>
      <c r="O225" s="9">
        <v>0.95</v>
      </c>
      <c r="P225" s="9">
        <v>0.95</v>
      </c>
      <c r="Q225" s="9">
        <v>0.94</v>
      </c>
      <c r="R225" s="9">
        <v>0.94</v>
      </c>
      <c r="S225" s="9">
        <v>0.93</v>
      </c>
      <c r="T225" s="9">
        <v>0.92</v>
      </c>
      <c r="U225" s="9">
        <v>0.91</v>
      </c>
      <c r="V225" s="9">
        <v>0.91</v>
      </c>
      <c r="W225" s="9">
        <v>0.9</v>
      </c>
      <c r="X225" s="9">
        <v>0.89</v>
      </c>
      <c r="Y225" s="9">
        <v>0.88</v>
      </c>
      <c r="Z225" s="9">
        <v>0.87</v>
      </c>
      <c r="AA225" s="9">
        <v>0.86</v>
      </c>
      <c r="AB225" s="9">
        <v>0.86</v>
      </c>
      <c r="AC225" s="9">
        <v>0.85</v>
      </c>
      <c r="AD225" s="9">
        <v>0.84</v>
      </c>
      <c r="AE225" s="9">
        <v>0.84</v>
      </c>
      <c r="AF225" s="9">
        <v>0.84</v>
      </c>
      <c r="AG225" s="9">
        <v>0.83</v>
      </c>
      <c r="AH225" s="9">
        <v>0.83</v>
      </c>
      <c r="AI225" s="9">
        <v>0.84</v>
      </c>
      <c r="AJ225" s="9">
        <v>0.84</v>
      </c>
      <c r="AK225" s="9">
        <v>0.84</v>
      </c>
    </row>
    <row r="226" spans="1:37" s="9" customFormat="1" x14ac:dyDescent="0.3">
      <c r="A226" s="24" t="str">
        <f t="shared" si="4"/>
        <v>SDG_NoInv_BasePQXcftrp-l</v>
      </c>
      <c r="B226" s="7" t="s">
        <v>221</v>
      </c>
      <c r="C226" s="8" t="s">
        <v>217</v>
      </c>
      <c r="D226" s="21" t="s">
        <v>120</v>
      </c>
      <c r="E226" s="9" t="s">
        <v>177</v>
      </c>
      <c r="F226" s="9">
        <v>1</v>
      </c>
      <c r="G226" s="9">
        <v>0.98</v>
      </c>
      <c r="H226" s="9">
        <v>0.98</v>
      </c>
      <c r="I226" s="9">
        <v>0.98</v>
      </c>
      <c r="J226" s="9">
        <v>0.98</v>
      </c>
      <c r="K226" s="9">
        <v>0.97</v>
      </c>
      <c r="L226" s="9">
        <v>0.96</v>
      </c>
      <c r="M226" s="9">
        <v>0.96</v>
      </c>
      <c r="N226" s="9">
        <v>0.95</v>
      </c>
      <c r="O226" s="9">
        <v>0.94</v>
      </c>
      <c r="P226" s="9">
        <v>0.93</v>
      </c>
      <c r="Q226" s="9">
        <v>0.92</v>
      </c>
      <c r="R226" s="9">
        <v>0.9</v>
      </c>
      <c r="S226" s="9">
        <v>0.89</v>
      </c>
      <c r="T226" s="9">
        <v>0.87</v>
      </c>
      <c r="U226" s="9">
        <v>0.87</v>
      </c>
      <c r="V226" s="9">
        <v>0.85</v>
      </c>
      <c r="W226" s="9">
        <v>0.84</v>
      </c>
      <c r="X226" s="9">
        <v>0.82</v>
      </c>
      <c r="Y226" s="9">
        <v>0.81</v>
      </c>
      <c r="Z226" s="9">
        <v>0.81</v>
      </c>
      <c r="AA226" s="9">
        <v>0.8</v>
      </c>
      <c r="AB226" s="9">
        <v>0.78</v>
      </c>
      <c r="AC226" s="9">
        <v>0.77</v>
      </c>
      <c r="AD226" s="9">
        <v>0.76</v>
      </c>
      <c r="AE226" s="9">
        <v>0.75</v>
      </c>
      <c r="AF226" s="9">
        <v>0.74</v>
      </c>
      <c r="AG226" s="9">
        <v>0.72</v>
      </c>
      <c r="AH226" s="9">
        <v>0.72</v>
      </c>
      <c r="AI226" s="9">
        <v>0.72</v>
      </c>
      <c r="AJ226" s="9">
        <v>0.73</v>
      </c>
      <c r="AK226" s="9">
        <v>0.73</v>
      </c>
    </row>
    <row r="227" spans="1:37" s="9" customFormat="1" x14ac:dyDescent="0.3">
      <c r="A227" s="24" t="str">
        <f t="shared" si="4"/>
        <v>SDG_NoInv_BasePQXcptrp-o</v>
      </c>
      <c r="B227" s="7" t="s">
        <v>221</v>
      </c>
      <c r="C227" s="8" t="s">
        <v>217</v>
      </c>
      <c r="D227" s="21" t="s">
        <v>120</v>
      </c>
      <c r="E227" s="9" t="s">
        <v>178</v>
      </c>
      <c r="F227" s="9">
        <v>0.95</v>
      </c>
      <c r="G227" s="9">
        <v>0.94</v>
      </c>
      <c r="H227" s="9">
        <v>0.92</v>
      </c>
      <c r="I227" s="9">
        <v>0.9</v>
      </c>
      <c r="J227" s="9">
        <v>0.88</v>
      </c>
      <c r="K227" s="9">
        <v>0.87</v>
      </c>
      <c r="L227" s="9">
        <v>0.87</v>
      </c>
      <c r="M227" s="9">
        <v>0.86</v>
      </c>
      <c r="N227" s="9">
        <v>0.86</v>
      </c>
      <c r="O227" s="9">
        <v>0.87</v>
      </c>
      <c r="P227" s="9">
        <v>0.88</v>
      </c>
      <c r="Q227" s="9">
        <v>0.88</v>
      </c>
      <c r="R227" s="9">
        <v>0.88</v>
      </c>
      <c r="S227" s="9">
        <v>0.88</v>
      </c>
      <c r="T227" s="9">
        <v>0.88</v>
      </c>
      <c r="U227" s="9">
        <v>0.88</v>
      </c>
      <c r="V227" s="9">
        <v>0.88</v>
      </c>
      <c r="W227" s="9">
        <v>0.88</v>
      </c>
      <c r="X227" s="9">
        <v>0.88</v>
      </c>
      <c r="Y227" s="9">
        <v>0.88</v>
      </c>
      <c r="Z227" s="9">
        <v>0.88</v>
      </c>
      <c r="AA227" s="9">
        <v>0.88</v>
      </c>
      <c r="AB227" s="9">
        <v>0.89</v>
      </c>
      <c r="AC227" s="9">
        <v>0.89</v>
      </c>
      <c r="AD227" s="9">
        <v>0.9</v>
      </c>
      <c r="AE227" s="9">
        <v>0.9</v>
      </c>
      <c r="AF227" s="9">
        <v>0.9</v>
      </c>
      <c r="AG227" s="9">
        <v>0.9</v>
      </c>
      <c r="AH227" s="9">
        <v>0.9</v>
      </c>
      <c r="AI227" s="9">
        <v>0.9</v>
      </c>
      <c r="AJ227" s="9">
        <v>0.9</v>
      </c>
      <c r="AK227" s="9">
        <v>0.9</v>
      </c>
    </row>
    <row r="228" spans="1:37" s="9" customFormat="1" x14ac:dyDescent="0.3">
      <c r="A228" s="24" t="str">
        <f t="shared" si="4"/>
        <v>SDG_NoInv_BasePQXcftrp-o</v>
      </c>
      <c r="B228" s="7" t="s">
        <v>221</v>
      </c>
      <c r="C228" s="8" t="s">
        <v>217</v>
      </c>
      <c r="D228" s="21" t="s">
        <v>120</v>
      </c>
      <c r="E228" s="9" t="s">
        <v>179</v>
      </c>
      <c r="F228" s="9">
        <v>0.97</v>
      </c>
      <c r="G228" s="9">
        <v>0.95</v>
      </c>
      <c r="H228" s="9">
        <v>0.92</v>
      </c>
      <c r="I228" s="9">
        <v>0.9</v>
      </c>
      <c r="J228" s="9">
        <v>0.89</v>
      </c>
      <c r="K228" s="9">
        <v>0.88</v>
      </c>
      <c r="L228" s="9">
        <v>0.87</v>
      </c>
      <c r="M228" s="9">
        <v>0.87</v>
      </c>
      <c r="N228" s="9">
        <v>0.87</v>
      </c>
      <c r="O228" s="9">
        <v>0.89</v>
      </c>
      <c r="P228" s="9">
        <v>0.9</v>
      </c>
      <c r="Q228" s="9">
        <v>0.9</v>
      </c>
      <c r="R228" s="9">
        <v>0.9</v>
      </c>
      <c r="S228" s="9">
        <v>0.9</v>
      </c>
      <c r="T228" s="9">
        <v>0.9</v>
      </c>
      <c r="U228" s="9">
        <v>0.9</v>
      </c>
      <c r="V228" s="9">
        <v>0.9</v>
      </c>
      <c r="W228" s="9">
        <v>0.9</v>
      </c>
      <c r="X228" s="9">
        <v>0.9</v>
      </c>
      <c r="Y228" s="9">
        <v>0.91</v>
      </c>
      <c r="Z228" s="9">
        <v>0.91</v>
      </c>
      <c r="AA228" s="9">
        <v>0.91</v>
      </c>
      <c r="AB228" s="9">
        <v>0.92</v>
      </c>
      <c r="AC228" s="9">
        <v>0.92</v>
      </c>
      <c r="AD228" s="9">
        <v>0.92</v>
      </c>
      <c r="AE228" s="9">
        <v>0.92</v>
      </c>
      <c r="AF228" s="9">
        <v>0.92</v>
      </c>
      <c r="AG228" s="9">
        <v>0.92</v>
      </c>
      <c r="AH228" s="9">
        <v>0.92</v>
      </c>
      <c r="AI228" s="9">
        <v>0.92</v>
      </c>
      <c r="AJ228" s="9">
        <v>0.92</v>
      </c>
      <c r="AK228" s="9">
        <v>0.92</v>
      </c>
    </row>
    <row r="229" spans="1:37" s="9" customFormat="1" x14ac:dyDescent="0.3">
      <c r="A229" s="24" t="str">
        <f t="shared" si="4"/>
        <v>SDG_NoInv_BasePQXcprtr</v>
      </c>
      <c r="B229" s="7" t="s">
        <v>221</v>
      </c>
      <c r="C229" s="8" t="s">
        <v>217</v>
      </c>
      <c r="D229" s="21" t="s">
        <v>120</v>
      </c>
      <c r="E229" s="9" t="s">
        <v>180</v>
      </c>
      <c r="F229" s="9">
        <v>1</v>
      </c>
      <c r="G229" s="9">
        <v>1.02</v>
      </c>
      <c r="H229" s="9">
        <v>1.03</v>
      </c>
      <c r="I229" s="9">
        <v>1.01</v>
      </c>
      <c r="J229" s="9">
        <v>1</v>
      </c>
      <c r="K229" s="9">
        <v>0.99</v>
      </c>
      <c r="L229" s="9">
        <v>0.99</v>
      </c>
      <c r="M229" s="9">
        <v>0.97</v>
      </c>
      <c r="N229" s="9">
        <v>0.96</v>
      </c>
      <c r="O229" s="9">
        <v>0.98</v>
      </c>
      <c r="P229" s="9">
        <v>0.94</v>
      </c>
      <c r="Q229" s="9">
        <v>0.89</v>
      </c>
      <c r="R229" s="9">
        <v>0.83</v>
      </c>
      <c r="S229" s="9">
        <v>0.78</v>
      </c>
      <c r="T229" s="9">
        <v>0.73</v>
      </c>
      <c r="U229" s="9">
        <v>0.69</v>
      </c>
      <c r="V229" s="9">
        <v>0.64</v>
      </c>
      <c r="W229" s="9">
        <v>0.6</v>
      </c>
      <c r="X229" s="9">
        <v>0.56000000000000005</v>
      </c>
      <c r="Y229" s="9">
        <v>0.51</v>
      </c>
      <c r="Z229" s="9">
        <v>0.46</v>
      </c>
      <c r="AA229" s="9">
        <v>0.42</v>
      </c>
      <c r="AB229" s="9">
        <v>0.4</v>
      </c>
      <c r="AC229" s="9">
        <v>0.37</v>
      </c>
      <c r="AD229" s="9">
        <v>0.34</v>
      </c>
      <c r="AE229" s="9">
        <v>0.32</v>
      </c>
      <c r="AF229" s="9">
        <v>0.3</v>
      </c>
      <c r="AG229" s="9">
        <v>0.28000000000000003</v>
      </c>
      <c r="AH229" s="9">
        <v>0.26</v>
      </c>
      <c r="AI229" s="9">
        <v>0.24</v>
      </c>
      <c r="AJ229" s="9">
        <v>0.23</v>
      </c>
      <c r="AK229" s="9">
        <v>0.21</v>
      </c>
    </row>
    <row r="230" spans="1:37" s="9" customFormat="1" x14ac:dyDescent="0.3">
      <c r="A230" s="24" t="str">
        <f t="shared" si="4"/>
        <v>SDG_NoInv_BasePQXctrps</v>
      </c>
      <c r="B230" s="7" t="s">
        <v>221</v>
      </c>
      <c r="C230" s="8" t="s">
        <v>217</v>
      </c>
      <c r="D230" s="21" t="s">
        <v>120</v>
      </c>
      <c r="E230" s="9" t="s">
        <v>181</v>
      </c>
      <c r="F230" s="9">
        <v>1</v>
      </c>
      <c r="G230" s="9">
        <v>1</v>
      </c>
      <c r="H230" s="9">
        <v>1</v>
      </c>
      <c r="I230" s="9">
        <v>1</v>
      </c>
      <c r="J230" s="9">
        <v>1</v>
      </c>
      <c r="K230" s="9">
        <v>1</v>
      </c>
      <c r="L230" s="9">
        <v>1</v>
      </c>
      <c r="M230" s="9">
        <v>0.99</v>
      </c>
      <c r="N230" s="9">
        <v>0.99</v>
      </c>
      <c r="O230" s="9">
        <v>0.99</v>
      </c>
      <c r="P230" s="9">
        <v>0.99</v>
      </c>
      <c r="Q230" s="9">
        <v>0.98</v>
      </c>
      <c r="R230" s="9">
        <v>0.98</v>
      </c>
      <c r="S230" s="9">
        <v>0.99</v>
      </c>
      <c r="T230" s="9">
        <v>0.99</v>
      </c>
      <c r="U230" s="9">
        <v>0.99</v>
      </c>
      <c r="V230" s="9">
        <v>0.99</v>
      </c>
      <c r="W230" s="9">
        <v>0.99</v>
      </c>
      <c r="X230" s="9">
        <v>0.99</v>
      </c>
      <c r="Y230" s="9">
        <v>0.99</v>
      </c>
      <c r="Z230" s="9">
        <v>0.99</v>
      </c>
      <c r="AA230" s="9">
        <v>0.99</v>
      </c>
      <c r="AB230" s="9">
        <v>1</v>
      </c>
      <c r="AC230" s="9">
        <v>1</v>
      </c>
      <c r="AD230" s="9">
        <v>1</v>
      </c>
      <c r="AE230" s="9">
        <v>1.01</v>
      </c>
      <c r="AF230" s="9">
        <v>1.01</v>
      </c>
      <c r="AG230" s="9">
        <v>1</v>
      </c>
      <c r="AH230" s="9">
        <v>1</v>
      </c>
      <c r="AI230" s="9">
        <v>1</v>
      </c>
      <c r="AJ230" s="9">
        <v>1.01</v>
      </c>
      <c r="AK230" s="9">
        <v>1.01</v>
      </c>
    </row>
    <row r="231" spans="1:37" s="9" customFormat="1" x14ac:dyDescent="0.3">
      <c r="A231" s="24" t="str">
        <f t="shared" si="4"/>
        <v>SDG_NoInv_BasePQXccomm</v>
      </c>
      <c r="B231" s="7" t="s">
        <v>221</v>
      </c>
      <c r="C231" s="8" t="s">
        <v>217</v>
      </c>
      <c r="D231" s="21" t="s">
        <v>120</v>
      </c>
      <c r="E231" s="9" t="s">
        <v>182</v>
      </c>
      <c r="F231" s="9">
        <v>1</v>
      </c>
      <c r="G231" s="9">
        <v>0.96</v>
      </c>
      <c r="H231" s="9">
        <v>0.97</v>
      </c>
      <c r="I231" s="9">
        <v>0.98</v>
      </c>
      <c r="J231" s="9">
        <v>0.99</v>
      </c>
      <c r="K231" s="9">
        <v>0.99</v>
      </c>
      <c r="L231" s="9">
        <v>0.99</v>
      </c>
      <c r="M231" s="9">
        <v>0.99</v>
      </c>
      <c r="N231" s="9">
        <v>1</v>
      </c>
      <c r="O231" s="9">
        <v>1</v>
      </c>
      <c r="P231" s="9">
        <v>1</v>
      </c>
      <c r="Q231" s="9">
        <v>1</v>
      </c>
      <c r="R231" s="9">
        <v>1.01</v>
      </c>
      <c r="S231" s="9">
        <v>1.01</v>
      </c>
      <c r="T231" s="9">
        <v>1.01</v>
      </c>
      <c r="U231" s="9">
        <v>1.02</v>
      </c>
      <c r="V231" s="9">
        <v>1.02</v>
      </c>
      <c r="W231" s="9">
        <v>1.02</v>
      </c>
      <c r="X231" s="9">
        <v>1.02</v>
      </c>
      <c r="Y231" s="9">
        <v>1.02</v>
      </c>
      <c r="Z231" s="9">
        <v>1.02</v>
      </c>
      <c r="AA231" s="9">
        <v>1.02</v>
      </c>
      <c r="AB231" s="9">
        <v>1.03</v>
      </c>
      <c r="AC231" s="9">
        <v>1.03</v>
      </c>
      <c r="AD231" s="9">
        <v>1.03</v>
      </c>
      <c r="AE231" s="9">
        <v>1.03</v>
      </c>
      <c r="AF231" s="9">
        <v>1.03</v>
      </c>
      <c r="AG231" s="9">
        <v>1.03</v>
      </c>
      <c r="AH231" s="9">
        <v>1.04</v>
      </c>
      <c r="AI231" s="9">
        <v>1.04</v>
      </c>
      <c r="AJ231" s="9">
        <v>1.04</v>
      </c>
      <c r="AK231" s="9">
        <v>1.04</v>
      </c>
    </row>
    <row r="232" spans="1:37" s="9" customFormat="1" x14ac:dyDescent="0.3">
      <c r="A232" s="24" t="str">
        <f t="shared" si="4"/>
        <v>SDG_NoInv_BasePQXcfsrv</v>
      </c>
      <c r="B232" s="7" t="s">
        <v>221</v>
      </c>
      <c r="C232" s="8" t="s">
        <v>217</v>
      </c>
      <c r="D232" s="21" t="s">
        <v>120</v>
      </c>
      <c r="E232" s="9" t="s">
        <v>183</v>
      </c>
      <c r="F232" s="9">
        <v>1.04</v>
      </c>
      <c r="G232" s="9">
        <v>1.01</v>
      </c>
      <c r="H232" s="9">
        <v>1.01</v>
      </c>
      <c r="I232" s="9">
        <v>1.01</v>
      </c>
      <c r="J232" s="9">
        <v>1.01</v>
      </c>
      <c r="K232" s="9">
        <v>1.02</v>
      </c>
      <c r="L232" s="9">
        <v>1.02</v>
      </c>
      <c r="M232" s="9">
        <v>1.02</v>
      </c>
      <c r="N232" s="9">
        <v>1.03</v>
      </c>
      <c r="O232" s="9">
        <v>1.02</v>
      </c>
      <c r="P232" s="9">
        <v>1.02</v>
      </c>
      <c r="Q232" s="9">
        <v>1.03</v>
      </c>
      <c r="R232" s="9">
        <v>1.03</v>
      </c>
      <c r="S232" s="9">
        <v>1.04</v>
      </c>
      <c r="T232" s="9">
        <v>1.04</v>
      </c>
      <c r="U232" s="9">
        <v>1.05</v>
      </c>
      <c r="V232" s="9">
        <v>1.05</v>
      </c>
      <c r="W232" s="9">
        <v>1.06</v>
      </c>
      <c r="X232" s="9">
        <v>1.06</v>
      </c>
      <c r="Y232" s="9">
        <v>1.06</v>
      </c>
      <c r="Z232" s="9">
        <v>1.06</v>
      </c>
      <c r="AA232" s="9">
        <v>1.06</v>
      </c>
      <c r="AB232" s="9">
        <v>1.06</v>
      </c>
      <c r="AC232" s="9">
        <v>1.06</v>
      </c>
      <c r="AD232" s="9">
        <v>1.06</v>
      </c>
      <c r="AE232" s="9">
        <v>1.06</v>
      </c>
      <c r="AF232" s="9">
        <v>1.07</v>
      </c>
      <c r="AG232" s="9">
        <v>1.07</v>
      </c>
      <c r="AH232" s="9">
        <v>1.06</v>
      </c>
      <c r="AI232" s="9">
        <v>1.05</v>
      </c>
      <c r="AJ232" s="9">
        <v>1.04</v>
      </c>
      <c r="AK232" s="9">
        <v>1.03</v>
      </c>
    </row>
    <row r="233" spans="1:37" s="9" customFormat="1" x14ac:dyDescent="0.3">
      <c r="A233" s="24" t="str">
        <f t="shared" si="4"/>
        <v>SDG_NoInv_BasePQXcbsrv</v>
      </c>
      <c r="B233" s="7" t="s">
        <v>221</v>
      </c>
      <c r="C233" s="8" t="s">
        <v>217</v>
      </c>
      <c r="D233" s="21" t="s">
        <v>120</v>
      </c>
      <c r="E233" s="9" t="s">
        <v>118</v>
      </c>
      <c r="F233" s="9">
        <v>1.04</v>
      </c>
      <c r="G233" s="9">
        <v>1.01</v>
      </c>
      <c r="H233" s="9">
        <v>1.01</v>
      </c>
      <c r="I233" s="9">
        <v>1.02</v>
      </c>
      <c r="J233" s="9">
        <v>1.02</v>
      </c>
      <c r="K233" s="9">
        <v>1.02</v>
      </c>
      <c r="L233" s="9">
        <v>1.02</v>
      </c>
      <c r="M233" s="9">
        <v>1.03</v>
      </c>
      <c r="N233" s="9">
        <v>1.03</v>
      </c>
      <c r="O233" s="9">
        <v>1.02</v>
      </c>
      <c r="P233" s="9">
        <v>1.03</v>
      </c>
      <c r="Q233" s="9">
        <v>1.03</v>
      </c>
      <c r="R233" s="9">
        <v>1.03</v>
      </c>
      <c r="S233" s="9">
        <v>1.04</v>
      </c>
      <c r="T233" s="9">
        <v>1.04</v>
      </c>
      <c r="U233" s="9">
        <v>1.04</v>
      </c>
      <c r="V233" s="9">
        <v>1.04</v>
      </c>
      <c r="W233" s="9">
        <v>1.04</v>
      </c>
      <c r="X233" s="9">
        <v>1.05</v>
      </c>
      <c r="Y233" s="9">
        <v>1.05</v>
      </c>
      <c r="Z233" s="9">
        <v>1.05</v>
      </c>
      <c r="AA233" s="9">
        <v>1.05</v>
      </c>
      <c r="AB233" s="9">
        <v>1.04</v>
      </c>
      <c r="AC233" s="9">
        <v>1.04</v>
      </c>
      <c r="AD233" s="9">
        <v>1.05</v>
      </c>
      <c r="AE233" s="9">
        <v>1.05</v>
      </c>
      <c r="AF233" s="9">
        <v>1.05</v>
      </c>
      <c r="AG233" s="9">
        <v>1.05</v>
      </c>
      <c r="AH233" s="9">
        <v>1.05</v>
      </c>
      <c r="AI233" s="9">
        <v>1.05</v>
      </c>
      <c r="AJ233" s="9">
        <v>1.04</v>
      </c>
      <c r="AK233" s="9">
        <v>1.04</v>
      </c>
    </row>
    <row r="234" spans="1:37" s="9" customFormat="1" x14ac:dyDescent="0.3">
      <c r="A234" s="24" t="str">
        <f t="shared" si="4"/>
        <v>SDG_NoInv_BasePQXcgsrv</v>
      </c>
      <c r="B234" s="7" t="s">
        <v>221</v>
      </c>
      <c r="C234" s="8" t="s">
        <v>217</v>
      </c>
      <c r="D234" s="21" t="s">
        <v>120</v>
      </c>
      <c r="E234" s="9" t="s">
        <v>184</v>
      </c>
      <c r="F234" s="9">
        <v>1.02</v>
      </c>
      <c r="G234" s="9">
        <v>1.04</v>
      </c>
      <c r="H234" s="9">
        <v>1.04</v>
      </c>
      <c r="I234" s="9">
        <v>1.04</v>
      </c>
      <c r="J234" s="9">
        <v>1.03</v>
      </c>
      <c r="K234" s="9">
        <v>1.04</v>
      </c>
      <c r="L234" s="9">
        <v>1.04</v>
      </c>
      <c r="M234" s="9">
        <v>1.04</v>
      </c>
      <c r="N234" s="9">
        <v>1.04</v>
      </c>
      <c r="O234" s="9">
        <v>1.04</v>
      </c>
      <c r="P234" s="9">
        <v>1.04</v>
      </c>
      <c r="Q234" s="9">
        <v>1.04</v>
      </c>
      <c r="R234" s="9">
        <v>1.05</v>
      </c>
      <c r="S234" s="9">
        <v>1.05</v>
      </c>
      <c r="T234" s="9">
        <v>1.05</v>
      </c>
      <c r="U234" s="9">
        <v>1.06</v>
      </c>
      <c r="V234" s="9">
        <v>1.06</v>
      </c>
      <c r="W234" s="9">
        <v>1.06</v>
      </c>
      <c r="X234" s="9">
        <v>1.06</v>
      </c>
      <c r="Y234" s="9">
        <v>1.06</v>
      </c>
      <c r="Z234" s="9">
        <v>1.06</v>
      </c>
      <c r="AA234" s="9">
        <v>1.06</v>
      </c>
      <c r="AB234" s="9">
        <v>1.06</v>
      </c>
      <c r="AC234" s="9">
        <v>1.06</v>
      </c>
      <c r="AD234" s="9">
        <v>1.06</v>
      </c>
      <c r="AE234" s="9">
        <v>1.06</v>
      </c>
      <c r="AF234" s="9">
        <v>1.06</v>
      </c>
      <c r="AG234" s="9">
        <v>1.06</v>
      </c>
      <c r="AH234" s="9">
        <v>1.04</v>
      </c>
      <c r="AI234" s="9">
        <v>1.03</v>
      </c>
      <c r="AJ234" s="9">
        <v>1.02</v>
      </c>
      <c r="AK234" s="9">
        <v>1.02</v>
      </c>
    </row>
    <row r="235" spans="1:37" s="9" customFormat="1" x14ac:dyDescent="0.3">
      <c r="A235" s="24" t="str">
        <f t="shared" si="4"/>
        <v>SDG_NoInv_BasePQXcosrv</v>
      </c>
      <c r="B235" s="7" t="s">
        <v>221</v>
      </c>
      <c r="C235" s="8" t="s">
        <v>217</v>
      </c>
      <c r="D235" s="21" t="s">
        <v>120</v>
      </c>
      <c r="E235" s="9" t="s">
        <v>185</v>
      </c>
      <c r="F235" s="9">
        <v>1.07</v>
      </c>
      <c r="G235" s="9">
        <v>1.1399999999999999</v>
      </c>
      <c r="H235" s="9">
        <v>1.1299999999999999</v>
      </c>
      <c r="I235" s="9">
        <v>1.1299999999999999</v>
      </c>
      <c r="J235" s="9">
        <v>1.1200000000000001</v>
      </c>
      <c r="K235" s="9">
        <v>1.1200000000000001</v>
      </c>
      <c r="L235" s="9">
        <v>1.1200000000000001</v>
      </c>
      <c r="M235" s="9">
        <v>1.1200000000000001</v>
      </c>
      <c r="N235" s="9">
        <v>1.1200000000000001</v>
      </c>
      <c r="O235" s="9">
        <v>1.1200000000000001</v>
      </c>
      <c r="P235" s="9">
        <v>1.1200000000000001</v>
      </c>
      <c r="Q235" s="9">
        <v>1.1200000000000001</v>
      </c>
      <c r="R235" s="9">
        <v>1.1299999999999999</v>
      </c>
      <c r="S235" s="9">
        <v>1.1299999999999999</v>
      </c>
      <c r="T235" s="9">
        <v>1.1399999999999999</v>
      </c>
      <c r="U235" s="9">
        <v>1.1399999999999999</v>
      </c>
      <c r="V235" s="9">
        <v>1.1399999999999999</v>
      </c>
      <c r="W235" s="9">
        <v>1.1499999999999999</v>
      </c>
      <c r="X235" s="9">
        <v>1.1499999999999999</v>
      </c>
      <c r="Y235" s="9">
        <v>1.1499999999999999</v>
      </c>
      <c r="Z235" s="9">
        <v>1.1499999999999999</v>
      </c>
      <c r="AA235" s="9">
        <v>1.1599999999999999</v>
      </c>
      <c r="AB235" s="9">
        <v>1.1499999999999999</v>
      </c>
      <c r="AC235" s="9">
        <v>1.1499999999999999</v>
      </c>
      <c r="AD235" s="9">
        <v>1.1499999999999999</v>
      </c>
      <c r="AE235" s="9">
        <v>1.1599999999999999</v>
      </c>
      <c r="AF235" s="9">
        <v>1.1599999999999999</v>
      </c>
      <c r="AG235" s="9">
        <v>1.1599999999999999</v>
      </c>
      <c r="AH235" s="9">
        <v>1.1599999999999999</v>
      </c>
      <c r="AI235" s="9">
        <v>1.1599999999999999</v>
      </c>
      <c r="AJ235" s="9">
        <v>1.1599999999999999</v>
      </c>
      <c r="AK235" s="9">
        <v>1.1599999999999999</v>
      </c>
    </row>
    <row r="236" spans="1:37" s="9" customFormat="1" x14ac:dyDescent="0.3">
      <c r="A236" s="24" t="str">
        <f t="shared" si="4"/>
        <v>SDG_NoInv_BasePQXcimpt</v>
      </c>
      <c r="B236" s="7" t="s">
        <v>221</v>
      </c>
      <c r="C236" s="8" t="s">
        <v>217</v>
      </c>
      <c r="D236" s="21" t="s">
        <v>120</v>
      </c>
      <c r="E236" s="9" t="s">
        <v>119</v>
      </c>
      <c r="F236" s="9">
        <v>1.01</v>
      </c>
      <c r="G236" s="9">
        <v>1.04</v>
      </c>
      <c r="H236" s="9">
        <v>1.05</v>
      </c>
      <c r="I236" s="9">
        <v>1.05</v>
      </c>
      <c r="J236" s="9">
        <v>1.05</v>
      </c>
      <c r="K236" s="9">
        <v>1.05</v>
      </c>
      <c r="L236" s="9">
        <v>1.05</v>
      </c>
      <c r="M236" s="9">
        <v>1.06</v>
      </c>
      <c r="N236" s="9">
        <v>1.06</v>
      </c>
      <c r="O236" s="9">
        <v>1.0900000000000001</v>
      </c>
      <c r="P236" s="9">
        <v>1.1000000000000001</v>
      </c>
      <c r="Q236" s="9">
        <v>1.1000000000000001</v>
      </c>
      <c r="R236" s="9">
        <v>1.1000000000000001</v>
      </c>
      <c r="S236" s="9">
        <v>1.1000000000000001</v>
      </c>
      <c r="T236" s="9">
        <v>1.1100000000000001</v>
      </c>
      <c r="U236" s="9">
        <v>1.1100000000000001</v>
      </c>
      <c r="V236" s="9">
        <v>1.1100000000000001</v>
      </c>
      <c r="W236" s="9">
        <v>1.1100000000000001</v>
      </c>
      <c r="X236" s="9">
        <v>1.1100000000000001</v>
      </c>
      <c r="Y236" s="9">
        <v>1.1100000000000001</v>
      </c>
      <c r="Z236" s="9">
        <v>1.1100000000000001</v>
      </c>
      <c r="AA236" s="9">
        <v>1.1100000000000001</v>
      </c>
      <c r="AB236" s="9">
        <v>1.1200000000000001</v>
      </c>
      <c r="AC236" s="9">
        <v>1.1200000000000001</v>
      </c>
      <c r="AD236" s="9">
        <v>1.1200000000000001</v>
      </c>
      <c r="AE236" s="9">
        <v>1.1200000000000001</v>
      </c>
      <c r="AF236" s="9">
        <v>1.1200000000000001</v>
      </c>
      <c r="AG236" s="9">
        <v>1.1200000000000001</v>
      </c>
      <c r="AH236" s="9">
        <v>1.1200000000000001</v>
      </c>
      <c r="AI236" s="9">
        <v>1.1100000000000001</v>
      </c>
      <c r="AJ236" s="9">
        <v>1.1000000000000001</v>
      </c>
      <c r="AK236" s="9">
        <v>1.0900000000000001</v>
      </c>
    </row>
    <row r="237" spans="1:37" s="9" customFormat="1" x14ac:dyDescent="0.3">
      <c r="A237" s="24" t="str">
        <f t="shared" si="4"/>
        <v>SDG_NoInv_BaseC_InvValctext</v>
      </c>
      <c r="B237" s="7" t="s">
        <v>221</v>
      </c>
      <c r="C237" s="8" t="s">
        <v>217</v>
      </c>
      <c r="D237" s="21" t="s">
        <v>186</v>
      </c>
      <c r="E237" s="9" t="s">
        <v>102</v>
      </c>
      <c r="F237" s="9">
        <v>0.03</v>
      </c>
      <c r="G237" s="9">
        <v>0.03</v>
      </c>
      <c r="H237" s="9">
        <v>0.03</v>
      </c>
      <c r="I237" s="9">
        <v>0.03</v>
      </c>
      <c r="J237" s="9">
        <v>0.03</v>
      </c>
      <c r="K237" s="9">
        <v>0.03</v>
      </c>
      <c r="L237" s="9">
        <v>0.03</v>
      </c>
      <c r="M237" s="9">
        <v>0.04</v>
      </c>
      <c r="N237" s="9">
        <v>0.04</v>
      </c>
      <c r="O237" s="9">
        <v>0.04</v>
      </c>
      <c r="P237" s="9">
        <v>0.04</v>
      </c>
      <c r="Q237" s="9">
        <v>0.04</v>
      </c>
      <c r="R237" s="9">
        <v>0.04</v>
      </c>
      <c r="S237" s="9">
        <v>0.04</v>
      </c>
      <c r="T237" s="9">
        <v>0.04</v>
      </c>
      <c r="U237" s="9">
        <v>0.05</v>
      </c>
      <c r="V237" s="9">
        <v>0.05</v>
      </c>
      <c r="W237" s="9">
        <v>0.05</v>
      </c>
      <c r="X237" s="9">
        <v>0.05</v>
      </c>
      <c r="Y237" s="9">
        <v>0.05</v>
      </c>
      <c r="Z237" s="9">
        <v>0.05</v>
      </c>
      <c r="AA237" s="9">
        <v>0.06</v>
      </c>
      <c r="AB237" s="9">
        <v>0.06</v>
      </c>
      <c r="AC237" s="9">
        <v>0.06</v>
      </c>
      <c r="AD237" s="9">
        <v>0.06</v>
      </c>
      <c r="AE237" s="9">
        <v>0.06</v>
      </c>
      <c r="AF237" s="9">
        <v>0.06</v>
      </c>
      <c r="AG237" s="9">
        <v>7.0000000000000007E-2</v>
      </c>
      <c r="AH237" s="9">
        <v>7.0000000000000007E-2</v>
      </c>
      <c r="AI237" s="9">
        <v>0.06</v>
      </c>
      <c r="AJ237" s="9">
        <v>0.06</v>
      </c>
      <c r="AK237" s="9">
        <v>0.06</v>
      </c>
    </row>
    <row r="238" spans="1:37" s="9" customFormat="1" x14ac:dyDescent="0.3">
      <c r="A238" s="24" t="str">
        <f t="shared" si="4"/>
        <v>SDG_NoInv_BaseC_InvValcleat</v>
      </c>
      <c r="B238" s="7" t="s">
        <v>221</v>
      </c>
      <c r="C238" s="8" t="s">
        <v>217</v>
      </c>
      <c r="D238" s="21" t="s">
        <v>186</v>
      </c>
      <c r="E238" s="9" t="s">
        <v>103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</row>
    <row r="239" spans="1:37" s="9" customFormat="1" x14ac:dyDescent="0.3">
      <c r="A239" s="24" t="str">
        <f t="shared" si="4"/>
        <v>SDG_NoInv_BaseC_InvValcprnt</v>
      </c>
      <c r="B239" s="7" t="s">
        <v>221</v>
      </c>
      <c r="C239" s="8" t="s">
        <v>217</v>
      </c>
      <c r="D239" s="21" t="s">
        <v>186</v>
      </c>
      <c r="E239" s="9" t="s">
        <v>104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</row>
    <row r="240" spans="1:37" s="9" customFormat="1" x14ac:dyDescent="0.3">
      <c r="A240" s="24" t="str">
        <f t="shared" si="4"/>
        <v>SDG_NoInv_BaseC_InvValcrubb</v>
      </c>
      <c r="B240" s="7" t="s">
        <v>221</v>
      </c>
      <c r="C240" s="8" t="s">
        <v>217</v>
      </c>
      <c r="D240" s="21" t="s">
        <v>186</v>
      </c>
      <c r="E240" s="9" t="s">
        <v>105</v>
      </c>
      <c r="F240" s="9">
        <v>0.01</v>
      </c>
      <c r="G240" s="9">
        <v>0.01</v>
      </c>
      <c r="H240" s="9">
        <v>0.01</v>
      </c>
      <c r="I240" s="9">
        <v>0.01</v>
      </c>
      <c r="J240" s="9">
        <v>0.01</v>
      </c>
      <c r="K240" s="9">
        <v>0.01</v>
      </c>
      <c r="L240" s="9">
        <v>0.01</v>
      </c>
      <c r="M240" s="9">
        <v>0.01</v>
      </c>
      <c r="N240" s="9">
        <v>0.01</v>
      </c>
      <c r="O240" s="9">
        <v>0.01</v>
      </c>
      <c r="P240" s="9">
        <v>0.01</v>
      </c>
      <c r="Q240" s="9">
        <v>0.01</v>
      </c>
      <c r="R240" s="9">
        <v>0.01</v>
      </c>
      <c r="S240" s="9">
        <v>0.01</v>
      </c>
      <c r="T240" s="9">
        <v>0.01</v>
      </c>
      <c r="U240" s="9">
        <v>0.01</v>
      </c>
      <c r="V240" s="9">
        <v>0.01</v>
      </c>
      <c r="W240" s="9">
        <v>0.01</v>
      </c>
      <c r="X240" s="9">
        <v>0.01</v>
      </c>
      <c r="Y240" s="9">
        <v>0.01</v>
      </c>
      <c r="Z240" s="9">
        <v>0.01</v>
      </c>
      <c r="AA240" s="9">
        <v>0.01</v>
      </c>
      <c r="AB240" s="9">
        <v>0.01</v>
      </c>
      <c r="AC240" s="9">
        <v>0.01</v>
      </c>
      <c r="AD240" s="9">
        <v>0.01</v>
      </c>
      <c r="AE240" s="9">
        <v>0.01</v>
      </c>
      <c r="AF240" s="9">
        <v>0.01</v>
      </c>
      <c r="AG240" s="9">
        <v>0.01</v>
      </c>
      <c r="AH240" s="9">
        <v>0.01</v>
      </c>
      <c r="AI240" s="9">
        <v>0.01</v>
      </c>
      <c r="AJ240" s="9">
        <v>0.01</v>
      </c>
      <c r="AK240" s="9">
        <v>0.01</v>
      </c>
    </row>
    <row r="241" spans="1:37" s="9" customFormat="1" x14ac:dyDescent="0.3">
      <c r="A241" s="24" t="str">
        <f t="shared" si="4"/>
        <v>SDG_NoInv_BaseC_InvValcplas</v>
      </c>
      <c r="B241" s="7" t="s">
        <v>221</v>
      </c>
      <c r="C241" s="8" t="s">
        <v>217</v>
      </c>
      <c r="D241" s="21" t="s">
        <v>186</v>
      </c>
      <c r="E241" s="9" t="s">
        <v>106</v>
      </c>
      <c r="F241" s="9">
        <v>0.01</v>
      </c>
      <c r="G241" s="9">
        <v>0.01</v>
      </c>
      <c r="H241" s="9">
        <v>0.01</v>
      </c>
      <c r="I241" s="9">
        <v>0.01</v>
      </c>
      <c r="J241" s="9">
        <v>0.01</v>
      </c>
      <c r="K241" s="9">
        <v>0.01</v>
      </c>
      <c r="L241" s="9">
        <v>0.01</v>
      </c>
      <c r="M241" s="9">
        <v>0.01</v>
      </c>
      <c r="N241" s="9">
        <v>0.02</v>
      </c>
      <c r="O241" s="9">
        <v>0.02</v>
      </c>
      <c r="P241" s="9">
        <v>0.02</v>
      </c>
      <c r="Q241" s="9">
        <v>0.02</v>
      </c>
      <c r="R241" s="9">
        <v>0.02</v>
      </c>
      <c r="S241" s="9">
        <v>0.02</v>
      </c>
      <c r="T241" s="9">
        <v>0.02</v>
      </c>
      <c r="U241" s="9">
        <v>0.02</v>
      </c>
      <c r="V241" s="9">
        <v>0.02</v>
      </c>
      <c r="W241" s="9">
        <v>0.02</v>
      </c>
      <c r="X241" s="9">
        <v>0.02</v>
      </c>
      <c r="Y241" s="9">
        <v>0.02</v>
      </c>
      <c r="Z241" s="9">
        <v>0.02</v>
      </c>
      <c r="AA241" s="9">
        <v>0.02</v>
      </c>
      <c r="AB241" s="9">
        <v>0.02</v>
      </c>
      <c r="AC241" s="9">
        <v>0.02</v>
      </c>
      <c r="AD241" s="9">
        <v>0.03</v>
      </c>
      <c r="AE241" s="9">
        <v>0.03</v>
      </c>
      <c r="AF241" s="9">
        <v>0.03</v>
      </c>
      <c r="AG241" s="9">
        <v>0.03</v>
      </c>
      <c r="AH241" s="9">
        <v>0.03</v>
      </c>
      <c r="AI241" s="9">
        <v>0.03</v>
      </c>
      <c r="AJ241" s="9">
        <v>0.03</v>
      </c>
      <c r="AK241" s="9">
        <v>0.03</v>
      </c>
    </row>
    <row r="242" spans="1:37" s="9" customFormat="1" x14ac:dyDescent="0.3">
      <c r="A242" s="24" t="str">
        <f t="shared" si="4"/>
        <v>SDG_NoInv_BaseC_InvValcnmet</v>
      </c>
      <c r="B242" s="7" t="s">
        <v>221</v>
      </c>
      <c r="C242" s="8" t="s">
        <v>217</v>
      </c>
      <c r="D242" s="21" t="s">
        <v>186</v>
      </c>
      <c r="E242" s="9" t="s">
        <v>107</v>
      </c>
      <c r="F242" s="9">
        <v>0.03</v>
      </c>
      <c r="G242" s="9">
        <v>0.03</v>
      </c>
      <c r="H242" s="9">
        <v>0.03</v>
      </c>
      <c r="I242" s="9">
        <v>0.03</v>
      </c>
      <c r="J242" s="9">
        <v>0.03</v>
      </c>
      <c r="K242" s="9">
        <v>0.03</v>
      </c>
      <c r="L242" s="9">
        <v>0.03</v>
      </c>
      <c r="M242" s="9">
        <v>0.03</v>
      </c>
      <c r="N242" s="9">
        <v>0.03</v>
      </c>
      <c r="O242" s="9">
        <v>0.03</v>
      </c>
      <c r="P242" s="9">
        <v>0.03</v>
      </c>
      <c r="Q242" s="9">
        <v>0.03</v>
      </c>
      <c r="R242" s="9">
        <v>0.04</v>
      </c>
      <c r="S242" s="9">
        <v>0.04</v>
      </c>
      <c r="T242" s="9">
        <v>0.04</v>
      </c>
      <c r="U242" s="9">
        <v>0.04</v>
      </c>
      <c r="V242" s="9">
        <v>0.04</v>
      </c>
      <c r="W242" s="9">
        <v>0.04</v>
      </c>
      <c r="X242" s="9">
        <v>0.04</v>
      </c>
      <c r="Y242" s="9">
        <v>0.05</v>
      </c>
      <c r="Z242" s="9">
        <v>0.05</v>
      </c>
      <c r="AA242" s="9">
        <v>0.05</v>
      </c>
      <c r="AB242" s="9">
        <v>0.05</v>
      </c>
      <c r="AC242" s="9">
        <v>0.05</v>
      </c>
      <c r="AD242" s="9">
        <v>0.05</v>
      </c>
      <c r="AE242" s="9">
        <v>0.05</v>
      </c>
      <c r="AF242" s="9">
        <v>0.05</v>
      </c>
      <c r="AG242" s="9">
        <v>0.06</v>
      </c>
      <c r="AH242" s="9">
        <v>0.06</v>
      </c>
      <c r="AI242" s="9">
        <v>0.06</v>
      </c>
      <c r="AJ242" s="9">
        <v>0.06</v>
      </c>
      <c r="AK242" s="9">
        <v>0.06</v>
      </c>
    </row>
    <row r="243" spans="1:37" s="9" customFormat="1" x14ac:dyDescent="0.3">
      <c r="A243" s="24" t="str">
        <f t="shared" si="4"/>
        <v>SDG_NoInv_BaseC_InvValcnfrm</v>
      </c>
      <c r="B243" s="7" t="s">
        <v>221</v>
      </c>
      <c r="C243" s="8" t="s">
        <v>217</v>
      </c>
      <c r="D243" s="21" t="s">
        <v>186</v>
      </c>
      <c r="E243" s="9" t="s">
        <v>108</v>
      </c>
      <c r="F243" s="9">
        <v>1.58</v>
      </c>
      <c r="G243" s="9">
        <v>1.49</v>
      </c>
      <c r="H243" s="9">
        <v>1.6</v>
      </c>
      <c r="I243" s="9">
        <v>1.71</v>
      </c>
      <c r="J243" s="9">
        <v>1.78</v>
      </c>
      <c r="K243" s="9">
        <v>1.84</v>
      </c>
      <c r="L243" s="9">
        <v>1.89</v>
      </c>
      <c r="M243" s="9">
        <v>1.89</v>
      </c>
      <c r="N243" s="9">
        <v>1.9</v>
      </c>
      <c r="O243" s="9">
        <v>1.88</v>
      </c>
      <c r="P243" s="9">
        <v>1.9</v>
      </c>
      <c r="Q243" s="9">
        <v>1.95</v>
      </c>
      <c r="R243" s="9">
        <v>2.0099999999999998</v>
      </c>
      <c r="S243" s="9">
        <v>2.0699999999999998</v>
      </c>
      <c r="T243" s="9">
        <v>2.14</v>
      </c>
      <c r="U243" s="9">
        <v>2.21</v>
      </c>
      <c r="V243" s="9">
        <v>2.23</v>
      </c>
      <c r="W243" s="9">
        <v>2.2799999999999998</v>
      </c>
      <c r="X243" s="9">
        <v>2.37</v>
      </c>
      <c r="Y243" s="9">
        <v>2.44</v>
      </c>
      <c r="Z243" s="9">
        <v>2.52</v>
      </c>
      <c r="AA243" s="9">
        <v>2.58</v>
      </c>
      <c r="AB243" s="9">
        <v>2.9</v>
      </c>
      <c r="AC243" s="9">
        <v>3.12</v>
      </c>
      <c r="AD243" s="9">
        <v>3.23</v>
      </c>
      <c r="AE243" s="9">
        <v>3.31</v>
      </c>
      <c r="AF243" s="9">
        <v>3.39</v>
      </c>
      <c r="AG243" s="9">
        <v>3.49</v>
      </c>
      <c r="AH243" s="9">
        <v>3.79</v>
      </c>
      <c r="AI243" s="9">
        <v>4.04</v>
      </c>
      <c r="AJ243" s="9">
        <v>4.1500000000000004</v>
      </c>
      <c r="AK243" s="9">
        <v>4.22</v>
      </c>
    </row>
    <row r="244" spans="1:37" s="9" customFormat="1" x14ac:dyDescent="0.3">
      <c r="A244" s="24" t="str">
        <f t="shared" si="4"/>
        <v>SDG_NoInv_BaseC_InvValcmetp</v>
      </c>
      <c r="B244" s="7" t="s">
        <v>221</v>
      </c>
      <c r="C244" s="8" t="s">
        <v>217</v>
      </c>
      <c r="D244" s="21" t="s">
        <v>186</v>
      </c>
      <c r="E244" s="9" t="s">
        <v>109</v>
      </c>
      <c r="F244" s="9">
        <v>2.84</v>
      </c>
      <c r="G244" s="9">
        <v>2.77</v>
      </c>
      <c r="H244" s="9">
        <v>2.87</v>
      </c>
      <c r="I244" s="9">
        <v>2.95</v>
      </c>
      <c r="J244" s="9">
        <v>3.01</v>
      </c>
      <c r="K244" s="9">
        <v>3.08</v>
      </c>
      <c r="L244" s="9">
        <v>3.15</v>
      </c>
      <c r="M244" s="9">
        <v>3.23</v>
      </c>
      <c r="N244" s="9">
        <v>3.31</v>
      </c>
      <c r="O244" s="9">
        <v>3.37</v>
      </c>
      <c r="P244" s="9">
        <v>3.47</v>
      </c>
      <c r="Q244" s="9">
        <v>3.57</v>
      </c>
      <c r="R244" s="9">
        <v>3.7</v>
      </c>
      <c r="S244" s="9">
        <v>3.82</v>
      </c>
      <c r="T244" s="9">
        <v>3.95</v>
      </c>
      <c r="U244" s="9">
        <v>4.0999999999999996</v>
      </c>
      <c r="V244" s="9">
        <v>4.2</v>
      </c>
      <c r="W244" s="9">
        <v>4.34</v>
      </c>
      <c r="X244" s="9">
        <v>4.55</v>
      </c>
      <c r="Y244" s="9">
        <v>4.6900000000000004</v>
      </c>
      <c r="Z244" s="9">
        <v>4.83</v>
      </c>
      <c r="AA244" s="9">
        <v>4.96</v>
      </c>
      <c r="AB244" s="9">
        <v>5.12</v>
      </c>
      <c r="AC244" s="9">
        <v>5.27</v>
      </c>
      <c r="AD244" s="9">
        <v>5.43</v>
      </c>
      <c r="AE244" s="9">
        <v>5.59</v>
      </c>
      <c r="AF244" s="9">
        <v>5.76</v>
      </c>
      <c r="AG244" s="9">
        <v>5.94</v>
      </c>
      <c r="AH244" s="9">
        <v>5.96</v>
      </c>
      <c r="AI244" s="9">
        <v>5.96</v>
      </c>
      <c r="AJ244" s="9">
        <v>5.96</v>
      </c>
      <c r="AK244" s="9">
        <v>5.95</v>
      </c>
    </row>
    <row r="245" spans="1:37" s="9" customFormat="1" x14ac:dyDescent="0.3">
      <c r="A245" s="24" t="str">
        <f t="shared" si="4"/>
        <v>SDG_NoInv_BaseC_InvValcmach</v>
      </c>
      <c r="B245" s="7" t="s">
        <v>221</v>
      </c>
      <c r="C245" s="8" t="s">
        <v>217</v>
      </c>
      <c r="D245" s="21" t="s">
        <v>186</v>
      </c>
      <c r="E245" s="9" t="s">
        <v>110</v>
      </c>
      <c r="F245" s="9">
        <v>159.36000000000001</v>
      </c>
      <c r="G245" s="9">
        <v>150.57</v>
      </c>
      <c r="H245" s="9">
        <v>156.69999999999999</v>
      </c>
      <c r="I245" s="9">
        <v>160.66999999999999</v>
      </c>
      <c r="J245" s="9">
        <v>164.15</v>
      </c>
      <c r="K245" s="9">
        <v>168.06</v>
      </c>
      <c r="L245" s="9">
        <v>172.41</v>
      </c>
      <c r="M245" s="9">
        <v>176.63</v>
      </c>
      <c r="N245" s="9">
        <v>181.38</v>
      </c>
      <c r="O245" s="9">
        <v>188.17</v>
      </c>
      <c r="P245" s="9">
        <v>194.32</v>
      </c>
      <c r="Q245" s="9">
        <v>200.08</v>
      </c>
      <c r="R245" s="9">
        <v>206.94</v>
      </c>
      <c r="S245" s="9">
        <v>213.93</v>
      </c>
      <c r="T245" s="9">
        <v>221.33</v>
      </c>
      <c r="U245" s="9">
        <v>229.8</v>
      </c>
      <c r="V245" s="9">
        <v>237.5</v>
      </c>
      <c r="W245" s="9">
        <v>245.97</v>
      </c>
      <c r="X245" s="9">
        <v>255.65</v>
      </c>
      <c r="Y245" s="9">
        <v>263.37</v>
      </c>
      <c r="Z245" s="9">
        <v>271.36</v>
      </c>
      <c r="AA245" s="9">
        <v>279.37</v>
      </c>
      <c r="AB245" s="9">
        <v>291.26</v>
      </c>
      <c r="AC245" s="9">
        <v>301.44</v>
      </c>
      <c r="AD245" s="9">
        <v>310.49</v>
      </c>
      <c r="AE245" s="9">
        <v>319.58</v>
      </c>
      <c r="AF245" s="9">
        <v>328.96</v>
      </c>
      <c r="AG245" s="9">
        <v>338.67</v>
      </c>
      <c r="AH245" s="9">
        <v>342.46</v>
      </c>
      <c r="AI245" s="9">
        <v>344.38</v>
      </c>
      <c r="AJ245" s="9">
        <v>344.9</v>
      </c>
      <c r="AK245" s="9">
        <v>344.39</v>
      </c>
    </row>
    <row r="246" spans="1:37" s="9" customFormat="1" x14ac:dyDescent="0.3">
      <c r="A246" s="24" t="str">
        <f t="shared" si="4"/>
        <v>SDG_NoInv_BaseC_InvValcemch</v>
      </c>
      <c r="B246" s="7" t="s">
        <v>221</v>
      </c>
      <c r="C246" s="8" t="s">
        <v>217</v>
      </c>
      <c r="D246" s="21" t="s">
        <v>186</v>
      </c>
      <c r="E246" s="9" t="s">
        <v>111</v>
      </c>
      <c r="F246" s="9">
        <v>74.739999999999995</v>
      </c>
      <c r="G246" s="9">
        <v>69.56</v>
      </c>
      <c r="H246" s="9">
        <v>72.569999999999993</v>
      </c>
      <c r="I246" s="9">
        <v>74.540000000000006</v>
      </c>
      <c r="J246" s="9">
        <v>76.239999999999995</v>
      </c>
      <c r="K246" s="9">
        <v>78.08</v>
      </c>
      <c r="L246" s="9">
        <v>80.099999999999994</v>
      </c>
      <c r="M246" s="9">
        <v>82</v>
      </c>
      <c r="N246" s="9">
        <v>84.18</v>
      </c>
      <c r="O246" s="9">
        <v>87.17</v>
      </c>
      <c r="P246" s="9">
        <v>90</v>
      </c>
      <c r="Q246" s="9">
        <v>92.7</v>
      </c>
      <c r="R246" s="9">
        <v>95.86</v>
      </c>
      <c r="S246" s="9">
        <v>99.08</v>
      </c>
      <c r="T246" s="9">
        <v>102.5</v>
      </c>
      <c r="U246" s="9">
        <v>106.38</v>
      </c>
      <c r="V246" s="9">
        <v>109.99</v>
      </c>
      <c r="W246" s="9">
        <v>113.81</v>
      </c>
      <c r="X246" s="9">
        <v>117.93</v>
      </c>
      <c r="Y246" s="9">
        <v>121.5</v>
      </c>
      <c r="Z246" s="9">
        <v>125.21</v>
      </c>
      <c r="AA246" s="9">
        <v>128.9</v>
      </c>
      <c r="AB246" s="9">
        <v>134.74</v>
      </c>
      <c r="AC246" s="9">
        <v>139.63</v>
      </c>
      <c r="AD246" s="9">
        <v>143.81</v>
      </c>
      <c r="AE246" s="9">
        <v>147.97</v>
      </c>
      <c r="AF246" s="9">
        <v>152.25</v>
      </c>
      <c r="AG246" s="9">
        <v>156.36000000000001</v>
      </c>
      <c r="AH246" s="9">
        <v>158.19999999999999</v>
      </c>
      <c r="AI246" s="9">
        <v>158.97999999999999</v>
      </c>
      <c r="AJ246" s="9">
        <v>158.94</v>
      </c>
      <c r="AK246" s="9">
        <v>158.59</v>
      </c>
    </row>
    <row r="247" spans="1:37" s="9" customFormat="1" x14ac:dyDescent="0.3">
      <c r="A247" s="24" t="str">
        <f t="shared" si="4"/>
        <v>SDG_NoInv_BaseC_InvValcsequ</v>
      </c>
      <c r="B247" s="7" t="s">
        <v>221</v>
      </c>
      <c r="C247" s="8" t="s">
        <v>217</v>
      </c>
      <c r="D247" s="21" t="s">
        <v>186</v>
      </c>
      <c r="E247" s="9" t="s">
        <v>112</v>
      </c>
      <c r="F247" s="9">
        <v>34.74</v>
      </c>
      <c r="G247" s="9">
        <v>32.03</v>
      </c>
      <c r="H247" s="9">
        <v>33.340000000000003</v>
      </c>
      <c r="I247" s="9">
        <v>34.08</v>
      </c>
      <c r="J247" s="9">
        <v>34.81</v>
      </c>
      <c r="K247" s="9">
        <v>35.630000000000003</v>
      </c>
      <c r="L247" s="9">
        <v>36.58</v>
      </c>
      <c r="M247" s="9">
        <v>37.56</v>
      </c>
      <c r="N247" s="9">
        <v>38.64</v>
      </c>
      <c r="O247" s="9">
        <v>40.54</v>
      </c>
      <c r="P247" s="9">
        <v>41.96</v>
      </c>
      <c r="Q247" s="9">
        <v>43.2</v>
      </c>
      <c r="R247" s="9">
        <v>44.63</v>
      </c>
      <c r="S247" s="9">
        <v>46.12</v>
      </c>
      <c r="T247" s="9">
        <v>47.7</v>
      </c>
      <c r="U247" s="9">
        <v>49.52</v>
      </c>
      <c r="V247" s="9">
        <v>51.36</v>
      </c>
      <c r="W247" s="9">
        <v>53.21</v>
      </c>
      <c r="X247" s="9">
        <v>54.97</v>
      </c>
      <c r="Y247" s="9">
        <v>56.63</v>
      </c>
      <c r="Z247" s="9">
        <v>58.33</v>
      </c>
      <c r="AA247" s="9">
        <v>60.07</v>
      </c>
      <c r="AB247" s="9">
        <v>62.57</v>
      </c>
      <c r="AC247" s="9">
        <v>64.7</v>
      </c>
      <c r="AD247" s="9">
        <v>66.63</v>
      </c>
      <c r="AE247" s="9">
        <v>68.58</v>
      </c>
      <c r="AF247" s="9">
        <v>70.59</v>
      </c>
      <c r="AG247" s="9">
        <v>72.569999999999993</v>
      </c>
      <c r="AH247" s="9">
        <v>73.150000000000006</v>
      </c>
      <c r="AI247" s="9">
        <v>73.17</v>
      </c>
      <c r="AJ247" s="9">
        <v>73.02</v>
      </c>
      <c r="AK247" s="9">
        <v>72.650000000000006</v>
      </c>
    </row>
    <row r="248" spans="1:37" s="9" customFormat="1" x14ac:dyDescent="0.3">
      <c r="A248" s="24" t="str">
        <f t="shared" si="4"/>
        <v>SDG_NoInv_BaseC_InvValcvehi</v>
      </c>
      <c r="B248" s="7" t="s">
        <v>221</v>
      </c>
      <c r="C248" s="8" t="s">
        <v>217</v>
      </c>
      <c r="D248" s="21" t="s">
        <v>186</v>
      </c>
      <c r="E248" s="9" t="s">
        <v>113</v>
      </c>
      <c r="F248" s="9">
        <v>115.65</v>
      </c>
      <c r="G248" s="9">
        <v>107.14</v>
      </c>
      <c r="H248" s="9">
        <v>111.65</v>
      </c>
      <c r="I248" s="9">
        <v>114.87</v>
      </c>
      <c r="J248" s="9">
        <v>117.57</v>
      </c>
      <c r="K248" s="9">
        <v>120.44</v>
      </c>
      <c r="L248" s="9">
        <v>123.52</v>
      </c>
      <c r="M248" s="9">
        <v>126.15</v>
      </c>
      <c r="N248" s="9">
        <v>129.35</v>
      </c>
      <c r="O248" s="9">
        <v>133.38</v>
      </c>
      <c r="P248" s="9">
        <v>137.66</v>
      </c>
      <c r="Q248" s="9">
        <v>141.83000000000001</v>
      </c>
      <c r="R248" s="9">
        <v>146.80000000000001</v>
      </c>
      <c r="S248" s="9">
        <v>151.81</v>
      </c>
      <c r="T248" s="9">
        <v>157.07</v>
      </c>
      <c r="U248" s="9">
        <v>163.04</v>
      </c>
      <c r="V248" s="9">
        <v>168.73</v>
      </c>
      <c r="W248" s="9">
        <v>174.69</v>
      </c>
      <c r="X248" s="9">
        <v>181.01</v>
      </c>
      <c r="Y248" s="9">
        <v>190.02</v>
      </c>
      <c r="Z248" s="9">
        <v>199.72</v>
      </c>
      <c r="AA248" s="9">
        <v>209.45</v>
      </c>
      <c r="AB248" s="9">
        <v>220.46</v>
      </c>
      <c r="AC248" s="9">
        <v>229.72</v>
      </c>
      <c r="AD248" s="9">
        <v>237.32</v>
      </c>
      <c r="AE248" s="9">
        <v>244.61</v>
      </c>
      <c r="AF248" s="9">
        <v>252.03</v>
      </c>
      <c r="AG248" s="9">
        <v>258.69</v>
      </c>
      <c r="AH248" s="9">
        <v>262.83999999999997</v>
      </c>
      <c r="AI248" s="9">
        <v>266.19</v>
      </c>
      <c r="AJ248" s="9">
        <v>267.58999999999997</v>
      </c>
      <c r="AK248" s="9">
        <v>267.8</v>
      </c>
    </row>
    <row r="249" spans="1:37" s="9" customFormat="1" x14ac:dyDescent="0.3">
      <c r="A249" s="24" t="str">
        <f t="shared" si="4"/>
        <v>SDG_NoInv_BaseC_InvValctequ</v>
      </c>
      <c r="B249" s="7" t="s">
        <v>221</v>
      </c>
      <c r="C249" s="8" t="s">
        <v>217</v>
      </c>
      <c r="D249" s="21" t="s">
        <v>186</v>
      </c>
      <c r="E249" s="9" t="s">
        <v>114</v>
      </c>
      <c r="F249" s="9">
        <v>11.68</v>
      </c>
      <c r="G249" s="9">
        <v>11.15</v>
      </c>
      <c r="H249" s="9">
        <v>11.57</v>
      </c>
      <c r="I249" s="9">
        <v>11.94</v>
      </c>
      <c r="J249" s="9">
        <v>12.22</v>
      </c>
      <c r="K249" s="9">
        <v>12.53</v>
      </c>
      <c r="L249" s="9">
        <v>12.85</v>
      </c>
      <c r="M249" s="9">
        <v>13.09</v>
      </c>
      <c r="N249" s="9">
        <v>13.39</v>
      </c>
      <c r="O249" s="9">
        <v>13.62</v>
      </c>
      <c r="P249" s="9">
        <v>14</v>
      </c>
      <c r="Q249" s="9">
        <v>14.41</v>
      </c>
      <c r="R249" s="9">
        <v>14.94</v>
      </c>
      <c r="S249" s="9">
        <v>15.46</v>
      </c>
      <c r="T249" s="9">
        <v>16</v>
      </c>
      <c r="U249" s="9">
        <v>16.61</v>
      </c>
      <c r="V249" s="9">
        <v>17.190000000000001</v>
      </c>
      <c r="W249" s="9">
        <v>17.809999999999999</v>
      </c>
      <c r="X249" s="9">
        <v>18.5</v>
      </c>
      <c r="Y249" s="9">
        <v>19.11</v>
      </c>
      <c r="Z249" s="9">
        <v>19.75</v>
      </c>
      <c r="AA249" s="9">
        <v>20.38</v>
      </c>
      <c r="AB249" s="9">
        <v>21.56</v>
      </c>
      <c r="AC249" s="9">
        <v>22.49</v>
      </c>
      <c r="AD249" s="9">
        <v>23.19</v>
      </c>
      <c r="AE249" s="9">
        <v>23.85</v>
      </c>
      <c r="AF249" s="9">
        <v>24.53</v>
      </c>
      <c r="AG249" s="9">
        <v>25.28</v>
      </c>
      <c r="AH249" s="9">
        <v>25.95</v>
      </c>
      <c r="AI249" s="9">
        <v>26.53</v>
      </c>
      <c r="AJ249" s="9">
        <v>26.78</v>
      </c>
      <c r="AK249" s="9">
        <v>26.9</v>
      </c>
    </row>
    <row r="250" spans="1:37" s="9" customFormat="1" x14ac:dyDescent="0.3">
      <c r="A250" s="24" t="str">
        <f t="shared" si="4"/>
        <v>SDG_NoInv_BaseC_InvValcfurn</v>
      </c>
      <c r="B250" s="7" t="s">
        <v>221</v>
      </c>
      <c r="C250" s="8" t="s">
        <v>217</v>
      </c>
      <c r="D250" s="21" t="s">
        <v>186</v>
      </c>
      <c r="E250" s="9" t="s">
        <v>115</v>
      </c>
      <c r="F250" s="9">
        <v>28.64</v>
      </c>
      <c r="G250" s="9">
        <v>27.14</v>
      </c>
      <c r="H250" s="9">
        <v>27.93</v>
      </c>
      <c r="I250" s="9">
        <v>28.49</v>
      </c>
      <c r="J250" s="9">
        <v>28.97</v>
      </c>
      <c r="K250" s="9">
        <v>29.56</v>
      </c>
      <c r="L250" s="9">
        <v>30.29</v>
      </c>
      <c r="M250" s="9">
        <v>31.13</v>
      </c>
      <c r="N250" s="9">
        <v>32.01</v>
      </c>
      <c r="O250" s="9">
        <v>32.9</v>
      </c>
      <c r="P250" s="9">
        <v>33.92</v>
      </c>
      <c r="Q250" s="9">
        <v>34.92</v>
      </c>
      <c r="R250" s="9">
        <v>36.1</v>
      </c>
      <c r="S250" s="9">
        <v>37.29</v>
      </c>
      <c r="T250" s="9">
        <v>38.56</v>
      </c>
      <c r="U250" s="9">
        <v>40.03</v>
      </c>
      <c r="V250" s="9">
        <v>41.49</v>
      </c>
      <c r="W250" s="9">
        <v>42.96</v>
      </c>
      <c r="X250" s="9">
        <v>44.42</v>
      </c>
      <c r="Y250" s="9">
        <v>45.76</v>
      </c>
      <c r="Z250" s="9">
        <v>47.16</v>
      </c>
      <c r="AA250" s="9">
        <v>48.53</v>
      </c>
      <c r="AB250" s="9">
        <v>49.63</v>
      </c>
      <c r="AC250" s="9">
        <v>50.82</v>
      </c>
      <c r="AD250" s="9">
        <v>52.29</v>
      </c>
      <c r="AE250" s="9">
        <v>53.9</v>
      </c>
      <c r="AF250" s="9">
        <v>55.59</v>
      </c>
      <c r="AG250" s="9">
        <v>57.27</v>
      </c>
      <c r="AH250" s="9">
        <v>56.84</v>
      </c>
      <c r="AI250" s="9">
        <v>56.25</v>
      </c>
      <c r="AJ250" s="9">
        <v>55.99</v>
      </c>
      <c r="AK250" s="9">
        <v>55.67</v>
      </c>
    </row>
    <row r="251" spans="1:37" s="9" customFormat="1" x14ac:dyDescent="0.3">
      <c r="A251" s="24" t="str">
        <f t="shared" si="4"/>
        <v>SDG_NoInv_BaseC_InvValcoman</v>
      </c>
      <c r="B251" s="7" t="s">
        <v>221</v>
      </c>
      <c r="C251" s="8" t="s">
        <v>217</v>
      </c>
      <c r="D251" s="21" t="s">
        <v>186</v>
      </c>
      <c r="E251" s="9" t="s">
        <v>116</v>
      </c>
      <c r="F251" s="9">
        <v>1.75</v>
      </c>
      <c r="G251" s="9">
        <v>1.66</v>
      </c>
      <c r="H251" s="9">
        <v>1.71</v>
      </c>
      <c r="I251" s="9">
        <v>1.73</v>
      </c>
      <c r="J251" s="9">
        <v>1.76</v>
      </c>
      <c r="K251" s="9">
        <v>1.79</v>
      </c>
      <c r="L251" s="9">
        <v>1.83</v>
      </c>
      <c r="M251" s="9">
        <v>1.88</v>
      </c>
      <c r="N251" s="9">
        <v>1.93</v>
      </c>
      <c r="O251" s="9">
        <v>2.02</v>
      </c>
      <c r="P251" s="9">
        <v>2.0699999999999998</v>
      </c>
      <c r="Q251" s="9">
        <v>2.11</v>
      </c>
      <c r="R251" s="9">
        <v>2.17</v>
      </c>
      <c r="S251" s="9">
        <v>2.23</v>
      </c>
      <c r="T251" s="9">
        <v>2.2999999999999998</v>
      </c>
      <c r="U251" s="9">
        <v>2.38</v>
      </c>
      <c r="V251" s="9">
        <v>2.4700000000000002</v>
      </c>
      <c r="W251" s="9">
        <v>2.5499999999999998</v>
      </c>
      <c r="X251" s="9">
        <v>2.64</v>
      </c>
      <c r="Y251" s="9">
        <v>2.71</v>
      </c>
      <c r="Z251" s="9">
        <v>2.79</v>
      </c>
      <c r="AA251" s="9">
        <v>2.88</v>
      </c>
      <c r="AB251" s="9">
        <v>2.96</v>
      </c>
      <c r="AC251" s="9">
        <v>3.04</v>
      </c>
      <c r="AD251" s="9">
        <v>3.13</v>
      </c>
      <c r="AE251" s="9">
        <v>3.23</v>
      </c>
      <c r="AF251" s="9">
        <v>3.34</v>
      </c>
      <c r="AG251" s="9">
        <v>3.44</v>
      </c>
      <c r="AH251" s="9">
        <v>3.45</v>
      </c>
      <c r="AI251" s="9">
        <v>3.44</v>
      </c>
      <c r="AJ251" s="9">
        <v>3.45</v>
      </c>
      <c r="AK251" s="9">
        <v>3.45</v>
      </c>
    </row>
    <row r="252" spans="1:37" s="9" customFormat="1" x14ac:dyDescent="0.3">
      <c r="A252" s="24" t="str">
        <f t="shared" si="4"/>
        <v>SDG_NoInv_BaseC_InvValccons</v>
      </c>
      <c r="B252" s="7" t="s">
        <v>221</v>
      </c>
      <c r="C252" s="8" t="s">
        <v>217</v>
      </c>
      <c r="D252" s="21" t="s">
        <v>186</v>
      </c>
      <c r="E252" s="9" t="s">
        <v>117</v>
      </c>
      <c r="F252" s="9">
        <v>407.96</v>
      </c>
      <c r="G252" s="9">
        <v>393.39</v>
      </c>
      <c r="H252" s="9">
        <v>401.78</v>
      </c>
      <c r="I252" s="9">
        <v>408.91</v>
      </c>
      <c r="J252" s="9">
        <v>415.12</v>
      </c>
      <c r="K252" s="9">
        <v>423.27</v>
      </c>
      <c r="L252" s="9">
        <v>433.25</v>
      </c>
      <c r="M252" s="9">
        <v>444.85</v>
      </c>
      <c r="N252" s="9">
        <v>456.78</v>
      </c>
      <c r="O252" s="9">
        <v>468.99</v>
      </c>
      <c r="P252" s="9">
        <v>482.98</v>
      </c>
      <c r="Q252" s="9">
        <v>497.01</v>
      </c>
      <c r="R252" s="9">
        <v>513.66</v>
      </c>
      <c r="S252" s="9">
        <v>530.79</v>
      </c>
      <c r="T252" s="9">
        <v>548.84</v>
      </c>
      <c r="U252" s="9">
        <v>569.53</v>
      </c>
      <c r="V252" s="9">
        <v>590.04999999999995</v>
      </c>
      <c r="W252" s="9">
        <v>611.03</v>
      </c>
      <c r="X252" s="9">
        <v>632.64</v>
      </c>
      <c r="Y252" s="9">
        <v>651.61</v>
      </c>
      <c r="Z252" s="9">
        <v>671.93</v>
      </c>
      <c r="AA252" s="9">
        <v>691.07</v>
      </c>
      <c r="AB252" s="9">
        <v>705.87</v>
      </c>
      <c r="AC252" s="9">
        <v>722.75</v>
      </c>
      <c r="AD252" s="9">
        <v>744.28</v>
      </c>
      <c r="AE252" s="9">
        <v>767.79</v>
      </c>
      <c r="AF252" s="9">
        <v>792.32</v>
      </c>
      <c r="AG252" s="9">
        <v>816.86</v>
      </c>
      <c r="AH252" s="9">
        <v>813.22</v>
      </c>
      <c r="AI252" s="9">
        <v>806.86</v>
      </c>
      <c r="AJ252" s="9">
        <v>804.48</v>
      </c>
      <c r="AK252" s="9">
        <v>801.2</v>
      </c>
    </row>
    <row r="253" spans="1:37" s="9" customFormat="1" x14ac:dyDescent="0.3">
      <c r="A253" s="24" t="str">
        <f t="shared" si="4"/>
        <v>SDG_NoInv_BaseC_InvValcbsrv</v>
      </c>
      <c r="B253" s="7" t="s">
        <v>221</v>
      </c>
      <c r="C253" s="8" t="s">
        <v>217</v>
      </c>
      <c r="D253" s="21" t="s">
        <v>186</v>
      </c>
      <c r="E253" s="9" t="s">
        <v>118</v>
      </c>
      <c r="F253" s="9">
        <v>64.14</v>
      </c>
      <c r="G253" s="9">
        <v>56.75</v>
      </c>
      <c r="H253" s="9">
        <v>58.8</v>
      </c>
      <c r="I253" s="9">
        <v>60.19</v>
      </c>
      <c r="J253" s="9">
        <v>61.41</v>
      </c>
      <c r="K253" s="9">
        <v>62.79</v>
      </c>
      <c r="L253" s="9">
        <v>64.38</v>
      </c>
      <c r="M253" s="9">
        <v>66.180000000000007</v>
      </c>
      <c r="N253" s="9">
        <v>68.03</v>
      </c>
      <c r="O253" s="9">
        <v>70.11</v>
      </c>
      <c r="P253" s="9">
        <v>72.31</v>
      </c>
      <c r="Q253" s="9">
        <v>74.459999999999994</v>
      </c>
      <c r="R253" s="9">
        <v>76.97</v>
      </c>
      <c r="S253" s="9">
        <v>79.58</v>
      </c>
      <c r="T253" s="9">
        <v>82.3</v>
      </c>
      <c r="U253" s="9">
        <v>85.4</v>
      </c>
      <c r="V253" s="9">
        <v>88.71</v>
      </c>
      <c r="W253" s="9">
        <v>91.93</v>
      </c>
      <c r="X253" s="9">
        <v>94.9</v>
      </c>
      <c r="Y253" s="9">
        <v>97.77</v>
      </c>
      <c r="Z253" s="9">
        <v>100.81</v>
      </c>
      <c r="AA253" s="9">
        <v>103.71</v>
      </c>
      <c r="AB253" s="9">
        <v>106.03</v>
      </c>
      <c r="AC253" s="9">
        <v>108.55</v>
      </c>
      <c r="AD253" s="9">
        <v>111.71</v>
      </c>
      <c r="AE253" s="9">
        <v>115.16</v>
      </c>
      <c r="AF253" s="9">
        <v>118.81</v>
      </c>
      <c r="AG253" s="9">
        <v>122.3</v>
      </c>
      <c r="AH253" s="9">
        <v>121.81</v>
      </c>
      <c r="AI253" s="9">
        <v>120.76</v>
      </c>
      <c r="AJ253" s="9">
        <v>120.12</v>
      </c>
      <c r="AK253" s="9">
        <v>119.28</v>
      </c>
    </row>
    <row r="254" spans="1:37" s="9" customFormat="1" x14ac:dyDescent="0.3">
      <c r="A254" s="24" t="str">
        <f t="shared" si="4"/>
        <v>SDG_NoInv_BaseC_InvValcimpt</v>
      </c>
      <c r="B254" s="7" t="s">
        <v>221</v>
      </c>
      <c r="C254" s="8" t="s">
        <v>217</v>
      </c>
      <c r="D254" s="21" t="s">
        <v>186</v>
      </c>
      <c r="E254" s="9" t="s">
        <v>119</v>
      </c>
      <c r="F254" s="9">
        <v>2.86</v>
      </c>
      <c r="G254" s="9">
        <v>2.92</v>
      </c>
      <c r="H254" s="9">
        <v>2.96</v>
      </c>
      <c r="I254" s="9">
        <v>2.95</v>
      </c>
      <c r="J254" s="9">
        <v>2.95</v>
      </c>
      <c r="K254" s="9">
        <v>2.95</v>
      </c>
      <c r="L254" s="9">
        <v>2.96</v>
      </c>
      <c r="M254" s="9">
        <v>2.98</v>
      </c>
      <c r="N254" s="9">
        <v>2.99</v>
      </c>
      <c r="O254" s="9">
        <v>3.08</v>
      </c>
      <c r="P254" s="9">
        <v>3.1</v>
      </c>
      <c r="Q254" s="9">
        <v>3.11</v>
      </c>
      <c r="R254" s="9">
        <v>3.11</v>
      </c>
      <c r="S254" s="9">
        <v>3.11</v>
      </c>
      <c r="T254" s="9">
        <v>3.12</v>
      </c>
      <c r="U254" s="9">
        <v>3.13</v>
      </c>
      <c r="V254" s="9">
        <v>3.13</v>
      </c>
      <c r="W254" s="9">
        <v>3.13</v>
      </c>
      <c r="X254" s="9">
        <v>3.14</v>
      </c>
      <c r="Y254" s="9">
        <v>3.14</v>
      </c>
      <c r="Z254" s="9">
        <v>3.13</v>
      </c>
      <c r="AA254" s="9">
        <v>3.14</v>
      </c>
      <c r="AB254" s="9">
        <v>3.15</v>
      </c>
      <c r="AC254" s="9">
        <v>3.16</v>
      </c>
      <c r="AD254" s="9">
        <v>3.16</v>
      </c>
      <c r="AE254" s="9">
        <v>3.16</v>
      </c>
      <c r="AF254" s="9">
        <v>3.16</v>
      </c>
      <c r="AG254" s="9">
        <v>3.16</v>
      </c>
      <c r="AH254" s="9">
        <v>3.15</v>
      </c>
      <c r="AI254" s="9">
        <v>3.12</v>
      </c>
      <c r="AJ254" s="9">
        <v>3.1</v>
      </c>
      <c r="AK254" s="9">
        <v>3.08</v>
      </c>
    </row>
    <row r="255" spans="1:37" s="9" customFormat="1" x14ac:dyDescent="0.3">
      <c r="A255" s="24" t="str">
        <f t="shared" si="4"/>
        <v>SDG_NoInv_BaseC_InvValtotal</v>
      </c>
      <c r="B255" s="7" t="s">
        <v>221</v>
      </c>
      <c r="C255" s="8" t="s">
        <v>217</v>
      </c>
      <c r="D255" s="21" t="s">
        <v>186</v>
      </c>
      <c r="E255" s="9" t="s">
        <v>1</v>
      </c>
      <c r="F255" s="9">
        <v>906.02</v>
      </c>
      <c r="G255" s="9">
        <v>856.64</v>
      </c>
      <c r="H255" s="9">
        <v>883.56</v>
      </c>
      <c r="I255" s="9">
        <v>903.09</v>
      </c>
      <c r="J255" s="9">
        <v>920.08</v>
      </c>
      <c r="K255" s="9">
        <v>940.12</v>
      </c>
      <c r="L255" s="9">
        <v>963.3</v>
      </c>
      <c r="M255" s="9">
        <v>987.63</v>
      </c>
      <c r="N255" s="9">
        <v>1013.98</v>
      </c>
      <c r="O255" s="9">
        <v>1045.33</v>
      </c>
      <c r="P255" s="9">
        <v>1077.78</v>
      </c>
      <c r="Q255" s="9">
        <v>1109.44</v>
      </c>
      <c r="R255" s="9">
        <v>1146.99</v>
      </c>
      <c r="S255" s="9">
        <v>1185.4100000000001</v>
      </c>
      <c r="T255" s="9">
        <v>1225.9000000000001</v>
      </c>
      <c r="U255" s="9">
        <v>1272.25</v>
      </c>
      <c r="V255" s="9">
        <v>1317.17</v>
      </c>
      <c r="W255" s="9">
        <v>1363.84</v>
      </c>
      <c r="X255" s="9">
        <v>1412.84</v>
      </c>
      <c r="Y255" s="9">
        <v>1458.89</v>
      </c>
      <c r="Z255" s="9">
        <v>1507.68</v>
      </c>
      <c r="AA255" s="9">
        <v>1555.18</v>
      </c>
      <c r="AB255" s="9">
        <v>1606.38</v>
      </c>
      <c r="AC255" s="9">
        <v>1654.83</v>
      </c>
      <c r="AD255" s="9">
        <v>1704.82</v>
      </c>
      <c r="AE255" s="9">
        <v>1756.9</v>
      </c>
      <c r="AF255" s="9">
        <v>1810.89</v>
      </c>
      <c r="AG255" s="9">
        <v>1864.19</v>
      </c>
      <c r="AH255" s="9">
        <v>1870.98</v>
      </c>
      <c r="AI255" s="9">
        <v>1869.84</v>
      </c>
      <c r="AJ255" s="9">
        <v>1868.64</v>
      </c>
      <c r="AK255" s="9">
        <v>1863.33</v>
      </c>
    </row>
    <row r="256" spans="1:37" s="9" customFormat="1" x14ac:dyDescent="0.3">
      <c r="A256" s="24" t="str">
        <f t="shared" si="4"/>
        <v>SDG_NoInv_BaseIADJXtotal</v>
      </c>
      <c r="B256" s="7" t="s">
        <v>221</v>
      </c>
      <c r="C256" s="8" t="s">
        <v>217</v>
      </c>
      <c r="D256" s="21" t="s">
        <v>187</v>
      </c>
      <c r="E256" s="9" t="s">
        <v>1</v>
      </c>
      <c r="F256" s="14">
        <v>1</v>
      </c>
      <c r="G256" s="14">
        <v>0.91</v>
      </c>
      <c r="H256" s="14">
        <v>0.94</v>
      </c>
      <c r="I256" s="14">
        <v>0.96</v>
      </c>
      <c r="J256" s="14">
        <v>0.97</v>
      </c>
      <c r="K256" s="14">
        <v>0.99</v>
      </c>
      <c r="L256" s="14">
        <v>1.02</v>
      </c>
      <c r="M256" s="14">
        <v>1.05</v>
      </c>
      <c r="N256" s="14">
        <v>1.07</v>
      </c>
      <c r="O256" s="14">
        <v>1.1100000000000001</v>
      </c>
      <c r="P256" s="14">
        <v>1.1499999999999999</v>
      </c>
      <c r="Q256" s="14">
        <v>1.18</v>
      </c>
      <c r="R256" s="14">
        <v>1.21</v>
      </c>
      <c r="S256" s="14">
        <v>1.25</v>
      </c>
      <c r="T256" s="14">
        <v>1.29</v>
      </c>
      <c r="U256" s="14">
        <v>1.34</v>
      </c>
      <c r="V256" s="14">
        <v>1.39</v>
      </c>
      <c r="W256" s="14">
        <v>1.44</v>
      </c>
      <c r="X256" s="14">
        <v>1.48</v>
      </c>
      <c r="Y256" s="14">
        <v>1.53</v>
      </c>
      <c r="Z256" s="14">
        <v>1.58</v>
      </c>
      <c r="AA256" s="14">
        <v>1.62</v>
      </c>
      <c r="AB256" s="14">
        <v>1.67</v>
      </c>
      <c r="AC256" s="14">
        <v>1.71</v>
      </c>
      <c r="AD256" s="14">
        <v>1.76</v>
      </c>
      <c r="AE256" s="14">
        <v>1.81</v>
      </c>
      <c r="AF256" s="14">
        <v>1.87</v>
      </c>
      <c r="AG256" s="14">
        <v>1.92</v>
      </c>
      <c r="AH256" s="14">
        <v>1.91</v>
      </c>
      <c r="AI256" s="14">
        <v>1.9</v>
      </c>
      <c r="AJ256" s="14">
        <v>1.89</v>
      </c>
      <c r="AK256" s="14">
        <v>1.88</v>
      </c>
    </row>
    <row r="257" spans="1:37" s="9" customFormat="1" x14ac:dyDescent="0.3">
      <c r="A257" s="24" t="str">
        <f t="shared" si="4"/>
        <v>SDG_NoInv_BaseC_QINV_IADJtotal</v>
      </c>
      <c r="B257" s="7" t="s">
        <v>221</v>
      </c>
      <c r="C257" s="8" t="s">
        <v>217</v>
      </c>
      <c r="D257" s="21" t="s">
        <v>188</v>
      </c>
      <c r="E257" s="9" t="s">
        <v>1</v>
      </c>
      <c r="F257" s="9">
        <v>906.02</v>
      </c>
      <c r="G257" s="9">
        <v>943.23</v>
      </c>
      <c r="H257" s="9">
        <v>944.08</v>
      </c>
      <c r="I257" s="9">
        <v>945.5</v>
      </c>
      <c r="J257" s="9">
        <v>945.67</v>
      </c>
      <c r="K257" s="9">
        <v>946.55</v>
      </c>
      <c r="L257" s="9">
        <v>946.55</v>
      </c>
      <c r="M257" s="9">
        <v>944.63</v>
      </c>
      <c r="N257" s="9">
        <v>943.42</v>
      </c>
      <c r="O257" s="9">
        <v>940.44</v>
      </c>
      <c r="P257" s="9">
        <v>941.07</v>
      </c>
      <c r="Q257" s="9">
        <v>942.36</v>
      </c>
      <c r="R257" s="9">
        <v>944.38</v>
      </c>
      <c r="S257" s="9">
        <v>945.84</v>
      </c>
      <c r="T257" s="9">
        <v>947.12</v>
      </c>
      <c r="U257" s="9">
        <v>948.12</v>
      </c>
      <c r="V257" s="9">
        <v>946.83</v>
      </c>
      <c r="W257" s="9">
        <v>947.3</v>
      </c>
      <c r="X257" s="9">
        <v>951.82</v>
      </c>
      <c r="Y257" s="9">
        <v>953.59</v>
      </c>
      <c r="Z257" s="9">
        <v>955.38</v>
      </c>
      <c r="AA257" s="9">
        <v>957.1</v>
      </c>
      <c r="AB257" s="9">
        <v>964.34</v>
      </c>
      <c r="AC257" s="9">
        <v>969.24</v>
      </c>
      <c r="AD257" s="9">
        <v>970.7</v>
      </c>
      <c r="AE257" s="9">
        <v>971.01</v>
      </c>
      <c r="AF257" s="9">
        <v>970.86</v>
      </c>
      <c r="AG257" s="9">
        <v>970.88</v>
      </c>
      <c r="AH257" s="9">
        <v>977.97</v>
      </c>
      <c r="AI257" s="9">
        <v>984.65</v>
      </c>
      <c r="AJ257" s="9">
        <v>988</v>
      </c>
      <c r="AK257" s="9">
        <v>991.02</v>
      </c>
    </row>
    <row r="258" spans="1:37" s="9" customFormat="1" x14ac:dyDescent="0.3">
      <c r="A258" s="24" t="str">
        <f t="shared" ref="A258:A321" si="5">_xlfn.CONCAT(C258,D258,E258)</f>
        <v>SDG_NoInv_BaseINVSHRXtotal</v>
      </c>
      <c r="B258" s="7" t="s">
        <v>221</v>
      </c>
      <c r="C258" s="8" t="s">
        <v>217</v>
      </c>
      <c r="D258" s="21" t="s">
        <v>189</v>
      </c>
      <c r="E258" s="9" t="s">
        <v>1</v>
      </c>
      <c r="F258" s="14">
        <v>0.18</v>
      </c>
      <c r="G258" s="14">
        <v>0.18</v>
      </c>
      <c r="H258" s="14">
        <v>0.18</v>
      </c>
      <c r="I258" s="14">
        <v>0.18</v>
      </c>
      <c r="J258" s="14">
        <v>0.18</v>
      </c>
      <c r="K258" s="14">
        <v>0.18</v>
      </c>
      <c r="L258" s="14">
        <v>0.18</v>
      </c>
      <c r="M258" s="14">
        <v>0.18</v>
      </c>
      <c r="N258" s="14">
        <v>0.18</v>
      </c>
      <c r="O258" s="14">
        <v>0.18</v>
      </c>
      <c r="P258" s="14">
        <v>0.18</v>
      </c>
      <c r="Q258" s="14">
        <v>0.18</v>
      </c>
      <c r="R258" s="14">
        <v>0.18</v>
      </c>
      <c r="S258" s="14">
        <v>0.18</v>
      </c>
      <c r="T258" s="14">
        <v>0.18</v>
      </c>
      <c r="U258" s="14">
        <v>0.18</v>
      </c>
      <c r="V258" s="14">
        <v>0.18</v>
      </c>
      <c r="W258" s="14">
        <v>0.18</v>
      </c>
      <c r="X258" s="14">
        <v>0.18</v>
      </c>
      <c r="Y258" s="14">
        <v>0.18</v>
      </c>
      <c r="Z258" s="14">
        <v>0.18</v>
      </c>
      <c r="AA258" s="14">
        <v>0.18</v>
      </c>
      <c r="AB258" s="14">
        <v>0.18</v>
      </c>
      <c r="AC258" s="14">
        <v>0.18</v>
      </c>
      <c r="AD258" s="14">
        <v>0.18</v>
      </c>
      <c r="AE258" s="14">
        <v>0.18</v>
      </c>
      <c r="AF258" s="14">
        <v>0.18</v>
      </c>
      <c r="AG258" s="14">
        <v>0.18</v>
      </c>
      <c r="AH258" s="14">
        <v>0.18</v>
      </c>
      <c r="AI258" s="14">
        <v>0.18</v>
      </c>
      <c r="AJ258" s="14">
        <v>0.18</v>
      </c>
      <c r="AK258" s="14">
        <v>0.18</v>
      </c>
    </row>
    <row r="259" spans="1:37" s="53" customFormat="1" x14ac:dyDescent="0.3">
      <c r="A259" s="53" t="str">
        <f t="shared" si="5"/>
        <v>SDG_NoInv_BaseGADJXtotal</v>
      </c>
      <c r="B259" s="54" t="s">
        <v>221</v>
      </c>
      <c r="C259" s="55" t="s">
        <v>217</v>
      </c>
      <c r="D259" s="56" t="s">
        <v>190</v>
      </c>
      <c r="E259" s="53" t="s">
        <v>1</v>
      </c>
      <c r="F259" s="57">
        <v>1</v>
      </c>
      <c r="G259" s="57">
        <v>1.02</v>
      </c>
      <c r="H259" s="57">
        <v>1.05</v>
      </c>
      <c r="I259" s="57">
        <v>1.07</v>
      </c>
      <c r="J259" s="57">
        <v>1.1000000000000001</v>
      </c>
      <c r="K259" s="57">
        <v>1.1200000000000001</v>
      </c>
      <c r="L259" s="57">
        <v>1.1499999999999999</v>
      </c>
      <c r="M259" s="57">
        <v>1.18</v>
      </c>
      <c r="N259" s="57">
        <v>1.21</v>
      </c>
      <c r="O259" s="57">
        <v>1.23</v>
      </c>
      <c r="P259" s="57">
        <v>1.26</v>
      </c>
      <c r="Q259" s="57">
        <v>1.29</v>
      </c>
      <c r="R259" s="57">
        <v>1.32</v>
      </c>
      <c r="S259" s="57">
        <v>1.35</v>
      </c>
      <c r="T259" s="57">
        <v>1.39</v>
      </c>
      <c r="U259" s="57">
        <v>1.42</v>
      </c>
      <c r="V259" s="57">
        <v>1.45</v>
      </c>
      <c r="W259" s="57">
        <v>1.49</v>
      </c>
      <c r="X259" s="57">
        <v>1.52</v>
      </c>
      <c r="Y259" s="57">
        <v>1.56</v>
      </c>
      <c r="Z259" s="57">
        <v>1.6</v>
      </c>
      <c r="AA259" s="57">
        <v>1.63</v>
      </c>
      <c r="AB259" s="57">
        <v>1.67</v>
      </c>
      <c r="AC259" s="57">
        <v>1.71</v>
      </c>
      <c r="AD259" s="57">
        <v>1.75</v>
      </c>
      <c r="AE259" s="57">
        <v>1.79</v>
      </c>
      <c r="AF259" s="57">
        <v>1.84</v>
      </c>
      <c r="AG259" s="57">
        <v>1.88</v>
      </c>
      <c r="AH259" s="57">
        <v>1.92</v>
      </c>
      <c r="AI259" s="57">
        <v>1.97</v>
      </c>
      <c r="AJ259" s="57">
        <v>2.02</v>
      </c>
      <c r="AK259" s="57">
        <v>2.06</v>
      </c>
    </row>
    <row r="260" spans="1:37" s="9" customFormat="1" x14ac:dyDescent="0.3">
      <c r="A260" s="24" t="str">
        <f t="shared" si="5"/>
        <v>SDG_NoInv_BaseGOVSHRXtotal</v>
      </c>
      <c r="B260" s="7" t="s">
        <v>221</v>
      </c>
      <c r="C260" s="8" t="s">
        <v>217</v>
      </c>
      <c r="D260" s="21" t="s">
        <v>191</v>
      </c>
      <c r="E260" s="9" t="s">
        <v>1</v>
      </c>
      <c r="F260" s="14">
        <v>0.21</v>
      </c>
      <c r="G260" s="14">
        <v>0.23</v>
      </c>
      <c r="H260" s="14">
        <v>0.23</v>
      </c>
      <c r="I260" s="14">
        <v>0.23</v>
      </c>
      <c r="J260" s="14">
        <v>0.23</v>
      </c>
      <c r="K260" s="14">
        <v>0.23</v>
      </c>
      <c r="L260" s="14">
        <v>0.23</v>
      </c>
      <c r="M260" s="14">
        <v>0.23</v>
      </c>
      <c r="N260" s="14">
        <v>0.23</v>
      </c>
      <c r="O260" s="14">
        <v>0.23</v>
      </c>
      <c r="P260" s="14">
        <v>0.23</v>
      </c>
      <c r="Q260" s="14">
        <v>0.23</v>
      </c>
      <c r="R260" s="14">
        <v>0.22</v>
      </c>
      <c r="S260" s="14">
        <v>0.22</v>
      </c>
      <c r="T260" s="14">
        <v>0.22</v>
      </c>
      <c r="U260" s="14">
        <v>0.22</v>
      </c>
      <c r="V260" s="14">
        <v>0.22</v>
      </c>
      <c r="W260" s="14">
        <v>0.22</v>
      </c>
      <c r="X260" s="14">
        <v>0.22</v>
      </c>
      <c r="Y260" s="14">
        <v>0.21</v>
      </c>
      <c r="Z260" s="14">
        <v>0.21</v>
      </c>
      <c r="AA260" s="14">
        <v>0.21</v>
      </c>
      <c r="AB260" s="14">
        <v>0.21</v>
      </c>
      <c r="AC260" s="14">
        <v>0.21</v>
      </c>
      <c r="AD260" s="14">
        <v>0.21</v>
      </c>
      <c r="AE260" s="14">
        <v>0.21</v>
      </c>
      <c r="AF260" s="14">
        <v>0.2</v>
      </c>
      <c r="AG260" s="14">
        <v>0.2</v>
      </c>
      <c r="AH260" s="14">
        <v>0.2</v>
      </c>
      <c r="AI260" s="14">
        <v>0.21</v>
      </c>
      <c r="AJ260" s="14">
        <v>0.21</v>
      </c>
      <c r="AK260" s="14">
        <v>0.21</v>
      </c>
    </row>
    <row r="261" spans="1:37" s="9" customFormat="1" x14ac:dyDescent="0.3">
      <c r="A261" s="24" t="str">
        <f t="shared" si="5"/>
        <v>SDG_NoInv_BaseGOVGRtotal</v>
      </c>
      <c r="B261" s="7" t="s">
        <v>221</v>
      </c>
      <c r="C261" s="8" t="s">
        <v>217</v>
      </c>
      <c r="D261" s="21" t="s">
        <v>192</v>
      </c>
      <c r="E261" s="9" t="s">
        <v>1</v>
      </c>
      <c r="G261" s="9">
        <v>0.02</v>
      </c>
      <c r="H261" s="9">
        <v>0.02</v>
      </c>
      <c r="I261" s="9">
        <v>0.02</v>
      </c>
      <c r="J261" s="9">
        <v>0.02</v>
      </c>
      <c r="K261" s="9">
        <v>0.02</v>
      </c>
      <c r="L261" s="9">
        <v>0.02</v>
      </c>
      <c r="M261" s="9">
        <v>0.02</v>
      </c>
      <c r="N261" s="9">
        <v>0.02</v>
      </c>
      <c r="O261" s="9">
        <v>0.02</v>
      </c>
      <c r="P261" s="9">
        <v>0.02</v>
      </c>
      <c r="Q261" s="9">
        <v>0.02</v>
      </c>
      <c r="R261" s="9">
        <v>0.02</v>
      </c>
      <c r="S261" s="9">
        <v>0.02</v>
      </c>
      <c r="T261" s="9">
        <v>0.02</v>
      </c>
      <c r="U261" s="9">
        <v>0.02</v>
      </c>
      <c r="V261" s="9">
        <v>0.02</v>
      </c>
      <c r="W261" s="9">
        <v>0.02</v>
      </c>
      <c r="X261" s="9">
        <v>0.02</v>
      </c>
      <c r="Y261" s="9">
        <v>0.02</v>
      </c>
      <c r="Z261" s="9">
        <v>0.02</v>
      </c>
      <c r="AA261" s="9">
        <v>0.02</v>
      </c>
      <c r="AB261" s="9">
        <v>0.02</v>
      </c>
      <c r="AC261" s="9">
        <v>0.02</v>
      </c>
      <c r="AD261" s="9">
        <v>0.02</v>
      </c>
      <c r="AE261" s="9">
        <v>0.02</v>
      </c>
      <c r="AF261" s="9">
        <v>0.02</v>
      </c>
      <c r="AG261" s="9">
        <v>0.02</v>
      </c>
      <c r="AH261" s="9">
        <v>0.02</v>
      </c>
      <c r="AI261" s="9">
        <v>0.02</v>
      </c>
      <c r="AJ261" s="9">
        <v>0.02</v>
      </c>
      <c r="AK261" s="9">
        <v>0.02</v>
      </c>
    </row>
    <row r="262" spans="1:37" s="9" customFormat="1" x14ac:dyDescent="0.3">
      <c r="A262" s="24" t="str">
        <f t="shared" si="5"/>
        <v>SDG_NoInv_Basetrnsfrx_govent-n</v>
      </c>
      <c r="B262" s="7" t="s">
        <v>221</v>
      </c>
      <c r="C262" s="8" t="s">
        <v>217</v>
      </c>
      <c r="D262" s="21" t="s">
        <v>193</v>
      </c>
      <c r="E262" s="9" t="s">
        <v>82</v>
      </c>
      <c r="F262" s="9">
        <v>182.31</v>
      </c>
      <c r="G262" s="9">
        <v>182.31</v>
      </c>
      <c r="H262" s="9">
        <v>182.31</v>
      </c>
      <c r="I262" s="9">
        <v>182.31</v>
      </c>
      <c r="J262" s="9">
        <v>182.31</v>
      </c>
      <c r="K262" s="9">
        <v>182.31</v>
      </c>
      <c r="L262" s="9">
        <v>182.31</v>
      </c>
      <c r="M262" s="9">
        <v>182.31</v>
      </c>
      <c r="N262" s="9">
        <v>182.31</v>
      </c>
      <c r="O262" s="9">
        <v>182.31</v>
      </c>
      <c r="P262" s="9">
        <v>182.31</v>
      </c>
      <c r="Q262" s="9">
        <v>182.31</v>
      </c>
      <c r="R262" s="9">
        <v>182.31</v>
      </c>
      <c r="S262" s="9">
        <v>182.31</v>
      </c>
      <c r="T262" s="9">
        <v>182.31</v>
      </c>
      <c r="U262" s="9">
        <v>182.31</v>
      </c>
      <c r="V262" s="9">
        <v>182.31</v>
      </c>
      <c r="W262" s="9">
        <v>182.31</v>
      </c>
      <c r="X262" s="9">
        <v>182.31</v>
      </c>
      <c r="Y262" s="9">
        <v>182.31</v>
      </c>
      <c r="Z262" s="9">
        <v>182.31</v>
      </c>
      <c r="AA262" s="9">
        <v>182.31</v>
      </c>
      <c r="AB262" s="9">
        <v>182.31</v>
      </c>
      <c r="AC262" s="9">
        <v>182.31</v>
      </c>
      <c r="AD262" s="9">
        <v>182.31</v>
      </c>
      <c r="AE262" s="9">
        <v>182.31</v>
      </c>
      <c r="AF262" s="9">
        <v>182.31</v>
      </c>
      <c r="AG262" s="9">
        <v>182.31</v>
      </c>
      <c r="AH262" s="9">
        <v>182.31</v>
      </c>
      <c r="AI262" s="9">
        <v>182.31</v>
      </c>
      <c r="AJ262" s="9">
        <v>182.31</v>
      </c>
      <c r="AK262" s="9">
        <v>182.31</v>
      </c>
    </row>
    <row r="263" spans="1:37" s="9" customFormat="1" x14ac:dyDescent="0.3">
      <c r="A263" s="24" t="str">
        <f t="shared" si="5"/>
        <v>SDG_NoInv_Basetrnsfrx_govhhd-0</v>
      </c>
      <c r="B263" s="7" t="s">
        <v>221</v>
      </c>
      <c r="C263" s="8" t="s">
        <v>217</v>
      </c>
      <c r="D263" s="21" t="s">
        <v>193</v>
      </c>
      <c r="E263" s="9" t="s">
        <v>84</v>
      </c>
      <c r="F263" s="9">
        <v>42.27</v>
      </c>
      <c r="G263" s="9">
        <v>42.27</v>
      </c>
      <c r="H263" s="9">
        <v>40.799999999999997</v>
      </c>
      <c r="I263" s="9">
        <v>42.26</v>
      </c>
      <c r="J263" s="9">
        <v>43.46</v>
      </c>
      <c r="K263" s="9">
        <v>44.54</v>
      </c>
      <c r="L263" s="9">
        <v>45.78</v>
      </c>
      <c r="M263" s="9">
        <v>47.16</v>
      </c>
      <c r="N263" s="9">
        <v>48.58</v>
      </c>
      <c r="O263" s="9">
        <v>50.1</v>
      </c>
      <c r="P263" s="9">
        <v>51.75</v>
      </c>
      <c r="Q263" s="9">
        <v>53.55</v>
      </c>
      <c r="R263" s="9">
        <v>55.35</v>
      </c>
      <c r="S263" s="9">
        <v>57.43</v>
      </c>
      <c r="T263" s="9">
        <v>59.55</v>
      </c>
      <c r="U263" s="9">
        <v>61.77</v>
      </c>
      <c r="V263" s="9">
        <v>64.260000000000005</v>
      </c>
      <c r="W263" s="9">
        <v>66.739999999999995</v>
      </c>
      <c r="X263" s="9">
        <v>69.3</v>
      </c>
      <c r="Y263" s="9">
        <v>71.97</v>
      </c>
      <c r="Z263" s="9">
        <v>74.52</v>
      </c>
      <c r="AA263" s="9">
        <v>77.22</v>
      </c>
      <c r="AB263" s="9">
        <v>79.89</v>
      </c>
      <c r="AC263" s="9">
        <v>82.79</v>
      </c>
      <c r="AD263" s="9">
        <v>85.58</v>
      </c>
      <c r="AE263" s="9">
        <v>88.46</v>
      </c>
      <c r="AF263" s="9">
        <v>91.45</v>
      </c>
      <c r="AG263" s="9">
        <v>94.58</v>
      </c>
      <c r="AH263" s="9">
        <v>97.68</v>
      </c>
      <c r="AI263" s="9">
        <v>98.68</v>
      </c>
      <c r="AJ263" s="9">
        <v>99.4</v>
      </c>
      <c r="AK263" s="9">
        <v>100.16</v>
      </c>
    </row>
    <row r="264" spans="1:37" s="9" customFormat="1" x14ac:dyDescent="0.3">
      <c r="A264" s="24" t="str">
        <f t="shared" si="5"/>
        <v>SDG_NoInv_Basetrnsfrx_govhhd-1</v>
      </c>
      <c r="B264" s="7" t="s">
        <v>221</v>
      </c>
      <c r="C264" s="8" t="s">
        <v>217</v>
      </c>
      <c r="D264" s="21" t="s">
        <v>193</v>
      </c>
      <c r="E264" s="9" t="s">
        <v>85</v>
      </c>
      <c r="F264" s="9">
        <v>53.47</v>
      </c>
      <c r="G264" s="9">
        <v>53.47</v>
      </c>
      <c r="H264" s="9">
        <v>51.61</v>
      </c>
      <c r="I264" s="9">
        <v>53.46</v>
      </c>
      <c r="J264" s="9">
        <v>54.98</v>
      </c>
      <c r="K264" s="9">
        <v>56.34</v>
      </c>
      <c r="L264" s="9">
        <v>57.91</v>
      </c>
      <c r="M264" s="9">
        <v>59.66</v>
      </c>
      <c r="N264" s="9">
        <v>61.45</v>
      </c>
      <c r="O264" s="9">
        <v>63.37</v>
      </c>
      <c r="P264" s="9">
        <v>65.459999999999994</v>
      </c>
      <c r="Q264" s="9">
        <v>67.739999999999995</v>
      </c>
      <c r="R264" s="9">
        <v>70.010000000000005</v>
      </c>
      <c r="S264" s="9">
        <v>72.64</v>
      </c>
      <c r="T264" s="9">
        <v>75.33</v>
      </c>
      <c r="U264" s="9">
        <v>78.13</v>
      </c>
      <c r="V264" s="9">
        <v>81.290000000000006</v>
      </c>
      <c r="W264" s="9">
        <v>84.42</v>
      </c>
      <c r="X264" s="9">
        <v>87.66</v>
      </c>
      <c r="Y264" s="9">
        <v>91.04</v>
      </c>
      <c r="Z264" s="9">
        <v>94.26</v>
      </c>
      <c r="AA264" s="9">
        <v>97.68</v>
      </c>
      <c r="AB264" s="9">
        <v>101.06</v>
      </c>
      <c r="AC264" s="9">
        <v>104.72</v>
      </c>
      <c r="AD264" s="9">
        <v>108.25</v>
      </c>
      <c r="AE264" s="9">
        <v>111.89</v>
      </c>
      <c r="AF264" s="9">
        <v>115.69</v>
      </c>
      <c r="AG264" s="9">
        <v>119.64</v>
      </c>
      <c r="AH264" s="9">
        <v>123.56</v>
      </c>
      <c r="AI264" s="9">
        <v>124.82</v>
      </c>
      <c r="AJ264" s="9">
        <v>125.73</v>
      </c>
      <c r="AK264" s="9">
        <v>126.69</v>
      </c>
    </row>
    <row r="265" spans="1:37" s="9" customFormat="1" x14ac:dyDescent="0.3">
      <c r="A265" s="24" t="str">
        <f t="shared" si="5"/>
        <v>SDG_NoInv_Basetrnsfrx_govhhd-2</v>
      </c>
      <c r="B265" s="7" t="s">
        <v>221</v>
      </c>
      <c r="C265" s="8" t="s">
        <v>217</v>
      </c>
      <c r="D265" s="21" t="s">
        <v>193</v>
      </c>
      <c r="E265" s="9" t="s">
        <v>86</v>
      </c>
      <c r="F265" s="9">
        <v>58.1</v>
      </c>
      <c r="G265" s="9">
        <v>58.1</v>
      </c>
      <c r="H265" s="9">
        <v>56.08</v>
      </c>
      <c r="I265" s="9">
        <v>58.08</v>
      </c>
      <c r="J265" s="9">
        <v>59.73</v>
      </c>
      <c r="K265" s="9">
        <v>61.21</v>
      </c>
      <c r="L265" s="9">
        <v>62.92</v>
      </c>
      <c r="M265" s="9">
        <v>64.819999999999993</v>
      </c>
      <c r="N265" s="9">
        <v>66.77</v>
      </c>
      <c r="O265" s="9">
        <v>68.849999999999994</v>
      </c>
      <c r="P265" s="9">
        <v>71.13</v>
      </c>
      <c r="Q265" s="9">
        <v>73.599999999999994</v>
      </c>
      <c r="R265" s="9">
        <v>76.069999999999993</v>
      </c>
      <c r="S265" s="9">
        <v>78.930000000000007</v>
      </c>
      <c r="T265" s="9">
        <v>81.84</v>
      </c>
      <c r="U265" s="9">
        <v>84.89</v>
      </c>
      <c r="V265" s="9">
        <v>88.32</v>
      </c>
      <c r="W265" s="9">
        <v>91.72</v>
      </c>
      <c r="X265" s="9">
        <v>95.24</v>
      </c>
      <c r="Y265" s="9">
        <v>98.91</v>
      </c>
      <c r="Z265" s="9">
        <v>102.42</v>
      </c>
      <c r="AA265" s="9">
        <v>106.12</v>
      </c>
      <c r="AB265" s="9">
        <v>109.79</v>
      </c>
      <c r="AC265" s="9">
        <v>113.78</v>
      </c>
      <c r="AD265" s="9">
        <v>117.61</v>
      </c>
      <c r="AE265" s="9">
        <v>121.57</v>
      </c>
      <c r="AF265" s="9">
        <v>125.69</v>
      </c>
      <c r="AG265" s="9">
        <v>129.97999999999999</v>
      </c>
      <c r="AH265" s="9">
        <v>134.24</v>
      </c>
      <c r="AI265" s="9">
        <v>135.62</v>
      </c>
      <c r="AJ265" s="9">
        <v>136.61000000000001</v>
      </c>
      <c r="AK265" s="9">
        <v>137.65</v>
      </c>
    </row>
    <row r="266" spans="1:37" s="9" customFormat="1" x14ac:dyDescent="0.3">
      <c r="A266" s="24" t="str">
        <f t="shared" si="5"/>
        <v>SDG_NoInv_Basetrnsfrx_govhhd-3</v>
      </c>
      <c r="B266" s="7" t="s">
        <v>221</v>
      </c>
      <c r="C266" s="8" t="s">
        <v>217</v>
      </c>
      <c r="D266" s="21" t="s">
        <v>193</v>
      </c>
      <c r="E266" s="9" t="s">
        <v>87</v>
      </c>
      <c r="F266" s="9">
        <v>61.81</v>
      </c>
      <c r="G266" s="9">
        <v>61.81</v>
      </c>
      <c r="H266" s="9">
        <v>59.66</v>
      </c>
      <c r="I266" s="9">
        <v>61.79</v>
      </c>
      <c r="J266" s="9">
        <v>63.55</v>
      </c>
      <c r="K266" s="9">
        <v>65.12</v>
      </c>
      <c r="L266" s="9">
        <v>66.94</v>
      </c>
      <c r="M266" s="9">
        <v>68.959999999999994</v>
      </c>
      <c r="N266" s="9">
        <v>71.03</v>
      </c>
      <c r="O266" s="9">
        <v>73.25</v>
      </c>
      <c r="P266" s="9">
        <v>75.67</v>
      </c>
      <c r="Q266" s="9">
        <v>78.3</v>
      </c>
      <c r="R266" s="9">
        <v>80.92</v>
      </c>
      <c r="S266" s="9">
        <v>83.97</v>
      </c>
      <c r="T266" s="9">
        <v>87.07</v>
      </c>
      <c r="U266" s="9">
        <v>90.31</v>
      </c>
      <c r="V266" s="9">
        <v>93.96</v>
      </c>
      <c r="W266" s="9">
        <v>97.58</v>
      </c>
      <c r="X266" s="9">
        <v>101.32</v>
      </c>
      <c r="Y266" s="9">
        <v>105.23</v>
      </c>
      <c r="Z266" s="9">
        <v>108.96</v>
      </c>
      <c r="AA266" s="9">
        <v>112.9</v>
      </c>
      <c r="AB266" s="9">
        <v>116.81</v>
      </c>
      <c r="AC266" s="9">
        <v>121.04</v>
      </c>
      <c r="AD266" s="9">
        <v>125.12</v>
      </c>
      <c r="AE266" s="9">
        <v>129.33000000000001</v>
      </c>
      <c r="AF266" s="9">
        <v>133.72</v>
      </c>
      <c r="AG266" s="9">
        <v>138.28</v>
      </c>
      <c r="AH266" s="9">
        <v>142.82</v>
      </c>
      <c r="AI266" s="9">
        <v>144.28</v>
      </c>
      <c r="AJ266" s="9">
        <v>145.33000000000001</v>
      </c>
      <c r="AK266" s="9">
        <v>146.44</v>
      </c>
    </row>
    <row r="267" spans="1:37" s="9" customFormat="1" x14ac:dyDescent="0.3">
      <c r="A267" s="24" t="str">
        <f t="shared" si="5"/>
        <v>SDG_NoInv_Basetrnsfrx_govhhd-4</v>
      </c>
      <c r="B267" s="7" t="s">
        <v>221</v>
      </c>
      <c r="C267" s="8" t="s">
        <v>217</v>
      </c>
      <c r="D267" s="21" t="s">
        <v>193</v>
      </c>
      <c r="E267" s="9" t="s">
        <v>88</v>
      </c>
      <c r="F267" s="9">
        <v>54.28</v>
      </c>
      <c r="G267" s="9">
        <v>54.28</v>
      </c>
      <c r="H267" s="9">
        <v>52.39</v>
      </c>
      <c r="I267" s="9">
        <v>54.26</v>
      </c>
      <c r="J267" s="9">
        <v>55.8</v>
      </c>
      <c r="K267" s="9">
        <v>57.19</v>
      </c>
      <c r="L267" s="9">
        <v>58.78</v>
      </c>
      <c r="M267" s="9">
        <v>60.56</v>
      </c>
      <c r="N267" s="9">
        <v>62.38</v>
      </c>
      <c r="O267" s="9">
        <v>64.33</v>
      </c>
      <c r="P267" s="9">
        <v>66.45</v>
      </c>
      <c r="Q267" s="9">
        <v>68.760000000000005</v>
      </c>
      <c r="R267" s="9">
        <v>71.06</v>
      </c>
      <c r="S267" s="9">
        <v>73.73</v>
      </c>
      <c r="T267" s="9">
        <v>76.459999999999994</v>
      </c>
      <c r="U267" s="9">
        <v>79.31</v>
      </c>
      <c r="V267" s="9">
        <v>82.51</v>
      </c>
      <c r="W267" s="9">
        <v>85.69</v>
      </c>
      <c r="X267" s="9">
        <v>88.98</v>
      </c>
      <c r="Y267" s="9">
        <v>92.4</v>
      </c>
      <c r="Z267" s="9">
        <v>95.68</v>
      </c>
      <c r="AA267" s="9">
        <v>99.14</v>
      </c>
      <c r="AB267" s="9">
        <v>102.57</v>
      </c>
      <c r="AC267" s="9">
        <v>106.29</v>
      </c>
      <c r="AD267" s="9">
        <v>109.88</v>
      </c>
      <c r="AE267" s="9">
        <v>113.57</v>
      </c>
      <c r="AF267" s="9">
        <v>117.42</v>
      </c>
      <c r="AG267" s="9">
        <v>121.43</v>
      </c>
      <c r="AH267" s="9">
        <v>125.41</v>
      </c>
      <c r="AI267" s="9">
        <v>126.7</v>
      </c>
      <c r="AJ267" s="9">
        <v>127.62</v>
      </c>
      <c r="AK267" s="9">
        <v>128.6</v>
      </c>
    </row>
    <row r="268" spans="1:37" s="9" customFormat="1" x14ac:dyDescent="0.3">
      <c r="A268" s="24" t="str">
        <f t="shared" si="5"/>
        <v>SDG_NoInv_Basetrnsfrx_govhhd-5</v>
      </c>
      <c r="B268" s="7" t="s">
        <v>221</v>
      </c>
      <c r="C268" s="8" t="s">
        <v>217</v>
      </c>
      <c r="D268" s="21" t="s">
        <v>193</v>
      </c>
      <c r="E268" s="9" t="s">
        <v>89</v>
      </c>
      <c r="F268" s="9">
        <v>51.45</v>
      </c>
      <c r="G268" s="9">
        <v>51.45</v>
      </c>
      <c r="H268" s="9">
        <v>49.66</v>
      </c>
      <c r="I268" s="9">
        <v>51.44</v>
      </c>
      <c r="J268" s="9">
        <v>52.89</v>
      </c>
      <c r="K268" s="9">
        <v>54.21</v>
      </c>
      <c r="L268" s="9">
        <v>55.72</v>
      </c>
      <c r="M268" s="9">
        <v>57.4</v>
      </c>
      <c r="N268" s="9">
        <v>59.13</v>
      </c>
      <c r="O268" s="9">
        <v>60.97</v>
      </c>
      <c r="P268" s="9">
        <v>62.99</v>
      </c>
      <c r="Q268" s="9">
        <v>65.17</v>
      </c>
      <c r="R268" s="9">
        <v>67.36</v>
      </c>
      <c r="S268" s="9">
        <v>69.89</v>
      </c>
      <c r="T268" s="9">
        <v>72.47</v>
      </c>
      <c r="U268" s="9">
        <v>75.180000000000007</v>
      </c>
      <c r="V268" s="9">
        <v>78.209999999999994</v>
      </c>
      <c r="W268" s="9">
        <v>81.22</v>
      </c>
      <c r="X268" s="9">
        <v>84.34</v>
      </c>
      <c r="Y268" s="9">
        <v>87.59</v>
      </c>
      <c r="Z268" s="9">
        <v>90.69</v>
      </c>
      <c r="AA268" s="9">
        <v>93.98</v>
      </c>
      <c r="AB268" s="9">
        <v>97.23</v>
      </c>
      <c r="AC268" s="9">
        <v>100.76</v>
      </c>
      <c r="AD268" s="9">
        <v>104.15</v>
      </c>
      <c r="AE268" s="9">
        <v>107.65</v>
      </c>
      <c r="AF268" s="9">
        <v>111.3</v>
      </c>
      <c r="AG268" s="9">
        <v>115.1</v>
      </c>
      <c r="AH268" s="9">
        <v>118.88</v>
      </c>
      <c r="AI268" s="9">
        <v>120.09</v>
      </c>
      <c r="AJ268" s="9">
        <v>120.97</v>
      </c>
      <c r="AK268" s="9">
        <v>121.9</v>
      </c>
    </row>
    <row r="269" spans="1:37" s="9" customFormat="1" x14ac:dyDescent="0.3">
      <c r="A269" s="24" t="str">
        <f t="shared" si="5"/>
        <v>SDG_NoInv_Basetrnsfrx_govhhd-6</v>
      </c>
      <c r="B269" s="7" t="s">
        <v>221</v>
      </c>
      <c r="C269" s="8" t="s">
        <v>217</v>
      </c>
      <c r="D269" s="21" t="s">
        <v>193</v>
      </c>
      <c r="E269" s="9" t="s">
        <v>90</v>
      </c>
      <c r="F269" s="9">
        <v>33.299999999999997</v>
      </c>
      <c r="G269" s="9">
        <v>33.299999999999997</v>
      </c>
      <c r="H269" s="9">
        <v>32.15</v>
      </c>
      <c r="I269" s="9">
        <v>33.299999999999997</v>
      </c>
      <c r="J269" s="9">
        <v>34.24</v>
      </c>
      <c r="K269" s="9">
        <v>35.090000000000003</v>
      </c>
      <c r="L269" s="9">
        <v>36.07</v>
      </c>
      <c r="M269" s="9">
        <v>37.159999999999997</v>
      </c>
      <c r="N269" s="9">
        <v>38.270000000000003</v>
      </c>
      <c r="O269" s="9">
        <v>39.47</v>
      </c>
      <c r="P269" s="9">
        <v>40.770000000000003</v>
      </c>
      <c r="Q269" s="9">
        <v>42.19</v>
      </c>
      <c r="R269" s="9">
        <v>43.6</v>
      </c>
      <c r="S269" s="9">
        <v>45.24</v>
      </c>
      <c r="T269" s="9">
        <v>46.92</v>
      </c>
      <c r="U269" s="9">
        <v>48.66</v>
      </c>
      <c r="V269" s="9">
        <v>50.63</v>
      </c>
      <c r="W269" s="9">
        <v>52.58</v>
      </c>
      <c r="X269" s="9">
        <v>54.6</v>
      </c>
      <c r="Y269" s="9">
        <v>56.7</v>
      </c>
      <c r="Z269" s="9">
        <v>58.71</v>
      </c>
      <c r="AA269" s="9">
        <v>60.83</v>
      </c>
      <c r="AB269" s="9">
        <v>62.94</v>
      </c>
      <c r="AC269" s="9">
        <v>65.22</v>
      </c>
      <c r="AD269" s="9">
        <v>67.42</v>
      </c>
      <c r="AE269" s="9">
        <v>69.69</v>
      </c>
      <c r="AF269" s="9">
        <v>72.05</v>
      </c>
      <c r="AG269" s="9">
        <v>74.510000000000005</v>
      </c>
      <c r="AH269" s="9">
        <v>76.95</v>
      </c>
      <c r="AI269" s="9">
        <v>77.739999999999995</v>
      </c>
      <c r="AJ269" s="9">
        <v>78.31</v>
      </c>
      <c r="AK269" s="9">
        <v>78.91</v>
      </c>
    </row>
    <row r="270" spans="1:37" s="9" customFormat="1" x14ac:dyDescent="0.3">
      <c r="A270" s="24" t="str">
        <f t="shared" si="5"/>
        <v>SDG_NoInv_Basetrnsfrx_govhhd-7</v>
      </c>
      <c r="B270" s="7" t="s">
        <v>221</v>
      </c>
      <c r="C270" s="8" t="s">
        <v>217</v>
      </c>
      <c r="D270" s="21" t="s">
        <v>193</v>
      </c>
      <c r="E270" s="9" t="s">
        <v>91</v>
      </c>
      <c r="F270" s="9">
        <v>17.170000000000002</v>
      </c>
      <c r="G270" s="9">
        <v>17.170000000000002</v>
      </c>
      <c r="H270" s="9">
        <v>16.57</v>
      </c>
      <c r="I270" s="9">
        <v>17.16</v>
      </c>
      <c r="J270" s="9">
        <v>17.649999999999999</v>
      </c>
      <c r="K270" s="9">
        <v>18.09</v>
      </c>
      <c r="L270" s="9">
        <v>18.59</v>
      </c>
      <c r="M270" s="9">
        <v>19.149999999999999</v>
      </c>
      <c r="N270" s="9">
        <v>19.73</v>
      </c>
      <c r="O270" s="9">
        <v>20.34</v>
      </c>
      <c r="P270" s="9">
        <v>21.01</v>
      </c>
      <c r="Q270" s="9">
        <v>21.75</v>
      </c>
      <c r="R270" s="9">
        <v>22.47</v>
      </c>
      <c r="S270" s="9">
        <v>23.32</v>
      </c>
      <c r="T270" s="9">
        <v>24.18</v>
      </c>
      <c r="U270" s="9">
        <v>25.08</v>
      </c>
      <c r="V270" s="9">
        <v>26.1</v>
      </c>
      <c r="W270" s="9">
        <v>27.1</v>
      </c>
      <c r="X270" s="9">
        <v>28.14</v>
      </c>
      <c r="Y270" s="9">
        <v>29.22</v>
      </c>
      <c r="Z270" s="9">
        <v>30.26</v>
      </c>
      <c r="AA270" s="9">
        <v>31.36</v>
      </c>
      <c r="AB270" s="9">
        <v>32.44</v>
      </c>
      <c r="AC270" s="9">
        <v>33.619999999999997</v>
      </c>
      <c r="AD270" s="9">
        <v>34.75</v>
      </c>
      <c r="AE270" s="9">
        <v>35.92</v>
      </c>
      <c r="AF270" s="9">
        <v>37.14</v>
      </c>
      <c r="AG270" s="9">
        <v>38.4</v>
      </c>
      <c r="AH270" s="9">
        <v>39.659999999999997</v>
      </c>
      <c r="AI270" s="9">
        <v>40.07</v>
      </c>
      <c r="AJ270" s="9">
        <v>40.36</v>
      </c>
      <c r="AK270" s="9">
        <v>40.67</v>
      </c>
    </row>
    <row r="271" spans="1:37" s="9" customFormat="1" x14ac:dyDescent="0.3">
      <c r="A271" s="24" t="str">
        <f t="shared" si="5"/>
        <v>SDG_NoInv_Basetrnsfrx_govhhd-8</v>
      </c>
      <c r="B271" s="7" t="s">
        <v>221</v>
      </c>
      <c r="C271" s="8" t="s">
        <v>217</v>
      </c>
      <c r="D271" s="21" t="s">
        <v>193</v>
      </c>
      <c r="E271" s="9" t="s">
        <v>92</v>
      </c>
      <c r="F271" s="9">
        <v>-31.54</v>
      </c>
      <c r="G271" s="9">
        <v>-31.54</v>
      </c>
      <c r="H271" s="9">
        <v>-30.44</v>
      </c>
      <c r="I271" s="9">
        <v>-31.53</v>
      </c>
      <c r="J271" s="9">
        <v>-32.43</v>
      </c>
      <c r="K271" s="9">
        <v>-33.229999999999997</v>
      </c>
      <c r="L271" s="9">
        <v>-34.159999999999997</v>
      </c>
      <c r="M271" s="9">
        <v>-35.19</v>
      </c>
      <c r="N271" s="9">
        <v>-36.25</v>
      </c>
      <c r="O271" s="9">
        <v>-37.380000000000003</v>
      </c>
      <c r="P271" s="9">
        <v>-38.61</v>
      </c>
      <c r="Q271" s="9">
        <v>-39.950000000000003</v>
      </c>
      <c r="R271" s="9">
        <v>-41.29</v>
      </c>
      <c r="S271" s="9">
        <v>-42.85</v>
      </c>
      <c r="T271" s="9">
        <v>-44.43</v>
      </c>
      <c r="U271" s="9">
        <v>-46.08</v>
      </c>
      <c r="V271" s="9">
        <v>-47.95</v>
      </c>
      <c r="W271" s="9">
        <v>-49.79</v>
      </c>
      <c r="X271" s="9">
        <v>-51.7</v>
      </c>
      <c r="Y271" s="9">
        <v>-53.69</v>
      </c>
      <c r="Z271" s="9">
        <v>-55.6</v>
      </c>
      <c r="AA271" s="9">
        <v>-57.61</v>
      </c>
      <c r="AB271" s="9">
        <v>-59.6</v>
      </c>
      <c r="AC271" s="9">
        <v>-61.77</v>
      </c>
      <c r="AD271" s="9">
        <v>-63.85</v>
      </c>
      <c r="AE271" s="9">
        <v>-65.989999999999995</v>
      </c>
      <c r="AF271" s="9">
        <v>-68.23</v>
      </c>
      <c r="AG271" s="9">
        <v>-70.56</v>
      </c>
      <c r="AH271" s="9">
        <v>-72.88</v>
      </c>
      <c r="AI271" s="9">
        <v>-73.62</v>
      </c>
      <c r="AJ271" s="9">
        <v>-74.16</v>
      </c>
      <c r="AK271" s="9">
        <v>-74.72</v>
      </c>
    </row>
    <row r="272" spans="1:37" s="9" customFormat="1" x14ac:dyDescent="0.3">
      <c r="A272" s="24" t="str">
        <f t="shared" si="5"/>
        <v>SDG_NoInv_Basetrnsfrx_govhhd-9</v>
      </c>
      <c r="B272" s="7" t="s">
        <v>221</v>
      </c>
      <c r="C272" s="8" t="s">
        <v>217</v>
      </c>
      <c r="D272" s="21" t="s">
        <v>193</v>
      </c>
      <c r="E272" s="9" t="s">
        <v>93</v>
      </c>
      <c r="F272" s="9">
        <v>-164.45</v>
      </c>
      <c r="G272" s="9">
        <v>-164.45</v>
      </c>
      <c r="H272" s="9">
        <v>-158.72999999999999</v>
      </c>
      <c r="I272" s="9">
        <v>-164.41</v>
      </c>
      <c r="J272" s="9">
        <v>-169.07</v>
      </c>
      <c r="K272" s="9">
        <v>-173.27</v>
      </c>
      <c r="L272" s="9">
        <v>-178.1</v>
      </c>
      <c r="M272" s="9">
        <v>-183.48</v>
      </c>
      <c r="N272" s="9">
        <v>-188.99</v>
      </c>
      <c r="O272" s="9">
        <v>-194.9</v>
      </c>
      <c r="P272" s="9">
        <v>-201.33</v>
      </c>
      <c r="Q272" s="9">
        <v>-208.33</v>
      </c>
      <c r="R272" s="9">
        <v>-215.32</v>
      </c>
      <c r="S272" s="9">
        <v>-223.41</v>
      </c>
      <c r="T272" s="9">
        <v>-231.66</v>
      </c>
      <c r="U272" s="9">
        <v>-240.29</v>
      </c>
      <c r="V272" s="9">
        <v>-250</v>
      </c>
      <c r="W272" s="9">
        <v>-259.62</v>
      </c>
      <c r="X272" s="9">
        <v>-269.58</v>
      </c>
      <c r="Y272" s="9">
        <v>-279.97000000000003</v>
      </c>
      <c r="Z272" s="9">
        <v>-289.89999999999998</v>
      </c>
      <c r="AA272" s="9">
        <v>-300.39</v>
      </c>
      <c r="AB272" s="9">
        <v>-310.79000000000002</v>
      </c>
      <c r="AC272" s="9">
        <v>-322.06</v>
      </c>
      <c r="AD272" s="9">
        <v>-332.91</v>
      </c>
      <c r="AE272" s="9">
        <v>-344.11</v>
      </c>
      <c r="AF272" s="9">
        <v>-355.78</v>
      </c>
      <c r="AG272" s="9">
        <v>-367.93</v>
      </c>
      <c r="AH272" s="9">
        <v>-379.99</v>
      </c>
      <c r="AI272" s="9">
        <v>-383.87</v>
      </c>
      <c r="AJ272" s="9">
        <v>-386.68</v>
      </c>
      <c r="AK272" s="9">
        <v>-389.63</v>
      </c>
    </row>
    <row r="273" spans="1:37" s="9" customFormat="1" x14ac:dyDescent="0.3">
      <c r="A273" s="24" t="str">
        <f t="shared" si="5"/>
        <v>SDG_NoInv_Basetrnsfrx_rowent-e</v>
      </c>
      <c r="B273" s="7" t="s">
        <v>221</v>
      </c>
      <c r="C273" s="8" t="s">
        <v>217</v>
      </c>
      <c r="D273" s="21" t="s">
        <v>194</v>
      </c>
      <c r="E273" s="9" t="s">
        <v>83</v>
      </c>
      <c r="F273" s="9">
        <v>-32.42</v>
      </c>
      <c r="G273" s="9">
        <v>-32.42</v>
      </c>
      <c r="H273" s="9">
        <v>-32.42</v>
      </c>
      <c r="I273" s="9">
        <v>-32.42</v>
      </c>
      <c r="J273" s="9">
        <v>-32.42</v>
      </c>
      <c r="K273" s="9">
        <v>-32.42</v>
      </c>
      <c r="L273" s="9">
        <v>-32.42</v>
      </c>
      <c r="M273" s="9">
        <v>-32.42</v>
      </c>
      <c r="N273" s="9">
        <v>-32.42</v>
      </c>
      <c r="O273" s="9">
        <v>-32.42</v>
      </c>
      <c r="P273" s="9">
        <v>-32.42</v>
      </c>
      <c r="Q273" s="9">
        <v>-32.42</v>
      </c>
      <c r="R273" s="9">
        <v>-32.42</v>
      </c>
      <c r="S273" s="9">
        <v>-32.42</v>
      </c>
      <c r="T273" s="9">
        <v>-32.42</v>
      </c>
      <c r="U273" s="9">
        <v>-32.42</v>
      </c>
      <c r="V273" s="9">
        <v>-32.42</v>
      </c>
      <c r="W273" s="9">
        <v>-32.42</v>
      </c>
      <c r="X273" s="9">
        <v>-32.42</v>
      </c>
      <c r="Y273" s="9">
        <v>-32.42</v>
      </c>
      <c r="Z273" s="9">
        <v>-32.42</v>
      </c>
      <c r="AA273" s="9">
        <v>-32.42</v>
      </c>
      <c r="AB273" s="9">
        <v>-32.42</v>
      </c>
      <c r="AC273" s="9">
        <v>-32.42</v>
      </c>
      <c r="AD273" s="9">
        <v>-32.42</v>
      </c>
      <c r="AE273" s="9">
        <v>-32.42</v>
      </c>
      <c r="AF273" s="9">
        <v>-32.42</v>
      </c>
      <c r="AG273" s="9">
        <v>-32.42</v>
      </c>
      <c r="AH273" s="9">
        <v>-32.42</v>
      </c>
      <c r="AI273" s="9">
        <v>-32.42</v>
      </c>
      <c r="AJ273" s="9">
        <v>-32.42</v>
      </c>
      <c r="AK273" s="9">
        <v>-32.42</v>
      </c>
    </row>
    <row r="274" spans="1:37" s="9" customFormat="1" x14ac:dyDescent="0.3">
      <c r="A274" s="24" t="str">
        <f t="shared" si="5"/>
        <v>SDG_NoInv_Basetrnsfrx_rowhhd-0</v>
      </c>
      <c r="B274" s="7" t="s">
        <v>221</v>
      </c>
      <c r="C274" s="8" t="s">
        <v>217</v>
      </c>
      <c r="D274" s="21" t="s">
        <v>194</v>
      </c>
      <c r="E274" s="9" t="s">
        <v>84</v>
      </c>
      <c r="F274" s="9">
        <v>0.03</v>
      </c>
      <c r="G274" s="9">
        <v>0.03</v>
      </c>
      <c r="H274" s="9">
        <v>0.03</v>
      </c>
      <c r="I274" s="9">
        <v>0.03</v>
      </c>
      <c r="J274" s="9">
        <v>0.03</v>
      </c>
      <c r="K274" s="9">
        <v>0.03</v>
      </c>
      <c r="L274" s="9">
        <v>0.03</v>
      </c>
      <c r="M274" s="9">
        <v>0.03</v>
      </c>
      <c r="N274" s="9">
        <v>0.03</v>
      </c>
      <c r="O274" s="9">
        <v>0.03</v>
      </c>
      <c r="P274" s="9">
        <v>0.03</v>
      </c>
      <c r="Q274" s="9">
        <v>0.03</v>
      </c>
      <c r="R274" s="9">
        <v>0.03</v>
      </c>
      <c r="S274" s="9">
        <v>0.03</v>
      </c>
      <c r="T274" s="9">
        <v>0.03</v>
      </c>
      <c r="U274" s="9">
        <v>0.03</v>
      </c>
      <c r="V274" s="9">
        <v>0.03</v>
      </c>
      <c r="W274" s="9">
        <v>0.03</v>
      </c>
      <c r="X274" s="9">
        <v>0.03</v>
      </c>
      <c r="Y274" s="9">
        <v>0.03</v>
      </c>
      <c r="Z274" s="9">
        <v>0.03</v>
      </c>
      <c r="AA274" s="9">
        <v>0.03</v>
      </c>
      <c r="AB274" s="9">
        <v>0.03</v>
      </c>
      <c r="AC274" s="9">
        <v>0.03</v>
      </c>
      <c r="AD274" s="9">
        <v>0.03</v>
      </c>
      <c r="AE274" s="9">
        <v>0.03</v>
      </c>
      <c r="AF274" s="9">
        <v>0.03</v>
      </c>
      <c r="AG274" s="9">
        <v>0.03</v>
      </c>
      <c r="AH274" s="9">
        <v>0.03</v>
      </c>
      <c r="AI274" s="9">
        <v>0.03</v>
      </c>
      <c r="AJ274" s="9">
        <v>0.03</v>
      </c>
      <c r="AK274" s="9">
        <v>0.03</v>
      </c>
    </row>
    <row r="275" spans="1:37" s="9" customFormat="1" x14ac:dyDescent="0.3">
      <c r="A275" s="24" t="str">
        <f t="shared" si="5"/>
        <v>SDG_NoInv_Basetrnsfrx_rowhhd-1</v>
      </c>
      <c r="B275" s="7" t="s">
        <v>221</v>
      </c>
      <c r="C275" s="8" t="s">
        <v>217</v>
      </c>
      <c r="D275" s="21" t="s">
        <v>194</v>
      </c>
      <c r="E275" s="9" t="s">
        <v>85</v>
      </c>
      <c r="F275" s="9">
        <v>0.06</v>
      </c>
      <c r="G275" s="9">
        <v>0.06</v>
      </c>
      <c r="H275" s="9">
        <v>0.06</v>
      </c>
      <c r="I275" s="9">
        <v>0.06</v>
      </c>
      <c r="J275" s="9">
        <v>0.06</v>
      </c>
      <c r="K275" s="9">
        <v>0.06</v>
      </c>
      <c r="L275" s="9">
        <v>0.06</v>
      </c>
      <c r="M275" s="9">
        <v>0.06</v>
      </c>
      <c r="N275" s="9">
        <v>0.06</v>
      </c>
      <c r="O275" s="9">
        <v>0.06</v>
      </c>
      <c r="P275" s="9">
        <v>0.06</v>
      </c>
      <c r="Q275" s="9">
        <v>0.06</v>
      </c>
      <c r="R275" s="9">
        <v>0.06</v>
      </c>
      <c r="S275" s="9">
        <v>0.06</v>
      </c>
      <c r="T275" s="9">
        <v>0.06</v>
      </c>
      <c r="U275" s="9">
        <v>0.06</v>
      </c>
      <c r="V275" s="9">
        <v>0.06</v>
      </c>
      <c r="W275" s="9">
        <v>0.06</v>
      </c>
      <c r="X275" s="9">
        <v>0.06</v>
      </c>
      <c r="Y275" s="9">
        <v>0.06</v>
      </c>
      <c r="Z275" s="9">
        <v>0.06</v>
      </c>
      <c r="AA275" s="9">
        <v>0.06</v>
      </c>
      <c r="AB275" s="9">
        <v>0.06</v>
      </c>
      <c r="AC275" s="9">
        <v>0.06</v>
      </c>
      <c r="AD275" s="9">
        <v>0.06</v>
      </c>
      <c r="AE275" s="9">
        <v>0.06</v>
      </c>
      <c r="AF275" s="9">
        <v>0.06</v>
      </c>
      <c r="AG275" s="9">
        <v>0.06</v>
      </c>
      <c r="AH275" s="9">
        <v>0.06</v>
      </c>
      <c r="AI275" s="9">
        <v>0.06</v>
      </c>
      <c r="AJ275" s="9">
        <v>0.06</v>
      </c>
      <c r="AK275" s="9">
        <v>0.06</v>
      </c>
    </row>
    <row r="276" spans="1:37" s="9" customFormat="1" x14ac:dyDescent="0.3">
      <c r="A276" s="24" t="str">
        <f t="shared" si="5"/>
        <v>SDG_NoInv_Basetrnsfrx_rowhhd-2</v>
      </c>
      <c r="B276" s="7" t="s">
        <v>221</v>
      </c>
      <c r="C276" s="8" t="s">
        <v>217</v>
      </c>
      <c r="D276" s="21" t="s">
        <v>194</v>
      </c>
      <c r="E276" s="9" t="s">
        <v>86</v>
      </c>
      <c r="F276" s="9">
        <v>0.13</v>
      </c>
      <c r="G276" s="9">
        <v>0.13</v>
      </c>
      <c r="H276" s="9">
        <v>0.13</v>
      </c>
      <c r="I276" s="9">
        <v>0.13</v>
      </c>
      <c r="J276" s="9">
        <v>0.13</v>
      </c>
      <c r="K276" s="9">
        <v>0.13</v>
      </c>
      <c r="L276" s="9">
        <v>0.13</v>
      </c>
      <c r="M276" s="9">
        <v>0.13</v>
      </c>
      <c r="N276" s="9">
        <v>0.13</v>
      </c>
      <c r="O276" s="9">
        <v>0.13</v>
      </c>
      <c r="P276" s="9">
        <v>0.13</v>
      </c>
      <c r="Q276" s="9">
        <v>0.13</v>
      </c>
      <c r="R276" s="9">
        <v>0.13</v>
      </c>
      <c r="S276" s="9">
        <v>0.13</v>
      </c>
      <c r="T276" s="9">
        <v>0.13</v>
      </c>
      <c r="U276" s="9">
        <v>0.13</v>
      </c>
      <c r="V276" s="9">
        <v>0.13</v>
      </c>
      <c r="W276" s="9">
        <v>0.13</v>
      </c>
      <c r="X276" s="9">
        <v>0.13</v>
      </c>
      <c r="Y276" s="9">
        <v>0.13</v>
      </c>
      <c r="Z276" s="9">
        <v>0.13</v>
      </c>
      <c r="AA276" s="9">
        <v>0.13</v>
      </c>
      <c r="AB276" s="9">
        <v>0.13</v>
      </c>
      <c r="AC276" s="9">
        <v>0.13</v>
      </c>
      <c r="AD276" s="9">
        <v>0.13</v>
      </c>
      <c r="AE276" s="9">
        <v>0.13</v>
      </c>
      <c r="AF276" s="9">
        <v>0.13</v>
      </c>
      <c r="AG276" s="9">
        <v>0.13</v>
      </c>
      <c r="AH276" s="9">
        <v>0.13</v>
      </c>
      <c r="AI276" s="9">
        <v>0.13</v>
      </c>
      <c r="AJ276" s="9">
        <v>0.13</v>
      </c>
      <c r="AK276" s="9">
        <v>0.13</v>
      </c>
    </row>
    <row r="277" spans="1:37" s="9" customFormat="1" x14ac:dyDescent="0.3">
      <c r="A277" s="24" t="str">
        <f t="shared" si="5"/>
        <v>SDG_NoInv_Basetrnsfrx_rowhhd-3</v>
      </c>
      <c r="B277" s="7" t="s">
        <v>221</v>
      </c>
      <c r="C277" s="8" t="s">
        <v>217</v>
      </c>
      <c r="D277" s="21" t="s">
        <v>194</v>
      </c>
      <c r="E277" s="9" t="s">
        <v>87</v>
      </c>
      <c r="F277" s="9">
        <v>0.21</v>
      </c>
      <c r="G277" s="9">
        <v>0.21</v>
      </c>
      <c r="H277" s="9">
        <v>0.21</v>
      </c>
      <c r="I277" s="9">
        <v>0.21</v>
      </c>
      <c r="J277" s="9">
        <v>0.21</v>
      </c>
      <c r="K277" s="9">
        <v>0.21</v>
      </c>
      <c r="L277" s="9">
        <v>0.21</v>
      </c>
      <c r="M277" s="9">
        <v>0.21</v>
      </c>
      <c r="N277" s="9">
        <v>0.21</v>
      </c>
      <c r="O277" s="9">
        <v>0.21</v>
      </c>
      <c r="P277" s="9">
        <v>0.21</v>
      </c>
      <c r="Q277" s="9">
        <v>0.21</v>
      </c>
      <c r="R277" s="9">
        <v>0.21</v>
      </c>
      <c r="S277" s="9">
        <v>0.21</v>
      </c>
      <c r="T277" s="9">
        <v>0.21</v>
      </c>
      <c r="U277" s="9">
        <v>0.21</v>
      </c>
      <c r="V277" s="9">
        <v>0.21</v>
      </c>
      <c r="W277" s="9">
        <v>0.21</v>
      </c>
      <c r="X277" s="9">
        <v>0.21</v>
      </c>
      <c r="Y277" s="9">
        <v>0.21</v>
      </c>
      <c r="Z277" s="9">
        <v>0.21</v>
      </c>
      <c r="AA277" s="9">
        <v>0.21</v>
      </c>
      <c r="AB277" s="9">
        <v>0.21</v>
      </c>
      <c r="AC277" s="9">
        <v>0.21</v>
      </c>
      <c r="AD277" s="9">
        <v>0.21</v>
      </c>
      <c r="AE277" s="9">
        <v>0.21</v>
      </c>
      <c r="AF277" s="9">
        <v>0.21</v>
      </c>
      <c r="AG277" s="9">
        <v>0.21</v>
      </c>
      <c r="AH277" s="9">
        <v>0.21</v>
      </c>
      <c r="AI277" s="9">
        <v>0.21</v>
      </c>
      <c r="AJ277" s="9">
        <v>0.21</v>
      </c>
      <c r="AK277" s="9">
        <v>0.21</v>
      </c>
    </row>
    <row r="278" spans="1:37" s="9" customFormat="1" x14ac:dyDescent="0.3">
      <c r="A278" s="24" t="str">
        <f t="shared" si="5"/>
        <v>SDG_NoInv_Basetrnsfrx_rowhhd-4</v>
      </c>
      <c r="B278" s="7" t="s">
        <v>221</v>
      </c>
      <c r="C278" s="8" t="s">
        <v>217</v>
      </c>
      <c r="D278" s="21" t="s">
        <v>194</v>
      </c>
      <c r="E278" s="9" t="s">
        <v>88</v>
      </c>
      <c r="F278" s="9">
        <v>0.21</v>
      </c>
      <c r="G278" s="9">
        <v>0.21</v>
      </c>
      <c r="H278" s="9">
        <v>0.21</v>
      </c>
      <c r="I278" s="9">
        <v>0.21</v>
      </c>
      <c r="J278" s="9">
        <v>0.21</v>
      </c>
      <c r="K278" s="9">
        <v>0.21</v>
      </c>
      <c r="L278" s="9">
        <v>0.21</v>
      </c>
      <c r="M278" s="9">
        <v>0.21</v>
      </c>
      <c r="N278" s="9">
        <v>0.21</v>
      </c>
      <c r="O278" s="9">
        <v>0.21</v>
      </c>
      <c r="P278" s="9">
        <v>0.21</v>
      </c>
      <c r="Q278" s="9">
        <v>0.21</v>
      </c>
      <c r="R278" s="9">
        <v>0.21</v>
      </c>
      <c r="S278" s="9">
        <v>0.21</v>
      </c>
      <c r="T278" s="9">
        <v>0.21</v>
      </c>
      <c r="U278" s="9">
        <v>0.21</v>
      </c>
      <c r="V278" s="9">
        <v>0.21</v>
      </c>
      <c r="W278" s="9">
        <v>0.21</v>
      </c>
      <c r="X278" s="9">
        <v>0.21</v>
      </c>
      <c r="Y278" s="9">
        <v>0.21</v>
      </c>
      <c r="Z278" s="9">
        <v>0.21</v>
      </c>
      <c r="AA278" s="9">
        <v>0.21</v>
      </c>
      <c r="AB278" s="9">
        <v>0.21</v>
      </c>
      <c r="AC278" s="9">
        <v>0.21</v>
      </c>
      <c r="AD278" s="9">
        <v>0.21</v>
      </c>
      <c r="AE278" s="9">
        <v>0.21</v>
      </c>
      <c r="AF278" s="9">
        <v>0.21</v>
      </c>
      <c r="AG278" s="9">
        <v>0.21</v>
      </c>
      <c r="AH278" s="9">
        <v>0.21</v>
      </c>
      <c r="AI278" s="9">
        <v>0.21</v>
      </c>
      <c r="AJ278" s="9">
        <v>0.21</v>
      </c>
      <c r="AK278" s="9">
        <v>0.21</v>
      </c>
    </row>
    <row r="279" spans="1:37" s="9" customFormat="1" x14ac:dyDescent="0.3">
      <c r="A279" s="24" t="str">
        <f t="shared" si="5"/>
        <v>SDG_NoInv_Basetrnsfrx_rowhhd-5</v>
      </c>
      <c r="B279" s="7" t="s">
        <v>221</v>
      </c>
      <c r="C279" s="8" t="s">
        <v>217</v>
      </c>
      <c r="D279" s="21" t="s">
        <v>194</v>
      </c>
      <c r="E279" s="9" t="s">
        <v>89</v>
      </c>
      <c r="F279" s="9">
        <v>0.3</v>
      </c>
      <c r="G279" s="9">
        <v>0.3</v>
      </c>
      <c r="H279" s="9">
        <v>0.3</v>
      </c>
      <c r="I279" s="9">
        <v>0.3</v>
      </c>
      <c r="J279" s="9">
        <v>0.3</v>
      </c>
      <c r="K279" s="9">
        <v>0.3</v>
      </c>
      <c r="L279" s="9">
        <v>0.3</v>
      </c>
      <c r="M279" s="9">
        <v>0.3</v>
      </c>
      <c r="N279" s="9">
        <v>0.3</v>
      </c>
      <c r="O279" s="9">
        <v>0.3</v>
      </c>
      <c r="P279" s="9">
        <v>0.3</v>
      </c>
      <c r="Q279" s="9">
        <v>0.3</v>
      </c>
      <c r="R279" s="9">
        <v>0.3</v>
      </c>
      <c r="S279" s="9">
        <v>0.3</v>
      </c>
      <c r="T279" s="9">
        <v>0.3</v>
      </c>
      <c r="U279" s="9">
        <v>0.3</v>
      </c>
      <c r="V279" s="9">
        <v>0.3</v>
      </c>
      <c r="W279" s="9">
        <v>0.3</v>
      </c>
      <c r="X279" s="9">
        <v>0.3</v>
      </c>
      <c r="Y279" s="9">
        <v>0.3</v>
      </c>
      <c r="Z279" s="9">
        <v>0.3</v>
      </c>
      <c r="AA279" s="9">
        <v>0.3</v>
      </c>
      <c r="AB279" s="9">
        <v>0.3</v>
      </c>
      <c r="AC279" s="9">
        <v>0.3</v>
      </c>
      <c r="AD279" s="9">
        <v>0.3</v>
      </c>
      <c r="AE279" s="9">
        <v>0.3</v>
      </c>
      <c r="AF279" s="9">
        <v>0.3</v>
      </c>
      <c r="AG279" s="9">
        <v>0.3</v>
      </c>
      <c r="AH279" s="9">
        <v>0.3</v>
      </c>
      <c r="AI279" s="9">
        <v>0.3</v>
      </c>
      <c r="AJ279" s="9">
        <v>0.3</v>
      </c>
      <c r="AK279" s="9">
        <v>0.3</v>
      </c>
    </row>
    <row r="280" spans="1:37" s="9" customFormat="1" x14ac:dyDescent="0.3">
      <c r="A280" s="24" t="str">
        <f t="shared" si="5"/>
        <v>SDG_NoInv_Basetrnsfrx_rowhhd-6</v>
      </c>
      <c r="B280" s="7" t="s">
        <v>221</v>
      </c>
      <c r="C280" s="8" t="s">
        <v>217</v>
      </c>
      <c r="D280" s="21" t="s">
        <v>194</v>
      </c>
      <c r="E280" s="9" t="s">
        <v>90</v>
      </c>
      <c r="F280" s="9">
        <v>0.56000000000000005</v>
      </c>
      <c r="G280" s="9">
        <v>0.56000000000000005</v>
      </c>
      <c r="H280" s="9">
        <v>0.56000000000000005</v>
      </c>
      <c r="I280" s="9">
        <v>0.56000000000000005</v>
      </c>
      <c r="J280" s="9">
        <v>0.56000000000000005</v>
      </c>
      <c r="K280" s="9">
        <v>0.56000000000000005</v>
      </c>
      <c r="L280" s="9">
        <v>0.56000000000000005</v>
      </c>
      <c r="M280" s="9">
        <v>0.56000000000000005</v>
      </c>
      <c r="N280" s="9">
        <v>0.56000000000000005</v>
      </c>
      <c r="O280" s="9">
        <v>0.56000000000000005</v>
      </c>
      <c r="P280" s="9">
        <v>0.56000000000000005</v>
      </c>
      <c r="Q280" s="9">
        <v>0.56000000000000005</v>
      </c>
      <c r="R280" s="9">
        <v>0.56000000000000005</v>
      </c>
      <c r="S280" s="9">
        <v>0.56000000000000005</v>
      </c>
      <c r="T280" s="9">
        <v>0.56000000000000005</v>
      </c>
      <c r="U280" s="9">
        <v>0.56000000000000005</v>
      </c>
      <c r="V280" s="9">
        <v>0.56000000000000005</v>
      </c>
      <c r="W280" s="9">
        <v>0.56000000000000005</v>
      </c>
      <c r="X280" s="9">
        <v>0.56000000000000005</v>
      </c>
      <c r="Y280" s="9">
        <v>0.56000000000000005</v>
      </c>
      <c r="Z280" s="9">
        <v>0.56000000000000005</v>
      </c>
      <c r="AA280" s="9">
        <v>0.56000000000000005</v>
      </c>
      <c r="AB280" s="9">
        <v>0.56000000000000005</v>
      </c>
      <c r="AC280" s="9">
        <v>0.56000000000000005</v>
      </c>
      <c r="AD280" s="9">
        <v>0.56000000000000005</v>
      </c>
      <c r="AE280" s="9">
        <v>0.56000000000000005</v>
      </c>
      <c r="AF280" s="9">
        <v>0.56000000000000005</v>
      </c>
      <c r="AG280" s="9">
        <v>0.56000000000000005</v>
      </c>
      <c r="AH280" s="9">
        <v>0.56000000000000005</v>
      </c>
      <c r="AI280" s="9">
        <v>0.56000000000000005</v>
      </c>
      <c r="AJ280" s="9">
        <v>0.56000000000000005</v>
      </c>
      <c r="AK280" s="9">
        <v>0.56000000000000005</v>
      </c>
    </row>
    <row r="281" spans="1:37" s="9" customFormat="1" x14ac:dyDescent="0.3">
      <c r="A281" s="24" t="str">
        <f t="shared" si="5"/>
        <v>SDG_NoInv_Basetrnsfrx_rowhhd-7</v>
      </c>
      <c r="B281" s="7" t="s">
        <v>221</v>
      </c>
      <c r="C281" s="8" t="s">
        <v>217</v>
      </c>
      <c r="D281" s="21" t="s">
        <v>194</v>
      </c>
      <c r="E281" s="9" t="s">
        <v>91</v>
      </c>
      <c r="F281" s="9">
        <v>0.68</v>
      </c>
      <c r="G281" s="9">
        <v>0.68</v>
      </c>
      <c r="H281" s="9">
        <v>0.68</v>
      </c>
      <c r="I281" s="9">
        <v>0.68</v>
      </c>
      <c r="J281" s="9">
        <v>0.68</v>
      </c>
      <c r="K281" s="9">
        <v>0.68</v>
      </c>
      <c r="L281" s="9">
        <v>0.68</v>
      </c>
      <c r="M281" s="9">
        <v>0.68</v>
      </c>
      <c r="N281" s="9">
        <v>0.68</v>
      </c>
      <c r="O281" s="9">
        <v>0.68</v>
      </c>
      <c r="P281" s="9">
        <v>0.68</v>
      </c>
      <c r="Q281" s="9">
        <v>0.68</v>
      </c>
      <c r="R281" s="9">
        <v>0.68</v>
      </c>
      <c r="S281" s="9">
        <v>0.68</v>
      </c>
      <c r="T281" s="9">
        <v>0.68</v>
      </c>
      <c r="U281" s="9">
        <v>0.68</v>
      </c>
      <c r="V281" s="9">
        <v>0.68</v>
      </c>
      <c r="W281" s="9">
        <v>0.68</v>
      </c>
      <c r="X281" s="9">
        <v>0.68</v>
      </c>
      <c r="Y281" s="9">
        <v>0.68</v>
      </c>
      <c r="Z281" s="9">
        <v>0.68</v>
      </c>
      <c r="AA281" s="9">
        <v>0.68</v>
      </c>
      <c r="AB281" s="9">
        <v>0.68</v>
      </c>
      <c r="AC281" s="9">
        <v>0.68</v>
      </c>
      <c r="AD281" s="9">
        <v>0.68</v>
      </c>
      <c r="AE281" s="9">
        <v>0.68</v>
      </c>
      <c r="AF281" s="9">
        <v>0.68</v>
      </c>
      <c r="AG281" s="9">
        <v>0.68</v>
      </c>
      <c r="AH281" s="9">
        <v>0.68</v>
      </c>
      <c r="AI281" s="9">
        <v>0.68</v>
      </c>
      <c r="AJ281" s="9">
        <v>0.68</v>
      </c>
      <c r="AK281" s="9">
        <v>0.68</v>
      </c>
    </row>
    <row r="282" spans="1:37" s="9" customFormat="1" x14ac:dyDescent="0.3">
      <c r="A282" s="24" t="str">
        <f t="shared" si="5"/>
        <v>SDG_NoInv_Basetrnsfrx_rowhhd-8</v>
      </c>
      <c r="B282" s="7" t="s">
        <v>221</v>
      </c>
      <c r="C282" s="8" t="s">
        <v>217</v>
      </c>
      <c r="D282" s="21" t="s">
        <v>194</v>
      </c>
      <c r="E282" s="9" t="s">
        <v>92</v>
      </c>
      <c r="F282" s="9">
        <v>2.34</v>
      </c>
      <c r="G282" s="9">
        <v>2.34</v>
      </c>
      <c r="H282" s="9">
        <v>2.34</v>
      </c>
      <c r="I282" s="9">
        <v>2.34</v>
      </c>
      <c r="J282" s="9">
        <v>2.34</v>
      </c>
      <c r="K282" s="9">
        <v>2.34</v>
      </c>
      <c r="L282" s="9">
        <v>2.34</v>
      </c>
      <c r="M282" s="9">
        <v>2.34</v>
      </c>
      <c r="N282" s="9">
        <v>2.34</v>
      </c>
      <c r="O282" s="9">
        <v>2.34</v>
      </c>
      <c r="P282" s="9">
        <v>2.34</v>
      </c>
      <c r="Q282" s="9">
        <v>2.34</v>
      </c>
      <c r="R282" s="9">
        <v>2.34</v>
      </c>
      <c r="S282" s="9">
        <v>2.34</v>
      </c>
      <c r="T282" s="9">
        <v>2.34</v>
      </c>
      <c r="U282" s="9">
        <v>2.34</v>
      </c>
      <c r="V282" s="9">
        <v>2.34</v>
      </c>
      <c r="W282" s="9">
        <v>2.34</v>
      </c>
      <c r="X282" s="9">
        <v>2.34</v>
      </c>
      <c r="Y282" s="9">
        <v>2.34</v>
      </c>
      <c r="Z282" s="9">
        <v>2.34</v>
      </c>
      <c r="AA282" s="9">
        <v>2.34</v>
      </c>
      <c r="AB282" s="9">
        <v>2.34</v>
      </c>
      <c r="AC282" s="9">
        <v>2.34</v>
      </c>
      <c r="AD282" s="9">
        <v>2.34</v>
      </c>
      <c r="AE282" s="9">
        <v>2.34</v>
      </c>
      <c r="AF282" s="9">
        <v>2.34</v>
      </c>
      <c r="AG282" s="9">
        <v>2.34</v>
      </c>
      <c r="AH282" s="9">
        <v>2.34</v>
      </c>
      <c r="AI282" s="9">
        <v>2.34</v>
      </c>
      <c r="AJ282" s="9">
        <v>2.34</v>
      </c>
      <c r="AK282" s="9">
        <v>2.34</v>
      </c>
    </row>
    <row r="283" spans="1:37" s="9" customFormat="1" x14ac:dyDescent="0.3">
      <c r="A283" s="24" t="str">
        <f t="shared" si="5"/>
        <v>SDG_NoInv_Basetrnsfrx_rowhhd-9</v>
      </c>
      <c r="B283" s="7" t="s">
        <v>221</v>
      </c>
      <c r="C283" s="8" t="s">
        <v>217</v>
      </c>
      <c r="D283" s="21" t="s">
        <v>194</v>
      </c>
      <c r="E283" s="9" t="s">
        <v>93</v>
      </c>
      <c r="F283" s="9">
        <v>8.82</v>
      </c>
      <c r="G283" s="9">
        <v>8.82</v>
      </c>
      <c r="H283" s="9">
        <v>8.82</v>
      </c>
      <c r="I283" s="9">
        <v>8.82</v>
      </c>
      <c r="J283" s="9">
        <v>8.82</v>
      </c>
      <c r="K283" s="9">
        <v>8.82</v>
      </c>
      <c r="L283" s="9">
        <v>8.82</v>
      </c>
      <c r="M283" s="9">
        <v>8.82</v>
      </c>
      <c r="N283" s="9">
        <v>8.82</v>
      </c>
      <c r="O283" s="9">
        <v>8.82</v>
      </c>
      <c r="P283" s="9">
        <v>8.82</v>
      </c>
      <c r="Q283" s="9">
        <v>8.82</v>
      </c>
      <c r="R283" s="9">
        <v>8.82</v>
      </c>
      <c r="S283" s="9">
        <v>8.82</v>
      </c>
      <c r="T283" s="9">
        <v>8.82</v>
      </c>
      <c r="U283" s="9">
        <v>8.82</v>
      </c>
      <c r="V283" s="9">
        <v>8.82</v>
      </c>
      <c r="W283" s="9">
        <v>8.82</v>
      </c>
      <c r="X283" s="9">
        <v>8.82</v>
      </c>
      <c r="Y283" s="9">
        <v>8.82</v>
      </c>
      <c r="Z283" s="9">
        <v>8.82</v>
      </c>
      <c r="AA283" s="9">
        <v>8.82</v>
      </c>
      <c r="AB283" s="9">
        <v>8.82</v>
      </c>
      <c r="AC283" s="9">
        <v>8.82</v>
      </c>
      <c r="AD283" s="9">
        <v>8.82</v>
      </c>
      <c r="AE283" s="9">
        <v>8.82</v>
      </c>
      <c r="AF283" s="9">
        <v>8.82</v>
      </c>
      <c r="AG283" s="9">
        <v>8.82</v>
      </c>
      <c r="AH283" s="9">
        <v>8.82</v>
      </c>
      <c r="AI283" s="9">
        <v>8.82</v>
      </c>
      <c r="AJ283" s="9">
        <v>8.82</v>
      </c>
      <c r="AK283" s="9">
        <v>8.82</v>
      </c>
    </row>
    <row r="284" spans="1:37" s="9" customFormat="1" x14ac:dyDescent="0.3">
      <c r="A284" s="24" t="str">
        <f t="shared" si="5"/>
        <v>SDG_NoInv_Basetrnsfrx_rowgov</v>
      </c>
      <c r="B284" s="7" t="s">
        <v>221</v>
      </c>
      <c r="C284" s="8" t="s">
        <v>217</v>
      </c>
      <c r="D284" s="21" t="s">
        <v>194</v>
      </c>
      <c r="E284" s="9" t="s">
        <v>195</v>
      </c>
      <c r="F284" s="9">
        <v>-48.31</v>
      </c>
      <c r="G284" s="9">
        <v>-48.31</v>
      </c>
      <c r="H284" s="9">
        <v>-48.31</v>
      </c>
      <c r="I284" s="9">
        <v>-48.31</v>
      </c>
      <c r="J284" s="9">
        <v>-48.31</v>
      </c>
      <c r="K284" s="9">
        <v>-48.31</v>
      </c>
      <c r="L284" s="9">
        <v>-48.31</v>
      </c>
      <c r="M284" s="9">
        <v>-48.31</v>
      </c>
      <c r="N284" s="9">
        <v>-48.31</v>
      </c>
      <c r="O284" s="9">
        <v>-48.31</v>
      </c>
      <c r="P284" s="9">
        <v>-48.31</v>
      </c>
      <c r="Q284" s="9">
        <v>-48.31</v>
      </c>
      <c r="R284" s="9">
        <v>-48.31</v>
      </c>
      <c r="S284" s="9">
        <v>-48.31</v>
      </c>
      <c r="T284" s="9">
        <v>-48.31</v>
      </c>
      <c r="U284" s="9">
        <v>-48.31</v>
      </c>
      <c r="V284" s="9">
        <v>-48.31</v>
      </c>
      <c r="W284" s="9">
        <v>-48.31</v>
      </c>
      <c r="X284" s="9">
        <v>-48.31</v>
      </c>
      <c r="Y284" s="9">
        <v>-48.31</v>
      </c>
      <c r="Z284" s="9">
        <v>-48.31</v>
      </c>
      <c r="AA284" s="9">
        <v>-48.31</v>
      </c>
      <c r="AB284" s="9">
        <v>-48.31</v>
      </c>
      <c r="AC284" s="9">
        <v>-48.31</v>
      </c>
      <c r="AD284" s="9">
        <v>-48.31</v>
      </c>
      <c r="AE284" s="9">
        <v>-48.31</v>
      </c>
      <c r="AF284" s="9">
        <v>-48.31</v>
      </c>
      <c r="AG284" s="9">
        <v>-48.31</v>
      </c>
      <c r="AH284" s="9">
        <v>-48.31</v>
      </c>
      <c r="AI284" s="9">
        <v>-48.31</v>
      </c>
      <c r="AJ284" s="9">
        <v>-48.31</v>
      </c>
      <c r="AK284" s="9">
        <v>-48.31</v>
      </c>
    </row>
    <row r="285" spans="1:37" s="9" customFormat="1" x14ac:dyDescent="0.3">
      <c r="A285" s="24" t="str">
        <f t="shared" si="5"/>
        <v>SDG_NoInv_BaseC_NetTrnsGov2Instotal</v>
      </c>
      <c r="B285" s="7" t="s">
        <v>221</v>
      </c>
      <c r="C285" s="8" t="s">
        <v>217</v>
      </c>
      <c r="D285" s="21" t="s">
        <v>196</v>
      </c>
      <c r="E285" s="9" t="s">
        <v>1</v>
      </c>
      <c r="F285" s="9">
        <v>406.48</v>
      </c>
      <c r="G285" s="9">
        <v>406.48</v>
      </c>
      <c r="H285" s="9">
        <v>400.36</v>
      </c>
      <c r="I285" s="9">
        <v>406.43</v>
      </c>
      <c r="J285" s="9">
        <v>411.42</v>
      </c>
      <c r="K285" s="9">
        <v>415.91</v>
      </c>
      <c r="L285" s="9">
        <v>421.07</v>
      </c>
      <c r="M285" s="9">
        <v>426.82</v>
      </c>
      <c r="N285" s="9">
        <v>432.72</v>
      </c>
      <c r="O285" s="9">
        <v>439.04</v>
      </c>
      <c r="P285" s="9">
        <v>445.91</v>
      </c>
      <c r="Q285" s="9">
        <v>453.39</v>
      </c>
      <c r="R285" s="9">
        <v>460.87</v>
      </c>
      <c r="S285" s="9">
        <v>469.52</v>
      </c>
      <c r="T285" s="9">
        <v>478.34</v>
      </c>
      <c r="U285" s="9">
        <v>487.58</v>
      </c>
      <c r="V285" s="9">
        <v>497.96</v>
      </c>
      <c r="W285" s="9">
        <v>508.24</v>
      </c>
      <c r="X285" s="9">
        <v>518.9</v>
      </c>
      <c r="Y285" s="9">
        <v>530.01</v>
      </c>
      <c r="Z285" s="9">
        <v>540.62</v>
      </c>
      <c r="AA285" s="9">
        <v>551.84</v>
      </c>
      <c r="AB285" s="9">
        <v>562.96</v>
      </c>
      <c r="AC285" s="9">
        <v>575.01</v>
      </c>
      <c r="AD285" s="9">
        <v>586.62</v>
      </c>
      <c r="AE285" s="9">
        <v>598.59</v>
      </c>
      <c r="AF285" s="9">
        <v>611.07000000000005</v>
      </c>
      <c r="AG285" s="9">
        <v>624.05999999999995</v>
      </c>
      <c r="AH285" s="9">
        <v>636.96</v>
      </c>
      <c r="AI285" s="9">
        <v>641.11</v>
      </c>
      <c r="AJ285" s="9">
        <v>644.11</v>
      </c>
      <c r="AK285" s="9">
        <v>647.27</v>
      </c>
    </row>
    <row r="286" spans="1:37" s="9" customFormat="1" x14ac:dyDescent="0.3">
      <c r="A286" s="24" t="str">
        <f t="shared" si="5"/>
        <v>SDG_NoInv_BaseEGXtotal</v>
      </c>
      <c r="B286" s="7" t="s">
        <v>221</v>
      </c>
      <c r="C286" s="8" t="s">
        <v>217</v>
      </c>
      <c r="D286" s="21" t="s">
        <v>197</v>
      </c>
      <c r="E286" s="9" t="s">
        <v>1</v>
      </c>
      <c r="F286" s="9">
        <v>1502.94</v>
      </c>
      <c r="G286" s="9">
        <v>1547.24</v>
      </c>
      <c r="H286" s="9">
        <v>1562.78</v>
      </c>
      <c r="I286" s="9">
        <v>1595.66</v>
      </c>
      <c r="J286" s="9">
        <v>1626.3</v>
      </c>
      <c r="K286" s="9">
        <v>1661.37</v>
      </c>
      <c r="L286" s="9">
        <v>1700.04</v>
      </c>
      <c r="M286" s="9">
        <v>1740.28</v>
      </c>
      <c r="N286" s="9">
        <v>1780.47</v>
      </c>
      <c r="O286" s="9">
        <v>1813.48</v>
      </c>
      <c r="P286" s="9">
        <v>1856.11</v>
      </c>
      <c r="Q286" s="9">
        <v>1900.63</v>
      </c>
      <c r="R286" s="9">
        <v>1948.18</v>
      </c>
      <c r="S286" s="9">
        <v>1996.45</v>
      </c>
      <c r="T286" s="9">
        <v>2045.37</v>
      </c>
      <c r="U286" s="9">
        <v>2097.56</v>
      </c>
      <c r="V286" s="9">
        <v>2152.6799999999998</v>
      </c>
      <c r="W286" s="9">
        <v>2207.38</v>
      </c>
      <c r="X286" s="9">
        <v>2262.48</v>
      </c>
      <c r="Y286" s="9">
        <v>2315.64</v>
      </c>
      <c r="Z286" s="9">
        <v>2369.46</v>
      </c>
      <c r="AA286" s="9">
        <v>2425.0100000000002</v>
      </c>
      <c r="AB286" s="9">
        <v>2476.0100000000002</v>
      </c>
      <c r="AC286" s="9">
        <v>2531.0500000000002</v>
      </c>
      <c r="AD286" s="9">
        <v>2591.17</v>
      </c>
      <c r="AE286" s="9">
        <v>2653.77</v>
      </c>
      <c r="AF286" s="9">
        <v>2718.65</v>
      </c>
      <c r="AG286" s="9">
        <v>2780.37</v>
      </c>
      <c r="AH286" s="9">
        <v>2812.57</v>
      </c>
      <c r="AI286" s="9">
        <v>2839.84</v>
      </c>
      <c r="AJ286" s="9">
        <v>2875.47</v>
      </c>
      <c r="AK286" s="9">
        <v>2915.11</v>
      </c>
    </row>
    <row r="287" spans="1:37" s="9" customFormat="1" x14ac:dyDescent="0.3">
      <c r="A287" s="24" t="str">
        <f t="shared" si="5"/>
        <v>SDG_NoInv_BaseQFSXflab-p</v>
      </c>
      <c r="B287" s="7" t="s">
        <v>221</v>
      </c>
      <c r="C287" s="8" t="s">
        <v>217</v>
      </c>
      <c r="D287" s="21" t="s">
        <v>198</v>
      </c>
      <c r="E287" s="9" t="s">
        <v>199</v>
      </c>
      <c r="F287" s="9">
        <v>3154.55</v>
      </c>
      <c r="G287" s="9">
        <v>2949.97</v>
      </c>
      <c r="H287" s="9">
        <v>3075.63</v>
      </c>
      <c r="I287" s="9">
        <v>3182.24</v>
      </c>
      <c r="J287" s="9">
        <v>3274.28</v>
      </c>
      <c r="K287" s="9">
        <v>3361.05</v>
      </c>
      <c r="L287" s="9">
        <v>3448.36</v>
      </c>
      <c r="M287" s="9">
        <v>3536.88</v>
      </c>
      <c r="N287" s="9">
        <v>3628.24</v>
      </c>
      <c r="O287" s="9">
        <v>3725.35</v>
      </c>
      <c r="P287" s="9">
        <v>3829.09</v>
      </c>
      <c r="Q287" s="9">
        <v>3935.44</v>
      </c>
      <c r="R287" s="9">
        <v>4050.11</v>
      </c>
      <c r="S287" s="9">
        <v>4169.72</v>
      </c>
      <c r="T287" s="9">
        <v>4294.32</v>
      </c>
      <c r="U287" s="9">
        <v>4428.37</v>
      </c>
      <c r="V287" s="9">
        <v>4567.9799999999996</v>
      </c>
      <c r="W287" s="9">
        <v>4712.38</v>
      </c>
      <c r="X287" s="9">
        <v>4863.29</v>
      </c>
      <c r="Y287" s="9">
        <v>5013.96</v>
      </c>
      <c r="Z287" s="9">
        <v>5165.37</v>
      </c>
      <c r="AA287" s="9">
        <v>5317.77</v>
      </c>
      <c r="AB287" s="9">
        <v>5477.2</v>
      </c>
      <c r="AC287" s="9">
        <v>5636.68</v>
      </c>
      <c r="AD287" s="9">
        <v>5798.59</v>
      </c>
      <c r="AE287" s="9">
        <v>5964.46</v>
      </c>
      <c r="AF287" s="9">
        <v>6135.41</v>
      </c>
      <c r="AG287" s="9">
        <v>6306.03</v>
      </c>
      <c r="AH287" s="9">
        <v>6422.07</v>
      </c>
      <c r="AI287" s="9">
        <v>6494.93</v>
      </c>
      <c r="AJ287" s="9">
        <v>6544.23</v>
      </c>
      <c r="AK287" s="9">
        <v>6576.55</v>
      </c>
    </row>
    <row r="288" spans="1:37" s="9" customFormat="1" x14ac:dyDescent="0.3">
      <c r="A288" s="24" t="str">
        <f t="shared" si="5"/>
        <v>SDG_NoInv_BaseQFSXflab-m</v>
      </c>
      <c r="B288" s="7" t="s">
        <v>221</v>
      </c>
      <c r="C288" s="8" t="s">
        <v>217</v>
      </c>
      <c r="D288" s="21" t="s">
        <v>198</v>
      </c>
      <c r="E288" s="9" t="s">
        <v>200</v>
      </c>
      <c r="F288" s="9">
        <v>5235.99</v>
      </c>
      <c r="G288" s="9">
        <v>4902.62</v>
      </c>
      <c r="H288" s="9">
        <v>5116.18</v>
      </c>
      <c r="I288" s="9">
        <v>5294.91</v>
      </c>
      <c r="J288" s="9">
        <v>5445.62</v>
      </c>
      <c r="K288" s="9">
        <v>5586.72</v>
      </c>
      <c r="L288" s="9">
        <v>5729.39</v>
      </c>
      <c r="M288" s="9">
        <v>5876.11</v>
      </c>
      <c r="N288" s="9">
        <v>6028.41</v>
      </c>
      <c r="O288" s="9">
        <v>6183.42</v>
      </c>
      <c r="P288" s="9">
        <v>6350.45</v>
      </c>
      <c r="Q288" s="9">
        <v>6522.04</v>
      </c>
      <c r="R288" s="9">
        <v>6708.11</v>
      </c>
      <c r="S288" s="9">
        <v>6904.7</v>
      </c>
      <c r="T288" s="9">
        <v>7111.3</v>
      </c>
      <c r="U288" s="9">
        <v>7335.94</v>
      </c>
      <c r="V288" s="9">
        <v>7574.61</v>
      </c>
      <c r="W288" s="9">
        <v>7822.57</v>
      </c>
      <c r="X288" s="9">
        <v>8078.45</v>
      </c>
      <c r="Y288" s="9">
        <v>8329.5</v>
      </c>
      <c r="Z288" s="9">
        <v>8578.15</v>
      </c>
      <c r="AA288" s="9">
        <v>8826.99</v>
      </c>
      <c r="AB288" s="9">
        <v>9079.0499999999993</v>
      </c>
      <c r="AC288" s="9">
        <v>9330.01</v>
      </c>
      <c r="AD288" s="9">
        <v>9588.52</v>
      </c>
      <c r="AE288" s="9">
        <v>9856.9500000000007</v>
      </c>
      <c r="AF288" s="9">
        <v>10136.93</v>
      </c>
      <c r="AG288" s="9">
        <v>10413.07</v>
      </c>
      <c r="AH288" s="9">
        <v>10575.92</v>
      </c>
      <c r="AI288" s="9">
        <v>10653.54</v>
      </c>
      <c r="AJ288" s="9">
        <v>10685.6</v>
      </c>
      <c r="AK288" s="9">
        <v>10685.83</v>
      </c>
    </row>
    <row r="289" spans="1:37" s="9" customFormat="1" x14ac:dyDescent="0.3">
      <c r="A289" s="24" t="str">
        <f t="shared" si="5"/>
        <v>SDG_NoInv_BaseQFSXflab-s</v>
      </c>
      <c r="B289" s="7" t="s">
        <v>221</v>
      </c>
      <c r="C289" s="8" t="s">
        <v>217</v>
      </c>
      <c r="D289" s="21" t="s">
        <v>198</v>
      </c>
      <c r="E289" s="9" t="s">
        <v>201</v>
      </c>
      <c r="F289" s="9">
        <v>4708.9399999999996</v>
      </c>
      <c r="G289" s="9">
        <v>4371.09</v>
      </c>
      <c r="H289" s="9">
        <v>4549.28</v>
      </c>
      <c r="I289" s="9">
        <v>4712.0600000000004</v>
      </c>
      <c r="J289" s="9">
        <v>4856.99</v>
      </c>
      <c r="K289" s="9">
        <v>4994.99</v>
      </c>
      <c r="L289" s="9">
        <v>5132.6099999999997</v>
      </c>
      <c r="M289" s="9">
        <v>5272.43</v>
      </c>
      <c r="N289" s="9">
        <v>5415.06</v>
      </c>
      <c r="O289" s="9">
        <v>5548.83</v>
      </c>
      <c r="P289" s="9">
        <v>5694.95</v>
      </c>
      <c r="Q289" s="9">
        <v>5847.86</v>
      </c>
      <c r="R289" s="9">
        <v>6011.43</v>
      </c>
      <c r="S289" s="9">
        <v>6183.3</v>
      </c>
      <c r="T289" s="9">
        <v>6363.26</v>
      </c>
      <c r="U289" s="9">
        <v>6556.32</v>
      </c>
      <c r="V289" s="9">
        <v>6761.18</v>
      </c>
      <c r="W289" s="9">
        <v>6974.95</v>
      </c>
      <c r="X289" s="9">
        <v>7196.6</v>
      </c>
      <c r="Y289" s="9">
        <v>7417.11</v>
      </c>
      <c r="Z289" s="9">
        <v>7636.72</v>
      </c>
      <c r="AA289" s="9">
        <v>7857.81</v>
      </c>
      <c r="AB289" s="9">
        <v>8073.94</v>
      </c>
      <c r="AC289" s="9">
        <v>8288.82</v>
      </c>
      <c r="AD289" s="9">
        <v>8510.92</v>
      </c>
      <c r="AE289" s="9">
        <v>8742.35</v>
      </c>
      <c r="AF289" s="9">
        <v>8984.07</v>
      </c>
      <c r="AG289" s="9">
        <v>9226.07</v>
      </c>
      <c r="AH289" s="9">
        <v>9395.1200000000008</v>
      </c>
      <c r="AI289" s="9">
        <v>9504.61</v>
      </c>
      <c r="AJ289" s="9">
        <v>9577.48</v>
      </c>
      <c r="AK289" s="9">
        <v>9622.6299999999992</v>
      </c>
    </row>
    <row r="290" spans="1:37" s="9" customFormat="1" x14ac:dyDescent="0.3">
      <c r="A290" s="24" t="str">
        <f t="shared" si="5"/>
        <v>SDG_NoInv_BaseQFSXflab-t</v>
      </c>
      <c r="B290" s="7" t="s">
        <v>221</v>
      </c>
      <c r="C290" s="8" t="s">
        <v>217</v>
      </c>
      <c r="D290" s="21" t="s">
        <v>198</v>
      </c>
      <c r="E290" s="9" t="s">
        <v>202</v>
      </c>
      <c r="F290" s="9">
        <v>3319.1</v>
      </c>
      <c r="G290" s="9">
        <v>3045.9</v>
      </c>
      <c r="H290" s="9">
        <v>3146.49</v>
      </c>
      <c r="I290" s="9">
        <v>3243.37</v>
      </c>
      <c r="J290" s="9">
        <v>3332.72</v>
      </c>
      <c r="K290" s="9">
        <v>3420.48</v>
      </c>
      <c r="L290" s="9">
        <v>3509.94</v>
      </c>
      <c r="M290" s="9">
        <v>3601.98</v>
      </c>
      <c r="N290" s="9">
        <v>3696.46</v>
      </c>
      <c r="O290" s="9">
        <v>3782.91</v>
      </c>
      <c r="P290" s="9">
        <v>3878.66</v>
      </c>
      <c r="Q290" s="9">
        <v>3980.6</v>
      </c>
      <c r="R290" s="9">
        <v>4091.44</v>
      </c>
      <c r="S290" s="9">
        <v>4208.8</v>
      </c>
      <c r="T290" s="9">
        <v>4332.08</v>
      </c>
      <c r="U290" s="9">
        <v>4463.99</v>
      </c>
      <c r="V290" s="9">
        <v>4602.8100000000004</v>
      </c>
      <c r="W290" s="9">
        <v>4747.93</v>
      </c>
      <c r="X290" s="9">
        <v>4901.38</v>
      </c>
      <c r="Y290" s="9">
        <v>5054.08</v>
      </c>
      <c r="Z290" s="9">
        <v>5207.09</v>
      </c>
      <c r="AA290" s="9">
        <v>5361.4</v>
      </c>
      <c r="AB290" s="9">
        <v>5512.93</v>
      </c>
      <c r="AC290" s="9">
        <v>5662.41</v>
      </c>
      <c r="AD290" s="9">
        <v>5815.18</v>
      </c>
      <c r="AE290" s="9">
        <v>5972.85</v>
      </c>
      <c r="AF290" s="9">
        <v>6136.74</v>
      </c>
      <c r="AG290" s="9">
        <v>6302.18</v>
      </c>
      <c r="AH290" s="9">
        <v>6422.3</v>
      </c>
      <c r="AI290" s="9">
        <v>6504.05</v>
      </c>
      <c r="AJ290" s="9">
        <v>6561.64</v>
      </c>
      <c r="AK290" s="9">
        <v>6601.03</v>
      </c>
    </row>
    <row r="291" spans="1:37" s="9" customFormat="1" x14ac:dyDescent="0.3">
      <c r="A291" s="24" t="str">
        <f t="shared" si="5"/>
        <v>SDG_NoInv_BaseQFSXfcap</v>
      </c>
      <c r="B291" s="7" t="s">
        <v>221</v>
      </c>
      <c r="C291" s="8" t="s">
        <v>217</v>
      </c>
      <c r="D291" s="21" t="s">
        <v>198</v>
      </c>
      <c r="E291" s="9" t="s">
        <v>203</v>
      </c>
      <c r="F291" s="9">
        <v>3799.09</v>
      </c>
      <c r="G291" s="9">
        <v>3955.03</v>
      </c>
      <c r="H291" s="9">
        <v>4074.86</v>
      </c>
      <c r="I291" s="9">
        <v>4172.84</v>
      </c>
      <c r="J291" s="9">
        <v>4267.51</v>
      </c>
      <c r="K291" s="9">
        <v>4382.8100000000004</v>
      </c>
      <c r="L291" s="9">
        <v>4519.58</v>
      </c>
      <c r="M291" s="9">
        <v>4656.1899999999996</v>
      </c>
      <c r="N291" s="9">
        <v>4789.78</v>
      </c>
      <c r="O291" s="9">
        <v>4901.58</v>
      </c>
      <c r="P291" s="9">
        <v>5011.75</v>
      </c>
      <c r="Q291" s="9">
        <v>5119.59</v>
      </c>
      <c r="R291" s="9">
        <v>5251.14</v>
      </c>
      <c r="S291" s="9">
        <v>5386.37</v>
      </c>
      <c r="T291" s="9">
        <v>5531.85</v>
      </c>
      <c r="U291" s="9">
        <v>5709.25</v>
      </c>
      <c r="V291" s="9">
        <v>5872.74</v>
      </c>
      <c r="W291" s="9">
        <v>6048.91</v>
      </c>
      <c r="X291" s="9">
        <v>6238.11</v>
      </c>
      <c r="Y291" s="9">
        <v>6413.55</v>
      </c>
      <c r="Z291" s="9">
        <v>6590.94</v>
      </c>
      <c r="AA291" s="9">
        <v>6774.17</v>
      </c>
      <c r="AB291" s="9">
        <v>6962.81</v>
      </c>
      <c r="AC291" s="9">
        <v>7139.77</v>
      </c>
      <c r="AD291" s="9">
        <v>7323.84</v>
      </c>
      <c r="AE291" s="9">
        <v>7516.79</v>
      </c>
      <c r="AF291" s="9">
        <v>7719.53</v>
      </c>
      <c r="AG291" s="9">
        <v>7909.27</v>
      </c>
      <c r="AH291" s="9">
        <v>7764.19</v>
      </c>
      <c r="AI291" s="9">
        <v>7631.32</v>
      </c>
      <c r="AJ291" s="9">
        <v>7531.86</v>
      </c>
      <c r="AK291" s="9">
        <v>7436.01</v>
      </c>
    </row>
    <row r="292" spans="1:37" s="9" customFormat="1" x14ac:dyDescent="0.3">
      <c r="A292" s="24" t="str">
        <f t="shared" si="5"/>
        <v>SDG_NoInv_BaseQFSXfegy</v>
      </c>
      <c r="B292" s="7" t="s">
        <v>221</v>
      </c>
      <c r="C292" s="8" t="s">
        <v>217</v>
      </c>
      <c r="D292" s="21" t="s">
        <v>198</v>
      </c>
      <c r="E292" s="9" t="s">
        <v>204</v>
      </c>
      <c r="F292" s="9">
        <v>200.18</v>
      </c>
      <c r="G292" s="9">
        <v>216.07</v>
      </c>
      <c r="H292" s="9">
        <v>219.02</v>
      </c>
      <c r="I292" s="9">
        <v>223.88</v>
      </c>
      <c r="J292" s="9">
        <v>229.69</v>
      </c>
      <c r="K292" s="9">
        <v>239.4</v>
      </c>
      <c r="L292" s="9">
        <v>250.14</v>
      </c>
      <c r="M292" s="9">
        <v>252.02</v>
      </c>
      <c r="N292" s="9">
        <v>249.89</v>
      </c>
      <c r="O292" s="9">
        <v>250.41</v>
      </c>
      <c r="P292" s="9">
        <v>257.02999999999997</v>
      </c>
      <c r="Q292" s="9">
        <v>264.76</v>
      </c>
      <c r="R292" s="9">
        <v>279.01</v>
      </c>
      <c r="S292" s="9">
        <v>289.29000000000002</v>
      </c>
      <c r="T292" s="9">
        <v>299.73</v>
      </c>
      <c r="U292" s="9">
        <v>309.74</v>
      </c>
      <c r="V292" s="9">
        <v>309.69</v>
      </c>
      <c r="W292" s="9">
        <v>317.70999999999998</v>
      </c>
      <c r="X292" s="9">
        <v>339.9</v>
      </c>
      <c r="Y292" s="9">
        <v>360.66</v>
      </c>
      <c r="Z292" s="9">
        <v>382.61</v>
      </c>
      <c r="AA292" s="9">
        <v>404.64</v>
      </c>
      <c r="AB292" s="9">
        <v>420</v>
      </c>
      <c r="AC292" s="9">
        <v>436.39</v>
      </c>
      <c r="AD292" s="9">
        <v>454.78</v>
      </c>
      <c r="AE292" s="9">
        <v>473.91</v>
      </c>
      <c r="AF292" s="9">
        <v>493.24</v>
      </c>
      <c r="AG292" s="9">
        <v>575.41999999999996</v>
      </c>
      <c r="AH292" s="9">
        <v>651.1</v>
      </c>
      <c r="AI292" s="9">
        <v>718.97</v>
      </c>
      <c r="AJ292" s="9">
        <v>787.98</v>
      </c>
      <c r="AK292" s="9">
        <v>854.04</v>
      </c>
    </row>
    <row r="293" spans="1:37" s="9" customFormat="1" x14ac:dyDescent="0.3">
      <c r="A293" s="24" t="str">
        <f t="shared" si="5"/>
        <v>SDG_NoInv_BaseQFSXfland</v>
      </c>
      <c r="B293" s="7" t="s">
        <v>221</v>
      </c>
      <c r="C293" s="8" t="s">
        <v>217</v>
      </c>
      <c r="D293" s="21" t="s">
        <v>198</v>
      </c>
      <c r="E293" s="9" t="s">
        <v>205</v>
      </c>
      <c r="F293" s="9">
        <v>17.03</v>
      </c>
      <c r="G293" s="9">
        <v>17.2</v>
      </c>
      <c r="H293" s="9">
        <v>17.37</v>
      </c>
      <c r="I293" s="9">
        <v>17.54</v>
      </c>
      <c r="J293" s="9">
        <v>17.72</v>
      </c>
      <c r="K293" s="9">
        <v>17.899999999999999</v>
      </c>
      <c r="L293" s="9">
        <v>18.07</v>
      </c>
      <c r="M293" s="9">
        <v>18.260000000000002</v>
      </c>
      <c r="N293" s="9">
        <v>18.440000000000001</v>
      </c>
      <c r="O293" s="9">
        <v>18.62</v>
      </c>
      <c r="P293" s="9">
        <v>18.809999999999999</v>
      </c>
      <c r="Q293" s="9">
        <v>19</v>
      </c>
      <c r="R293" s="9">
        <v>19.190000000000001</v>
      </c>
      <c r="S293" s="9">
        <v>19.38</v>
      </c>
      <c r="T293" s="9">
        <v>19.57</v>
      </c>
      <c r="U293" s="9">
        <v>19.77</v>
      </c>
      <c r="V293" s="9">
        <v>19.97</v>
      </c>
      <c r="W293" s="9">
        <v>20.170000000000002</v>
      </c>
      <c r="X293" s="9">
        <v>20.37</v>
      </c>
      <c r="Y293" s="9">
        <v>20.57</v>
      </c>
      <c r="Z293" s="9">
        <v>20.78</v>
      </c>
      <c r="AA293" s="9">
        <v>20.98</v>
      </c>
      <c r="AB293" s="9">
        <v>21.19</v>
      </c>
      <c r="AC293" s="9">
        <v>21.41</v>
      </c>
      <c r="AD293" s="9">
        <v>21.62</v>
      </c>
      <c r="AE293" s="9">
        <v>21.84</v>
      </c>
      <c r="AF293" s="9">
        <v>22.05</v>
      </c>
      <c r="AG293" s="9">
        <v>22.28</v>
      </c>
      <c r="AH293" s="9">
        <v>22.5</v>
      </c>
      <c r="AI293" s="9">
        <v>22.72</v>
      </c>
      <c r="AJ293" s="9">
        <v>22.95</v>
      </c>
      <c r="AK293" s="9">
        <v>23.18</v>
      </c>
    </row>
    <row r="294" spans="1:37" s="9" customFormat="1" x14ac:dyDescent="0.3">
      <c r="A294" s="24" t="str">
        <f t="shared" si="5"/>
        <v>SDG_NoInv_BaseC_QFSlabtotal</v>
      </c>
      <c r="B294" s="7" t="s">
        <v>221</v>
      </c>
      <c r="C294" s="8" t="s">
        <v>217</v>
      </c>
      <c r="D294" s="21" t="s">
        <v>206</v>
      </c>
      <c r="E294" s="9" t="s">
        <v>1</v>
      </c>
      <c r="F294" s="9">
        <v>16418.580000000002</v>
      </c>
      <c r="G294" s="9">
        <v>15269.58</v>
      </c>
      <c r="H294" s="9">
        <v>15887.57</v>
      </c>
      <c r="I294" s="9">
        <v>16432.59</v>
      </c>
      <c r="J294" s="9">
        <v>16909.599999999999</v>
      </c>
      <c r="K294" s="9">
        <v>17363.240000000002</v>
      </c>
      <c r="L294" s="9">
        <v>17820.3</v>
      </c>
      <c r="M294" s="9">
        <v>18287.39</v>
      </c>
      <c r="N294" s="9">
        <v>18768.169999999998</v>
      </c>
      <c r="O294" s="9">
        <v>19240.509999999998</v>
      </c>
      <c r="P294" s="9">
        <v>19753.150000000001</v>
      </c>
      <c r="Q294" s="9">
        <v>20285.939999999999</v>
      </c>
      <c r="R294" s="9">
        <v>20861.09</v>
      </c>
      <c r="S294" s="9">
        <v>21466.52</v>
      </c>
      <c r="T294" s="9">
        <v>22100.959999999999</v>
      </c>
      <c r="U294" s="9">
        <v>22784.61</v>
      </c>
      <c r="V294" s="9">
        <v>23506.58</v>
      </c>
      <c r="W294" s="9">
        <v>24257.83</v>
      </c>
      <c r="X294" s="9">
        <v>25039.72</v>
      </c>
      <c r="Y294" s="9">
        <v>25814.639999999999</v>
      </c>
      <c r="Z294" s="9">
        <v>26587.33</v>
      </c>
      <c r="AA294" s="9">
        <v>27363.96</v>
      </c>
      <c r="AB294" s="9">
        <v>28143.119999999999</v>
      </c>
      <c r="AC294" s="9">
        <v>28917.919999999998</v>
      </c>
      <c r="AD294" s="9">
        <v>29713.22</v>
      </c>
      <c r="AE294" s="9">
        <v>30536.61</v>
      </c>
      <c r="AF294" s="9">
        <v>31393.15</v>
      </c>
      <c r="AG294" s="9">
        <v>32247.35</v>
      </c>
      <c r="AH294" s="9">
        <v>32815.42</v>
      </c>
      <c r="AI294" s="9">
        <v>33157.129999999997</v>
      </c>
      <c r="AJ294" s="9">
        <v>33368.959999999999</v>
      </c>
      <c r="AK294" s="9">
        <v>33486.04</v>
      </c>
    </row>
    <row r="295" spans="1:37" s="9" customFormat="1" x14ac:dyDescent="0.3">
      <c r="A295" s="24" t="str">
        <f t="shared" si="5"/>
        <v>SDG_NoInv_BaseP_ActivePoptotal</v>
      </c>
      <c r="B295" s="7" t="s">
        <v>221</v>
      </c>
      <c r="C295" s="8" t="s">
        <v>217</v>
      </c>
      <c r="D295" s="21" t="s">
        <v>207</v>
      </c>
      <c r="E295" s="9" t="s">
        <v>1</v>
      </c>
      <c r="G295" s="9">
        <v>24292.9</v>
      </c>
      <c r="H295" s="9">
        <v>24642.6</v>
      </c>
      <c r="I295" s="9">
        <v>24992.2</v>
      </c>
      <c r="J295" s="9">
        <v>25341.9</v>
      </c>
      <c r="K295" s="9">
        <v>25691.599999999999</v>
      </c>
      <c r="L295" s="9">
        <v>26041.200000000001</v>
      </c>
      <c r="M295" s="9">
        <v>26390.6</v>
      </c>
      <c r="N295" s="9">
        <v>26740</v>
      </c>
      <c r="O295" s="9">
        <v>27089.3</v>
      </c>
      <c r="P295" s="9">
        <v>27438.7</v>
      </c>
      <c r="Q295" s="9">
        <v>27788.1</v>
      </c>
      <c r="R295" s="9">
        <v>28086.2</v>
      </c>
      <c r="S295" s="9">
        <v>28384.400000000001</v>
      </c>
      <c r="T295" s="9">
        <v>28682.5</v>
      </c>
      <c r="U295" s="9">
        <v>28980.7</v>
      </c>
      <c r="V295" s="9">
        <v>29278.799999999999</v>
      </c>
      <c r="W295" s="9">
        <v>29514.3</v>
      </c>
      <c r="X295" s="9">
        <v>29749.7</v>
      </c>
      <c r="Y295" s="9">
        <v>29985.200000000001</v>
      </c>
      <c r="Z295" s="9">
        <v>30220.7</v>
      </c>
      <c r="AA295" s="9">
        <v>30456.1</v>
      </c>
      <c r="AB295" s="9">
        <v>30638.2</v>
      </c>
      <c r="AC295" s="9">
        <v>30820.3</v>
      </c>
      <c r="AD295" s="9">
        <v>31002.3</v>
      </c>
      <c r="AE295" s="9">
        <v>31184.400000000001</v>
      </c>
      <c r="AF295" s="9">
        <v>31366.5</v>
      </c>
      <c r="AG295" s="9">
        <v>31469.200000000001</v>
      </c>
      <c r="AH295" s="9">
        <v>31571.9</v>
      </c>
      <c r="AI295" s="9">
        <v>31674.6</v>
      </c>
      <c r="AJ295" s="9">
        <v>31777.4</v>
      </c>
      <c r="AK295" s="9">
        <v>31880.1</v>
      </c>
    </row>
    <row r="296" spans="1:37" s="9" customFormat="1" x14ac:dyDescent="0.3">
      <c r="A296" s="24" t="str">
        <f t="shared" si="5"/>
        <v>SDG_NoInv_BaseP_WAgePoptotal</v>
      </c>
      <c r="B296" s="7" t="s">
        <v>221</v>
      </c>
      <c r="C296" s="8" t="s">
        <v>217</v>
      </c>
      <c r="D296" s="21" t="s">
        <v>208</v>
      </c>
      <c r="E296" s="9" t="s">
        <v>1</v>
      </c>
      <c r="G296" s="9">
        <v>38959.5</v>
      </c>
      <c r="H296" s="9">
        <v>39520.300000000003</v>
      </c>
      <c r="I296" s="9">
        <v>40081.1</v>
      </c>
      <c r="J296" s="9">
        <v>40641.9</v>
      </c>
      <c r="K296" s="9">
        <v>41202.699999999997</v>
      </c>
      <c r="L296" s="9">
        <v>41763.4</v>
      </c>
      <c r="M296" s="9">
        <v>42323.7</v>
      </c>
      <c r="N296" s="9">
        <v>42884</v>
      </c>
      <c r="O296" s="9">
        <v>43444.3</v>
      </c>
      <c r="P296" s="9">
        <v>44004.6</v>
      </c>
      <c r="Q296" s="9">
        <v>44564.9</v>
      </c>
      <c r="R296" s="9">
        <v>45043.1</v>
      </c>
      <c r="S296" s="9">
        <v>45521.2</v>
      </c>
      <c r="T296" s="9">
        <v>45999.4</v>
      </c>
      <c r="U296" s="9">
        <v>46477.5</v>
      </c>
      <c r="V296" s="9">
        <v>46955.7</v>
      </c>
      <c r="W296" s="9">
        <v>47333.3</v>
      </c>
      <c r="X296" s="9">
        <v>47710.9</v>
      </c>
      <c r="Y296" s="9">
        <v>48088.6</v>
      </c>
      <c r="Z296" s="9">
        <v>48466.2</v>
      </c>
      <c r="AA296" s="9">
        <v>48843.8</v>
      </c>
      <c r="AB296" s="9">
        <v>49135.8</v>
      </c>
      <c r="AC296" s="9">
        <v>49427.8</v>
      </c>
      <c r="AD296" s="9">
        <v>49719.8</v>
      </c>
      <c r="AE296" s="9">
        <v>50011.8</v>
      </c>
      <c r="AF296" s="9">
        <v>50303.8</v>
      </c>
      <c r="AG296" s="9">
        <v>50468.5</v>
      </c>
      <c r="AH296" s="9">
        <v>50633.3</v>
      </c>
      <c r="AI296" s="9">
        <v>50798</v>
      </c>
      <c r="AJ296" s="9">
        <v>50962.7</v>
      </c>
      <c r="AK296" s="9">
        <v>51127.5</v>
      </c>
    </row>
    <row r="297" spans="1:37" s="9" customFormat="1" x14ac:dyDescent="0.3">
      <c r="A297" s="24" t="str">
        <f t="shared" si="5"/>
        <v>SDG_NoInv_BaseC_BroadUnEmpRatetotal</v>
      </c>
      <c r="B297" s="7" t="s">
        <v>221</v>
      </c>
      <c r="C297" s="8" t="s">
        <v>217</v>
      </c>
      <c r="D297" s="21" t="s">
        <v>209</v>
      </c>
      <c r="E297" s="9" t="s">
        <v>1</v>
      </c>
      <c r="G297" s="9">
        <v>0.37</v>
      </c>
      <c r="H297" s="9">
        <v>0.36</v>
      </c>
      <c r="I297" s="9">
        <v>0.34</v>
      </c>
      <c r="J297" s="9">
        <v>0.33</v>
      </c>
      <c r="K297" s="9">
        <v>0.32</v>
      </c>
      <c r="L297" s="9">
        <v>0.32</v>
      </c>
      <c r="M297" s="9">
        <v>0.31</v>
      </c>
      <c r="N297" s="9">
        <v>0.3</v>
      </c>
      <c r="O297" s="9">
        <v>0.28999999999999998</v>
      </c>
      <c r="P297" s="9">
        <v>0.28000000000000003</v>
      </c>
      <c r="Q297" s="9">
        <v>0.27</v>
      </c>
      <c r="R297" s="9">
        <v>0.26</v>
      </c>
      <c r="S297" s="9">
        <v>0.24</v>
      </c>
      <c r="T297" s="9">
        <v>0.23</v>
      </c>
      <c r="U297" s="9">
        <v>0.21</v>
      </c>
      <c r="V297" s="9">
        <v>0.2</v>
      </c>
      <c r="W297" s="9">
        <v>0.18</v>
      </c>
      <c r="X297" s="9">
        <v>0.16</v>
      </c>
      <c r="Y297" s="9">
        <v>0.14000000000000001</v>
      </c>
      <c r="Z297" s="9">
        <v>0.12</v>
      </c>
      <c r="AA297" s="9">
        <v>0.1</v>
      </c>
      <c r="AB297" s="9">
        <v>0.08</v>
      </c>
      <c r="AC297" s="9">
        <v>0.06</v>
      </c>
      <c r="AD297" s="9">
        <v>0.04</v>
      </c>
      <c r="AE297" s="9">
        <v>0.02</v>
      </c>
      <c r="AF297" s="9">
        <v>0</v>
      </c>
      <c r="AG297" s="9">
        <v>-0.02</v>
      </c>
      <c r="AH297" s="9">
        <v>-0.04</v>
      </c>
      <c r="AI297" s="9">
        <v>-0.05</v>
      </c>
      <c r="AJ297" s="9">
        <v>-0.05</v>
      </c>
      <c r="AK297" s="9">
        <v>-0.05</v>
      </c>
    </row>
    <row r="298" spans="1:37" s="9" customFormat="1" x14ac:dyDescent="0.3">
      <c r="A298" s="24" t="str">
        <f t="shared" si="5"/>
        <v>SDG_NoInv_BaseC_LabForceParttotal</v>
      </c>
      <c r="B298" s="7" t="s">
        <v>221</v>
      </c>
      <c r="C298" s="8" t="s">
        <v>217</v>
      </c>
      <c r="D298" s="21" t="s">
        <v>210</v>
      </c>
      <c r="E298" s="9" t="s">
        <v>1</v>
      </c>
      <c r="G298" s="9">
        <v>0.39</v>
      </c>
      <c r="H298" s="9">
        <v>0.4</v>
      </c>
      <c r="I298" s="9">
        <v>0.41</v>
      </c>
      <c r="J298" s="9">
        <v>0.42</v>
      </c>
      <c r="K298" s="9">
        <v>0.42</v>
      </c>
      <c r="L298" s="9">
        <v>0.43</v>
      </c>
      <c r="M298" s="9">
        <v>0.43</v>
      </c>
      <c r="N298" s="9">
        <v>0.44</v>
      </c>
      <c r="O298" s="9">
        <v>0.44</v>
      </c>
      <c r="P298" s="9">
        <v>0.45</v>
      </c>
      <c r="Q298" s="9">
        <v>0.46</v>
      </c>
      <c r="R298" s="9">
        <v>0.46</v>
      </c>
      <c r="S298" s="9">
        <v>0.47</v>
      </c>
      <c r="T298" s="9">
        <v>0.48</v>
      </c>
      <c r="U298" s="9">
        <v>0.49</v>
      </c>
      <c r="V298" s="9">
        <v>0.5</v>
      </c>
      <c r="W298" s="9">
        <v>0.51</v>
      </c>
      <c r="X298" s="9">
        <v>0.52</v>
      </c>
      <c r="Y298" s="9">
        <v>0.54</v>
      </c>
      <c r="Z298" s="9">
        <v>0.55000000000000004</v>
      </c>
      <c r="AA298" s="9">
        <v>0.56000000000000005</v>
      </c>
      <c r="AB298" s="9">
        <v>0.56999999999999995</v>
      </c>
      <c r="AC298" s="9">
        <v>0.59</v>
      </c>
      <c r="AD298" s="9">
        <v>0.6</v>
      </c>
      <c r="AE298" s="9">
        <v>0.61</v>
      </c>
      <c r="AF298" s="9">
        <v>0.62</v>
      </c>
      <c r="AG298" s="9">
        <v>0.64</v>
      </c>
      <c r="AH298" s="9">
        <v>0.65</v>
      </c>
      <c r="AI298" s="9">
        <v>0.65</v>
      </c>
      <c r="AJ298" s="9">
        <v>0.65</v>
      </c>
      <c r="AK298" s="9">
        <v>0.65</v>
      </c>
    </row>
    <row r="299" spans="1:37" s="9" customFormat="1" x14ac:dyDescent="0.3">
      <c r="A299" s="24" t="str">
        <f t="shared" si="5"/>
        <v>SDG_NoInv_BaseQVAXaawhe</v>
      </c>
      <c r="B299" s="7" t="s">
        <v>221</v>
      </c>
      <c r="C299" s="8" t="s">
        <v>217</v>
      </c>
      <c r="D299" s="21" t="s">
        <v>211</v>
      </c>
      <c r="E299" s="9" t="s">
        <v>4</v>
      </c>
      <c r="F299" s="9">
        <v>2.66</v>
      </c>
      <c r="G299" s="9">
        <v>2.65</v>
      </c>
      <c r="H299" s="9">
        <v>2.71</v>
      </c>
      <c r="I299" s="9">
        <v>2.75</v>
      </c>
      <c r="J299" s="9">
        <v>2.79</v>
      </c>
      <c r="K299" s="9">
        <v>2.82</v>
      </c>
      <c r="L299" s="9">
        <v>2.86</v>
      </c>
      <c r="M299" s="9">
        <v>2.9</v>
      </c>
      <c r="N299" s="9">
        <v>2.94</v>
      </c>
      <c r="O299" s="9">
        <v>3.01</v>
      </c>
      <c r="P299" s="9">
        <v>3.06</v>
      </c>
      <c r="Q299" s="9">
        <v>3.1</v>
      </c>
      <c r="R299" s="9">
        <v>3.15</v>
      </c>
      <c r="S299" s="9">
        <v>3.2</v>
      </c>
      <c r="T299" s="9">
        <v>3.25</v>
      </c>
      <c r="U299" s="9">
        <v>3.3</v>
      </c>
      <c r="V299" s="9">
        <v>3.34</v>
      </c>
      <c r="W299" s="9">
        <v>3.38</v>
      </c>
      <c r="X299" s="9">
        <v>3.43</v>
      </c>
      <c r="Y299" s="9">
        <v>3.47</v>
      </c>
      <c r="Z299" s="9">
        <v>3.51</v>
      </c>
      <c r="AA299" s="9">
        <v>3.56</v>
      </c>
      <c r="AB299" s="9">
        <v>3.61</v>
      </c>
      <c r="AC299" s="9">
        <v>3.66</v>
      </c>
      <c r="AD299" s="9">
        <v>3.71</v>
      </c>
      <c r="AE299" s="9">
        <v>3.75</v>
      </c>
      <c r="AF299" s="9">
        <v>3.8</v>
      </c>
      <c r="AG299" s="9">
        <v>3.84</v>
      </c>
      <c r="AH299" s="9">
        <v>3.84</v>
      </c>
      <c r="AI299" s="9">
        <v>3.83</v>
      </c>
      <c r="AJ299" s="9">
        <v>3.82</v>
      </c>
      <c r="AK299" s="9">
        <v>3.81</v>
      </c>
    </row>
    <row r="300" spans="1:37" s="9" customFormat="1" x14ac:dyDescent="0.3">
      <c r="A300" s="24" t="str">
        <f t="shared" si="5"/>
        <v>SDG_NoInv_BaseQVAXaamai</v>
      </c>
      <c r="B300" s="7" t="s">
        <v>221</v>
      </c>
      <c r="C300" s="8" t="s">
        <v>217</v>
      </c>
      <c r="D300" s="21" t="s">
        <v>211</v>
      </c>
      <c r="E300" s="9" t="s">
        <v>5</v>
      </c>
      <c r="F300" s="9">
        <v>11.93</v>
      </c>
      <c r="G300" s="9">
        <v>11.82</v>
      </c>
      <c r="H300" s="9">
        <v>12.14</v>
      </c>
      <c r="I300" s="9">
        <v>12.37</v>
      </c>
      <c r="J300" s="9">
        <v>12.58</v>
      </c>
      <c r="K300" s="9">
        <v>12.77</v>
      </c>
      <c r="L300" s="9">
        <v>12.96</v>
      </c>
      <c r="M300" s="9">
        <v>13.14</v>
      </c>
      <c r="N300" s="9">
        <v>13.33</v>
      </c>
      <c r="O300" s="9">
        <v>13.73</v>
      </c>
      <c r="P300" s="9">
        <v>13.98</v>
      </c>
      <c r="Q300" s="9">
        <v>14.18</v>
      </c>
      <c r="R300" s="9">
        <v>14.41</v>
      </c>
      <c r="S300" s="9">
        <v>14.62</v>
      </c>
      <c r="T300" s="9">
        <v>14.83</v>
      </c>
      <c r="U300" s="9">
        <v>15.06</v>
      </c>
      <c r="V300" s="9">
        <v>15.24</v>
      </c>
      <c r="W300" s="9">
        <v>15.4</v>
      </c>
      <c r="X300" s="9">
        <v>15.59</v>
      </c>
      <c r="Y300" s="9">
        <v>15.76</v>
      </c>
      <c r="Z300" s="9">
        <v>15.94</v>
      </c>
      <c r="AA300" s="9">
        <v>16.12</v>
      </c>
      <c r="AB300" s="9">
        <v>16.39</v>
      </c>
      <c r="AC300" s="9">
        <v>16.61</v>
      </c>
      <c r="AD300" s="9">
        <v>16.809999999999999</v>
      </c>
      <c r="AE300" s="9">
        <v>17</v>
      </c>
      <c r="AF300" s="9">
        <v>17.21</v>
      </c>
      <c r="AG300" s="9">
        <v>17.34</v>
      </c>
      <c r="AH300" s="9">
        <v>17.27</v>
      </c>
      <c r="AI300" s="9">
        <v>17.16</v>
      </c>
      <c r="AJ300" s="9">
        <v>17.07</v>
      </c>
      <c r="AK300" s="9">
        <v>16.96</v>
      </c>
    </row>
    <row r="301" spans="1:37" s="9" customFormat="1" x14ac:dyDescent="0.3">
      <c r="A301" s="24" t="str">
        <f t="shared" si="5"/>
        <v>SDG_NoInv_BaseQVAXaaoce</v>
      </c>
      <c r="B301" s="7" t="s">
        <v>221</v>
      </c>
      <c r="C301" s="8" t="s">
        <v>217</v>
      </c>
      <c r="D301" s="21" t="s">
        <v>211</v>
      </c>
      <c r="E301" s="9" t="s">
        <v>6</v>
      </c>
      <c r="F301" s="9">
        <v>0.82</v>
      </c>
      <c r="G301" s="9">
        <v>0.81</v>
      </c>
      <c r="H301" s="9">
        <v>0.83</v>
      </c>
      <c r="I301" s="9">
        <v>0.84</v>
      </c>
      <c r="J301" s="9">
        <v>0.85</v>
      </c>
      <c r="K301" s="9">
        <v>0.87</v>
      </c>
      <c r="L301" s="9">
        <v>0.88</v>
      </c>
      <c r="M301" s="9">
        <v>0.89</v>
      </c>
      <c r="N301" s="9">
        <v>0.9</v>
      </c>
      <c r="O301" s="9">
        <v>0.93</v>
      </c>
      <c r="P301" s="9">
        <v>0.94</v>
      </c>
      <c r="Q301" s="9">
        <v>0.96</v>
      </c>
      <c r="R301" s="9">
        <v>0.98</v>
      </c>
      <c r="S301" s="9">
        <v>0.99</v>
      </c>
      <c r="T301" s="9">
        <v>1.01</v>
      </c>
      <c r="U301" s="9">
        <v>1.03</v>
      </c>
      <c r="V301" s="9">
        <v>1.04</v>
      </c>
      <c r="W301" s="9">
        <v>1.06</v>
      </c>
      <c r="X301" s="9">
        <v>1.07</v>
      </c>
      <c r="Y301" s="9">
        <v>1.0900000000000001</v>
      </c>
      <c r="Z301" s="9">
        <v>1.1000000000000001</v>
      </c>
      <c r="AA301" s="9">
        <v>1.1200000000000001</v>
      </c>
      <c r="AB301" s="9">
        <v>1.1399999999999999</v>
      </c>
      <c r="AC301" s="9">
        <v>1.1499999999999999</v>
      </c>
      <c r="AD301" s="9">
        <v>1.17</v>
      </c>
      <c r="AE301" s="9">
        <v>1.18</v>
      </c>
      <c r="AF301" s="9">
        <v>1.2</v>
      </c>
      <c r="AG301" s="9">
        <v>1.22</v>
      </c>
      <c r="AH301" s="9">
        <v>1.22</v>
      </c>
      <c r="AI301" s="9">
        <v>1.22</v>
      </c>
      <c r="AJ301" s="9">
        <v>1.22</v>
      </c>
      <c r="AK301" s="9">
        <v>1.22</v>
      </c>
    </row>
    <row r="302" spans="1:37" s="9" customFormat="1" x14ac:dyDescent="0.3">
      <c r="A302" s="24" t="str">
        <f t="shared" si="5"/>
        <v>SDG_NoInv_BaseQVAXaaveg</v>
      </c>
      <c r="B302" s="7" t="s">
        <v>221</v>
      </c>
      <c r="C302" s="8" t="s">
        <v>217</v>
      </c>
      <c r="D302" s="21" t="s">
        <v>211</v>
      </c>
      <c r="E302" s="9" t="s">
        <v>7</v>
      </c>
      <c r="F302" s="9">
        <v>6.73</v>
      </c>
      <c r="G302" s="9">
        <v>6.44</v>
      </c>
      <c r="H302" s="9">
        <v>6.57</v>
      </c>
      <c r="I302" s="9">
        <v>6.71</v>
      </c>
      <c r="J302" s="9">
        <v>6.82</v>
      </c>
      <c r="K302" s="9">
        <v>6.89</v>
      </c>
      <c r="L302" s="9">
        <v>6.98</v>
      </c>
      <c r="M302" s="9">
        <v>7.04</v>
      </c>
      <c r="N302" s="9">
        <v>7.11</v>
      </c>
      <c r="O302" s="9">
        <v>7.26</v>
      </c>
      <c r="P302" s="9">
        <v>7.35</v>
      </c>
      <c r="Q302" s="9">
        <v>7.42</v>
      </c>
      <c r="R302" s="9">
        <v>7.53</v>
      </c>
      <c r="S302" s="9">
        <v>7.64</v>
      </c>
      <c r="T302" s="9">
        <v>7.74</v>
      </c>
      <c r="U302" s="9">
        <v>7.85</v>
      </c>
      <c r="V302" s="9">
        <v>7.95</v>
      </c>
      <c r="W302" s="9">
        <v>8.0399999999999991</v>
      </c>
      <c r="X302" s="9">
        <v>8.14</v>
      </c>
      <c r="Y302" s="9">
        <v>8.24</v>
      </c>
      <c r="Z302" s="9">
        <v>8.35</v>
      </c>
      <c r="AA302" s="9">
        <v>8.4600000000000009</v>
      </c>
      <c r="AB302" s="9">
        <v>8.61</v>
      </c>
      <c r="AC302" s="9">
        <v>8.7200000000000006</v>
      </c>
      <c r="AD302" s="9">
        <v>8.83</v>
      </c>
      <c r="AE302" s="9">
        <v>8.9600000000000009</v>
      </c>
      <c r="AF302" s="9">
        <v>9.09</v>
      </c>
      <c r="AG302" s="9">
        <v>9.1999999999999993</v>
      </c>
      <c r="AH302" s="9">
        <v>9.17</v>
      </c>
      <c r="AI302" s="9">
        <v>9.15</v>
      </c>
      <c r="AJ302" s="9">
        <v>9.14</v>
      </c>
      <c r="AK302" s="9">
        <v>9.11</v>
      </c>
    </row>
    <row r="303" spans="1:37" s="9" customFormat="1" x14ac:dyDescent="0.3">
      <c r="A303" s="24" t="str">
        <f t="shared" si="5"/>
        <v>SDG_NoInv_BaseQVAXaaofr</v>
      </c>
      <c r="B303" s="7" t="s">
        <v>221</v>
      </c>
      <c r="C303" s="8" t="s">
        <v>217</v>
      </c>
      <c r="D303" s="21" t="s">
        <v>211</v>
      </c>
      <c r="E303" s="9" t="s">
        <v>8</v>
      </c>
      <c r="F303" s="9">
        <v>13</v>
      </c>
      <c r="G303" s="9">
        <v>12.6</v>
      </c>
      <c r="H303" s="9">
        <v>13.04</v>
      </c>
      <c r="I303" s="9">
        <v>13.29</v>
      </c>
      <c r="J303" s="9">
        <v>13.55</v>
      </c>
      <c r="K303" s="9">
        <v>13.79</v>
      </c>
      <c r="L303" s="9">
        <v>14.04</v>
      </c>
      <c r="M303" s="9">
        <v>14.25</v>
      </c>
      <c r="N303" s="9">
        <v>14.48</v>
      </c>
      <c r="O303" s="9">
        <v>15.24</v>
      </c>
      <c r="P303" s="9">
        <v>15.59</v>
      </c>
      <c r="Q303" s="9">
        <v>15.82</v>
      </c>
      <c r="R303" s="9">
        <v>16.13</v>
      </c>
      <c r="S303" s="9">
        <v>16.43</v>
      </c>
      <c r="T303" s="9">
        <v>16.73</v>
      </c>
      <c r="U303" s="9">
        <v>17.07</v>
      </c>
      <c r="V303" s="9">
        <v>17.37</v>
      </c>
      <c r="W303" s="9">
        <v>17.670000000000002</v>
      </c>
      <c r="X303" s="9">
        <v>17.97</v>
      </c>
      <c r="Y303" s="9">
        <v>18.25</v>
      </c>
      <c r="Z303" s="9">
        <v>18.53</v>
      </c>
      <c r="AA303" s="9">
        <v>18.850000000000001</v>
      </c>
      <c r="AB303" s="9">
        <v>19.350000000000001</v>
      </c>
      <c r="AC303" s="9">
        <v>19.73</v>
      </c>
      <c r="AD303" s="9">
        <v>20.07</v>
      </c>
      <c r="AE303" s="9">
        <v>20.420000000000002</v>
      </c>
      <c r="AF303" s="9">
        <v>20.78</v>
      </c>
      <c r="AG303" s="9">
        <v>21.07</v>
      </c>
      <c r="AH303" s="9">
        <v>21.03</v>
      </c>
      <c r="AI303" s="9">
        <v>20.85</v>
      </c>
      <c r="AJ303" s="9">
        <v>20.7</v>
      </c>
      <c r="AK303" s="9">
        <v>20.51</v>
      </c>
    </row>
    <row r="304" spans="1:37" s="9" customFormat="1" x14ac:dyDescent="0.3">
      <c r="A304" s="24" t="str">
        <f t="shared" si="5"/>
        <v>SDG_NoInv_BaseQVAXaagra</v>
      </c>
      <c r="B304" s="7" t="s">
        <v>221</v>
      </c>
      <c r="C304" s="8" t="s">
        <v>217</v>
      </c>
      <c r="D304" s="21" t="s">
        <v>211</v>
      </c>
      <c r="E304" s="9" t="s">
        <v>9</v>
      </c>
      <c r="F304" s="9">
        <v>6.2</v>
      </c>
      <c r="G304" s="9">
        <v>6.02</v>
      </c>
      <c r="H304" s="9">
        <v>6.29</v>
      </c>
      <c r="I304" s="9">
        <v>6.4</v>
      </c>
      <c r="J304" s="9">
        <v>6.53</v>
      </c>
      <c r="K304" s="9">
        <v>6.68</v>
      </c>
      <c r="L304" s="9">
        <v>6.83</v>
      </c>
      <c r="M304" s="9">
        <v>6.99</v>
      </c>
      <c r="N304" s="9">
        <v>7.17</v>
      </c>
      <c r="O304" s="9">
        <v>7.68</v>
      </c>
      <c r="P304" s="9">
        <v>7.94</v>
      </c>
      <c r="Q304" s="9">
        <v>8.11</v>
      </c>
      <c r="R304" s="9">
        <v>8.32</v>
      </c>
      <c r="S304" s="9">
        <v>8.5299999999999994</v>
      </c>
      <c r="T304" s="9">
        <v>8.76</v>
      </c>
      <c r="U304" s="9">
        <v>9.01</v>
      </c>
      <c r="V304" s="9">
        <v>9.23</v>
      </c>
      <c r="W304" s="9">
        <v>9.4700000000000006</v>
      </c>
      <c r="X304" s="9">
        <v>9.73</v>
      </c>
      <c r="Y304" s="9">
        <v>9.9499999999999993</v>
      </c>
      <c r="Z304" s="9">
        <v>10.17</v>
      </c>
      <c r="AA304" s="9">
        <v>10.4</v>
      </c>
      <c r="AB304" s="9">
        <v>10.8</v>
      </c>
      <c r="AC304" s="9">
        <v>11.11</v>
      </c>
      <c r="AD304" s="9">
        <v>11.36</v>
      </c>
      <c r="AE304" s="9">
        <v>11.6</v>
      </c>
      <c r="AF304" s="9">
        <v>11.85</v>
      </c>
      <c r="AG304" s="9">
        <v>12.04</v>
      </c>
      <c r="AH304" s="9">
        <v>12.09</v>
      </c>
      <c r="AI304" s="9">
        <v>12</v>
      </c>
      <c r="AJ304" s="9">
        <v>11.9</v>
      </c>
      <c r="AK304" s="9">
        <v>11.78</v>
      </c>
    </row>
    <row r="305" spans="1:37" s="9" customFormat="1" x14ac:dyDescent="0.3">
      <c r="A305" s="24" t="str">
        <f t="shared" si="5"/>
        <v>SDG_NoInv_BaseQVAXaaoil</v>
      </c>
      <c r="B305" s="7" t="s">
        <v>221</v>
      </c>
      <c r="C305" s="8" t="s">
        <v>217</v>
      </c>
      <c r="D305" s="21" t="s">
        <v>211</v>
      </c>
      <c r="E305" s="9" t="s">
        <v>10</v>
      </c>
      <c r="F305" s="9">
        <v>5.45</v>
      </c>
      <c r="G305" s="9">
        <v>5.36</v>
      </c>
      <c r="H305" s="9">
        <v>5.47</v>
      </c>
      <c r="I305" s="9">
        <v>5.56</v>
      </c>
      <c r="J305" s="9">
        <v>5.65</v>
      </c>
      <c r="K305" s="9">
        <v>5.73</v>
      </c>
      <c r="L305" s="9">
        <v>5.81</v>
      </c>
      <c r="M305" s="9">
        <v>5.89</v>
      </c>
      <c r="N305" s="9">
        <v>5.97</v>
      </c>
      <c r="O305" s="9">
        <v>6.1</v>
      </c>
      <c r="P305" s="9">
        <v>6.21</v>
      </c>
      <c r="Q305" s="9">
        <v>6.3</v>
      </c>
      <c r="R305" s="9">
        <v>6.41</v>
      </c>
      <c r="S305" s="9">
        <v>6.53</v>
      </c>
      <c r="T305" s="9">
        <v>6.64</v>
      </c>
      <c r="U305" s="9">
        <v>6.76</v>
      </c>
      <c r="V305" s="9">
        <v>6.87</v>
      </c>
      <c r="W305" s="9">
        <v>6.97</v>
      </c>
      <c r="X305" s="9">
        <v>7.09</v>
      </c>
      <c r="Y305" s="9">
        <v>7.19</v>
      </c>
      <c r="Z305" s="9">
        <v>7.31</v>
      </c>
      <c r="AA305" s="9">
        <v>7.42</v>
      </c>
      <c r="AB305" s="9">
        <v>7.55</v>
      </c>
      <c r="AC305" s="9">
        <v>7.67</v>
      </c>
      <c r="AD305" s="9">
        <v>7.79</v>
      </c>
      <c r="AE305" s="9">
        <v>7.9</v>
      </c>
      <c r="AF305" s="9">
        <v>8.0299999999999994</v>
      </c>
      <c r="AG305" s="9">
        <v>8.15</v>
      </c>
      <c r="AH305" s="9">
        <v>8.16</v>
      </c>
      <c r="AI305" s="9">
        <v>8.17</v>
      </c>
      <c r="AJ305" s="9">
        <v>8.18</v>
      </c>
      <c r="AK305" s="9">
        <v>8.19</v>
      </c>
    </row>
    <row r="306" spans="1:37" s="9" customFormat="1" x14ac:dyDescent="0.3">
      <c r="A306" s="24" t="str">
        <f t="shared" si="5"/>
        <v>SDG_NoInv_BaseQVAXaatub</v>
      </c>
      <c r="B306" s="7" t="s">
        <v>221</v>
      </c>
      <c r="C306" s="8" t="s">
        <v>217</v>
      </c>
      <c r="D306" s="21" t="s">
        <v>211</v>
      </c>
      <c r="E306" s="9" t="s">
        <v>11</v>
      </c>
      <c r="F306" s="9">
        <v>2.95</v>
      </c>
      <c r="G306" s="9">
        <v>2.83</v>
      </c>
      <c r="H306" s="9">
        <v>2.89</v>
      </c>
      <c r="I306" s="9">
        <v>2.95</v>
      </c>
      <c r="J306" s="9">
        <v>3</v>
      </c>
      <c r="K306" s="9">
        <v>3.03</v>
      </c>
      <c r="L306" s="9">
        <v>3.07</v>
      </c>
      <c r="M306" s="9">
        <v>3.11</v>
      </c>
      <c r="N306" s="9">
        <v>3.14</v>
      </c>
      <c r="O306" s="9">
        <v>3.22</v>
      </c>
      <c r="P306" s="9">
        <v>3.26</v>
      </c>
      <c r="Q306" s="9">
        <v>3.3</v>
      </c>
      <c r="R306" s="9">
        <v>3.36</v>
      </c>
      <c r="S306" s="9">
        <v>3.41</v>
      </c>
      <c r="T306" s="9">
        <v>3.46</v>
      </c>
      <c r="U306" s="9">
        <v>3.51</v>
      </c>
      <c r="V306" s="9">
        <v>3.56</v>
      </c>
      <c r="W306" s="9">
        <v>3.6</v>
      </c>
      <c r="X306" s="9">
        <v>3.65</v>
      </c>
      <c r="Y306" s="9">
        <v>3.7</v>
      </c>
      <c r="Z306" s="9">
        <v>3.75</v>
      </c>
      <c r="AA306" s="9">
        <v>3.8</v>
      </c>
      <c r="AB306" s="9">
        <v>3.87</v>
      </c>
      <c r="AC306" s="9">
        <v>3.92</v>
      </c>
      <c r="AD306" s="9">
        <v>3.97</v>
      </c>
      <c r="AE306" s="9">
        <v>4.03</v>
      </c>
      <c r="AF306" s="9">
        <v>4.09</v>
      </c>
      <c r="AG306" s="9">
        <v>4.13</v>
      </c>
      <c r="AH306" s="9">
        <v>4.0999999999999996</v>
      </c>
      <c r="AI306" s="9">
        <v>4.07</v>
      </c>
      <c r="AJ306" s="9">
        <v>4.04</v>
      </c>
      <c r="AK306" s="9">
        <v>4.01</v>
      </c>
    </row>
    <row r="307" spans="1:37" s="9" customFormat="1" x14ac:dyDescent="0.3">
      <c r="A307" s="24" t="str">
        <f t="shared" si="5"/>
        <v>SDG_NoInv_BaseQVAXaapul</v>
      </c>
      <c r="B307" s="7" t="s">
        <v>221</v>
      </c>
      <c r="C307" s="8" t="s">
        <v>217</v>
      </c>
      <c r="D307" s="21" t="s">
        <v>211</v>
      </c>
      <c r="E307" s="9" t="s">
        <v>12</v>
      </c>
      <c r="F307" s="9">
        <v>0.52</v>
      </c>
      <c r="G307" s="9">
        <v>0.52</v>
      </c>
      <c r="H307" s="9">
        <v>0.53</v>
      </c>
      <c r="I307" s="9">
        <v>0.54</v>
      </c>
      <c r="J307" s="9">
        <v>0.54</v>
      </c>
      <c r="K307" s="9">
        <v>0.55000000000000004</v>
      </c>
      <c r="L307" s="9">
        <v>0.56000000000000005</v>
      </c>
      <c r="M307" s="9">
        <v>0.56000000000000005</v>
      </c>
      <c r="N307" s="9">
        <v>0.56999999999999995</v>
      </c>
      <c r="O307" s="9">
        <v>0.57999999999999996</v>
      </c>
      <c r="P307" s="9">
        <v>0.59</v>
      </c>
      <c r="Q307" s="9">
        <v>0.59</v>
      </c>
      <c r="R307" s="9">
        <v>0.6</v>
      </c>
      <c r="S307" s="9">
        <v>0.61</v>
      </c>
      <c r="T307" s="9">
        <v>0.62</v>
      </c>
      <c r="U307" s="9">
        <v>0.62</v>
      </c>
      <c r="V307" s="9">
        <v>0.63</v>
      </c>
      <c r="W307" s="9">
        <v>0.64</v>
      </c>
      <c r="X307" s="9">
        <v>0.65</v>
      </c>
      <c r="Y307" s="9">
        <v>0.65</v>
      </c>
      <c r="Z307" s="9">
        <v>0.66</v>
      </c>
      <c r="AA307" s="9">
        <v>0.67</v>
      </c>
      <c r="AB307" s="9">
        <v>0.68</v>
      </c>
      <c r="AC307" s="9">
        <v>0.69</v>
      </c>
      <c r="AD307" s="9">
        <v>0.7</v>
      </c>
      <c r="AE307" s="9">
        <v>0.7</v>
      </c>
      <c r="AF307" s="9">
        <v>0.71</v>
      </c>
      <c r="AG307" s="9">
        <v>0.72</v>
      </c>
      <c r="AH307" s="9">
        <v>0.72</v>
      </c>
      <c r="AI307" s="9">
        <v>0.72</v>
      </c>
      <c r="AJ307" s="9">
        <v>0.72</v>
      </c>
      <c r="AK307" s="9">
        <v>0.72</v>
      </c>
    </row>
    <row r="308" spans="1:37" s="9" customFormat="1" x14ac:dyDescent="0.3">
      <c r="A308" s="24" t="str">
        <f t="shared" si="5"/>
        <v>SDG_NoInv_BaseQVAXaasug</v>
      </c>
      <c r="B308" s="7" t="s">
        <v>221</v>
      </c>
      <c r="C308" s="8" t="s">
        <v>217</v>
      </c>
      <c r="D308" s="21" t="s">
        <v>211</v>
      </c>
      <c r="E308" s="9" t="s">
        <v>13</v>
      </c>
      <c r="F308" s="9">
        <v>3.82</v>
      </c>
      <c r="G308" s="9">
        <v>3.74</v>
      </c>
      <c r="H308" s="9">
        <v>3.82</v>
      </c>
      <c r="I308" s="9">
        <v>3.89</v>
      </c>
      <c r="J308" s="9">
        <v>3.95</v>
      </c>
      <c r="K308" s="9">
        <v>3.99</v>
      </c>
      <c r="L308" s="9">
        <v>4.04</v>
      </c>
      <c r="M308" s="9">
        <v>4.08</v>
      </c>
      <c r="N308" s="9">
        <v>4.12</v>
      </c>
      <c r="O308" s="9">
        <v>4.24</v>
      </c>
      <c r="P308" s="9">
        <v>4.29</v>
      </c>
      <c r="Q308" s="9">
        <v>4.32</v>
      </c>
      <c r="R308" s="9">
        <v>4.38</v>
      </c>
      <c r="S308" s="9">
        <v>4.43</v>
      </c>
      <c r="T308" s="9">
        <v>4.4800000000000004</v>
      </c>
      <c r="U308" s="9">
        <v>4.53</v>
      </c>
      <c r="V308" s="9">
        <v>4.57</v>
      </c>
      <c r="W308" s="9">
        <v>4.62</v>
      </c>
      <c r="X308" s="9">
        <v>4.68</v>
      </c>
      <c r="Y308" s="9">
        <v>4.72</v>
      </c>
      <c r="Z308" s="9">
        <v>4.7699999999999996</v>
      </c>
      <c r="AA308" s="9">
        <v>4.8099999999999996</v>
      </c>
      <c r="AB308" s="9">
        <v>4.8899999999999997</v>
      </c>
      <c r="AC308" s="9">
        <v>4.9400000000000004</v>
      </c>
      <c r="AD308" s="9">
        <v>4.9800000000000004</v>
      </c>
      <c r="AE308" s="9">
        <v>5.0199999999999996</v>
      </c>
      <c r="AF308" s="9">
        <v>5.07</v>
      </c>
      <c r="AG308" s="9">
        <v>5.13</v>
      </c>
      <c r="AH308" s="9">
        <v>5.12</v>
      </c>
      <c r="AI308" s="9">
        <v>5.1100000000000003</v>
      </c>
      <c r="AJ308" s="9">
        <v>5.1100000000000003</v>
      </c>
      <c r="AK308" s="9">
        <v>5.0999999999999996</v>
      </c>
    </row>
    <row r="309" spans="1:37" s="9" customFormat="1" x14ac:dyDescent="0.3">
      <c r="A309" s="24" t="str">
        <f t="shared" si="5"/>
        <v>SDG_NoInv_BaseQVAXaaoth</v>
      </c>
      <c r="B309" s="7" t="s">
        <v>221</v>
      </c>
      <c r="C309" s="8" t="s">
        <v>217</v>
      </c>
      <c r="D309" s="21" t="s">
        <v>211</v>
      </c>
      <c r="E309" s="9" t="s">
        <v>14</v>
      </c>
      <c r="F309" s="9">
        <v>7.29</v>
      </c>
      <c r="G309" s="9">
        <v>7.3</v>
      </c>
      <c r="H309" s="9">
        <v>7.41</v>
      </c>
      <c r="I309" s="9">
        <v>7.46</v>
      </c>
      <c r="J309" s="9">
        <v>7.51</v>
      </c>
      <c r="K309" s="9">
        <v>7.57</v>
      </c>
      <c r="L309" s="9">
        <v>7.64</v>
      </c>
      <c r="M309" s="9">
        <v>7.73</v>
      </c>
      <c r="N309" s="9">
        <v>7.83</v>
      </c>
      <c r="O309" s="9">
        <v>7.97</v>
      </c>
      <c r="P309" s="9">
        <v>8.11</v>
      </c>
      <c r="Q309" s="9">
        <v>8.25</v>
      </c>
      <c r="R309" s="9">
        <v>8.39</v>
      </c>
      <c r="S309" s="9">
        <v>8.5299999999999994</v>
      </c>
      <c r="T309" s="9">
        <v>8.68</v>
      </c>
      <c r="U309" s="9">
        <v>8.83</v>
      </c>
      <c r="V309" s="9">
        <v>8.9700000000000006</v>
      </c>
      <c r="W309" s="9">
        <v>9.1199999999999992</v>
      </c>
      <c r="X309" s="9">
        <v>9.27</v>
      </c>
      <c r="Y309" s="9">
        <v>9.42</v>
      </c>
      <c r="Z309" s="9">
        <v>9.56</v>
      </c>
      <c r="AA309" s="9">
        <v>9.7100000000000009</v>
      </c>
      <c r="AB309" s="9">
        <v>9.8800000000000008</v>
      </c>
      <c r="AC309" s="9">
        <v>10.029999999999999</v>
      </c>
      <c r="AD309" s="9">
        <v>10.18</v>
      </c>
      <c r="AE309" s="9">
        <v>10.33</v>
      </c>
      <c r="AF309" s="9">
        <v>10.48</v>
      </c>
      <c r="AG309" s="9">
        <v>10.63</v>
      </c>
      <c r="AH309" s="9">
        <v>10.7</v>
      </c>
      <c r="AI309" s="9">
        <v>10.76</v>
      </c>
      <c r="AJ309" s="9">
        <v>10.81</v>
      </c>
      <c r="AK309" s="9">
        <v>10.86</v>
      </c>
    </row>
    <row r="310" spans="1:37" s="9" customFormat="1" x14ac:dyDescent="0.3">
      <c r="A310" s="24" t="str">
        <f t="shared" si="5"/>
        <v>SDG_NoInv_BaseQVAXalani</v>
      </c>
      <c r="B310" s="7" t="s">
        <v>221</v>
      </c>
      <c r="C310" s="8" t="s">
        <v>217</v>
      </c>
      <c r="D310" s="21" t="s">
        <v>211</v>
      </c>
      <c r="E310" s="9" t="s">
        <v>15</v>
      </c>
      <c r="F310" s="9">
        <v>27.55</v>
      </c>
      <c r="G310" s="9">
        <v>27.7</v>
      </c>
      <c r="H310" s="9">
        <v>28.2</v>
      </c>
      <c r="I310" s="9">
        <v>28.55</v>
      </c>
      <c r="J310" s="9">
        <v>29.01</v>
      </c>
      <c r="K310" s="9">
        <v>29.6</v>
      </c>
      <c r="L310" s="9">
        <v>30.32</v>
      </c>
      <c r="M310" s="9">
        <v>31.07</v>
      </c>
      <c r="N310" s="9">
        <v>31.88</v>
      </c>
      <c r="O310" s="9">
        <v>33.1</v>
      </c>
      <c r="P310" s="9">
        <v>34.270000000000003</v>
      </c>
      <c r="Q310" s="9">
        <v>35.25</v>
      </c>
      <c r="R310" s="9">
        <v>36.340000000000003</v>
      </c>
      <c r="S310" s="9">
        <v>37.39</v>
      </c>
      <c r="T310" s="9">
        <v>38.51</v>
      </c>
      <c r="U310" s="9">
        <v>39.799999999999997</v>
      </c>
      <c r="V310" s="9">
        <v>40.96</v>
      </c>
      <c r="W310" s="9">
        <v>42.17</v>
      </c>
      <c r="X310" s="9">
        <v>43.48</v>
      </c>
      <c r="Y310" s="9">
        <v>44.69</v>
      </c>
      <c r="Z310" s="9">
        <v>45.9</v>
      </c>
      <c r="AA310" s="9">
        <v>47.12</v>
      </c>
      <c r="AB310" s="9">
        <v>48.59</v>
      </c>
      <c r="AC310" s="9">
        <v>49.95</v>
      </c>
      <c r="AD310" s="9">
        <v>51.26</v>
      </c>
      <c r="AE310" s="9">
        <v>52.57</v>
      </c>
      <c r="AF310" s="9">
        <v>53.92</v>
      </c>
      <c r="AG310" s="9">
        <v>55.2</v>
      </c>
      <c r="AH310" s="9">
        <v>54.66</v>
      </c>
      <c r="AI310" s="9">
        <v>54.01</v>
      </c>
      <c r="AJ310" s="9">
        <v>53.49</v>
      </c>
      <c r="AK310" s="9">
        <v>52.93</v>
      </c>
    </row>
    <row r="311" spans="1:37" s="9" customFormat="1" x14ac:dyDescent="0.3">
      <c r="A311" s="24" t="str">
        <f t="shared" si="5"/>
        <v>SDG_NoInv_BaseQVAXafore</v>
      </c>
      <c r="B311" s="7" t="s">
        <v>221</v>
      </c>
      <c r="C311" s="8" t="s">
        <v>217</v>
      </c>
      <c r="D311" s="21" t="s">
        <v>211</v>
      </c>
      <c r="E311" s="9" t="s">
        <v>16</v>
      </c>
      <c r="F311" s="9">
        <v>6.49</v>
      </c>
      <c r="G311" s="9">
        <v>6.17</v>
      </c>
      <c r="H311" s="9">
        <v>6.35</v>
      </c>
      <c r="I311" s="9">
        <v>6.49</v>
      </c>
      <c r="J311" s="9">
        <v>6.59</v>
      </c>
      <c r="K311" s="9">
        <v>6.68</v>
      </c>
      <c r="L311" s="9">
        <v>6.77</v>
      </c>
      <c r="M311" s="9">
        <v>6.86</v>
      </c>
      <c r="N311" s="9">
        <v>6.99</v>
      </c>
      <c r="O311" s="9">
        <v>7.22</v>
      </c>
      <c r="P311" s="9">
        <v>7.34</v>
      </c>
      <c r="Q311" s="9">
        <v>7.42</v>
      </c>
      <c r="R311" s="9">
        <v>7.56</v>
      </c>
      <c r="S311" s="9">
        <v>7.67</v>
      </c>
      <c r="T311" s="9">
        <v>7.81</v>
      </c>
      <c r="U311" s="9">
        <v>7.99</v>
      </c>
      <c r="V311" s="9">
        <v>8.15</v>
      </c>
      <c r="W311" s="9">
        <v>8.33</v>
      </c>
      <c r="X311" s="9">
        <v>8.5299999999999994</v>
      </c>
      <c r="Y311" s="9">
        <v>8.76</v>
      </c>
      <c r="Z311" s="9">
        <v>8.93</v>
      </c>
      <c r="AA311" s="9">
        <v>9.11</v>
      </c>
      <c r="AB311" s="9">
        <v>9.32</v>
      </c>
      <c r="AC311" s="9">
        <v>9.49</v>
      </c>
      <c r="AD311" s="9">
        <v>9.65</v>
      </c>
      <c r="AE311" s="9">
        <v>9.81</v>
      </c>
      <c r="AF311" s="9">
        <v>9.98</v>
      </c>
      <c r="AG311" s="9">
        <v>10.130000000000001</v>
      </c>
      <c r="AH311" s="9">
        <v>10.08</v>
      </c>
      <c r="AI311" s="9">
        <v>9.99</v>
      </c>
      <c r="AJ311" s="9">
        <v>9.91</v>
      </c>
      <c r="AK311" s="9">
        <v>9.82</v>
      </c>
    </row>
    <row r="312" spans="1:37" s="9" customFormat="1" x14ac:dyDescent="0.3">
      <c r="A312" s="24" t="str">
        <f t="shared" si="5"/>
        <v>SDG_NoInv_BaseQVAXafish</v>
      </c>
      <c r="B312" s="7" t="s">
        <v>221</v>
      </c>
      <c r="C312" s="8" t="s">
        <v>217</v>
      </c>
      <c r="D312" s="21" t="s">
        <v>211</v>
      </c>
      <c r="E312" s="9" t="s">
        <v>17</v>
      </c>
      <c r="F312" s="9">
        <v>7.37</v>
      </c>
      <c r="G312" s="9">
        <v>7.41</v>
      </c>
      <c r="H312" s="9">
        <v>7.7</v>
      </c>
      <c r="I312" s="9">
        <v>7.86</v>
      </c>
      <c r="J312" s="9">
        <v>8.02</v>
      </c>
      <c r="K312" s="9">
        <v>8.1999999999999993</v>
      </c>
      <c r="L312" s="9">
        <v>8.42</v>
      </c>
      <c r="M312" s="9">
        <v>8.64</v>
      </c>
      <c r="N312" s="9">
        <v>8.8699999999999992</v>
      </c>
      <c r="O312" s="9">
        <v>9.26</v>
      </c>
      <c r="P312" s="9">
        <v>9.6</v>
      </c>
      <c r="Q312" s="9">
        <v>9.89</v>
      </c>
      <c r="R312" s="9">
        <v>10.210000000000001</v>
      </c>
      <c r="S312" s="9">
        <v>10.52</v>
      </c>
      <c r="T312" s="9">
        <v>10.85</v>
      </c>
      <c r="U312" s="9">
        <v>11.23</v>
      </c>
      <c r="V312" s="9">
        <v>11.56</v>
      </c>
      <c r="W312" s="9">
        <v>11.91</v>
      </c>
      <c r="X312" s="9">
        <v>12.29</v>
      </c>
      <c r="Y312" s="9">
        <v>12.64</v>
      </c>
      <c r="Z312" s="9">
        <v>12.99</v>
      </c>
      <c r="AA312" s="9">
        <v>13.35</v>
      </c>
      <c r="AB312" s="9">
        <v>13.8</v>
      </c>
      <c r="AC312" s="9">
        <v>14.22</v>
      </c>
      <c r="AD312" s="9">
        <v>14.62</v>
      </c>
      <c r="AE312" s="9">
        <v>15.02</v>
      </c>
      <c r="AF312" s="9">
        <v>15.43</v>
      </c>
      <c r="AG312" s="9">
        <v>15.84</v>
      </c>
      <c r="AH312" s="9">
        <v>15.73</v>
      </c>
      <c r="AI312" s="9">
        <v>15.56</v>
      </c>
      <c r="AJ312" s="9">
        <v>15.42</v>
      </c>
      <c r="AK312" s="9">
        <v>15.25</v>
      </c>
    </row>
    <row r="313" spans="1:37" s="9" customFormat="1" x14ac:dyDescent="0.3">
      <c r="A313" s="24" t="str">
        <f t="shared" si="5"/>
        <v>SDG_NoInv_BaseQVAXacoal</v>
      </c>
      <c r="B313" s="7" t="s">
        <v>221</v>
      </c>
      <c r="C313" s="8" t="s">
        <v>217</v>
      </c>
      <c r="D313" s="21" t="s">
        <v>211</v>
      </c>
      <c r="E313" s="9" t="s">
        <v>18</v>
      </c>
      <c r="F313" s="9">
        <v>112.99</v>
      </c>
      <c r="G313" s="9">
        <v>109.36</v>
      </c>
      <c r="H313" s="9">
        <v>107.44</v>
      </c>
      <c r="I313" s="9">
        <v>105.69</v>
      </c>
      <c r="J313" s="9">
        <v>102.49</v>
      </c>
      <c r="K313" s="9">
        <v>101.14</v>
      </c>
      <c r="L313" s="9">
        <v>99.15</v>
      </c>
      <c r="M313" s="9">
        <v>97.17</v>
      </c>
      <c r="N313" s="9">
        <v>96.04</v>
      </c>
      <c r="O313" s="9">
        <v>94.62</v>
      </c>
      <c r="P313" s="9">
        <v>91.72</v>
      </c>
      <c r="Q313" s="9">
        <v>86.87</v>
      </c>
      <c r="R313" s="9">
        <v>83.67</v>
      </c>
      <c r="S313" s="9">
        <v>83.65</v>
      </c>
      <c r="T313" s="9">
        <v>82.76</v>
      </c>
      <c r="U313" s="9">
        <v>82.33</v>
      </c>
      <c r="V313" s="9">
        <v>81.45</v>
      </c>
      <c r="W313" s="9">
        <v>81.180000000000007</v>
      </c>
      <c r="X313" s="9">
        <v>79.08</v>
      </c>
      <c r="Y313" s="9">
        <v>77.16</v>
      </c>
      <c r="Z313" s="9">
        <v>75.239999999999995</v>
      </c>
      <c r="AA313" s="9">
        <v>73.319999999999993</v>
      </c>
      <c r="AB313" s="9">
        <v>69.09</v>
      </c>
      <c r="AC313" s="9">
        <v>64.87</v>
      </c>
      <c r="AD313" s="9">
        <v>60.65</v>
      </c>
      <c r="AE313" s="9">
        <v>56.42</v>
      </c>
      <c r="AF313" s="9">
        <v>52.2</v>
      </c>
      <c r="AG313" s="9">
        <v>44.48</v>
      </c>
      <c r="AH313" s="9">
        <v>36.76</v>
      </c>
      <c r="AI313" s="9">
        <v>29.04</v>
      </c>
      <c r="AJ313" s="9">
        <v>21.33</v>
      </c>
      <c r="AK313" s="9">
        <v>13.61</v>
      </c>
    </row>
    <row r="314" spans="1:37" s="9" customFormat="1" x14ac:dyDescent="0.3">
      <c r="A314" s="24" t="str">
        <f t="shared" si="5"/>
        <v>SDG_NoInv_BaseQVAXagold</v>
      </c>
      <c r="B314" s="7" t="s">
        <v>221</v>
      </c>
      <c r="C314" s="8" t="s">
        <v>217</v>
      </c>
      <c r="D314" s="21" t="s">
        <v>211</v>
      </c>
      <c r="E314" s="9" t="s">
        <v>19</v>
      </c>
      <c r="F314" s="9">
        <v>61.14</v>
      </c>
      <c r="G314" s="9">
        <v>61.08</v>
      </c>
      <c r="H314" s="9">
        <v>60.95</v>
      </c>
      <c r="I314" s="9">
        <v>60.88</v>
      </c>
      <c r="J314" s="9">
        <v>60.82</v>
      </c>
      <c r="K314" s="9">
        <v>60.76</v>
      </c>
      <c r="L314" s="9">
        <v>60.7</v>
      </c>
      <c r="M314" s="9">
        <v>60.64</v>
      </c>
      <c r="N314" s="9">
        <v>60.58</v>
      </c>
      <c r="O314" s="9">
        <v>60.51</v>
      </c>
      <c r="P314" s="9">
        <v>60.45</v>
      </c>
      <c r="Q314" s="9">
        <v>60.39</v>
      </c>
      <c r="R314" s="9">
        <v>60.33</v>
      </c>
      <c r="S314" s="9">
        <v>60.27</v>
      </c>
      <c r="T314" s="9">
        <v>60.21</v>
      </c>
      <c r="U314" s="9">
        <v>60.15</v>
      </c>
      <c r="V314" s="9">
        <v>60.09</v>
      </c>
      <c r="W314" s="9">
        <v>60.03</v>
      </c>
      <c r="X314" s="9">
        <v>59.97</v>
      </c>
      <c r="Y314" s="9">
        <v>59.91</v>
      </c>
      <c r="Z314" s="9">
        <v>59.85</v>
      </c>
      <c r="AA314" s="9">
        <v>59.79</v>
      </c>
      <c r="AB314" s="9">
        <v>59.73</v>
      </c>
      <c r="AC314" s="9">
        <v>59.67</v>
      </c>
      <c r="AD314" s="9">
        <v>59.61</v>
      </c>
      <c r="AE314" s="9">
        <v>59.55</v>
      </c>
      <c r="AF314" s="9">
        <v>59.49</v>
      </c>
      <c r="AG314" s="9">
        <v>59.43</v>
      </c>
      <c r="AH314" s="9">
        <v>59.38</v>
      </c>
      <c r="AI314" s="9">
        <v>59.32</v>
      </c>
      <c r="AJ314" s="9">
        <v>59.26</v>
      </c>
      <c r="AK314" s="9">
        <v>59.2</v>
      </c>
    </row>
    <row r="315" spans="1:37" s="9" customFormat="1" x14ac:dyDescent="0.3">
      <c r="A315" s="24" t="str">
        <f t="shared" si="5"/>
        <v>SDG_NoInv_BaseQVAXangas</v>
      </c>
      <c r="B315" s="7" t="s">
        <v>221</v>
      </c>
      <c r="C315" s="8" t="s">
        <v>217</v>
      </c>
      <c r="D315" s="21" t="s">
        <v>211</v>
      </c>
      <c r="E315" s="9" t="s">
        <v>20</v>
      </c>
      <c r="F315" s="9">
        <v>0.94</v>
      </c>
      <c r="G315" s="9">
        <v>0.8</v>
      </c>
      <c r="H315" s="9">
        <v>0.77</v>
      </c>
      <c r="I315" s="9">
        <v>0.72</v>
      </c>
      <c r="J315" s="9">
        <v>0.68</v>
      </c>
      <c r="K315" s="9">
        <v>0.64</v>
      </c>
      <c r="L315" s="9">
        <v>0.61</v>
      </c>
      <c r="M315" s="9">
        <v>0.57999999999999996</v>
      </c>
      <c r="N315" s="9">
        <v>0.55000000000000004</v>
      </c>
      <c r="O315" s="9">
        <v>0.54</v>
      </c>
      <c r="P315" s="9">
        <v>0.52</v>
      </c>
      <c r="Q315" s="9">
        <v>0.49</v>
      </c>
      <c r="R315" s="9">
        <v>0.47</v>
      </c>
      <c r="S315" s="9">
        <v>0.44</v>
      </c>
      <c r="T315" s="9">
        <v>0.42</v>
      </c>
      <c r="U315" s="9">
        <v>0.4</v>
      </c>
      <c r="V315" s="9">
        <v>0.38</v>
      </c>
      <c r="W315" s="9">
        <v>0.36</v>
      </c>
      <c r="X315" s="9">
        <v>0.35</v>
      </c>
      <c r="Y315" s="9">
        <v>0.33</v>
      </c>
      <c r="Z315" s="9">
        <v>0.31</v>
      </c>
      <c r="AA315" s="9">
        <v>0.3</v>
      </c>
      <c r="AB315" s="9">
        <v>0.28999999999999998</v>
      </c>
      <c r="AC315" s="9">
        <v>0.27</v>
      </c>
      <c r="AD315" s="9">
        <v>0.26</v>
      </c>
      <c r="AE315" s="9">
        <v>0.25</v>
      </c>
      <c r="AF315" s="9">
        <v>0.24</v>
      </c>
      <c r="AG315" s="9">
        <v>0.23</v>
      </c>
      <c r="AH315" s="9">
        <v>0.22</v>
      </c>
      <c r="AI315" s="9">
        <v>0.21</v>
      </c>
      <c r="AJ315" s="9">
        <v>0.2</v>
      </c>
      <c r="AK315" s="9">
        <v>0.19</v>
      </c>
    </row>
    <row r="316" spans="1:37" s="9" customFormat="1" x14ac:dyDescent="0.3">
      <c r="A316" s="24" t="str">
        <f t="shared" si="5"/>
        <v>SDG_NoInv_BaseQVAXapgm</v>
      </c>
      <c r="B316" s="7" t="s">
        <v>221</v>
      </c>
      <c r="C316" s="8" t="s">
        <v>217</v>
      </c>
      <c r="D316" s="21" t="s">
        <v>211</v>
      </c>
      <c r="E316" s="9" t="s">
        <v>21</v>
      </c>
      <c r="F316" s="9">
        <v>97.82</v>
      </c>
      <c r="G316" s="9">
        <v>74.06</v>
      </c>
      <c r="H316" s="9">
        <v>78.099999999999994</v>
      </c>
      <c r="I316" s="9">
        <v>82.02</v>
      </c>
      <c r="J316" s="9">
        <v>86.03</v>
      </c>
      <c r="K316" s="9">
        <v>90.07</v>
      </c>
      <c r="L316" s="9">
        <v>94.16</v>
      </c>
      <c r="M316" s="9">
        <v>94.74</v>
      </c>
      <c r="N316" s="9">
        <v>95.3</v>
      </c>
      <c r="O316" s="9">
        <v>96.13</v>
      </c>
      <c r="P316" s="9">
        <v>96.76</v>
      </c>
      <c r="Q316" s="9">
        <v>97.3</v>
      </c>
      <c r="R316" s="9">
        <v>99.34</v>
      </c>
      <c r="S316" s="9">
        <v>101.4</v>
      </c>
      <c r="T316" s="9">
        <v>103.48</v>
      </c>
      <c r="U316" s="9">
        <v>105.61</v>
      </c>
      <c r="V316" s="9">
        <v>107.85</v>
      </c>
      <c r="W316" s="9">
        <v>110.05</v>
      </c>
      <c r="X316" s="9">
        <v>112.15</v>
      </c>
      <c r="Y316" s="9">
        <v>114.26</v>
      </c>
      <c r="Z316" s="9">
        <v>116.35</v>
      </c>
      <c r="AA316" s="9">
        <v>118.48</v>
      </c>
      <c r="AB316" s="9">
        <v>141.19</v>
      </c>
      <c r="AC316" s="9">
        <v>164.21</v>
      </c>
      <c r="AD316" s="9">
        <v>187.48</v>
      </c>
      <c r="AE316" s="9">
        <v>210.83</v>
      </c>
      <c r="AF316" s="9">
        <v>234.21</v>
      </c>
      <c r="AG316" s="9">
        <v>257.54000000000002</v>
      </c>
      <c r="AH316" s="9">
        <v>280.11</v>
      </c>
      <c r="AI316" s="9">
        <v>302.8</v>
      </c>
      <c r="AJ316" s="9">
        <v>325.68</v>
      </c>
      <c r="AK316" s="9">
        <v>348.59</v>
      </c>
    </row>
    <row r="317" spans="1:37" s="9" customFormat="1" x14ac:dyDescent="0.3">
      <c r="A317" s="24" t="str">
        <f t="shared" si="5"/>
        <v>SDG_NoInv_BaseQVAXamore</v>
      </c>
      <c r="B317" s="7" t="s">
        <v>221</v>
      </c>
      <c r="C317" s="8" t="s">
        <v>217</v>
      </c>
      <c r="D317" s="21" t="s">
        <v>211</v>
      </c>
      <c r="E317" s="9" t="s">
        <v>22</v>
      </c>
      <c r="F317" s="9">
        <v>78.23</v>
      </c>
      <c r="G317" s="9">
        <v>72.83</v>
      </c>
      <c r="H317" s="9">
        <v>76.33</v>
      </c>
      <c r="I317" s="9">
        <v>78.16</v>
      </c>
      <c r="J317" s="9">
        <v>80.150000000000006</v>
      </c>
      <c r="K317" s="9">
        <v>82.14</v>
      </c>
      <c r="L317" s="9">
        <v>84.4</v>
      </c>
      <c r="M317" s="9">
        <v>87.02</v>
      </c>
      <c r="N317" s="9">
        <v>89.76</v>
      </c>
      <c r="O317" s="9">
        <v>95.62</v>
      </c>
      <c r="P317" s="9">
        <v>99.69</v>
      </c>
      <c r="Q317" s="9">
        <v>102.94</v>
      </c>
      <c r="R317" s="9">
        <v>106.17</v>
      </c>
      <c r="S317" s="9">
        <v>109.33</v>
      </c>
      <c r="T317" s="9">
        <v>112.53</v>
      </c>
      <c r="U317" s="9">
        <v>115.96</v>
      </c>
      <c r="V317" s="9">
        <v>118.86</v>
      </c>
      <c r="W317" s="9">
        <v>121.96</v>
      </c>
      <c r="X317" s="9">
        <v>125.47</v>
      </c>
      <c r="Y317" s="9">
        <v>128.37</v>
      </c>
      <c r="Z317" s="9">
        <v>130.93</v>
      </c>
      <c r="AA317" s="9">
        <v>133.63999999999999</v>
      </c>
      <c r="AB317" s="9">
        <v>137.16999999999999</v>
      </c>
      <c r="AC317" s="9">
        <v>139.9</v>
      </c>
      <c r="AD317" s="9">
        <v>142.18</v>
      </c>
      <c r="AE317" s="9">
        <v>144.25</v>
      </c>
      <c r="AF317" s="9">
        <v>146.33000000000001</v>
      </c>
      <c r="AG317" s="9">
        <v>147.88999999999999</v>
      </c>
      <c r="AH317" s="9">
        <v>146.49</v>
      </c>
      <c r="AI317" s="9">
        <v>143.30000000000001</v>
      </c>
      <c r="AJ317" s="9">
        <v>140.1</v>
      </c>
      <c r="AK317" s="9">
        <v>136.21</v>
      </c>
    </row>
    <row r="318" spans="1:37" s="9" customFormat="1" x14ac:dyDescent="0.3">
      <c r="A318" s="24" t="str">
        <f t="shared" si="5"/>
        <v>SDG_NoInv_BaseQVAXamine</v>
      </c>
      <c r="B318" s="7" t="s">
        <v>221</v>
      </c>
      <c r="C318" s="8" t="s">
        <v>217</v>
      </c>
      <c r="D318" s="21" t="s">
        <v>211</v>
      </c>
      <c r="E318" s="9" t="s">
        <v>23</v>
      </c>
      <c r="F318" s="9">
        <v>57.01</v>
      </c>
      <c r="G318" s="9">
        <v>53.18</v>
      </c>
      <c r="H318" s="9">
        <v>55.21</v>
      </c>
      <c r="I318" s="9">
        <v>56.44</v>
      </c>
      <c r="J318" s="9">
        <v>57.7</v>
      </c>
      <c r="K318" s="9">
        <v>59</v>
      </c>
      <c r="L318" s="9">
        <v>60.54</v>
      </c>
      <c r="M318" s="9">
        <v>62.26</v>
      </c>
      <c r="N318" s="9">
        <v>63.98</v>
      </c>
      <c r="O318" s="9">
        <v>66.680000000000007</v>
      </c>
      <c r="P318" s="9">
        <v>68.7</v>
      </c>
      <c r="Q318" s="9">
        <v>70.48</v>
      </c>
      <c r="R318" s="9">
        <v>72.47</v>
      </c>
      <c r="S318" s="9">
        <v>74.47</v>
      </c>
      <c r="T318" s="9">
        <v>76.59</v>
      </c>
      <c r="U318" s="9">
        <v>78.89</v>
      </c>
      <c r="V318" s="9">
        <v>80.98</v>
      </c>
      <c r="W318" s="9">
        <v>83.33</v>
      </c>
      <c r="X318" s="9">
        <v>86.19</v>
      </c>
      <c r="Y318" s="9">
        <v>88.74</v>
      </c>
      <c r="Z318" s="9">
        <v>91.3</v>
      </c>
      <c r="AA318" s="9">
        <v>93.94</v>
      </c>
      <c r="AB318" s="9">
        <v>96.73</v>
      </c>
      <c r="AC318" s="9">
        <v>99.01</v>
      </c>
      <c r="AD318" s="9">
        <v>101.15</v>
      </c>
      <c r="AE318" s="9">
        <v>103.3</v>
      </c>
      <c r="AF318" s="9">
        <v>105.65</v>
      </c>
      <c r="AG318" s="9">
        <v>108.18</v>
      </c>
      <c r="AH318" s="9">
        <v>107.8</v>
      </c>
      <c r="AI318" s="9">
        <v>106.68</v>
      </c>
      <c r="AJ318" s="9">
        <v>105.83</v>
      </c>
      <c r="AK318" s="9">
        <v>104.82</v>
      </c>
    </row>
    <row r="319" spans="1:37" s="9" customFormat="1" x14ac:dyDescent="0.3">
      <c r="A319" s="24" t="str">
        <f t="shared" si="5"/>
        <v>SDG_NoInv_BaseQVAXameat</v>
      </c>
      <c r="B319" s="7" t="s">
        <v>221</v>
      </c>
      <c r="C319" s="8" t="s">
        <v>217</v>
      </c>
      <c r="D319" s="21" t="s">
        <v>211</v>
      </c>
      <c r="E319" s="9" t="s">
        <v>24</v>
      </c>
      <c r="F319" s="9">
        <v>14.3</v>
      </c>
      <c r="G319" s="9">
        <v>14.33</v>
      </c>
      <c r="H319" s="9">
        <v>14.67</v>
      </c>
      <c r="I319" s="9">
        <v>14.91</v>
      </c>
      <c r="J319" s="9">
        <v>15.17</v>
      </c>
      <c r="K319" s="9">
        <v>15.46</v>
      </c>
      <c r="L319" s="9">
        <v>15.82</v>
      </c>
      <c r="M319" s="9">
        <v>16.18</v>
      </c>
      <c r="N319" s="9">
        <v>16.55</v>
      </c>
      <c r="O319" s="9">
        <v>17.059999999999999</v>
      </c>
      <c r="P319" s="9">
        <v>17.52</v>
      </c>
      <c r="Q319" s="9">
        <v>17.93</v>
      </c>
      <c r="R319" s="9">
        <v>18.420000000000002</v>
      </c>
      <c r="S319" s="9">
        <v>18.899999999999999</v>
      </c>
      <c r="T319" s="9">
        <v>19.41</v>
      </c>
      <c r="U319" s="9">
        <v>19.98</v>
      </c>
      <c r="V319" s="9">
        <v>20.48</v>
      </c>
      <c r="W319" s="9">
        <v>21</v>
      </c>
      <c r="X319" s="9">
        <v>21.54</v>
      </c>
      <c r="Y319" s="9">
        <v>22.02</v>
      </c>
      <c r="Z319" s="9">
        <v>22.5</v>
      </c>
      <c r="AA319" s="9">
        <v>22.97</v>
      </c>
      <c r="AB319" s="9">
        <v>23.55</v>
      </c>
      <c r="AC319" s="9">
        <v>24.05</v>
      </c>
      <c r="AD319" s="9">
        <v>24.53</v>
      </c>
      <c r="AE319" s="9">
        <v>25.01</v>
      </c>
      <c r="AF319" s="9">
        <v>25.52</v>
      </c>
      <c r="AG319" s="9">
        <v>26.01</v>
      </c>
      <c r="AH319" s="9">
        <v>25.79</v>
      </c>
      <c r="AI319" s="9">
        <v>25.57</v>
      </c>
      <c r="AJ319" s="9">
        <v>25.41</v>
      </c>
      <c r="AK319" s="9">
        <v>25.23</v>
      </c>
    </row>
    <row r="320" spans="1:37" s="9" customFormat="1" x14ac:dyDescent="0.3">
      <c r="A320" s="24" t="str">
        <f t="shared" si="5"/>
        <v>SDG_NoInv_BaseQVAXapfis</v>
      </c>
      <c r="B320" s="7" t="s">
        <v>221</v>
      </c>
      <c r="C320" s="8" t="s">
        <v>217</v>
      </c>
      <c r="D320" s="21" t="s">
        <v>211</v>
      </c>
      <c r="E320" s="9" t="s">
        <v>25</v>
      </c>
      <c r="F320" s="9">
        <v>6.32</v>
      </c>
      <c r="G320" s="9">
        <v>6.24</v>
      </c>
      <c r="H320" s="9">
        <v>6.45</v>
      </c>
      <c r="I320" s="9">
        <v>6.58</v>
      </c>
      <c r="J320" s="9">
        <v>6.72</v>
      </c>
      <c r="K320" s="9">
        <v>6.86</v>
      </c>
      <c r="L320" s="9">
        <v>7.01</v>
      </c>
      <c r="M320" s="9">
        <v>7.17</v>
      </c>
      <c r="N320" s="9">
        <v>7.34</v>
      </c>
      <c r="O320" s="9">
        <v>7.69</v>
      </c>
      <c r="P320" s="9">
        <v>7.92</v>
      </c>
      <c r="Q320" s="9">
        <v>8.1</v>
      </c>
      <c r="R320" s="9">
        <v>8.32</v>
      </c>
      <c r="S320" s="9">
        <v>8.5399999999999991</v>
      </c>
      <c r="T320" s="9">
        <v>8.77</v>
      </c>
      <c r="U320" s="9">
        <v>9.0299999999999994</v>
      </c>
      <c r="V320" s="9">
        <v>9.25</v>
      </c>
      <c r="W320" s="9">
        <v>9.49</v>
      </c>
      <c r="X320" s="9">
        <v>9.76</v>
      </c>
      <c r="Y320" s="9">
        <v>9.99</v>
      </c>
      <c r="Z320" s="9">
        <v>10.220000000000001</v>
      </c>
      <c r="AA320" s="9">
        <v>10.46</v>
      </c>
      <c r="AB320" s="9">
        <v>10.8</v>
      </c>
      <c r="AC320" s="9">
        <v>11.09</v>
      </c>
      <c r="AD320" s="9">
        <v>11.35</v>
      </c>
      <c r="AE320" s="9">
        <v>11.6</v>
      </c>
      <c r="AF320" s="9">
        <v>11.85</v>
      </c>
      <c r="AG320" s="9">
        <v>12.1</v>
      </c>
      <c r="AH320" s="9">
        <v>12.07</v>
      </c>
      <c r="AI320" s="9">
        <v>11.98</v>
      </c>
      <c r="AJ320" s="9">
        <v>11.9</v>
      </c>
      <c r="AK320" s="9">
        <v>11.79</v>
      </c>
    </row>
    <row r="321" spans="1:37" s="9" customFormat="1" x14ac:dyDescent="0.3">
      <c r="A321" s="24" t="str">
        <f t="shared" si="5"/>
        <v>SDG_NoInv_BaseQVAXavege</v>
      </c>
      <c r="B321" s="7" t="s">
        <v>221</v>
      </c>
      <c r="C321" s="8" t="s">
        <v>217</v>
      </c>
      <c r="D321" s="21" t="s">
        <v>211</v>
      </c>
      <c r="E321" s="9" t="s">
        <v>26</v>
      </c>
      <c r="F321" s="9">
        <v>10.97</v>
      </c>
      <c r="G321" s="9">
        <v>10.63</v>
      </c>
      <c r="H321" s="9">
        <v>11.03</v>
      </c>
      <c r="I321" s="9">
        <v>11.26</v>
      </c>
      <c r="J321" s="9">
        <v>11.52</v>
      </c>
      <c r="K321" s="9">
        <v>11.77</v>
      </c>
      <c r="L321" s="9">
        <v>12.04</v>
      </c>
      <c r="M321" s="9">
        <v>12.32</v>
      </c>
      <c r="N321" s="9">
        <v>12.62</v>
      </c>
      <c r="O321" s="9">
        <v>13.32</v>
      </c>
      <c r="P321" s="9">
        <v>13.74</v>
      </c>
      <c r="Q321" s="9">
        <v>14.06</v>
      </c>
      <c r="R321" s="9">
        <v>14.46</v>
      </c>
      <c r="S321" s="9">
        <v>14.85</v>
      </c>
      <c r="T321" s="9">
        <v>15.27</v>
      </c>
      <c r="U321" s="9">
        <v>15.74</v>
      </c>
      <c r="V321" s="9">
        <v>16.14</v>
      </c>
      <c r="W321" s="9">
        <v>16.579999999999998</v>
      </c>
      <c r="X321" s="9">
        <v>17.059999999999999</v>
      </c>
      <c r="Y321" s="9">
        <v>17.489999999999998</v>
      </c>
      <c r="Z321" s="9">
        <v>17.91</v>
      </c>
      <c r="AA321" s="9">
        <v>18.350000000000001</v>
      </c>
      <c r="AB321" s="9">
        <v>19.02</v>
      </c>
      <c r="AC321" s="9">
        <v>19.559999999999999</v>
      </c>
      <c r="AD321" s="9">
        <v>20.02</v>
      </c>
      <c r="AE321" s="9">
        <v>20.47</v>
      </c>
      <c r="AF321" s="9">
        <v>20.94</v>
      </c>
      <c r="AG321" s="9">
        <v>21.37</v>
      </c>
      <c r="AH321" s="9">
        <v>21.42</v>
      </c>
      <c r="AI321" s="9">
        <v>21.31</v>
      </c>
      <c r="AJ321" s="9">
        <v>21.17</v>
      </c>
      <c r="AK321" s="9">
        <v>20.98</v>
      </c>
    </row>
    <row r="322" spans="1:37" s="9" customFormat="1" x14ac:dyDescent="0.3">
      <c r="A322" s="24" t="str">
        <f t="shared" ref="A322:A385" si="6">_xlfn.CONCAT(C322,D322,E322)</f>
        <v>SDG_NoInv_BaseQVAXafats</v>
      </c>
      <c r="B322" s="7" t="s">
        <v>221</v>
      </c>
      <c r="C322" s="8" t="s">
        <v>217</v>
      </c>
      <c r="D322" s="21" t="s">
        <v>211</v>
      </c>
      <c r="E322" s="9" t="s">
        <v>27</v>
      </c>
      <c r="F322" s="9">
        <v>3.48</v>
      </c>
      <c r="G322" s="9">
        <v>3.56</v>
      </c>
      <c r="H322" s="9">
        <v>3.71</v>
      </c>
      <c r="I322" s="9">
        <v>3.79</v>
      </c>
      <c r="J322" s="9">
        <v>3.87</v>
      </c>
      <c r="K322" s="9">
        <v>3.96</v>
      </c>
      <c r="L322" s="9">
        <v>4.0599999999999996</v>
      </c>
      <c r="M322" s="9">
        <v>4.17</v>
      </c>
      <c r="N322" s="9">
        <v>4.2699999999999996</v>
      </c>
      <c r="O322" s="9">
        <v>4.5</v>
      </c>
      <c r="P322" s="9">
        <v>4.6900000000000004</v>
      </c>
      <c r="Q322" s="9">
        <v>4.84</v>
      </c>
      <c r="R322" s="9">
        <v>4.99</v>
      </c>
      <c r="S322" s="9">
        <v>5.12</v>
      </c>
      <c r="T322" s="9">
        <v>5.25</v>
      </c>
      <c r="U322" s="9">
        <v>5.39</v>
      </c>
      <c r="V322" s="9">
        <v>5.49</v>
      </c>
      <c r="W322" s="9">
        <v>5.6</v>
      </c>
      <c r="X322" s="9">
        <v>5.73</v>
      </c>
      <c r="Y322" s="9">
        <v>5.83</v>
      </c>
      <c r="Z322" s="9">
        <v>5.93</v>
      </c>
      <c r="AA322" s="9">
        <v>6.04</v>
      </c>
      <c r="AB322" s="9">
        <v>6.2</v>
      </c>
      <c r="AC322" s="9">
        <v>6.34</v>
      </c>
      <c r="AD322" s="9">
        <v>6.45</v>
      </c>
      <c r="AE322" s="9">
        <v>6.56</v>
      </c>
      <c r="AF322" s="9">
        <v>6.66</v>
      </c>
      <c r="AG322" s="9">
        <v>6.74</v>
      </c>
      <c r="AH322" s="9">
        <v>6.66</v>
      </c>
      <c r="AI322" s="9">
        <v>6.55</v>
      </c>
      <c r="AJ322" s="9">
        <v>6.45</v>
      </c>
      <c r="AK322" s="9">
        <v>6.34</v>
      </c>
    </row>
    <row r="323" spans="1:37" s="9" customFormat="1" x14ac:dyDescent="0.3">
      <c r="A323" s="24" t="str">
        <f t="shared" si="6"/>
        <v>SDG_NoInv_BaseQVAXadair</v>
      </c>
      <c r="B323" s="7" t="s">
        <v>221</v>
      </c>
      <c r="C323" s="8" t="s">
        <v>217</v>
      </c>
      <c r="D323" s="21" t="s">
        <v>211</v>
      </c>
      <c r="E323" s="9" t="s">
        <v>28</v>
      </c>
      <c r="F323" s="9">
        <v>10.56</v>
      </c>
      <c r="G323" s="9">
        <v>10.32</v>
      </c>
      <c r="H323" s="9">
        <v>10.59</v>
      </c>
      <c r="I323" s="9">
        <v>10.78</v>
      </c>
      <c r="J323" s="9">
        <v>11.01</v>
      </c>
      <c r="K323" s="9">
        <v>11.23</v>
      </c>
      <c r="L323" s="9">
        <v>11.47</v>
      </c>
      <c r="M323" s="9">
        <v>11.72</v>
      </c>
      <c r="N323" s="9">
        <v>11.98</v>
      </c>
      <c r="O323" s="9">
        <v>12.52</v>
      </c>
      <c r="P323" s="9">
        <v>12.87</v>
      </c>
      <c r="Q323" s="9">
        <v>13.14</v>
      </c>
      <c r="R323" s="9">
        <v>13.47</v>
      </c>
      <c r="S323" s="9">
        <v>13.81</v>
      </c>
      <c r="T323" s="9">
        <v>14.16</v>
      </c>
      <c r="U323" s="9">
        <v>14.57</v>
      </c>
      <c r="V323" s="9">
        <v>14.92</v>
      </c>
      <c r="W323" s="9">
        <v>15.32</v>
      </c>
      <c r="X323" s="9">
        <v>15.75</v>
      </c>
      <c r="Y323" s="9">
        <v>16.149999999999999</v>
      </c>
      <c r="Z323" s="9">
        <v>16.53</v>
      </c>
      <c r="AA323" s="9">
        <v>16.920000000000002</v>
      </c>
      <c r="AB323" s="9">
        <v>17.47</v>
      </c>
      <c r="AC323" s="9">
        <v>17.920000000000002</v>
      </c>
      <c r="AD323" s="9">
        <v>18.309999999999999</v>
      </c>
      <c r="AE323" s="9">
        <v>18.690000000000001</v>
      </c>
      <c r="AF323" s="9">
        <v>19.100000000000001</v>
      </c>
      <c r="AG323" s="9">
        <v>19.47</v>
      </c>
      <c r="AH323" s="9">
        <v>19.46</v>
      </c>
      <c r="AI323" s="9">
        <v>19.39</v>
      </c>
      <c r="AJ323" s="9">
        <v>19.29</v>
      </c>
      <c r="AK323" s="9">
        <v>19.16</v>
      </c>
    </row>
    <row r="324" spans="1:37" s="9" customFormat="1" x14ac:dyDescent="0.3">
      <c r="A324" s="24" t="str">
        <f t="shared" si="6"/>
        <v>SDG_NoInv_BaseQVAXagrai</v>
      </c>
      <c r="B324" s="7" t="s">
        <v>221</v>
      </c>
      <c r="C324" s="8" t="s">
        <v>217</v>
      </c>
      <c r="D324" s="21" t="s">
        <v>211</v>
      </c>
      <c r="E324" s="9" t="s">
        <v>29</v>
      </c>
      <c r="F324" s="9">
        <v>8.56</v>
      </c>
      <c r="G324" s="9">
        <v>8.42</v>
      </c>
      <c r="H324" s="9">
        <v>8.58</v>
      </c>
      <c r="I324" s="9">
        <v>8.75</v>
      </c>
      <c r="J324" s="9">
        <v>8.8699999999999992</v>
      </c>
      <c r="K324" s="9">
        <v>8.9499999999999993</v>
      </c>
      <c r="L324" s="9">
        <v>9.0299999999999994</v>
      </c>
      <c r="M324" s="9">
        <v>9.09</v>
      </c>
      <c r="N324" s="9">
        <v>9.17</v>
      </c>
      <c r="O324" s="9">
        <v>9.36</v>
      </c>
      <c r="P324" s="9">
        <v>9.4600000000000009</v>
      </c>
      <c r="Q324" s="9">
        <v>9.51</v>
      </c>
      <c r="R324" s="9">
        <v>9.6</v>
      </c>
      <c r="S324" s="9">
        <v>9.66</v>
      </c>
      <c r="T324" s="9">
        <v>9.73</v>
      </c>
      <c r="U324" s="9">
        <v>9.81</v>
      </c>
      <c r="V324" s="9">
        <v>9.84</v>
      </c>
      <c r="W324" s="9">
        <v>9.8699999999999992</v>
      </c>
      <c r="X324" s="9">
        <v>9.92</v>
      </c>
      <c r="Y324" s="9">
        <v>9.9700000000000006</v>
      </c>
      <c r="Z324" s="9">
        <v>10.029999999999999</v>
      </c>
      <c r="AA324" s="9">
        <v>10.09</v>
      </c>
      <c r="AB324" s="9">
        <v>10.199999999999999</v>
      </c>
      <c r="AC324" s="9">
        <v>10.28</v>
      </c>
      <c r="AD324" s="9">
        <v>10.35</v>
      </c>
      <c r="AE324" s="9">
        <v>10.42</v>
      </c>
      <c r="AF324" s="9">
        <v>10.48</v>
      </c>
      <c r="AG324" s="9">
        <v>10.5</v>
      </c>
      <c r="AH324" s="9">
        <v>10.4</v>
      </c>
      <c r="AI324" s="9">
        <v>10.33</v>
      </c>
      <c r="AJ324" s="9">
        <v>10.28</v>
      </c>
      <c r="AK324" s="9">
        <v>10.210000000000001</v>
      </c>
    </row>
    <row r="325" spans="1:37" s="9" customFormat="1" x14ac:dyDescent="0.3">
      <c r="A325" s="24" t="str">
        <f t="shared" si="6"/>
        <v>SDG_NoInv_BaseQVAXastar</v>
      </c>
      <c r="B325" s="7" t="s">
        <v>221</v>
      </c>
      <c r="C325" s="8" t="s">
        <v>217</v>
      </c>
      <c r="D325" s="21" t="s">
        <v>211</v>
      </c>
      <c r="E325" s="9" t="s">
        <v>30</v>
      </c>
      <c r="F325" s="9">
        <v>7.25</v>
      </c>
      <c r="G325" s="9">
        <v>7.17</v>
      </c>
      <c r="H325" s="9">
        <v>7.36</v>
      </c>
      <c r="I325" s="9">
        <v>7.51</v>
      </c>
      <c r="J325" s="9">
        <v>7.63</v>
      </c>
      <c r="K325" s="9">
        <v>7.71</v>
      </c>
      <c r="L325" s="9">
        <v>7.8</v>
      </c>
      <c r="M325" s="9">
        <v>7.88</v>
      </c>
      <c r="N325" s="9">
        <v>7.96</v>
      </c>
      <c r="O325" s="9">
        <v>8.14</v>
      </c>
      <c r="P325" s="9">
        <v>8.24</v>
      </c>
      <c r="Q325" s="9">
        <v>8.31</v>
      </c>
      <c r="R325" s="9">
        <v>8.3800000000000008</v>
      </c>
      <c r="S325" s="9">
        <v>8.43</v>
      </c>
      <c r="T325" s="9">
        <v>8.48</v>
      </c>
      <c r="U325" s="9">
        <v>8.5500000000000007</v>
      </c>
      <c r="V325" s="9">
        <v>8.57</v>
      </c>
      <c r="W325" s="9">
        <v>8.59</v>
      </c>
      <c r="X325" s="9">
        <v>8.6199999999999992</v>
      </c>
      <c r="Y325" s="9">
        <v>8.64</v>
      </c>
      <c r="Z325" s="9">
        <v>8.66</v>
      </c>
      <c r="AA325" s="9">
        <v>8.69</v>
      </c>
      <c r="AB325" s="9">
        <v>8.76</v>
      </c>
      <c r="AC325" s="9">
        <v>8.7899999999999991</v>
      </c>
      <c r="AD325" s="9">
        <v>8.81</v>
      </c>
      <c r="AE325" s="9">
        <v>8.84</v>
      </c>
      <c r="AF325" s="9">
        <v>8.86</v>
      </c>
      <c r="AG325" s="9">
        <v>8.7100000000000009</v>
      </c>
      <c r="AH325" s="9">
        <v>8.4499999999999993</v>
      </c>
      <c r="AI325" s="9">
        <v>8.19</v>
      </c>
      <c r="AJ325" s="9">
        <v>7.95</v>
      </c>
      <c r="AK325" s="9">
        <v>7.7</v>
      </c>
    </row>
    <row r="326" spans="1:37" s="9" customFormat="1" x14ac:dyDescent="0.3">
      <c r="A326" s="24" t="str">
        <f t="shared" si="6"/>
        <v>SDG_NoInv_BaseQVAXafeed</v>
      </c>
      <c r="B326" s="7" t="s">
        <v>221</v>
      </c>
      <c r="C326" s="8" t="s">
        <v>217</v>
      </c>
      <c r="D326" s="21" t="s">
        <v>211</v>
      </c>
      <c r="E326" s="9" t="s">
        <v>31</v>
      </c>
      <c r="F326" s="9">
        <v>6.55</v>
      </c>
      <c r="G326" s="9">
        <v>6.49</v>
      </c>
      <c r="H326" s="9">
        <v>6.61</v>
      </c>
      <c r="I326" s="9">
        <v>6.69</v>
      </c>
      <c r="J326" s="9">
        <v>6.81</v>
      </c>
      <c r="K326" s="9">
        <v>6.95</v>
      </c>
      <c r="L326" s="9">
        <v>7.13</v>
      </c>
      <c r="M326" s="9">
        <v>7.31</v>
      </c>
      <c r="N326" s="9">
        <v>7.51</v>
      </c>
      <c r="O326" s="9">
        <v>7.8</v>
      </c>
      <c r="P326" s="9">
        <v>8.07</v>
      </c>
      <c r="Q326" s="9">
        <v>8.31</v>
      </c>
      <c r="R326" s="9">
        <v>8.59</v>
      </c>
      <c r="S326" s="9">
        <v>8.8699999999999992</v>
      </c>
      <c r="T326" s="9">
        <v>9.17</v>
      </c>
      <c r="U326" s="9">
        <v>9.52</v>
      </c>
      <c r="V326" s="9">
        <v>9.85</v>
      </c>
      <c r="W326" s="9">
        <v>10.19</v>
      </c>
      <c r="X326" s="9">
        <v>10.56</v>
      </c>
      <c r="Y326" s="9">
        <v>10.92</v>
      </c>
      <c r="Z326" s="9">
        <v>11.28</v>
      </c>
      <c r="AA326" s="9">
        <v>11.65</v>
      </c>
      <c r="AB326" s="9">
        <v>12.09</v>
      </c>
      <c r="AC326" s="9">
        <v>12.5</v>
      </c>
      <c r="AD326" s="9">
        <v>12.9</v>
      </c>
      <c r="AE326" s="9">
        <v>13.29</v>
      </c>
      <c r="AF326" s="9">
        <v>13.69</v>
      </c>
      <c r="AG326" s="9">
        <v>14.08</v>
      </c>
      <c r="AH326" s="9">
        <v>14.02</v>
      </c>
      <c r="AI326" s="9">
        <v>13.94</v>
      </c>
      <c r="AJ326" s="9">
        <v>13.87</v>
      </c>
      <c r="AK326" s="9">
        <v>13.79</v>
      </c>
    </row>
    <row r="327" spans="1:37" s="9" customFormat="1" x14ac:dyDescent="0.3">
      <c r="A327" s="24" t="str">
        <f t="shared" si="6"/>
        <v>SDG_NoInv_BaseQVAXabake</v>
      </c>
      <c r="B327" s="7" t="s">
        <v>221</v>
      </c>
      <c r="C327" s="8" t="s">
        <v>217</v>
      </c>
      <c r="D327" s="21" t="s">
        <v>211</v>
      </c>
      <c r="E327" s="9" t="s">
        <v>32</v>
      </c>
      <c r="F327" s="9">
        <v>22.28</v>
      </c>
      <c r="G327" s="9">
        <v>21.41</v>
      </c>
      <c r="H327" s="9">
        <v>21.92</v>
      </c>
      <c r="I327" s="9">
        <v>22.41</v>
      </c>
      <c r="J327" s="9">
        <v>22.85</v>
      </c>
      <c r="K327" s="9">
        <v>23.23</v>
      </c>
      <c r="L327" s="9">
        <v>23.64</v>
      </c>
      <c r="M327" s="9">
        <v>24.02</v>
      </c>
      <c r="N327" s="9">
        <v>24.44</v>
      </c>
      <c r="O327" s="9">
        <v>25.11</v>
      </c>
      <c r="P327" s="9">
        <v>25.6</v>
      </c>
      <c r="Q327" s="9">
        <v>26.01</v>
      </c>
      <c r="R327" s="9">
        <v>26.55</v>
      </c>
      <c r="S327" s="9">
        <v>27.06</v>
      </c>
      <c r="T327" s="9">
        <v>27.58</v>
      </c>
      <c r="U327" s="9">
        <v>28.16</v>
      </c>
      <c r="V327" s="9">
        <v>28.65</v>
      </c>
      <c r="W327" s="9">
        <v>29.19</v>
      </c>
      <c r="X327" s="9">
        <v>29.8</v>
      </c>
      <c r="Y327" s="9">
        <v>30.33</v>
      </c>
      <c r="Z327" s="9">
        <v>30.87</v>
      </c>
      <c r="AA327" s="9">
        <v>31.39</v>
      </c>
      <c r="AB327" s="9">
        <v>32.08</v>
      </c>
      <c r="AC327" s="9">
        <v>32.65</v>
      </c>
      <c r="AD327" s="9">
        <v>33.17</v>
      </c>
      <c r="AE327" s="9">
        <v>33.700000000000003</v>
      </c>
      <c r="AF327" s="9">
        <v>34.270000000000003</v>
      </c>
      <c r="AG327" s="9">
        <v>34.71</v>
      </c>
      <c r="AH327" s="9">
        <v>34.61</v>
      </c>
      <c r="AI327" s="9">
        <v>34.51</v>
      </c>
      <c r="AJ327" s="9">
        <v>34.42</v>
      </c>
      <c r="AK327" s="9">
        <v>34.26</v>
      </c>
    </row>
    <row r="328" spans="1:37" s="9" customFormat="1" x14ac:dyDescent="0.3">
      <c r="A328" s="24" t="str">
        <f t="shared" si="6"/>
        <v>SDG_NoInv_BaseQVAXasuga</v>
      </c>
      <c r="B328" s="7" t="s">
        <v>221</v>
      </c>
      <c r="C328" s="8" t="s">
        <v>217</v>
      </c>
      <c r="D328" s="21" t="s">
        <v>211</v>
      </c>
      <c r="E328" s="9" t="s">
        <v>33</v>
      </c>
      <c r="F328" s="9">
        <v>8.52</v>
      </c>
      <c r="G328" s="9">
        <v>8.31</v>
      </c>
      <c r="H328" s="9">
        <v>8.5299999999999994</v>
      </c>
      <c r="I328" s="9">
        <v>8.7200000000000006</v>
      </c>
      <c r="J328" s="9">
        <v>8.8800000000000008</v>
      </c>
      <c r="K328" s="9">
        <v>9.01</v>
      </c>
      <c r="L328" s="9">
        <v>9.14</v>
      </c>
      <c r="M328" s="9">
        <v>9.25</v>
      </c>
      <c r="N328" s="9">
        <v>9.36</v>
      </c>
      <c r="O328" s="9">
        <v>9.67</v>
      </c>
      <c r="P328" s="9">
        <v>9.82</v>
      </c>
      <c r="Q328" s="9">
        <v>9.9</v>
      </c>
      <c r="R328" s="9">
        <v>10.039999999999999</v>
      </c>
      <c r="S328" s="9">
        <v>10.18</v>
      </c>
      <c r="T328" s="9">
        <v>10.32</v>
      </c>
      <c r="U328" s="9">
        <v>10.46</v>
      </c>
      <c r="V328" s="9">
        <v>10.56</v>
      </c>
      <c r="W328" s="9">
        <v>10.67</v>
      </c>
      <c r="X328" s="9">
        <v>10.82</v>
      </c>
      <c r="Y328" s="9">
        <v>10.94</v>
      </c>
      <c r="Z328" s="9">
        <v>11.06</v>
      </c>
      <c r="AA328" s="9">
        <v>11.18</v>
      </c>
      <c r="AB328" s="9">
        <v>11.38</v>
      </c>
      <c r="AC328" s="9">
        <v>11.51</v>
      </c>
      <c r="AD328" s="9">
        <v>11.62</v>
      </c>
      <c r="AE328" s="9">
        <v>11.72</v>
      </c>
      <c r="AF328" s="9">
        <v>11.85</v>
      </c>
      <c r="AG328" s="9">
        <v>11.99</v>
      </c>
      <c r="AH328" s="9">
        <v>11.98</v>
      </c>
      <c r="AI328" s="9">
        <v>11.96</v>
      </c>
      <c r="AJ328" s="9">
        <v>11.95</v>
      </c>
      <c r="AK328" s="9">
        <v>11.93</v>
      </c>
    </row>
    <row r="329" spans="1:37" s="9" customFormat="1" x14ac:dyDescent="0.3">
      <c r="A329" s="24" t="str">
        <f t="shared" si="6"/>
        <v>SDG_NoInv_BaseQVAXaconf</v>
      </c>
      <c r="B329" s="7" t="s">
        <v>221</v>
      </c>
      <c r="C329" s="8" t="s">
        <v>217</v>
      </c>
      <c r="D329" s="21" t="s">
        <v>211</v>
      </c>
      <c r="E329" s="9" t="s">
        <v>34</v>
      </c>
      <c r="F329" s="9">
        <v>2.4900000000000002</v>
      </c>
      <c r="G329" s="9">
        <v>2.38</v>
      </c>
      <c r="H329" s="9">
        <v>2.4700000000000002</v>
      </c>
      <c r="I329" s="9">
        <v>2.52</v>
      </c>
      <c r="J329" s="9">
        <v>2.58</v>
      </c>
      <c r="K329" s="9">
        <v>2.64</v>
      </c>
      <c r="L329" s="9">
        <v>2.71</v>
      </c>
      <c r="M329" s="9">
        <v>2.78</v>
      </c>
      <c r="N329" s="9">
        <v>2.86</v>
      </c>
      <c r="O329" s="9">
        <v>3</v>
      </c>
      <c r="P329" s="9">
        <v>3.11</v>
      </c>
      <c r="Q329" s="9">
        <v>3.21</v>
      </c>
      <c r="R329" s="9">
        <v>3.33</v>
      </c>
      <c r="S329" s="9">
        <v>3.45</v>
      </c>
      <c r="T329" s="9">
        <v>3.58</v>
      </c>
      <c r="U329" s="9">
        <v>3.73</v>
      </c>
      <c r="V329" s="9">
        <v>3.86</v>
      </c>
      <c r="W329" s="9">
        <v>4</v>
      </c>
      <c r="X329" s="9">
        <v>4.1500000000000004</v>
      </c>
      <c r="Y329" s="9">
        <v>4.29</v>
      </c>
      <c r="Z329" s="9">
        <v>4.4400000000000004</v>
      </c>
      <c r="AA329" s="9">
        <v>4.5999999999999996</v>
      </c>
      <c r="AB329" s="9">
        <v>4.8</v>
      </c>
      <c r="AC329" s="9">
        <v>4.9800000000000004</v>
      </c>
      <c r="AD329" s="9">
        <v>5.14</v>
      </c>
      <c r="AE329" s="9">
        <v>5.3</v>
      </c>
      <c r="AF329" s="9">
        <v>5.47</v>
      </c>
      <c r="AG329" s="9">
        <v>5.63</v>
      </c>
      <c r="AH329" s="9">
        <v>5.67</v>
      </c>
      <c r="AI329" s="9">
        <v>5.66</v>
      </c>
      <c r="AJ329" s="9">
        <v>5.64</v>
      </c>
      <c r="AK329" s="9">
        <v>5.6</v>
      </c>
    </row>
    <row r="330" spans="1:37" s="9" customFormat="1" x14ac:dyDescent="0.3">
      <c r="A330" s="24" t="str">
        <f t="shared" si="6"/>
        <v>SDG_NoInv_BaseQVAXapast</v>
      </c>
      <c r="B330" s="7" t="s">
        <v>221</v>
      </c>
      <c r="C330" s="8" t="s">
        <v>217</v>
      </c>
      <c r="D330" s="21" t="s">
        <v>211</v>
      </c>
      <c r="E330" s="9" t="s">
        <v>35</v>
      </c>
      <c r="F330" s="9">
        <v>0.65</v>
      </c>
      <c r="G330" s="9">
        <v>0.66</v>
      </c>
      <c r="H330" s="9">
        <v>0.68</v>
      </c>
      <c r="I330" s="9">
        <v>0.7</v>
      </c>
      <c r="J330" s="9">
        <v>0.71</v>
      </c>
      <c r="K330" s="9">
        <v>0.73</v>
      </c>
      <c r="L330" s="9">
        <v>0.75</v>
      </c>
      <c r="M330" s="9">
        <v>0.78</v>
      </c>
      <c r="N330" s="9">
        <v>0.8</v>
      </c>
      <c r="O330" s="9">
        <v>0.84</v>
      </c>
      <c r="P330" s="9">
        <v>0.87</v>
      </c>
      <c r="Q330" s="9">
        <v>0.9</v>
      </c>
      <c r="R330" s="9">
        <v>0.93</v>
      </c>
      <c r="S330" s="9">
        <v>0.97</v>
      </c>
      <c r="T330" s="9">
        <v>1</v>
      </c>
      <c r="U330" s="9">
        <v>1.04</v>
      </c>
      <c r="V330" s="9">
        <v>1.08</v>
      </c>
      <c r="W330" s="9">
        <v>1.1100000000000001</v>
      </c>
      <c r="X330" s="9">
        <v>1.1499999999999999</v>
      </c>
      <c r="Y330" s="9">
        <v>1.19</v>
      </c>
      <c r="Z330" s="9">
        <v>1.22</v>
      </c>
      <c r="AA330" s="9">
        <v>1.26</v>
      </c>
      <c r="AB330" s="9">
        <v>1.3</v>
      </c>
      <c r="AC330" s="9">
        <v>1.33</v>
      </c>
      <c r="AD330" s="9">
        <v>1.37</v>
      </c>
      <c r="AE330" s="9">
        <v>1.4</v>
      </c>
      <c r="AF330" s="9">
        <v>1.44</v>
      </c>
      <c r="AG330" s="9">
        <v>1.47</v>
      </c>
      <c r="AH330" s="9">
        <v>1.46</v>
      </c>
      <c r="AI330" s="9">
        <v>1.44</v>
      </c>
      <c r="AJ330" s="9">
        <v>1.42</v>
      </c>
      <c r="AK330" s="9">
        <v>1.4</v>
      </c>
    </row>
    <row r="331" spans="1:37" s="9" customFormat="1" x14ac:dyDescent="0.3">
      <c r="A331" s="24" t="str">
        <f t="shared" si="6"/>
        <v>SDG_NoInv_BaseQVAXaofoo</v>
      </c>
      <c r="B331" s="7" t="s">
        <v>221</v>
      </c>
      <c r="C331" s="8" t="s">
        <v>217</v>
      </c>
      <c r="D331" s="21" t="s">
        <v>211</v>
      </c>
      <c r="E331" s="9" t="s">
        <v>36</v>
      </c>
      <c r="F331" s="9">
        <v>12.41</v>
      </c>
      <c r="G331" s="9">
        <v>12.13</v>
      </c>
      <c r="H331" s="9">
        <v>12.52</v>
      </c>
      <c r="I331" s="9">
        <v>12.76</v>
      </c>
      <c r="J331" s="9">
        <v>13.04</v>
      </c>
      <c r="K331" s="9">
        <v>13.31</v>
      </c>
      <c r="L331" s="9">
        <v>13.62</v>
      </c>
      <c r="M331" s="9">
        <v>13.94</v>
      </c>
      <c r="N331" s="9">
        <v>14.27</v>
      </c>
      <c r="O331" s="9">
        <v>15</v>
      </c>
      <c r="P331" s="9">
        <v>15.45</v>
      </c>
      <c r="Q331" s="9">
        <v>15.79</v>
      </c>
      <c r="R331" s="9">
        <v>16.21</v>
      </c>
      <c r="S331" s="9">
        <v>16.63</v>
      </c>
      <c r="T331" s="9">
        <v>17.079999999999998</v>
      </c>
      <c r="U331" s="9">
        <v>17.579999999999998</v>
      </c>
      <c r="V331" s="9">
        <v>18.010000000000002</v>
      </c>
      <c r="W331" s="9">
        <v>18.48</v>
      </c>
      <c r="X331" s="9">
        <v>19.02</v>
      </c>
      <c r="Y331" s="9">
        <v>19.48</v>
      </c>
      <c r="Z331" s="9">
        <v>19.93</v>
      </c>
      <c r="AA331" s="9">
        <v>20.399999999999999</v>
      </c>
      <c r="AB331" s="9">
        <v>21.07</v>
      </c>
      <c r="AC331" s="9">
        <v>21.59</v>
      </c>
      <c r="AD331" s="9">
        <v>22.05</v>
      </c>
      <c r="AE331" s="9">
        <v>22.5</v>
      </c>
      <c r="AF331" s="9">
        <v>22.97</v>
      </c>
      <c r="AG331" s="9">
        <v>23.44</v>
      </c>
      <c r="AH331" s="9">
        <v>23.45</v>
      </c>
      <c r="AI331" s="9">
        <v>23.32</v>
      </c>
      <c r="AJ331" s="9">
        <v>23.19</v>
      </c>
      <c r="AK331" s="9">
        <v>23</v>
      </c>
    </row>
    <row r="332" spans="1:37" s="9" customFormat="1" x14ac:dyDescent="0.3">
      <c r="A332" s="24" t="str">
        <f t="shared" si="6"/>
        <v>SDG_NoInv_BaseQVAXabevt</v>
      </c>
      <c r="B332" s="7" t="s">
        <v>221</v>
      </c>
      <c r="C332" s="8" t="s">
        <v>217</v>
      </c>
      <c r="D332" s="21" t="s">
        <v>211</v>
      </c>
      <c r="E332" s="9" t="s">
        <v>37</v>
      </c>
      <c r="F332" s="9">
        <v>40.840000000000003</v>
      </c>
      <c r="G332" s="9">
        <v>40.090000000000003</v>
      </c>
      <c r="H332" s="9">
        <v>42.24</v>
      </c>
      <c r="I332" s="9">
        <v>43.24</v>
      </c>
      <c r="J332" s="9">
        <v>44.45</v>
      </c>
      <c r="K332" s="9">
        <v>45.7</v>
      </c>
      <c r="L332" s="9">
        <v>47.07</v>
      </c>
      <c r="M332" s="9">
        <v>48.47</v>
      </c>
      <c r="N332" s="9">
        <v>49.91</v>
      </c>
      <c r="O332" s="9">
        <v>53.81</v>
      </c>
      <c r="P332" s="9">
        <v>55.94</v>
      </c>
      <c r="Q332" s="9">
        <v>57.46</v>
      </c>
      <c r="R332" s="9">
        <v>59.26</v>
      </c>
      <c r="S332" s="9">
        <v>61.13</v>
      </c>
      <c r="T332" s="9">
        <v>63.11</v>
      </c>
      <c r="U332" s="9">
        <v>65.27</v>
      </c>
      <c r="V332" s="9">
        <v>67.06</v>
      </c>
      <c r="W332" s="9">
        <v>69.14</v>
      </c>
      <c r="X332" s="9">
        <v>71.45</v>
      </c>
      <c r="Y332" s="9">
        <v>73.349999999999994</v>
      </c>
      <c r="Z332" s="9">
        <v>75.150000000000006</v>
      </c>
      <c r="AA332" s="9">
        <v>77.11</v>
      </c>
      <c r="AB332" s="9">
        <v>80.430000000000007</v>
      </c>
      <c r="AC332" s="9">
        <v>83.05</v>
      </c>
      <c r="AD332" s="9">
        <v>85.13</v>
      </c>
      <c r="AE332" s="9">
        <v>87.07</v>
      </c>
      <c r="AF332" s="9">
        <v>89.07</v>
      </c>
      <c r="AG332" s="9">
        <v>91.06</v>
      </c>
      <c r="AH332" s="9">
        <v>91.68</v>
      </c>
      <c r="AI332" s="9">
        <v>91.36</v>
      </c>
      <c r="AJ332" s="9">
        <v>90.93</v>
      </c>
      <c r="AK332" s="9">
        <v>90.28</v>
      </c>
    </row>
    <row r="333" spans="1:37" s="9" customFormat="1" x14ac:dyDescent="0.3">
      <c r="A333" s="24" t="str">
        <f t="shared" si="6"/>
        <v>SDG_NoInv_BaseQVAXatext</v>
      </c>
      <c r="B333" s="7" t="s">
        <v>221</v>
      </c>
      <c r="C333" s="8" t="s">
        <v>217</v>
      </c>
      <c r="D333" s="21" t="s">
        <v>211</v>
      </c>
      <c r="E333" s="9" t="s">
        <v>38</v>
      </c>
      <c r="F333" s="9">
        <v>6.57</v>
      </c>
      <c r="G333" s="9">
        <v>6.07</v>
      </c>
      <c r="H333" s="9">
        <v>6.26</v>
      </c>
      <c r="I333" s="9">
        <v>6.36</v>
      </c>
      <c r="J333" s="9">
        <v>6.5</v>
      </c>
      <c r="K333" s="9">
        <v>6.64</v>
      </c>
      <c r="L333" s="9">
        <v>6.8</v>
      </c>
      <c r="M333" s="9">
        <v>6.98</v>
      </c>
      <c r="N333" s="9">
        <v>7.17</v>
      </c>
      <c r="O333" s="9">
        <v>7.57</v>
      </c>
      <c r="P333" s="9">
        <v>7.81</v>
      </c>
      <c r="Q333" s="9">
        <v>8</v>
      </c>
      <c r="R333" s="9">
        <v>8.2200000000000006</v>
      </c>
      <c r="S333" s="9">
        <v>8.4499999999999993</v>
      </c>
      <c r="T333" s="9">
        <v>8.69</v>
      </c>
      <c r="U333" s="9">
        <v>8.9600000000000009</v>
      </c>
      <c r="V333" s="9">
        <v>9.2200000000000006</v>
      </c>
      <c r="W333" s="9">
        <v>9.52</v>
      </c>
      <c r="X333" s="9">
        <v>9.85</v>
      </c>
      <c r="Y333" s="9">
        <v>10.130000000000001</v>
      </c>
      <c r="Z333" s="9">
        <v>10.4</v>
      </c>
      <c r="AA333" s="9">
        <v>10.67</v>
      </c>
      <c r="AB333" s="9">
        <v>11.04</v>
      </c>
      <c r="AC333" s="9">
        <v>11.34</v>
      </c>
      <c r="AD333" s="9">
        <v>11.61</v>
      </c>
      <c r="AE333" s="9">
        <v>11.9</v>
      </c>
      <c r="AF333" s="9">
        <v>12.21</v>
      </c>
      <c r="AG333" s="9">
        <v>12.54</v>
      </c>
      <c r="AH333" s="9">
        <v>12.62</v>
      </c>
      <c r="AI333" s="9">
        <v>12.6</v>
      </c>
      <c r="AJ333" s="9">
        <v>12.57</v>
      </c>
      <c r="AK333" s="9">
        <v>12.5</v>
      </c>
    </row>
    <row r="334" spans="1:37" s="9" customFormat="1" x14ac:dyDescent="0.3">
      <c r="A334" s="24" t="str">
        <f t="shared" si="6"/>
        <v>SDG_NoInv_BaseQVAXaclth</v>
      </c>
      <c r="B334" s="7" t="s">
        <v>221</v>
      </c>
      <c r="C334" s="8" t="s">
        <v>217</v>
      </c>
      <c r="D334" s="21" t="s">
        <v>211</v>
      </c>
      <c r="E334" s="9" t="s">
        <v>39</v>
      </c>
      <c r="F334" s="9">
        <v>6.76</v>
      </c>
      <c r="G334" s="9">
        <v>6.2</v>
      </c>
      <c r="H334" s="9">
        <v>6.4</v>
      </c>
      <c r="I334" s="9">
        <v>6.54</v>
      </c>
      <c r="J334" s="9">
        <v>6.69</v>
      </c>
      <c r="K334" s="9">
        <v>6.82</v>
      </c>
      <c r="L334" s="9">
        <v>6.97</v>
      </c>
      <c r="M334" s="9">
        <v>7.11</v>
      </c>
      <c r="N334" s="9">
        <v>7.28</v>
      </c>
      <c r="O334" s="9">
        <v>7.59</v>
      </c>
      <c r="P334" s="9">
        <v>7.79</v>
      </c>
      <c r="Q334" s="9">
        <v>7.95</v>
      </c>
      <c r="R334" s="9">
        <v>8.15</v>
      </c>
      <c r="S334" s="9">
        <v>8.36</v>
      </c>
      <c r="T334" s="9">
        <v>8.58</v>
      </c>
      <c r="U334" s="9">
        <v>8.83</v>
      </c>
      <c r="V334" s="9">
        <v>9.0500000000000007</v>
      </c>
      <c r="W334" s="9">
        <v>9.3000000000000007</v>
      </c>
      <c r="X334" s="9">
        <v>9.56</v>
      </c>
      <c r="Y334" s="9">
        <v>9.8000000000000007</v>
      </c>
      <c r="Z334" s="9">
        <v>10.039999999999999</v>
      </c>
      <c r="AA334" s="9">
        <v>10.27</v>
      </c>
      <c r="AB334" s="9">
        <v>10.61</v>
      </c>
      <c r="AC334" s="9">
        <v>10.88</v>
      </c>
      <c r="AD334" s="9">
        <v>11.11</v>
      </c>
      <c r="AE334" s="9">
        <v>11.34</v>
      </c>
      <c r="AF334" s="9">
        <v>11.59</v>
      </c>
      <c r="AG334" s="9">
        <v>11.86</v>
      </c>
      <c r="AH334" s="9">
        <v>11.94</v>
      </c>
      <c r="AI334" s="9">
        <v>11.98</v>
      </c>
      <c r="AJ334" s="9">
        <v>11.99</v>
      </c>
      <c r="AK334" s="9">
        <v>11.97</v>
      </c>
    </row>
    <row r="335" spans="1:37" s="9" customFormat="1" x14ac:dyDescent="0.3">
      <c r="A335" s="24" t="str">
        <f t="shared" si="6"/>
        <v>SDG_NoInv_BaseQVAXaleat</v>
      </c>
      <c r="B335" s="7" t="s">
        <v>221</v>
      </c>
      <c r="C335" s="8" t="s">
        <v>217</v>
      </c>
      <c r="D335" s="21" t="s">
        <v>211</v>
      </c>
      <c r="E335" s="9" t="s">
        <v>40</v>
      </c>
      <c r="F335" s="9">
        <v>2.4500000000000002</v>
      </c>
      <c r="G335" s="9">
        <v>2.44</v>
      </c>
      <c r="H335" s="9">
        <v>2.57</v>
      </c>
      <c r="I335" s="9">
        <v>2.61</v>
      </c>
      <c r="J335" s="9">
        <v>2.67</v>
      </c>
      <c r="K335" s="9">
        <v>2.73</v>
      </c>
      <c r="L335" s="9">
        <v>2.82</v>
      </c>
      <c r="M335" s="9">
        <v>2.92</v>
      </c>
      <c r="N335" s="9">
        <v>3.03</v>
      </c>
      <c r="O335" s="9">
        <v>3.28</v>
      </c>
      <c r="P335" s="9">
        <v>3.49</v>
      </c>
      <c r="Q335" s="9">
        <v>3.65</v>
      </c>
      <c r="R335" s="9">
        <v>3.81</v>
      </c>
      <c r="S335" s="9">
        <v>3.95</v>
      </c>
      <c r="T335" s="9">
        <v>4.0999999999999996</v>
      </c>
      <c r="U335" s="9">
        <v>4.2699999999999996</v>
      </c>
      <c r="V335" s="9">
        <v>4.41</v>
      </c>
      <c r="W335" s="9">
        <v>4.57</v>
      </c>
      <c r="X335" s="9">
        <v>4.74</v>
      </c>
      <c r="Y335" s="9">
        <v>4.88</v>
      </c>
      <c r="Z335" s="9">
        <v>5</v>
      </c>
      <c r="AA335" s="9">
        <v>5.13</v>
      </c>
      <c r="AB335" s="9">
        <v>5.33</v>
      </c>
      <c r="AC335" s="9">
        <v>5.51</v>
      </c>
      <c r="AD335" s="9">
        <v>5.68</v>
      </c>
      <c r="AE335" s="9">
        <v>5.84</v>
      </c>
      <c r="AF335" s="9">
        <v>6</v>
      </c>
      <c r="AG335" s="9">
        <v>6.15</v>
      </c>
      <c r="AH335" s="9">
        <v>6.05</v>
      </c>
      <c r="AI335" s="9">
        <v>5.89</v>
      </c>
      <c r="AJ335" s="9">
        <v>5.75</v>
      </c>
      <c r="AK335" s="9">
        <v>5.61</v>
      </c>
    </row>
    <row r="336" spans="1:37" s="9" customFormat="1" x14ac:dyDescent="0.3">
      <c r="A336" s="24" t="str">
        <f t="shared" si="6"/>
        <v>SDG_NoInv_BaseQVAXafoot</v>
      </c>
      <c r="B336" s="7" t="s">
        <v>221</v>
      </c>
      <c r="C336" s="8" t="s">
        <v>217</v>
      </c>
      <c r="D336" s="21" t="s">
        <v>211</v>
      </c>
      <c r="E336" s="9" t="s">
        <v>41</v>
      </c>
      <c r="F336" s="9">
        <v>1.91</v>
      </c>
      <c r="G336" s="9">
        <v>1.82</v>
      </c>
      <c r="H336" s="9">
        <v>1.88</v>
      </c>
      <c r="I336" s="9">
        <v>1.92</v>
      </c>
      <c r="J336" s="9">
        <v>1.96</v>
      </c>
      <c r="K336" s="9">
        <v>2</v>
      </c>
      <c r="L336" s="9">
        <v>2.0499999999999998</v>
      </c>
      <c r="M336" s="9">
        <v>2.1</v>
      </c>
      <c r="N336" s="9">
        <v>2.14</v>
      </c>
      <c r="O336" s="9">
        <v>2.25</v>
      </c>
      <c r="P336" s="9">
        <v>2.31</v>
      </c>
      <c r="Q336" s="9">
        <v>2.37</v>
      </c>
      <c r="R336" s="9">
        <v>2.4300000000000002</v>
      </c>
      <c r="S336" s="9">
        <v>2.4900000000000002</v>
      </c>
      <c r="T336" s="9">
        <v>2.5499999999999998</v>
      </c>
      <c r="U336" s="9">
        <v>2.62</v>
      </c>
      <c r="V336" s="9">
        <v>2.68</v>
      </c>
      <c r="W336" s="9">
        <v>2.76</v>
      </c>
      <c r="X336" s="9">
        <v>2.84</v>
      </c>
      <c r="Y336" s="9">
        <v>2.91</v>
      </c>
      <c r="Z336" s="9">
        <v>2.98</v>
      </c>
      <c r="AA336" s="9">
        <v>3.04</v>
      </c>
      <c r="AB336" s="9">
        <v>3.15</v>
      </c>
      <c r="AC336" s="9">
        <v>3.24</v>
      </c>
      <c r="AD336" s="9">
        <v>3.32</v>
      </c>
      <c r="AE336" s="9">
        <v>3.4</v>
      </c>
      <c r="AF336" s="9">
        <v>3.48</v>
      </c>
      <c r="AG336" s="9">
        <v>3.55</v>
      </c>
      <c r="AH336" s="9">
        <v>3.57</v>
      </c>
      <c r="AI336" s="9">
        <v>3.57</v>
      </c>
      <c r="AJ336" s="9">
        <v>3.57</v>
      </c>
      <c r="AK336" s="9">
        <v>3.57</v>
      </c>
    </row>
    <row r="337" spans="1:37" s="9" customFormat="1" x14ac:dyDescent="0.3">
      <c r="A337" s="24" t="str">
        <f t="shared" si="6"/>
        <v>SDG_NoInv_BaseQVAXawood</v>
      </c>
      <c r="B337" s="7" t="s">
        <v>221</v>
      </c>
      <c r="C337" s="8" t="s">
        <v>217</v>
      </c>
      <c r="D337" s="21" t="s">
        <v>211</v>
      </c>
      <c r="E337" s="9" t="s">
        <v>42</v>
      </c>
      <c r="F337" s="9">
        <v>23.69</v>
      </c>
      <c r="G337" s="9">
        <v>22.09</v>
      </c>
      <c r="H337" s="9">
        <v>22.85</v>
      </c>
      <c r="I337" s="9">
        <v>23.3</v>
      </c>
      <c r="J337" s="9">
        <v>23.76</v>
      </c>
      <c r="K337" s="9">
        <v>24.24</v>
      </c>
      <c r="L337" s="9">
        <v>24.79</v>
      </c>
      <c r="M337" s="9">
        <v>25.39</v>
      </c>
      <c r="N337" s="9">
        <v>26.03</v>
      </c>
      <c r="O337" s="9">
        <v>27.01</v>
      </c>
      <c r="P337" s="9">
        <v>27.73</v>
      </c>
      <c r="Q337" s="9">
        <v>28.38</v>
      </c>
      <c r="R337" s="9">
        <v>29.15</v>
      </c>
      <c r="S337" s="9">
        <v>29.94</v>
      </c>
      <c r="T337" s="9">
        <v>30.79</v>
      </c>
      <c r="U337" s="9">
        <v>31.74</v>
      </c>
      <c r="V337" s="9">
        <v>32.64</v>
      </c>
      <c r="W337" s="9">
        <v>33.61</v>
      </c>
      <c r="X337" s="9">
        <v>34.68</v>
      </c>
      <c r="Y337" s="9">
        <v>35.659999999999997</v>
      </c>
      <c r="Z337" s="9">
        <v>36.619999999999997</v>
      </c>
      <c r="AA337" s="9">
        <v>37.590000000000003</v>
      </c>
      <c r="AB337" s="9">
        <v>38.67</v>
      </c>
      <c r="AC337" s="9">
        <v>39.57</v>
      </c>
      <c r="AD337" s="9">
        <v>40.46</v>
      </c>
      <c r="AE337" s="9">
        <v>41.39</v>
      </c>
      <c r="AF337" s="9">
        <v>42.37</v>
      </c>
      <c r="AG337" s="9">
        <v>43.35</v>
      </c>
      <c r="AH337" s="9">
        <v>43.31</v>
      </c>
      <c r="AI337" s="9">
        <v>42.99</v>
      </c>
      <c r="AJ337" s="9">
        <v>42.7</v>
      </c>
      <c r="AK337" s="9">
        <v>42.36</v>
      </c>
    </row>
    <row r="338" spans="1:37" s="9" customFormat="1" x14ac:dyDescent="0.3">
      <c r="A338" s="24" t="str">
        <f t="shared" si="6"/>
        <v>SDG_NoInv_BaseQVAXapapr</v>
      </c>
      <c r="B338" s="7" t="s">
        <v>221</v>
      </c>
      <c r="C338" s="8" t="s">
        <v>217</v>
      </c>
      <c r="D338" s="21" t="s">
        <v>211</v>
      </c>
      <c r="E338" s="9" t="s">
        <v>43</v>
      </c>
      <c r="F338" s="9">
        <v>24.02</v>
      </c>
      <c r="G338" s="9">
        <v>22.8</v>
      </c>
      <c r="H338" s="9">
        <v>23.7</v>
      </c>
      <c r="I338" s="9">
        <v>24.22</v>
      </c>
      <c r="J338" s="9">
        <v>24.68</v>
      </c>
      <c r="K338" s="9">
        <v>25.27</v>
      </c>
      <c r="L338" s="9">
        <v>25.86</v>
      </c>
      <c r="M338" s="9">
        <v>26.31</v>
      </c>
      <c r="N338" s="9">
        <v>26.98</v>
      </c>
      <c r="O338" s="9">
        <v>28.07</v>
      </c>
      <c r="P338" s="9">
        <v>28.84</v>
      </c>
      <c r="Q338" s="9">
        <v>29.53</v>
      </c>
      <c r="R338" s="9">
        <v>30.72</v>
      </c>
      <c r="S338" s="9">
        <v>31.55</v>
      </c>
      <c r="T338" s="9">
        <v>32.46</v>
      </c>
      <c r="U338" s="9">
        <v>33.47</v>
      </c>
      <c r="V338" s="9">
        <v>34.409999999999997</v>
      </c>
      <c r="W338" s="9">
        <v>35.43</v>
      </c>
      <c r="X338" s="9">
        <v>36.54</v>
      </c>
      <c r="Y338" s="9">
        <v>37.56</v>
      </c>
      <c r="Z338" s="9">
        <v>38.56</v>
      </c>
      <c r="AA338" s="9">
        <v>39.590000000000003</v>
      </c>
      <c r="AB338" s="9">
        <v>40.75</v>
      </c>
      <c r="AC338" s="9">
        <v>41.72</v>
      </c>
      <c r="AD338" s="9">
        <v>42.62</v>
      </c>
      <c r="AE338" s="9">
        <v>43.54</v>
      </c>
      <c r="AF338" s="9">
        <v>44.51</v>
      </c>
      <c r="AG338" s="9">
        <v>45.46</v>
      </c>
      <c r="AH338" s="9">
        <v>45.43</v>
      </c>
      <c r="AI338" s="9">
        <v>45.12</v>
      </c>
      <c r="AJ338" s="9">
        <v>44.82</v>
      </c>
      <c r="AK338" s="9">
        <v>44.45</v>
      </c>
    </row>
    <row r="339" spans="1:37" s="9" customFormat="1" x14ac:dyDescent="0.3">
      <c r="A339" s="24" t="str">
        <f t="shared" si="6"/>
        <v>SDG_NoInv_BaseQVAXaprnt</v>
      </c>
      <c r="B339" s="7" t="s">
        <v>221</v>
      </c>
      <c r="C339" s="8" t="s">
        <v>217</v>
      </c>
      <c r="D339" s="21" t="s">
        <v>211</v>
      </c>
      <c r="E339" s="9" t="s">
        <v>44</v>
      </c>
      <c r="F339" s="9">
        <v>16.78</v>
      </c>
      <c r="G339" s="9">
        <v>15.66</v>
      </c>
      <c r="H339" s="9">
        <v>16.2</v>
      </c>
      <c r="I339" s="9">
        <v>16.54</v>
      </c>
      <c r="J339" s="9">
        <v>16.87</v>
      </c>
      <c r="K339" s="9">
        <v>17.22</v>
      </c>
      <c r="L339" s="9">
        <v>17.62</v>
      </c>
      <c r="M339" s="9">
        <v>18.059999999999999</v>
      </c>
      <c r="N339" s="9">
        <v>18.54</v>
      </c>
      <c r="O339" s="9">
        <v>18.97</v>
      </c>
      <c r="P339" s="9">
        <v>19.47</v>
      </c>
      <c r="Q339" s="9">
        <v>20</v>
      </c>
      <c r="R339" s="9">
        <v>20.62</v>
      </c>
      <c r="S339" s="9">
        <v>21.24</v>
      </c>
      <c r="T339" s="9">
        <v>21.91</v>
      </c>
      <c r="U339" s="9">
        <v>22.67</v>
      </c>
      <c r="V339" s="9">
        <v>23.42</v>
      </c>
      <c r="W339" s="9">
        <v>24.21</v>
      </c>
      <c r="X339" s="9">
        <v>25.05</v>
      </c>
      <c r="Y339" s="9">
        <v>25.85</v>
      </c>
      <c r="Z339" s="9">
        <v>26.66</v>
      </c>
      <c r="AA339" s="9">
        <v>27.48</v>
      </c>
      <c r="AB339" s="9">
        <v>28.25</v>
      </c>
      <c r="AC339" s="9">
        <v>28.97</v>
      </c>
      <c r="AD339" s="9">
        <v>29.72</v>
      </c>
      <c r="AE339" s="9">
        <v>30.5</v>
      </c>
      <c r="AF339" s="9">
        <v>31.33</v>
      </c>
      <c r="AG339" s="9">
        <v>32.15</v>
      </c>
      <c r="AH339" s="9">
        <v>32.17</v>
      </c>
      <c r="AI339" s="9">
        <v>32.06</v>
      </c>
      <c r="AJ339" s="9">
        <v>31.95</v>
      </c>
      <c r="AK339" s="9">
        <v>31.79</v>
      </c>
    </row>
    <row r="340" spans="1:37" s="9" customFormat="1" x14ac:dyDescent="0.3">
      <c r="A340" s="24" t="str">
        <f t="shared" si="6"/>
        <v>SDG_NoInv_BaseQVAXapetr</v>
      </c>
      <c r="B340" s="7" t="s">
        <v>221</v>
      </c>
      <c r="C340" s="8" t="s">
        <v>217</v>
      </c>
      <c r="D340" s="21" t="s">
        <v>211</v>
      </c>
      <c r="E340" s="9" t="s">
        <v>45</v>
      </c>
      <c r="F340" s="9">
        <v>46.32</v>
      </c>
      <c r="G340" s="9">
        <v>28.85</v>
      </c>
      <c r="H340" s="9">
        <v>33.270000000000003</v>
      </c>
      <c r="I340" s="9">
        <v>38.340000000000003</v>
      </c>
      <c r="J340" s="9">
        <v>38.340000000000003</v>
      </c>
      <c r="K340" s="9">
        <v>38.340000000000003</v>
      </c>
      <c r="L340" s="9">
        <v>38.340000000000003</v>
      </c>
      <c r="M340" s="9">
        <v>38.340000000000003</v>
      </c>
      <c r="N340" s="9">
        <v>38.299999999999997</v>
      </c>
      <c r="O340" s="9">
        <v>16.66</v>
      </c>
      <c r="P340" s="9">
        <v>10.65</v>
      </c>
      <c r="Q340" s="9">
        <v>10.56</v>
      </c>
      <c r="R340" s="9">
        <v>10.56</v>
      </c>
      <c r="S340" s="9">
        <v>10.56</v>
      </c>
      <c r="T340" s="9">
        <v>10.56</v>
      </c>
      <c r="U340" s="9">
        <v>10.56</v>
      </c>
      <c r="V340" s="9">
        <v>10.52</v>
      </c>
      <c r="W340" s="9">
        <v>10.52</v>
      </c>
      <c r="X340" s="9">
        <v>10.57</v>
      </c>
      <c r="Y340" s="9">
        <v>10.5</v>
      </c>
      <c r="Z340" s="9">
        <v>10.43</v>
      </c>
      <c r="AA340" s="9">
        <v>10.36</v>
      </c>
      <c r="AB340" s="9">
        <v>9.4499999999999993</v>
      </c>
      <c r="AC340" s="9">
        <v>8.5299999999999994</v>
      </c>
      <c r="AD340" s="9">
        <v>7.61</v>
      </c>
      <c r="AE340" s="9">
        <v>6.69</v>
      </c>
      <c r="AF340" s="9">
        <v>5.77</v>
      </c>
      <c r="AG340" s="9">
        <v>4.82</v>
      </c>
      <c r="AH340" s="9">
        <v>3.86</v>
      </c>
      <c r="AI340" s="9">
        <v>2.9</v>
      </c>
      <c r="AJ340" s="9">
        <v>1.94</v>
      </c>
      <c r="AK340" s="9">
        <v>0.99</v>
      </c>
    </row>
    <row r="341" spans="1:37" s="9" customFormat="1" x14ac:dyDescent="0.3">
      <c r="A341" s="24" t="str">
        <f t="shared" si="6"/>
        <v>SDG_NoInv_BaseQVAXahydr</v>
      </c>
      <c r="B341" s="7" t="s">
        <v>221</v>
      </c>
      <c r="C341" s="8" t="s">
        <v>217</v>
      </c>
      <c r="D341" s="21" t="s">
        <v>211</v>
      </c>
      <c r="E341" s="9" t="s">
        <v>46</v>
      </c>
      <c r="F341" s="9">
        <v>0.12</v>
      </c>
      <c r="G341" s="9">
        <v>0.13</v>
      </c>
      <c r="H341" s="9">
        <v>0.31</v>
      </c>
      <c r="I341" s="9">
        <v>0.73</v>
      </c>
      <c r="J341" s="9">
        <v>0.73</v>
      </c>
      <c r="K341" s="9">
        <v>0.73</v>
      </c>
      <c r="L341" s="9">
        <v>0.73</v>
      </c>
      <c r="M341" s="9">
        <v>0.73</v>
      </c>
      <c r="N341" s="9">
        <v>0.73</v>
      </c>
      <c r="O341" s="9">
        <v>0.73</v>
      </c>
      <c r="P341" s="9">
        <v>0.73</v>
      </c>
      <c r="Q341" s="9">
        <v>0.73</v>
      </c>
      <c r="R341" s="9">
        <v>0.73</v>
      </c>
      <c r="S341" s="9">
        <v>0.73</v>
      </c>
      <c r="T341" s="9">
        <v>0.73</v>
      </c>
      <c r="U341" s="9">
        <v>0.73</v>
      </c>
      <c r="V341" s="9">
        <v>0.73</v>
      </c>
      <c r="W341" s="9">
        <v>0.73</v>
      </c>
      <c r="X341" s="9">
        <v>2.37</v>
      </c>
      <c r="Y341" s="9">
        <v>3.57</v>
      </c>
      <c r="Z341" s="9">
        <v>4.7699999999999996</v>
      </c>
      <c r="AA341" s="9">
        <v>5.98</v>
      </c>
      <c r="AB341" s="9">
        <v>6.46</v>
      </c>
      <c r="AC341" s="9">
        <v>6.95</v>
      </c>
      <c r="AD341" s="9">
        <v>7.44</v>
      </c>
      <c r="AE341" s="9">
        <v>7.93</v>
      </c>
      <c r="AF341" s="9">
        <v>8.42</v>
      </c>
      <c r="AG341" s="9">
        <v>9.49</v>
      </c>
      <c r="AH341" s="9">
        <v>10.55</v>
      </c>
      <c r="AI341" s="9">
        <v>11.62</v>
      </c>
      <c r="AJ341" s="9">
        <v>12.69</v>
      </c>
      <c r="AK341" s="9">
        <v>13.76</v>
      </c>
    </row>
    <row r="342" spans="1:37" s="9" customFormat="1" x14ac:dyDescent="0.3">
      <c r="A342" s="24" t="str">
        <f t="shared" si="6"/>
        <v>SDG_NoInv_BaseQVAXaammo</v>
      </c>
      <c r="B342" s="7" t="s">
        <v>221</v>
      </c>
      <c r="C342" s="8" t="s">
        <v>217</v>
      </c>
      <c r="D342" s="21" t="s">
        <v>211</v>
      </c>
      <c r="E342" s="9" t="s">
        <v>47</v>
      </c>
      <c r="F342" s="9">
        <v>2.4900000000000002</v>
      </c>
      <c r="G342" s="9">
        <v>2.35</v>
      </c>
      <c r="H342" s="9">
        <v>2.35</v>
      </c>
      <c r="I342" s="9">
        <v>2.38</v>
      </c>
      <c r="J342" s="9">
        <v>2.41</v>
      </c>
      <c r="K342" s="9">
        <v>2.4300000000000002</v>
      </c>
      <c r="L342" s="9">
        <v>2.46</v>
      </c>
      <c r="M342" s="9">
        <v>2.4900000000000002</v>
      </c>
      <c r="N342" s="9">
        <v>2.5299999999999998</v>
      </c>
      <c r="O342" s="9">
        <v>2.52</v>
      </c>
      <c r="P342" s="9">
        <v>2.5299999999999998</v>
      </c>
      <c r="Q342" s="9">
        <v>2.56</v>
      </c>
      <c r="R342" s="9">
        <v>2.6</v>
      </c>
      <c r="S342" s="9">
        <v>2.64</v>
      </c>
      <c r="T342" s="9">
        <v>2.69</v>
      </c>
      <c r="U342" s="9">
        <v>2.75</v>
      </c>
      <c r="V342" s="9">
        <v>2.8</v>
      </c>
      <c r="W342" s="9">
        <v>2.86</v>
      </c>
      <c r="X342" s="9">
        <v>2.93</v>
      </c>
      <c r="Y342" s="9">
        <v>2.98</v>
      </c>
      <c r="Z342" s="9">
        <v>3.03</v>
      </c>
      <c r="AA342" s="9">
        <v>3.06</v>
      </c>
      <c r="AB342" s="9">
        <v>2.97</v>
      </c>
      <c r="AC342" s="9">
        <v>2.89</v>
      </c>
      <c r="AD342" s="9">
        <v>2.83</v>
      </c>
      <c r="AE342" s="9">
        <v>2.78</v>
      </c>
      <c r="AF342" s="9">
        <v>2.75</v>
      </c>
      <c r="AG342" s="9">
        <v>2.71</v>
      </c>
      <c r="AH342" s="9">
        <v>2.6</v>
      </c>
      <c r="AI342" s="9">
        <v>2.4900000000000002</v>
      </c>
      <c r="AJ342" s="9">
        <v>2.38</v>
      </c>
      <c r="AK342" s="9">
        <v>2.29</v>
      </c>
    </row>
    <row r="343" spans="1:37" s="9" customFormat="1" x14ac:dyDescent="0.3">
      <c r="A343" s="24" t="str">
        <f t="shared" si="6"/>
        <v>SDG_NoInv_BaseQVAXabchm</v>
      </c>
      <c r="B343" s="7" t="s">
        <v>221</v>
      </c>
      <c r="C343" s="8" t="s">
        <v>217</v>
      </c>
      <c r="D343" s="21" t="s">
        <v>211</v>
      </c>
      <c r="E343" s="9" t="s">
        <v>48</v>
      </c>
      <c r="F343" s="9">
        <v>22.37</v>
      </c>
      <c r="G343" s="9">
        <v>22.37</v>
      </c>
      <c r="H343" s="9">
        <v>21.77</v>
      </c>
      <c r="I343" s="9">
        <v>21.8</v>
      </c>
      <c r="J343" s="9">
        <v>21.93</v>
      </c>
      <c r="K343" s="9">
        <v>21.99</v>
      </c>
      <c r="L343" s="9">
        <v>22.04</v>
      </c>
      <c r="M343" s="9">
        <v>22.11</v>
      </c>
      <c r="N343" s="9">
        <v>22.13</v>
      </c>
      <c r="O343" s="9">
        <v>22.29</v>
      </c>
      <c r="P343" s="9">
        <v>22.26</v>
      </c>
      <c r="Q343" s="9">
        <v>22.21</v>
      </c>
      <c r="R343" s="9">
        <v>22.29</v>
      </c>
      <c r="S343" s="9">
        <v>22.39</v>
      </c>
      <c r="T343" s="9">
        <v>22.49</v>
      </c>
      <c r="U343" s="9">
        <v>22.6</v>
      </c>
      <c r="V343" s="9">
        <v>22.66</v>
      </c>
      <c r="W343" s="9">
        <v>22.79</v>
      </c>
      <c r="X343" s="9">
        <v>23.02</v>
      </c>
      <c r="Y343" s="9">
        <v>23.18</v>
      </c>
      <c r="Z343" s="9">
        <v>23.29</v>
      </c>
      <c r="AA343" s="9">
        <v>23.03</v>
      </c>
      <c r="AB343" s="9">
        <v>21.58</v>
      </c>
      <c r="AC343" s="9">
        <v>19.920000000000002</v>
      </c>
      <c r="AD343" s="9">
        <v>18.36</v>
      </c>
      <c r="AE343" s="9">
        <v>16.96</v>
      </c>
      <c r="AF343" s="9">
        <v>15.69</v>
      </c>
      <c r="AG343" s="9">
        <v>14.49</v>
      </c>
      <c r="AH343" s="9">
        <v>13.37</v>
      </c>
      <c r="AI343" s="9">
        <v>12.03</v>
      </c>
      <c r="AJ343" s="9">
        <v>10.77</v>
      </c>
      <c r="AK343" s="9">
        <v>9.64</v>
      </c>
    </row>
    <row r="344" spans="1:37" s="9" customFormat="1" x14ac:dyDescent="0.3">
      <c r="A344" s="24" t="str">
        <f t="shared" si="6"/>
        <v>SDG_NoInv_BaseQVAXaochm</v>
      </c>
      <c r="B344" s="7" t="s">
        <v>221</v>
      </c>
      <c r="C344" s="8" t="s">
        <v>217</v>
      </c>
      <c r="D344" s="21" t="s">
        <v>211</v>
      </c>
      <c r="E344" s="9" t="s">
        <v>49</v>
      </c>
      <c r="F344" s="9">
        <v>34.24</v>
      </c>
      <c r="G344" s="9">
        <v>34.24</v>
      </c>
      <c r="H344" s="9">
        <v>33.32</v>
      </c>
      <c r="I344" s="9">
        <v>33.369999999999997</v>
      </c>
      <c r="J344" s="9">
        <v>33.56</v>
      </c>
      <c r="K344" s="9">
        <v>33.64</v>
      </c>
      <c r="L344" s="9">
        <v>33.729999999999997</v>
      </c>
      <c r="M344" s="9">
        <v>33.840000000000003</v>
      </c>
      <c r="N344" s="9">
        <v>33.869999999999997</v>
      </c>
      <c r="O344" s="9">
        <v>34.11</v>
      </c>
      <c r="P344" s="9">
        <v>34.06</v>
      </c>
      <c r="Q344" s="9">
        <v>33.99</v>
      </c>
      <c r="R344" s="9">
        <v>34.11</v>
      </c>
      <c r="S344" s="9">
        <v>34.26</v>
      </c>
      <c r="T344" s="9">
        <v>34.42</v>
      </c>
      <c r="U344" s="9">
        <v>34.590000000000003</v>
      </c>
      <c r="V344" s="9">
        <v>34.67</v>
      </c>
      <c r="W344" s="9">
        <v>34.880000000000003</v>
      </c>
      <c r="X344" s="9">
        <v>35.22</v>
      </c>
      <c r="Y344" s="9">
        <v>35.47</v>
      </c>
      <c r="Z344" s="9">
        <v>35.64</v>
      </c>
      <c r="AA344" s="9">
        <v>35.24</v>
      </c>
      <c r="AB344" s="9">
        <v>33.020000000000003</v>
      </c>
      <c r="AC344" s="9">
        <v>30.48</v>
      </c>
      <c r="AD344" s="9">
        <v>28.09</v>
      </c>
      <c r="AE344" s="9">
        <v>25.95</v>
      </c>
      <c r="AF344" s="9">
        <v>24.02</v>
      </c>
      <c r="AG344" s="9">
        <v>22.18</v>
      </c>
      <c r="AH344" s="9">
        <v>20.45</v>
      </c>
      <c r="AI344" s="9">
        <v>18.41</v>
      </c>
      <c r="AJ344" s="9">
        <v>16.48</v>
      </c>
      <c r="AK344" s="9">
        <v>14.76</v>
      </c>
    </row>
    <row r="345" spans="1:37" s="9" customFormat="1" x14ac:dyDescent="0.3">
      <c r="A345" s="24" t="str">
        <f t="shared" si="6"/>
        <v>SDG_NoInv_BaseQVAXarubb</v>
      </c>
      <c r="B345" s="7" t="s">
        <v>221</v>
      </c>
      <c r="C345" s="8" t="s">
        <v>217</v>
      </c>
      <c r="D345" s="21" t="s">
        <v>211</v>
      </c>
      <c r="E345" s="9" t="s">
        <v>50</v>
      </c>
      <c r="F345" s="9">
        <v>6.77</v>
      </c>
      <c r="G345" s="9">
        <v>6.41</v>
      </c>
      <c r="H345" s="9">
        <v>6.68</v>
      </c>
      <c r="I345" s="9">
        <v>6.81</v>
      </c>
      <c r="J345" s="9">
        <v>6.97</v>
      </c>
      <c r="K345" s="9">
        <v>7.14</v>
      </c>
      <c r="L345" s="9">
        <v>7.32</v>
      </c>
      <c r="M345" s="9">
        <v>7.52</v>
      </c>
      <c r="N345" s="9">
        <v>7.73</v>
      </c>
      <c r="O345" s="9">
        <v>8.17</v>
      </c>
      <c r="P345" s="9">
        <v>8.4600000000000009</v>
      </c>
      <c r="Q345" s="9">
        <v>8.69</v>
      </c>
      <c r="R345" s="9">
        <v>8.9600000000000009</v>
      </c>
      <c r="S345" s="9">
        <v>9.23</v>
      </c>
      <c r="T345" s="9">
        <v>9.5299999999999994</v>
      </c>
      <c r="U345" s="9">
        <v>9.86</v>
      </c>
      <c r="V345" s="9">
        <v>10.19</v>
      </c>
      <c r="W345" s="9">
        <v>10.53</v>
      </c>
      <c r="X345" s="9">
        <v>10.88</v>
      </c>
      <c r="Y345" s="9">
        <v>11.2</v>
      </c>
      <c r="Z345" s="9">
        <v>11.51</v>
      </c>
      <c r="AA345" s="9">
        <v>11.83</v>
      </c>
      <c r="AB345" s="9">
        <v>12.34</v>
      </c>
      <c r="AC345" s="9">
        <v>12.79</v>
      </c>
      <c r="AD345" s="9">
        <v>13.22</v>
      </c>
      <c r="AE345" s="9">
        <v>13.65</v>
      </c>
      <c r="AF345" s="9">
        <v>14.09</v>
      </c>
      <c r="AG345" s="9">
        <v>14.52</v>
      </c>
      <c r="AH345" s="9">
        <v>14.68</v>
      </c>
      <c r="AI345" s="9">
        <v>14.73</v>
      </c>
      <c r="AJ345" s="9">
        <v>14.75</v>
      </c>
      <c r="AK345" s="9">
        <v>14.74</v>
      </c>
    </row>
    <row r="346" spans="1:37" s="9" customFormat="1" x14ac:dyDescent="0.3">
      <c r="A346" s="24" t="str">
        <f t="shared" si="6"/>
        <v>SDG_NoInv_BaseQVAXaplas</v>
      </c>
      <c r="B346" s="7" t="s">
        <v>221</v>
      </c>
      <c r="C346" s="8" t="s">
        <v>217</v>
      </c>
      <c r="D346" s="21" t="s">
        <v>211</v>
      </c>
      <c r="E346" s="9" t="s">
        <v>51</v>
      </c>
      <c r="F346" s="9">
        <v>15.43</v>
      </c>
      <c r="G346" s="9">
        <v>14.49</v>
      </c>
      <c r="H346" s="9">
        <v>14.94</v>
      </c>
      <c r="I346" s="9">
        <v>15.22</v>
      </c>
      <c r="J346" s="9">
        <v>15.51</v>
      </c>
      <c r="K346" s="9">
        <v>15.82</v>
      </c>
      <c r="L346" s="9">
        <v>16.170000000000002</v>
      </c>
      <c r="M346" s="9">
        <v>16.55</v>
      </c>
      <c r="N346" s="9">
        <v>16.95</v>
      </c>
      <c r="O346" s="9">
        <v>17.61</v>
      </c>
      <c r="P346" s="9">
        <v>18.079999999999998</v>
      </c>
      <c r="Q346" s="9">
        <v>18.489999999999998</v>
      </c>
      <c r="R346" s="9">
        <v>18.989999999999998</v>
      </c>
      <c r="S346" s="9">
        <v>19.5</v>
      </c>
      <c r="T346" s="9">
        <v>20.05</v>
      </c>
      <c r="U346" s="9">
        <v>20.67</v>
      </c>
      <c r="V346" s="9">
        <v>21.26</v>
      </c>
      <c r="W346" s="9">
        <v>21.9</v>
      </c>
      <c r="X346" s="9">
        <v>22.61</v>
      </c>
      <c r="Y346" s="9">
        <v>23.25</v>
      </c>
      <c r="Z346" s="9">
        <v>23.87</v>
      </c>
      <c r="AA346" s="9">
        <v>24.5</v>
      </c>
      <c r="AB346" s="9">
        <v>25.1</v>
      </c>
      <c r="AC346" s="9">
        <v>25.63</v>
      </c>
      <c r="AD346" s="9">
        <v>26.16</v>
      </c>
      <c r="AE346" s="9">
        <v>26.72</v>
      </c>
      <c r="AF346" s="9">
        <v>27.33</v>
      </c>
      <c r="AG346" s="9">
        <v>27.92</v>
      </c>
      <c r="AH346" s="9">
        <v>27.83</v>
      </c>
      <c r="AI346" s="9">
        <v>27.65</v>
      </c>
      <c r="AJ346" s="9">
        <v>27.44</v>
      </c>
      <c r="AK346" s="9">
        <v>27.18</v>
      </c>
    </row>
    <row r="347" spans="1:37" s="9" customFormat="1" x14ac:dyDescent="0.3">
      <c r="A347" s="24" t="str">
        <f t="shared" si="6"/>
        <v>SDG_NoInv_BaseQVAXanmet</v>
      </c>
      <c r="B347" s="7" t="s">
        <v>221</v>
      </c>
      <c r="C347" s="8" t="s">
        <v>217</v>
      </c>
      <c r="D347" s="21" t="s">
        <v>211</v>
      </c>
      <c r="E347" s="9" t="s">
        <v>52</v>
      </c>
      <c r="F347" s="9">
        <v>17.63</v>
      </c>
      <c r="G347" s="9">
        <v>16.329999999999998</v>
      </c>
      <c r="H347" s="9">
        <v>16.899999999999999</v>
      </c>
      <c r="I347" s="9">
        <v>17.239999999999998</v>
      </c>
      <c r="J347" s="9">
        <v>17.600000000000001</v>
      </c>
      <c r="K347" s="9">
        <v>17.989999999999998</v>
      </c>
      <c r="L347" s="9">
        <v>18.440000000000001</v>
      </c>
      <c r="M347" s="9">
        <v>18.940000000000001</v>
      </c>
      <c r="N347" s="9">
        <v>19.48</v>
      </c>
      <c r="O347" s="9">
        <v>20.34</v>
      </c>
      <c r="P347" s="9">
        <v>20.99</v>
      </c>
      <c r="Q347" s="9">
        <v>21.56</v>
      </c>
      <c r="R347" s="9">
        <v>22.21</v>
      </c>
      <c r="S347" s="9">
        <v>22.89</v>
      </c>
      <c r="T347" s="9">
        <v>23.61</v>
      </c>
      <c r="U347" s="9">
        <v>24.44</v>
      </c>
      <c r="V347" s="9">
        <v>25.26</v>
      </c>
      <c r="W347" s="9">
        <v>26.12</v>
      </c>
      <c r="X347" s="9">
        <v>26.99</v>
      </c>
      <c r="Y347" s="9">
        <v>27.82</v>
      </c>
      <c r="Z347" s="9">
        <v>28.67</v>
      </c>
      <c r="AA347" s="9">
        <v>29.52</v>
      </c>
      <c r="AB347" s="9">
        <v>30.43</v>
      </c>
      <c r="AC347" s="9">
        <v>31.26</v>
      </c>
      <c r="AD347" s="9">
        <v>32.119999999999997</v>
      </c>
      <c r="AE347" s="9">
        <v>33.020000000000003</v>
      </c>
      <c r="AF347" s="9">
        <v>33.96</v>
      </c>
      <c r="AG347" s="9">
        <v>34.83</v>
      </c>
      <c r="AH347" s="9">
        <v>34.770000000000003</v>
      </c>
      <c r="AI347" s="9">
        <v>34.54</v>
      </c>
      <c r="AJ347" s="9">
        <v>34.340000000000003</v>
      </c>
      <c r="AK347" s="9">
        <v>34.08</v>
      </c>
    </row>
    <row r="348" spans="1:37" s="9" customFormat="1" x14ac:dyDescent="0.3">
      <c r="A348" s="24" t="str">
        <f t="shared" si="6"/>
        <v>SDG_NoInv_BaseQVAXairon</v>
      </c>
      <c r="B348" s="7" t="s">
        <v>221</v>
      </c>
      <c r="C348" s="8" t="s">
        <v>217</v>
      </c>
      <c r="D348" s="21" t="s">
        <v>211</v>
      </c>
      <c r="E348" s="9" t="s">
        <v>53</v>
      </c>
      <c r="F348" s="9">
        <v>20.84</v>
      </c>
      <c r="G348" s="9">
        <v>19.63</v>
      </c>
      <c r="H348" s="9">
        <v>19.920000000000002</v>
      </c>
      <c r="I348" s="9">
        <v>19.97</v>
      </c>
      <c r="J348" s="9">
        <v>20.12</v>
      </c>
      <c r="K348" s="9">
        <v>20.34</v>
      </c>
      <c r="L348" s="9">
        <v>20.66</v>
      </c>
      <c r="M348" s="9">
        <v>21.15</v>
      </c>
      <c r="N348" s="9">
        <v>21.62</v>
      </c>
      <c r="O348" s="9">
        <v>22.58</v>
      </c>
      <c r="P348" s="9">
        <v>23.18</v>
      </c>
      <c r="Q348" s="9">
        <v>23.62</v>
      </c>
      <c r="R348" s="9">
        <v>24.09</v>
      </c>
      <c r="S348" s="9">
        <v>24.6</v>
      </c>
      <c r="T348" s="9">
        <v>25.14</v>
      </c>
      <c r="U348" s="9">
        <v>25.79</v>
      </c>
      <c r="V348" s="9">
        <v>26.61</v>
      </c>
      <c r="W348" s="9">
        <v>27.37</v>
      </c>
      <c r="X348" s="9">
        <v>28.03</v>
      </c>
      <c r="Y348" s="9">
        <v>28.77</v>
      </c>
      <c r="Z348" s="9">
        <v>29.44</v>
      </c>
      <c r="AA348" s="9">
        <v>30.22</v>
      </c>
      <c r="AB348" s="9">
        <v>30.12</v>
      </c>
      <c r="AC348" s="9">
        <v>30.4</v>
      </c>
      <c r="AD348" s="9">
        <v>31.06</v>
      </c>
      <c r="AE348" s="9">
        <v>31.85</v>
      </c>
      <c r="AF348" s="9">
        <v>32.700000000000003</v>
      </c>
      <c r="AG348" s="9">
        <v>33.44</v>
      </c>
      <c r="AH348" s="9">
        <v>32.79</v>
      </c>
      <c r="AI348" s="9">
        <v>32.36</v>
      </c>
      <c r="AJ348" s="9">
        <v>32.090000000000003</v>
      </c>
      <c r="AK348" s="9">
        <v>31.85</v>
      </c>
    </row>
    <row r="349" spans="1:37" s="9" customFormat="1" x14ac:dyDescent="0.3">
      <c r="A349" s="24" t="str">
        <f t="shared" si="6"/>
        <v>SDG_NoInv_BaseQVAXanfrm</v>
      </c>
      <c r="B349" s="7" t="s">
        <v>221</v>
      </c>
      <c r="C349" s="8" t="s">
        <v>217</v>
      </c>
      <c r="D349" s="21" t="s">
        <v>211</v>
      </c>
      <c r="E349" s="9" t="s">
        <v>54</v>
      </c>
      <c r="F349" s="9">
        <v>13.07</v>
      </c>
      <c r="G349" s="9">
        <v>11.8</v>
      </c>
      <c r="H349" s="9">
        <v>11.44</v>
      </c>
      <c r="I349" s="9">
        <v>10.69</v>
      </c>
      <c r="J349" s="9">
        <v>10.42</v>
      </c>
      <c r="K349" s="9">
        <v>10.39</v>
      </c>
      <c r="L349" s="9">
        <v>10.65</v>
      </c>
      <c r="M349" s="9">
        <v>11.57</v>
      </c>
      <c r="N349" s="9">
        <v>12.35</v>
      </c>
      <c r="O349" s="9">
        <v>14.78</v>
      </c>
      <c r="P349" s="9">
        <v>15.99</v>
      </c>
      <c r="Q349" s="9">
        <v>16.579999999999998</v>
      </c>
      <c r="R349" s="9">
        <v>17</v>
      </c>
      <c r="S349" s="9">
        <v>17.510000000000002</v>
      </c>
      <c r="T349" s="9">
        <v>18.079999999999998</v>
      </c>
      <c r="U349" s="9">
        <v>18.86</v>
      </c>
      <c r="V349" s="9">
        <v>20.5</v>
      </c>
      <c r="W349" s="9">
        <v>21.9</v>
      </c>
      <c r="X349" s="9">
        <v>22.45</v>
      </c>
      <c r="Y349" s="9">
        <v>23.42</v>
      </c>
      <c r="Z349" s="9">
        <v>24.14</v>
      </c>
      <c r="AA349" s="9">
        <v>25.24</v>
      </c>
      <c r="AB349" s="9">
        <v>21.58</v>
      </c>
      <c r="AC349" s="9">
        <v>20.23</v>
      </c>
      <c r="AD349" s="9">
        <v>20.57</v>
      </c>
      <c r="AE349" s="9">
        <v>21.35</v>
      </c>
      <c r="AF349" s="9">
        <v>22.28</v>
      </c>
      <c r="AG349" s="9">
        <v>22.8</v>
      </c>
      <c r="AH349" s="9">
        <v>19.45</v>
      </c>
      <c r="AI349" s="9">
        <v>17.309999999999999</v>
      </c>
      <c r="AJ349" s="9">
        <v>16.309999999999999</v>
      </c>
      <c r="AK349" s="9">
        <v>15.58</v>
      </c>
    </row>
    <row r="350" spans="1:37" s="9" customFormat="1" x14ac:dyDescent="0.3">
      <c r="A350" s="24" t="str">
        <f t="shared" si="6"/>
        <v>SDG_NoInv_BaseQVAXametp</v>
      </c>
      <c r="B350" s="7" t="s">
        <v>221</v>
      </c>
      <c r="C350" s="8" t="s">
        <v>217</v>
      </c>
      <c r="D350" s="21" t="s">
        <v>211</v>
      </c>
      <c r="E350" s="9" t="s">
        <v>55</v>
      </c>
      <c r="F350" s="9">
        <v>33.25</v>
      </c>
      <c r="G350" s="9">
        <v>30.1</v>
      </c>
      <c r="H350" s="9">
        <v>31.09</v>
      </c>
      <c r="I350" s="9">
        <v>31.56</v>
      </c>
      <c r="J350" s="9">
        <v>32.130000000000003</v>
      </c>
      <c r="K350" s="9">
        <v>32.78</v>
      </c>
      <c r="L350" s="9">
        <v>33.6</v>
      </c>
      <c r="M350" s="9">
        <v>34.549999999999997</v>
      </c>
      <c r="N350" s="9">
        <v>35.53</v>
      </c>
      <c r="O350" s="9">
        <v>37.369999999999997</v>
      </c>
      <c r="P350" s="9">
        <v>38.549999999999997</v>
      </c>
      <c r="Q350" s="9">
        <v>39.51</v>
      </c>
      <c r="R350" s="9">
        <v>40.619999999999997</v>
      </c>
      <c r="S350" s="9">
        <v>41.8</v>
      </c>
      <c r="T350" s="9">
        <v>43.06</v>
      </c>
      <c r="U350" s="9">
        <v>44.5</v>
      </c>
      <c r="V350" s="9">
        <v>46.15</v>
      </c>
      <c r="W350" s="9">
        <v>47.67</v>
      </c>
      <c r="X350" s="9">
        <v>48.92</v>
      </c>
      <c r="Y350" s="9">
        <v>50.43</v>
      </c>
      <c r="Z350" s="9">
        <v>51.92</v>
      </c>
      <c r="AA350" s="9">
        <v>53.5</v>
      </c>
      <c r="AB350" s="9">
        <v>54.97</v>
      </c>
      <c r="AC350" s="9">
        <v>56.43</v>
      </c>
      <c r="AD350" s="9">
        <v>58.11</v>
      </c>
      <c r="AE350" s="9">
        <v>59.92</v>
      </c>
      <c r="AF350" s="9">
        <v>61.83</v>
      </c>
      <c r="AG350" s="9">
        <v>63.59</v>
      </c>
      <c r="AH350" s="9">
        <v>63.37</v>
      </c>
      <c r="AI350" s="9">
        <v>62.92</v>
      </c>
      <c r="AJ350" s="9">
        <v>62.65</v>
      </c>
      <c r="AK350" s="9">
        <v>62.32</v>
      </c>
    </row>
    <row r="351" spans="1:37" s="9" customFormat="1" x14ac:dyDescent="0.3">
      <c r="A351" s="24" t="str">
        <f t="shared" si="6"/>
        <v>SDG_NoInv_BaseQVAXamach</v>
      </c>
      <c r="B351" s="7" t="s">
        <v>221</v>
      </c>
      <c r="C351" s="8" t="s">
        <v>217</v>
      </c>
      <c r="D351" s="21" t="s">
        <v>211</v>
      </c>
      <c r="E351" s="9" t="s">
        <v>56</v>
      </c>
      <c r="F351" s="9">
        <v>38.67</v>
      </c>
      <c r="G351" s="9">
        <v>34.909999999999997</v>
      </c>
      <c r="H351" s="9">
        <v>36.04</v>
      </c>
      <c r="I351" s="9">
        <v>36.5</v>
      </c>
      <c r="J351" s="9">
        <v>37.11</v>
      </c>
      <c r="K351" s="9">
        <v>37.85</v>
      </c>
      <c r="L351" s="9">
        <v>38.799999999999997</v>
      </c>
      <c r="M351" s="9">
        <v>40.049999999999997</v>
      </c>
      <c r="N351" s="9">
        <v>41.28</v>
      </c>
      <c r="O351" s="9">
        <v>43.59</v>
      </c>
      <c r="P351" s="9">
        <v>45.04</v>
      </c>
      <c r="Q351" s="9">
        <v>46.21</v>
      </c>
      <c r="R351" s="9">
        <v>47.48</v>
      </c>
      <c r="S351" s="9">
        <v>48.87</v>
      </c>
      <c r="T351" s="9">
        <v>50.37</v>
      </c>
      <c r="U351" s="9">
        <v>52.1</v>
      </c>
      <c r="V351" s="9">
        <v>54.01</v>
      </c>
      <c r="W351" s="9">
        <v>55.8</v>
      </c>
      <c r="X351" s="9">
        <v>57.35</v>
      </c>
      <c r="Y351" s="9">
        <v>59.21</v>
      </c>
      <c r="Z351" s="9">
        <v>61.03</v>
      </c>
      <c r="AA351" s="9">
        <v>62.99</v>
      </c>
      <c r="AB351" s="9">
        <v>64.14</v>
      </c>
      <c r="AC351" s="9">
        <v>65.55</v>
      </c>
      <c r="AD351" s="9">
        <v>67.540000000000006</v>
      </c>
      <c r="AE351" s="9">
        <v>69.77</v>
      </c>
      <c r="AF351" s="9">
        <v>72.13</v>
      </c>
      <c r="AG351" s="9">
        <v>74.239999999999995</v>
      </c>
      <c r="AH351" s="9">
        <v>73.16</v>
      </c>
      <c r="AI351" s="9">
        <v>71.989999999999995</v>
      </c>
      <c r="AJ351" s="9">
        <v>71.34</v>
      </c>
      <c r="AK351" s="9">
        <v>70.69</v>
      </c>
    </row>
    <row r="352" spans="1:37" s="9" customFormat="1" x14ac:dyDescent="0.3">
      <c r="A352" s="24" t="str">
        <f t="shared" si="6"/>
        <v>SDG_NoInv_BaseQVAXafcel</v>
      </c>
      <c r="B352" s="7" t="s">
        <v>221</v>
      </c>
      <c r="C352" s="8" t="s">
        <v>217</v>
      </c>
      <c r="D352" s="21" t="s">
        <v>211</v>
      </c>
      <c r="E352" s="9" t="s">
        <v>57</v>
      </c>
      <c r="F352" s="9">
        <v>0.28999999999999998</v>
      </c>
      <c r="G352" s="9">
        <v>0.28999999999999998</v>
      </c>
      <c r="H352" s="9">
        <v>0.28999999999999998</v>
      </c>
      <c r="I352" s="9">
        <v>0.28999999999999998</v>
      </c>
      <c r="J352" s="9">
        <v>0.28999999999999998</v>
      </c>
      <c r="K352" s="9">
        <v>0.28999999999999998</v>
      </c>
      <c r="L352" s="9">
        <v>0.28999999999999998</v>
      </c>
      <c r="M352" s="9">
        <v>0.28999999999999998</v>
      </c>
      <c r="N352" s="9">
        <v>0.28999999999999998</v>
      </c>
      <c r="O352" s="9">
        <v>0.28999999999999998</v>
      </c>
      <c r="P352" s="9">
        <v>0.28999999999999998</v>
      </c>
      <c r="Q352" s="9">
        <v>0.28999999999999998</v>
      </c>
      <c r="R352" s="9">
        <v>0.28999999999999998</v>
      </c>
      <c r="S352" s="9">
        <v>0.28999999999999998</v>
      </c>
      <c r="T352" s="9">
        <v>0.28999999999999998</v>
      </c>
      <c r="U352" s="9">
        <v>0.28999999999999998</v>
      </c>
      <c r="V352" s="9">
        <v>0.28999999999999998</v>
      </c>
      <c r="W352" s="9">
        <v>0.28999999999999998</v>
      </c>
      <c r="X352" s="9">
        <v>0.28999999999999998</v>
      </c>
      <c r="Y352" s="9">
        <v>4.22</v>
      </c>
      <c r="Z352" s="9">
        <v>8.44</v>
      </c>
      <c r="AA352" s="9">
        <v>12.66</v>
      </c>
      <c r="AB352" s="9">
        <v>13.65</v>
      </c>
      <c r="AC352" s="9">
        <v>14.64</v>
      </c>
      <c r="AD352" s="9">
        <v>15.63</v>
      </c>
      <c r="AE352" s="9">
        <v>16.62</v>
      </c>
      <c r="AF352" s="9">
        <v>17.61</v>
      </c>
      <c r="AG352" s="9">
        <v>17.559999999999999</v>
      </c>
      <c r="AH352" s="9">
        <v>17.52</v>
      </c>
      <c r="AI352" s="9">
        <v>17.47</v>
      </c>
      <c r="AJ352" s="9">
        <v>17.43</v>
      </c>
      <c r="AK352" s="9">
        <v>17.38</v>
      </c>
    </row>
    <row r="353" spans="1:37" s="9" customFormat="1" x14ac:dyDescent="0.3">
      <c r="A353" s="24" t="str">
        <f t="shared" si="6"/>
        <v>SDG_NoInv_BaseQVAXaelct</v>
      </c>
      <c r="B353" s="7" t="s">
        <v>221</v>
      </c>
      <c r="C353" s="8" t="s">
        <v>217</v>
      </c>
      <c r="D353" s="21" t="s">
        <v>211</v>
      </c>
      <c r="E353" s="9" t="s">
        <v>58</v>
      </c>
      <c r="F353" s="9">
        <v>0.08</v>
      </c>
      <c r="G353" s="9">
        <v>0.08</v>
      </c>
      <c r="H353" s="9">
        <v>0.08</v>
      </c>
      <c r="I353" s="9">
        <v>0.08</v>
      </c>
      <c r="J353" s="9">
        <v>0.08</v>
      </c>
      <c r="K353" s="9">
        <v>0.08</v>
      </c>
      <c r="L353" s="9">
        <v>0.08</v>
      </c>
      <c r="M353" s="9">
        <v>0.08</v>
      </c>
      <c r="N353" s="9">
        <v>0.08</v>
      </c>
      <c r="O353" s="9">
        <v>0.08</v>
      </c>
      <c r="P353" s="9">
        <v>0.08</v>
      </c>
      <c r="Q353" s="9">
        <v>0.08</v>
      </c>
      <c r="R353" s="9">
        <v>0.08</v>
      </c>
      <c r="S353" s="9">
        <v>0.08</v>
      </c>
      <c r="T353" s="9">
        <v>0.08</v>
      </c>
      <c r="U353" s="9">
        <v>0.08</v>
      </c>
      <c r="V353" s="9">
        <v>0.08</v>
      </c>
      <c r="W353" s="9">
        <v>0.08</v>
      </c>
      <c r="X353" s="9">
        <v>3.19</v>
      </c>
      <c r="Y353" s="9">
        <v>3.19</v>
      </c>
      <c r="Z353" s="9">
        <v>1.76</v>
      </c>
      <c r="AA353" s="9">
        <v>1.76</v>
      </c>
      <c r="AB353" s="9">
        <v>1.76</v>
      </c>
      <c r="AC353" s="9">
        <v>1.76</v>
      </c>
      <c r="AD353" s="9">
        <v>0.99</v>
      </c>
      <c r="AE353" s="9">
        <v>0.99</v>
      </c>
      <c r="AF353" s="9">
        <v>0.99</v>
      </c>
      <c r="AG353" s="9">
        <v>0.99</v>
      </c>
      <c r="AH353" s="9">
        <v>0.99</v>
      </c>
      <c r="AI353" s="9">
        <v>7.46</v>
      </c>
      <c r="AJ353" s="9">
        <v>7.46</v>
      </c>
      <c r="AK353" s="9">
        <v>7.46</v>
      </c>
    </row>
    <row r="354" spans="1:37" s="9" customFormat="1" x14ac:dyDescent="0.3">
      <c r="A354" s="24" t="str">
        <f t="shared" si="6"/>
        <v>SDG_NoInv_BaseQVAXaemch</v>
      </c>
      <c r="B354" s="7" t="s">
        <v>221</v>
      </c>
      <c r="C354" s="8" t="s">
        <v>217</v>
      </c>
      <c r="D354" s="21" t="s">
        <v>211</v>
      </c>
      <c r="E354" s="9" t="s">
        <v>59</v>
      </c>
      <c r="F354" s="9">
        <v>8.99</v>
      </c>
      <c r="G354" s="9">
        <v>8.25</v>
      </c>
      <c r="H354" s="9">
        <v>8.48</v>
      </c>
      <c r="I354" s="9">
        <v>8.52</v>
      </c>
      <c r="J354" s="9">
        <v>8.6199999999999992</v>
      </c>
      <c r="K354" s="9">
        <v>8.76</v>
      </c>
      <c r="L354" s="9">
        <v>8.98</v>
      </c>
      <c r="M354" s="9">
        <v>9.32</v>
      </c>
      <c r="N354" s="9">
        <v>9.6300000000000008</v>
      </c>
      <c r="O354" s="9">
        <v>10.27</v>
      </c>
      <c r="P354" s="9">
        <v>10.64</v>
      </c>
      <c r="Q354" s="9">
        <v>10.91</v>
      </c>
      <c r="R354" s="9">
        <v>11.21</v>
      </c>
      <c r="S354" s="9">
        <v>11.55</v>
      </c>
      <c r="T354" s="9">
        <v>11.9</v>
      </c>
      <c r="U354" s="9">
        <v>12.32</v>
      </c>
      <c r="V354" s="9">
        <v>12.79</v>
      </c>
      <c r="W354" s="9">
        <v>13.24</v>
      </c>
      <c r="X354" s="9">
        <v>13.65</v>
      </c>
      <c r="Y354" s="9">
        <v>14.1</v>
      </c>
      <c r="Z354" s="9">
        <v>14.55</v>
      </c>
      <c r="AA354" s="9">
        <v>15.03</v>
      </c>
      <c r="AB354" s="9">
        <v>15.06</v>
      </c>
      <c r="AC354" s="9">
        <v>15.24</v>
      </c>
      <c r="AD354" s="9">
        <v>15.66</v>
      </c>
      <c r="AE354" s="9">
        <v>16.170000000000002</v>
      </c>
      <c r="AF354" s="9">
        <v>16.71</v>
      </c>
      <c r="AG354" s="9">
        <v>17.239999999999998</v>
      </c>
      <c r="AH354" s="9">
        <v>16.77</v>
      </c>
      <c r="AI354" s="9">
        <v>16.28</v>
      </c>
      <c r="AJ354" s="9">
        <v>16.05</v>
      </c>
      <c r="AK354" s="9">
        <v>15.82</v>
      </c>
    </row>
    <row r="355" spans="1:37" s="9" customFormat="1" x14ac:dyDescent="0.3">
      <c r="A355" s="24" t="str">
        <f t="shared" si="6"/>
        <v>SDG_NoInv_BaseQVAXasequ</v>
      </c>
      <c r="B355" s="7" t="s">
        <v>221</v>
      </c>
      <c r="C355" s="8" t="s">
        <v>217</v>
      </c>
      <c r="D355" s="21" t="s">
        <v>211</v>
      </c>
      <c r="E355" s="9" t="s">
        <v>60</v>
      </c>
      <c r="F355" s="9">
        <v>8.7799999999999994</v>
      </c>
      <c r="G355" s="9">
        <v>8.41</v>
      </c>
      <c r="H355" s="9">
        <v>8.66</v>
      </c>
      <c r="I355" s="9">
        <v>8.7200000000000006</v>
      </c>
      <c r="J355" s="9">
        <v>8.85</v>
      </c>
      <c r="K355" s="9">
        <v>9.01</v>
      </c>
      <c r="L355" s="9">
        <v>9.24</v>
      </c>
      <c r="M355" s="9">
        <v>9.6</v>
      </c>
      <c r="N355" s="9">
        <v>9.94</v>
      </c>
      <c r="O355" s="9">
        <v>10.58</v>
      </c>
      <c r="P355" s="9">
        <v>10.96</v>
      </c>
      <c r="Q355" s="9">
        <v>11.27</v>
      </c>
      <c r="R355" s="9">
        <v>11.58</v>
      </c>
      <c r="S355" s="9">
        <v>11.92</v>
      </c>
      <c r="T355" s="9">
        <v>12.3</v>
      </c>
      <c r="U355" s="9">
        <v>12.74</v>
      </c>
      <c r="V355" s="9">
        <v>13.16</v>
      </c>
      <c r="W355" s="9">
        <v>13.61</v>
      </c>
      <c r="X355" s="9">
        <v>14.11</v>
      </c>
      <c r="Y355" s="9">
        <v>14.59</v>
      </c>
      <c r="Z355" s="9">
        <v>15.06</v>
      </c>
      <c r="AA355" s="9">
        <v>15.58</v>
      </c>
      <c r="AB355" s="9">
        <v>15.62</v>
      </c>
      <c r="AC355" s="9">
        <v>15.8</v>
      </c>
      <c r="AD355" s="9">
        <v>16.23</v>
      </c>
      <c r="AE355" s="9">
        <v>16.73</v>
      </c>
      <c r="AF355" s="9">
        <v>17.28</v>
      </c>
      <c r="AG355" s="9">
        <v>17.78</v>
      </c>
      <c r="AH355" s="9">
        <v>17.2</v>
      </c>
      <c r="AI355" s="9">
        <v>16.61</v>
      </c>
      <c r="AJ355" s="9">
        <v>16.309999999999999</v>
      </c>
      <c r="AK355" s="9">
        <v>16.04</v>
      </c>
    </row>
    <row r="356" spans="1:37" s="9" customFormat="1" x14ac:dyDescent="0.3">
      <c r="A356" s="24" t="str">
        <f t="shared" si="6"/>
        <v>SDG_NoInv_BaseQVAXavehi</v>
      </c>
      <c r="B356" s="7" t="s">
        <v>221</v>
      </c>
      <c r="C356" s="8" t="s">
        <v>217</v>
      </c>
      <c r="D356" s="21" t="s">
        <v>211</v>
      </c>
      <c r="E356" s="9" t="s">
        <v>61</v>
      </c>
      <c r="F356" s="9">
        <v>39.57</v>
      </c>
      <c r="G356" s="9">
        <v>36.270000000000003</v>
      </c>
      <c r="H356" s="9">
        <v>37.47</v>
      </c>
      <c r="I356" s="9">
        <v>37.909999999999997</v>
      </c>
      <c r="J356" s="9">
        <v>38.58</v>
      </c>
      <c r="K356" s="9">
        <v>39.39</v>
      </c>
      <c r="L356" s="9">
        <v>40.450000000000003</v>
      </c>
      <c r="M356" s="9">
        <v>41.91</v>
      </c>
      <c r="N356" s="9">
        <v>43.38</v>
      </c>
      <c r="O356" s="9">
        <v>45.6</v>
      </c>
      <c r="P356" s="9">
        <v>47.27</v>
      </c>
      <c r="Q356" s="9">
        <v>48.77</v>
      </c>
      <c r="R356" s="9">
        <v>50.41</v>
      </c>
      <c r="S356" s="9">
        <v>52.18</v>
      </c>
      <c r="T356" s="9">
        <v>54.1</v>
      </c>
      <c r="U356" s="9">
        <v>56.35</v>
      </c>
      <c r="V356" s="9">
        <v>58.76</v>
      </c>
      <c r="W356" s="9">
        <v>61.16</v>
      </c>
      <c r="X356" s="9">
        <v>63.4</v>
      </c>
      <c r="Y356" s="9">
        <v>64.61</v>
      </c>
      <c r="Z356" s="9">
        <v>65.81</v>
      </c>
      <c r="AA356" s="9">
        <v>67.05</v>
      </c>
      <c r="AB356" s="9">
        <v>67.91</v>
      </c>
      <c r="AC356" s="9">
        <v>69.19</v>
      </c>
      <c r="AD356" s="9">
        <v>71.28</v>
      </c>
      <c r="AE356" s="9">
        <v>73.67</v>
      </c>
      <c r="AF356" s="9">
        <v>76.25</v>
      </c>
      <c r="AG356" s="9">
        <v>78.95</v>
      </c>
      <c r="AH356" s="9">
        <v>77.8</v>
      </c>
      <c r="AI356" s="9">
        <v>76.08</v>
      </c>
      <c r="AJ356" s="9">
        <v>75.11</v>
      </c>
      <c r="AK356" s="9">
        <v>74.2</v>
      </c>
    </row>
    <row r="357" spans="1:37" s="9" customFormat="1" x14ac:dyDescent="0.3">
      <c r="A357" s="24" t="str">
        <f t="shared" si="6"/>
        <v>SDG_NoInv_BaseQVAXatequ</v>
      </c>
      <c r="B357" s="7" t="s">
        <v>221</v>
      </c>
      <c r="C357" s="8" t="s">
        <v>217</v>
      </c>
      <c r="D357" s="21" t="s">
        <v>211</v>
      </c>
      <c r="E357" s="9" t="s">
        <v>62</v>
      </c>
      <c r="F357" s="9">
        <v>7.09</v>
      </c>
      <c r="G357" s="9">
        <v>6.19</v>
      </c>
      <c r="H357" s="9">
        <v>6.43</v>
      </c>
      <c r="I357" s="9">
        <v>6.36</v>
      </c>
      <c r="J357" s="9">
        <v>6.42</v>
      </c>
      <c r="K357" s="9">
        <v>6.52</v>
      </c>
      <c r="L357" s="9">
        <v>6.69</v>
      </c>
      <c r="M357" s="9">
        <v>7.06</v>
      </c>
      <c r="N357" s="9">
        <v>7.38</v>
      </c>
      <c r="O357" s="9">
        <v>8.4499999999999993</v>
      </c>
      <c r="P357" s="9">
        <v>8.91</v>
      </c>
      <c r="Q357" s="9">
        <v>9.17</v>
      </c>
      <c r="R357" s="9">
        <v>9.34</v>
      </c>
      <c r="S357" s="9">
        <v>9.58</v>
      </c>
      <c r="T357" s="9">
        <v>9.86</v>
      </c>
      <c r="U357" s="9">
        <v>10.210000000000001</v>
      </c>
      <c r="V357" s="9">
        <v>10.61</v>
      </c>
      <c r="W357" s="9">
        <v>10.98</v>
      </c>
      <c r="X357" s="9">
        <v>11.23</v>
      </c>
      <c r="Y357" s="9">
        <v>11.58</v>
      </c>
      <c r="Z357" s="9">
        <v>11.89</v>
      </c>
      <c r="AA357" s="9">
        <v>12.28</v>
      </c>
      <c r="AB357" s="9">
        <v>11.9</v>
      </c>
      <c r="AC357" s="9">
        <v>11.84</v>
      </c>
      <c r="AD357" s="9">
        <v>12.16</v>
      </c>
      <c r="AE357" s="9">
        <v>12.58</v>
      </c>
      <c r="AF357" s="9">
        <v>13.04</v>
      </c>
      <c r="AG357" s="9">
        <v>13.36</v>
      </c>
      <c r="AH357" s="9">
        <v>12.51</v>
      </c>
      <c r="AI357" s="9">
        <v>11.74</v>
      </c>
      <c r="AJ357" s="9">
        <v>11.35</v>
      </c>
      <c r="AK357" s="9">
        <v>11.02</v>
      </c>
    </row>
    <row r="358" spans="1:37" s="9" customFormat="1" x14ac:dyDescent="0.3">
      <c r="A358" s="24" t="str">
        <f t="shared" si="6"/>
        <v>SDG_NoInv_BaseQVAXafurn</v>
      </c>
      <c r="B358" s="7" t="s">
        <v>221</v>
      </c>
      <c r="C358" s="8" t="s">
        <v>217</v>
      </c>
      <c r="D358" s="21" t="s">
        <v>211</v>
      </c>
      <c r="E358" s="9" t="s">
        <v>63</v>
      </c>
      <c r="F358" s="9">
        <v>6.09</v>
      </c>
      <c r="G358" s="9">
        <v>5.46</v>
      </c>
      <c r="H358" s="9">
        <v>5.68</v>
      </c>
      <c r="I358" s="9">
        <v>5.79</v>
      </c>
      <c r="J358" s="9">
        <v>5.93</v>
      </c>
      <c r="K358" s="9">
        <v>6.07</v>
      </c>
      <c r="L358" s="9">
        <v>6.25</v>
      </c>
      <c r="M358" s="9">
        <v>6.44</v>
      </c>
      <c r="N358" s="9">
        <v>6.64</v>
      </c>
      <c r="O358" s="9">
        <v>7.02</v>
      </c>
      <c r="P358" s="9">
        <v>7.27</v>
      </c>
      <c r="Q358" s="9">
        <v>7.48</v>
      </c>
      <c r="R358" s="9">
        <v>7.71</v>
      </c>
      <c r="S358" s="9">
        <v>7.96</v>
      </c>
      <c r="T358" s="9">
        <v>8.23</v>
      </c>
      <c r="U358" s="9">
        <v>8.52</v>
      </c>
      <c r="V358" s="9">
        <v>8.84</v>
      </c>
      <c r="W358" s="9">
        <v>9.16</v>
      </c>
      <c r="X358" s="9">
        <v>9.4700000000000006</v>
      </c>
      <c r="Y358" s="9">
        <v>9.7799999999999994</v>
      </c>
      <c r="Z358" s="9">
        <v>10.09</v>
      </c>
      <c r="AA358" s="9">
        <v>10.41</v>
      </c>
      <c r="AB358" s="9">
        <v>10.75</v>
      </c>
      <c r="AC358" s="9">
        <v>11.05</v>
      </c>
      <c r="AD358" s="9">
        <v>11.37</v>
      </c>
      <c r="AE358" s="9">
        <v>11.7</v>
      </c>
      <c r="AF358" s="9">
        <v>12.05</v>
      </c>
      <c r="AG358" s="9">
        <v>12.39</v>
      </c>
      <c r="AH358" s="9">
        <v>12.38</v>
      </c>
      <c r="AI358" s="9">
        <v>12.28</v>
      </c>
      <c r="AJ358" s="9">
        <v>12.2</v>
      </c>
      <c r="AK358" s="9">
        <v>12.09</v>
      </c>
    </row>
    <row r="359" spans="1:37" s="9" customFormat="1" x14ac:dyDescent="0.3">
      <c r="A359" s="24" t="str">
        <f t="shared" si="6"/>
        <v>SDG_NoInv_BaseQVAXaoman</v>
      </c>
      <c r="B359" s="7" t="s">
        <v>221</v>
      </c>
      <c r="C359" s="8" t="s">
        <v>217</v>
      </c>
      <c r="D359" s="21" t="s">
        <v>211</v>
      </c>
      <c r="E359" s="9" t="s">
        <v>64</v>
      </c>
      <c r="F359" s="9">
        <v>25.46</v>
      </c>
      <c r="G359" s="9">
        <v>23.36</v>
      </c>
      <c r="H359" s="9">
        <v>24.48</v>
      </c>
      <c r="I359" s="9">
        <v>25.08</v>
      </c>
      <c r="J359" s="9">
        <v>25.66</v>
      </c>
      <c r="K359" s="9">
        <v>26.28</v>
      </c>
      <c r="L359" s="9">
        <v>27.03</v>
      </c>
      <c r="M359" s="9">
        <v>27.87</v>
      </c>
      <c r="N359" s="9">
        <v>28.77</v>
      </c>
      <c r="O359" s="9">
        <v>30.39</v>
      </c>
      <c r="P359" s="9">
        <v>31.78</v>
      </c>
      <c r="Q359" s="9">
        <v>32.96</v>
      </c>
      <c r="R359" s="9">
        <v>34.19</v>
      </c>
      <c r="S359" s="9">
        <v>35.35</v>
      </c>
      <c r="T359" s="9">
        <v>36.54</v>
      </c>
      <c r="U359" s="9">
        <v>37.869999999999997</v>
      </c>
      <c r="V359" s="9">
        <v>39.03</v>
      </c>
      <c r="W359" s="9">
        <v>40.25</v>
      </c>
      <c r="X359" s="9">
        <v>41.52</v>
      </c>
      <c r="Y359" s="9">
        <v>42.65</v>
      </c>
      <c r="Z359" s="9">
        <v>43.74</v>
      </c>
      <c r="AA359" s="9">
        <v>44.87</v>
      </c>
      <c r="AB359" s="9">
        <v>46.05</v>
      </c>
      <c r="AC359" s="9">
        <v>47.06</v>
      </c>
      <c r="AD359" s="9">
        <v>48.08</v>
      </c>
      <c r="AE359" s="9">
        <v>49.15</v>
      </c>
      <c r="AF359" s="9">
        <v>50.28</v>
      </c>
      <c r="AG359" s="9">
        <v>51.34</v>
      </c>
      <c r="AH359" s="9">
        <v>50.51</v>
      </c>
      <c r="AI359" s="9">
        <v>49.4</v>
      </c>
      <c r="AJ359" s="9">
        <v>48.45</v>
      </c>
      <c r="AK359" s="9">
        <v>47.46</v>
      </c>
    </row>
    <row r="360" spans="1:37" s="9" customFormat="1" x14ac:dyDescent="0.3">
      <c r="A360" s="24" t="str">
        <f t="shared" si="6"/>
        <v>SDG_NoInv_BaseQVAXaelec</v>
      </c>
      <c r="B360" s="7" t="s">
        <v>221</v>
      </c>
      <c r="C360" s="8" t="s">
        <v>217</v>
      </c>
      <c r="D360" s="21" t="s">
        <v>211</v>
      </c>
      <c r="E360" s="9" t="s">
        <v>65</v>
      </c>
      <c r="F360" s="9">
        <v>142.19999999999999</v>
      </c>
      <c r="G360" s="9">
        <v>136.88999999999999</v>
      </c>
      <c r="H360" s="9">
        <v>141.88</v>
      </c>
      <c r="I360" s="9">
        <v>141.85</v>
      </c>
      <c r="J360" s="9">
        <v>138.79</v>
      </c>
      <c r="K360" s="9">
        <v>138.58000000000001</v>
      </c>
      <c r="L360" s="9">
        <v>139.4</v>
      </c>
      <c r="M360" s="9">
        <v>140.41999999999999</v>
      </c>
      <c r="N360" s="9">
        <v>141.88</v>
      </c>
      <c r="O360" s="9">
        <v>142.53</v>
      </c>
      <c r="P360" s="9">
        <v>144.26</v>
      </c>
      <c r="Q360" s="9">
        <v>145.37</v>
      </c>
      <c r="R360" s="9">
        <v>148.38999999999999</v>
      </c>
      <c r="S360" s="9">
        <v>152.52000000000001</v>
      </c>
      <c r="T360" s="9">
        <v>155.9</v>
      </c>
      <c r="U360" s="9">
        <v>160.07</v>
      </c>
      <c r="V360" s="9">
        <v>160.72999999999999</v>
      </c>
      <c r="W360" s="9">
        <v>164.18</v>
      </c>
      <c r="X360" s="9">
        <v>175.22</v>
      </c>
      <c r="Y360" s="9">
        <v>181.72</v>
      </c>
      <c r="Z360" s="9">
        <v>188.8</v>
      </c>
      <c r="AA360" s="9">
        <v>195.91</v>
      </c>
      <c r="AB360" s="9">
        <v>199.4</v>
      </c>
      <c r="AC360" s="9">
        <v>203.44</v>
      </c>
      <c r="AD360" s="9">
        <v>208.45</v>
      </c>
      <c r="AE360" s="9">
        <v>213.81</v>
      </c>
      <c r="AF360" s="9">
        <v>219.27</v>
      </c>
      <c r="AG360" s="9">
        <v>231.37</v>
      </c>
      <c r="AH360" s="9">
        <v>241.73</v>
      </c>
      <c r="AI360" s="9">
        <v>250.09</v>
      </c>
      <c r="AJ360" s="9">
        <v>259.62</v>
      </c>
      <c r="AK360" s="9">
        <v>268.74</v>
      </c>
    </row>
    <row r="361" spans="1:37" s="9" customFormat="1" x14ac:dyDescent="0.3">
      <c r="A361" s="24" t="str">
        <f t="shared" si="6"/>
        <v>SDG_NoInv_BaseQVAXawatr</v>
      </c>
      <c r="B361" s="7" t="s">
        <v>221</v>
      </c>
      <c r="C361" s="8" t="s">
        <v>217</v>
      </c>
      <c r="D361" s="21" t="s">
        <v>211</v>
      </c>
      <c r="E361" s="9" t="s">
        <v>66</v>
      </c>
      <c r="F361" s="9">
        <v>38.119999999999997</v>
      </c>
      <c r="G361" s="9">
        <v>37.6</v>
      </c>
      <c r="H361" s="9">
        <v>38.590000000000003</v>
      </c>
      <c r="I361" s="9">
        <v>39.22</v>
      </c>
      <c r="J361" s="9">
        <v>39.979999999999997</v>
      </c>
      <c r="K361" s="9">
        <v>40.880000000000003</v>
      </c>
      <c r="L361" s="9">
        <v>41.99</v>
      </c>
      <c r="M361" s="9">
        <v>43.14</v>
      </c>
      <c r="N361" s="9">
        <v>44.34</v>
      </c>
      <c r="O361" s="9">
        <v>45.86</v>
      </c>
      <c r="P361" s="9">
        <v>47.23</v>
      </c>
      <c r="Q361" s="9">
        <v>48.54</v>
      </c>
      <c r="R361" s="9">
        <v>50.12</v>
      </c>
      <c r="S361" s="9">
        <v>51.79</v>
      </c>
      <c r="T361" s="9">
        <v>53.58</v>
      </c>
      <c r="U361" s="9">
        <v>55.6</v>
      </c>
      <c r="V361" s="9">
        <v>57.51</v>
      </c>
      <c r="W361" s="9">
        <v>59.53</v>
      </c>
      <c r="X361" s="9">
        <v>61.67</v>
      </c>
      <c r="Y361" s="9">
        <v>63.64</v>
      </c>
      <c r="Z361" s="9">
        <v>65.64</v>
      </c>
      <c r="AA361" s="9">
        <v>67.66</v>
      </c>
      <c r="AB361" s="9">
        <v>70.150000000000006</v>
      </c>
      <c r="AC361" s="9">
        <v>72.489999999999995</v>
      </c>
      <c r="AD361" s="9">
        <v>74.88</v>
      </c>
      <c r="AE361" s="9">
        <v>77.39</v>
      </c>
      <c r="AF361" s="9">
        <v>80.05</v>
      </c>
      <c r="AG361" s="9">
        <v>82.76</v>
      </c>
      <c r="AH361" s="9">
        <v>82.9</v>
      </c>
      <c r="AI361" s="9">
        <v>82.86</v>
      </c>
      <c r="AJ361" s="9">
        <v>82.98</v>
      </c>
      <c r="AK361" s="9">
        <v>83.04</v>
      </c>
    </row>
    <row r="362" spans="1:37" s="9" customFormat="1" x14ac:dyDescent="0.3">
      <c r="A362" s="24" t="str">
        <f t="shared" si="6"/>
        <v>SDG_NoInv_BaseQVAXacons</v>
      </c>
      <c r="B362" s="7" t="s">
        <v>221</v>
      </c>
      <c r="C362" s="8" t="s">
        <v>217</v>
      </c>
      <c r="D362" s="21" t="s">
        <v>211</v>
      </c>
      <c r="E362" s="9" t="s">
        <v>67</v>
      </c>
      <c r="F362" s="9">
        <v>140.65</v>
      </c>
      <c r="G362" s="9">
        <v>129.44</v>
      </c>
      <c r="H362" s="9">
        <v>133.41999999999999</v>
      </c>
      <c r="I362" s="9">
        <v>136.06</v>
      </c>
      <c r="J362" s="9">
        <v>138.62</v>
      </c>
      <c r="K362" s="9">
        <v>141.47999999999999</v>
      </c>
      <c r="L362" s="9">
        <v>144.91</v>
      </c>
      <c r="M362" s="9">
        <v>148.75</v>
      </c>
      <c r="N362" s="9">
        <v>152.82</v>
      </c>
      <c r="O362" s="9">
        <v>157.97</v>
      </c>
      <c r="P362" s="9">
        <v>162.66999999999999</v>
      </c>
      <c r="Q362" s="9">
        <v>167.14</v>
      </c>
      <c r="R362" s="9">
        <v>172.35</v>
      </c>
      <c r="S362" s="9">
        <v>177.77</v>
      </c>
      <c r="T362" s="9">
        <v>183.53</v>
      </c>
      <c r="U362" s="9">
        <v>190.14</v>
      </c>
      <c r="V362" s="9">
        <v>196.9</v>
      </c>
      <c r="W362" s="9">
        <v>203.71</v>
      </c>
      <c r="X362" s="9">
        <v>210.24</v>
      </c>
      <c r="Y362" s="9">
        <v>216.78</v>
      </c>
      <c r="Z362" s="9">
        <v>223.63</v>
      </c>
      <c r="AA362" s="9">
        <v>230.36</v>
      </c>
      <c r="AB362" s="9">
        <v>236.71</v>
      </c>
      <c r="AC362" s="9">
        <v>242.89</v>
      </c>
      <c r="AD362" s="9">
        <v>249.8</v>
      </c>
      <c r="AE362" s="9">
        <v>257.19</v>
      </c>
      <c r="AF362" s="9">
        <v>264.98</v>
      </c>
      <c r="AG362" s="9">
        <v>272.69</v>
      </c>
      <c r="AH362" s="9">
        <v>272.25</v>
      </c>
      <c r="AI362" s="9">
        <v>270.75</v>
      </c>
      <c r="AJ362" s="9">
        <v>269.85000000000002</v>
      </c>
      <c r="AK362" s="9">
        <v>268.48</v>
      </c>
    </row>
    <row r="363" spans="1:37" s="9" customFormat="1" x14ac:dyDescent="0.3">
      <c r="A363" s="24" t="str">
        <f t="shared" si="6"/>
        <v>SDG_NoInv_BaseQVAXatrad</v>
      </c>
      <c r="B363" s="7" t="s">
        <v>221</v>
      </c>
      <c r="C363" s="8" t="s">
        <v>217</v>
      </c>
      <c r="D363" s="21" t="s">
        <v>211</v>
      </c>
      <c r="E363" s="9" t="s">
        <v>68</v>
      </c>
      <c r="F363" s="9">
        <v>482.47</v>
      </c>
      <c r="G363" s="9">
        <v>441.71</v>
      </c>
      <c r="H363" s="9">
        <v>455.94</v>
      </c>
      <c r="I363" s="9">
        <v>466.91</v>
      </c>
      <c r="J363" s="9">
        <v>473.99</v>
      </c>
      <c r="K363" s="9">
        <v>481.67</v>
      </c>
      <c r="L363" s="9">
        <v>490.85</v>
      </c>
      <c r="M363" s="9">
        <v>501.47</v>
      </c>
      <c r="N363" s="9">
        <v>512.69000000000005</v>
      </c>
      <c r="O363" s="9">
        <v>507.7</v>
      </c>
      <c r="P363" s="9">
        <v>515.34</v>
      </c>
      <c r="Q363" s="9">
        <v>526.87</v>
      </c>
      <c r="R363" s="9">
        <v>540.59</v>
      </c>
      <c r="S363" s="9">
        <v>554.70000000000005</v>
      </c>
      <c r="T363" s="9">
        <v>569.76</v>
      </c>
      <c r="U363" s="9">
        <v>586.9</v>
      </c>
      <c r="V363" s="9">
        <v>604.19000000000005</v>
      </c>
      <c r="W363" s="9">
        <v>622.16999999999996</v>
      </c>
      <c r="X363" s="9">
        <v>640.41999999999996</v>
      </c>
      <c r="Y363" s="9">
        <v>656.97</v>
      </c>
      <c r="Z363" s="9">
        <v>672.92</v>
      </c>
      <c r="AA363" s="9">
        <v>689.13</v>
      </c>
      <c r="AB363" s="9">
        <v>698.14</v>
      </c>
      <c r="AC363" s="9">
        <v>707.8</v>
      </c>
      <c r="AD363" s="9">
        <v>720.02</v>
      </c>
      <c r="AE363" s="9">
        <v>733.67</v>
      </c>
      <c r="AF363" s="9">
        <v>748.68</v>
      </c>
      <c r="AG363" s="9">
        <v>762.93</v>
      </c>
      <c r="AH363" s="9">
        <v>754.59</v>
      </c>
      <c r="AI363" s="9">
        <v>744.29</v>
      </c>
      <c r="AJ363" s="9">
        <v>735.89</v>
      </c>
      <c r="AK363" s="9">
        <v>727.06</v>
      </c>
    </row>
    <row r="364" spans="1:37" s="9" customFormat="1" x14ac:dyDescent="0.3">
      <c r="A364" s="24" t="str">
        <f t="shared" si="6"/>
        <v>SDG_NoInv_BaseQVAXahotl</v>
      </c>
      <c r="B364" s="7" t="s">
        <v>221</v>
      </c>
      <c r="C364" s="8" t="s">
        <v>217</v>
      </c>
      <c r="D364" s="21" t="s">
        <v>211</v>
      </c>
      <c r="E364" s="9" t="s">
        <v>69</v>
      </c>
      <c r="F364" s="9">
        <v>37.69</v>
      </c>
      <c r="G364" s="9">
        <v>35.11</v>
      </c>
      <c r="H364" s="9">
        <v>36.72</v>
      </c>
      <c r="I364" s="9">
        <v>37.619999999999997</v>
      </c>
      <c r="J364" s="9">
        <v>38.57</v>
      </c>
      <c r="K364" s="9">
        <v>39.590000000000003</v>
      </c>
      <c r="L364" s="9">
        <v>40.75</v>
      </c>
      <c r="M364" s="9">
        <v>41.98</v>
      </c>
      <c r="N364" s="9">
        <v>43.29</v>
      </c>
      <c r="O364" s="9">
        <v>45.3</v>
      </c>
      <c r="P364" s="9">
        <v>46.96</v>
      </c>
      <c r="Q364" s="9">
        <v>48.45</v>
      </c>
      <c r="R364" s="9">
        <v>50.18</v>
      </c>
      <c r="S364" s="9">
        <v>51.96</v>
      </c>
      <c r="T364" s="9">
        <v>53.88</v>
      </c>
      <c r="U364" s="9">
        <v>56.03</v>
      </c>
      <c r="V364" s="9">
        <v>58.06</v>
      </c>
      <c r="W364" s="9">
        <v>60.27</v>
      </c>
      <c r="X364" s="9">
        <v>62.69</v>
      </c>
      <c r="Y364" s="9">
        <v>64.95</v>
      </c>
      <c r="Z364" s="9">
        <v>67.23</v>
      </c>
      <c r="AA364" s="9">
        <v>69.569999999999993</v>
      </c>
      <c r="AB364" s="9">
        <v>72.400000000000006</v>
      </c>
      <c r="AC364" s="9">
        <v>74.92</v>
      </c>
      <c r="AD364" s="9">
        <v>77.33</v>
      </c>
      <c r="AE364" s="9">
        <v>79.77</v>
      </c>
      <c r="AF364" s="9">
        <v>82.35</v>
      </c>
      <c r="AG364" s="9">
        <v>84.97</v>
      </c>
      <c r="AH364" s="9">
        <v>85.38</v>
      </c>
      <c r="AI364" s="9">
        <v>85.22</v>
      </c>
      <c r="AJ364" s="9">
        <v>84.99</v>
      </c>
      <c r="AK364" s="9">
        <v>84.59</v>
      </c>
    </row>
    <row r="365" spans="1:37" s="9" customFormat="1" x14ac:dyDescent="0.3">
      <c r="A365" s="24" t="str">
        <f t="shared" si="6"/>
        <v>SDG_NoInv_BaseQVAXaltrp-p</v>
      </c>
      <c r="B365" s="7" t="s">
        <v>221</v>
      </c>
      <c r="C365" s="8" t="s">
        <v>217</v>
      </c>
      <c r="D365" s="21" t="s">
        <v>211</v>
      </c>
      <c r="E365" s="9" t="s">
        <v>70</v>
      </c>
      <c r="F365" s="9">
        <v>60.68</v>
      </c>
      <c r="G365" s="9">
        <v>58.32</v>
      </c>
      <c r="H365" s="9">
        <v>59.86</v>
      </c>
      <c r="I365" s="9">
        <v>60.92</v>
      </c>
      <c r="J365" s="9">
        <v>61.9</v>
      </c>
      <c r="K365" s="9">
        <v>63</v>
      </c>
      <c r="L365" s="9">
        <v>64.33</v>
      </c>
      <c r="M365" s="9">
        <v>65.819999999999993</v>
      </c>
      <c r="N365" s="9">
        <v>67.55</v>
      </c>
      <c r="O365" s="9">
        <v>70</v>
      </c>
      <c r="P365" s="9">
        <v>72.290000000000006</v>
      </c>
      <c r="Q365" s="9">
        <v>74.430000000000007</v>
      </c>
      <c r="R365" s="9">
        <v>77</v>
      </c>
      <c r="S365" s="9">
        <v>79.62</v>
      </c>
      <c r="T365" s="9">
        <v>82.42</v>
      </c>
      <c r="U365" s="9">
        <v>85.65</v>
      </c>
      <c r="V365" s="9">
        <v>88.59</v>
      </c>
      <c r="W365" s="9">
        <v>91.68</v>
      </c>
      <c r="X365" s="9">
        <v>94.92</v>
      </c>
      <c r="Y365" s="9">
        <v>97.88</v>
      </c>
      <c r="Z365" s="9">
        <v>100.75</v>
      </c>
      <c r="AA365" s="9">
        <v>103.6</v>
      </c>
      <c r="AB365" s="9">
        <v>106.78</v>
      </c>
      <c r="AC365" s="9">
        <v>109.55</v>
      </c>
      <c r="AD365" s="9">
        <v>112.08</v>
      </c>
      <c r="AE365" s="9">
        <v>114.58</v>
      </c>
      <c r="AF365" s="9">
        <v>117.13</v>
      </c>
      <c r="AG365" s="9">
        <v>119.54</v>
      </c>
      <c r="AH365" s="9">
        <v>118.57</v>
      </c>
      <c r="AI365" s="9">
        <v>117.33</v>
      </c>
      <c r="AJ365" s="9">
        <v>116.44</v>
      </c>
      <c r="AK365" s="9">
        <v>115.33</v>
      </c>
    </row>
    <row r="366" spans="1:37" s="9" customFormat="1" x14ac:dyDescent="0.3">
      <c r="A366" s="24" t="str">
        <f t="shared" si="6"/>
        <v>SDG_NoInv_BaseQVAXaltrp-f</v>
      </c>
      <c r="B366" s="7" t="s">
        <v>221</v>
      </c>
      <c r="C366" s="8" t="s">
        <v>217</v>
      </c>
      <c r="D366" s="21" t="s">
        <v>211</v>
      </c>
      <c r="E366" s="9" t="s">
        <v>71</v>
      </c>
      <c r="F366" s="9">
        <v>247.43</v>
      </c>
      <c r="G366" s="9">
        <v>235</v>
      </c>
      <c r="H366" s="9">
        <v>241</v>
      </c>
      <c r="I366" s="9">
        <v>245.78</v>
      </c>
      <c r="J366" s="9">
        <v>249.89</v>
      </c>
      <c r="K366" s="9">
        <v>254.07</v>
      </c>
      <c r="L366" s="9">
        <v>258.81</v>
      </c>
      <c r="M366" s="9">
        <v>264.22000000000003</v>
      </c>
      <c r="N366" s="9">
        <v>271.39999999999998</v>
      </c>
      <c r="O366" s="9">
        <v>279.70999999999998</v>
      </c>
      <c r="P366" s="9">
        <v>288.86</v>
      </c>
      <c r="Q366" s="9">
        <v>298.63</v>
      </c>
      <c r="R366" s="9">
        <v>307.81</v>
      </c>
      <c r="S366" s="9">
        <v>316.44</v>
      </c>
      <c r="T366" s="9">
        <v>326.12</v>
      </c>
      <c r="U366" s="9">
        <v>338.68</v>
      </c>
      <c r="V366" s="9">
        <v>349.7</v>
      </c>
      <c r="W366" s="9">
        <v>360.2</v>
      </c>
      <c r="X366" s="9">
        <v>371.46</v>
      </c>
      <c r="Y366" s="9">
        <v>384.05</v>
      </c>
      <c r="Z366" s="9">
        <v>397.81</v>
      </c>
      <c r="AA366" s="9">
        <v>412.01</v>
      </c>
      <c r="AB366" s="9">
        <v>426.13</v>
      </c>
      <c r="AC366" s="9">
        <v>439.92</v>
      </c>
      <c r="AD366" s="9">
        <v>452.86</v>
      </c>
      <c r="AE366" s="9">
        <v>465.95</v>
      </c>
      <c r="AF366" s="9">
        <v>477.82</v>
      </c>
      <c r="AG366" s="9">
        <v>488.36</v>
      </c>
      <c r="AH366" s="9">
        <v>485.26</v>
      </c>
      <c r="AI366" s="9">
        <v>481.68</v>
      </c>
      <c r="AJ366" s="9">
        <v>479.43</v>
      </c>
      <c r="AK366" s="9">
        <v>476.86</v>
      </c>
    </row>
    <row r="367" spans="1:37" s="9" customFormat="1" x14ac:dyDescent="0.3">
      <c r="A367" s="24" t="str">
        <f t="shared" si="6"/>
        <v>SDG_NoInv_BaseQVAXaotrp-p</v>
      </c>
      <c r="B367" s="7" t="s">
        <v>221</v>
      </c>
      <c r="C367" s="8" t="s">
        <v>217</v>
      </c>
      <c r="D367" s="21" t="s">
        <v>211</v>
      </c>
      <c r="E367" s="9" t="s">
        <v>72</v>
      </c>
      <c r="F367" s="9">
        <v>8.1</v>
      </c>
      <c r="G367" s="9">
        <v>7.97</v>
      </c>
      <c r="H367" s="9">
        <v>8.43</v>
      </c>
      <c r="I367" s="9">
        <v>8.86</v>
      </c>
      <c r="J367" s="9">
        <v>9.24</v>
      </c>
      <c r="K367" s="9">
        <v>9.59</v>
      </c>
      <c r="L367" s="9">
        <v>9.94</v>
      </c>
      <c r="M367" s="9">
        <v>10.25</v>
      </c>
      <c r="N367" s="9">
        <v>10.54</v>
      </c>
      <c r="O367" s="9">
        <v>10.68</v>
      </c>
      <c r="P367" s="9">
        <v>10.9</v>
      </c>
      <c r="Q367" s="9">
        <v>11.13</v>
      </c>
      <c r="R367" s="9">
        <v>11.41</v>
      </c>
      <c r="S367" s="9">
        <v>11.69</v>
      </c>
      <c r="T367" s="9">
        <v>11.98</v>
      </c>
      <c r="U367" s="9">
        <v>12.31</v>
      </c>
      <c r="V367" s="9">
        <v>12.59</v>
      </c>
      <c r="W367" s="9">
        <v>12.89</v>
      </c>
      <c r="X367" s="9">
        <v>13.15</v>
      </c>
      <c r="Y367" s="9">
        <v>13.38</v>
      </c>
      <c r="Z367" s="9">
        <v>13.6</v>
      </c>
      <c r="AA367" s="9">
        <v>13.8</v>
      </c>
      <c r="AB367" s="9">
        <v>13.95</v>
      </c>
      <c r="AC367" s="9">
        <v>14.09</v>
      </c>
      <c r="AD367" s="9">
        <v>14.24</v>
      </c>
      <c r="AE367" s="9">
        <v>14.42</v>
      </c>
      <c r="AF367" s="9">
        <v>14.64</v>
      </c>
      <c r="AG367" s="9">
        <v>14.85</v>
      </c>
      <c r="AH367" s="9">
        <v>14.73</v>
      </c>
      <c r="AI367" s="9">
        <v>14.64</v>
      </c>
      <c r="AJ367" s="9">
        <v>14.61</v>
      </c>
      <c r="AK367" s="9">
        <v>14.57</v>
      </c>
    </row>
    <row r="368" spans="1:37" s="9" customFormat="1" x14ac:dyDescent="0.3">
      <c r="A368" s="24" t="str">
        <f t="shared" si="6"/>
        <v>SDG_NoInv_BaseQVAXaotrp-f</v>
      </c>
      <c r="B368" s="7" t="s">
        <v>221</v>
      </c>
      <c r="C368" s="8" t="s">
        <v>217</v>
      </c>
      <c r="D368" s="21" t="s">
        <v>211</v>
      </c>
      <c r="E368" s="9" t="s">
        <v>73</v>
      </c>
      <c r="F368" s="9">
        <v>7.29</v>
      </c>
      <c r="G368" s="9">
        <v>7.01</v>
      </c>
      <c r="H368" s="9">
        <v>7.3</v>
      </c>
      <c r="I368" s="9">
        <v>7.51</v>
      </c>
      <c r="J368" s="9">
        <v>7.67</v>
      </c>
      <c r="K368" s="9">
        <v>7.83</v>
      </c>
      <c r="L368" s="9">
        <v>7.99</v>
      </c>
      <c r="M368" s="9">
        <v>8.17</v>
      </c>
      <c r="N368" s="9">
        <v>8.4</v>
      </c>
      <c r="O368" s="9">
        <v>8.59</v>
      </c>
      <c r="P368" s="9">
        <v>8.83</v>
      </c>
      <c r="Q368" s="9">
        <v>9.09</v>
      </c>
      <c r="R368" s="9">
        <v>9.32</v>
      </c>
      <c r="S368" s="9">
        <v>9.5399999999999991</v>
      </c>
      <c r="T368" s="9">
        <v>9.8000000000000007</v>
      </c>
      <c r="U368" s="9">
        <v>10.119999999999999</v>
      </c>
      <c r="V368" s="9">
        <v>10.4</v>
      </c>
      <c r="W368" s="9">
        <v>10.67</v>
      </c>
      <c r="X368" s="9">
        <v>10.93</v>
      </c>
      <c r="Y368" s="9">
        <v>11.23</v>
      </c>
      <c r="Z368" s="9">
        <v>11.55</v>
      </c>
      <c r="AA368" s="9">
        <v>11.86</v>
      </c>
      <c r="AB368" s="9">
        <v>12.15</v>
      </c>
      <c r="AC368" s="9">
        <v>12.44</v>
      </c>
      <c r="AD368" s="9">
        <v>12.72</v>
      </c>
      <c r="AE368" s="9">
        <v>13.01</v>
      </c>
      <c r="AF368" s="9">
        <v>13.27</v>
      </c>
      <c r="AG368" s="9">
        <v>13.51</v>
      </c>
      <c r="AH368" s="9">
        <v>13.42</v>
      </c>
      <c r="AI368" s="9">
        <v>13.34</v>
      </c>
      <c r="AJ368" s="9">
        <v>13.29</v>
      </c>
      <c r="AK368" s="9">
        <v>13.23</v>
      </c>
    </row>
    <row r="369" spans="1:37" s="9" customFormat="1" x14ac:dyDescent="0.3">
      <c r="A369" s="24" t="str">
        <f t="shared" si="6"/>
        <v>SDG_NoInv_BaseQVAXaprtr</v>
      </c>
      <c r="B369" s="7" t="s">
        <v>221</v>
      </c>
      <c r="C369" s="8" t="s">
        <v>217</v>
      </c>
      <c r="D369" s="21" t="s">
        <v>211</v>
      </c>
      <c r="E369" s="9" t="s">
        <v>74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K369" s="9">
        <v>0</v>
      </c>
    </row>
    <row r="370" spans="1:37" s="9" customFormat="1" x14ac:dyDescent="0.3">
      <c r="A370" s="24" t="str">
        <f t="shared" si="6"/>
        <v>SDG_NoInv_BaseQVAXatrps</v>
      </c>
      <c r="B370" s="7" t="s">
        <v>221</v>
      </c>
      <c r="C370" s="8" t="s">
        <v>217</v>
      </c>
      <c r="D370" s="21" t="s">
        <v>211</v>
      </c>
      <c r="E370" s="9" t="s">
        <v>75</v>
      </c>
      <c r="F370" s="9">
        <v>54.94</v>
      </c>
      <c r="G370" s="9">
        <v>50.42</v>
      </c>
      <c r="H370" s="9">
        <v>51.71</v>
      </c>
      <c r="I370" s="9">
        <v>52.49</v>
      </c>
      <c r="J370" s="9">
        <v>53.26</v>
      </c>
      <c r="K370" s="9">
        <v>54.15</v>
      </c>
      <c r="L370" s="9">
        <v>55.15</v>
      </c>
      <c r="M370" s="9">
        <v>56.03</v>
      </c>
      <c r="N370" s="9">
        <v>56.98</v>
      </c>
      <c r="O370" s="9">
        <v>58.34</v>
      </c>
      <c r="P370" s="9">
        <v>59.41</v>
      </c>
      <c r="Q370" s="9">
        <v>60.26</v>
      </c>
      <c r="R370" s="9">
        <v>61.48</v>
      </c>
      <c r="S370" s="9">
        <v>63.01</v>
      </c>
      <c r="T370" s="9">
        <v>64.58</v>
      </c>
      <c r="U370" s="9">
        <v>66.400000000000006</v>
      </c>
      <c r="V370" s="9">
        <v>68.099999999999994</v>
      </c>
      <c r="W370" s="9">
        <v>69.989999999999995</v>
      </c>
      <c r="X370" s="9">
        <v>71.87</v>
      </c>
      <c r="Y370" s="9">
        <v>73.7</v>
      </c>
      <c r="Z370" s="9">
        <v>75.540000000000006</v>
      </c>
      <c r="AA370" s="9">
        <v>77.41</v>
      </c>
      <c r="AB370" s="9">
        <v>80.69</v>
      </c>
      <c r="AC370" s="9">
        <v>83.83</v>
      </c>
      <c r="AD370" s="9">
        <v>87.04</v>
      </c>
      <c r="AE370" s="9">
        <v>90.37</v>
      </c>
      <c r="AF370" s="9">
        <v>93.84</v>
      </c>
      <c r="AG370" s="9">
        <v>97.05</v>
      </c>
      <c r="AH370" s="9">
        <v>98.23</v>
      </c>
      <c r="AI370" s="9">
        <v>99.08</v>
      </c>
      <c r="AJ370" s="9">
        <v>99.92</v>
      </c>
      <c r="AK370" s="9">
        <v>100.62</v>
      </c>
    </row>
    <row r="371" spans="1:37" s="9" customFormat="1" x14ac:dyDescent="0.3">
      <c r="A371" s="24" t="str">
        <f t="shared" si="6"/>
        <v>SDG_NoInv_BaseQVAXacomm</v>
      </c>
      <c r="B371" s="7" t="s">
        <v>221</v>
      </c>
      <c r="C371" s="8" t="s">
        <v>217</v>
      </c>
      <c r="D371" s="21" t="s">
        <v>211</v>
      </c>
      <c r="E371" s="9" t="s">
        <v>76</v>
      </c>
      <c r="F371" s="9">
        <v>84.05</v>
      </c>
      <c r="G371" s="9">
        <v>79.900000000000006</v>
      </c>
      <c r="H371" s="9">
        <v>82.48</v>
      </c>
      <c r="I371" s="9">
        <v>84</v>
      </c>
      <c r="J371" s="9">
        <v>85.67</v>
      </c>
      <c r="K371" s="9">
        <v>87.5</v>
      </c>
      <c r="L371" s="9">
        <v>89.66</v>
      </c>
      <c r="M371" s="9">
        <v>92.06</v>
      </c>
      <c r="N371" s="9">
        <v>94.63</v>
      </c>
      <c r="O371" s="9">
        <v>97.97</v>
      </c>
      <c r="P371" s="9">
        <v>100.92</v>
      </c>
      <c r="Q371" s="9">
        <v>103.74</v>
      </c>
      <c r="R371" s="9">
        <v>107.04</v>
      </c>
      <c r="S371" s="9">
        <v>110.46</v>
      </c>
      <c r="T371" s="9">
        <v>114.13</v>
      </c>
      <c r="U371" s="9">
        <v>118.29</v>
      </c>
      <c r="V371" s="9">
        <v>122.34</v>
      </c>
      <c r="W371" s="9">
        <v>126.66</v>
      </c>
      <c r="X371" s="9">
        <v>131.29</v>
      </c>
      <c r="Y371" s="9">
        <v>135.72</v>
      </c>
      <c r="Z371" s="9">
        <v>140.22999999999999</v>
      </c>
      <c r="AA371" s="9">
        <v>144.80000000000001</v>
      </c>
      <c r="AB371" s="9">
        <v>149.38</v>
      </c>
      <c r="AC371" s="9">
        <v>153.59</v>
      </c>
      <c r="AD371" s="9">
        <v>157.96</v>
      </c>
      <c r="AE371" s="9">
        <v>162.54</v>
      </c>
      <c r="AF371" s="9">
        <v>167.39</v>
      </c>
      <c r="AG371" s="9">
        <v>172.28</v>
      </c>
      <c r="AH371" s="9">
        <v>172.44</v>
      </c>
      <c r="AI371" s="9">
        <v>171.91</v>
      </c>
      <c r="AJ371" s="9">
        <v>171.46</v>
      </c>
      <c r="AK371" s="9">
        <v>170.78</v>
      </c>
    </row>
    <row r="372" spans="1:37" s="9" customFormat="1" x14ac:dyDescent="0.3">
      <c r="A372" s="24" t="str">
        <f t="shared" si="6"/>
        <v>SDG_NoInv_BaseQVAXafsrv</v>
      </c>
      <c r="B372" s="7" t="s">
        <v>221</v>
      </c>
      <c r="C372" s="8" t="s">
        <v>217</v>
      </c>
      <c r="D372" s="21" t="s">
        <v>211</v>
      </c>
      <c r="E372" s="9" t="s">
        <v>77</v>
      </c>
      <c r="F372" s="9">
        <v>413.44</v>
      </c>
      <c r="G372" s="9">
        <v>391.16</v>
      </c>
      <c r="H372" s="9">
        <v>405.48</v>
      </c>
      <c r="I372" s="9">
        <v>413.64</v>
      </c>
      <c r="J372" s="9">
        <v>422.78</v>
      </c>
      <c r="K372" s="9">
        <v>432.37</v>
      </c>
      <c r="L372" s="9">
        <v>443.32</v>
      </c>
      <c r="M372" s="9">
        <v>455.03</v>
      </c>
      <c r="N372" s="9">
        <v>467.86</v>
      </c>
      <c r="O372" s="9">
        <v>485.44</v>
      </c>
      <c r="P372" s="9">
        <v>500.71</v>
      </c>
      <c r="Q372" s="9">
        <v>515.27</v>
      </c>
      <c r="R372" s="9">
        <v>532.25</v>
      </c>
      <c r="S372" s="9">
        <v>550.21</v>
      </c>
      <c r="T372" s="9">
        <v>569.5</v>
      </c>
      <c r="U372" s="9">
        <v>591.16</v>
      </c>
      <c r="V372" s="9">
        <v>612.16999999999996</v>
      </c>
      <c r="W372" s="9">
        <v>635.07000000000005</v>
      </c>
      <c r="X372" s="9">
        <v>660.07</v>
      </c>
      <c r="Y372" s="9">
        <v>684.32</v>
      </c>
      <c r="Z372" s="9">
        <v>709.09</v>
      </c>
      <c r="AA372" s="9">
        <v>734.15</v>
      </c>
      <c r="AB372" s="9">
        <v>763.22</v>
      </c>
      <c r="AC372" s="9">
        <v>789.96</v>
      </c>
      <c r="AD372" s="9">
        <v>815.96</v>
      </c>
      <c r="AE372" s="9">
        <v>842.27</v>
      </c>
      <c r="AF372" s="9">
        <v>869.75</v>
      </c>
      <c r="AG372" s="9">
        <v>898.28</v>
      </c>
      <c r="AH372" s="9">
        <v>907.71</v>
      </c>
      <c r="AI372" s="9">
        <v>911.87</v>
      </c>
      <c r="AJ372" s="9">
        <v>913.88</v>
      </c>
      <c r="AK372" s="9">
        <v>913.84</v>
      </c>
    </row>
    <row r="373" spans="1:37" s="9" customFormat="1" x14ac:dyDescent="0.3">
      <c r="A373" s="24" t="str">
        <f t="shared" si="6"/>
        <v>SDG_NoInv_BaseQVAXabsrv</v>
      </c>
      <c r="B373" s="7" t="s">
        <v>221</v>
      </c>
      <c r="C373" s="8" t="s">
        <v>217</v>
      </c>
      <c r="D373" s="21" t="s">
        <v>211</v>
      </c>
      <c r="E373" s="9" t="s">
        <v>78</v>
      </c>
      <c r="F373" s="9">
        <v>367.48</v>
      </c>
      <c r="G373" s="9">
        <v>349.35</v>
      </c>
      <c r="H373" s="9">
        <v>360.74</v>
      </c>
      <c r="I373" s="9">
        <v>367.71</v>
      </c>
      <c r="J373" s="9">
        <v>375.24</v>
      </c>
      <c r="K373" s="9">
        <v>383.39</v>
      </c>
      <c r="L373" s="9">
        <v>392.87</v>
      </c>
      <c r="M373" s="9">
        <v>403.15</v>
      </c>
      <c r="N373" s="9">
        <v>414.28</v>
      </c>
      <c r="O373" s="9">
        <v>428.34</v>
      </c>
      <c r="P373" s="9">
        <v>441.22</v>
      </c>
      <c r="Q373" s="9">
        <v>453.67</v>
      </c>
      <c r="R373" s="9">
        <v>468.3</v>
      </c>
      <c r="S373" s="9">
        <v>483.46</v>
      </c>
      <c r="T373" s="9">
        <v>499.68</v>
      </c>
      <c r="U373" s="9">
        <v>517.99</v>
      </c>
      <c r="V373" s="9">
        <v>535.9</v>
      </c>
      <c r="W373" s="9">
        <v>554.95000000000005</v>
      </c>
      <c r="X373" s="9">
        <v>575.33000000000004</v>
      </c>
      <c r="Y373" s="9">
        <v>594.83000000000004</v>
      </c>
      <c r="Z373" s="9">
        <v>614.75</v>
      </c>
      <c r="AA373" s="9">
        <v>634.86</v>
      </c>
      <c r="AB373" s="9">
        <v>656.5</v>
      </c>
      <c r="AC373" s="9">
        <v>676.03</v>
      </c>
      <c r="AD373" s="9">
        <v>695.57</v>
      </c>
      <c r="AE373" s="9">
        <v>715.81</v>
      </c>
      <c r="AF373" s="9">
        <v>737.22</v>
      </c>
      <c r="AG373" s="9">
        <v>758.95</v>
      </c>
      <c r="AH373" s="9">
        <v>761.64</v>
      </c>
      <c r="AI373" s="9">
        <v>761.03</v>
      </c>
      <c r="AJ373" s="9">
        <v>759.97</v>
      </c>
      <c r="AK373" s="9">
        <v>757.71</v>
      </c>
    </row>
    <row r="374" spans="1:37" s="9" customFormat="1" x14ac:dyDescent="0.3">
      <c r="A374" s="24" t="str">
        <f t="shared" si="6"/>
        <v>SDG_NoInv_BaseQVAXagsrv</v>
      </c>
      <c r="B374" s="7" t="s">
        <v>221</v>
      </c>
      <c r="C374" s="8" t="s">
        <v>217</v>
      </c>
      <c r="D374" s="21" t="s">
        <v>211</v>
      </c>
      <c r="E374" s="9" t="s">
        <v>79</v>
      </c>
      <c r="F374" s="9">
        <v>789.44</v>
      </c>
      <c r="G374" s="9">
        <v>803.78</v>
      </c>
      <c r="H374" s="9">
        <v>823.55</v>
      </c>
      <c r="I374" s="9">
        <v>843.03</v>
      </c>
      <c r="J374" s="9">
        <v>863.14</v>
      </c>
      <c r="K374" s="9">
        <v>883.7</v>
      </c>
      <c r="L374" s="9">
        <v>904.81</v>
      </c>
      <c r="M374" s="9">
        <v>926.43</v>
      </c>
      <c r="N374" s="9">
        <v>948.62</v>
      </c>
      <c r="O374" s="9">
        <v>971.76</v>
      </c>
      <c r="P374" s="9">
        <v>995.27</v>
      </c>
      <c r="Q374" s="9">
        <v>1019.26</v>
      </c>
      <c r="R374" s="9">
        <v>1044.0899999999999</v>
      </c>
      <c r="S374" s="9">
        <v>1069.5899999999999</v>
      </c>
      <c r="T374" s="9">
        <v>1095.72</v>
      </c>
      <c r="U374" s="9">
        <v>1122.57</v>
      </c>
      <c r="V374" s="9">
        <v>1150.04</v>
      </c>
      <c r="W374" s="9">
        <v>1178.3699999999999</v>
      </c>
      <c r="X374" s="9">
        <v>1207.56</v>
      </c>
      <c r="Y374" s="9">
        <v>1237.21</v>
      </c>
      <c r="Z374" s="9">
        <v>1267.5999999999999</v>
      </c>
      <c r="AA374" s="9">
        <v>1298.58</v>
      </c>
      <c r="AB374" s="9">
        <v>1330.67</v>
      </c>
      <c r="AC374" s="9">
        <v>1363.15</v>
      </c>
      <c r="AD374" s="9">
        <v>1396.26</v>
      </c>
      <c r="AE374" s="9">
        <v>1430.11</v>
      </c>
      <c r="AF374" s="9">
        <v>1464.89</v>
      </c>
      <c r="AG374" s="9">
        <v>1500.64</v>
      </c>
      <c r="AH374" s="9">
        <v>1535.72</v>
      </c>
      <c r="AI374" s="9">
        <v>1570.83</v>
      </c>
      <c r="AJ374" s="9">
        <v>1606.19</v>
      </c>
      <c r="AK374" s="9">
        <v>1642.08</v>
      </c>
    </row>
    <row r="375" spans="1:37" s="9" customFormat="1" x14ac:dyDescent="0.3">
      <c r="A375" s="24" t="str">
        <f t="shared" si="6"/>
        <v>SDG_NoInv_BaseQVAXaosrv</v>
      </c>
      <c r="B375" s="7" t="s">
        <v>221</v>
      </c>
      <c r="C375" s="8" t="s">
        <v>217</v>
      </c>
      <c r="D375" s="21" t="s">
        <v>211</v>
      </c>
      <c r="E375" s="9" t="s">
        <v>80</v>
      </c>
      <c r="F375" s="9">
        <v>475.08</v>
      </c>
      <c r="G375" s="9">
        <v>430.12</v>
      </c>
      <c r="H375" s="9">
        <v>447.86</v>
      </c>
      <c r="I375" s="9">
        <v>458.7</v>
      </c>
      <c r="J375" s="9">
        <v>469.36</v>
      </c>
      <c r="K375" s="9">
        <v>480.37</v>
      </c>
      <c r="L375" s="9">
        <v>492.87</v>
      </c>
      <c r="M375" s="9">
        <v>506.11</v>
      </c>
      <c r="N375" s="9">
        <v>520.39</v>
      </c>
      <c r="O375" s="9">
        <v>538.13</v>
      </c>
      <c r="P375" s="9">
        <v>554.62</v>
      </c>
      <c r="Q375" s="9">
        <v>570.49</v>
      </c>
      <c r="R375" s="9">
        <v>589</v>
      </c>
      <c r="S375" s="9">
        <v>608.1</v>
      </c>
      <c r="T375" s="9">
        <v>628.62</v>
      </c>
      <c r="U375" s="9">
        <v>652.01</v>
      </c>
      <c r="V375" s="9">
        <v>674.55</v>
      </c>
      <c r="W375" s="9">
        <v>698.69</v>
      </c>
      <c r="X375" s="9">
        <v>724.68</v>
      </c>
      <c r="Y375" s="9">
        <v>749.6</v>
      </c>
      <c r="Z375" s="9">
        <v>774.97</v>
      </c>
      <c r="AA375" s="9">
        <v>800.67</v>
      </c>
      <c r="AB375" s="9">
        <v>828.62</v>
      </c>
      <c r="AC375" s="9">
        <v>854.22</v>
      </c>
      <c r="AD375" s="9">
        <v>879.59</v>
      </c>
      <c r="AE375" s="9">
        <v>905.53</v>
      </c>
      <c r="AF375" s="9">
        <v>932.66</v>
      </c>
      <c r="AG375" s="9">
        <v>960.13</v>
      </c>
      <c r="AH375" s="9">
        <v>961.85</v>
      </c>
      <c r="AI375" s="9">
        <v>959.69</v>
      </c>
      <c r="AJ375" s="9">
        <v>957.12</v>
      </c>
      <c r="AK375" s="9">
        <v>953.02</v>
      </c>
    </row>
    <row r="376" spans="1:37" s="9" customFormat="1" x14ac:dyDescent="0.3">
      <c r="A376" s="24" t="str">
        <f t="shared" si="6"/>
        <v>SDG_NoInv_BasePVAXaawhe</v>
      </c>
      <c r="B376" s="7" t="s">
        <v>221</v>
      </c>
      <c r="C376" s="8" t="s">
        <v>217</v>
      </c>
      <c r="D376" s="21" t="s">
        <v>212</v>
      </c>
      <c r="E376" s="9" t="s">
        <v>4</v>
      </c>
      <c r="F376" s="9">
        <v>1</v>
      </c>
      <c r="G376" s="9">
        <v>0.94</v>
      </c>
      <c r="H376" s="9">
        <v>0.95</v>
      </c>
      <c r="I376" s="9">
        <v>0.98</v>
      </c>
      <c r="J376" s="9">
        <v>0.99</v>
      </c>
      <c r="K376" s="9">
        <v>1</v>
      </c>
      <c r="L376" s="9">
        <v>1</v>
      </c>
      <c r="M376" s="9">
        <v>1</v>
      </c>
      <c r="N376" s="9">
        <v>0.99</v>
      </c>
      <c r="O376" s="9">
        <v>1.02</v>
      </c>
      <c r="P376" s="9">
        <v>1.02</v>
      </c>
      <c r="Q376" s="9">
        <v>1.01</v>
      </c>
      <c r="R376" s="9">
        <v>1.01</v>
      </c>
      <c r="S376" s="9">
        <v>1.01</v>
      </c>
      <c r="T376" s="9">
        <v>1.01</v>
      </c>
      <c r="U376" s="9">
        <v>1.02</v>
      </c>
      <c r="V376" s="9">
        <v>1.02</v>
      </c>
      <c r="W376" s="9">
        <v>1.02</v>
      </c>
      <c r="X376" s="9">
        <v>1.02</v>
      </c>
      <c r="Y376" s="9">
        <v>1.02</v>
      </c>
      <c r="Z376" s="9">
        <v>1.02</v>
      </c>
      <c r="AA376" s="9">
        <v>1.03</v>
      </c>
      <c r="AB376" s="9">
        <v>1.04</v>
      </c>
      <c r="AC376" s="9">
        <v>1.04</v>
      </c>
      <c r="AD376" s="9">
        <v>1.04</v>
      </c>
      <c r="AE376" s="9">
        <v>1.05</v>
      </c>
      <c r="AF376" s="9">
        <v>1.05</v>
      </c>
      <c r="AG376" s="9">
        <v>1.05</v>
      </c>
      <c r="AH376" s="9">
        <v>1.03</v>
      </c>
      <c r="AI376" s="9">
        <v>1.02</v>
      </c>
      <c r="AJ376" s="9">
        <v>1.01</v>
      </c>
      <c r="AK376" s="9">
        <v>1</v>
      </c>
    </row>
    <row r="377" spans="1:37" s="9" customFormat="1" x14ac:dyDescent="0.3">
      <c r="A377" s="24" t="str">
        <f t="shared" si="6"/>
        <v>SDG_NoInv_BasePVAXaamai</v>
      </c>
      <c r="B377" s="7" t="s">
        <v>221</v>
      </c>
      <c r="C377" s="8" t="s">
        <v>217</v>
      </c>
      <c r="D377" s="21" t="s">
        <v>212</v>
      </c>
      <c r="E377" s="9" t="s">
        <v>5</v>
      </c>
      <c r="F377" s="9">
        <v>1</v>
      </c>
      <c r="G377" s="9">
        <v>0.95</v>
      </c>
      <c r="H377" s="9">
        <v>0.98</v>
      </c>
      <c r="I377" s="9">
        <v>1.01</v>
      </c>
      <c r="J377" s="9">
        <v>1.03</v>
      </c>
      <c r="K377" s="9">
        <v>1.03</v>
      </c>
      <c r="L377" s="9">
        <v>1.04</v>
      </c>
      <c r="M377" s="9">
        <v>1.03</v>
      </c>
      <c r="N377" s="9">
        <v>1.03</v>
      </c>
      <c r="O377" s="9">
        <v>1.08</v>
      </c>
      <c r="P377" s="9">
        <v>1.08</v>
      </c>
      <c r="Q377" s="9">
        <v>1.06</v>
      </c>
      <c r="R377" s="9">
        <v>1.06</v>
      </c>
      <c r="S377" s="9">
        <v>1.06</v>
      </c>
      <c r="T377" s="9">
        <v>1.06</v>
      </c>
      <c r="U377" s="9">
        <v>1.06</v>
      </c>
      <c r="V377" s="9">
        <v>1.05</v>
      </c>
      <c r="W377" s="9">
        <v>1.05</v>
      </c>
      <c r="X377" s="9">
        <v>1.05</v>
      </c>
      <c r="Y377" s="9">
        <v>1.05</v>
      </c>
      <c r="Z377" s="9">
        <v>1.05</v>
      </c>
      <c r="AA377" s="9">
        <v>1.05</v>
      </c>
      <c r="AB377" s="9">
        <v>1.07</v>
      </c>
      <c r="AC377" s="9">
        <v>1.07</v>
      </c>
      <c r="AD377" s="9">
        <v>1.07</v>
      </c>
      <c r="AE377" s="9">
        <v>1.08</v>
      </c>
      <c r="AF377" s="9">
        <v>1.08</v>
      </c>
      <c r="AG377" s="9">
        <v>1.06</v>
      </c>
      <c r="AH377" s="9">
        <v>1.03</v>
      </c>
      <c r="AI377" s="9">
        <v>1</v>
      </c>
      <c r="AJ377" s="9">
        <v>0.97</v>
      </c>
      <c r="AK377" s="9">
        <v>0.95</v>
      </c>
    </row>
    <row r="378" spans="1:37" s="9" customFormat="1" x14ac:dyDescent="0.3">
      <c r="A378" s="24" t="str">
        <f t="shared" si="6"/>
        <v>SDG_NoInv_BasePVAXaaoce</v>
      </c>
      <c r="B378" s="7" t="s">
        <v>221</v>
      </c>
      <c r="C378" s="8" t="s">
        <v>217</v>
      </c>
      <c r="D378" s="21" t="s">
        <v>212</v>
      </c>
      <c r="E378" s="9" t="s">
        <v>6</v>
      </c>
      <c r="F378" s="9">
        <v>1</v>
      </c>
      <c r="G378" s="9">
        <v>0.93</v>
      </c>
      <c r="H378" s="9">
        <v>0.96</v>
      </c>
      <c r="I378" s="9">
        <v>1.01</v>
      </c>
      <c r="J378" s="9">
        <v>1.03</v>
      </c>
      <c r="K378" s="9">
        <v>1.05</v>
      </c>
      <c r="L378" s="9">
        <v>1.06</v>
      </c>
      <c r="M378" s="9">
        <v>1.06</v>
      </c>
      <c r="N378" s="9">
        <v>1.06</v>
      </c>
      <c r="O378" s="9">
        <v>1.1200000000000001</v>
      </c>
      <c r="P378" s="9">
        <v>1.1299999999999999</v>
      </c>
      <c r="Q378" s="9">
        <v>1.1200000000000001</v>
      </c>
      <c r="R378" s="9">
        <v>1.1299999999999999</v>
      </c>
      <c r="S378" s="9">
        <v>1.1299999999999999</v>
      </c>
      <c r="T378" s="9">
        <v>1.1399999999999999</v>
      </c>
      <c r="U378" s="9">
        <v>1.1399999999999999</v>
      </c>
      <c r="V378" s="9">
        <v>1.1399999999999999</v>
      </c>
      <c r="W378" s="9">
        <v>1.1399999999999999</v>
      </c>
      <c r="X378" s="9">
        <v>1.1499999999999999</v>
      </c>
      <c r="Y378" s="9">
        <v>1.1499999999999999</v>
      </c>
      <c r="Z378" s="9">
        <v>1.1599999999999999</v>
      </c>
      <c r="AA378" s="9">
        <v>1.17</v>
      </c>
      <c r="AB378" s="9">
        <v>1.19</v>
      </c>
      <c r="AC378" s="9">
        <v>1.2</v>
      </c>
      <c r="AD378" s="9">
        <v>1.21</v>
      </c>
      <c r="AE378" s="9">
        <v>1.22</v>
      </c>
      <c r="AF378" s="9">
        <v>1.23</v>
      </c>
      <c r="AG378" s="9">
        <v>1.22</v>
      </c>
      <c r="AH378" s="9">
        <v>1.19</v>
      </c>
      <c r="AI378" s="9">
        <v>1.1599999999999999</v>
      </c>
      <c r="AJ378" s="9">
        <v>1.1299999999999999</v>
      </c>
      <c r="AK378" s="9">
        <v>1.1100000000000001</v>
      </c>
    </row>
    <row r="379" spans="1:37" s="9" customFormat="1" x14ac:dyDescent="0.3">
      <c r="A379" s="24" t="str">
        <f t="shared" si="6"/>
        <v>SDG_NoInv_BasePVAXaaveg</v>
      </c>
      <c r="B379" s="7" t="s">
        <v>221</v>
      </c>
      <c r="C379" s="8" t="s">
        <v>217</v>
      </c>
      <c r="D379" s="21" t="s">
        <v>212</v>
      </c>
      <c r="E379" s="9" t="s">
        <v>7</v>
      </c>
      <c r="F379" s="9">
        <v>1</v>
      </c>
      <c r="G379" s="9">
        <v>1</v>
      </c>
      <c r="H379" s="9">
        <v>0.99</v>
      </c>
      <c r="I379" s="9">
        <v>0.99</v>
      </c>
      <c r="J379" s="9">
        <v>0.99</v>
      </c>
      <c r="K379" s="9">
        <v>0.99</v>
      </c>
      <c r="L379" s="9">
        <v>0.99</v>
      </c>
      <c r="M379" s="9">
        <v>0.99</v>
      </c>
      <c r="N379" s="9">
        <v>0.98</v>
      </c>
      <c r="O379" s="9">
        <v>0.98</v>
      </c>
      <c r="P379" s="9">
        <v>0.98</v>
      </c>
      <c r="Q379" s="9">
        <v>0.98</v>
      </c>
      <c r="R379" s="9">
        <v>0.99</v>
      </c>
      <c r="S379" s="9">
        <v>0.99</v>
      </c>
      <c r="T379" s="9">
        <v>0.99</v>
      </c>
      <c r="U379" s="9">
        <v>0.99</v>
      </c>
      <c r="V379" s="9">
        <v>1</v>
      </c>
      <c r="W379" s="9">
        <v>1</v>
      </c>
      <c r="X379" s="9">
        <v>1</v>
      </c>
      <c r="Y379" s="9">
        <v>1</v>
      </c>
      <c r="Z379" s="9">
        <v>1</v>
      </c>
      <c r="AA379" s="9">
        <v>1</v>
      </c>
      <c r="AB379" s="9">
        <v>1</v>
      </c>
      <c r="AC379" s="9">
        <v>1</v>
      </c>
      <c r="AD379" s="9">
        <v>1</v>
      </c>
      <c r="AE379" s="9">
        <v>1</v>
      </c>
      <c r="AF379" s="9">
        <v>1</v>
      </c>
      <c r="AG379" s="9">
        <v>1</v>
      </c>
      <c r="AH379" s="9">
        <v>0.99</v>
      </c>
      <c r="AI379" s="9">
        <v>0.97</v>
      </c>
      <c r="AJ379" s="9">
        <v>0.97</v>
      </c>
      <c r="AK379" s="9">
        <v>0.96</v>
      </c>
    </row>
    <row r="380" spans="1:37" s="9" customFormat="1" x14ac:dyDescent="0.3">
      <c r="A380" s="24" t="str">
        <f t="shared" si="6"/>
        <v>SDG_NoInv_BasePVAXaaofr</v>
      </c>
      <c r="B380" s="7" t="s">
        <v>221</v>
      </c>
      <c r="C380" s="8" t="s">
        <v>217</v>
      </c>
      <c r="D380" s="21" t="s">
        <v>212</v>
      </c>
      <c r="E380" s="9" t="s">
        <v>8</v>
      </c>
      <c r="F380" s="9">
        <v>1</v>
      </c>
      <c r="G380" s="9">
        <v>1</v>
      </c>
      <c r="H380" s="9">
        <v>1</v>
      </c>
      <c r="I380" s="9">
        <v>1</v>
      </c>
      <c r="J380" s="9">
        <v>0.99</v>
      </c>
      <c r="K380" s="9">
        <v>0.99</v>
      </c>
      <c r="L380" s="9">
        <v>0.99</v>
      </c>
      <c r="M380" s="9">
        <v>0.99</v>
      </c>
      <c r="N380" s="9">
        <v>0.99</v>
      </c>
      <c r="O380" s="9">
        <v>1.01</v>
      </c>
      <c r="P380" s="9">
        <v>1.01</v>
      </c>
      <c r="Q380" s="9">
        <v>1</v>
      </c>
      <c r="R380" s="9">
        <v>1</v>
      </c>
      <c r="S380" s="9">
        <v>1</v>
      </c>
      <c r="T380" s="9">
        <v>1</v>
      </c>
      <c r="U380" s="9">
        <v>1</v>
      </c>
      <c r="V380" s="9">
        <v>1</v>
      </c>
      <c r="W380" s="9">
        <v>1.01</v>
      </c>
      <c r="X380" s="9">
        <v>1.01</v>
      </c>
      <c r="Y380" s="9">
        <v>1</v>
      </c>
      <c r="Z380" s="9">
        <v>1</v>
      </c>
      <c r="AA380" s="9">
        <v>1</v>
      </c>
      <c r="AB380" s="9">
        <v>1.01</v>
      </c>
      <c r="AC380" s="9">
        <v>1.01</v>
      </c>
      <c r="AD380" s="9">
        <v>1.01</v>
      </c>
      <c r="AE380" s="9">
        <v>1.01</v>
      </c>
      <c r="AF380" s="9">
        <v>1.01</v>
      </c>
      <c r="AG380" s="9">
        <v>1.01</v>
      </c>
      <c r="AH380" s="9">
        <v>0.99</v>
      </c>
      <c r="AI380" s="9">
        <v>0.98</v>
      </c>
      <c r="AJ380" s="9">
        <v>0.97</v>
      </c>
      <c r="AK380" s="9">
        <v>0.96</v>
      </c>
    </row>
    <row r="381" spans="1:37" s="9" customFormat="1" x14ac:dyDescent="0.3">
      <c r="A381" s="24" t="str">
        <f t="shared" si="6"/>
        <v>SDG_NoInv_BasePVAXaagra</v>
      </c>
      <c r="B381" s="7" t="s">
        <v>221</v>
      </c>
      <c r="C381" s="8" t="s">
        <v>217</v>
      </c>
      <c r="D381" s="21" t="s">
        <v>212</v>
      </c>
      <c r="E381" s="9" t="s">
        <v>9</v>
      </c>
      <c r="F381" s="9">
        <v>1</v>
      </c>
      <c r="G381" s="9">
        <v>1.02</v>
      </c>
      <c r="H381" s="9">
        <v>1.02</v>
      </c>
      <c r="I381" s="9">
        <v>1.02</v>
      </c>
      <c r="J381" s="9">
        <v>1.01</v>
      </c>
      <c r="K381" s="9">
        <v>1.02</v>
      </c>
      <c r="L381" s="9">
        <v>1.02</v>
      </c>
      <c r="M381" s="9">
        <v>1.02</v>
      </c>
      <c r="N381" s="9">
        <v>1.03</v>
      </c>
      <c r="O381" s="9">
        <v>1.05</v>
      </c>
      <c r="P381" s="9">
        <v>1.05</v>
      </c>
      <c r="Q381" s="9">
        <v>1.05</v>
      </c>
      <c r="R381" s="9">
        <v>1.05</v>
      </c>
      <c r="S381" s="9">
        <v>1.05</v>
      </c>
      <c r="T381" s="9">
        <v>1.05</v>
      </c>
      <c r="U381" s="9">
        <v>1.05</v>
      </c>
      <c r="V381" s="9">
        <v>1.05</v>
      </c>
      <c r="W381" s="9">
        <v>1.06</v>
      </c>
      <c r="X381" s="9">
        <v>1.06</v>
      </c>
      <c r="Y381" s="9">
        <v>1.06</v>
      </c>
      <c r="Z381" s="9">
        <v>1.06</v>
      </c>
      <c r="AA381" s="9">
        <v>1.06</v>
      </c>
      <c r="AB381" s="9">
        <v>1.06</v>
      </c>
      <c r="AC381" s="9">
        <v>1.06</v>
      </c>
      <c r="AD381" s="9">
        <v>1.06</v>
      </c>
      <c r="AE381" s="9">
        <v>1.06</v>
      </c>
      <c r="AF381" s="9">
        <v>1.06</v>
      </c>
      <c r="AG381" s="9">
        <v>1.06</v>
      </c>
      <c r="AH381" s="9">
        <v>1.04</v>
      </c>
      <c r="AI381" s="9">
        <v>1.02</v>
      </c>
      <c r="AJ381" s="9">
        <v>1</v>
      </c>
      <c r="AK381" s="9">
        <v>0.99</v>
      </c>
    </row>
    <row r="382" spans="1:37" s="9" customFormat="1" x14ac:dyDescent="0.3">
      <c r="A382" s="24" t="str">
        <f t="shared" si="6"/>
        <v>SDG_NoInv_BasePVAXaaoil</v>
      </c>
      <c r="B382" s="7" t="s">
        <v>221</v>
      </c>
      <c r="C382" s="8" t="s">
        <v>217</v>
      </c>
      <c r="D382" s="21" t="s">
        <v>212</v>
      </c>
      <c r="E382" s="9" t="s">
        <v>10</v>
      </c>
      <c r="F382" s="9">
        <v>1</v>
      </c>
      <c r="G382" s="9">
        <v>0.92</v>
      </c>
      <c r="H382" s="9">
        <v>0.94</v>
      </c>
      <c r="I382" s="9">
        <v>0.98</v>
      </c>
      <c r="J382" s="9">
        <v>1</v>
      </c>
      <c r="K382" s="9">
        <v>1.02</v>
      </c>
      <c r="L382" s="9">
        <v>1.03</v>
      </c>
      <c r="M382" s="9">
        <v>1.03</v>
      </c>
      <c r="N382" s="9">
        <v>1.03</v>
      </c>
      <c r="O382" s="9">
        <v>1.05</v>
      </c>
      <c r="P382" s="9">
        <v>1.05</v>
      </c>
      <c r="Q382" s="9">
        <v>1.05</v>
      </c>
      <c r="R382" s="9">
        <v>1.06</v>
      </c>
      <c r="S382" s="9">
        <v>1.07</v>
      </c>
      <c r="T382" s="9">
        <v>1.08</v>
      </c>
      <c r="U382" s="9">
        <v>1.08</v>
      </c>
      <c r="V382" s="9">
        <v>1.0900000000000001</v>
      </c>
      <c r="W382" s="9">
        <v>1.0900000000000001</v>
      </c>
      <c r="X382" s="9">
        <v>1.1000000000000001</v>
      </c>
      <c r="Y382" s="9">
        <v>1.1100000000000001</v>
      </c>
      <c r="Z382" s="9">
        <v>1.1200000000000001</v>
      </c>
      <c r="AA382" s="9">
        <v>1.1200000000000001</v>
      </c>
      <c r="AB382" s="9">
        <v>1.1399999999999999</v>
      </c>
      <c r="AC382" s="9">
        <v>1.1399999999999999</v>
      </c>
      <c r="AD382" s="9">
        <v>1.1499999999999999</v>
      </c>
      <c r="AE382" s="9">
        <v>1.1599999999999999</v>
      </c>
      <c r="AF382" s="9">
        <v>1.17</v>
      </c>
      <c r="AG382" s="9">
        <v>1.17</v>
      </c>
      <c r="AH382" s="9">
        <v>1.1499999999999999</v>
      </c>
      <c r="AI382" s="9">
        <v>1.1299999999999999</v>
      </c>
      <c r="AJ382" s="9">
        <v>1.1200000000000001</v>
      </c>
      <c r="AK382" s="9">
        <v>1.1000000000000001</v>
      </c>
    </row>
    <row r="383" spans="1:37" s="9" customFormat="1" x14ac:dyDescent="0.3">
      <c r="A383" s="24" t="str">
        <f t="shared" si="6"/>
        <v>SDG_NoInv_BasePVAXaatub</v>
      </c>
      <c r="B383" s="7" t="s">
        <v>221</v>
      </c>
      <c r="C383" s="8" t="s">
        <v>217</v>
      </c>
      <c r="D383" s="21" t="s">
        <v>212</v>
      </c>
      <c r="E383" s="9" t="s">
        <v>11</v>
      </c>
      <c r="F383" s="9">
        <v>1</v>
      </c>
      <c r="G383" s="9">
        <v>0.98</v>
      </c>
      <c r="H383" s="9">
        <v>0.97</v>
      </c>
      <c r="I383" s="9">
        <v>0.98</v>
      </c>
      <c r="J383" s="9">
        <v>0.98</v>
      </c>
      <c r="K383" s="9">
        <v>0.97</v>
      </c>
      <c r="L383" s="9">
        <v>0.97</v>
      </c>
      <c r="M383" s="9">
        <v>0.97</v>
      </c>
      <c r="N383" s="9">
        <v>0.97</v>
      </c>
      <c r="O383" s="9">
        <v>0.97</v>
      </c>
      <c r="P383" s="9">
        <v>0.97</v>
      </c>
      <c r="Q383" s="9">
        <v>0.97</v>
      </c>
      <c r="R383" s="9">
        <v>0.97</v>
      </c>
      <c r="S383" s="9">
        <v>0.98</v>
      </c>
      <c r="T383" s="9">
        <v>0.98</v>
      </c>
      <c r="U383" s="9">
        <v>0.98</v>
      </c>
      <c r="V383" s="9">
        <v>0.98</v>
      </c>
      <c r="W383" s="9">
        <v>0.98</v>
      </c>
      <c r="X383" s="9">
        <v>0.98</v>
      </c>
      <c r="Y383" s="9">
        <v>0.98</v>
      </c>
      <c r="Z383" s="9">
        <v>0.98</v>
      </c>
      <c r="AA383" s="9">
        <v>0.98</v>
      </c>
      <c r="AB383" s="9">
        <v>0.98</v>
      </c>
      <c r="AC383" s="9">
        <v>0.98</v>
      </c>
      <c r="AD383" s="9">
        <v>0.99</v>
      </c>
      <c r="AE383" s="9">
        <v>0.99</v>
      </c>
      <c r="AF383" s="9">
        <v>0.99</v>
      </c>
      <c r="AG383" s="9">
        <v>0.99</v>
      </c>
      <c r="AH383" s="9">
        <v>0.97</v>
      </c>
      <c r="AI383" s="9">
        <v>0.96</v>
      </c>
      <c r="AJ383" s="9">
        <v>0.95</v>
      </c>
      <c r="AK383" s="9">
        <v>0.94</v>
      </c>
    </row>
    <row r="384" spans="1:37" s="9" customFormat="1" x14ac:dyDescent="0.3">
      <c r="A384" s="24" t="str">
        <f t="shared" si="6"/>
        <v>SDG_NoInv_BasePVAXaapul</v>
      </c>
      <c r="B384" s="7" t="s">
        <v>221</v>
      </c>
      <c r="C384" s="8" t="s">
        <v>217</v>
      </c>
      <c r="D384" s="21" t="s">
        <v>212</v>
      </c>
      <c r="E384" s="9" t="s">
        <v>12</v>
      </c>
      <c r="F384" s="9">
        <v>1</v>
      </c>
      <c r="G384" s="9">
        <v>0.94</v>
      </c>
      <c r="H384" s="9">
        <v>0.94</v>
      </c>
      <c r="I384" s="9">
        <v>0.97</v>
      </c>
      <c r="J384" s="9">
        <v>0.97</v>
      </c>
      <c r="K384" s="9">
        <v>0.98</v>
      </c>
      <c r="L384" s="9">
        <v>0.98</v>
      </c>
      <c r="M384" s="9">
        <v>0.97</v>
      </c>
      <c r="N384" s="9">
        <v>0.96</v>
      </c>
      <c r="O384" s="9">
        <v>0.96</v>
      </c>
      <c r="P384" s="9">
        <v>0.95</v>
      </c>
      <c r="Q384" s="9">
        <v>0.95</v>
      </c>
      <c r="R384" s="9">
        <v>0.96</v>
      </c>
      <c r="S384" s="9">
        <v>0.96</v>
      </c>
      <c r="T384" s="9">
        <v>0.96</v>
      </c>
      <c r="U384" s="9">
        <v>0.96</v>
      </c>
      <c r="V384" s="9">
        <v>0.96</v>
      </c>
      <c r="W384" s="9">
        <v>0.96</v>
      </c>
      <c r="X384" s="9">
        <v>0.96</v>
      </c>
      <c r="Y384" s="9">
        <v>0.97</v>
      </c>
      <c r="Z384" s="9">
        <v>0.97</v>
      </c>
      <c r="AA384" s="9">
        <v>0.97</v>
      </c>
      <c r="AB384" s="9">
        <v>0.97</v>
      </c>
      <c r="AC384" s="9">
        <v>0.97</v>
      </c>
      <c r="AD384" s="9">
        <v>0.98</v>
      </c>
      <c r="AE384" s="9">
        <v>0.98</v>
      </c>
      <c r="AF384" s="9">
        <v>0.99</v>
      </c>
      <c r="AG384" s="9">
        <v>0.99</v>
      </c>
      <c r="AH384" s="9">
        <v>0.98</v>
      </c>
      <c r="AI384" s="9">
        <v>0.98</v>
      </c>
      <c r="AJ384" s="9">
        <v>0.98</v>
      </c>
      <c r="AK384" s="9">
        <v>0.98</v>
      </c>
    </row>
    <row r="385" spans="1:37" s="9" customFormat="1" x14ac:dyDescent="0.3">
      <c r="A385" s="24" t="str">
        <f t="shared" si="6"/>
        <v>SDG_NoInv_BasePVAXaasug</v>
      </c>
      <c r="B385" s="7" t="s">
        <v>221</v>
      </c>
      <c r="C385" s="8" t="s">
        <v>217</v>
      </c>
      <c r="D385" s="21" t="s">
        <v>212</v>
      </c>
      <c r="E385" s="9" t="s">
        <v>13</v>
      </c>
      <c r="F385" s="9">
        <v>1</v>
      </c>
      <c r="G385" s="9">
        <v>0.98</v>
      </c>
      <c r="H385" s="9">
        <v>0.97</v>
      </c>
      <c r="I385" s="9">
        <v>0.98</v>
      </c>
      <c r="J385" s="9">
        <v>0.98</v>
      </c>
      <c r="K385" s="9">
        <v>0.98</v>
      </c>
      <c r="L385" s="9">
        <v>0.98</v>
      </c>
      <c r="M385" s="9">
        <v>0.98</v>
      </c>
      <c r="N385" s="9">
        <v>0.97</v>
      </c>
      <c r="O385" s="9">
        <v>0.99</v>
      </c>
      <c r="P385" s="9">
        <v>0.98</v>
      </c>
      <c r="Q385" s="9">
        <v>0.97</v>
      </c>
      <c r="R385" s="9">
        <v>0.97</v>
      </c>
      <c r="S385" s="9">
        <v>0.97</v>
      </c>
      <c r="T385" s="9">
        <v>0.97</v>
      </c>
      <c r="U385" s="9">
        <v>0.97</v>
      </c>
      <c r="V385" s="9">
        <v>0.97</v>
      </c>
      <c r="W385" s="9">
        <v>0.97</v>
      </c>
      <c r="X385" s="9">
        <v>0.98</v>
      </c>
      <c r="Y385" s="9">
        <v>0.97</v>
      </c>
      <c r="Z385" s="9">
        <v>0.97</v>
      </c>
      <c r="AA385" s="9">
        <v>0.97</v>
      </c>
      <c r="AB385" s="9">
        <v>0.98</v>
      </c>
      <c r="AC385" s="9">
        <v>0.98</v>
      </c>
      <c r="AD385" s="9">
        <v>0.97</v>
      </c>
      <c r="AE385" s="9">
        <v>0.97</v>
      </c>
      <c r="AF385" s="9">
        <v>0.98</v>
      </c>
      <c r="AG385" s="9">
        <v>0.98</v>
      </c>
      <c r="AH385" s="9">
        <v>0.97</v>
      </c>
      <c r="AI385" s="9">
        <v>0.96</v>
      </c>
      <c r="AJ385" s="9">
        <v>0.95</v>
      </c>
      <c r="AK385" s="9">
        <v>0.95</v>
      </c>
    </row>
    <row r="386" spans="1:37" s="9" customFormat="1" x14ac:dyDescent="0.3">
      <c r="A386" s="24" t="str">
        <f t="shared" ref="A386:A449" si="7">_xlfn.CONCAT(C386,D386,E386)</f>
        <v>SDG_NoInv_BasePVAXaaoth</v>
      </c>
      <c r="B386" s="7" t="s">
        <v>221</v>
      </c>
      <c r="C386" s="8" t="s">
        <v>217</v>
      </c>
      <c r="D386" s="21" t="s">
        <v>212</v>
      </c>
      <c r="E386" s="9" t="s">
        <v>14</v>
      </c>
      <c r="F386" s="9">
        <v>1</v>
      </c>
      <c r="G386" s="9">
        <v>0.93</v>
      </c>
      <c r="H386" s="9">
        <v>0.96</v>
      </c>
      <c r="I386" s="9">
        <v>0.98</v>
      </c>
      <c r="J386" s="9">
        <v>1.01</v>
      </c>
      <c r="K386" s="9">
        <v>1.03</v>
      </c>
      <c r="L386" s="9">
        <v>1.06</v>
      </c>
      <c r="M386" s="9">
        <v>1.08</v>
      </c>
      <c r="N386" s="9">
        <v>1.1000000000000001</v>
      </c>
      <c r="O386" s="9">
        <v>1.19</v>
      </c>
      <c r="P386" s="9">
        <v>1.22</v>
      </c>
      <c r="Q386" s="9">
        <v>1.23</v>
      </c>
      <c r="R386" s="9">
        <v>1.25</v>
      </c>
      <c r="S386" s="9">
        <v>1.27</v>
      </c>
      <c r="T386" s="9">
        <v>1.29</v>
      </c>
      <c r="U386" s="9">
        <v>1.32</v>
      </c>
      <c r="V386" s="9">
        <v>1.35</v>
      </c>
      <c r="W386" s="9">
        <v>1.38</v>
      </c>
      <c r="X386" s="9">
        <v>1.42</v>
      </c>
      <c r="Y386" s="9">
        <v>1.46</v>
      </c>
      <c r="Z386" s="9">
        <v>1.48</v>
      </c>
      <c r="AA386" s="9">
        <v>1.51</v>
      </c>
      <c r="AB386" s="9">
        <v>1.55</v>
      </c>
      <c r="AC386" s="9">
        <v>1.58</v>
      </c>
      <c r="AD386" s="9">
        <v>1.6</v>
      </c>
      <c r="AE386" s="9">
        <v>1.63</v>
      </c>
      <c r="AF386" s="9">
        <v>1.66</v>
      </c>
      <c r="AG386" s="9">
        <v>1.68</v>
      </c>
      <c r="AH386" s="9">
        <v>1.64</v>
      </c>
      <c r="AI386" s="9">
        <v>1.58</v>
      </c>
      <c r="AJ386" s="9">
        <v>1.52</v>
      </c>
      <c r="AK386" s="9">
        <v>1.46</v>
      </c>
    </row>
    <row r="387" spans="1:37" s="9" customFormat="1" x14ac:dyDescent="0.3">
      <c r="A387" s="24" t="str">
        <f t="shared" si="7"/>
        <v>SDG_NoInv_BasePVAXalani</v>
      </c>
      <c r="B387" s="7" t="s">
        <v>221</v>
      </c>
      <c r="C387" s="8" t="s">
        <v>217</v>
      </c>
      <c r="D387" s="21" t="s">
        <v>212</v>
      </c>
      <c r="E387" s="9" t="s">
        <v>15</v>
      </c>
      <c r="F387" s="9">
        <v>1</v>
      </c>
      <c r="G387" s="9">
        <v>0.79</v>
      </c>
      <c r="H387" s="9">
        <v>0.86</v>
      </c>
      <c r="I387" s="9">
        <v>0.89</v>
      </c>
      <c r="J387" s="9">
        <v>0.91</v>
      </c>
      <c r="K387" s="9">
        <v>0.91</v>
      </c>
      <c r="L387" s="9">
        <v>0.91</v>
      </c>
      <c r="M387" s="9">
        <v>0.91</v>
      </c>
      <c r="N387" s="9">
        <v>0.91</v>
      </c>
      <c r="O387" s="9">
        <v>0.96</v>
      </c>
      <c r="P387" s="9">
        <v>0.95</v>
      </c>
      <c r="Q387" s="9">
        <v>0.93</v>
      </c>
      <c r="R387" s="9">
        <v>0.93</v>
      </c>
      <c r="S387" s="9">
        <v>0.93</v>
      </c>
      <c r="T387" s="9">
        <v>0.93</v>
      </c>
      <c r="U387" s="9">
        <v>0.93</v>
      </c>
      <c r="V387" s="9">
        <v>0.93</v>
      </c>
      <c r="W387" s="9">
        <v>0.93</v>
      </c>
      <c r="X387" s="9">
        <v>0.94</v>
      </c>
      <c r="Y387" s="9">
        <v>0.94</v>
      </c>
      <c r="Z387" s="9">
        <v>0.94</v>
      </c>
      <c r="AA387" s="9">
        <v>0.94</v>
      </c>
      <c r="AB387" s="9">
        <v>0.96</v>
      </c>
      <c r="AC387" s="9">
        <v>0.95</v>
      </c>
      <c r="AD387" s="9">
        <v>0.95</v>
      </c>
      <c r="AE387" s="9">
        <v>0.95</v>
      </c>
      <c r="AF387" s="9">
        <v>0.95</v>
      </c>
      <c r="AG387" s="9">
        <v>0.95</v>
      </c>
      <c r="AH387" s="9">
        <v>0.98</v>
      </c>
      <c r="AI387" s="9">
        <v>0.99</v>
      </c>
      <c r="AJ387" s="9">
        <v>1</v>
      </c>
      <c r="AK387" s="9">
        <v>1</v>
      </c>
    </row>
    <row r="388" spans="1:37" s="9" customFormat="1" x14ac:dyDescent="0.3">
      <c r="A388" s="24" t="str">
        <f t="shared" si="7"/>
        <v>SDG_NoInv_BasePVAXafore</v>
      </c>
      <c r="B388" s="7" t="s">
        <v>221</v>
      </c>
      <c r="C388" s="8" t="s">
        <v>217</v>
      </c>
      <c r="D388" s="21" t="s">
        <v>212</v>
      </c>
      <c r="E388" s="9" t="s">
        <v>16</v>
      </c>
      <c r="F388" s="9">
        <v>1</v>
      </c>
      <c r="G388" s="9">
        <v>0.95</v>
      </c>
      <c r="H388" s="9">
        <v>0.95</v>
      </c>
      <c r="I388" s="9">
        <v>0.96</v>
      </c>
      <c r="J388" s="9">
        <v>0.96</v>
      </c>
      <c r="K388" s="9">
        <v>0.95</v>
      </c>
      <c r="L388" s="9">
        <v>0.95</v>
      </c>
      <c r="M388" s="9">
        <v>0.95</v>
      </c>
      <c r="N388" s="9">
        <v>0.96</v>
      </c>
      <c r="O388" s="9">
        <v>0.96</v>
      </c>
      <c r="P388" s="9">
        <v>0.96</v>
      </c>
      <c r="Q388" s="9">
        <v>0.95</v>
      </c>
      <c r="R388" s="9">
        <v>0.96</v>
      </c>
      <c r="S388" s="9">
        <v>0.95</v>
      </c>
      <c r="T388" s="9">
        <v>0.96</v>
      </c>
      <c r="U388" s="9">
        <v>0.96</v>
      </c>
      <c r="V388" s="9">
        <v>0.97</v>
      </c>
      <c r="W388" s="9">
        <v>0.97</v>
      </c>
      <c r="X388" s="9">
        <v>0.98</v>
      </c>
      <c r="Y388" s="9">
        <v>0.98</v>
      </c>
      <c r="Z388" s="9">
        <v>0.98</v>
      </c>
      <c r="AA388" s="9">
        <v>0.98</v>
      </c>
      <c r="AB388" s="9">
        <v>0.98</v>
      </c>
      <c r="AC388" s="9">
        <v>0.98</v>
      </c>
      <c r="AD388" s="9">
        <v>0.98</v>
      </c>
      <c r="AE388" s="9">
        <v>0.98</v>
      </c>
      <c r="AF388" s="9">
        <v>0.98</v>
      </c>
      <c r="AG388" s="9">
        <v>0.98</v>
      </c>
      <c r="AH388" s="9">
        <v>0.96</v>
      </c>
      <c r="AI388" s="9">
        <v>0.96</v>
      </c>
      <c r="AJ388" s="9">
        <v>0.95</v>
      </c>
      <c r="AK388" s="9">
        <v>0.95</v>
      </c>
    </row>
    <row r="389" spans="1:37" s="9" customFormat="1" x14ac:dyDescent="0.3">
      <c r="A389" s="24" t="str">
        <f t="shared" si="7"/>
        <v>SDG_NoInv_BasePVAXafish</v>
      </c>
      <c r="B389" s="7" t="s">
        <v>221</v>
      </c>
      <c r="C389" s="8" t="s">
        <v>217</v>
      </c>
      <c r="D389" s="21" t="s">
        <v>212</v>
      </c>
      <c r="E389" s="9" t="s">
        <v>17</v>
      </c>
      <c r="F389" s="9">
        <v>1</v>
      </c>
      <c r="G389" s="9">
        <v>0.93</v>
      </c>
      <c r="H389" s="9">
        <v>0.94</v>
      </c>
      <c r="I389" s="9">
        <v>0.93</v>
      </c>
      <c r="J389" s="9">
        <v>0.94</v>
      </c>
      <c r="K389" s="9">
        <v>0.94</v>
      </c>
      <c r="L389" s="9">
        <v>0.94</v>
      </c>
      <c r="M389" s="9">
        <v>0.94</v>
      </c>
      <c r="N389" s="9">
        <v>0.94</v>
      </c>
      <c r="O389" s="9">
        <v>0.97</v>
      </c>
      <c r="P389" s="9">
        <v>0.97</v>
      </c>
      <c r="Q389" s="9">
        <v>0.96</v>
      </c>
      <c r="R389" s="9">
        <v>0.96</v>
      </c>
      <c r="S389" s="9">
        <v>0.95</v>
      </c>
      <c r="T389" s="9">
        <v>0.95</v>
      </c>
      <c r="U389" s="9">
        <v>0.95</v>
      </c>
      <c r="V389" s="9">
        <v>0.95</v>
      </c>
      <c r="W389" s="9">
        <v>0.95</v>
      </c>
      <c r="X389" s="9">
        <v>0.96</v>
      </c>
      <c r="Y389" s="9">
        <v>0.96</v>
      </c>
      <c r="Z389" s="9">
        <v>0.96</v>
      </c>
      <c r="AA389" s="9">
        <v>0.96</v>
      </c>
      <c r="AB389" s="9">
        <v>0.97</v>
      </c>
      <c r="AC389" s="9">
        <v>0.98</v>
      </c>
      <c r="AD389" s="9">
        <v>0.98</v>
      </c>
      <c r="AE389" s="9">
        <v>0.97</v>
      </c>
      <c r="AF389" s="9">
        <v>0.97</v>
      </c>
      <c r="AG389" s="9">
        <v>0.97</v>
      </c>
      <c r="AH389" s="9">
        <v>0.98</v>
      </c>
      <c r="AI389" s="9">
        <v>0.99</v>
      </c>
      <c r="AJ389" s="9">
        <v>0.99</v>
      </c>
      <c r="AK389" s="9">
        <v>0.99</v>
      </c>
    </row>
    <row r="390" spans="1:37" s="9" customFormat="1" x14ac:dyDescent="0.3">
      <c r="A390" s="24" t="str">
        <f t="shared" si="7"/>
        <v>SDG_NoInv_BasePVAXacoal</v>
      </c>
      <c r="B390" s="7" t="s">
        <v>221</v>
      </c>
      <c r="C390" s="8" t="s">
        <v>217</v>
      </c>
      <c r="D390" s="21" t="s">
        <v>212</v>
      </c>
      <c r="E390" s="9" t="s">
        <v>18</v>
      </c>
      <c r="F390" s="9">
        <v>1</v>
      </c>
      <c r="G390" s="9">
        <v>1.03</v>
      </c>
      <c r="H390" s="9">
        <v>1.05</v>
      </c>
      <c r="I390" s="9">
        <v>1.04</v>
      </c>
      <c r="J390" s="9">
        <v>1.05</v>
      </c>
      <c r="K390" s="9">
        <v>1.05</v>
      </c>
      <c r="L390" s="9">
        <v>1.05</v>
      </c>
      <c r="M390" s="9">
        <v>1.06</v>
      </c>
      <c r="N390" s="9">
        <v>1.07</v>
      </c>
      <c r="O390" s="9">
        <v>1.1200000000000001</v>
      </c>
      <c r="P390" s="9">
        <v>1.1299999999999999</v>
      </c>
      <c r="Q390" s="9">
        <v>1.1399999999999999</v>
      </c>
      <c r="R390" s="9">
        <v>1.1499999999999999</v>
      </c>
      <c r="S390" s="9">
        <v>1.1499999999999999</v>
      </c>
      <c r="T390" s="9">
        <v>1.1599999999999999</v>
      </c>
      <c r="U390" s="9">
        <v>1.17</v>
      </c>
      <c r="V390" s="9">
        <v>1.17</v>
      </c>
      <c r="W390" s="9">
        <v>1.18</v>
      </c>
      <c r="X390" s="9">
        <v>1.19</v>
      </c>
      <c r="Y390" s="9">
        <v>1.2</v>
      </c>
      <c r="Z390" s="9">
        <v>1.2</v>
      </c>
      <c r="AA390" s="9">
        <v>1.22</v>
      </c>
      <c r="AB390" s="9">
        <v>1.24</v>
      </c>
      <c r="AC390" s="9">
        <v>1.26</v>
      </c>
      <c r="AD390" s="9">
        <v>1.28</v>
      </c>
      <c r="AE390" s="9">
        <v>1.3</v>
      </c>
      <c r="AF390" s="9">
        <v>1.32</v>
      </c>
      <c r="AG390" s="9">
        <v>1.35</v>
      </c>
      <c r="AH390" s="9">
        <v>1.39</v>
      </c>
      <c r="AI390" s="9">
        <v>1.43</v>
      </c>
      <c r="AJ390" s="9">
        <v>1.52</v>
      </c>
      <c r="AK390" s="9">
        <v>1.69</v>
      </c>
    </row>
    <row r="391" spans="1:37" s="9" customFormat="1" x14ac:dyDescent="0.3">
      <c r="A391" s="24" t="str">
        <f t="shared" si="7"/>
        <v>SDG_NoInv_BasePVAXagold</v>
      </c>
      <c r="B391" s="7" t="s">
        <v>221</v>
      </c>
      <c r="C391" s="8" t="s">
        <v>217</v>
      </c>
      <c r="D391" s="21" t="s">
        <v>212</v>
      </c>
      <c r="E391" s="9" t="s">
        <v>19</v>
      </c>
      <c r="F391" s="9">
        <v>1</v>
      </c>
      <c r="G391" s="9">
        <v>0.98</v>
      </c>
      <c r="H391" s="9">
        <v>1.01</v>
      </c>
      <c r="I391" s="9">
        <v>1.01</v>
      </c>
      <c r="J391" s="9">
        <v>1.01</v>
      </c>
      <c r="K391" s="9">
        <v>1.02</v>
      </c>
      <c r="L391" s="9">
        <v>1.04</v>
      </c>
      <c r="M391" s="9">
        <v>1.06</v>
      </c>
      <c r="N391" s="9">
        <v>1.0900000000000001</v>
      </c>
      <c r="O391" s="9">
        <v>1.17</v>
      </c>
      <c r="P391" s="9">
        <v>1.2</v>
      </c>
      <c r="Q391" s="9">
        <v>1.21</v>
      </c>
      <c r="R391" s="9">
        <v>1.22</v>
      </c>
      <c r="S391" s="9">
        <v>1.24</v>
      </c>
      <c r="T391" s="9">
        <v>1.25</v>
      </c>
      <c r="U391" s="9">
        <v>1.27</v>
      </c>
      <c r="V391" s="9">
        <v>1.28</v>
      </c>
      <c r="W391" s="9">
        <v>1.29</v>
      </c>
      <c r="X391" s="9">
        <v>1.32</v>
      </c>
      <c r="Y391" s="9">
        <v>1.33</v>
      </c>
      <c r="Z391" s="9">
        <v>1.34</v>
      </c>
      <c r="AA391" s="9">
        <v>1.35</v>
      </c>
      <c r="AB391" s="9">
        <v>1.37</v>
      </c>
      <c r="AC391" s="9">
        <v>1.39</v>
      </c>
      <c r="AD391" s="9">
        <v>1.39</v>
      </c>
      <c r="AE391" s="9">
        <v>1.4</v>
      </c>
      <c r="AF391" s="9">
        <v>1.4</v>
      </c>
      <c r="AG391" s="9">
        <v>1.37</v>
      </c>
      <c r="AH391" s="9">
        <v>1.31</v>
      </c>
      <c r="AI391" s="9">
        <v>1.23</v>
      </c>
      <c r="AJ391" s="9">
        <v>1.1499999999999999</v>
      </c>
      <c r="AK391" s="9">
        <v>1.07</v>
      </c>
    </row>
    <row r="392" spans="1:37" s="9" customFormat="1" x14ac:dyDescent="0.3">
      <c r="A392" s="24" t="str">
        <f t="shared" si="7"/>
        <v>SDG_NoInv_BasePVAXangas</v>
      </c>
      <c r="B392" s="7" t="s">
        <v>221</v>
      </c>
      <c r="C392" s="8" t="s">
        <v>217</v>
      </c>
      <c r="D392" s="21" t="s">
        <v>212</v>
      </c>
      <c r="E392" s="9" t="s">
        <v>20</v>
      </c>
      <c r="F392" s="9">
        <v>1</v>
      </c>
      <c r="G392" s="9">
        <v>1.05</v>
      </c>
      <c r="H392" s="9">
        <v>1.07</v>
      </c>
      <c r="I392" s="9">
        <v>1.06</v>
      </c>
      <c r="J392" s="9">
        <v>1.06</v>
      </c>
      <c r="K392" s="9">
        <v>1.07</v>
      </c>
      <c r="L392" s="9">
        <v>1.07</v>
      </c>
      <c r="M392" s="9">
        <v>1.0900000000000001</v>
      </c>
      <c r="N392" s="9">
        <v>1.1000000000000001</v>
      </c>
      <c r="O392" s="9">
        <v>1.17</v>
      </c>
      <c r="P392" s="9">
        <v>1.19</v>
      </c>
      <c r="Q392" s="9">
        <v>1.2</v>
      </c>
      <c r="R392" s="9">
        <v>1.2</v>
      </c>
      <c r="S392" s="9">
        <v>1.2</v>
      </c>
      <c r="T392" s="9">
        <v>1.21</v>
      </c>
      <c r="U392" s="9">
        <v>1.21</v>
      </c>
      <c r="V392" s="9">
        <v>1.22</v>
      </c>
      <c r="W392" s="9">
        <v>1.22</v>
      </c>
      <c r="X392" s="9">
        <v>1.23</v>
      </c>
      <c r="Y392" s="9">
        <v>1.23</v>
      </c>
      <c r="Z392" s="9">
        <v>1.23</v>
      </c>
      <c r="AA392" s="9">
        <v>1.23</v>
      </c>
      <c r="AB392" s="9">
        <v>1.25</v>
      </c>
      <c r="AC392" s="9">
        <v>1.25</v>
      </c>
      <c r="AD392" s="9">
        <v>1.26</v>
      </c>
      <c r="AE392" s="9">
        <v>1.26</v>
      </c>
      <c r="AF392" s="9">
        <v>1.26</v>
      </c>
      <c r="AG392" s="9">
        <v>1.26</v>
      </c>
      <c r="AH392" s="9">
        <v>1.25</v>
      </c>
      <c r="AI392" s="9">
        <v>1.23</v>
      </c>
      <c r="AJ392" s="9">
        <v>1.21</v>
      </c>
      <c r="AK392" s="9">
        <v>1.18</v>
      </c>
    </row>
    <row r="393" spans="1:37" s="9" customFormat="1" x14ac:dyDescent="0.3">
      <c r="A393" s="24" t="str">
        <f t="shared" si="7"/>
        <v>SDG_NoInv_BasePVAXapgm</v>
      </c>
      <c r="B393" s="7" t="s">
        <v>221</v>
      </c>
      <c r="C393" s="8" t="s">
        <v>217</v>
      </c>
      <c r="D393" s="21" t="s">
        <v>212</v>
      </c>
      <c r="E393" s="9" t="s">
        <v>21</v>
      </c>
      <c r="F393" s="9">
        <v>1</v>
      </c>
      <c r="G393" s="9">
        <v>0.69</v>
      </c>
      <c r="H393" s="9">
        <v>0.82</v>
      </c>
      <c r="I393" s="9">
        <v>0.95</v>
      </c>
      <c r="J393" s="9">
        <v>1.04</v>
      </c>
      <c r="K393" s="9">
        <v>1.08</v>
      </c>
      <c r="L393" s="9">
        <v>1.0900000000000001</v>
      </c>
      <c r="M393" s="9">
        <v>1.01</v>
      </c>
      <c r="N393" s="9">
        <v>0.97</v>
      </c>
      <c r="O393" s="9">
        <v>0.95</v>
      </c>
      <c r="P393" s="9">
        <v>0.94</v>
      </c>
      <c r="Q393" s="9">
        <v>0.94</v>
      </c>
      <c r="R393" s="9">
        <v>0.97</v>
      </c>
      <c r="S393" s="9">
        <v>0.98</v>
      </c>
      <c r="T393" s="9">
        <v>0.99</v>
      </c>
      <c r="U393" s="9">
        <v>0.99</v>
      </c>
      <c r="V393" s="9">
        <v>1</v>
      </c>
      <c r="W393" s="9">
        <v>1</v>
      </c>
      <c r="X393" s="9">
        <v>1</v>
      </c>
      <c r="Y393" s="9">
        <v>1</v>
      </c>
      <c r="Z393" s="9">
        <v>1</v>
      </c>
      <c r="AA393" s="9">
        <v>1</v>
      </c>
      <c r="AB393" s="9">
        <v>1.4</v>
      </c>
      <c r="AC393" s="9">
        <v>1.54</v>
      </c>
      <c r="AD393" s="9">
        <v>1.5</v>
      </c>
      <c r="AE393" s="9">
        <v>1.45</v>
      </c>
      <c r="AF393" s="9">
        <v>1.4</v>
      </c>
      <c r="AG393" s="9">
        <v>1.36</v>
      </c>
      <c r="AH393" s="9">
        <v>1.55</v>
      </c>
      <c r="AI393" s="9">
        <v>1.67</v>
      </c>
      <c r="AJ393" s="9">
        <v>1.68</v>
      </c>
      <c r="AK393" s="9">
        <v>1.67</v>
      </c>
    </row>
    <row r="394" spans="1:37" s="9" customFormat="1" x14ac:dyDescent="0.3">
      <c r="A394" s="24" t="str">
        <f t="shared" si="7"/>
        <v>SDG_NoInv_BasePVAXamore</v>
      </c>
      <c r="B394" s="7" t="s">
        <v>221</v>
      </c>
      <c r="C394" s="8" t="s">
        <v>217</v>
      </c>
      <c r="D394" s="21" t="s">
        <v>212</v>
      </c>
      <c r="E394" s="9" t="s">
        <v>22</v>
      </c>
      <c r="F394" s="9">
        <v>1</v>
      </c>
      <c r="G394" s="9">
        <v>1.06</v>
      </c>
      <c r="H394" s="9">
        <v>1.06</v>
      </c>
      <c r="I394" s="9">
        <v>1.06</v>
      </c>
      <c r="J394" s="9">
        <v>1.05</v>
      </c>
      <c r="K394" s="9">
        <v>1.05</v>
      </c>
      <c r="L394" s="9">
        <v>1.05</v>
      </c>
      <c r="M394" s="9">
        <v>1.06</v>
      </c>
      <c r="N394" s="9">
        <v>1.06</v>
      </c>
      <c r="O394" s="9">
        <v>1.0900000000000001</v>
      </c>
      <c r="P394" s="9">
        <v>1.0900000000000001</v>
      </c>
      <c r="Q394" s="9">
        <v>1.08</v>
      </c>
      <c r="R394" s="9">
        <v>1.08</v>
      </c>
      <c r="S394" s="9">
        <v>1.07</v>
      </c>
      <c r="T394" s="9">
        <v>1.07</v>
      </c>
      <c r="U394" s="9">
        <v>1.06</v>
      </c>
      <c r="V394" s="9">
        <v>1.06</v>
      </c>
      <c r="W394" s="9">
        <v>1.06</v>
      </c>
      <c r="X394" s="9">
        <v>1.06</v>
      </c>
      <c r="Y394" s="9">
        <v>1.06</v>
      </c>
      <c r="Z394" s="9">
        <v>1.05</v>
      </c>
      <c r="AA394" s="9">
        <v>1.05</v>
      </c>
      <c r="AB394" s="9">
        <v>1.05</v>
      </c>
      <c r="AC394" s="9">
        <v>1.04</v>
      </c>
      <c r="AD394" s="9">
        <v>1.04</v>
      </c>
      <c r="AE394" s="9">
        <v>1.04</v>
      </c>
      <c r="AF394" s="9">
        <v>1.04</v>
      </c>
      <c r="AG394" s="9">
        <v>1.03</v>
      </c>
      <c r="AH394" s="9">
        <v>1.01</v>
      </c>
      <c r="AI394" s="9">
        <v>0.99</v>
      </c>
      <c r="AJ394" s="9">
        <v>0.97</v>
      </c>
      <c r="AK394" s="9">
        <v>0.96</v>
      </c>
    </row>
    <row r="395" spans="1:37" s="9" customFormat="1" x14ac:dyDescent="0.3">
      <c r="A395" s="24" t="str">
        <f t="shared" si="7"/>
        <v>SDG_NoInv_BasePVAXamine</v>
      </c>
      <c r="B395" s="7" t="s">
        <v>221</v>
      </c>
      <c r="C395" s="8" t="s">
        <v>217</v>
      </c>
      <c r="D395" s="21" t="s">
        <v>212</v>
      </c>
      <c r="E395" s="9" t="s">
        <v>23</v>
      </c>
      <c r="F395" s="9">
        <v>1</v>
      </c>
      <c r="G395" s="9">
        <v>1.03</v>
      </c>
      <c r="H395" s="9">
        <v>1.03</v>
      </c>
      <c r="I395" s="9">
        <v>1.03</v>
      </c>
      <c r="J395" s="9">
        <v>1.03</v>
      </c>
      <c r="K395" s="9">
        <v>1.03</v>
      </c>
      <c r="L395" s="9">
        <v>1.03</v>
      </c>
      <c r="M395" s="9">
        <v>1.04</v>
      </c>
      <c r="N395" s="9">
        <v>1.03</v>
      </c>
      <c r="O395" s="9">
        <v>1.05</v>
      </c>
      <c r="P395" s="9">
        <v>1.04</v>
      </c>
      <c r="Q395" s="9">
        <v>1.04</v>
      </c>
      <c r="R395" s="9">
        <v>1.04</v>
      </c>
      <c r="S395" s="9">
        <v>1.04</v>
      </c>
      <c r="T395" s="9">
        <v>1.04</v>
      </c>
      <c r="U395" s="9">
        <v>1.04</v>
      </c>
      <c r="V395" s="9">
        <v>1.04</v>
      </c>
      <c r="W395" s="9">
        <v>1.04</v>
      </c>
      <c r="X395" s="9">
        <v>1.06</v>
      </c>
      <c r="Y395" s="9">
        <v>1.06</v>
      </c>
      <c r="Z395" s="9">
        <v>1.06</v>
      </c>
      <c r="AA395" s="9">
        <v>1.06</v>
      </c>
      <c r="AB395" s="9">
        <v>1.05</v>
      </c>
      <c r="AC395" s="9">
        <v>1.05</v>
      </c>
      <c r="AD395" s="9">
        <v>1.04</v>
      </c>
      <c r="AE395" s="9">
        <v>1.04</v>
      </c>
      <c r="AF395" s="9">
        <v>1.05</v>
      </c>
      <c r="AG395" s="9">
        <v>1.05</v>
      </c>
      <c r="AH395" s="9">
        <v>1.05</v>
      </c>
      <c r="AI395" s="9">
        <v>1.04</v>
      </c>
      <c r="AJ395" s="9">
        <v>1.03</v>
      </c>
      <c r="AK395" s="9">
        <v>1.03</v>
      </c>
    </row>
    <row r="396" spans="1:37" s="9" customFormat="1" x14ac:dyDescent="0.3">
      <c r="A396" s="24" t="str">
        <f t="shared" si="7"/>
        <v>SDG_NoInv_BasePVAXameat</v>
      </c>
      <c r="B396" s="7" t="s">
        <v>221</v>
      </c>
      <c r="C396" s="8" t="s">
        <v>217</v>
      </c>
      <c r="D396" s="21" t="s">
        <v>212</v>
      </c>
      <c r="E396" s="9" t="s">
        <v>24</v>
      </c>
      <c r="F396" s="9">
        <v>1</v>
      </c>
      <c r="G396" s="9">
        <v>0.96</v>
      </c>
      <c r="H396" s="9">
        <v>0.93</v>
      </c>
      <c r="I396" s="9">
        <v>0.93</v>
      </c>
      <c r="J396" s="9">
        <v>0.94</v>
      </c>
      <c r="K396" s="9">
        <v>0.94</v>
      </c>
      <c r="L396" s="9">
        <v>0.94</v>
      </c>
      <c r="M396" s="9">
        <v>0.94</v>
      </c>
      <c r="N396" s="9">
        <v>0.94</v>
      </c>
      <c r="O396" s="9">
        <v>0.94</v>
      </c>
      <c r="P396" s="9">
        <v>0.95</v>
      </c>
      <c r="Q396" s="9">
        <v>0.95</v>
      </c>
      <c r="R396" s="9">
        <v>0.95</v>
      </c>
      <c r="S396" s="9">
        <v>0.95</v>
      </c>
      <c r="T396" s="9">
        <v>0.95</v>
      </c>
      <c r="U396" s="9">
        <v>0.95</v>
      </c>
      <c r="V396" s="9">
        <v>0.95</v>
      </c>
      <c r="W396" s="9">
        <v>0.95</v>
      </c>
      <c r="X396" s="9">
        <v>0.95</v>
      </c>
      <c r="Y396" s="9">
        <v>0.95</v>
      </c>
      <c r="Z396" s="9">
        <v>0.95</v>
      </c>
      <c r="AA396" s="9">
        <v>0.95</v>
      </c>
      <c r="AB396" s="9">
        <v>0.95</v>
      </c>
      <c r="AC396" s="9">
        <v>0.95</v>
      </c>
      <c r="AD396" s="9">
        <v>0.95</v>
      </c>
      <c r="AE396" s="9">
        <v>0.96</v>
      </c>
      <c r="AF396" s="9">
        <v>0.96</v>
      </c>
      <c r="AG396" s="9">
        <v>0.96</v>
      </c>
      <c r="AH396" s="9">
        <v>0.96</v>
      </c>
      <c r="AI396" s="9">
        <v>0.96</v>
      </c>
      <c r="AJ396" s="9">
        <v>0.97</v>
      </c>
      <c r="AK396" s="9">
        <v>0.98</v>
      </c>
    </row>
    <row r="397" spans="1:37" s="9" customFormat="1" x14ac:dyDescent="0.3">
      <c r="A397" s="24" t="str">
        <f t="shared" si="7"/>
        <v>SDG_NoInv_BasePVAXapfis</v>
      </c>
      <c r="B397" s="7" t="s">
        <v>221</v>
      </c>
      <c r="C397" s="8" t="s">
        <v>217</v>
      </c>
      <c r="D397" s="21" t="s">
        <v>212</v>
      </c>
      <c r="E397" s="9" t="s">
        <v>25</v>
      </c>
      <c r="F397" s="9">
        <v>1</v>
      </c>
      <c r="G397" s="9">
        <v>1</v>
      </c>
      <c r="H397" s="9">
        <v>0.99</v>
      </c>
      <c r="I397" s="9">
        <v>0.99</v>
      </c>
      <c r="J397" s="9">
        <v>0.98</v>
      </c>
      <c r="K397" s="9">
        <v>0.98</v>
      </c>
      <c r="L397" s="9">
        <v>0.98</v>
      </c>
      <c r="M397" s="9">
        <v>0.98</v>
      </c>
      <c r="N397" s="9">
        <v>0.98</v>
      </c>
      <c r="O397" s="9">
        <v>1</v>
      </c>
      <c r="P397" s="9">
        <v>1</v>
      </c>
      <c r="Q397" s="9">
        <v>0.99</v>
      </c>
      <c r="R397" s="9">
        <v>0.99</v>
      </c>
      <c r="S397" s="9">
        <v>0.99</v>
      </c>
      <c r="T397" s="9">
        <v>1</v>
      </c>
      <c r="U397" s="9">
        <v>1</v>
      </c>
      <c r="V397" s="9">
        <v>1</v>
      </c>
      <c r="W397" s="9">
        <v>1</v>
      </c>
      <c r="X397" s="9">
        <v>1</v>
      </c>
      <c r="Y397" s="9">
        <v>1</v>
      </c>
      <c r="Z397" s="9">
        <v>1</v>
      </c>
      <c r="AA397" s="9">
        <v>1</v>
      </c>
      <c r="AB397" s="9">
        <v>1</v>
      </c>
      <c r="AC397" s="9">
        <v>1</v>
      </c>
      <c r="AD397" s="9">
        <v>1</v>
      </c>
      <c r="AE397" s="9">
        <v>1</v>
      </c>
      <c r="AF397" s="9">
        <v>1</v>
      </c>
      <c r="AG397" s="9">
        <v>1</v>
      </c>
      <c r="AH397" s="9">
        <v>0.99</v>
      </c>
      <c r="AI397" s="9">
        <v>0.98</v>
      </c>
      <c r="AJ397" s="9">
        <v>0.97</v>
      </c>
      <c r="AK397" s="9">
        <v>0.96</v>
      </c>
    </row>
    <row r="398" spans="1:37" s="9" customFormat="1" x14ac:dyDescent="0.3">
      <c r="A398" s="24" t="str">
        <f t="shared" si="7"/>
        <v>SDG_NoInv_BasePVAXavege</v>
      </c>
      <c r="B398" s="7" t="s">
        <v>221</v>
      </c>
      <c r="C398" s="8" t="s">
        <v>217</v>
      </c>
      <c r="D398" s="21" t="s">
        <v>212</v>
      </c>
      <c r="E398" s="9" t="s">
        <v>26</v>
      </c>
      <c r="F398" s="9">
        <v>1</v>
      </c>
      <c r="G398" s="9">
        <v>0.98</v>
      </c>
      <c r="H398" s="9">
        <v>0.98</v>
      </c>
      <c r="I398" s="9">
        <v>0.98</v>
      </c>
      <c r="J398" s="9">
        <v>0.99</v>
      </c>
      <c r="K398" s="9">
        <v>0.99</v>
      </c>
      <c r="L398" s="9">
        <v>0.99</v>
      </c>
      <c r="M398" s="9">
        <v>0.99</v>
      </c>
      <c r="N398" s="9">
        <v>0.99</v>
      </c>
      <c r="O398" s="9">
        <v>1.01</v>
      </c>
      <c r="P398" s="9">
        <v>1</v>
      </c>
      <c r="Q398" s="9">
        <v>1</v>
      </c>
      <c r="R398" s="9">
        <v>1</v>
      </c>
      <c r="S398" s="9">
        <v>1</v>
      </c>
      <c r="T398" s="9">
        <v>1</v>
      </c>
      <c r="U398" s="9">
        <v>1</v>
      </c>
      <c r="V398" s="9">
        <v>1</v>
      </c>
      <c r="W398" s="9">
        <v>1</v>
      </c>
      <c r="X398" s="9">
        <v>1.01</v>
      </c>
      <c r="Y398" s="9">
        <v>1.01</v>
      </c>
      <c r="Z398" s="9">
        <v>1</v>
      </c>
      <c r="AA398" s="9">
        <v>1</v>
      </c>
      <c r="AB398" s="9">
        <v>1.01</v>
      </c>
      <c r="AC398" s="9">
        <v>1.01</v>
      </c>
      <c r="AD398" s="9">
        <v>1.01</v>
      </c>
      <c r="AE398" s="9">
        <v>1.01</v>
      </c>
      <c r="AF398" s="9">
        <v>1.01</v>
      </c>
      <c r="AG398" s="9">
        <v>1</v>
      </c>
      <c r="AH398" s="9">
        <v>1</v>
      </c>
      <c r="AI398" s="9">
        <v>0.98</v>
      </c>
      <c r="AJ398" s="9">
        <v>0.98</v>
      </c>
      <c r="AK398" s="9">
        <v>0.97</v>
      </c>
    </row>
    <row r="399" spans="1:37" s="9" customFormat="1" x14ac:dyDescent="0.3">
      <c r="A399" s="24" t="str">
        <f t="shared" si="7"/>
        <v>SDG_NoInv_BasePVAXafats</v>
      </c>
      <c r="B399" s="7" t="s">
        <v>221</v>
      </c>
      <c r="C399" s="8" t="s">
        <v>217</v>
      </c>
      <c r="D399" s="21" t="s">
        <v>212</v>
      </c>
      <c r="E399" s="9" t="s">
        <v>27</v>
      </c>
      <c r="F399" s="9">
        <v>1</v>
      </c>
      <c r="G399" s="9">
        <v>0.97</v>
      </c>
      <c r="H399" s="9">
        <v>0.96</v>
      </c>
      <c r="I399" s="9">
        <v>0.95</v>
      </c>
      <c r="J399" s="9">
        <v>0.95</v>
      </c>
      <c r="K399" s="9">
        <v>0.94</v>
      </c>
      <c r="L399" s="9">
        <v>0.93</v>
      </c>
      <c r="M399" s="9">
        <v>0.93</v>
      </c>
      <c r="N399" s="9">
        <v>0.92</v>
      </c>
      <c r="O399" s="9">
        <v>1.01</v>
      </c>
      <c r="P399" s="9">
        <v>1</v>
      </c>
      <c r="Q399" s="9">
        <v>0.97</v>
      </c>
      <c r="R399" s="9">
        <v>0.95</v>
      </c>
      <c r="S399" s="9">
        <v>0.93</v>
      </c>
      <c r="T399" s="9">
        <v>0.92</v>
      </c>
      <c r="U399" s="9">
        <v>0.92</v>
      </c>
      <c r="V399" s="9">
        <v>0.91</v>
      </c>
      <c r="W399" s="9">
        <v>0.9</v>
      </c>
      <c r="X399" s="9">
        <v>0.91</v>
      </c>
      <c r="Y399" s="9">
        <v>0.91</v>
      </c>
      <c r="Z399" s="9">
        <v>0.91</v>
      </c>
      <c r="AA399" s="9">
        <v>0.91</v>
      </c>
      <c r="AB399" s="9">
        <v>0.94</v>
      </c>
      <c r="AC399" s="9">
        <v>0.94</v>
      </c>
      <c r="AD399" s="9">
        <v>0.93</v>
      </c>
      <c r="AE399" s="9">
        <v>0.92</v>
      </c>
      <c r="AF399" s="9">
        <v>0.91</v>
      </c>
      <c r="AG399" s="9">
        <v>0.91</v>
      </c>
      <c r="AH399" s="9">
        <v>0.92</v>
      </c>
      <c r="AI399" s="9">
        <v>0.92</v>
      </c>
      <c r="AJ399" s="9">
        <v>0.92</v>
      </c>
      <c r="AK399" s="9">
        <v>0.92</v>
      </c>
    </row>
    <row r="400" spans="1:37" s="9" customFormat="1" x14ac:dyDescent="0.3">
      <c r="A400" s="24" t="str">
        <f t="shared" si="7"/>
        <v>SDG_NoInv_BasePVAXadair</v>
      </c>
      <c r="B400" s="7" t="s">
        <v>221</v>
      </c>
      <c r="C400" s="8" t="s">
        <v>217</v>
      </c>
      <c r="D400" s="21" t="s">
        <v>212</v>
      </c>
      <c r="E400" s="9" t="s">
        <v>28</v>
      </c>
      <c r="F400" s="9">
        <v>1</v>
      </c>
      <c r="G400" s="9">
        <v>0.99</v>
      </c>
      <c r="H400" s="9">
        <v>0.98</v>
      </c>
      <c r="I400" s="9">
        <v>0.98</v>
      </c>
      <c r="J400" s="9">
        <v>0.98</v>
      </c>
      <c r="K400" s="9">
        <v>0.98</v>
      </c>
      <c r="L400" s="9">
        <v>0.98</v>
      </c>
      <c r="M400" s="9">
        <v>0.98</v>
      </c>
      <c r="N400" s="9">
        <v>0.98</v>
      </c>
      <c r="O400" s="9">
        <v>0.99</v>
      </c>
      <c r="P400" s="9">
        <v>0.99</v>
      </c>
      <c r="Q400" s="9">
        <v>0.99</v>
      </c>
      <c r="R400" s="9">
        <v>0.99</v>
      </c>
      <c r="S400" s="9">
        <v>0.99</v>
      </c>
      <c r="T400" s="9">
        <v>0.99</v>
      </c>
      <c r="U400" s="9">
        <v>0.99</v>
      </c>
      <c r="V400" s="9">
        <v>1</v>
      </c>
      <c r="W400" s="9">
        <v>1</v>
      </c>
      <c r="X400" s="9">
        <v>1</v>
      </c>
      <c r="Y400" s="9">
        <v>1</v>
      </c>
      <c r="Z400" s="9">
        <v>1</v>
      </c>
      <c r="AA400" s="9">
        <v>1</v>
      </c>
      <c r="AB400" s="9">
        <v>1</v>
      </c>
      <c r="AC400" s="9">
        <v>1</v>
      </c>
      <c r="AD400" s="9">
        <v>1</v>
      </c>
      <c r="AE400" s="9">
        <v>1</v>
      </c>
      <c r="AF400" s="9">
        <v>1</v>
      </c>
      <c r="AG400" s="9">
        <v>1</v>
      </c>
      <c r="AH400" s="9">
        <v>0.99</v>
      </c>
      <c r="AI400" s="9">
        <v>0.98</v>
      </c>
      <c r="AJ400" s="9">
        <v>0.97</v>
      </c>
      <c r="AK400" s="9">
        <v>0.97</v>
      </c>
    </row>
    <row r="401" spans="1:37" s="9" customFormat="1" x14ac:dyDescent="0.3">
      <c r="A401" s="24" t="str">
        <f t="shared" si="7"/>
        <v>SDG_NoInv_BasePVAXagrai</v>
      </c>
      <c r="B401" s="7" t="s">
        <v>221</v>
      </c>
      <c r="C401" s="8" t="s">
        <v>217</v>
      </c>
      <c r="D401" s="21" t="s">
        <v>212</v>
      </c>
      <c r="E401" s="9" t="s">
        <v>29</v>
      </c>
      <c r="F401" s="9">
        <v>1</v>
      </c>
      <c r="G401" s="9">
        <v>1</v>
      </c>
      <c r="H401" s="9">
        <v>0.98</v>
      </c>
      <c r="I401" s="9">
        <v>0.98</v>
      </c>
      <c r="J401" s="9">
        <v>0.97</v>
      </c>
      <c r="K401" s="9">
        <v>0.96</v>
      </c>
      <c r="L401" s="9">
        <v>0.96</v>
      </c>
      <c r="M401" s="9">
        <v>0.95</v>
      </c>
      <c r="N401" s="9">
        <v>0.95</v>
      </c>
      <c r="O401" s="9">
        <v>0.95</v>
      </c>
      <c r="P401" s="9">
        <v>0.95</v>
      </c>
      <c r="Q401" s="9">
        <v>0.94</v>
      </c>
      <c r="R401" s="9">
        <v>0.94</v>
      </c>
      <c r="S401" s="9">
        <v>0.94</v>
      </c>
      <c r="T401" s="9">
        <v>0.94</v>
      </c>
      <c r="U401" s="9">
        <v>0.94</v>
      </c>
      <c r="V401" s="9">
        <v>0.94</v>
      </c>
      <c r="W401" s="9">
        <v>0.94</v>
      </c>
      <c r="X401" s="9">
        <v>0.94</v>
      </c>
      <c r="Y401" s="9">
        <v>0.94</v>
      </c>
      <c r="Z401" s="9">
        <v>0.94</v>
      </c>
      <c r="AA401" s="9">
        <v>0.94</v>
      </c>
      <c r="AB401" s="9">
        <v>0.94</v>
      </c>
      <c r="AC401" s="9">
        <v>0.94</v>
      </c>
      <c r="AD401" s="9">
        <v>0.95</v>
      </c>
      <c r="AE401" s="9">
        <v>0.95</v>
      </c>
      <c r="AF401" s="9">
        <v>0.95</v>
      </c>
      <c r="AG401" s="9">
        <v>0.95</v>
      </c>
      <c r="AH401" s="9">
        <v>0.94</v>
      </c>
      <c r="AI401" s="9">
        <v>0.93</v>
      </c>
      <c r="AJ401" s="9">
        <v>0.93</v>
      </c>
      <c r="AK401" s="9">
        <v>0.93</v>
      </c>
    </row>
    <row r="402" spans="1:37" s="9" customFormat="1" x14ac:dyDescent="0.3">
      <c r="A402" s="24" t="str">
        <f t="shared" si="7"/>
        <v>SDG_NoInv_BasePVAXastar</v>
      </c>
      <c r="B402" s="7" t="s">
        <v>221</v>
      </c>
      <c r="C402" s="8" t="s">
        <v>217</v>
      </c>
      <c r="D402" s="21" t="s">
        <v>212</v>
      </c>
      <c r="E402" s="9" t="s">
        <v>30</v>
      </c>
      <c r="F402" s="9">
        <v>1</v>
      </c>
      <c r="G402" s="9">
        <v>0.99</v>
      </c>
      <c r="H402" s="9">
        <v>0.97</v>
      </c>
      <c r="I402" s="9">
        <v>0.98</v>
      </c>
      <c r="J402" s="9">
        <v>0.97</v>
      </c>
      <c r="K402" s="9">
        <v>0.96</v>
      </c>
      <c r="L402" s="9">
        <v>0.95</v>
      </c>
      <c r="M402" s="9">
        <v>0.95</v>
      </c>
      <c r="N402" s="9">
        <v>0.94</v>
      </c>
      <c r="O402" s="9">
        <v>0.94</v>
      </c>
      <c r="P402" s="9">
        <v>0.94</v>
      </c>
      <c r="Q402" s="9">
        <v>0.93</v>
      </c>
      <c r="R402" s="9">
        <v>0.93</v>
      </c>
      <c r="S402" s="9">
        <v>0.93</v>
      </c>
      <c r="T402" s="9">
        <v>0.93</v>
      </c>
      <c r="U402" s="9">
        <v>0.93</v>
      </c>
      <c r="V402" s="9">
        <v>0.92</v>
      </c>
      <c r="W402" s="9">
        <v>0.92</v>
      </c>
      <c r="X402" s="9">
        <v>0.92</v>
      </c>
      <c r="Y402" s="9">
        <v>0.92</v>
      </c>
      <c r="Z402" s="9">
        <v>0.92</v>
      </c>
      <c r="AA402" s="9">
        <v>0.92</v>
      </c>
      <c r="AB402" s="9">
        <v>0.92</v>
      </c>
      <c r="AC402" s="9">
        <v>0.92</v>
      </c>
      <c r="AD402" s="9">
        <v>0.92</v>
      </c>
      <c r="AE402" s="9">
        <v>0.92</v>
      </c>
      <c r="AF402" s="9">
        <v>0.93</v>
      </c>
      <c r="AG402" s="9">
        <v>0.9</v>
      </c>
      <c r="AH402" s="9">
        <v>0.88</v>
      </c>
      <c r="AI402" s="9">
        <v>0.86</v>
      </c>
      <c r="AJ402" s="9">
        <v>0.84</v>
      </c>
      <c r="AK402" s="9">
        <v>0.83</v>
      </c>
    </row>
    <row r="403" spans="1:37" s="9" customFormat="1" x14ac:dyDescent="0.3">
      <c r="A403" s="24" t="str">
        <f t="shared" si="7"/>
        <v>SDG_NoInv_BasePVAXafeed</v>
      </c>
      <c r="B403" s="7" t="s">
        <v>221</v>
      </c>
      <c r="C403" s="8" t="s">
        <v>217</v>
      </c>
      <c r="D403" s="21" t="s">
        <v>212</v>
      </c>
      <c r="E403" s="9" t="s">
        <v>31</v>
      </c>
      <c r="F403" s="9">
        <v>1</v>
      </c>
      <c r="G403" s="9">
        <v>0.76</v>
      </c>
      <c r="H403" s="9">
        <v>0.86</v>
      </c>
      <c r="I403" s="9">
        <v>0.89</v>
      </c>
      <c r="J403" s="9">
        <v>0.92</v>
      </c>
      <c r="K403" s="9">
        <v>0.92</v>
      </c>
      <c r="L403" s="9">
        <v>0.92</v>
      </c>
      <c r="M403" s="9">
        <v>0.92</v>
      </c>
      <c r="N403" s="9">
        <v>0.92</v>
      </c>
      <c r="O403" s="9">
        <v>0.96</v>
      </c>
      <c r="P403" s="9">
        <v>0.95</v>
      </c>
      <c r="Q403" s="9">
        <v>0.95</v>
      </c>
      <c r="R403" s="9">
        <v>0.95</v>
      </c>
      <c r="S403" s="9">
        <v>0.95</v>
      </c>
      <c r="T403" s="9">
        <v>0.96</v>
      </c>
      <c r="U403" s="9">
        <v>0.96</v>
      </c>
      <c r="V403" s="9">
        <v>0.96</v>
      </c>
      <c r="W403" s="9">
        <v>0.97</v>
      </c>
      <c r="X403" s="9">
        <v>0.97</v>
      </c>
      <c r="Y403" s="9">
        <v>0.97</v>
      </c>
      <c r="Z403" s="9">
        <v>0.98</v>
      </c>
      <c r="AA403" s="9">
        <v>0.98</v>
      </c>
      <c r="AB403" s="9">
        <v>0.99</v>
      </c>
      <c r="AC403" s="9">
        <v>0.99</v>
      </c>
      <c r="AD403" s="9">
        <v>0.99</v>
      </c>
      <c r="AE403" s="9">
        <v>0.98</v>
      </c>
      <c r="AF403" s="9">
        <v>0.98</v>
      </c>
      <c r="AG403" s="9">
        <v>0.98</v>
      </c>
      <c r="AH403" s="9">
        <v>1.03</v>
      </c>
      <c r="AI403" s="9">
        <v>1.06</v>
      </c>
      <c r="AJ403" s="9">
        <v>1.05</v>
      </c>
      <c r="AK403" s="9">
        <v>1.05</v>
      </c>
    </row>
    <row r="404" spans="1:37" s="9" customFormat="1" x14ac:dyDescent="0.3">
      <c r="A404" s="24" t="str">
        <f t="shared" si="7"/>
        <v>SDG_NoInv_BasePVAXabake</v>
      </c>
      <c r="B404" s="7" t="s">
        <v>221</v>
      </c>
      <c r="C404" s="8" t="s">
        <v>217</v>
      </c>
      <c r="D404" s="21" t="s">
        <v>212</v>
      </c>
      <c r="E404" s="9" t="s">
        <v>32</v>
      </c>
      <c r="F404" s="9">
        <v>1</v>
      </c>
      <c r="G404" s="9">
        <v>1.01</v>
      </c>
      <c r="H404" s="9">
        <v>1</v>
      </c>
      <c r="I404" s="9">
        <v>1</v>
      </c>
      <c r="J404" s="9">
        <v>1</v>
      </c>
      <c r="K404" s="9">
        <v>1</v>
      </c>
      <c r="L404" s="9">
        <v>1</v>
      </c>
      <c r="M404" s="9">
        <v>1</v>
      </c>
      <c r="N404" s="9">
        <v>1</v>
      </c>
      <c r="O404" s="9">
        <v>1</v>
      </c>
      <c r="P404" s="9">
        <v>1</v>
      </c>
      <c r="Q404" s="9">
        <v>1</v>
      </c>
      <c r="R404" s="9">
        <v>1</v>
      </c>
      <c r="S404" s="9">
        <v>1.01</v>
      </c>
      <c r="T404" s="9">
        <v>1.01</v>
      </c>
      <c r="U404" s="9">
        <v>1.01</v>
      </c>
      <c r="V404" s="9">
        <v>1.01</v>
      </c>
      <c r="W404" s="9">
        <v>1.01</v>
      </c>
      <c r="X404" s="9">
        <v>1.02</v>
      </c>
      <c r="Y404" s="9">
        <v>1.02</v>
      </c>
      <c r="Z404" s="9">
        <v>1.01</v>
      </c>
      <c r="AA404" s="9">
        <v>1.01</v>
      </c>
      <c r="AB404" s="9">
        <v>1.01</v>
      </c>
      <c r="AC404" s="9">
        <v>1.01</v>
      </c>
      <c r="AD404" s="9">
        <v>1.01</v>
      </c>
      <c r="AE404" s="9">
        <v>1.01</v>
      </c>
      <c r="AF404" s="9">
        <v>1.01</v>
      </c>
      <c r="AG404" s="9">
        <v>1.01</v>
      </c>
      <c r="AH404" s="9">
        <v>0.99</v>
      </c>
      <c r="AI404" s="9">
        <v>0.98</v>
      </c>
      <c r="AJ404" s="9">
        <v>0.97</v>
      </c>
      <c r="AK404" s="9">
        <v>0.96</v>
      </c>
    </row>
    <row r="405" spans="1:37" s="9" customFormat="1" x14ac:dyDescent="0.3">
      <c r="A405" s="24" t="str">
        <f t="shared" si="7"/>
        <v>SDG_NoInv_BasePVAXasuga</v>
      </c>
      <c r="B405" s="7" t="s">
        <v>221</v>
      </c>
      <c r="C405" s="8" t="s">
        <v>217</v>
      </c>
      <c r="D405" s="21" t="s">
        <v>212</v>
      </c>
      <c r="E405" s="9" t="s">
        <v>33</v>
      </c>
      <c r="F405" s="9">
        <v>1</v>
      </c>
      <c r="G405" s="9">
        <v>1</v>
      </c>
      <c r="H405" s="9">
        <v>1</v>
      </c>
      <c r="I405" s="9">
        <v>1</v>
      </c>
      <c r="J405" s="9">
        <v>0.99</v>
      </c>
      <c r="K405" s="9">
        <v>0.99</v>
      </c>
      <c r="L405" s="9">
        <v>0.99</v>
      </c>
      <c r="M405" s="9">
        <v>0.98</v>
      </c>
      <c r="N405" s="9">
        <v>0.98</v>
      </c>
      <c r="O405" s="9">
        <v>0.98</v>
      </c>
      <c r="P405" s="9">
        <v>0.98</v>
      </c>
      <c r="Q405" s="9">
        <v>0.98</v>
      </c>
      <c r="R405" s="9">
        <v>0.98</v>
      </c>
      <c r="S405" s="9">
        <v>0.98</v>
      </c>
      <c r="T405" s="9">
        <v>0.98</v>
      </c>
      <c r="U405" s="9">
        <v>0.98</v>
      </c>
      <c r="V405" s="9">
        <v>0.98</v>
      </c>
      <c r="W405" s="9">
        <v>0.98</v>
      </c>
      <c r="X405" s="9">
        <v>0.98</v>
      </c>
      <c r="Y405" s="9">
        <v>0.98</v>
      </c>
      <c r="Z405" s="9">
        <v>0.98</v>
      </c>
      <c r="AA405" s="9">
        <v>0.98</v>
      </c>
      <c r="AB405" s="9">
        <v>0.98</v>
      </c>
      <c r="AC405" s="9">
        <v>0.98</v>
      </c>
      <c r="AD405" s="9">
        <v>0.98</v>
      </c>
      <c r="AE405" s="9">
        <v>0.98</v>
      </c>
      <c r="AF405" s="9">
        <v>0.98</v>
      </c>
      <c r="AG405" s="9">
        <v>0.98</v>
      </c>
      <c r="AH405" s="9">
        <v>0.97</v>
      </c>
      <c r="AI405" s="9">
        <v>0.96</v>
      </c>
      <c r="AJ405" s="9">
        <v>0.96</v>
      </c>
      <c r="AK405" s="9">
        <v>0.96</v>
      </c>
    </row>
    <row r="406" spans="1:37" s="9" customFormat="1" x14ac:dyDescent="0.3">
      <c r="A406" s="24" t="str">
        <f t="shared" si="7"/>
        <v>SDG_NoInv_BasePVAXaconf</v>
      </c>
      <c r="B406" s="7" t="s">
        <v>221</v>
      </c>
      <c r="C406" s="8" t="s">
        <v>217</v>
      </c>
      <c r="D406" s="21" t="s">
        <v>212</v>
      </c>
      <c r="E406" s="9" t="s">
        <v>34</v>
      </c>
      <c r="F406" s="9">
        <v>1</v>
      </c>
      <c r="G406" s="9">
        <v>1</v>
      </c>
      <c r="H406" s="9">
        <v>1</v>
      </c>
      <c r="I406" s="9">
        <v>1</v>
      </c>
      <c r="J406" s="9">
        <v>1</v>
      </c>
      <c r="K406" s="9">
        <v>1</v>
      </c>
      <c r="L406" s="9">
        <v>1</v>
      </c>
      <c r="M406" s="9">
        <v>1.01</v>
      </c>
      <c r="N406" s="9">
        <v>1.01</v>
      </c>
      <c r="O406" s="9">
        <v>1.02</v>
      </c>
      <c r="P406" s="9">
        <v>1.02</v>
      </c>
      <c r="Q406" s="9">
        <v>1.02</v>
      </c>
      <c r="R406" s="9">
        <v>1.03</v>
      </c>
      <c r="S406" s="9">
        <v>1.03</v>
      </c>
      <c r="T406" s="9">
        <v>1.04</v>
      </c>
      <c r="U406" s="9">
        <v>1.04</v>
      </c>
      <c r="V406" s="9">
        <v>1.04</v>
      </c>
      <c r="W406" s="9">
        <v>1.05</v>
      </c>
      <c r="X406" s="9">
        <v>1.05</v>
      </c>
      <c r="Y406" s="9">
        <v>1.04</v>
      </c>
      <c r="Z406" s="9">
        <v>1.04</v>
      </c>
      <c r="AA406" s="9">
        <v>1.04</v>
      </c>
      <c r="AB406" s="9">
        <v>1.05</v>
      </c>
      <c r="AC406" s="9">
        <v>1.04</v>
      </c>
      <c r="AD406" s="9">
        <v>1.04</v>
      </c>
      <c r="AE406" s="9">
        <v>1.04</v>
      </c>
      <c r="AF406" s="9">
        <v>1.05</v>
      </c>
      <c r="AG406" s="9">
        <v>1.04</v>
      </c>
      <c r="AH406" s="9">
        <v>1.03</v>
      </c>
      <c r="AI406" s="9">
        <v>1.01</v>
      </c>
      <c r="AJ406" s="9">
        <v>1</v>
      </c>
      <c r="AK406" s="9">
        <v>0.99</v>
      </c>
    </row>
    <row r="407" spans="1:37" s="9" customFormat="1" x14ac:dyDescent="0.3">
      <c r="A407" s="24" t="str">
        <f t="shared" si="7"/>
        <v>SDG_NoInv_BasePVAXapast</v>
      </c>
      <c r="B407" s="7" t="s">
        <v>221</v>
      </c>
      <c r="C407" s="8" t="s">
        <v>217</v>
      </c>
      <c r="D407" s="21" t="s">
        <v>212</v>
      </c>
      <c r="E407" s="9" t="s">
        <v>35</v>
      </c>
      <c r="F407" s="9">
        <v>1</v>
      </c>
      <c r="G407" s="9">
        <v>0.93</v>
      </c>
      <c r="H407" s="9">
        <v>0.94</v>
      </c>
      <c r="I407" s="9">
        <v>0.93</v>
      </c>
      <c r="J407" s="9">
        <v>0.94</v>
      </c>
      <c r="K407" s="9">
        <v>0.95</v>
      </c>
      <c r="L407" s="9">
        <v>0.95</v>
      </c>
      <c r="M407" s="9">
        <v>0.95</v>
      </c>
      <c r="N407" s="9">
        <v>0.94</v>
      </c>
      <c r="O407" s="9">
        <v>0.99</v>
      </c>
      <c r="P407" s="9">
        <v>0.98</v>
      </c>
      <c r="Q407" s="9">
        <v>0.97</v>
      </c>
      <c r="R407" s="9">
        <v>0.96</v>
      </c>
      <c r="S407" s="9">
        <v>0.97</v>
      </c>
      <c r="T407" s="9">
        <v>0.97</v>
      </c>
      <c r="U407" s="9">
        <v>0.96</v>
      </c>
      <c r="V407" s="9">
        <v>0.96</v>
      </c>
      <c r="W407" s="9">
        <v>0.96</v>
      </c>
      <c r="X407" s="9">
        <v>0.97</v>
      </c>
      <c r="Y407" s="9">
        <v>0.96</v>
      </c>
      <c r="Z407" s="9">
        <v>0.95</v>
      </c>
      <c r="AA407" s="9">
        <v>0.95</v>
      </c>
      <c r="AB407" s="9">
        <v>0.96</v>
      </c>
      <c r="AC407" s="9">
        <v>0.96</v>
      </c>
      <c r="AD407" s="9">
        <v>0.96</v>
      </c>
      <c r="AE407" s="9">
        <v>0.96</v>
      </c>
      <c r="AF407" s="9">
        <v>0.96</v>
      </c>
      <c r="AG407" s="9">
        <v>0.95</v>
      </c>
      <c r="AH407" s="9">
        <v>0.97</v>
      </c>
      <c r="AI407" s="9">
        <v>0.97</v>
      </c>
      <c r="AJ407" s="9">
        <v>0.97</v>
      </c>
      <c r="AK407" s="9">
        <v>0.97</v>
      </c>
    </row>
    <row r="408" spans="1:37" s="9" customFormat="1" x14ac:dyDescent="0.3">
      <c r="A408" s="24" t="str">
        <f t="shared" si="7"/>
        <v>SDG_NoInv_BasePVAXaofoo</v>
      </c>
      <c r="B408" s="7" t="s">
        <v>221</v>
      </c>
      <c r="C408" s="8" t="s">
        <v>217</v>
      </c>
      <c r="D408" s="21" t="s">
        <v>212</v>
      </c>
      <c r="E408" s="9" t="s">
        <v>36</v>
      </c>
      <c r="F408" s="9">
        <v>1</v>
      </c>
      <c r="G408" s="9">
        <v>0.96</v>
      </c>
      <c r="H408" s="9">
        <v>0.96</v>
      </c>
      <c r="I408" s="9">
        <v>0.96</v>
      </c>
      <c r="J408" s="9">
        <v>0.97</v>
      </c>
      <c r="K408" s="9">
        <v>0.97</v>
      </c>
      <c r="L408" s="9">
        <v>0.97</v>
      </c>
      <c r="M408" s="9">
        <v>0.97</v>
      </c>
      <c r="N408" s="9">
        <v>0.97</v>
      </c>
      <c r="O408" s="9">
        <v>0.99</v>
      </c>
      <c r="P408" s="9">
        <v>0.99</v>
      </c>
      <c r="Q408" s="9">
        <v>0.98</v>
      </c>
      <c r="R408" s="9">
        <v>0.98</v>
      </c>
      <c r="S408" s="9">
        <v>0.98</v>
      </c>
      <c r="T408" s="9">
        <v>0.98</v>
      </c>
      <c r="U408" s="9">
        <v>0.98</v>
      </c>
      <c r="V408" s="9">
        <v>0.98</v>
      </c>
      <c r="W408" s="9">
        <v>0.98</v>
      </c>
      <c r="X408" s="9">
        <v>0.99</v>
      </c>
      <c r="Y408" s="9">
        <v>0.99</v>
      </c>
      <c r="Z408" s="9">
        <v>0.98</v>
      </c>
      <c r="AA408" s="9">
        <v>0.98</v>
      </c>
      <c r="AB408" s="9">
        <v>0.99</v>
      </c>
      <c r="AC408" s="9">
        <v>0.99</v>
      </c>
      <c r="AD408" s="9">
        <v>0.99</v>
      </c>
      <c r="AE408" s="9">
        <v>0.98</v>
      </c>
      <c r="AF408" s="9">
        <v>0.99</v>
      </c>
      <c r="AG408" s="9">
        <v>0.98</v>
      </c>
      <c r="AH408" s="9">
        <v>0.98</v>
      </c>
      <c r="AI408" s="9">
        <v>0.98</v>
      </c>
      <c r="AJ408" s="9">
        <v>0.98</v>
      </c>
      <c r="AK408" s="9">
        <v>0.97</v>
      </c>
    </row>
    <row r="409" spans="1:37" s="9" customFormat="1" x14ac:dyDescent="0.3">
      <c r="A409" s="24" t="str">
        <f t="shared" si="7"/>
        <v>SDG_NoInv_BasePVAXabevt</v>
      </c>
      <c r="B409" s="7" t="s">
        <v>221</v>
      </c>
      <c r="C409" s="8" t="s">
        <v>217</v>
      </c>
      <c r="D409" s="21" t="s">
        <v>212</v>
      </c>
      <c r="E409" s="9" t="s">
        <v>37</v>
      </c>
      <c r="F409" s="9">
        <v>1</v>
      </c>
      <c r="G409" s="9">
        <v>0.99</v>
      </c>
      <c r="H409" s="9">
        <v>1.01</v>
      </c>
      <c r="I409" s="9">
        <v>1</v>
      </c>
      <c r="J409" s="9">
        <v>1</v>
      </c>
      <c r="K409" s="9">
        <v>1</v>
      </c>
      <c r="L409" s="9">
        <v>1.01</v>
      </c>
      <c r="M409" s="9">
        <v>1.01</v>
      </c>
      <c r="N409" s="9">
        <v>1</v>
      </c>
      <c r="O409" s="9">
        <v>1.04</v>
      </c>
      <c r="P409" s="9">
        <v>1.04</v>
      </c>
      <c r="Q409" s="9">
        <v>1.02</v>
      </c>
      <c r="R409" s="9">
        <v>1.02</v>
      </c>
      <c r="S409" s="9">
        <v>1.02</v>
      </c>
      <c r="T409" s="9">
        <v>1.02</v>
      </c>
      <c r="U409" s="9">
        <v>1.02</v>
      </c>
      <c r="V409" s="9">
        <v>1.01</v>
      </c>
      <c r="W409" s="9">
        <v>1.02</v>
      </c>
      <c r="X409" s="9">
        <v>1.02</v>
      </c>
      <c r="Y409" s="9">
        <v>1.01</v>
      </c>
      <c r="Z409" s="9">
        <v>1.01</v>
      </c>
      <c r="AA409" s="9">
        <v>1.01</v>
      </c>
      <c r="AB409" s="9">
        <v>1.02</v>
      </c>
      <c r="AC409" s="9">
        <v>1.02</v>
      </c>
      <c r="AD409" s="9">
        <v>1.02</v>
      </c>
      <c r="AE409" s="9">
        <v>1.01</v>
      </c>
      <c r="AF409" s="9">
        <v>1.01</v>
      </c>
      <c r="AG409" s="9">
        <v>1.01</v>
      </c>
      <c r="AH409" s="9">
        <v>1.01</v>
      </c>
      <c r="AI409" s="9">
        <v>1</v>
      </c>
      <c r="AJ409" s="9">
        <v>0.99</v>
      </c>
      <c r="AK409" s="9">
        <v>0.98</v>
      </c>
    </row>
    <row r="410" spans="1:37" s="9" customFormat="1" x14ac:dyDescent="0.3">
      <c r="A410" s="24" t="str">
        <f t="shared" si="7"/>
        <v>SDG_NoInv_BasePVAXatext</v>
      </c>
      <c r="B410" s="7" t="s">
        <v>221</v>
      </c>
      <c r="C410" s="8" t="s">
        <v>217</v>
      </c>
      <c r="D410" s="21" t="s">
        <v>212</v>
      </c>
      <c r="E410" s="9" t="s">
        <v>38</v>
      </c>
      <c r="F410" s="9">
        <v>1</v>
      </c>
      <c r="G410" s="9">
        <v>1.0900000000000001</v>
      </c>
      <c r="H410" s="9">
        <v>1.08</v>
      </c>
      <c r="I410" s="9">
        <v>1.08</v>
      </c>
      <c r="J410" s="9">
        <v>1.07</v>
      </c>
      <c r="K410" s="9">
        <v>1.07</v>
      </c>
      <c r="L410" s="9">
        <v>1.08</v>
      </c>
      <c r="M410" s="9">
        <v>1.08</v>
      </c>
      <c r="N410" s="9">
        <v>1.0900000000000001</v>
      </c>
      <c r="O410" s="9">
        <v>1.0900000000000001</v>
      </c>
      <c r="P410" s="9">
        <v>1.0900000000000001</v>
      </c>
      <c r="Q410" s="9">
        <v>1.0900000000000001</v>
      </c>
      <c r="R410" s="9">
        <v>1.1000000000000001</v>
      </c>
      <c r="S410" s="9">
        <v>1.1000000000000001</v>
      </c>
      <c r="T410" s="9">
        <v>1.1000000000000001</v>
      </c>
      <c r="U410" s="9">
        <v>1.1000000000000001</v>
      </c>
      <c r="V410" s="9">
        <v>1.1100000000000001</v>
      </c>
      <c r="W410" s="9">
        <v>1.1100000000000001</v>
      </c>
      <c r="X410" s="9">
        <v>1.1100000000000001</v>
      </c>
      <c r="Y410" s="9">
        <v>1.1100000000000001</v>
      </c>
      <c r="Z410" s="9">
        <v>1.1100000000000001</v>
      </c>
      <c r="AA410" s="9">
        <v>1.1100000000000001</v>
      </c>
      <c r="AB410" s="9">
        <v>1.1100000000000001</v>
      </c>
      <c r="AC410" s="9">
        <v>1.1000000000000001</v>
      </c>
      <c r="AD410" s="9">
        <v>1.1000000000000001</v>
      </c>
      <c r="AE410" s="9">
        <v>1.1000000000000001</v>
      </c>
      <c r="AF410" s="9">
        <v>1.1000000000000001</v>
      </c>
      <c r="AG410" s="9">
        <v>1.1000000000000001</v>
      </c>
      <c r="AH410" s="9">
        <v>1.07</v>
      </c>
      <c r="AI410" s="9">
        <v>1.05</v>
      </c>
      <c r="AJ410" s="9">
        <v>1.03</v>
      </c>
      <c r="AK410" s="9">
        <v>1.02</v>
      </c>
    </row>
    <row r="411" spans="1:37" s="9" customFormat="1" x14ac:dyDescent="0.3">
      <c r="A411" s="24" t="str">
        <f t="shared" si="7"/>
        <v>SDG_NoInv_BasePVAXaclth</v>
      </c>
      <c r="B411" s="7" t="s">
        <v>221</v>
      </c>
      <c r="C411" s="8" t="s">
        <v>217</v>
      </c>
      <c r="D411" s="21" t="s">
        <v>212</v>
      </c>
      <c r="E411" s="9" t="s">
        <v>39</v>
      </c>
      <c r="F411" s="9">
        <v>1</v>
      </c>
      <c r="G411" s="9">
        <v>1.1000000000000001</v>
      </c>
      <c r="H411" s="9">
        <v>1.0900000000000001</v>
      </c>
      <c r="I411" s="9">
        <v>1.0900000000000001</v>
      </c>
      <c r="J411" s="9">
        <v>1.0900000000000001</v>
      </c>
      <c r="K411" s="9">
        <v>1.0900000000000001</v>
      </c>
      <c r="L411" s="9">
        <v>1.1000000000000001</v>
      </c>
      <c r="M411" s="9">
        <v>1.1000000000000001</v>
      </c>
      <c r="N411" s="9">
        <v>1.1100000000000001</v>
      </c>
      <c r="O411" s="9">
        <v>1.1100000000000001</v>
      </c>
      <c r="P411" s="9">
        <v>1.1100000000000001</v>
      </c>
      <c r="Q411" s="9">
        <v>1.1100000000000001</v>
      </c>
      <c r="R411" s="9">
        <v>1.1200000000000001</v>
      </c>
      <c r="S411" s="9">
        <v>1.1200000000000001</v>
      </c>
      <c r="T411" s="9">
        <v>1.1200000000000001</v>
      </c>
      <c r="U411" s="9">
        <v>1.1299999999999999</v>
      </c>
      <c r="V411" s="9">
        <v>1.1299999999999999</v>
      </c>
      <c r="W411" s="9">
        <v>1.1399999999999999</v>
      </c>
      <c r="X411" s="9">
        <v>1.1399999999999999</v>
      </c>
      <c r="Y411" s="9">
        <v>1.1399999999999999</v>
      </c>
      <c r="Z411" s="9">
        <v>1.1299999999999999</v>
      </c>
      <c r="AA411" s="9">
        <v>1.1299999999999999</v>
      </c>
      <c r="AB411" s="9">
        <v>1.1299999999999999</v>
      </c>
      <c r="AC411" s="9">
        <v>1.1200000000000001</v>
      </c>
      <c r="AD411" s="9">
        <v>1.1200000000000001</v>
      </c>
      <c r="AE411" s="9">
        <v>1.1200000000000001</v>
      </c>
      <c r="AF411" s="9">
        <v>1.1200000000000001</v>
      </c>
      <c r="AG411" s="9">
        <v>1.1200000000000001</v>
      </c>
      <c r="AH411" s="9">
        <v>1.0900000000000001</v>
      </c>
      <c r="AI411" s="9">
        <v>1.06</v>
      </c>
      <c r="AJ411" s="9">
        <v>1.04</v>
      </c>
      <c r="AK411" s="9">
        <v>1.03</v>
      </c>
    </row>
    <row r="412" spans="1:37" s="9" customFormat="1" x14ac:dyDescent="0.3">
      <c r="A412" s="24" t="str">
        <f t="shared" si="7"/>
        <v>SDG_NoInv_BasePVAXaleat</v>
      </c>
      <c r="B412" s="7" t="s">
        <v>221</v>
      </c>
      <c r="C412" s="8" t="s">
        <v>217</v>
      </c>
      <c r="D412" s="21" t="s">
        <v>212</v>
      </c>
      <c r="E412" s="9" t="s">
        <v>40</v>
      </c>
      <c r="F412" s="9">
        <v>1</v>
      </c>
      <c r="G412" s="9">
        <v>1.0900000000000001</v>
      </c>
      <c r="H412" s="9">
        <v>1.05</v>
      </c>
      <c r="I412" s="9">
        <v>1.01</v>
      </c>
      <c r="J412" s="9">
        <v>0.99</v>
      </c>
      <c r="K412" s="9">
        <v>1</v>
      </c>
      <c r="L412" s="9">
        <v>1.01</v>
      </c>
      <c r="M412" s="9">
        <v>1.02</v>
      </c>
      <c r="N412" s="9">
        <v>1.03</v>
      </c>
      <c r="O412" s="9">
        <v>1.1200000000000001</v>
      </c>
      <c r="P412" s="9">
        <v>1.1200000000000001</v>
      </c>
      <c r="Q412" s="9">
        <v>1.1000000000000001</v>
      </c>
      <c r="R412" s="9">
        <v>1.07</v>
      </c>
      <c r="S412" s="9">
        <v>1.05</v>
      </c>
      <c r="T412" s="9">
        <v>1.04</v>
      </c>
      <c r="U412" s="9">
        <v>1.04</v>
      </c>
      <c r="V412" s="9">
        <v>1.03</v>
      </c>
      <c r="W412" s="9">
        <v>1.03</v>
      </c>
      <c r="X412" s="9">
        <v>1.03</v>
      </c>
      <c r="Y412" s="9">
        <v>1.02</v>
      </c>
      <c r="Z412" s="9">
        <v>1.01</v>
      </c>
      <c r="AA412" s="9">
        <v>1.01</v>
      </c>
      <c r="AB412" s="9">
        <v>1.03</v>
      </c>
      <c r="AC412" s="9">
        <v>1.04</v>
      </c>
      <c r="AD412" s="9">
        <v>1.04</v>
      </c>
      <c r="AE412" s="9">
        <v>1.03</v>
      </c>
      <c r="AF412" s="9">
        <v>1.03</v>
      </c>
      <c r="AG412" s="9">
        <v>1.02</v>
      </c>
      <c r="AH412" s="9">
        <v>0.99</v>
      </c>
      <c r="AI412" s="9">
        <v>0.95</v>
      </c>
      <c r="AJ412" s="9">
        <v>0.93</v>
      </c>
      <c r="AK412" s="9">
        <v>0.92</v>
      </c>
    </row>
    <row r="413" spans="1:37" s="9" customFormat="1" x14ac:dyDescent="0.3">
      <c r="A413" s="24" t="str">
        <f t="shared" si="7"/>
        <v>SDG_NoInv_BasePVAXafoot</v>
      </c>
      <c r="B413" s="7" t="s">
        <v>221</v>
      </c>
      <c r="C413" s="8" t="s">
        <v>217</v>
      </c>
      <c r="D413" s="21" t="s">
        <v>212</v>
      </c>
      <c r="E413" s="9" t="s">
        <v>41</v>
      </c>
      <c r="F413" s="9">
        <v>1</v>
      </c>
      <c r="G413" s="9">
        <v>1.0900000000000001</v>
      </c>
      <c r="H413" s="9">
        <v>1.08</v>
      </c>
      <c r="I413" s="9">
        <v>1.08</v>
      </c>
      <c r="J413" s="9">
        <v>1.08</v>
      </c>
      <c r="K413" s="9">
        <v>1.08</v>
      </c>
      <c r="L413" s="9">
        <v>1.08</v>
      </c>
      <c r="M413" s="9">
        <v>1.0900000000000001</v>
      </c>
      <c r="N413" s="9">
        <v>1.0900000000000001</v>
      </c>
      <c r="O413" s="9">
        <v>1.0900000000000001</v>
      </c>
      <c r="P413" s="9">
        <v>1.0900000000000001</v>
      </c>
      <c r="Q413" s="9">
        <v>1.0900000000000001</v>
      </c>
      <c r="R413" s="9">
        <v>1.1000000000000001</v>
      </c>
      <c r="S413" s="9">
        <v>1.1000000000000001</v>
      </c>
      <c r="T413" s="9">
        <v>1.1000000000000001</v>
      </c>
      <c r="U413" s="9">
        <v>1.1000000000000001</v>
      </c>
      <c r="V413" s="9">
        <v>1.1100000000000001</v>
      </c>
      <c r="W413" s="9">
        <v>1.1100000000000001</v>
      </c>
      <c r="X413" s="9">
        <v>1.1100000000000001</v>
      </c>
      <c r="Y413" s="9">
        <v>1.1100000000000001</v>
      </c>
      <c r="Z413" s="9">
        <v>1.1100000000000001</v>
      </c>
      <c r="AA413" s="9">
        <v>1.1100000000000001</v>
      </c>
      <c r="AB413" s="9">
        <v>1.1100000000000001</v>
      </c>
      <c r="AC413" s="9">
        <v>1.1000000000000001</v>
      </c>
      <c r="AD413" s="9">
        <v>1.1000000000000001</v>
      </c>
      <c r="AE413" s="9">
        <v>1.1000000000000001</v>
      </c>
      <c r="AF413" s="9">
        <v>1.1100000000000001</v>
      </c>
      <c r="AG413" s="9">
        <v>1.1000000000000001</v>
      </c>
      <c r="AH413" s="9">
        <v>1.08</v>
      </c>
      <c r="AI413" s="9">
        <v>1.05</v>
      </c>
      <c r="AJ413" s="9">
        <v>1.04</v>
      </c>
      <c r="AK413" s="9">
        <v>1.02</v>
      </c>
    </row>
    <row r="414" spans="1:37" s="9" customFormat="1" x14ac:dyDescent="0.3">
      <c r="A414" s="24" t="str">
        <f t="shared" si="7"/>
        <v>SDG_NoInv_BasePVAXawood</v>
      </c>
      <c r="B414" s="7" t="s">
        <v>221</v>
      </c>
      <c r="C414" s="8" t="s">
        <v>217</v>
      </c>
      <c r="D414" s="21" t="s">
        <v>212</v>
      </c>
      <c r="E414" s="9" t="s">
        <v>42</v>
      </c>
      <c r="F414" s="9">
        <v>1</v>
      </c>
      <c r="G414" s="9">
        <v>1.01</v>
      </c>
      <c r="H414" s="9">
        <v>1.01</v>
      </c>
      <c r="I414" s="9">
        <v>1.01</v>
      </c>
      <c r="J414" s="9">
        <v>1.01</v>
      </c>
      <c r="K414" s="9">
        <v>1.01</v>
      </c>
      <c r="L414" s="9">
        <v>1.01</v>
      </c>
      <c r="M414" s="9">
        <v>1.01</v>
      </c>
      <c r="N414" s="9">
        <v>1.02</v>
      </c>
      <c r="O414" s="9">
        <v>1.02</v>
      </c>
      <c r="P414" s="9">
        <v>1.02</v>
      </c>
      <c r="Q414" s="9">
        <v>1.02</v>
      </c>
      <c r="R414" s="9">
        <v>1.02</v>
      </c>
      <c r="S414" s="9">
        <v>1.03</v>
      </c>
      <c r="T414" s="9">
        <v>1.03</v>
      </c>
      <c r="U414" s="9">
        <v>1.03</v>
      </c>
      <c r="V414" s="9">
        <v>1.03</v>
      </c>
      <c r="W414" s="9">
        <v>1.04</v>
      </c>
      <c r="X414" s="9">
        <v>1.04</v>
      </c>
      <c r="Y414" s="9">
        <v>1.04</v>
      </c>
      <c r="Z414" s="9">
        <v>1.04</v>
      </c>
      <c r="AA414" s="9">
        <v>1.04</v>
      </c>
      <c r="AB414" s="9">
        <v>1.04</v>
      </c>
      <c r="AC414" s="9">
        <v>1.03</v>
      </c>
      <c r="AD414" s="9">
        <v>1.03</v>
      </c>
      <c r="AE414" s="9">
        <v>1.03</v>
      </c>
      <c r="AF414" s="9">
        <v>1.04</v>
      </c>
      <c r="AG414" s="9">
        <v>1.04</v>
      </c>
      <c r="AH414" s="9">
        <v>1.03</v>
      </c>
      <c r="AI414" s="9">
        <v>1.02</v>
      </c>
      <c r="AJ414" s="9">
        <v>1.01</v>
      </c>
      <c r="AK414" s="9">
        <v>1.01</v>
      </c>
    </row>
    <row r="415" spans="1:37" s="9" customFormat="1" x14ac:dyDescent="0.3">
      <c r="A415" s="24" t="str">
        <f t="shared" si="7"/>
        <v>SDG_NoInv_BasePVAXapapr</v>
      </c>
      <c r="B415" s="7" t="s">
        <v>221</v>
      </c>
      <c r="C415" s="8" t="s">
        <v>217</v>
      </c>
      <c r="D415" s="21" t="s">
        <v>212</v>
      </c>
      <c r="E415" s="9" t="s">
        <v>43</v>
      </c>
      <c r="F415" s="9">
        <v>1</v>
      </c>
      <c r="G415" s="9">
        <v>1.04</v>
      </c>
      <c r="H415" s="9">
        <v>1.04</v>
      </c>
      <c r="I415" s="9">
        <v>1.04</v>
      </c>
      <c r="J415" s="9">
        <v>1.03</v>
      </c>
      <c r="K415" s="9">
        <v>1.03</v>
      </c>
      <c r="L415" s="9">
        <v>1.03</v>
      </c>
      <c r="M415" s="9">
        <v>1.02</v>
      </c>
      <c r="N415" s="9">
        <v>1.03</v>
      </c>
      <c r="O415" s="9">
        <v>1.03</v>
      </c>
      <c r="P415" s="9">
        <v>1.03</v>
      </c>
      <c r="Q415" s="9">
        <v>1.03</v>
      </c>
      <c r="R415" s="9">
        <v>1.05</v>
      </c>
      <c r="S415" s="9">
        <v>1.05</v>
      </c>
      <c r="T415" s="9">
        <v>1.05</v>
      </c>
      <c r="U415" s="9">
        <v>1.05</v>
      </c>
      <c r="V415" s="9">
        <v>1.05</v>
      </c>
      <c r="W415" s="9">
        <v>1.05</v>
      </c>
      <c r="X415" s="9">
        <v>1.06</v>
      </c>
      <c r="Y415" s="9">
        <v>1.05</v>
      </c>
      <c r="Z415" s="9">
        <v>1.05</v>
      </c>
      <c r="AA415" s="9">
        <v>1.05</v>
      </c>
      <c r="AB415" s="9">
        <v>1.05</v>
      </c>
      <c r="AC415" s="9">
        <v>1.04</v>
      </c>
      <c r="AD415" s="9">
        <v>1.04</v>
      </c>
      <c r="AE415" s="9">
        <v>1.04</v>
      </c>
      <c r="AF415" s="9">
        <v>1.05</v>
      </c>
      <c r="AG415" s="9">
        <v>1.04</v>
      </c>
      <c r="AH415" s="9">
        <v>1.03</v>
      </c>
      <c r="AI415" s="9">
        <v>1.01</v>
      </c>
      <c r="AJ415" s="9">
        <v>1</v>
      </c>
      <c r="AK415" s="9">
        <v>1</v>
      </c>
    </row>
    <row r="416" spans="1:37" s="9" customFormat="1" x14ac:dyDescent="0.3">
      <c r="A416" s="24" t="str">
        <f t="shared" si="7"/>
        <v>SDG_NoInv_BasePVAXaprnt</v>
      </c>
      <c r="B416" s="7" t="s">
        <v>221</v>
      </c>
      <c r="C416" s="8" t="s">
        <v>217</v>
      </c>
      <c r="D416" s="21" t="s">
        <v>212</v>
      </c>
      <c r="E416" s="9" t="s">
        <v>44</v>
      </c>
      <c r="F416" s="9">
        <v>1</v>
      </c>
      <c r="G416" s="9">
        <v>1.0900000000000001</v>
      </c>
      <c r="H416" s="9">
        <v>1.0900000000000001</v>
      </c>
      <c r="I416" s="9">
        <v>1.0900000000000001</v>
      </c>
      <c r="J416" s="9">
        <v>1.0900000000000001</v>
      </c>
      <c r="K416" s="9">
        <v>1.0900000000000001</v>
      </c>
      <c r="L416" s="9">
        <v>1.0900000000000001</v>
      </c>
      <c r="M416" s="9">
        <v>1.1000000000000001</v>
      </c>
      <c r="N416" s="9">
        <v>1.1000000000000001</v>
      </c>
      <c r="O416" s="9">
        <v>1.1000000000000001</v>
      </c>
      <c r="P416" s="9">
        <v>1.1000000000000001</v>
      </c>
      <c r="Q416" s="9">
        <v>1.1000000000000001</v>
      </c>
      <c r="R416" s="9">
        <v>1.1100000000000001</v>
      </c>
      <c r="S416" s="9">
        <v>1.1100000000000001</v>
      </c>
      <c r="T416" s="9">
        <v>1.1200000000000001</v>
      </c>
      <c r="U416" s="9">
        <v>1.1200000000000001</v>
      </c>
      <c r="V416" s="9">
        <v>1.1299999999999999</v>
      </c>
      <c r="W416" s="9">
        <v>1.1299999999999999</v>
      </c>
      <c r="X416" s="9">
        <v>1.1299999999999999</v>
      </c>
      <c r="Y416" s="9">
        <v>1.1299999999999999</v>
      </c>
      <c r="Z416" s="9">
        <v>1.1299999999999999</v>
      </c>
      <c r="AA416" s="9">
        <v>1.1299999999999999</v>
      </c>
      <c r="AB416" s="9">
        <v>1.1200000000000001</v>
      </c>
      <c r="AC416" s="9">
        <v>1.1200000000000001</v>
      </c>
      <c r="AD416" s="9">
        <v>1.1200000000000001</v>
      </c>
      <c r="AE416" s="9">
        <v>1.1200000000000001</v>
      </c>
      <c r="AF416" s="9">
        <v>1.1200000000000001</v>
      </c>
      <c r="AG416" s="9">
        <v>1.1200000000000001</v>
      </c>
      <c r="AH416" s="9">
        <v>1.08</v>
      </c>
      <c r="AI416" s="9">
        <v>1.05</v>
      </c>
      <c r="AJ416" s="9">
        <v>1.03</v>
      </c>
      <c r="AK416" s="9">
        <v>1.02</v>
      </c>
    </row>
    <row r="417" spans="1:37" s="9" customFormat="1" x14ac:dyDescent="0.3">
      <c r="A417" s="24" t="str">
        <f t="shared" si="7"/>
        <v>SDG_NoInv_BasePVAXapetr</v>
      </c>
      <c r="B417" s="7" t="s">
        <v>221</v>
      </c>
      <c r="C417" s="8" t="s">
        <v>217</v>
      </c>
      <c r="D417" s="21" t="s">
        <v>212</v>
      </c>
      <c r="E417" s="9" t="s">
        <v>45</v>
      </c>
      <c r="F417" s="9">
        <v>1</v>
      </c>
      <c r="G417" s="9">
        <v>1.17</v>
      </c>
      <c r="H417" s="9">
        <v>0.85</v>
      </c>
      <c r="I417" s="9">
        <v>0.67</v>
      </c>
      <c r="J417" s="9">
        <v>0.63</v>
      </c>
      <c r="K417" s="9">
        <v>0.61</v>
      </c>
      <c r="L417" s="9">
        <v>0.6</v>
      </c>
      <c r="M417" s="9">
        <v>0.61</v>
      </c>
      <c r="N417" s="9">
        <v>0.63</v>
      </c>
      <c r="O417" s="9">
        <v>1.18</v>
      </c>
      <c r="P417" s="9">
        <v>1.56</v>
      </c>
      <c r="Q417" s="9">
        <v>1.5</v>
      </c>
      <c r="R417" s="9">
        <v>1.46</v>
      </c>
      <c r="S417" s="9">
        <v>1.44</v>
      </c>
      <c r="T417" s="9">
        <v>1.44</v>
      </c>
      <c r="U417" s="9">
        <v>1.44</v>
      </c>
      <c r="V417" s="9">
        <v>1.42</v>
      </c>
      <c r="W417" s="9">
        <v>1.42</v>
      </c>
      <c r="X417" s="9">
        <v>1.46</v>
      </c>
      <c r="Y417" s="9">
        <v>1.45</v>
      </c>
      <c r="Z417" s="9">
        <v>1.43</v>
      </c>
      <c r="AA417" s="9">
        <v>1.43</v>
      </c>
      <c r="AB417" s="9">
        <v>1.49</v>
      </c>
      <c r="AC417" s="9">
        <v>1.5</v>
      </c>
      <c r="AD417" s="9">
        <v>1.48</v>
      </c>
      <c r="AE417" s="9">
        <v>1.45</v>
      </c>
      <c r="AF417" s="9">
        <v>1.42</v>
      </c>
      <c r="AG417" s="9">
        <v>1.29</v>
      </c>
      <c r="AH417" s="9">
        <v>1.19</v>
      </c>
      <c r="AI417" s="9">
        <v>1.01</v>
      </c>
      <c r="AJ417" s="9">
        <v>0.82</v>
      </c>
      <c r="AK417" s="9">
        <v>0.53</v>
      </c>
    </row>
    <row r="418" spans="1:37" s="9" customFormat="1" x14ac:dyDescent="0.3">
      <c r="A418" s="24" t="str">
        <f t="shared" si="7"/>
        <v>SDG_NoInv_BasePVAXahydr</v>
      </c>
      <c r="B418" s="7" t="s">
        <v>221</v>
      </c>
      <c r="C418" s="8" t="s">
        <v>217</v>
      </c>
      <c r="D418" s="21" t="s">
        <v>212</v>
      </c>
      <c r="E418" s="9" t="s">
        <v>46</v>
      </c>
      <c r="F418" s="9">
        <v>1</v>
      </c>
      <c r="G418" s="9">
        <v>2.6</v>
      </c>
      <c r="H418" s="9">
        <v>2.71</v>
      </c>
      <c r="I418" s="9">
        <v>2.7</v>
      </c>
      <c r="J418" s="9">
        <v>2.71</v>
      </c>
      <c r="K418" s="9">
        <v>2.73</v>
      </c>
      <c r="L418" s="9">
        <v>2.75</v>
      </c>
      <c r="M418" s="9">
        <v>2.8</v>
      </c>
      <c r="N418" s="9">
        <v>2.83</v>
      </c>
      <c r="O418" s="9">
        <v>3.05</v>
      </c>
      <c r="P418" s="9">
        <v>3.11</v>
      </c>
      <c r="Q418" s="9">
        <v>3.47</v>
      </c>
      <c r="R418" s="9">
        <v>3.49</v>
      </c>
      <c r="S418" s="9">
        <v>3.51</v>
      </c>
      <c r="T418" s="9">
        <v>3.53</v>
      </c>
      <c r="U418" s="9">
        <v>3.55</v>
      </c>
      <c r="V418" s="9">
        <v>3.56</v>
      </c>
      <c r="W418" s="9">
        <v>3.58</v>
      </c>
      <c r="X418" s="9">
        <v>-0.87</v>
      </c>
      <c r="Y418" s="9">
        <v>-0.69</v>
      </c>
      <c r="Z418" s="9">
        <v>1.94</v>
      </c>
      <c r="AA418" s="9">
        <v>2</v>
      </c>
      <c r="AB418" s="9">
        <v>2.0499999999999998</v>
      </c>
      <c r="AC418" s="9">
        <v>2.0499999999999998</v>
      </c>
      <c r="AD418" s="9">
        <v>2.0299999999999998</v>
      </c>
      <c r="AE418" s="9">
        <v>2.0099999999999998</v>
      </c>
      <c r="AF418" s="9">
        <v>1.99</v>
      </c>
      <c r="AG418" s="9">
        <v>1.78</v>
      </c>
      <c r="AH418" s="9">
        <v>1.6</v>
      </c>
      <c r="AI418" s="9">
        <v>1.28</v>
      </c>
      <c r="AJ418" s="9">
        <v>0.99</v>
      </c>
      <c r="AK418" s="9">
        <v>0.75</v>
      </c>
    </row>
    <row r="419" spans="1:37" s="9" customFormat="1" x14ac:dyDescent="0.3">
      <c r="A419" s="24" t="str">
        <f t="shared" si="7"/>
        <v>SDG_NoInv_BasePVAXaammo</v>
      </c>
      <c r="B419" s="7" t="s">
        <v>221</v>
      </c>
      <c r="C419" s="8" t="s">
        <v>217</v>
      </c>
      <c r="D419" s="21" t="s">
        <v>212</v>
      </c>
      <c r="E419" s="9" t="s">
        <v>47</v>
      </c>
      <c r="F419" s="9">
        <v>1</v>
      </c>
      <c r="G419" s="9">
        <v>1.03</v>
      </c>
      <c r="H419" s="9">
        <v>1.02</v>
      </c>
      <c r="I419" s="9">
        <v>1.02</v>
      </c>
      <c r="J419" s="9">
        <v>1.01</v>
      </c>
      <c r="K419" s="9">
        <v>1.02</v>
      </c>
      <c r="L419" s="9">
        <v>1.02</v>
      </c>
      <c r="M419" s="9">
        <v>1.02</v>
      </c>
      <c r="N419" s="9">
        <v>1.03</v>
      </c>
      <c r="O419" s="9">
        <v>1.01</v>
      </c>
      <c r="P419" s="9">
        <v>1.01</v>
      </c>
      <c r="Q419" s="9">
        <v>1.02</v>
      </c>
      <c r="R419" s="9">
        <v>1.02</v>
      </c>
      <c r="S419" s="9">
        <v>1.03</v>
      </c>
      <c r="T419" s="9">
        <v>1.03</v>
      </c>
      <c r="U419" s="9">
        <v>1.04</v>
      </c>
      <c r="V419" s="9">
        <v>1.04</v>
      </c>
      <c r="W419" s="9">
        <v>1.05</v>
      </c>
      <c r="X419" s="9">
        <v>1.05</v>
      </c>
      <c r="Y419" s="9">
        <v>1.05</v>
      </c>
      <c r="Z419" s="9">
        <v>1.05</v>
      </c>
      <c r="AA419" s="9">
        <v>1.05</v>
      </c>
      <c r="AB419" s="9">
        <v>1.03</v>
      </c>
      <c r="AC419" s="9">
        <v>1.01</v>
      </c>
      <c r="AD419" s="9">
        <v>1</v>
      </c>
      <c r="AE419" s="9">
        <v>1</v>
      </c>
      <c r="AF419" s="9">
        <v>1</v>
      </c>
      <c r="AG419" s="9">
        <v>1</v>
      </c>
      <c r="AH419" s="9">
        <v>0.97</v>
      </c>
      <c r="AI419" s="9">
        <v>0.94</v>
      </c>
      <c r="AJ419" s="9">
        <v>0.92</v>
      </c>
      <c r="AK419" s="9">
        <v>0.91</v>
      </c>
    </row>
    <row r="420" spans="1:37" s="9" customFormat="1" x14ac:dyDescent="0.3">
      <c r="A420" s="24" t="str">
        <f t="shared" si="7"/>
        <v>SDG_NoInv_BasePVAXabchm</v>
      </c>
      <c r="B420" s="7" t="s">
        <v>221</v>
      </c>
      <c r="C420" s="8" t="s">
        <v>217</v>
      </c>
      <c r="D420" s="21" t="s">
        <v>212</v>
      </c>
      <c r="E420" s="9" t="s">
        <v>48</v>
      </c>
      <c r="F420" s="9">
        <v>1</v>
      </c>
      <c r="G420" s="9">
        <v>1.26</v>
      </c>
      <c r="H420" s="9">
        <v>1.38</v>
      </c>
      <c r="I420" s="9">
        <v>1.37</v>
      </c>
      <c r="J420" s="9">
        <v>1.41</v>
      </c>
      <c r="K420" s="9">
        <v>1.45</v>
      </c>
      <c r="L420" s="9">
        <v>1.49</v>
      </c>
      <c r="M420" s="9">
        <v>1.55</v>
      </c>
      <c r="N420" s="9">
        <v>1.6</v>
      </c>
      <c r="O420" s="9">
        <v>1.88</v>
      </c>
      <c r="P420" s="9">
        <v>1.96</v>
      </c>
      <c r="Q420" s="9">
        <v>1.97</v>
      </c>
      <c r="R420" s="9">
        <v>1.98</v>
      </c>
      <c r="S420" s="9">
        <v>1.99</v>
      </c>
      <c r="T420" s="9">
        <v>2.0099999999999998</v>
      </c>
      <c r="U420" s="9">
        <v>2.02</v>
      </c>
      <c r="V420" s="9">
        <v>2.0299999999999998</v>
      </c>
      <c r="W420" s="9">
        <v>2.04</v>
      </c>
      <c r="X420" s="9">
        <v>2.08</v>
      </c>
      <c r="Y420" s="9">
        <v>2.06</v>
      </c>
      <c r="Z420" s="9">
        <v>2.04</v>
      </c>
      <c r="AA420" s="9">
        <v>2.02</v>
      </c>
      <c r="AB420" s="9">
        <v>2.1</v>
      </c>
      <c r="AC420" s="9">
        <v>2.13</v>
      </c>
      <c r="AD420" s="9">
        <v>2.14</v>
      </c>
      <c r="AE420" s="9">
        <v>2.14</v>
      </c>
      <c r="AF420" s="9">
        <v>2.14</v>
      </c>
      <c r="AG420" s="9">
        <v>2.09</v>
      </c>
      <c r="AH420" s="9">
        <v>2.0299999999999998</v>
      </c>
      <c r="AI420" s="9">
        <v>1.92</v>
      </c>
      <c r="AJ420" s="9">
        <v>1.82</v>
      </c>
      <c r="AK420" s="9">
        <v>1.71</v>
      </c>
    </row>
    <row r="421" spans="1:37" s="9" customFormat="1" x14ac:dyDescent="0.3">
      <c r="A421" s="24" t="str">
        <f t="shared" si="7"/>
        <v>SDG_NoInv_BasePVAXaochm</v>
      </c>
      <c r="B421" s="7" t="s">
        <v>221</v>
      </c>
      <c r="C421" s="8" t="s">
        <v>217</v>
      </c>
      <c r="D421" s="21" t="s">
        <v>212</v>
      </c>
      <c r="E421" s="9" t="s">
        <v>49</v>
      </c>
      <c r="F421" s="9">
        <v>1</v>
      </c>
      <c r="G421" s="9">
        <v>1.19</v>
      </c>
      <c r="H421" s="9">
        <v>1.27</v>
      </c>
      <c r="I421" s="9">
        <v>1.25</v>
      </c>
      <c r="J421" s="9">
        <v>1.28</v>
      </c>
      <c r="K421" s="9">
        <v>1.3</v>
      </c>
      <c r="L421" s="9">
        <v>1.33</v>
      </c>
      <c r="M421" s="9">
        <v>1.36</v>
      </c>
      <c r="N421" s="9">
        <v>1.39</v>
      </c>
      <c r="O421" s="9">
        <v>1.64</v>
      </c>
      <c r="P421" s="9">
        <v>1.69</v>
      </c>
      <c r="Q421" s="9">
        <v>1.69</v>
      </c>
      <c r="R421" s="9">
        <v>1.69</v>
      </c>
      <c r="S421" s="9">
        <v>1.69</v>
      </c>
      <c r="T421" s="9">
        <v>1.69</v>
      </c>
      <c r="U421" s="9">
        <v>1.7</v>
      </c>
      <c r="V421" s="9">
        <v>1.69</v>
      </c>
      <c r="W421" s="9">
        <v>1.7</v>
      </c>
      <c r="X421" s="9">
        <v>1.72</v>
      </c>
      <c r="Y421" s="9">
        <v>1.71</v>
      </c>
      <c r="Z421" s="9">
        <v>1.69</v>
      </c>
      <c r="AA421" s="9">
        <v>1.68</v>
      </c>
      <c r="AB421" s="9">
        <v>1.74</v>
      </c>
      <c r="AC421" s="9">
        <v>1.77</v>
      </c>
      <c r="AD421" s="9">
        <v>1.77</v>
      </c>
      <c r="AE421" s="9">
        <v>1.77</v>
      </c>
      <c r="AF421" s="9">
        <v>1.76</v>
      </c>
      <c r="AG421" s="9">
        <v>1.73</v>
      </c>
      <c r="AH421" s="9">
        <v>1.71</v>
      </c>
      <c r="AI421" s="9">
        <v>1.64</v>
      </c>
      <c r="AJ421" s="9">
        <v>1.58</v>
      </c>
      <c r="AK421" s="9">
        <v>1.52</v>
      </c>
    </row>
    <row r="422" spans="1:37" s="9" customFormat="1" x14ac:dyDescent="0.3">
      <c r="A422" s="24" t="str">
        <f t="shared" si="7"/>
        <v>SDG_NoInv_BasePVAXarubb</v>
      </c>
      <c r="B422" s="7" t="s">
        <v>221</v>
      </c>
      <c r="C422" s="8" t="s">
        <v>217</v>
      </c>
      <c r="D422" s="21" t="s">
        <v>212</v>
      </c>
      <c r="E422" s="9" t="s">
        <v>50</v>
      </c>
      <c r="F422" s="9">
        <v>1</v>
      </c>
      <c r="G422" s="9">
        <v>1.01</v>
      </c>
      <c r="H422" s="9">
        <v>1.01</v>
      </c>
      <c r="I422" s="9">
        <v>1</v>
      </c>
      <c r="J422" s="9">
        <v>1</v>
      </c>
      <c r="K422" s="9">
        <v>1</v>
      </c>
      <c r="L422" s="9">
        <v>1.01</v>
      </c>
      <c r="M422" s="9">
        <v>1.01</v>
      </c>
      <c r="N422" s="9">
        <v>1.02</v>
      </c>
      <c r="O422" s="9">
        <v>1.03</v>
      </c>
      <c r="P422" s="9">
        <v>1.03</v>
      </c>
      <c r="Q422" s="9">
        <v>1.03</v>
      </c>
      <c r="R422" s="9">
        <v>1.03</v>
      </c>
      <c r="S422" s="9">
        <v>1.03</v>
      </c>
      <c r="T422" s="9">
        <v>1.03</v>
      </c>
      <c r="U422" s="9">
        <v>1.03</v>
      </c>
      <c r="V422" s="9">
        <v>1.04</v>
      </c>
      <c r="W422" s="9">
        <v>1.04</v>
      </c>
      <c r="X422" s="9">
        <v>1.04</v>
      </c>
      <c r="Y422" s="9">
        <v>1.04</v>
      </c>
      <c r="Z422" s="9">
        <v>1.04</v>
      </c>
      <c r="AA422" s="9">
        <v>1.04</v>
      </c>
      <c r="AB422" s="9">
        <v>1.04</v>
      </c>
      <c r="AC422" s="9">
        <v>1.04</v>
      </c>
      <c r="AD422" s="9">
        <v>1.04</v>
      </c>
      <c r="AE422" s="9">
        <v>1.04</v>
      </c>
      <c r="AF422" s="9">
        <v>1.05</v>
      </c>
      <c r="AG422" s="9">
        <v>1.04</v>
      </c>
      <c r="AH422" s="9">
        <v>1.03</v>
      </c>
      <c r="AI422" s="9">
        <v>1.01</v>
      </c>
      <c r="AJ422" s="9">
        <v>1.01</v>
      </c>
      <c r="AK422" s="9">
        <v>1</v>
      </c>
    </row>
    <row r="423" spans="1:37" s="9" customFormat="1" x14ac:dyDescent="0.3">
      <c r="A423" s="24" t="str">
        <f t="shared" si="7"/>
        <v>SDG_NoInv_BasePVAXaplas</v>
      </c>
      <c r="B423" s="7" t="s">
        <v>221</v>
      </c>
      <c r="C423" s="8" t="s">
        <v>217</v>
      </c>
      <c r="D423" s="21" t="s">
        <v>212</v>
      </c>
      <c r="E423" s="9" t="s">
        <v>51</v>
      </c>
      <c r="F423" s="9">
        <v>1</v>
      </c>
      <c r="G423" s="9">
        <v>1.05</v>
      </c>
      <c r="H423" s="9">
        <v>1.05</v>
      </c>
      <c r="I423" s="9">
        <v>1.05</v>
      </c>
      <c r="J423" s="9">
        <v>1.04</v>
      </c>
      <c r="K423" s="9">
        <v>1.04</v>
      </c>
      <c r="L423" s="9">
        <v>1.05</v>
      </c>
      <c r="M423" s="9">
        <v>1.05</v>
      </c>
      <c r="N423" s="9">
        <v>1.06</v>
      </c>
      <c r="O423" s="9">
        <v>1.05</v>
      </c>
      <c r="P423" s="9">
        <v>1.06</v>
      </c>
      <c r="Q423" s="9">
        <v>1.06</v>
      </c>
      <c r="R423" s="9">
        <v>1.06</v>
      </c>
      <c r="S423" s="9">
        <v>1.07</v>
      </c>
      <c r="T423" s="9">
        <v>1.07</v>
      </c>
      <c r="U423" s="9">
        <v>1.07</v>
      </c>
      <c r="V423" s="9">
        <v>1.08</v>
      </c>
      <c r="W423" s="9">
        <v>1.08</v>
      </c>
      <c r="X423" s="9">
        <v>1.08</v>
      </c>
      <c r="Y423" s="9">
        <v>1.08</v>
      </c>
      <c r="Z423" s="9">
        <v>1.08</v>
      </c>
      <c r="AA423" s="9">
        <v>1.08</v>
      </c>
      <c r="AB423" s="9">
        <v>1.07</v>
      </c>
      <c r="AC423" s="9">
        <v>1.07</v>
      </c>
      <c r="AD423" s="9">
        <v>1.07</v>
      </c>
      <c r="AE423" s="9">
        <v>1.07</v>
      </c>
      <c r="AF423" s="9">
        <v>1.07</v>
      </c>
      <c r="AG423" s="9">
        <v>1.07</v>
      </c>
      <c r="AH423" s="9">
        <v>1.04</v>
      </c>
      <c r="AI423" s="9">
        <v>1.01</v>
      </c>
      <c r="AJ423" s="9">
        <v>0.99</v>
      </c>
      <c r="AK423" s="9">
        <v>0.98</v>
      </c>
    </row>
    <row r="424" spans="1:37" s="9" customFormat="1" x14ac:dyDescent="0.3">
      <c r="A424" s="24" t="str">
        <f t="shared" si="7"/>
        <v>SDG_NoInv_BasePVAXanmet</v>
      </c>
      <c r="B424" s="7" t="s">
        <v>221</v>
      </c>
      <c r="C424" s="8" t="s">
        <v>217</v>
      </c>
      <c r="D424" s="21" t="s">
        <v>212</v>
      </c>
      <c r="E424" s="9" t="s">
        <v>52</v>
      </c>
      <c r="F424" s="9">
        <v>1</v>
      </c>
      <c r="G424" s="9">
        <v>1.08</v>
      </c>
      <c r="H424" s="9">
        <v>1.06</v>
      </c>
      <c r="I424" s="9">
        <v>1.06</v>
      </c>
      <c r="J424" s="9">
        <v>1.05</v>
      </c>
      <c r="K424" s="9">
        <v>1.05</v>
      </c>
      <c r="L424" s="9">
        <v>1.06</v>
      </c>
      <c r="M424" s="9">
        <v>1.06</v>
      </c>
      <c r="N424" s="9">
        <v>1.06</v>
      </c>
      <c r="O424" s="9">
        <v>1.07</v>
      </c>
      <c r="P424" s="9">
        <v>1.07</v>
      </c>
      <c r="Q424" s="9">
        <v>1.07</v>
      </c>
      <c r="R424" s="9">
        <v>1.07</v>
      </c>
      <c r="S424" s="9">
        <v>1.07</v>
      </c>
      <c r="T424" s="9">
        <v>1.08</v>
      </c>
      <c r="U424" s="9">
        <v>1.08</v>
      </c>
      <c r="V424" s="9">
        <v>1.0900000000000001</v>
      </c>
      <c r="W424" s="9">
        <v>1.0900000000000001</v>
      </c>
      <c r="X424" s="9">
        <v>1.0900000000000001</v>
      </c>
      <c r="Y424" s="9">
        <v>1.0900000000000001</v>
      </c>
      <c r="Z424" s="9">
        <v>1.0900000000000001</v>
      </c>
      <c r="AA424" s="9">
        <v>1.0900000000000001</v>
      </c>
      <c r="AB424" s="9">
        <v>1.08</v>
      </c>
      <c r="AC424" s="9">
        <v>1.08</v>
      </c>
      <c r="AD424" s="9">
        <v>1.08</v>
      </c>
      <c r="AE424" s="9">
        <v>1.08</v>
      </c>
      <c r="AF424" s="9">
        <v>1.0900000000000001</v>
      </c>
      <c r="AG424" s="9">
        <v>1.08</v>
      </c>
      <c r="AH424" s="9">
        <v>1.06</v>
      </c>
      <c r="AI424" s="9">
        <v>1.04</v>
      </c>
      <c r="AJ424" s="9">
        <v>1.03</v>
      </c>
      <c r="AK424" s="9">
        <v>1.02</v>
      </c>
    </row>
    <row r="425" spans="1:37" s="9" customFormat="1" x14ac:dyDescent="0.3">
      <c r="A425" s="24" t="str">
        <f t="shared" si="7"/>
        <v>SDG_NoInv_BasePVAXairon</v>
      </c>
      <c r="B425" s="7" t="s">
        <v>221</v>
      </c>
      <c r="C425" s="8" t="s">
        <v>217</v>
      </c>
      <c r="D425" s="21" t="s">
        <v>212</v>
      </c>
      <c r="E425" s="9" t="s">
        <v>53</v>
      </c>
      <c r="F425" s="9">
        <v>1</v>
      </c>
      <c r="G425" s="9">
        <v>1.2</v>
      </c>
      <c r="H425" s="9">
        <v>1.17</v>
      </c>
      <c r="I425" s="9">
        <v>1.1499999999999999</v>
      </c>
      <c r="J425" s="9">
        <v>1.1399999999999999</v>
      </c>
      <c r="K425" s="9">
        <v>1.1299999999999999</v>
      </c>
      <c r="L425" s="9">
        <v>1.1399999999999999</v>
      </c>
      <c r="M425" s="9">
        <v>1.1399999999999999</v>
      </c>
      <c r="N425" s="9">
        <v>1.1399999999999999</v>
      </c>
      <c r="O425" s="9">
        <v>1.1499999999999999</v>
      </c>
      <c r="P425" s="9">
        <v>1.1499999999999999</v>
      </c>
      <c r="Q425" s="9">
        <v>1.1499999999999999</v>
      </c>
      <c r="R425" s="9">
        <v>1.1499999999999999</v>
      </c>
      <c r="S425" s="9">
        <v>1.1499999999999999</v>
      </c>
      <c r="T425" s="9">
        <v>1.1499999999999999</v>
      </c>
      <c r="U425" s="9">
        <v>1.1599999999999999</v>
      </c>
      <c r="V425" s="9">
        <v>1.17</v>
      </c>
      <c r="W425" s="9">
        <v>1.17</v>
      </c>
      <c r="X425" s="9">
        <v>1.17</v>
      </c>
      <c r="Y425" s="9">
        <v>1.17</v>
      </c>
      <c r="Z425" s="9">
        <v>1.17</v>
      </c>
      <c r="AA425" s="9">
        <v>1.17</v>
      </c>
      <c r="AB425" s="9">
        <v>1.1499999999999999</v>
      </c>
      <c r="AC425" s="9">
        <v>1.1499999999999999</v>
      </c>
      <c r="AD425" s="9">
        <v>1.1499999999999999</v>
      </c>
      <c r="AE425" s="9">
        <v>1.1499999999999999</v>
      </c>
      <c r="AF425" s="9">
        <v>1.1599999999999999</v>
      </c>
      <c r="AG425" s="9">
        <v>1.1599999999999999</v>
      </c>
      <c r="AH425" s="9">
        <v>1.1200000000000001</v>
      </c>
      <c r="AI425" s="9">
        <v>1.1000000000000001</v>
      </c>
      <c r="AJ425" s="9">
        <v>1.08</v>
      </c>
      <c r="AK425" s="9">
        <v>1.07</v>
      </c>
    </row>
    <row r="426" spans="1:37" s="9" customFormat="1" x14ac:dyDescent="0.3">
      <c r="A426" s="24" t="str">
        <f t="shared" si="7"/>
        <v>SDG_NoInv_BasePVAXanfrm</v>
      </c>
      <c r="B426" s="7" t="s">
        <v>221</v>
      </c>
      <c r="C426" s="8" t="s">
        <v>217</v>
      </c>
      <c r="D426" s="21" t="s">
        <v>212</v>
      </c>
      <c r="E426" s="9" t="s">
        <v>54</v>
      </c>
      <c r="F426" s="9">
        <v>1</v>
      </c>
      <c r="G426" s="9">
        <v>1.1599999999999999</v>
      </c>
      <c r="H426" s="9">
        <v>1.1000000000000001</v>
      </c>
      <c r="I426" s="9">
        <v>1.05</v>
      </c>
      <c r="J426" s="9">
        <v>1.04</v>
      </c>
      <c r="K426" s="9">
        <v>1.04</v>
      </c>
      <c r="L426" s="9">
        <v>1.07</v>
      </c>
      <c r="M426" s="9">
        <v>1.1200000000000001</v>
      </c>
      <c r="N426" s="9">
        <v>1.1499999999999999</v>
      </c>
      <c r="O426" s="9">
        <v>1.24</v>
      </c>
      <c r="P426" s="9">
        <v>1.24</v>
      </c>
      <c r="Q426" s="9">
        <v>1.21</v>
      </c>
      <c r="R426" s="9">
        <v>1.19</v>
      </c>
      <c r="S426" s="9">
        <v>1.18</v>
      </c>
      <c r="T426" s="9">
        <v>1.17</v>
      </c>
      <c r="U426" s="9">
        <v>1.17</v>
      </c>
      <c r="V426" s="9">
        <v>1.21</v>
      </c>
      <c r="W426" s="9">
        <v>1.22</v>
      </c>
      <c r="X426" s="9">
        <v>1.19</v>
      </c>
      <c r="Y426" s="9">
        <v>1.19</v>
      </c>
      <c r="Z426" s="9">
        <v>1.18</v>
      </c>
      <c r="AA426" s="9">
        <v>1.18</v>
      </c>
      <c r="AB426" s="9">
        <v>1.05</v>
      </c>
      <c r="AC426" s="9">
        <v>1.02</v>
      </c>
      <c r="AD426" s="9">
        <v>1.04</v>
      </c>
      <c r="AE426" s="9">
        <v>1.07</v>
      </c>
      <c r="AF426" s="9">
        <v>1.1000000000000001</v>
      </c>
      <c r="AG426" s="9">
        <v>1.1100000000000001</v>
      </c>
      <c r="AH426" s="9">
        <v>1</v>
      </c>
      <c r="AI426" s="9">
        <v>0.93</v>
      </c>
      <c r="AJ426" s="9">
        <v>0.91</v>
      </c>
      <c r="AK426" s="9">
        <v>0.9</v>
      </c>
    </row>
    <row r="427" spans="1:37" s="9" customFormat="1" x14ac:dyDescent="0.3">
      <c r="A427" s="24" t="str">
        <f t="shared" si="7"/>
        <v>SDG_NoInv_BasePVAXametp</v>
      </c>
      <c r="B427" s="7" t="s">
        <v>221</v>
      </c>
      <c r="C427" s="8" t="s">
        <v>217</v>
      </c>
      <c r="D427" s="21" t="s">
        <v>212</v>
      </c>
      <c r="E427" s="9" t="s">
        <v>55</v>
      </c>
      <c r="F427" s="9">
        <v>1</v>
      </c>
      <c r="G427" s="9">
        <v>1.19</v>
      </c>
      <c r="H427" s="9">
        <v>1.18</v>
      </c>
      <c r="I427" s="9">
        <v>1.17</v>
      </c>
      <c r="J427" s="9">
        <v>1.17</v>
      </c>
      <c r="K427" s="9">
        <v>1.17</v>
      </c>
      <c r="L427" s="9">
        <v>1.17</v>
      </c>
      <c r="M427" s="9">
        <v>1.18</v>
      </c>
      <c r="N427" s="9">
        <v>1.18</v>
      </c>
      <c r="O427" s="9">
        <v>1.18</v>
      </c>
      <c r="P427" s="9">
        <v>1.19</v>
      </c>
      <c r="Q427" s="9">
        <v>1.19</v>
      </c>
      <c r="R427" s="9">
        <v>1.19</v>
      </c>
      <c r="S427" s="9">
        <v>1.2</v>
      </c>
      <c r="T427" s="9">
        <v>1.2</v>
      </c>
      <c r="U427" s="9">
        <v>1.2</v>
      </c>
      <c r="V427" s="9">
        <v>1.21</v>
      </c>
      <c r="W427" s="9">
        <v>1.21</v>
      </c>
      <c r="X427" s="9">
        <v>1.21</v>
      </c>
      <c r="Y427" s="9">
        <v>1.21</v>
      </c>
      <c r="Z427" s="9">
        <v>1.21</v>
      </c>
      <c r="AA427" s="9">
        <v>1.21</v>
      </c>
      <c r="AB427" s="9">
        <v>1.2</v>
      </c>
      <c r="AC427" s="9">
        <v>1.2</v>
      </c>
      <c r="AD427" s="9">
        <v>1.2</v>
      </c>
      <c r="AE427" s="9">
        <v>1.2</v>
      </c>
      <c r="AF427" s="9">
        <v>1.2</v>
      </c>
      <c r="AG427" s="9">
        <v>1.2</v>
      </c>
      <c r="AH427" s="9">
        <v>1.1599999999999999</v>
      </c>
      <c r="AI427" s="9">
        <v>1.1399999999999999</v>
      </c>
      <c r="AJ427" s="9">
        <v>1.1200000000000001</v>
      </c>
      <c r="AK427" s="9">
        <v>1.1000000000000001</v>
      </c>
    </row>
    <row r="428" spans="1:37" s="9" customFormat="1" x14ac:dyDescent="0.3">
      <c r="A428" s="24" t="str">
        <f t="shared" si="7"/>
        <v>SDG_NoInv_BasePVAXamach</v>
      </c>
      <c r="B428" s="7" t="s">
        <v>221</v>
      </c>
      <c r="C428" s="8" t="s">
        <v>217</v>
      </c>
      <c r="D428" s="21" t="s">
        <v>212</v>
      </c>
      <c r="E428" s="9" t="s">
        <v>56</v>
      </c>
      <c r="F428" s="9">
        <v>1</v>
      </c>
      <c r="G428" s="9">
        <v>1.17</v>
      </c>
      <c r="H428" s="9">
        <v>1.1599999999999999</v>
      </c>
      <c r="I428" s="9">
        <v>1.1499999999999999</v>
      </c>
      <c r="J428" s="9">
        <v>1.1399999999999999</v>
      </c>
      <c r="K428" s="9">
        <v>1.1399999999999999</v>
      </c>
      <c r="L428" s="9">
        <v>1.1399999999999999</v>
      </c>
      <c r="M428" s="9">
        <v>1.1499999999999999</v>
      </c>
      <c r="N428" s="9">
        <v>1.1499999999999999</v>
      </c>
      <c r="O428" s="9">
        <v>1.1599999999999999</v>
      </c>
      <c r="P428" s="9">
        <v>1.1599999999999999</v>
      </c>
      <c r="Q428" s="9">
        <v>1.1599999999999999</v>
      </c>
      <c r="R428" s="9">
        <v>1.1599999999999999</v>
      </c>
      <c r="S428" s="9">
        <v>1.1599999999999999</v>
      </c>
      <c r="T428" s="9">
        <v>1.1599999999999999</v>
      </c>
      <c r="U428" s="9">
        <v>1.17</v>
      </c>
      <c r="V428" s="9">
        <v>1.17</v>
      </c>
      <c r="W428" s="9">
        <v>1.18</v>
      </c>
      <c r="X428" s="9">
        <v>1.18</v>
      </c>
      <c r="Y428" s="9">
        <v>1.18</v>
      </c>
      <c r="Z428" s="9">
        <v>1.18</v>
      </c>
      <c r="AA428" s="9">
        <v>1.18</v>
      </c>
      <c r="AB428" s="9">
        <v>1.1599999999999999</v>
      </c>
      <c r="AC428" s="9">
        <v>1.1599999999999999</v>
      </c>
      <c r="AD428" s="9">
        <v>1.1599999999999999</v>
      </c>
      <c r="AE428" s="9">
        <v>1.17</v>
      </c>
      <c r="AF428" s="9">
        <v>1.17</v>
      </c>
      <c r="AG428" s="9">
        <v>1.17</v>
      </c>
      <c r="AH428" s="9">
        <v>1.1399999999999999</v>
      </c>
      <c r="AI428" s="9">
        <v>1.1100000000000001</v>
      </c>
      <c r="AJ428" s="9">
        <v>1.0900000000000001</v>
      </c>
      <c r="AK428" s="9">
        <v>1.08</v>
      </c>
    </row>
    <row r="429" spans="1:37" s="9" customFormat="1" x14ac:dyDescent="0.3">
      <c r="A429" s="24" t="str">
        <f t="shared" si="7"/>
        <v>SDG_NoInv_BasePVAXafcel</v>
      </c>
      <c r="B429" s="7" t="s">
        <v>221</v>
      </c>
      <c r="C429" s="8" t="s">
        <v>217</v>
      </c>
      <c r="D429" s="21" t="s">
        <v>212</v>
      </c>
      <c r="E429" s="9" t="s">
        <v>57</v>
      </c>
      <c r="F429" s="9">
        <v>1</v>
      </c>
      <c r="G429" s="9">
        <v>1</v>
      </c>
      <c r="H429" s="9">
        <v>1.01</v>
      </c>
      <c r="I429" s="9">
        <v>0.97</v>
      </c>
      <c r="J429" s="9">
        <v>0.95</v>
      </c>
      <c r="K429" s="9">
        <v>0.95</v>
      </c>
      <c r="L429" s="9">
        <v>0.96</v>
      </c>
      <c r="M429" s="9">
        <v>1</v>
      </c>
      <c r="N429" s="9">
        <v>1.03</v>
      </c>
      <c r="O429" s="9">
        <v>1.17</v>
      </c>
      <c r="P429" s="9">
        <v>1.21</v>
      </c>
      <c r="Q429" s="9">
        <v>1.21</v>
      </c>
      <c r="R429" s="9">
        <v>1.21</v>
      </c>
      <c r="S429" s="9">
        <v>1.21</v>
      </c>
      <c r="T429" s="9">
        <v>1.21</v>
      </c>
      <c r="U429" s="9">
        <v>1.22</v>
      </c>
      <c r="V429" s="9">
        <v>1.24</v>
      </c>
      <c r="W429" s="9">
        <v>1.25</v>
      </c>
      <c r="X429" s="9">
        <v>1.23</v>
      </c>
      <c r="Y429" s="9">
        <v>1.23</v>
      </c>
      <c r="Z429" s="9">
        <v>1.22</v>
      </c>
      <c r="AA429" s="9">
        <v>1.22</v>
      </c>
      <c r="AB429" s="9">
        <v>1.18</v>
      </c>
      <c r="AC429" s="9">
        <v>1.1599999999999999</v>
      </c>
      <c r="AD429" s="9">
        <v>1.1599999999999999</v>
      </c>
      <c r="AE429" s="9">
        <v>1.1599999999999999</v>
      </c>
      <c r="AF429" s="9">
        <v>1.1599999999999999</v>
      </c>
      <c r="AG429" s="9">
        <v>1.1499999999999999</v>
      </c>
      <c r="AH429" s="9">
        <v>1.08</v>
      </c>
      <c r="AI429" s="9">
        <v>0.98</v>
      </c>
      <c r="AJ429" s="9">
        <v>0.93</v>
      </c>
      <c r="AK429" s="9">
        <v>0.88</v>
      </c>
    </row>
    <row r="430" spans="1:37" s="9" customFormat="1" x14ac:dyDescent="0.3">
      <c r="A430" s="24" t="str">
        <f t="shared" si="7"/>
        <v>SDG_NoInv_BasePVAXaelct</v>
      </c>
      <c r="B430" s="7" t="s">
        <v>221</v>
      </c>
      <c r="C430" s="8" t="s">
        <v>217</v>
      </c>
      <c r="D430" s="21" t="s">
        <v>212</v>
      </c>
      <c r="E430" s="9" t="s">
        <v>58</v>
      </c>
      <c r="F430" s="9">
        <v>1</v>
      </c>
      <c r="G430" s="9">
        <v>1.01</v>
      </c>
      <c r="H430" s="9">
        <v>1.02</v>
      </c>
      <c r="I430" s="9">
        <v>0.97</v>
      </c>
      <c r="J430" s="9">
        <v>0.96</v>
      </c>
      <c r="K430" s="9">
        <v>0.96</v>
      </c>
      <c r="L430" s="9">
        <v>0.97</v>
      </c>
      <c r="M430" s="9">
        <v>1</v>
      </c>
      <c r="N430" s="9">
        <v>1.03</v>
      </c>
      <c r="O430" s="9">
        <v>1.17</v>
      </c>
      <c r="P430" s="9">
        <v>1.2</v>
      </c>
      <c r="Q430" s="9">
        <v>1.2</v>
      </c>
      <c r="R430" s="9">
        <v>1.2</v>
      </c>
      <c r="S430" s="9">
        <v>1.2</v>
      </c>
      <c r="T430" s="9">
        <v>1.2</v>
      </c>
      <c r="U430" s="9">
        <v>1.21</v>
      </c>
      <c r="V430" s="9">
        <v>1.23</v>
      </c>
      <c r="W430" s="9">
        <v>1.24</v>
      </c>
      <c r="X430" s="9">
        <v>1.22</v>
      </c>
      <c r="Y430" s="9">
        <v>1.22</v>
      </c>
      <c r="Z430" s="9">
        <v>1.21</v>
      </c>
      <c r="AA430" s="9">
        <v>1.21</v>
      </c>
      <c r="AB430" s="9">
        <v>1.18</v>
      </c>
      <c r="AC430" s="9">
        <v>1.1499999999999999</v>
      </c>
      <c r="AD430" s="9">
        <v>1.1499999999999999</v>
      </c>
      <c r="AE430" s="9">
        <v>1.1499999999999999</v>
      </c>
      <c r="AF430" s="9">
        <v>1.1599999999999999</v>
      </c>
      <c r="AG430" s="9">
        <v>1.1499999999999999</v>
      </c>
      <c r="AH430" s="9">
        <v>1.08</v>
      </c>
      <c r="AI430" s="9">
        <v>0.99</v>
      </c>
      <c r="AJ430" s="9">
        <v>0.95</v>
      </c>
      <c r="AK430" s="9">
        <v>0.9</v>
      </c>
    </row>
    <row r="431" spans="1:37" s="9" customFormat="1" x14ac:dyDescent="0.3">
      <c r="A431" s="24" t="str">
        <f t="shared" si="7"/>
        <v>SDG_NoInv_BasePVAXaemch</v>
      </c>
      <c r="B431" s="7" t="s">
        <v>221</v>
      </c>
      <c r="C431" s="8" t="s">
        <v>217</v>
      </c>
      <c r="D431" s="21" t="s">
        <v>212</v>
      </c>
      <c r="E431" s="9" t="s">
        <v>59</v>
      </c>
      <c r="F431" s="9">
        <v>1</v>
      </c>
      <c r="G431" s="9">
        <v>1.18</v>
      </c>
      <c r="H431" s="9">
        <v>1.18</v>
      </c>
      <c r="I431" s="9">
        <v>1.18</v>
      </c>
      <c r="J431" s="9">
        <v>1.17</v>
      </c>
      <c r="K431" s="9">
        <v>1.18</v>
      </c>
      <c r="L431" s="9">
        <v>1.18</v>
      </c>
      <c r="M431" s="9">
        <v>1.19</v>
      </c>
      <c r="N431" s="9">
        <v>1.19</v>
      </c>
      <c r="O431" s="9">
        <v>1.19</v>
      </c>
      <c r="P431" s="9">
        <v>1.19</v>
      </c>
      <c r="Q431" s="9">
        <v>1.19</v>
      </c>
      <c r="R431" s="9">
        <v>1.2</v>
      </c>
      <c r="S431" s="9">
        <v>1.2</v>
      </c>
      <c r="T431" s="9">
        <v>1.21</v>
      </c>
      <c r="U431" s="9">
        <v>1.21</v>
      </c>
      <c r="V431" s="9">
        <v>1.22</v>
      </c>
      <c r="W431" s="9">
        <v>1.22</v>
      </c>
      <c r="X431" s="9">
        <v>1.23</v>
      </c>
      <c r="Y431" s="9">
        <v>1.22</v>
      </c>
      <c r="Z431" s="9">
        <v>1.22</v>
      </c>
      <c r="AA431" s="9">
        <v>1.22</v>
      </c>
      <c r="AB431" s="9">
        <v>1.21</v>
      </c>
      <c r="AC431" s="9">
        <v>1.21</v>
      </c>
      <c r="AD431" s="9">
        <v>1.21</v>
      </c>
      <c r="AE431" s="9">
        <v>1.21</v>
      </c>
      <c r="AF431" s="9">
        <v>1.21</v>
      </c>
      <c r="AG431" s="9">
        <v>1.21</v>
      </c>
      <c r="AH431" s="9">
        <v>1.17</v>
      </c>
      <c r="AI431" s="9">
        <v>1.1399999999999999</v>
      </c>
      <c r="AJ431" s="9">
        <v>1.1200000000000001</v>
      </c>
      <c r="AK431" s="9">
        <v>1.1000000000000001</v>
      </c>
    </row>
    <row r="432" spans="1:37" s="9" customFormat="1" x14ac:dyDescent="0.3">
      <c r="A432" s="24" t="str">
        <f t="shared" si="7"/>
        <v>SDG_NoInv_BasePVAXasequ</v>
      </c>
      <c r="B432" s="7" t="s">
        <v>221</v>
      </c>
      <c r="C432" s="8" t="s">
        <v>217</v>
      </c>
      <c r="D432" s="21" t="s">
        <v>212</v>
      </c>
      <c r="E432" s="9" t="s">
        <v>60</v>
      </c>
      <c r="F432" s="9">
        <v>1</v>
      </c>
      <c r="G432" s="9">
        <v>1.2</v>
      </c>
      <c r="H432" s="9">
        <v>1.17</v>
      </c>
      <c r="I432" s="9">
        <v>1.1399999999999999</v>
      </c>
      <c r="J432" s="9">
        <v>1.1200000000000001</v>
      </c>
      <c r="K432" s="9">
        <v>1.1200000000000001</v>
      </c>
      <c r="L432" s="9">
        <v>1.1200000000000001</v>
      </c>
      <c r="M432" s="9">
        <v>1.1299999999999999</v>
      </c>
      <c r="N432" s="9">
        <v>1.1399999999999999</v>
      </c>
      <c r="O432" s="9">
        <v>1.1499999999999999</v>
      </c>
      <c r="P432" s="9">
        <v>1.1499999999999999</v>
      </c>
      <c r="Q432" s="9">
        <v>1.1399999999999999</v>
      </c>
      <c r="R432" s="9">
        <v>1.1399999999999999</v>
      </c>
      <c r="S432" s="9">
        <v>1.1399999999999999</v>
      </c>
      <c r="T432" s="9">
        <v>1.1399999999999999</v>
      </c>
      <c r="U432" s="9">
        <v>1.1499999999999999</v>
      </c>
      <c r="V432" s="9">
        <v>1.1499999999999999</v>
      </c>
      <c r="W432" s="9">
        <v>1.1599999999999999</v>
      </c>
      <c r="X432" s="9">
        <v>1.1599999999999999</v>
      </c>
      <c r="Y432" s="9">
        <v>1.1599999999999999</v>
      </c>
      <c r="Z432" s="9">
        <v>1.1599999999999999</v>
      </c>
      <c r="AA432" s="9">
        <v>1.1599999999999999</v>
      </c>
      <c r="AB432" s="9">
        <v>1.1299999999999999</v>
      </c>
      <c r="AC432" s="9">
        <v>1.1200000000000001</v>
      </c>
      <c r="AD432" s="9">
        <v>1.1299999999999999</v>
      </c>
      <c r="AE432" s="9">
        <v>1.1399999999999999</v>
      </c>
      <c r="AF432" s="9">
        <v>1.1499999999999999</v>
      </c>
      <c r="AG432" s="9">
        <v>1.1499999999999999</v>
      </c>
      <c r="AH432" s="9">
        <v>1.1000000000000001</v>
      </c>
      <c r="AI432" s="9">
        <v>1.06</v>
      </c>
      <c r="AJ432" s="9">
        <v>1.04</v>
      </c>
      <c r="AK432" s="9">
        <v>1.03</v>
      </c>
    </row>
    <row r="433" spans="1:37" s="9" customFormat="1" x14ac:dyDescent="0.3">
      <c r="A433" s="24" t="str">
        <f t="shared" si="7"/>
        <v>SDG_NoInv_BasePVAXavehi</v>
      </c>
      <c r="B433" s="7" t="s">
        <v>221</v>
      </c>
      <c r="C433" s="8" t="s">
        <v>217</v>
      </c>
      <c r="D433" s="21" t="s">
        <v>212</v>
      </c>
      <c r="E433" s="9" t="s">
        <v>61</v>
      </c>
      <c r="F433" s="9">
        <v>1</v>
      </c>
      <c r="G433" s="9">
        <v>1.18</v>
      </c>
      <c r="H433" s="9">
        <v>1.17</v>
      </c>
      <c r="I433" s="9">
        <v>1.1599999999999999</v>
      </c>
      <c r="J433" s="9">
        <v>1.1499999999999999</v>
      </c>
      <c r="K433" s="9">
        <v>1.1499999999999999</v>
      </c>
      <c r="L433" s="9">
        <v>1.1599999999999999</v>
      </c>
      <c r="M433" s="9">
        <v>1.1599999999999999</v>
      </c>
      <c r="N433" s="9">
        <v>1.17</v>
      </c>
      <c r="O433" s="9">
        <v>1.17</v>
      </c>
      <c r="P433" s="9">
        <v>1.17</v>
      </c>
      <c r="Q433" s="9">
        <v>1.17</v>
      </c>
      <c r="R433" s="9">
        <v>1.18</v>
      </c>
      <c r="S433" s="9">
        <v>1.18</v>
      </c>
      <c r="T433" s="9">
        <v>1.18</v>
      </c>
      <c r="U433" s="9">
        <v>1.19</v>
      </c>
      <c r="V433" s="9">
        <v>1.2</v>
      </c>
      <c r="W433" s="9">
        <v>1.2</v>
      </c>
      <c r="X433" s="9">
        <v>1.2</v>
      </c>
      <c r="Y433" s="9">
        <v>1.19</v>
      </c>
      <c r="Z433" s="9">
        <v>1.19</v>
      </c>
      <c r="AA433" s="9">
        <v>1.18</v>
      </c>
      <c r="AB433" s="9">
        <v>1.17</v>
      </c>
      <c r="AC433" s="9">
        <v>1.17</v>
      </c>
      <c r="AD433" s="9">
        <v>1.17</v>
      </c>
      <c r="AE433" s="9">
        <v>1.18</v>
      </c>
      <c r="AF433" s="9">
        <v>1.18</v>
      </c>
      <c r="AG433" s="9">
        <v>1.18</v>
      </c>
      <c r="AH433" s="9">
        <v>1.1499999999999999</v>
      </c>
      <c r="AI433" s="9">
        <v>1.1200000000000001</v>
      </c>
      <c r="AJ433" s="9">
        <v>1.1000000000000001</v>
      </c>
      <c r="AK433" s="9">
        <v>1.08</v>
      </c>
    </row>
    <row r="434" spans="1:37" s="9" customFormat="1" x14ac:dyDescent="0.3">
      <c r="A434" s="24" t="str">
        <f t="shared" si="7"/>
        <v>SDG_NoInv_BasePVAXatequ</v>
      </c>
      <c r="B434" s="7" t="s">
        <v>221</v>
      </c>
      <c r="C434" s="8" t="s">
        <v>217</v>
      </c>
      <c r="D434" s="21" t="s">
        <v>212</v>
      </c>
      <c r="E434" s="9" t="s">
        <v>62</v>
      </c>
      <c r="F434" s="9">
        <v>1</v>
      </c>
      <c r="G434" s="9">
        <v>1.18</v>
      </c>
      <c r="H434" s="9">
        <v>1.17</v>
      </c>
      <c r="I434" s="9">
        <v>1.1599999999999999</v>
      </c>
      <c r="J434" s="9">
        <v>1.1499999999999999</v>
      </c>
      <c r="K434" s="9">
        <v>1.1499999999999999</v>
      </c>
      <c r="L434" s="9">
        <v>1.1499999999999999</v>
      </c>
      <c r="M434" s="9">
        <v>1.1599999999999999</v>
      </c>
      <c r="N434" s="9">
        <v>1.17</v>
      </c>
      <c r="O434" s="9">
        <v>1.18</v>
      </c>
      <c r="P434" s="9">
        <v>1.18</v>
      </c>
      <c r="Q434" s="9">
        <v>1.18</v>
      </c>
      <c r="R434" s="9">
        <v>1.18</v>
      </c>
      <c r="S434" s="9">
        <v>1.18</v>
      </c>
      <c r="T434" s="9">
        <v>1.18</v>
      </c>
      <c r="U434" s="9">
        <v>1.19</v>
      </c>
      <c r="V434" s="9">
        <v>1.19</v>
      </c>
      <c r="W434" s="9">
        <v>1.2</v>
      </c>
      <c r="X434" s="9">
        <v>1.2</v>
      </c>
      <c r="Y434" s="9">
        <v>1.19</v>
      </c>
      <c r="Z434" s="9">
        <v>1.19</v>
      </c>
      <c r="AA434" s="9">
        <v>1.19</v>
      </c>
      <c r="AB434" s="9">
        <v>1.18</v>
      </c>
      <c r="AC434" s="9">
        <v>1.17</v>
      </c>
      <c r="AD434" s="9">
        <v>1.17</v>
      </c>
      <c r="AE434" s="9">
        <v>1.17</v>
      </c>
      <c r="AF434" s="9">
        <v>1.18</v>
      </c>
      <c r="AG434" s="9">
        <v>1.18</v>
      </c>
      <c r="AH434" s="9">
        <v>1.1299999999999999</v>
      </c>
      <c r="AI434" s="9">
        <v>1.1000000000000001</v>
      </c>
      <c r="AJ434" s="9">
        <v>1.07</v>
      </c>
      <c r="AK434" s="9">
        <v>1.06</v>
      </c>
    </row>
    <row r="435" spans="1:37" s="9" customFormat="1" x14ac:dyDescent="0.3">
      <c r="A435" s="24" t="str">
        <f t="shared" si="7"/>
        <v>SDG_NoInv_BasePVAXafurn</v>
      </c>
      <c r="B435" s="7" t="s">
        <v>221</v>
      </c>
      <c r="C435" s="8" t="s">
        <v>217</v>
      </c>
      <c r="D435" s="21" t="s">
        <v>212</v>
      </c>
      <c r="E435" s="9" t="s">
        <v>63</v>
      </c>
      <c r="F435" s="9">
        <v>1</v>
      </c>
      <c r="G435" s="9">
        <v>1.18</v>
      </c>
      <c r="H435" s="9">
        <v>1.17</v>
      </c>
      <c r="I435" s="9">
        <v>1.1499999999999999</v>
      </c>
      <c r="J435" s="9">
        <v>1.1499999999999999</v>
      </c>
      <c r="K435" s="9">
        <v>1.1499999999999999</v>
      </c>
      <c r="L435" s="9">
        <v>1.1499999999999999</v>
      </c>
      <c r="M435" s="9">
        <v>1.1599999999999999</v>
      </c>
      <c r="N435" s="9">
        <v>1.1599999999999999</v>
      </c>
      <c r="O435" s="9">
        <v>1.17</v>
      </c>
      <c r="P435" s="9">
        <v>1.17</v>
      </c>
      <c r="Q435" s="9">
        <v>1.17</v>
      </c>
      <c r="R435" s="9">
        <v>1.17</v>
      </c>
      <c r="S435" s="9">
        <v>1.17</v>
      </c>
      <c r="T435" s="9">
        <v>1.18</v>
      </c>
      <c r="U435" s="9">
        <v>1.18</v>
      </c>
      <c r="V435" s="9">
        <v>1.19</v>
      </c>
      <c r="W435" s="9">
        <v>1.19</v>
      </c>
      <c r="X435" s="9">
        <v>1.19</v>
      </c>
      <c r="Y435" s="9">
        <v>1.19</v>
      </c>
      <c r="Z435" s="9">
        <v>1.19</v>
      </c>
      <c r="AA435" s="9">
        <v>1.19</v>
      </c>
      <c r="AB435" s="9">
        <v>1.18</v>
      </c>
      <c r="AC435" s="9">
        <v>1.18</v>
      </c>
      <c r="AD435" s="9">
        <v>1.18</v>
      </c>
      <c r="AE435" s="9">
        <v>1.18</v>
      </c>
      <c r="AF435" s="9">
        <v>1.18</v>
      </c>
      <c r="AG435" s="9">
        <v>1.18</v>
      </c>
      <c r="AH435" s="9">
        <v>1.1499999999999999</v>
      </c>
      <c r="AI435" s="9">
        <v>1.1200000000000001</v>
      </c>
      <c r="AJ435" s="9">
        <v>1.1100000000000001</v>
      </c>
      <c r="AK435" s="9">
        <v>1.0900000000000001</v>
      </c>
    </row>
    <row r="436" spans="1:37" s="9" customFormat="1" x14ac:dyDescent="0.3">
      <c r="A436" s="24" t="str">
        <f t="shared" si="7"/>
        <v>SDG_NoInv_BasePVAXaoman</v>
      </c>
      <c r="B436" s="7" t="s">
        <v>221</v>
      </c>
      <c r="C436" s="8" t="s">
        <v>217</v>
      </c>
      <c r="D436" s="21" t="s">
        <v>212</v>
      </c>
      <c r="E436" s="9" t="s">
        <v>64</v>
      </c>
      <c r="F436" s="9">
        <v>1</v>
      </c>
      <c r="G436" s="9">
        <v>1.1299999999999999</v>
      </c>
      <c r="H436" s="9">
        <v>1.1100000000000001</v>
      </c>
      <c r="I436" s="9">
        <v>1.08</v>
      </c>
      <c r="J436" s="9">
        <v>1.07</v>
      </c>
      <c r="K436" s="9">
        <v>1.06</v>
      </c>
      <c r="L436" s="9">
        <v>1.06</v>
      </c>
      <c r="M436" s="9">
        <v>1.07</v>
      </c>
      <c r="N436" s="9">
        <v>1.07</v>
      </c>
      <c r="O436" s="9">
        <v>1.1399999999999999</v>
      </c>
      <c r="P436" s="9">
        <v>1.1399999999999999</v>
      </c>
      <c r="Q436" s="9">
        <v>1.1200000000000001</v>
      </c>
      <c r="R436" s="9">
        <v>1.1000000000000001</v>
      </c>
      <c r="S436" s="9">
        <v>1.0900000000000001</v>
      </c>
      <c r="T436" s="9">
        <v>1.0900000000000001</v>
      </c>
      <c r="U436" s="9">
        <v>1.08</v>
      </c>
      <c r="V436" s="9">
        <v>1.08</v>
      </c>
      <c r="W436" s="9">
        <v>1.08</v>
      </c>
      <c r="X436" s="9">
        <v>1.07</v>
      </c>
      <c r="Y436" s="9">
        <v>1.07</v>
      </c>
      <c r="Z436" s="9">
        <v>1.07</v>
      </c>
      <c r="AA436" s="9">
        <v>1.07</v>
      </c>
      <c r="AB436" s="9">
        <v>1.06</v>
      </c>
      <c r="AC436" s="9">
        <v>1.05</v>
      </c>
      <c r="AD436" s="9">
        <v>1.06</v>
      </c>
      <c r="AE436" s="9">
        <v>1.06</v>
      </c>
      <c r="AF436" s="9">
        <v>1.07</v>
      </c>
      <c r="AG436" s="9">
        <v>1.07</v>
      </c>
      <c r="AH436" s="9">
        <v>1.05</v>
      </c>
      <c r="AI436" s="9">
        <v>1.02</v>
      </c>
      <c r="AJ436" s="9">
        <v>1.01</v>
      </c>
      <c r="AK436" s="9">
        <v>1</v>
      </c>
    </row>
    <row r="437" spans="1:37" s="9" customFormat="1" x14ac:dyDescent="0.3">
      <c r="A437" s="24" t="str">
        <f t="shared" si="7"/>
        <v>SDG_NoInv_BasePVAXaelec</v>
      </c>
      <c r="B437" s="7" t="s">
        <v>221</v>
      </c>
      <c r="C437" s="8" t="s">
        <v>217</v>
      </c>
      <c r="D437" s="21" t="s">
        <v>212</v>
      </c>
      <c r="E437" s="9" t="s">
        <v>65</v>
      </c>
      <c r="F437" s="9">
        <v>1</v>
      </c>
      <c r="G437" s="9">
        <v>1.1200000000000001</v>
      </c>
      <c r="H437" s="9">
        <v>1.01</v>
      </c>
      <c r="I437" s="9">
        <v>1.01</v>
      </c>
      <c r="J437" s="9">
        <v>1.05</v>
      </c>
      <c r="K437" s="9">
        <v>1.07</v>
      </c>
      <c r="L437" s="9">
        <v>1.0900000000000001</v>
      </c>
      <c r="M437" s="9">
        <v>1.08</v>
      </c>
      <c r="N437" s="9">
        <v>1.05</v>
      </c>
      <c r="O437" s="9">
        <v>1.04</v>
      </c>
      <c r="P437" s="9">
        <v>1.05</v>
      </c>
      <c r="Q437" s="9">
        <v>1.08</v>
      </c>
      <c r="R437" s="9">
        <v>1.1200000000000001</v>
      </c>
      <c r="S437" s="9">
        <v>1.1399999999999999</v>
      </c>
      <c r="T437" s="9">
        <v>1.1599999999999999</v>
      </c>
      <c r="U437" s="9">
        <v>1.17</v>
      </c>
      <c r="V437" s="9">
        <v>1.17</v>
      </c>
      <c r="W437" s="9">
        <v>1.18</v>
      </c>
      <c r="X437" s="9">
        <v>1.18</v>
      </c>
      <c r="Y437" s="9">
        <v>1.21</v>
      </c>
      <c r="Z437" s="9">
        <v>1.23</v>
      </c>
      <c r="AA437" s="9">
        <v>1.26</v>
      </c>
      <c r="AB437" s="9">
        <v>1.28</v>
      </c>
      <c r="AC437" s="9">
        <v>1.31</v>
      </c>
      <c r="AD437" s="9">
        <v>1.34</v>
      </c>
      <c r="AE437" s="9">
        <v>1.37</v>
      </c>
      <c r="AF437" s="9">
        <v>1.39</v>
      </c>
      <c r="AG437" s="9">
        <v>1.5</v>
      </c>
      <c r="AH437" s="9">
        <v>1.59</v>
      </c>
      <c r="AI437" s="9">
        <v>1.71</v>
      </c>
      <c r="AJ437" s="9">
        <v>1.82</v>
      </c>
      <c r="AK437" s="9">
        <v>1.92</v>
      </c>
    </row>
    <row r="438" spans="1:37" s="9" customFormat="1" x14ac:dyDescent="0.3">
      <c r="A438" s="24" t="str">
        <f t="shared" si="7"/>
        <v>SDG_NoInv_BasePVAXawatr</v>
      </c>
      <c r="B438" s="7" t="s">
        <v>221</v>
      </c>
      <c r="C438" s="8" t="s">
        <v>217</v>
      </c>
      <c r="D438" s="21" t="s">
        <v>212</v>
      </c>
      <c r="E438" s="9" t="s">
        <v>66</v>
      </c>
      <c r="F438" s="9">
        <v>1</v>
      </c>
      <c r="G438" s="9">
        <v>0.85</v>
      </c>
      <c r="H438" s="9">
        <v>0.89</v>
      </c>
      <c r="I438" s="9">
        <v>0.91</v>
      </c>
      <c r="J438" s="9">
        <v>0.92</v>
      </c>
      <c r="K438" s="9">
        <v>0.93</v>
      </c>
      <c r="L438" s="9">
        <v>0.94</v>
      </c>
      <c r="M438" s="9">
        <v>0.94</v>
      </c>
      <c r="N438" s="9">
        <v>0.94</v>
      </c>
      <c r="O438" s="9">
        <v>0.94</v>
      </c>
      <c r="P438" s="9">
        <v>0.94</v>
      </c>
      <c r="Q438" s="9">
        <v>0.95</v>
      </c>
      <c r="R438" s="9">
        <v>0.95</v>
      </c>
      <c r="S438" s="9">
        <v>0.96</v>
      </c>
      <c r="T438" s="9">
        <v>0.97</v>
      </c>
      <c r="U438" s="9">
        <v>0.97</v>
      </c>
      <c r="V438" s="9">
        <v>0.97</v>
      </c>
      <c r="W438" s="9">
        <v>0.98</v>
      </c>
      <c r="X438" s="9">
        <v>0.98</v>
      </c>
      <c r="Y438" s="9">
        <v>0.98</v>
      </c>
      <c r="Z438" s="9">
        <v>0.97</v>
      </c>
      <c r="AA438" s="9">
        <v>0.97</v>
      </c>
      <c r="AB438" s="9">
        <v>0.98</v>
      </c>
      <c r="AC438" s="9">
        <v>0.99</v>
      </c>
      <c r="AD438" s="9">
        <v>0.99</v>
      </c>
      <c r="AE438" s="9">
        <v>1</v>
      </c>
      <c r="AF438" s="9">
        <v>1</v>
      </c>
      <c r="AG438" s="9">
        <v>1.01</v>
      </c>
      <c r="AH438" s="9">
        <v>1.03</v>
      </c>
      <c r="AI438" s="9">
        <v>1.04</v>
      </c>
      <c r="AJ438" s="9">
        <v>1.05</v>
      </c>
      <c r="AK438" s="9">
        <v>1.06</v>
      </c>
    </row>
    <row r="439" spans="1:37" s="9" customFormat="1" x14ac:dyDescent="0.3">
      <c r="A439" s="24" t="str">
        <f t="shared" si="7"/>
        <v>SDG_NoInv_BasePVAXacons</v>
      </c>
      <c r="B439" s="7" t="s">
        <v>221</v>
      </c>
      <c r="C439" s="8" t="s">
        <v>217</v>
      </c>
      <c r="D439" s="21" t="s">
        <v>212</v>
      </c>
      <c r="E439" s="9" t="s">
        <v>67</v>
      </c>
      <c r="F439" s="9">
        <v>1</v>
      </c>
      <c r="G439" s="9">
        <v>1.1499999999999999</v>
      </c>
      <c r="H439" s="9">
        <v>1.1100000000000001</v>
      </c>
      <c r="I439" s="9">
        <v>1.1000000000000001</v>
      </c>
      <c r="J439" s="9">
        <v>1.0900000000000001</v>
      </c>
      <c r="K439" s="9">
        <v>1.0900000000000001</v>
      </c>
      <c r="L439" s="9">
        <v>1.0900000000000001</v>
      </c>
      <c r="M439" s="9">
        <v>1.0900000000000001</v>
      </c>
      <c r="N439" s="9">
        <v>1.1000000000000001</v>
      </c>
      <c r="O439" s="9">
        <v>1.0900000000000001</v>
      </c>
      <c r="P439" s="9">
        <v>1.1000000000000001</v>
      </c>
      <c r="Q439" s="9">
        <v>1.1000000000000001</v>
      </c>
      <c r="R439" s="9">
        <v>1.1100000000000001</v>
      </c>
      <c r="S439" s="9">
        <v>1.1100000000000001</v>
      </c>
      <c r="T439" s="9">
        <v>1.1100000000000001</v>
      </c>
      <c r="U439" s="9">
        <v>1.1200000000000001</v>
      </c>
      <c r="V439" s="9">
        <v>1.1299999999999999</v>
      </c>
      <c r="W439" s="9">
        <v>1.1299999999999999</v>
      </c>
      <c r="X439" s="9">
        <v>1.1299999999999999</v>
      </c>
      <c r="Y439" s="9">
        <v>1.1299999999999999</v>
      </c>
      <c r="Z439" s="9">
        <v>1.1299999999999999</v>
      </c>
      <c r="AA439" s="9">
        <v>1.1299999999999999</v>
      </c>
      <c r="AB439" s="9">
        <v>1.1200000000000001</v>
      </c>
      <c r="AC439" s="9">
        <v>1.1100000000000001</v>
      </c>
      <c r="AD439" s="9">
        <v>1.1200000000000001</v>
      </c>
      <c r="AE439" s="9">
        <v>1.1299999999999999</v>
      </c>
      <c r="AF439" s="9">
        <v>1.1299999999999999</v>
      </c>
      <c r="AG439" s="9">
        <v>1.1299999999999999</v>
      </c>
      <c r="AH439" s="9">
        <v>1.1200000000000001</v>
      </c>
      <c r="AI439" s="9">
        <v>1.1100000000000001</v>
      </c>
      <c r="AJ439" s="9">
        <v>1.1000000000000001</v>
      </c>
      <c r="AK439" s="9">
        <v>1.1000000000000001</v>
      </c>
    </row>
    <row r="440" spans="1:37" s="9" customFormat="1" x14ac:dyDescent="0.3">
      <c r="A440" s="24" t="str">
        <f t="shared" si="7"/>
        <v>SDG_NoInv_BasePVAXatrad</v>
      </c>
      <c r="B440" s="7" t="s">
        <v>221</v>
      </c>
      <c r="C440" s="8" t="s">
        <v>217</v>
      </c>
      <c r="D440" s="21" t="s">
        <v>212</v>
      </c>
      <c r="E440" s="9" t="s">
        <v>68</v>
      </c>
      <c r="F440" s="9">
        <v>1</v>
      </c>
      <c r="G440" s="9">
        <v>1.01</v>
      </c>
      <c r="H440" s="9">
        <v>1.01</v>
      </c>
      <c r="I440" s="9">
        <v>1.02</v>
      </c>
      <c r="J440" s="9">
        <v>1.02</v>
      </c>
      <c r="K440" s="9">
        <v>1.02</v>
      </c>
      <c r="L440" s="9">
        <v>1.02</v>
      </c>
      <c r="M440" s="9">
        <v>1.02</v>
      </c>
      <c r="N440" s="9">
        <v>1.02</v>
      </c>
      <c r="O440" s="9">
        <v>0.98</v>
      </c>
      <c r="P440" s="9">
        <v>0.98</v>
      </c>
      <c r="Q440" s="9">
        <v>1</v>
      </c>
      <c r="R440" s="9">
        <v>1.01</v>
      </c>
      <c r="S440" s="9">
        <v>1.02</v>
      </c>
      <c r="T440" s="9">
        <v>1.03</v>
      </c>
      <c r="U440" s="9">
        <v>1.04</v>
      </c>
      <c r="V440" s="9">
        <v>1.05</v>
      </c>
      <c r="W440" s="9">
        <v>1.05</v>
      </c>
      <c r="X440" s="9">
        <v>1.05</v>
      </c>
      <c r="Y440" s="9">
        <v>1.05</v>
      </c>
      <c r="Z440" s="9">
        <v>1.05</v>
      </c>
      <c r="AA440" s="9">
        <v>1.05</v>
      </c>
      <c r="AB440" s="9">
        <v>1.03</v>
      </c>
      <c r="AC440" s="9">
        <v>1.02</v>
      </c>
      <c r="AD440" s="9">
        <v>1.03</v>
      </c>
      <c r="AE440" s="9">
        <v>1.03</v>
      </c>
      <c r="AF440" s="9">
        <v>1.04</v>
      </c>
      <c r="AG440" s="9">
        <v>1.04</v>
      </c>
      <c r="AH440" s="9">
        <v>1.02</v>
      </c>
      <c r="AI440" s="9">
        <v>1</v>
      </c>
      <c r="AJ440" s="9">
        <v>0.99</v>
      </c>
      <c r="AK440" s="9">
        <v>0.99</v>
      </c>
    </row>
    <row r="441" spans="1:37" s="9" customFormat="1" x14ac:dyDescent="0.3">
      <c r="A441" s="24" t="str">
        <f t="shared" si="7"/>
        <v>SDG_NoInv_BasePVAXahotl</v>
      </c>
      <c r="B441" s="7" t="s">
        <v>221</v>
      </c>
      <c r="C441" s="8" t="s">
        <v>217</v>
      </c>
      <c r="D441" s="21" t="s">
        <v>212</v>
      </c>
      <c r="E441" s="9" t="s">
        <v>69</v>
      </c>
      <c r="F441" s="9">
        <v>1</v>
      </c>
      <c r="G441" s="9">
        <v>1.01</v>
      </c>
      <c r="H441" s="9">
        <v>1.03</v>
      </c>
      <c r="I441" s="9">
        <v>1.03</v>
      </c>
      <c r="J441" s="9">
        <v>1.03</v>
      </c>
      <c r="K441" s="9">
        <v>1.03</v>
      </c>
      <c r="L441" s="9">
        <v>1.03</v>
      </c>
      <c r="M441" s="9">
        <v>1.03</v>
      </c>
      <c r="N441" s="9">
        <v>1.04</v>
      </c>
      <c r="O441" s="9">
        <v>1.05</v>
      </c>
      <c r="P441" s="9">
        <v>1.05</v>
      </c>
      <c r="Q441" s="9">
        <v>1.05</v>
      </c>
      <c r="R441" s="9">
        <v>1.05</v>
      </c>
      <c r="S441" s="9">
        <v>1.06</v>
      </c>
      <c r="T441" s="9">
        <v>1.06</v>
      </c>
      <c r="U441" s="9">
        <v>1.06</v>
      </c>
      <c r="V441" s="9">
        <v>1.06</v>
      </c>
      <c r="W441" s="9">
        <v>1.07</v>
      </c>
      <c r="X441" s="9">
        <v>1.07</v>
      </c>
      <c r="Y441" s="9">
        <v>1.07</v>
      </c>
      <c r="Z441" s="9">
        <v>1.07</v>
      </c>
      <c r="AA441" s="9">
        <v>1.07</v>
      </c>
      <c r="AB441" s="9">
        <v>1.07</v>
      </c>
      <c r="AC441" s="9">
        <v>1.07</v>
      </c>
      <c r="AD441" s="9">
        <v>1.07</v>
      </c>
      <c r="AE441" s="9">
        <v>1.07</v>
      </c>
      <c r="AF441" s="9">
        <v>1.07</v>
      </c>
      <c r="AG441" s="9">
        <v>1.07</v>
      </c>
      <c r="AH441" s="9">
        <v>1.07</v>
      </c>
      <c r="AI441" s="9">
        <v>1.07</v>
      </c>
      <c r="AJ441" s="9">
        <v>1.06</v>
      </c>
      <c r="AK441" s="9">
        <v>1.05</v>
      </c>
    </row>
    <row r="442" spans="1:37" s="9" customFormat="1" x14ac:dyDescent="0.3">
      <c r="A442" s="24" t="str">
        <f t="shared" si="7"/>
        <v>SDG_NoInv_BasePVAXaltrp-p</v>
      </c>
      <c r="B442" s="7" t="s">
        <v>221</v>
      </c>
      <c r="C442" s="8" t="s">
        <v>217</v>
      </c>
      <c r="D442" s="21" t="s">
        <v>212</v>
      </c>
      <c r="E442" s="9" t="s">
        <v>70</v>
      </c>
      <c r="F442" s="9">
        <v>1</v>
      </c>
      <c r="G442" s="9">
        <v>0.98</v>
      </c>
      <c r="H442" s="9">
        <v>0.96</v>
      </c>
      <c r="I442" s="9">
        <v>0.97</v>
      </c>
      <c r="J442" s="9">
        <v>0.97</v>
      </c>
      <c r="K442" s="9">
        <v>0.97</v>
      </c>
      <c r="L442" s="9">
        <v>0.97</v>
      </c>
      <c r="M442" s="9">
        <v>0.97</v>
      </c>
      <c r="N442" s="9">
        <v>0.98</v>
      </c>
      <c r="O442" s="9">
        <v>0.99</v>
      </c>
      <c r="P442" s="9">
        <v>1</v>
      </c>
      <c r="Q442" s="9">
        <v>1.01</v>
      </c>
      <c r="R442" s="9">
        <v>1.01</v>
      </c>
      <c r="S442" s="9">
        <v>1.02</v>
      </c>
      <c r="T442" s="9">
        <v>1.02</v>
      </c>
      <c r="U442" s="9">
        <v>1.03</v>
      </c>
      <c r="V442" s="9">
        <v>1.03</v>
      </c>
      <c r="W442" s="9">
        <v>1.03</v>
      </c>
      <c r="X442" s="9">
        <v>1.03</v>
      </c>
      <c r="Y442" s="9">
        <v>1.02</v>
      </c>
      <c r="Z442" s="9">
        <v>1.02</v>
      </c>
      <c r="AA442" s="9">
        <v>1.02</v>
      </c>
      <c r="AB442" s="9">
        <v>1.01</v>
      </c>
      <c r="AC442" s="9">
        <v>1.01</v>
      </c>
      <c r="AD442" s="9">
        <v>1.01</v>
      </c>
      <c r="AE442" s="9">
        <v>1</v>
      </c>
      <c r="AF442" s="9">
        <v>1</v>
      </c>
      <c r="AG442" s="9">
        <v>1</v>
      </c>
      <c r="AH442" s="9">
        <v>1</v>
      </c>
      <c r="AI442" s="9">
        <v>1.01</v>
      </c>
      <c r="AJ442" s="9">
        <v>1.02</v>
      </c>
      <c r="AK442" s="9">
        <v>1.02</v>
      </c>
    </row>
    <row r="443" spans="1:37" s="9" customFormat="1" x14ac:dyDescent="0.3">
      <c r="A443" s="24" t="str">
        <f t="shared" si="7"/>
        <v>SDG_NoInv_BasePVAXaltrp-f</v>
      </c>
      <c r="B443" s="7" t="s">
        <v>221</v>
      </c>
      <c r="C443" s="8" t="s">
        <v>217</v>
      </c>
      <c r="D443" s="21" t="s">
        <v>212</v>
      </c>
      <c r="E443" s="9" t="s">
        <v>71</v>
      </c>
      <c r="F443" s="9">
        <v>1</v>
      </c>
      <c r="G443" s="9">
        <v>0.94</v>
      </c>
      <c r="H443" s="9">
        <v>0.95</v>
      </c>
      <c r="I443" s="9">
        <v>0.97</v>
      </c>
      <c r="J443" s="9">
        <v>0.97</v>
      </c>
      <c r="K443" s="9">
        <v>0.97</v>
      </c>
      <c r="L443" s="9">
        <v>0.96</v>
      </c>
      <c r="M443" s="9">
        <v>0.96</v>
      </c>
      <c r="N443" s="9">
        <v>0.98</v>
      </c>
      <c r="O443" s="9">
        <v>0.98</v>
      </c>
      <c r="P443" s="9">
        <v>1</v>
      </c>
      <c r="Q443" s="9">
        <v>1.02</v>
      </c>
      <c r="R443" s="9">
        <v>1.01</v>
      </c>
      <c r="S443" s="9">
        <v>1</v>
      </c>
      <c r="T443" s="9">
        <v>1</v>
      </c>
      <c r="U443" s="9">
        <v>1.02</v>
      </c>
      <c r="V443" s="9">
        <v>1.02</v>
      </c>
      <c r="W443" s="9">
        <v>1.01</v>
      </c>
      <c r="X443" s="9">
        <v>1.01</v>
      </c>
      <c r="Y443" s="9">
        <v>1.03</v>
      </c>
      <c r="Z443" s="9">
        <v>1.04</v>
      </c>
      <c r="AA443" s="9">
        <v>1.05</v>
      </c>
      <c r="AB443" s="9">
        <v>1.03</v>
      </c>
      <c r="AC443" s="9">
        <v>1.04</v>
      </c>
      <c r="AD443" s="9">
        <v>1.03</v>
      </c>
      <c r="AE443" s="9">
        <v>1.03</v>
      </c>
      <c r="AF443" s="9">
        <v>1.02</v>
      </c>
      <c r="AG443" s="9">
        <v>1.01</v>
      </c>
      <c r="AH443" s="9">
        <v>1.02</v>
      </c>
      <c r="AI443" s="9">
        <v>1.03</v>
      </c>
      <c r="AJ443" s="9">
        <v>1.04</v>
      </c>
      <c r="AK443" s="9">
        <v>1.05</v>
      </c>
    </row>
    <row r="444" spans="1:37" s="9" customFormat="1" x14ac:dyDescent="0.3">
      <c r="A444" s="24" t="str">
        <f t="shared" si="7"/>
        <v>SDG_NoInv_BasePVAXaotrp-p</v>
      </c>
      <c r="B444" s="7" t="s">
        <v>221</v>
      </c>
      <c r="C444" s="8" t="s">
        <v>217</v>
      </c>
      <c r="D444" s="21" t="s">
        <v>212</v>
      </c>
      <c r="E444" s="9" t="s">
        <v>72</v>
      </c>
      <c r="F444" s="9">
        <v>1</v>
      </c>
      <c r="G444" s="9">
        <v>1.07</v>
      </c>
      <c r="H444" s="9">
        <v>1.08</v>
      </c>
      <c r="I444" s="9">
        <v>1.1000000000000001</v>
      </c>
      <c r="J444" s="9">
        <v>1.0900000000000001</v>
      </c>
      <c r="K444" s="9">
        <v>1.07</v>
      </c>
      <c r="L444" s="9">
        <v>1.05</v>
      </c>
      <c r="M444" s="9">
        <v>1.04</v>
      </c>
      <c r="N444" s="9">
        <v>1.02</v>
      </c>
      <c r="O444" s="9">
        <v>0.97</v>
      </c>
      <c r="P444" s="9">
        <v>0.97</v>
      </c>
      <c r="Q444" s="9">
        <v>0.98</v>
      </c>
      <c r="R444" s="9">
        <v>0.99</v>
      </c>
      <c r="S444" s="9">
        <v>0.99</v>
      </c>
      <c r="T444" s="9">
        <v>1</v>
      </c>
      <c r="U444" s="9">
        <v>1</v>
      </c>
      <c r="V444" s="9">
        <v>1</v>
      </c>
      <c r="W444" s="9">
        <v>1</v>
      </c>
      <c r="X444" s="9">
        <v>0.99</v>
      </c>
      <c r="Y444" s="9">
        <v>0.99</v>
      </c>
      <c r="Z444" s="9">
        <v>0.98</v>
      </c>
      <c r="AA444" s="9">
        <v>0.98</v>
      </c>
      <c r="AB444" s="9">
        <v>0.96</v>
      </c>
      <c r="AC444" s="9">
        <v>0.96</v>
      </c>
      <c r="AD444" s="9">
        <v>0.96</v>
      </c>
      <c r="AE444" s="9">
        <v>0.97</v>
      </c>
      <c r="AF444" s="9">
        <v>0.98</v>
      </c>
      <c r="AG444" s="9">
        <v>0.98</v>
      </c>
      <c r="AH444" s="9">
        <v>0.98</v>
      </c>
      <c r="AI444" s="9">
        <v>0.99</v>
      </c>
      <c r="AJ444" s="9">
        <v>1.01</v>
      </c>
      <c r="AK444" s="9">
        <v>1.02</v>
      </c>
    </row>
    <row r="445" spans="1:37" s="9" customFormat="1" x14ac:dyDescent="0.3">
      <c r="A445" s="24" t="str">
        <f t="shared" si="7"/>
        <v>SDG_NoInv_BasePVAXaotrp-f</v>
      </c>
      <c r="B445" s="7" t="s">
        <v>221</v>
      </c>
      <c r="C445" s="8" t="s">
        <v>217</v>
      </c>
      <c r="D445" s="21" t="s">
        <v>212</v>
      </c>
      <c r="E445" s="9" t="s">
        <v>73</v>
      </c>
      <c r="F445" s="9">
        <v>1</v>
      </c>
      <c r="G445" s="9">
        <v>1.02</v>
      </c>
      <c r="H445" s="9">
        <v>1.02</v>
      </c>
      <c r="I445" s="9">
        <v>1.03</v>
      </c>
      <c r="J445" s="9">
        <v>1.02</v>
      </c>
      <c r="K445" s="9">
        <v>1.01</v>
      </c>
      <c r="L445" s="9">
        <v>1</v>
      </c>
      <c r="M445" s="9">
        <v>0.99</v>
      </c>
      <c r="N445" s="9">
        <v>1</v>
      </c>
      <c r="O445" s="9">
        <v>0.98</v>
      </c>
      <c r="P445" s="9">
        <v>0.99</v>
      </c>
      <c r="Q445" s="9">
        <v>1.01</v>
      </c>
      <c r="R445" s="9">
        <v>1</v>
      </c>
      <c r="S445" s="9">
        <v>1</v>
      </c>
      <c r="T445" s="9">
        <v>1</v>
      </c>
      <c r="U445" s="9">
        <v>1.01</v>
      </c>
      <c r="V445" s="9">
        <v>1.02</v>
      </c>
      <c r="W445" s="9">
        <v>1.01</v>
      </c>
      <c r="X445" s="9">
        <v>1.01</v>
      </c>
      <c r="Y445" s="9">
        <v>1.01</v>
      </c>
      <c r="Z445" s="9">
        <v>1.02</v>
      </c>
      <c r="AA445" s="9">
        <v>1.03</v>
      </c>
      <c r="AB445" s="9">
        <v>1.01</v>
      </c>
      <c r="AC445" s="9">
        <v>1.01</v>
      </c>
      <c r="AD445" s="9">
        <v>1.01</v>
      </c>
      <c r="AE445" s="9">
        <v>1.02</v>
      </c>
      <c r="AF445" s="9">
        <v>1.02</v>
      </c>
      <c r="AG445" s="9">
        <v>1.01</v>
      </c>
      <c r="AH445" s="9">
        <v>1.01</v>
      </c>
      <c r="AI445" s="9">
        <v>1.01</v>
      </c>
      <c r="AJ445" s="9">
        <v>1.02</v>
      </c>
      <c r="AK445" s="9">
        <v>1.03</v>
      </c>
    </row>
    <row r="446" spans="1:37" s="9" customFormat="1" x14ac:dyDescent="0.3">
      <c r="A446" s="24" t="str">
        <f t="shared" si="7"/>
        <v>SDG_NoInv_BasePVAXaprtr</v>
      </c>
      <c r="B446" s="7" t="s">
        <v>221</v>
      </c>
      <c r="C446" s="8" t="s">
        <v>217</v>
      </c>
      <c r="D446" s="21" t="s">
        <v>212</v>
      </c>
      <c r="E446" s="9" t="s">
        <v>74</v>
      </c>
      <c r="F446" s="9">
        <v>1</v>
      </c>
      <c r="G446" s="9">
        <v>1.01</v>
      </c>
      <c r="H446" s="9">
        <v>1.01</v>
      </c>
      <c r="I446" s="9">
        <v>1</v>
      </c>
      <c r="J446" s="9">
        <v>0.98</v>
      </c>
      <c r="K446" s="9">
        <v>0.98</v>
      </c>
      <c r="L446" s="9">
        <v>0.98</v>
      </c>
      <c r="M446" s="9">
        <v>0.98</v>
      </c>
      <c r="N446" s="9">
        <v>0.98</v>
      </c>
      <c r="O446" s="9">
        <v>0.97</v>
      </c>
      <c r="P446" s="9">
        <v>0.97</v>
      </c>
      <c r="Q446" s="9">
        <v>0.98</v>
      </c>
      <c r="R446" s="9">
        <v>0.99</v>
      </c>
      <c r="S446" s="9">
        <v>1</v>
      </c>
      <c r="T446" s="9">
        <v>1.01</v>
      </c>
      <c r="U446" s="9">
        <v>1.02</v>
      </c>
      <c r="V446" s="9">
        <v>1.03</v>
      </c>
      <c r="W446" s="9">
        <v>1.03</v>
      </c>
      <c r="X446" s="9">
        <v>1.03</v>
      </c>
      <c r="Y446" s="9">
        <v>1.03</v>
      </c>
      <c r="Z446" s="9">
        <v>1.03</v>
      </c>
      <c r="AA446" s="9">
        <v>1.03</v>
      </c>
      <c r="AB446" s="9">
        <v>1.03</v>
      </c>
      <c r="AC446" s="9">
        <v>1.02</v>
      </c>
      <c r="AD446" s="9">
        <v>1.02</v>
      </c>
      <c r="AE446" s="9">
        <v>1.03</v>
      </c>
      <c r="AF446" s="9">
        <v>1.03</v>
      </c>
      <c r="AG446" s="9">
        <v>1.02</v>
      </c>
      <c r="AH446" s="9">
        <v>1</v>
      </c>
      <c r="AI446" s="9">
        <v>0.97</v>
      </c>
      <c r="AJ446" s="9">
        <v>0.96</v>
      </c>
      <c r="AK446" s="9">
        <v>0.94</v>
      </c>
    </row>
    <row r="447" spans="1:37" s="9" customFormat="1" x14ac:dyDescent="0.3">
      <c r="A447" s="24" t="str">
        <f t="shared" si="7"/>
        <v>SDG_NoInv_BasePVAXatrps</v>
      </c>
      <c r="B447" s="7" t="s">
        <v>221</v>
      </c>
      <c r="C447" s="8" t="s">
        <v>217</v>
      </c>
      <c r="D447" s="21" t="s">
        <v>212</v>
      </c>
      <c r="E447" s="9" t="s">
        <v>75</v>
      </c>
      <c r="F447" s="9">
        <v>1</v>
      </c>
      <c r="G447" s="9">
        <v>0.99</v>
      </c>
      <c r="H447" s="9">
        <v>0.99</v>
      </c>
      <c r="I447" s="9">
        <v>0.99</v>
      </c>
      <c r="J447" s="9">
        <v>0.99</v>
      </c>
      <c r="K447" s="9">
        <v>1</v>
      </c>
      <c r="L447" s="9">
        <v>1</v>
      </c>
      <c r="M447" s="9">
        <v>1</v>
      </c>
      <c r="N447" s="9">
        <v>1</v>
      </c>
      <c r="O447" s="9">
        <v>0.99</v>
      </c>
      <c r="P447" s="9">
        <v>0.99</v>
      </c>
      <c r="Q447" s="9">
        <v>0.99</v>
      </c>
      <c r="R447" s="9">
        <v>1</v>
      </c>
      <c r="S447" s="9">
        <v>1.01</v>
      </c>
      <c r="T447" s="9">
        <v>1.01</v>
      </c>
      <c r="U447" s="9">
        <v>1.02</v>
      </c>
      <c r="V447" s="9">
        <v>1.03</v>
      </c>
      <c r="W447" s="9">
        <v>1.03</v>
      </c>
      <c r="X447" s="9">
        <v>1.03</v>
      </c>
      <c r="Y447" s="9">
        <v>1.03</v>
      </c>
      <c r="Z447" s="9">
        <v>1.03</v>
      </c>
      <c r="AA447" s="9">
        <v>1.04</v>
      </c>
      <c r="AB447" s="9">
        <v>1.05</v>
      </c>
      <c r="AC447" s="9">
        <v>1.06</v>
      </c>
      <c r="AD447" s="9">
        <v>1.07</v>
      </c>
      <c r="AE447" s="9">
        <v>1.08</v>
      </c>
      <c r="AF447" s="9">
        <v>1.0900000000000001</v>
      </c>
      <c r="AG447" s="9">
        <v>1.08</v>
      </c>
      <c r="AH447" s="9">
        <v>1.08</v>
      </c>
      <c r="AI447" s="9">
        <v>1.0900000000000001</v>
      </c>
      <c r="AJ447" s="9">
        <v>1.0900000000000001</v>
      </c>
      <c r="AK447" s="9">
        <v>1.0900000000000001</v>
      </c>
    </row>
    <row r="448" spans="1:37" s="9" customFormat="1" x14ac:dyDescent="0.3">
      <c r="A448" s="24" t="str">
        <f t="shared" si="7"/>
        <v>SDG_NoInv_BasePVAXacomm</v>
      </c>
      <c r="B448" s="7" t="s">
        <v>221</v>
      </c>
      <c r="C448" s="8" t="s">
        <v>217</v>
      </c>
      <c r="D448" s="21" t="s">
        <v>212</v>
      </c>
      <c r="E448" s="9" t="s">
        <v>76</v>
      </c>
      <c r="F448" s="9">
        <v>1</v>
      </c>
      <c r="G448" s="9">
        <v>0.88</v>
      </c>
      <c r="H448" s="9">
        <v>0.92</v>
      </c>
      <c r="I448" s="9">
        <v>0.93</v>
      </c>
      <c r="J448" s="9">
        <v>0.94</v>
      </c>
      <c r="K448" s="9">
        <v>0.95</v>
      </c>
      <c r="L448" s="9">
        <v>0.96</v>
      </c>
      <c r="M448" s="9">
        <v>0.96</v>
      </c>
      <c r="N448" s="9">
        <v>0.96</v>
      </c>
      <c r="O448" s="9">
        <v>0.96</v>
      </c>
      <c r="P448" s="9">
        <v>0.97</v>
      </c>
      <c r="Q448" s="9">
        <v>0.97</v>
      </c>
      <c r="R448" s="9">
        <v>0.98</v>
      </c>
      <c r="S448" s="9">
        <v>0.98</v>
      </c>
      <c r="T448" s="9">
        <v>0.99</v>
      </c>
      <c r="U448" s="9">
        <v>0.99</v>
      </c>
      <c r="V448" s="9">
        <v>0.99</v>
      </c>
      <c r="W448" s="9">
        <v>1</v>
      </c>
      <c r="X448" s="9">
        <v>1</v>
      </c>
      <c r="Y448" s="9">
        <v>1</v>
      </c>
      <c r="Z448" s="9">
        <v>1</v>
      </c>
      <c r="AA448" s="9">
        <v>1</v>
      </c>
      <c r="AB448" s="9">
        <v>0.99</v>
      </c>
      <c r="AC448" s="9">
        <v>0.99</v>
      </c>
      <c r="AD448" s="9">
        <v>1</v>
      </c>
      <c r="AE448" s="9">
        <v>1</v>
      </c>
      <c r="AF448" s="9">
        <v>1</v>
      </c>
      <c r="AG448" s="9">
        <v>1</v>
      </c>
      <c r="AH448" s="9">
        <v>1.01</v>
      </c>
      <c r="AI448" s="9">
        <v>1</v>
      </c>
      <c r="AJ448" s="9">
        <v>1</v>
      </c>
      <c r="AK448" s="9">
        <v>1</v>
      </c>
    </row>
    <row r="449" spans="1:37" s="9" customFormat="1" x14ac:dyDescent="0.3">
      <c r="A449" s="24" t="str">
        <f t="shared" si="7"/>
        <v>SDG_NoInv_BasePVAXafsrv</v>
      </c>
      <c r="B449" s="7" t="s">
        <v>221</v>
      </c>
      <c r="C449" s="8" t="s">
        <v>217</v>
      </c>
      <c r="D449" s="21" t="s">
        <v>212</v>
      </c>
      <c r="E449" s="9" t="s">
        <v>77</v>
      </c>
      <c r="F449" s="9">
        <v>1</v>
      </c>
      <c r="G449" s="9">
        <v>0.96</v>
      </c>
      <c r="H449" s="9">
        <v>0.97</v>
      </c>
      <c r="I449" s="9">
        <v>0.97</v>
      </c>
      <c r="J449" s="9">
        <v>0.97</v>
      </c>
      <c r="K449" s="9">
        <v>0.98</v>
      </c>
      <c r="L449" s="9">
        <v>0.98</v>
      </c>
      <c r="M449" s="9">
        <v>0.99</v>
      </c>
      <c r="N449" s="9">
        <v>0.99</v>
      </c>
      <c r="O449" s="9">
        <v>0.99</v>
      </c>
      <c r="P449" s="9">
        <v>0.99</v>
      </c>
      <c r="Q449" s="9">
        <v>0.99</v>
      </c>
      <c r="R449" s="9">
        <v>1</v>
      </c>
      <c r="S449" s="9">
        <v>1.01</v>
      </c>
      <c r="T449" s="9">
        <v>1.01</v>
      </c>
      <c r="U449" s="9">
        <v>1.01</v>
      </c>
      <c r="V449" s="9">
        <v>1.02</v>
      </c>
      <c r="W449" s="9">
        <v>1.02</v>
      </c>
      <c r="X449" s="9">
        <v>1.03</v>
      </c>
      <c r="Y449" s="9">
        <v>1.03</v>
      </c>
      <c r="Z449" s="9">
        <v>1.03</v>
      </c>
      <c r="AA449" s="9">
        <v>1.03</v>
      </c>
      <c r="AB449" s="9">
        <v>1.03</v>
      </c>
      <c r="AC449" s="9">
        <v>1.02</v>
      </c>
      <c r="AD449" s="9">
        <v>1.03</v>
      </c>
      <c r="AE449" s="9">
        <v>1.03</v>
      </c>
      <c r="AF449" s="9">
        <v>1.03</v>
      </c>
      <c r="AG449" s="9">
        <v>1.03</v>
      </c>
      <c r="AH449" s="9">
        <v>1.02</v>
      </c>
      <c r="AI449" s="9">
        <v>1.01</v>
      </c>
      <c r="AJ449" s="9">
        <v>1</v>
      </c>
      <c r="AK449" s="9">
        <v>0.99</v>
      </c>
    </row>
    <row r="450" spans="1:37" s="9" customFormat="1" x14ac:dyDescent="0.3">
      <c r="A450" s="24" t="str">
        <f t="shared" ref="A450:A454" si="8">_xlfn.CONCAT(C450,D450,E450)</f>
        <v>SDG_NoInv_BasePVAXabsrv</v>
      </c>
      <c r="B450" s="7" t="s">
        <v>221</v>
      </c>
      <c r="C450" s="8" t="s">
        <v>217</v>
      </c>
      <c r="D450" s="21" t="s">
        <v>212</v>
      </c>
      <c r="E450" s="9" t="s">
        <v>78</v>
      </c>
      <c r="F450" s="9">
        <v>1</v>
      </c>
      <c r="G450" s="9">
        <v>0.89</v>
      </c>
      <c r="H450" s="9">
        <v>0.91</v>
      </c>
      <c r="I450" s="9">
        <v>0.93</v>
      </c>
      <c r="J450" s="9">
        <v>0.93</v>
      </c>
      <c r="K450" s="9">
        <v>0.94</v>
      </c>
      <c r="L450" s="9">
        <v>0.95</v>
      </c>
      <c r="M450" s="9">
        <v>0.95</v>
      </c>
      <c r="N450" s="9">
        <v>0.96</v>
      </c>
      <c r="O450" s="9">
        <v>0.95</v>
      </c>
      <c r="P450" s="9">
        <v>0.96</v>
      </c>
      <c r="Q450" s="9">
        <v>0.96</v>
      </c>
      <c r="R450" s="9">
        <v>0.97</v>
      </c>
      <c r="S450" s="9">
        <v>0.97</v>
      </c>
      <c r="T450" s="9">
        <v>0.98</v>
      </c>
      <c r="U450" s="9">
        <v>0.98</v>
      </c>
      <c r="V450" s="9">
        <v>0.99</v>
      </c>
      <c r="W450" s="9">
        <v>0.99</v>
      </c>
      <c r="X450" s="9">
        <v>1</v>
      </c>
      <c r="Y450" s="9">
        <v>1</v>
      </c>
      <c r="Z450" s="9">
        <v>1</v>
      </c>
      <c r="AA450" s="9">
        <v>1</v>
      </c>
      <c r="AB450" s="9">
        <v>0.99</v>
      </c>
      <c r="AC450" s="9">
        <v>0.99</v>
      </c>
      <c r="AD450" s="9">
        <v>0.99</v>
      </c>
      <c r="AE450" s="9">
        <v>0.99</v>
      </c>
      <c r="AF450" s="9">
        <v>1</v>
      </c>
      <c r="AG450" s="9">
        <v>1</v>
      </c>
      <c r="AH450" s="9">
        <v>1</v>
      </c>
      <c r="AI450" s="9">
        <v>1</v>
      </c>
      <c r="AJ450" s="9">
        <v>0.99</v>
      </c>
      <c r="AK450" s="9">
        <v>0.99</v>
      </c>
    </row>
    <row r="451" spans="1:37" s="9" customFormat="1" x14ac:dyDescent="0.3">
      <c r="A451" s="24" t="str">
        <f t="shared" si="8"/>
        <v>SDG_NoInv_BasePVAXagsrv</v>
      </c>
      <c r="B451" s="7" t="s">
        <v>221</v>
      </c>
      <c r="C451" s="8" t="s">
        <v>217</v>
      </c>
      <c r="D451" s="21" t="s">
        <v>212</v>
      </c>
      <c r="E451" s="9" t="s">
        <v>79</v>
      </c>
      <c r="F451" s="9">
        <v>1</v>
      </c>
      <c r="G451" s="9">
        <v>1.03</v>
      </c>
      <c r="H451" s="9">
        <v>1.02</v>
      </c>
      <c r="I451" s="9">
        <v>1.02</v>
      </c>
      <c r="J451" s="9">
        <v>1.02</v>
      </c>
      <c r="K451" s="9">
        <v>1.02</v>
      </c>
      <c r="L451" s="9">
        <v>1.02</v>
      </c>
      <c r="M451" s="9">
        <v>1.03</v>
      </c>
      <c r="N451" s="9">
        <v>1.03</v>
      </c>
      <c r="O451" s="9">
        <v>1.02</v>
      </c>
      <c r="P451" s="9">
        <v>1.02</v>
      </c>
      <c r="Q451" s="9">
        <v>1.03</v>
      </c>
      <c r="R451" s="9">
        <v>1.03</v>
      </c>
      <c r="S451" s="9">
        <v>1.03</v>
      </c>
      <c r="T451" s="9">
        <v>1.04</v>
      </c>
      <c r="U451" s="9">
        <v>1.04</v>
      </c>
      <c r="V451" s="9">
        <v>1.05</v>
      </c>
      <c r="W451" s="9">
        <v>1.05</v>
      </c>
      <c r="X451" s="9">
        <v>1.05</v>
      </c>
      <c r="Y451" s="9">
        <v>1.05</v>
      </c>
      <c r="Z451" s="9">
        <v>1.05</v>
      </c>
      <c r="AA451" s="9">
        <v>1.05</v>
      </c>
      <c r="AB451" s="9">
        <v>1.04</v>
      </c>
      <c r="AC451" s="9">
        <v>1.04</v>
      </c>
      <c r="AD451" s="9">
        <v>1.04</v>
      </c>
      <c r="AE451" s="9">
        <v>1.04</v>
      </c>
      <c r="AF451" s="9">
        <v>1.04</v>
      </c>
      <c r="AG451" s="9">
        <v>1.04</v>
      </c>
      <c r="AH451" s="9">
        <v>1.02</v>
      </c>
      <c r="AI451" s="9">
        <v>1</v>
      </c>
      <c r="AJ451" s="9">
        <v>0.99</v>
      </c>
      <c r="AK451" s="9">
        <v>0.98</v>
      </c>
    </row>
    <row r="452" spans="1:37" s="9" customFormat="1" x14ac:dyDescent="0.3">
      <c r="A452" s="24" t="str">
        <f t="shared" si="8"/>
        <v>SDG_NoInv_BasePVAXaosrv</v>
      </c>
      <c r="B452" s="7" t="s">
        <v>221</v>
      </c>
      <c r="C452" s="8" t="s">
        <v>217</v>
      </c>
      <c r="D452" s="21" t="s">
        <v>212</v>
      </c>
      <c r="E452" s="9" t="s">
        <v>80</v>
      </c>
      <c r="F452" s="9">
        <v>1</v>
      </c>
      <c r="G452" s="9">
        <v>1.1299999999999999</v>
      </c>
      <c r="H452" s="9">
        <v>1.1200000000000001</v>
      </c>
      <c r="I452" s="9">
        <v>1.1000000000000001</v>
      </c>
      <c r="J452" s="9">
        <v>1.1000000000000001</v>
      </c>
      <c r="K452" s="9">
        <v>1.0900000000000001</v>
      </c>
      <c r="L452" s="9">
        <v>1.0900000000000001</v>
      </c>
      <c r="M452" s="9">
        <v>1.0900000000000001</v>
      </c>
      <c r="N452" s="9">
        <v>1.0900000000000001</v>
      </c>
      <c r="O452" s="9">
        <v>1.0900000000000001</v>
      </c>
      <c r="P452" s="9">
        <v>1.1000000000000001</v>
      </c>
      <c r="Q452" s="9">
        <v>1.1000000000000001</v>
      </c>
      <c r="R452" s="9">
        <v>1.1100000000000001</v>
      </c>
      <c r="S452" s="9">
        <v>1.1100000000000001</v>
      </c>
      <c r="T452" s="9">
        <v>1.1200000000000001</v>
      </c>
      <c r="U452" s="9">
        <v>1.1200000000000001</v>
      </c>
      <c r="V452" s="9">
        <v>1.1299999999999999</v>
      </c>
      <c r="W452" s="9">
        <v>1.1299999999999999</v>
      </c>
      <c r="X452" s="9">
        <v>1.1299999999999999</v>
      </c>
      <c r="Y452" s="9">
        <v>1.1399999999999999</v>
      </c>
      <c r="Z452" s="9">
        <v>1.1399999999999999</v>
      </c>
      <c r="AA452" s="9">
        <v>1.1399999999999999</v>
      </c>
      <c r="AB452" s="9">
        <v>1.1299999999999999</v>
      </c>
      <c r="AC452" s="9">
        <v>1.1299999999999999</v>
      </c>
      <c r="AD452" s="9">
        <v>1.1299999999999999</v>
      </c>
      <c r="AE452" s="9">
        <v>1.1299999999999999</v>
      </c>
      <c r="AF452" s="9">
        <v>1.1299999999999999</v>
      </c>
      <c r="AG452" s="9">
        <v>1.1299999999999999</v>
      </c>
      <c r="AH452" s="9">
        <v>1.1399999999999999</v>
      </c>
      <c r="AI452" s="9">
        <v>1.1299999999999999</v>
      </c>
      <c r="AJ452" s="9">
        <v>1.1299999999999999</v>
      </c>
      <c r="AK452" s="9">
        <v>1.1299999999999999</v>
      </c>
    </row>
    <row r="453" spans="1:37" s="9" customFormat="1" x14ac:dyDescent="0.3">
      <c r="A453" s="24" t="str">
        <f t="shared" si="8"/>
        <v>SDG_NoInv_BaseC_GovConscgsrv</v>
      </c>
      <c r="B453" s="7" t="s">
        <v>221</v>
      </c>
      <c r="C453" s="8" t="s">
        <v>217</v>
      </c>
      <c r="D453" s="21" t="s">
        <v>213</v>
      </c>
      <c r="E453" s="9" t="s">
        <v>184</v>
      </c>
      <c r="F453" s="9">
        <v>1080.43</v>
      </c>
      <c r="G453" s="9">
        <v>1124.73</v>
      </c>
      <c r="H453" s="9">
        <v>1147.49</v>
      </c>
      <c r="I453" s="9">
        <v>1173.2</v>
      </c>
      <c r="J453" s="9">
        <v>1197.97</v>
      </c>
      <c r="K453" s="9">
        <v>1227.74</v>
      </c>
      <c r="L453" s="9">
        <v>1260.32</v>
      </c>
      <c r="M453" s="9">
        <v>1293.77</v>
      </c>
      <c r="N453" s="9">
        <v>1327.01</v>
      </c>
      <c r="O453" s="9">
        <v>1352.56</v>
      </c>
      <c r="P453" s="9">
        <v>1387.08</v>
      </c>
      <c r="Q453" s="9">
        <v>1422.78</v>
      </c>
      <c r="R453" s="9">
        <v>1461.52</v>
      </c>
      <c r="S453" s="9">
        <v>1499.57</v>
      </c>
      <c r="T453" s="9">
        <v>1538.08</v>
      </c>
      <c r="U453" s="9">
        <v>1579.39</v>
      </c>
      <c r="V453" s="9">
        <v>1622.25</v>
      </c>
      <c r="W453" s="9">
        <v>1664.82</v>
      </c>
      <c r="X453" s="9">
        <v>1707.36</v>
      </c>
      <c r="Y453" s="9">
        <v>1747.41</v>
      </c>
      <c r="Z453" s="9">
        <v>1788.71</v>
      </c>
      <c r="AA453" s="9">
        <v>1831.03</v>
      </c>
      <c r="AB453" s="9">
        <v>1868.92</v>
      </c>
      <c r="AC453" s="9">
        <v>1909.73</v>
      </c>
      <c r="AD453" s="9">
        <v>1956.16</v>
      </c>
      <c r="AE453" s="9">
        <v>2004.63</v>
      </c>
      <c r="AF453" s="9">
        <v>2054.8000000000002</v>
      </c>
      <c r="AG453" s="9">
        <v>2101.19</v>
      </c>
      <c r="AH453" s="9">
        <v>2118.1799999999998</v>
      </c>
      <c r="AI453" s="9">
        <v>2140.54</v>
      </c>
      <c r="AJ453" s="9">
        <v>2172.64</v>
      </c>
      <c r="AK453" s="9">
        <v>2208.5500000000002</v>
      </c>
    </row>
    <row r="454" spans="1:37" s="9" customFormat="1" x14ac:dyDescent="0.3">
      <c r="A454" s="24" t="str">
        <f t="shared" si="8"/>
        <v>SDG_NoInv_BaseC_GovConstotal</v>
      </c>
      <c r="B454" s="7" t="s">
        <v>221</v>
      </c>
      <c r="C454" s="8" t="s">
        <v>217</v>
      </c>
      <c r="D454" s="21" t="s">
        <v>213</v>
      </c>
      <c r="E454" s="9" t="s">
        <v>1</v>
      </c>
      <c r="F454" s="9">
        <v>1080.43</v>
      </c>
      <c r="G454" s="9">
        <v>1124.73</v>
      </c>
      <c r="H454" s="9">
        <v>1147.49</v>
      </c>
      <c r="I454" s="9">
        <v>1173.2</v>
      </c>
      <c r="J454" s="9">
        <v>1197.97</v>
      </c>
      <c r="K454" s="9">
        <v>1227.74</v>
      </c>
      <c r="L454" s="9">
        <v>1260.32</v>
      </c>
      <c r="M454" s="9">
        <v>1293.77</v>
      </c>
      <c r="N454" s="9">
        <v>1327.01</v>
      </c>
      <c r="O454" s="9">
        <v>1352.56</v>
      </c>
      <c r="P454" s="9">
        <v>1387.08</v>
      </c>
      <c r="Q454" s="9">
        <v>1422.78</v>
      </c>
      <c r="R454" s="9">
        <v>1461.52</v>
      </c>
      <c r="S454" s="9">
        <v>1499.57</v>
      </c>
      <c r="T454" s="9">
        <v>1538.08</v>
      </c>
      <c r="U454" s="9">
        <v>1579.39</v>
      </c>
      <c r="V454" s="9">
        <v>1622.25</v>
      </c>
      <c r="W454" s="9">
        <v>1664.82</v>
      </c>
      <c r="X454" s="9">
        <v>1707.36</v>
      </c>
      <c r="Y454" s="9">
        <v>1747.41</v>
      </c>
      <c r="Z454" s="9">
        <v>1788.71</v>
      </c>
      <c r="AA454" s="9">
        <v>1831.03</v>
      </c>
      <c r="AB454" s="9">
        <v>1868.92</v>
      </c>
      <c r="AC454" s="9">
        <v>1909.73</v>
      </c>
      <c r="AD454" s="9">
        <v>1956.16</v>
      </c>
      <c r="AE454" s="9">
        <v>2004.63</v>
      </c>
      <c r="AF454" s="9">
        <v>2054.8000000000002</v>
      </c>
      <c r="AG454" s="9">
        <v>2101.19</v>
      </c>
      <c r="AH454" s="9">
        <v>2118.1799999999998</v>
      </c>
      <c r="AI454" s="9">
        <v>2140.54</v>
      </c>
      <c r="AJ454" s="9">
        <v>2172.64</v>
      </c>
      <c r="AK454" s="9">
        <v>2208.5500000000002</v>
      </c>
    </row>
    <row r="455" spans="1:37" x14ac:dyDescent="0.3">
      <c r="A455" s="24" t="str">
        <f t="shared" ref="A455:A467" si="9">_xlfn.CONCAT(C455,D455,E455)</f>
        <v>SDG_NoInv_BaseYIXent-n</v>
      </c>
      <c r="B455" s="7" t="s">
        <v>221</v>
      </c>
      <c r="C455" s="8" t="s">
        <v>217</v>
      </c>
      <c r="D455" s="5" t="s">
        <v>95</v>
      </c>
      <c r="E455" t="s">
        <v>82</v>
      </c>
      <c r="F455">
        <v>1681.7</v>
      </c>
      <c r="G455">
        <v>1549.8</v>
      </c>
      <c r="H455">
        <v>1608.2</v>
      </c>
      <c r="I455">
        <v>1644.5</v>
      </c>
      <c r="J455">
        <v>1675.4</v>
      </c>
      <c r="K455">
        <v>1709.1</v>
      </c>
      <c r="L455">
        <v>1745.4</v>
      </c>
      <c r="M455">
        <v>1783</v>
      </c>
      <c r="N455">
        <v>1826.6</v>
      </c>
      <c r="O455">
        <v>1882.5</v>
      </c>
      <c r="P455">
        <v>1935.9</v>
      </c>
      <c r="Q455">
        <v>1986.9</v>
      </c>
      <c r="R455">
        <v>2045.2</v>
      </c>
      <c r="S455">
        <v>2106.4</v>
      </c>
      <c r="T455">
        <v>2170.9</v>
      </c>
      <c r="U455">
        <v>2244.9</v>
      </c>
      <c r="V455">
        <v>2316.9</v>
      </c>
      <c r="W455">
        <v>2390.6</v>
      </c>
      <c r="X455">
        <v>2464.6999999999998</v>
      </c>
      <c r="Y455">
        <v>2537.6</v>
      </c>
      <c r="Z455">
        <v>2618.3000000000002</v>
      </c>
      <c r="AA455">
        <v>2693.2</v>
      </c>
      <c r="AB455">
        <v>2788.4</v>
      </c>
      <c r="AC455">
        <v>2872.7</v>
      </c>
      <c r="AD455">
        <v>2951.2</v>
      </c>
      <c r="AE455">
        <v>3031.7</v>
      </c>
      <c r="AF455">
        <v>3114.1</v>
      </c>
      <c r="AG455">
        <v>3184.4</v>
      </c>
      <c r="AH455">
        <v>3208.1</v>
      </c>
      <c r="AI455">
        <v>3214.9</v>
      </c>
      <c r="AJ455">
        <v>3210.7</v>
      </c>
      <c r="AK455">
        <v>3197.7</v>
      </c>
    </row>
    <row r="456" spans="1:37" x14ac:dyDescent="0.3">
      <c r="A456" s="24" t="str">
        <f t="shared" si="9"/>
        <v>SDG_NoInv_BaseYIXent-e</v>
      </c>
      <c r="B456" s="7" t="s">
        <v>221</v>
      </c>
      <c r="C456" s="8" t="s">
        <v>217</v>
      </c>
      <c r="D456" s="5" t="s">
        <v>95</v>
      </c>
      <c r="E456" t="s">
        <v>83</v>
      </c>
      <c r="F456">
        <v>67.7</v>
      </c>
      <c r="G456">
        <v>74.8</v>
      </c>
      <c r="H456">
        <v>63</v>
      </c>
      <c r="I456">
        <v>64.400000000000006</v>
      </c>
      <c r="J456">
        <v>67.2</v>
      </c>
      <c r="K456">
        <v>71.099999999999994</v>
      </c>
      <c r="L456">
        <v>75.099999999999994</v>
      </c>
      <c r="M456">
        <v>74.7</v>
      </c>
      <c r="N456">
        <v>72.599999999999994</v>
      </c>
      <c r="O456">
        <v>71.3</v>
      </c>
      <c r="P456">
        <v>73.099999999999994</v>
      </c>
      <c r="Q456">
        <v>77</v>
      </c>
      <c r="R456">
        <v>84.1</v>
      </c>
      <c r="S456">
        <v>89.2</v>
      </c>
      <c r="T456">
        <v>94.6</v>
      </c>
      <c r="U456">
        <v>99.7</v>
      </c>
      <c r="V456">
        <v>100.3</v>
      </c>
      <c r="W456">
        <v>104.7</v>
      </c>
      <c r="X456">
        <v>115</v>
      </c>
      <c r="Y456">
        <v>124.7</v>
      </c>
      <c r="Z456">
        <v>135.30000000000001</v>
      </c>
      <c r="AA456">
        <v>145.80000000000001</v>
      </c>
      <c r="AB456">
        <v>152.9</v>
      </c>
      <c r="AC456">
        <v>162.30000000000001</v>
      </c>
      <c r="AD456">
        <v>172.5</v>
      </c>
      <c r="AE456">
        <v>182.4</v>
      </c>
      <c r="AF456">
        <v>192.3</v>
      </c>
      <c r="AG456">
        <v>231.2</v>
      </c>
      <c r="AH456">
        <v>266.7</v>
      </c>
      <c r="AI456">
        <v>309.89999999999998</v>
      </c>
      <c r="AJ456">
        <v>353.4</v>
      </c>
      <c r="AK456">
        <v>393.3</v>
      </c>
    </row>
    <row r="457" spans="1:37" x14ac:dyDescent="0.3">
      <c r="A457" s="24" t="str">
        <f t="shared" si="9"/>
        <v>SDG_NoInv_BaseYIXhhd-0</v>
      </c>
      <c r="B457" s="7" t="s">
        <v>221</v>
      </c>
      <c r="C457" s="8" t="s">
        <v>217</v>
      </c>
      <c r="D457" s="5" t="s">
        <v>95</v>
      </c>
      <c r="E457" t="s">
        <v>84</v>
      </c>
      <c r="F457">
        <v>80.8</v>
      </c>
      <c r="G457">
        <v>80.8</v>
      </c>
      <c r="H457">
        <v>79.900000000000006</v>
      </c>
      <c r="I457">
        <v>82.2</v>
      </c>
      <c r="J457">
        <v>84.2</v>
      </c>
      <c r="K457">
        <v>86.1</v>
      </c>
      <c r="L457">
        <v>88.4</v>
      </c>
      <c r="M457">
        <v>90.9</v>
      </c>
      <c r="N457">
        <v>93.5</v>
      </c>
      <c r="O457">
        <v>96.4</v>
      </c>
      <c r="P457">
        <v>99.4</v>
      </c>
      <c r="Q457">
        <v>102.6</v>
      </c>
      <c r="R457">
        <v>106</v>
      </c>
      <c r="S457">
        <v>109.7</v>
      </c>
      <c r="T457">
        <v>113.5</v>
      </c>
      <c r="U457">
        <v>117.6</v>
      </c>
      <c r="V457">
        <v>122</v>
      </c>
      <c r="W457">
        <v>126.4</v>
      </c>
      <c r="X457">
        <v>131</v>
      </c>
      <c r="Y457">
        <v>135.6</v>
      </c>
      <c r="Z457">
        <v>140</v>
      </c>
      <c r="AA457">
        <v>144.69999999999999</v>
      </c>
      <c r="AB457">
        <v>149.4</v>
      </c>
      <c r="AC457">
        <v>154.4</v>
      </c>
      <c r="AD457">
        <v>159.19999999999999</v>
      </c>
      <c r="AE457">
        <v>164.3</v>
      </c>
      <c r="AF457">
        <v>169.6</v>
      </c>
      <c r="AG457">
        <v>174.8</v>
      </c>
      <c r="AH457">
        <v>178.3</v>
      </c>
      <c r="AI457">
        <v>179.2</v>
      </c>
      <c r="AJ457">
        <v>179.9</v>
      </c>
      <c r="AK457">
        <v>180.6</v>
      </c>
    </row>
    <row r="458" spans="1:37" x14ac:dyDescent="0.3">
      <c r="A458" s="24" t="str">
        <f t="shared" si="9"/>
        <v>SDG_NoInv_BaseYIXhhd-1</v>
      </c>
      <c r="B458" s="7" t="s">
        <v>221</v>
      </c>
      <c r="C458" s="8" t="s">
        <v>217</v>
      </c>
      <c r="D458" s="5" t="s">
        <v>95</v>
      </c>
      <c r="E458" t="s">
        <v>85</v>
      </c>
      <c r="F458">
        <v>111.1</v>
      </c>
      <c r="G458">
        <v>110.7</v>
      </c>
      <c r="H458">
        <v>109.8</v>
      </c>
      <c r="I458">
        <v>113</v>
      </c>
      <c r="J458">
        <v>115.6</v>
      </c>
      <c r="K458">
        <v>118.3</v>
      </c>
      <c r="L458">
        <v>121.5</v>
      </c>
      <c r="M458">
        <v>124.9</v>
      </c>
      <c r="N458">
        <v>128.4</v>
      </c>
      <c r="O458">
        <v>132.30000000000001</v>
      </c>
      <c r="P458">
        <v>136.4</v>
      </c>
      <c r="Q458">
        <v>140.69999999999999</v>
      </c>
      <c r="R458">
        <v>145.30000000000001</v>
      </c>
      <c r="S458">
        <v>150.4</v>
      </c>
      <c r="T458">
        <v>155.6</v>
      </c>
      <c r="U458">
        <v>161.19999999999999</v>
      </c>
      <c r="V458">
        <v>167.2</v>
      </c>
      <c r="W458">
        <v>173.3</v>
      </c>
      <c r="X458">
        <v>179.5</v>
      </c>
      <c r="Y458">
        <v>185.7</v>
      </c>
      <c r="Z458">
        <v>191.7</v>
      </c>
      <c r="AA458">
        <v>198</v>
      </c>
      <c r="AB458">
        <v>204.5</v>
      </c>
      <c r="AC458">
        <v>211.2</v>
      </c>
      <c r="AD458">
        <v>217.8</v>
      </c>
      <c r="AE458">
        <v>224.6</v>
      </c>
      <c r="AF458">
        <v>231.8</v>
      </c>
      <c r="AG458">
        <v>238.9</v>
      </c>
      <c r="AH458">
        <v>243.3</v>
      </c>
      <c r="AI458">
        <v>244.3</v>
      </c>
      <c r="AJ458">
        <v>245.1</v>
      </c>
      <c r="AK458">
        <v>246</v>
      </c>
    </row>
    <row r="459" spans="1:37" x14ac:dyDescent="0.3">
      <c r="A459" s="24" t="str">
        <f t="shared" si="9"/>
        <v>SDG_NoInv_BaseYIXhhd-2</v>
      </c>
      <c r="B459" s="7" t="s">
        <v>221</v>
      </c>
      <c r="C459" s="8" t="s">
        <v>217</v>
      </c>
      <c r="D459" s="5" t="s">
        <v>95</v>
      </c>
      <c r="E459" t="s">
        <v>86</v>
      </c>
      <c r="F459">
        <v>130.19999999999999</v>
      </c>
      <c r="G459">
        <v>129.1</v>
      </c>
      <c r="H459">
        <v>128.4</v>
      </c>
      <c r="I459">
        <v>132</v>
      </c>
      <c r="J459">
        <v>135.1</v>
      </c>
      <c r="K459">
        <v>138.19999999999999</v>
      </c>
      <c r="L459">
        <v>141.9</v>
      </c>
      <c r="M459">
        <v>145.80000000000001</v>
      </c>
      <c r="N459">
        <v>149.9</v>
      </c>
      <c r="O459">
        <v>154.4</v>
      </c>
      <c r="P459">
        <v>159.19999999999999</v>
      </c>
      <c r="Q459">
        <v>164.2</v>
      </c>
      <c r="R459">
        <v>169.6</v>
      </c>
      <c r="S459">
        <v>175.4</v>
      </c>
      <c r="T459">
        <v>181.5</v>
      </c>
      <c r="U459">
        <v>188</v>
      </c>
      <c r="V459">
        <v>195</v>
      </c>
      <c r="W459">
        <v>202</v>
      </c>
      <c r="X459">
        <v>209.2</v>
      </c>
      <c r="Y459">
        <v>216.4</v>
      </c>
      <c r="Z459">
        <v>223.4</v>
      </c>
      <c r="AA459">
        <v>230.7</v>
      </c>
      <c r="AB459">
        <v>238.2</v>
      </c>
      <c r="AC459">
        <v>245.8</v>
      </c>
      <c r="AD459">
        <v>253.5</v>
      </c>
      <c r="AE459">
        <v>261.39999999999998</v>
      </c>
      <c r="AF459">
        <v>269.7</v>
      </c>
      <c r="AG459">
        <v>277.8</v>
      </c>
      <c r="AH459">
        <v>282.5</v>
      </c>
      <c r="AI459">
        <v>283.5</v>
      </c>
      <c r="AJ459">
        <v>284.2</v>
      </c>
      <c r="AK459">
        <v>285</v>
      </c>
    </row>
    <row r="460" spans="1:37" x14ac:dyDescent="0.3">
      <c r="A460" s="24" t="str">
        <f t="shared" si="9"/>
        <v>SDG_NoInv_BaseYIXhhd-3</v>
      </c>
      <c r="B460" s="7" t="s">
        <v>221</v>
      </c>
      <c r="C460" s="8" t="s">
        <v>217</v>
      </c>
      <c r="D460" s="5" t="s">
        <v>95</v>
      </c>
      <c r="E460" t="s">
        <v>87</v>
      </c>
      <c r="F460">
        <v>160.19999999999999</v>
      </c>
      <c r="G460">
        <v>158.19999999999999</v>
      </c>
      <c r="H460">
        <v>158.19999999999999</v>
      </c>
      <c r="I460">
        <v>162.5</v>
      </c>
      <c r="J460">
        <v>166.2</v>
      </c>
      <c r="K460">
        <v>170</v>
      </c>
      <c r="L460">
        <v>174.4</v>
      </c>
      <c r="M460">
        <v>179.2</v>
      </c>
      <c r="N460">
        <v>184.2</v>
      </c>
      <c r="O460">
        <v>189.7</v>
      </c>
      <c r="P460">
        <v>195.5</v>
      </c>
      <c r="Q460">
        <v>201.6</v>
      </c>
      <c r="R460">
        <v>208.1</v>
      </c>
      <c r="S460">
        <v>215.2</v>
      </c>
      <c r="T460">
        <v>222.5</v>
      </c>
      <c r="U460">
        <v>230.6</v>
      </c>
      <c r="V460">
        <v>239.1</v>
      </c>
      <c r="W460">
        <v>247.6</v>
      </c>
      <c r="X460">
        <v>256.3</v>
      </c>
      <c r="Y460">
        <v>264.89999999999998</v>
      </c>
      <c r="Z460">
        <v>273.39999999999998</v>
      </c>
      <c r="AA460">
        <v>282.10000000000002</v>
      </c>
      <c r="AB460">
        <v>291.2</v>
      </c>
      <c r="AC460">
        <v>300.39999999999998</v>
      </c>
      <c r="AD460">
        <v>309.60000000000002</v>
      </c>
      <c r="AE460">
        <v>319.2</v>
      </c>
      <c r="AF460">
        <v>329.2</v>
      </c>
      <c r="AG460">
        <v>338.8</v>
      </c>
      <c r="AH460">
        <v>343.8</v>
      </c>
      <c r="AI460">
        <v>344.6</v>
      </c>
      <c r="AJ460">
        <v>345.2</v>
      </c>
      <c r="AK460">
        <v>345.8</v>
      </c>
    </row>
    <row r="461" spans="1:37" x14ac:dyDescent="0.3">
      <c r="A461" s="24" t="str">
        <f t="shared" si="9"/>
        <v>SDG_NoInv_BaseYIXhhd-4</v>
      </c>
      <c r="B461" s="7" t="s">
        <v>221</v>
      </c>
      <c r="C461" s="8" t="s">
        <v>217</v>
      </c>
      <c r="D461" s="5" t="s">
        <v>95</v>
      </c>
      <c r="E461" t="s">
        <v>88</v>
      </c>
      <c r="F461">
        <v>173</v>
      </c>
      <c r="G461">
        <v>170.2</v>
      </c>
      <c r="H461">
        <v>171.2</v>
      </c>
      <c r="I461">
        <v>175.6</v>
      </c>
      <c r="J461">
        <v>179.4</v>
      </c>
      <c r="K461">
        <v>183.5</v>
      </c>
      <c r="L461">
        <v>188.2</v>
      </c>
      <c r="M461">
        <v>193.3</v>
      </c>
      <c r="N461">
        <v>198.7</v>
      </c>
      <c r="O461">
        <v>204.5</v>
      </c>
      <c r="P461">
        <v>210.8</v>
      </c>
      <c r="Q461">
        <v>217.1</v>
      </c>
      <c r="R461">
        <v>224.2</v>
      </c>
      <c r="S461">
        <v>231.7</v>
      </c>
      <c r="T461">
        <v>239.5</v>
      </c>
      <c r="U461">
        <v>248.1</v>
      </c>
      <c r="V461">
        <v>257.2</v>
      </c>
      <c r="W461">
        <v>266.2</v>
      </c>
      <c r="X461">
        <v>275.39999999999998</v>
      </c>
      <c r="Y461">
        <v>284.5</v>
      </c>
      <c r="Z461">
        <v>293.5</v>
      </c>
      <c r="AA461">
        <v>302.60000000000002</v>
      </c>
      <c r="AB461">
        <v>312.3</v>
      </c>
      <c r="AC461">
        <v>321.89999999999998</v>
      </c>
      <c r="AD461">
        <v>331.6</v>
      </c>
      <c r="AE461">
        <v>341.8</v>
      </c>
      <c r="AF461">
        <v>352.3</v>
      </c>
      <c r="AG461">
        <v>362.3</v>
      </c>
      <c r="AH461">
        <v>366.5</v>
      </c>
      <c r="AI461">
        <v>366.9</v>
      </c>
      <c r="AJ461">
        <v>367.1</v>
      </c>
      <c r="AK461">
        <v>367.3</v>
      </c>
    </row>
    <row r="462" spans="1:37" x14ac:dyDescent="0.3">
      <c r="A462" s="24" t="str">
        <f t="shared" si="9"/>
        <v>SDG_NoInv_BaseYIXhhd-5</v>
      </c>
      <c r="B462" s="7" t="s">
        <v>221</v>
      </c>
      <c r="C462" s="8" t="s">
        <v>217</v>
      </c>
      <c r="D462" s="5" t="s">
        <v>95</v>
      </c>
      <c r="E462" t="s">
        <v>89</v>
      </c>
      <c r="F462">
        <v>238.9</v>
      </c>
      <c r="G462">
        <v>234</v>
      </c>
      <c r="H462">
        <v>237.2</v>
      </c>
      <c r="I462">
        <v>243</v>
      </c>
      <c r="J462">
        <v>247.9</v>
      </c>
      <c r="K462">
        <v>253.5</v>
      </c>
      <c r="L462">
        <v>259.89999999999998</v>
      </c>
      <c r="M462">
        <v>266.8</v>
      </c>
      <c r="N462">
        <v>274.10000000000002</v>
      </c>
      <c r="O462">
        <v>281.89999999999998</v>
      </c>
      <c r="P462">
        <v>290.39999999999998</v>
      </c>
      <c r="Q462">
        <v>299</v>
      </c>
      <c r="R462">
        <v>308.60000000000002</v>
      </c>
      <c r="S462">
        <v>318.8</v>
      </c>
      <c r="T462">
        <v>329.3</v>
      </c>
      <c r="U462">
        <v>341</v>
      </c>
      <c r="V462">
        <v>353.2</v>
      </c>
      <c r="W462">
        <v>365.5</v>
      </c>
      <c r="X462">
        <v>377.9</v>
      </c>
      <c r="Y462">
        <v>389.8</v>
      </c>
      <c r="Z462">
        <v>401.9</v>
      </c>
      <c r="AA462">
        <v>414</v>
      </c>
      <c r="AB462">
        <v>426.8</v>
      </c>
      <c r="AC462">
        <v>439.5</v>
      </c>
      <c r="AD462">
        <v>452.5</v>
      </c>
      <c r="AE462">
        <v>466</v>
      </c>
      <c r="AF462">
        <v>480.2</v>
      </c>
      <c r="AG462">
        <v>493.2</v>
      </c>
      <c r="AH462">
        <v>496.7</v>
      </c>
      <c r="AI462">
        <v>496.2</v>
      </c>
      <c r="AJ462">
        <v>495.8</v>
      </c>
      <c r="AK462">
        <v>495.3</v>
      </c>
    </row>
    <row r="463" spans="1:37" x14ac:dyDescent="0.3">
      <c r="A463" s="24" t="str">
        <f t="shared" si="9"/>
        <v>SDG_NoInv_BaseYIXhhd-6</v>
      </c>
      <c r="B463" s="7" t="s">
        <v>221</v>
      </c>
      <c r="C463" s="8" t="s">
        <v>217</v>
      </c>
      <c r="D463" s="5" t="s">
        <v>95</v>
      </c>
      <c r="E463" t="s">
        <v>90</v>
      </c>
      <c r="F463">
        <v>288.8</v>
      </c>
      <c r="G463">
        <v>280.10000000000002</v>
      </c>
      <c r="H463">
        <v>286.5</v>
      </c>
      <c r="I463">
        <v>293.2</v>
      </c>
      <c r="J463">
        <v>298.8</v>
      </c>
      <c r="K463">
        <v>305.3</v>
      </c>
      <c r="L463">
        <v>312.89999999999998</v>
      </c>
      <c r="M463">
        <v>321</v>
      </c>
      <c r="N463">
        <v>329.8</v>
      </c>
      <c r="O463">
        <v>338.9</v>
      </c>
      <c r="P463">
        <v>349</v>
      </c>
      <c r="Q463">
        <v>359</v>
      </c>
      <c r="R463">
        <v>370.5</v>
      </c>
      <c r="S463">
        <v>382.5</v>
      </c>
      <c r="T463">
        <v>394.9</v>
      </c>
      <c r="U463">
        <v>409</v>
      </c>
      <c r="V463">
        <v>423.3</v>
      </c>
      <c r="W463">
        <v>437.7</v>
      </c>
      <c r="X463">
        <v>452.3</v>
      </c>
      <c r="Y463">
        <v>466.1</v>
      </c>
      <c r="Z463">
        <v>480.3</v>
      </c>
      <c r="AA463">
        <v>494.4</v>
      </c>
      <c r="AB463">
        <v>509.4</v>
      </c>
      <c r="AC463">
        <v>523.9</v>
      </c>
      <c r="AD463">
        <v>539.1</v>
      </c>
      <c r="AE463">
        <v>554.9</v>
      </c>
      <c r="AF463">
        <v>571.29999999999995</v>
      </c>
      <c r="AG463">
        <v>586.1</v>
      </c>
      <c r="AH463">
        <v>587.79999999999995</v>
      </c>
      <c r="AI463">
        <v>586.1</v>
      </c>
      <c r="AJ463">
        <v>584.79999999999995</v>
      </c>
      <c r="AK463">
        <v>583.20000000000005</v>
      </c>
    </row>
    <row r="464" spans="1:37" x14ac:dyDescent="0.3">
      <c r="A464" s="24" t="str">
        <f t="shared" si="9"/>
        <v>SDG_NoInv_BaseYIXhhd-7</v>
      </c>
      <c r="B464" s="7" t="s">
        <v>221</v>
      </c>
      <c r="C464" s="8" t="s">
        <v>217</v>
      </c>
      <c r="D464" s="5" t="s">
        <v>95</v>
      </c>
      <c r="E464" t="s">
        <v>91</v>
      </c>
      <c r="F464">
        <v>412.5</v>
      </c>
      <c r="G464">
        <v>397.5</v>
      </c>
      <c r="H464">
        <v>409.3</v>
      </c>
      <c r="I464">
        <v>418.5</v>
      </c>
      <c r="J464">
        <v>426.3</v>
      </c>
      <c r="K464">
        <v>435.5</v>
      </c>
      <c r="L464">
        <v>446.2</v>
      </c>
      <c r="M464">
        <v>457.6</v>
      </c>
      <c r="N464">
        <v>469.9</v>
      </c>
      <c r="O464">
        <v>482.6</v>
      </c>
      <c r="P464">
        <v>496.8</v>
      </c>
      <c r="Q464">
        <v>510.8</v>
      </c>
      <c r="R464">
        <v>527.20000000000005</v>
      </c>
      <c r="S464">
        <v>544</v>
      </c>
      <c r="T464">
        <v>561.4</v>
      </c>
      <c r="U464">
        <v>581.29999999999995</v>
      </c>
      <c r="V464">
        <v>601.4</v>
      </c>
      <c r="W464">
        <v>621.70000000000005</v>
      </c>
      <c r="X464">
        <v>642.20000000000005</v>
      </c>
      <c r="Y464">
        <v>661.3</v>
      </c>
      <c r="Z464">
        <v>681.1</v>
      </c>
      <c r="AA464">
        <v>700.8</v>
      </c>
      <c r="AB464">
        <v>721.7</v>
      </c>
      <c r="AC464">
        <v>741.7</v>
      </c>
      <c r="AD464">
        <v>762.7</v>
      </c>
      <c r="AE464">
        <v>784.6</v>
      </c>
      <c r="AF464">
        <v>807.5</v>
      </c>
      <c r="AG464">
        <v>827.6</v>
      </c>
      <c r="AH464">
        <v>827.3</v>
      </c>
      <c r="AI464">
        <v>823.8</v>
      </c>
      <c r="AJ464">
        <v>821</v>
      </c>
      <c r="AK464">
        <v>817.5</v>
      </c>
    </row>
    <row r="465" spans="1:37" x14ac:dyDescent="0.3">
      <c r="A465" s="24" t="str">
        <f t="shared" si="9"/>
        <v>SDG_NoInv_BaseYIXhhd-8</v>
      </c>
      <c r="B465" s="7" t="s">
        <v>221</v>
      </c>
      <c r="C465" s="8" t="s">
        <v>217</v>
      </c>
      <c r="D465" s="5" t="s">
        <v>95</v>
      </c>
      <c r="E465" t="s">
        <v>92</v>
      </c>
      <c r="F465">
        <v>748</v>
      </c>
      <c r="G465">
        <v>714.2</v>
      </c>
      <c r="H465">
        <v>741.7</v>
      </c>
      <c r="I465">
        <v>758</v>
      </c>
      <c r="J465">
        <v>771.5</v>
      </c>
      <c r="K465">
        <v>788.1</v>
      </c>
      <c r="L465">
        <v>807.1</v>
      </c>
      <c r="M465">
        <v>827.2</v>
      </c>
      <c r="N465">
        <v>849</v>
      </c>
      <c r="O465">
        <v>870.9</v>
      </c>
      <c r="P465">
        <v>896.3</v>
      </c>
      <c r="Q465">
        <v>921</v>
      </c>
      <c r="R465">
        <v>950.5</v>
      </c>
      <c r="S465">
        <v>980.2</v>
      </c>
      <c r="T465">
        <v>1011.3</v>
      </c>
      <c r="U465">
        <v>1046.9000000000001</v>
      </c>
      <c r="V465">
        <v>1082.3</v>
      </c>
      <c r="W465">
        <v>1118.2</v>
      </c>
      <c r="X465">
        <v>1154.5999999999999</v>
      </c>
      <c r="Y465">
        <v>1187.9000000000001</v>
      </c>
      <c r="Z465">
        <v>1223</v>
      </c>
      <c r="AA465">
        <v>1257.4000000000001</v>
      </c>
      <c r="AB465">
        <v>1294.0999999999999</v>
      </c>
      <c r="AC465">
        <v>1328.4</v>
      </c>
      <c r="AD465">
        <v>1364.9</v>
      </c>
      <c r="AE465">
        <v>1403.1</v>
      </c>
      <c r="AF465">
        <v>1443.1</v>
      </c>
      <c r="AG465">
        <v>1477.5</v>
      </c>
      <c r="AH465">
        <v>1471.4</v>
      </c>
      <c r="AI465">
        <v>1462.5</v>
      </c>
      <c r="AJ465">
        <v>1455.5</v>
      </c>
      <c r="AK465">
        <v>1447.1</v>
      </c>
    </row>
    <row r="466" spans="1:37" x14ac:dyDescent="0.3">
      <c r="A466" s="24" t="str">
        <f t="shared" si="9"/>
        <v>SDG_NoInv_BaseYIXhhd-9</v>
      </c>
      <c r="B466" s="7" t="s">
        <v>221</v>
      </c>
      <c r="C466" s="8" t="s">
        <v>217</v>
      </c>
      <c r="D466" s="5" t="s">
        <v>95</v>
      </c>
      <c r="E466" t="s">
        <v>93</v>
      </c>
      <c r="F466">
        <v>1780.4</v>
      </c>
      <c r="G466">
        <v>1676.7</v>
      </c>
      <c r="H466">
        <v>1753.2</v>
      </c>
      <c r="I466">
        <v>1791.9</v>
      </c>
      <c r="J466">
        <v>1823.8</v>
      </c>
      <c r="K466">
        <v>1862.9</v>
      </c>
      <c r="L466">
        <v>1907.2</v>
      </c>
      <c r="M466">
        <v>1953.4</v>
      </c>
      <c r="N466">
        <v>2004.2</v>
      </c>
      <c r="O466">
        <v>2056.4</v>
      </c>
      <c r="P466">
        <v>2116</v>
      </c>
      <c r="Q466">
        <v>2173.9</v>
      </c>
      <c r="R466">
        <v>2243.6999999999998</v>
      </c>
      <c r="S466">
        <v>2313.5</v>
      </c>
      <c r="T466">
        <v>2386.5</v>
      </c>
      <c r="U466">
        <v>2471</v>
      </c>
      <c r="V466">
        <v>2553.1999999999998</v>
      </c>
      <c r="W466">
        <v>2637.3</v>
      </c>
      <c r="X466">
        <v>2723.2</v>
      </c>
      <c r="Y466">
        <v>2801.4</v>
      </c>
      <c r="Z466">
        <v>2885.4</v>
      </c>
      <c r="AA466">
        <v>2966</v>
      </c>
      <c r="AB466">
        <v>3055.3</v>
      </c>
      <c r="AC466">
        <v>3136.4</v>
      </c>
      <c r="AD466">
        <v>3221.2</v>
      </c>
      <c r="AE466">
        <v>3309.9</v>
      </c>
      <c r="AF466">
        <v>3402.6</v>
      </c>
      <c r="AG466">
        <v>3481.2</v>
      </c>
      <c r="AH466">
        <v>3463.9</v>
      </c>
      <c r="AI466">
        <v>3442.7</v>
      </c>
      <c r="AJ466">
        <v>3424.3</v>
      </c>
      <c r="AK466">
        <v>3400.7</v>
      </c>
    </row>
    <row r="467" spans="1:37" x14ac:dyDescent="0.3">
      <c r="A467" s="24" t="str">
        <f t="shared" si="9"/>
        <v>SDG_NoInv_BaseC_YIXtotal</v>
      </c>
      <c r="B467" s="7" t="s">
        <v>221</v>
      </c>
      <c r="C467" s="8" t="s">
        <v>217</v>
      </c>
      <c r="D467" s="5" t="s">
        <v>223</v>
      </c>
      <c r="E467" t="s">
        <v>1</v>
      </c>
      <c r="F467">
        <f t="shared" ref="F467:AK467" si="10">F466+F465+F464+F463+F462+F461+F460+F459+F458+F457+F456+F455</f>
        <v>5873.2999999999993</v>
      </c>
      <c r="G467">
        <f t="shared" si="10"/>
        <v>5576.0999999999995</v>
      </c>
      <c r="H467">
        <f t="shared" si="10"/>
        <v>5746.5999999999995</v>
      </c>
      <c r="I467">
        <f t="shared" si="10"/>
        <v>5878.7999999999993</v>
      </c>
      <c r="J467">
        <f t="shared" si="10"/>
        <v>5991.4</v>
      </c>
      <c r="K467">
        <f t="shared" si="10"/>
        <v>6121.6</v>
      </c>
      <c r="L467">
        <f t="shared" si="10"/>
        <v>6268.2000000000007</v>
      </c>
      <c r="M467">
        <f t="shared" si="10"/>
        <v>6417.8</v>
      </c>
      <c r="N467">
        <f t="shared" si="10"/>
        <v>6580.9</v>
      </c>
      <c r="O467">
        <f t="shared" si="10"/>
        <v>6761.8</v>
      </c>
      <c r="P467">
        <f t="shared" si="10"/>
        <v>6958.7999999999993</v>
      </c>
      <c r="Q467">
        <f t="shared" si="10"/>
        <v>7153.8000000000011</v>
      </c>
      <c r="R467">
        <f t="shared" si="10"/>
        <v>7383.0000000000009</v>
      </c>
      <c r="S467">
        <f t="shared" si="10"/>
        <v>7616.9999999999982</v>
      </c>
      <c r="T467">
        <f t="shared" si="10"/>
        <v>7861.5000000000018</v>
      </c>
      <c r="U467">
        <f t="shared" si="10"/>
        <v>8139.3000000000011</v>
      </c>
      <c r="V467">
        <f t="shared" si="10"/>
        <v>8411.1</v>
      </c>
      <c r="W467">
        <f t="shared" si="10"/>
        <v>8691.1999999999989</v>
      </c>
      <c r="X467">
        <f t="shared" si="10"/>
        <v>8981.2999999999993</v>
      </c>
      <c r="Y467">
        <f t="shared" si="10"/>
        <v>9255.9</v>
      </c>
      <c r="Z467">
        <f t="shared" si="10"/>
        <v>9547.2999999999993</v>
      </c>
      <c r="AA467">
        <f t="shared" si="10"/>
        <v>9829.7000000000007</v>
      </c>
      <c r="AB467">
        <f t="shared" si="10"/>
        <v>10144.199999999999</v>
      </c>
      <c r="AC467">
        <f t="shared" si="10"/>
        <v>10438.599999999999</v>
      </c>
      <c r="AD467">
        <f t="shared" si="10"/>
        <v>10735.800000000001</v>
      </c>
      <c r="AE467">
        <f t="shared" si="10"/>
        <v>11043.9</v>
      </c>
      <c r="AF467">
        <f t="shared" si="10"/>
        <v>11363.7</v>
      </c>
      <c r="AG467">
        <f t="shared" si="10"/>
        <v>11673.800000000001</v>
      </c>
      <c r="AH467">
        <f t="shared" si="10"/>
        <v>11736.300000000001</v>
      </c>
      <c r="AI467">
        <f t="shared" si="10"/>
        <v>11754.6</v>
      </c>
      <c r="AJ467">
        <f t="shared" si="10"/>
        <v>11767</v>
      </c>
      <c r="AK467">
        <f t="shared" si="10"/>
        <v>11759.5</v>
      </c>
    </row>
    <row r="468" spans="1:37" x14ac:dyDescent="0.3">
      <c r="A468" s="24" t="str">
        <f t="shared" ref="A468:A469" si="11">_xlfn.CONCAT(C468,D468,E468)</f>
        <v>SDG_NoInv_BaseYGXtotal</v>
      </c>
      <c r="B468" s="7" t="s">
        <v>221</v>
      </c>
      <c r="C468" s="8" t="s">
        <v>217</v>
      </c>
      <c r="D468" s="5" t="s">
        <v>224</v>
      </c>
      <c r="E468" t="s">
        <v>1</v>
      </c>
      <c r="F468">
        <v>1490.97649378807</v>
      </c>
      <c r="G468">
        <v>1548.01603346463</v>
      </c>
      <c r="H468">
        <v>1560.5197529490899</v>
      </c>
      <c r="I468">
        <v>1591.70442788983</v>
      </c>
      <c r="J468">
        <v>1621.7952526707199</v>
      </c>
      <c r="K468">
        <v>1656.1505211604699</v>
      </c>
      <c r="L468">
        <v>1694.2554193686001</v>
      </c>
      <c r="M468">
        <v>1734.0548464835099</v>
      </c>
      <c r="N468">
        <v>1773.5619629483899</v>
      </c>
      <c r="O468">
        <v>1804.6971273738</v>
      </c>
      <c r="P468">
        <v>1846.1413238315899</v>
      </c>
      <c r="Q468">
        <v>1889.9211624954301</v>
      </c>
      <c r="R468">
        <v>1936.3783201936401</v>
      </c>
      <c r="S468">
        <v>1983.2262198890301</v>
      </c>
      <c r="T468">
        <v>2030.4827266562399</v>
      </c>
      <c r="U468">
        <v>2080.8027277728502</v>
      </c>
      <c r="V468">
        <v>2134.9015643623802</v>
      </c>
      <c r="W468">
        <v>2188.1068539873199</v>
      </c>
      <c r="X468">
        <v>2241.4940863137299</v>
      </c>
      <c r="Y468">
        <v>2293.0784021423501</v>
      </c>
      <c r="Z468">
        <v>2345.3652651966399</v>
      </c>
      <c r="AA468">
        <v>2399.8064551030502</v>
      </c>
      <c r="AB468">
        <v>2448.4379843698798</v>
      </c>
      <c r="AC468">
        <v>2502.1159396472499</v>
      </c>
      <c r="AD468">
        <v>2561.6014523571798</v>
      </c>
      <c r="AE468">
        <v>2623.60028637495</v>
      </c>
      <c r="AF468">
        <v>2687.55954354699</v>
      </c>
      <c r="AG468">
        <v>2748.2509243097502</v>
      </c>
      <c r="AH468">
        <v>2782.3603864889901</v>
      </c>
      <c r="AI468">
        <v>2812.8932171842298</v>
      </c>
      <c r="AJ468">
        <v>2852.25559070089</v>
      </c>
      <c r="AK468">
        <v>2895.5828900209199</v>
      </c>
    </row>
    <row r="469" spans="1:37" s="48" customFormat="1" x14ac:dyDescent="0.3">
      <c r="A469" s="48" t="str">
        <f t="shared" si="11"/>
        <v>SDG_NoInv_Base_ReproTest02PalmaRatiototal</v>
      </c>
      <c r="B469" s="49" t="s">
        <v>221</v>
      </c>
      <c r="C469" s="50" t="s">
        <v>272</v>
      </c>
      <c r="D469" s="51" t="s">
        <v>0</v>
      </c>
      <c r="E469" s="48" t="s">
        <v>1</v>
      </c>
      <c r="F469" s="48">
        <v>3.69</v>
      </c>
      <c r="G469" s="48">
        <v>3.48</v>
      </c>
      <c r="H469" s="48">
        <v>3.7</v>
      </c>
      <c r="I469" s="48">
        <v>3.68</v>
      </c>
      <c r="J469" s="48">
        <v>3.66</v>
      </c>
      <c r="K469" s="48">
        <v>3.65</v>
      </c>
      <c r="L469" s="48">
        <v>3.64</v>
      </c>
      <c r="M469" s="48">
        <v>3.63</v>
      </c>
      <c r="N469" s="48">
        <v>3.62</v>
      </c>
      <c r="O469" s="48">
        <v>3.61</v>
      </c>
      <c r="P469" s="48">
        <v>3.6</v>
      </c>
      <c r="Q469" s="48">
        <v>3.59</v>
      </c>
      <c r="R469" s="48">
        <v>3.58</v>
      </c>
      <c r="S469" s="48">
        <v>3.57</v>
      </c>
      <c r="T469" s="48">
        <v>3.56</v>
      </c>
      <c r="U469" s="48">
        <v>3.56</v>
      </c>
      <c r="V469" s="48">
        <v>3.54</v>
      </c>
      <c r="W469" s="48">
        <v>3.53</v>
      </c>
      <c r="X469" s="48">
        <v>3.52</v>
      </c>
      <c r="Y469" s="48">
        <v>3.5</v>
      </c>
      <c r="Z469" s="48">
        <v>3.49</v>
      </c>
      <c r="AA469" s="48">
        <v>3.47</v>
      </c>
      <c r="AB469" s="48">
        <v>3.46</v>
      </c>
      <c r="AC469" s="48">
        <v>3.44</v>
      </c>
      <c r="AD469" s="48">
        <v>3.42</v>
      </c>
      <c r="AE469" s="48">
        <v>3.41</v>
      </c>
      <c r="AF469" s="48">
        <v>3.4</v>
      </c>
      <c r="AG469" s="48">
        <v>3.37</v>
      </c>
      <c r="AH469" s="48">
        <v>3.3</v>
      </c>
      <c r="AI469" s="48">
        <v>3.26</v>
      </c>
      <c r="AJ469" s="48">
        <v>3.24</v>
      </c>
      <c r="AK469" s="48">
        <v>3.21</v>
      </c>
    </row>
    <row r="470" spans="1:37" s="48" customFormat="1" x14ac:dyDescent="0.3">
      <c r="A470" s="48" t="str">
        <f t="shared" ref="A470:A533" si="12">_xlfn.CONCAT(C470,D470,E470)</f>
        <v>SDG_NoInv_Base_ReproTest0220-20Ratiototal</v>
      </c>
      <c r="B470" s="49" t="s">
        <v>221</v>
      </c>
      <c r="C470" s="50" t="s">
        <v>272</v>
      </c>
      <c r="D470" s="51" t="s">
        <v>2</v>
      </c>
      <c r="E470" s="48" t="s">
        <v>1</v>
      </c>
      <c r="F470" s="48">
        <v>13.17</v>
      </c>
      <c r="G470" s="48">
        <v>12.42</v>
      </c>
      <c r="H470" s="48">
        <v>13.24</v>
      </c>
      <c r="I470" s="48">
        <v>13.13</v>
      </c>
      <c r="J470" s="48">
        <v>13.05</v>
      </c>
      <c r="K470" s="48">
        <v>13.03</v>
      </c>
      <c r="L470" s="48">
        <v>13</v>
      </c>
      <c r="M470" s="48">
        <v>12.95</v>
      </c>
      <c r="N470" s="48">
        <v>12.93</v>
      </c>
      <c r="O470" s="48">
        <v>12.88</v>
      </c>
      <c r="P470" s="48">
        <v>12.84</v>
      </c>
      <c r="Q470" s="48">
        <v>12.78</v>
      </c>
      <c r="R470" s="48">
        <v>12.77</v>
      </c>
      <c r="S470" s="48">
        <v>12.72</v>
      </c>
      <c r="T470" s="48">
        <v>12.68</v>
      </c>
      <c r="U470" s="48">
        <v>12.67</v>
      </c>
      <c r="V470" s="48">
        <v>12.61</v>
      </c>
      <c r="W470" s="48">
        <v>12.57</v>
      </c>
      <c r="X470" s="48">
        <v>12.52</v>
      </c>
      <c r="Y470" s="48">
        <v>12.44</v>
      </c>
      <c r="Z470" s="48">
        <v>12.4</v>
      </c>
      <c r="AA470" s="48">
        <v>12.33</v>
      </c>
      <c r="AB470" s="48">
        <v>12.29</v>
      </c>
      <c r="AC470" s="48">
        <v>12.21</v>
      </c>
      <c r="AD470" s="48">
        <v>12.15</v>
      </c>
      <c r="AE470" s="48">
        <v>12.1</v>
      </c>
      <c r="AF470" s="48">
        <v>12.05</v>
      </c>
      <c r="AG470" s="48">
        <v>11.96</v>
      </c>
      <c r="AH470" s="48">
        <v>11.67</v>
      </c>
      <c r="AI470" s="48">
        <v>11.55</v>
      </c>
      <c r="AJ470" s="48">
        <v>11.45</v>
      </c>
      <c r="AK470" s="48">
        <v>11.33</v>
      </c>
    </row>
    <row r="471" spans="1:37" s="48" customFormat="1" x14ac:dyDescent="0.3">
      <c r="A471" s="48" t="str">
        <f t="shared" si="12"/>
        <v>SDG_NoInv_Base_ReproTest02C_GVAaawhe</v>
      </c>
      <c r="B471" s="49" t="s">
        <v>221</v>
      </c>
      <c r="C471" s="50" t="s">
        <v>272</v>
      </c>
      <c r="D471" s="51" t="s">
        <v>3</v>
      </c>
      <c r="E471" s="48" t="s">
        <v>4</v>
      </c>
      <c r="F471" s="48">
        <v>2.66</v>
      </c>
      <c r="G471" s="48">
        <v>2.4900000000000002</v>
      </c>
      <c r="H471" s="48">
        <v>2.56</v>
      </c>
      <c r="I471" s="48">
        <v>2.66</v>
      </c>
      <c r="J471" s="48">
        <v>2.77</v>
      </c>
      <c r="K471" s="48">
        <v>2.82</v>
      </c>
      <c r="L471" s="48">
        <v>2.87</v>
      </c>
      <c r="M471" s="48">
        <v>2.89</v>
      </c>
      <c r="N471" s="48">
        <v>2.92</v>
      </c>
      <c r="O471" s="48">
        <v>3.09</v>
      </c>
      <c r="P471" s="48">
        <v>3.12</v>
      </c>
      <c r="Q471" s="48">
        <v>3.14</v>
      </c>
      <c r="R471" s="48">
        <v>3.19</v>
      </c>
      <c r="S471" s="48">
        <v>3.24</v>
      </c>
      <c r="T471" s="48">
        <v>3.29</v>
      </c>
      <c r="U471" s="48">
        <v>3.35</v>
      </c>
      <c r="V471" s="48">
        <v>3.4</v>
      </c>
      <c r="W471" s="48">
        <v>3.44</v>
      </c>
      <c r="X471" s="48">
        <v>3.49</v>
      </c>
      <c r="Y471" s="48">
        <v>3.53</v>
      </c>
      <c r="Z471" s="48">
        <v>3.59</v>
      </c>
      <c r="AA471" s="48">
        <v>3.64</v>
      </c>
      <c r="AB471" s="48">
        <v>3.74</v>
      </c>
      <c r="AC471" s="48">
        <v>3.8</v>
      </c>
      <c r="AD471" s="48">
        <v>3.86</v>
      </c>
      <c r="AE471" s="48">
        <v>3.93</v>
      </c>
      <c r="AF471" s="48">
        <v>4</v>
      </c>
      <c r="AG471" s="48">
        <v>4.03</v>
      </c>
      <c r="AH471" s="48">
        <v>3.96</v>
      </c>
      <c r="AI471" s="48">
        <v>3.9</v>
      </c>
      <c r="AJ471" s="48">
        <v>3.86</v>
      </c>
      <c r="AK471" s="48">
        <v>3.81</v>
      </c>
    </row>
    <row r="472" spans="1:37" s="48" customFormat="1" x14ac:dyDescent="0.3">
      <c r="A472" s="48" t="str">
        <f t="shared" si="12"/>
        <v>SDG_NoInv_Base_ReproTest02C_GVAaamai</v>
      </c>
      <c r="B472" s="49" t="s">
        <v>221</v>
      </c>
      <c r="C472" s="50" t="s">
        <v>272</v>
      </c>
      <c r="D472" s="51" t="s">
        <v>3</v>
      </c>
      <c r="E472" s="48" t="s">
        <v>5</v>
      </c>
      <c r="F472" s="48">
        <v>11.93</v>
      </c>
      <c r="G472" s="48">
        <v>11.25</v>
      </c>
      <c r="H472" s="48">
        <v>11.73</v>
      </c>
      <c r="I472" s="48">
        <v>12.29</v>
      </c>
      <c r="J472" s="48">
        <v>12.97</v>
      </c>
      <c r="K472" s="48">
        <v>13.23</v>
      </c>
      <c r="L472" s="48">
        <v>13.5</v>
      </c>
      <c r="M472" s="48">
        <v>13.63</v>
      </c>
      <c r="N472" s="48">
        <v>13.81</v>
      </c>
      <c r="O472" s="48">
        <v>14.92</v>
      </c>
      <c r="P472" s="48">
        <v>15.14</v>
      </c>
      <c r="Q472" s="48">
        <v>15.16</v>
      </c>
      <c r="R472" s="48">
        <v>15.36</v>
      </c>
      <c r="S472" s="48">
        <v>15.55</v>
      </c>
      <c r="T472" s="48">
        <v>15.7</v>
      </c>
      <c r="U472" s="48">
        <v>15.97</v>
      </c>
      <c r="V472" s="48">
        <v>16.11</v>
      </c>
      <c r="W472" s="48">
        <v>16.21</v>
      </c>
      <c r="X472" s="48">
        <v>16.37</v>
      </c>
      <c r="Y472" s="48">
        <v>16.52</v>
      </c>
      <c r="Z472" s="48">
        <v>16.71</v>
      </c>
      <c r="AA472" s="48">
        <v>16.93</v>
      </c>
      <c r="AB472" s="48">
        <v>17.46</v>
      </c>
      <c r="AC472" s="48">
        <v>17.739999999999998</v>
      </c>
      <c r="AD472" s="48">
        <v>17.98</v>
      </c>
      <c r="AE472" s="48">
        <v>18.239999999999998</v>
      </c>
      <c r="AF472" s="48">
        <v>18.510000000000002</v>
      </c>
      <c r="AG472" s="48">
        <v>18.39</v>
      </c>
      <c r="AH472" s="48">
        <v>17.73</v>
      </c>
      <c r="AI472" s="48">
        <v>17.079999999999998</v>
      </c>
      <c r="AJ472" s="48">
        <v>16.61</v>
      </c>
      <c r="AK472" s="48">
        <v>16.12</v>
      </c>
    </row>
    <row r="473" spans="1:37" s="48" customFormat="1" x14ac:dyDescent="0.3">
      <c r="A473" s="48" t="str">
        <f t="shared" si="12"/>
        <v>SDG_NoInv_Base_ReproTest02C_GVAaaoce</v>
      </c>
      <c r="B473" s="49" t="s">
        <v>221</v>
      </c>
      <c r="C473" s="50" t="s">
        <v>272</v>
      </c>
      <c r="D473" s="51" t="s">
        <v>3</v>
      </c>
      <c r="E473" s="48" t="s">
        <v>6</v>
      </c>
      <c r="F473" s="48">
        <v>0.82</v>
      </c>
      <c r="G473" s="48">
        <v>0.75</v>
      </c>
      <c r="H473" s="48">
        <v>0.79</v>
      </c>
      <c r="I473" s="48">
        <v>0.84</v>
      </c>
      <c r="J473" s="48">
        <v>0.89</v>
      </c>
      <c r="K473" s="48">
        <v>0.91</v>
      </c>
      <c r="L473" s="48">
        <v>0.93</v>
      </c>
      <c r="M473" s="48">
        <v>0.95</v>
      </c>
      <c r="N473" s="48">
        <v>0.96</v>
      </c>
      <c r="O473" s="48">
        <v>1.04</v>
      </c>
      <c r="P473" s="48">
        <v>1.07</v>
      </c>
      <c r="Q473" s="48">
        <v>1.08</v>
      </c>
      <c r="R473" s="48">
        <v>1.1000000000000001</v>
      </c>
      <c r="S473" s="48">
        <v>1.1200000000000001</v>
      </c>
      <c r="T473" s="48">
        <v>1.1499999999999999</v>
      </c>
      <c r="U473" s="48">
        <v>1.17</v>
      </c>
      <c r="V473" s="48">
        <v>1.19</v>
      </c>
      <c r="W473" s="48">
        <v>1.21</v>
      </c>
      <c r="X473" s="48">
        <v>1.23</v>
      </c>
      <c r="Y473" s="48">
        <v>1.25</v>
      </c>
      <c r="Z473" s="48">
        <v>1.27</v>
      </c>
      <c r="AA473" s="48">
        <v>1.3</v>
      </c>
      <c r="AB473" s="48">
        <v>1.35</v>
      </c>
      <c r="AC473" s="48">
        <v>1.38</v>
      </c>
      <c r="AD473" s="48">
        <v>1.41</v>
      </c>
      <c r="AE473" s="48">
        <v>1.44</v>
      </c>
      <c r="AF473" s="48">
        <v>1.47</v>
      </c>
      <c r="AG473" s="48">
        <v>1.48</v>
      </c>
      <c r="AH473" s="48">
        <v>1.45</v>
      </c>
      <c r="AI473" s="48">
        <v>1.41</v>
      </c>
      <c r="AJ473" s="48">
        <v>1.38</v>
      </c>
      <c r="AK473" s="48">
        <v>1.35</v>
      </c>
    </row>
    <row r="474" spans="1:37" s="48" customFormat="1" x14ac:dyDescent="0.3">
      <c r="A474" s="48" t="str">
        <f t="shared" si="12"/>
        <v>SDG_NoInv_Base_ReproTest02C_GVAaaveg</v>
      </c>
      <c r="B474" s="49" t="s">
        <v>221</v>
      </c>
      <c r="C474" s="50" t="s">
        <v>272</v>
      </c>
      <c r="D474" s="51" t="s">
        <v>3</v>
      </c>
      <c r="E474" s="48" t="s">
        <v>7</v>
      </c>
      <c r="F474" s="48">
        <v>6.73</v>
      </c>
      <c r="G474" s="48">
        <v>6.46</v>
      </c>
      <c r="H474" s="48">
        <v>6.49</v>
      </c>
      <c r="I474" s="48">
        <v>6.64</v>
      </c>
      <c r="J474" s="48">
        <v>6.8</v>
      </c>
      <c r="K474" s="48">
        <v>6.87</v>
      </c>
      <c r="L474" s="48">
        <v>6.95</v>
      </c>
      <c r="M474" s="48">
        <v>7.01</v>
      </c>
      <c r="N474" s="48">
        <v>7.08</v>
      </c>
      <c r="O474" s="48">
        <v>7.22</v>
      </c>
      <c r="P474" s="48">
        <v>7.29</v>
      </c>
      <c r="Q474" s="48">
        <v>7.35</v>
      </c>
      <c r="R474" s="48">
        <v>7.47</v>
      </c>
      <c r="S474" s="48">
        <v>7.59</v>
      </c>
      <c r="T474" s="48">
        <v>7.7</v>
      </c>
      <c r="U474" s="48">
        <v>7.83</v>
      </c>
      <c r="V474" s="48">
        <v>7.94</v>
      </c>
      <c r="W474" s="48">
        <v>8.0399999999999991</v>
      </c>
      <c r="X474" s="48">
        <v>8.1300000000000008</v>
      </c>
      <c r="Y474" s="48">
        <v>8.2200000000000006</v>
      </c>
      <c r="Z474" s="48">
        <v>8.33</v>
      </c>
      <c r="AA474" s="48">
        <v>8.44</v>
      </c>
      <c r="AB474" s="48">
        <v>8.57</v>
      </c>
      <c r="AC474" s="48">
        <v>8.65</v>
      </c>
      <c r="AD474" s="48">
        <v>8.77</v>
      </c>
      <c r="AE474" s="48">
        <v>8.92</v>
      </c>
      <c r="AF474" s="48">
        <v>9.09</v>
      </c>
      <c r="AG474" s="48">
        <v>9.18</v>
      </c>
      <c r="AH474" s="48">
        <v>8.99</v>
      </c>
      <c r="AI474" s="48">
        <v>8.85</v>
      </c>
      <c r="AJ474" s="48">
        <v>8.7899999999999991</v>
      </c>
      <c r="AK474" s="48">
        <v>8.73</v>
      </c>
    </row>
    <row r="475" spans="1:37" s="48" customFormat="1" x14ac:dyDescent="0.3">
      <c r="A475" s="48" t="str">
        <f t="shared" si="12"/>
        <v>SDG_NoInv_Base_ReproTest02C_GVAaaofr</v>
      </c>
      <c r="B475" s="49" t="s">
        <v>221</v>
      </c>
      <c r="C475" s="50" t="s">
        <v>272</v>
      </c>
      <c r="D475" s="51" t="s">
        <v>3</v>
      </c>
      <c r="E475" s="48" t="s">
        <v>8</v>
      </c>
      <c r="F475" s="48">
        <v>13</v>
      </c>
      <c r="G475" s="48">
        <v>12.67</v>
      </c>
      <c r="H475" s="48">
        <v>12.99</v>
      </c>
      <c r="I475" s="48">
        <v>13.2</v>
      </c>
      <c r="J475" s="48">
        <v>13.52</v>
      </c>
      <c r="K475" s="48">
        <v>13.74</v>
      </c>
      <c r="L475" s="48">
        <v>14</v>
      </c>
      <c r="M475" s="48">
        <v>14.2</v>
      </c>
      <c r="N475" s="48">
        <v>14.42</v>
      </c>
      <c r="O475" s="48">
        <v>15.48</v>
      </c>
      <c r="P475" s="48">
        <v>15.78</v>
      </c>
      <c r="Q475" s="48">
        <v>15.9</v>
      </c>
      <c r="R475" s="48">
        <v>16.170000000000002</v>
      </c>
      <c r="S475" s="48">
        <v>16.47</v>
      </c>
      <c r="T475" s="48">
        <v>16.78</v>
      </c>
      <c r="U475" s="48">
        <v>17.13</v>
      </c>
      <c r="V475" s="48">
        <v>17.47</v>
      </c>
      <c r="W475" s="48">
        <v>17.79</v>
      </c>
      <c r="X475" s="48">
        <v>18.059999999999999</v>
      </c>
      <c r="Y475" s="48">
        <v>18.32</v>
      </c>
      <c r="Z475" s="48">
        <v>18.579999999999998</v>
      </c>
      <c r="AA475" s="48">
        <v>18.91</v>
      </c>
      <c r="AB475" s="48">
        <v>19.46</v>
      </c>
      <c r="AC475" s="48">
        <v>19.829999999999998</v>
      </c>
      <c r="AD475" s="48">
        <v>20.2</v>
      </c>
      <c r="AE475" s="48">
        <v>20.59</v>
      </c>
      <c r="AF475" s="48">
        <v>21.03</v>
      </c>
      <c r="AG475" s="48">
        <v>21.24</v>
      </c>
      <c r="AH475" s="48">
        <v>20.88</v>
      </c>
      <c r="AI475" s="48">
        <v>20.36</v>
      </c>
      <c r="AJ475" s="48">
        <v>20.03</v>
      </c>
      <c r="AK475" s="48">
        <v>19.7</v>
      </c>
    </row>
    <row r="476" spans="1:37" s="48" customFormat="1" x14ac:dyDescent="0.3">
      <c r="A476" s="48" t="str">
        <f t="shared" si="12"/>
        <v>SDG_NoInv_Base_ReproTest02C_GVAaagra</v>
      </c>
      <c r="B476" s="49" t="s">
        <v>221</v>
      </c>
      <c r="C476" s="50" t="s">
        <v>272</v>
      </c>
      <c r="D476" s="51" t="s">
        <v>3</v>
      </c>
      <c r="E476" s="48" t="s">
        <v>9</v>
      </c>
      <c r="F476" s="48">
        <v>6.2</v>
      </c>
      <c r="G476" s="48">
        <v>6.2</v>
      </c>
      <c r="H476" s="48">
        <v>6.46</v>
      </c>
      <c r="I476" s="48">
        <v>6.53</v>
      </c>
      <c r="J476" s="48">
        <v>6.66</v>
      </c>
      <c r="K476" s="48">
        <v>6.81</v>
      </c>
      <c r="L476" s="48">
        <v>6.99</v>
      </c>
      <c r="M476" s="48">
        <v>7.19</v>
      </c>
      <c r="N476" s="48">
        <v>7.39</v>
      </c>
      <c r="O476" s="48">
        <v>8.09</v>
      </c>
      <c r="P476" s="48">
        <v>8.3699999999999992</v>
      </c>
      <c r="Q476" s="48">
        <v>8.51</v>
      </c>
      <c r="R476" s="48">
        <v>8.7100000000000009</v>
      </c>
      <c r="S476" s="48">
        <v>8.94</v>
      </c>
      <c r="T476" s="48">
        <v>9.19</v>
      </c>
      <c r="U476" s="48">
        <v>9.48</v>
      </c>
      <c r="V476" s="48">
        <v>9.73</v>
      </c>
      <c r="W476" s="48">
        <v>10.01</v>
      </c>
      <c r="X476" s="48">
        <v>10.3</v>
      </c>
      <c r="Y476" s="48">
        <v>10.53</v>
      </c>
      <c r="Z476" s="48">
        <v>10.73</v>
      </c>
      <c r="AA476" s="48">
        <v>10.98</v>
      </c>
      <c r="AB476" s="48">
        <v>11.44</v>
      </c>
      <c r="AC476" s="48">
        <v>11.77</v>
      </c>
      <c r="AD476" s="48">
        <v>12.03</v>
      </c>
      <c r="AE476" s="48">
        <v>12.28</v>
      </c>
      <c r="AF476" s="48">
        <v>12.56</v>
      </c>
      <c r="AG476" s="48">
        <v>12.71</v>
      </c>
      <c r="AH476" s="48">
        <v>12.52</v>
      </c>
      <c r="AI476" s="48">
        <v>12.18</v>
      </c>
      <c r="AJ476" s="48">
        <v>11.91</v>
      </c>
      <c r="AK476" s="48">
        <v>11.65</v>
      </c>
    </row>
    <row r="477" spans="1:37" s="48" customFormat="1" x14ac:dyDescent="0.3">
      <c r="A477" s="48" t="str">
        <f t="shared" si="12"/>
        <v>SDG_NoInv_Base_ReproTest02C_GVAaaoil</v>
      </c>
      <c r="B477" s="49" t="s">
        <v>221</v>
      </c>
      <c r="C477" s="50" t="s">
        <v>272</v>
      </c>
      <c r="D477" s="51" t="s">
        <v>3</v>
      </c>
      <c r="E477" s="48" t="s">
        <v>10</v>
      </c>
      <c r="F477" s="48">
        <v>5.45</v>
      </c>
      <c r="G477" s="48">
        <v>4.93</v>
      </c>
      <c r="H477" s="48">
        <v>5.0999999999999996</v>
      </c>
      <c r="I477" s="48">
        <v>5.41</v>
      </c>
      <c r="J477" s="48">
        <v>5.71</v>
      </c>
      <c r="K477" s="48">
        <v>5.85</v>
      </c>
      <c r="L477" s="48">
        <v>5.99</v>
      </c>
      <c r="M477" s="48">
        <v>6.07</v>
      </c>
      <c r="N477" s="48">
        <v>6.16</v>
      </c>
      <c r="O477" s="48">
        <v>6.42</v>
      </c>
      <c r="P477" s="48">
        <v>6.53</v>
      </c>
      <c r="Q477" s="48">
        <v>6.61</v>
      </c>
      <c r="R477" s="48">
        <v>6.8</v>
      </c>
      <c r="S477" s="48">
        <v>6.98</v>
      </c>
      <c r="T477" s="48">
        <v>7.15</v>
      </c>
      <c r="U477" s="48">
        <v>7.34</v>
      </c>
      <c r="V477" s="48">
        <v>7.48</v>
      </c>
      <c r="W477" s="48">
        <v>7.63</v>
      </c>
      <c r="X477" s="48">
        <v>7.8</v>
      </c>
      <c r="Y477" s="48">
        <v>7.95</v>
      </c>
      <c r="Z477" s="48">
        <v>8.1300000000000008</v>
      </c>
      <c r="AA477" s="48">
        <v>8.3000000000000007</v>
      </c>
      <c r="AB477" s="48">
        <v>8.56</v>
      </c>
      <c r="AC477" s="48">
        <v>8.73</v>
      </c>
      <c r="AD477" s="48">
        <v>8.91</v>
      </c>
      <c r="AE477" s="48">
        <v>9.1300000000000008</v>
      </c>
      <c r="AF477" s="48">
        <v>9.3699999999999992</v>
      </c>
      <c r="AG477" s="48">
        <v>9.5299999999999994</v>
      </c>
      <c r="AH477" s="48">
        <v>9.34</v>
      </c>
      <c r="AI477" s="48">
        <v>9.1999999999999993</v>
      </c>
      <c r="AJ477" s="48">
        <v>9.1199999999999992</v>
      </c>
      <c r="AK477" s="48">
        <v>9.01</v>
      </c>
    </row>
    <row r="478" spans="1:37" s="48" customFormat="1" x14ac:dyDescent="0.3">
      <c r="A478" s="48" t="str">
        <f t="shared" si="12"/>
        <v>SDG_NoInv_Base_ReproTest02C_GVAaatub</v>
      </c>
      <c r="B478" s="49" t="s">
        <v>221</v>
      </c>
      <c r="C478" s="50" t="s">
        <v>272</v>
      </c>
      <c r="D478" s="51" t="s">
        <v>3</v>
      </c>
      <c r="E478" s="48" t="s">
        <v>11</v>
      </c>
      <c r="F478" s="48">
        <v>2.95</v>
      </c>
      <c r="G478" s="48">
        <v>2.78</v>
      </c>
      <c r="H478" s="48">
        <v>2.79</v>
      </c>
      <c r="I478" s="48">
        <v>2.87</v>
      </c>
      <c r="J478" s="48">
        <v>2.95</v>
      </c>
      <c r="K478" s="48">
        <v>2.98</v>
      </c>
      <c r="L478" s="48">
        <v>3.02</v>
      </c>
      <c r="M478" s="48">
        <v>3.05</v>
      </c>
      <c r="N478" s="48">
        <v>3.08</v>
      </c>
      <c r="O478" s="48">
        <v>3.16</v>
      </c>
      <c r="P478" s="48">
        <v>3.2</v>
      </c>
      <c r="Q478" s="48">
        <v>3.22</v>
      </c>
      <c r="R478" s="48">
        <v>3.28</v>
      </c>
      <c r="S478" s="48">
        <v>3.34</v>
      </c>
      <c r="T478" s="48">
        <v>3.39</v>
      </c>
      <c r="U478" s="48">
        <v>3.45</v>
      </c>
      <c r="V478" s="48">
        <v>3.5</v>
      </c>
      <c r="W478" s="48">
        <v>3.54</v>
      </c>
      <c r="X478" s="48">
        <v>3.59</v>
      </c>
      <c r="Y478" s="48">
        <v>3.63</v>
      </c>
      <c r="Z478" s="48">
        <v>3.68</v>
      </c>
      <c r="AA478" s="48">
        <v>3.73</v>
      </c>
      <c r="AB478" s="48">
        <v>3.8</v>
      </c>
      <c r="AC478" s="48">
        <v>3.84</v>
      </c>
      <c r="AD478" s="48">
        <v>3.89</v>
      </c>
      <c r="AE478" s="48">
        <v>3.96</v>
      </c>
      <c r="AF478" s="48">
        <v>4.04</v>
      </c>
      <c r="AG478" s="48">
        <v>4.0599999999999996</v>
      </c>
      <c r="AH478" s="48">
        <v>3.96</v>
      </c>
      <c r="AI478" s="48">
        <v>3.87</v>
      </c>
      <c r="AJ478" s="48">
        <v>3.82</v>
      </c>
      <c r="AK478" s="48">
        <v>3.78</v>
      </c>
    </row>
    <row r="479" spans="1:37" s="48" customFormat="1" x14ac:dyDescent="0.3">
      <c r="A479" s="48" t="str">
        <f t="shared" si="12"/>
        <v>SDG_NoInv_Base_ReproTest02C_GVAaapul</v>
      </c>
      <c r="B479" s="49" t="s">
        <v>221</v>
      </c>
      <c r="C479" s="50" t="s">
        <v>272</v>
      </c>
      <c r="D479" s="51" t="s">
        <v>3</v>
      </c>
      <c r="E479" s="48" t="s">
        <v>12</v>
      </c>
      <c r="F479" s="48">
        <v>0.52</v>
      </c>
      <c r="G479" s="48">
        <v>0.49</v>
      </c>
      <c r="H479" s="48">
        <v>0.49</v>
      </c>
      <c r="I479" s="48">
        <v>0.51</v>
      </c>
      <c r="J479" s="48">
        <v>0.54</v>
      </c>
      <c r="K479" s="48">
        <v>0.54</v>
      </c>
      <c r="L479" s="48">
        <v>0.55000000000000004</v>
      </c>
      <c r="M479" s="48">
        <v>0.55000000000000004</v>
      </c>
      <c r="N479" s="48">
        <v>0.55000000000000004</v>
      </c>
      <c r="O479" s="48">
        <v>0.56000000000000005</v>
      </c>
      <c r="P479" s="48">
        <v>0.56000000000000005</v>
      </c>
      <c r="Q479" s="48">
        <v>0.56000000000000005</v>
      </c>
      <c r="R479" s="48">
        <v>0.57999999999999996</v>
      </c>
      <c r="S479" s="48">
        <v>0.59</v>
      </c>
      <c r="T479" s="48">
        <v>0.59</v>
      </c>
      <c r="U479" s="48">
        <v>0.6</v>
      </c>
      <c r="V479" s="48">
        <v>0.61</v>
      </c>
      <c r="W479" s="48">
        <v>0.62</v>
      </c>
      <c r="X479" s="48">
        <v>0.62</v>
      </c>
      <c r="Y479" s="48">
        <v>0.63</v>
      </c>
      <c r="Z479" s="48">
        <v>0.64</v>
      </c>
      <c r="AA479" s="48">
        <v>0.65</v>
      </c>
      <c r="AB479" s="48">
        <v>0.66</v>
      </c>
      <c r="AC479" s="48">
        <v>0.67</v>
      </c>
      <c r="AD479" s="48">
        <v>0.68</v>
      </c>
      <c r="AE479" s="48">
        <v>0.69</v>
      </c>
      <c r="AF479" s="48">
        <v>0.71</v>
      </c>
      <c r="AG479" s="48">
        <v>0.72</v>
      </c>
      <c r="AH479" s="48">
        <v>0.71</v>
      </c>
      <c r="AI479" s="48">
        <v>0.71</v>
      </c>
      <c r="AJ479" s="48">
        <v>0.71</v>
      </c>
      <c r="AK479" s="48">
        <v>0.71</v>
      </c>
    </row>
    <row r="480" spans="1:37" s="48" customFormat="1" x14ac:dyDescent="0.3">
      <c r="A480" s="48" t="str">
        <f t="shared" si="12"/>
        <v>SDG_NoInv_Base_ReproTest02C_GVAaasug</v>
      </c>
      <c r="B480" s="49" t="s">
        <v>221</v>
      </c>
      <c r="C480" s="50" t="s">
        <v>272</v>
      </c>
      <c r="D480" s="51" t="s">
        <v>3</v>
      </c>
      <c r="E480" s="48" t="s">
        <v>13</v>
      </c>
      <c r="F480" s="48">
        <v>3.82</v>
      </c>
      <c r="G480" s="48">
        <v>3.66</v>
      </c>
      <c r="H480" s="48">
        <v>3.68</v>
      </c>
      <c r="I480" s="48">
        <v>3.78</v>
      </c>
      <c r="J480" s="48">
        <v>3.89</v>
      </c>
      <c r="K480" s="48">
        <v>3.93</v>
      </c>
      <c r="L480" s="48">
        <v>3.98</v>
      </c>
      <c r="M480" s="48">
        <v>4.01</v>
      </c>
      <c r="N480" s="48">
        <v>4.03</v>
      </c>
      <c r="O480" s="48">
        <v>4.22</v>
      </c>
      <c r="P480" s="48">
        <v>4.24</v>
      </c>
      <c r="Q480" s="48">
        <v>4.22</v>
      </c>
      <c r="R480" s="48">
        <v>4.26</v>
      </c>
      <c r="S480" s="48">
        <v>4.32</v>
      </c>
      <c r="T480" s="48">
        <v>4.37</v>
      </c>
      <c r="U480" s="48">
        <v>4.42</v>
      </c>
      <c r="V480" s="48">
        <v>4.45</v>
      </c>
      <c r="W480" s="48">
        <v>4.49</v>
      </c>
      <c r="X480" s="48">
        <v>4.5599999999999996</v>
      </c>
      <c r="Y480" s="48">
        <v>4.5999999999999996</v>
      </c>
      <c r="Z480" s="48">
        <v>4.63</v>
      </c>
      <c r="AA480" s="48">
        <v>4.67</v>
      </c>
      <c r="AB480" s="48">
        <v>4.76</v>
      </c>
      <c r="AC480" s="48">
        <v>4.8</v>
      </c>
      <c r="AD480" s="48">
        <v>4.83</v>
      </c>
      <c r="AE480" s="48">
        <v>4.88</v>
      </c>
      <c r="AF480" s="48">
        <v>4.9400000000000004</v>
      </c>
      <c r="AG480" s="48">
        <v>5</v>
      </c>
      <c r="AH480" s="48">
        <v>4.93</v>
      </c>
      <c r="AI480" s="48">
        <v>4.87</v>
      </c>
      <c r="AJ480" s="48">
        <v>4.8600000000000003</v>
      </c>
      <c r="AK480" s="48">
        <v>4.84</v>
      </c>
    </row>
    <row r="481" spans="1:37" s="48" customFormat="1" x14ac:dyDescent="0.3">
      <c r="A481" s="48" t="str">
        <f t="shared" si="12"/>
        <v>SDG_NoInv_Base_ReproTest02C_GVAaaoth</v>
      </c>
      <c r="B481" s="49" t="s">
        <v>221</v>
      </c>
      <c r="C481" s="50" t="s">
        <v>272</v>
      </c>
      <c r="D481" s="51" t="s">
        <v>3</v>
      </c>
      <c r="E481" s="48" t="s">
        <v>14</v>
      </c>
      <c r="F481" s="48">
        <v>7.29</v>
      </c>
      <c r="G481" s="48">
        <v>6.77</v>
      </c>
      <c r="H481" s="48">
        <v>7.11</v>
      </c>
      <c r="I481" s="48">
        <v>7.28</v>
      </c>
      <c r="J481" s="48">
        <v>7.53</v>
      </c>
      <c r="K481" s="48">
        <v>7.75</v>
      </c>
      <c r="L481" s="48">
        <v>8.02</v>
      </c>
      <c r="M481" s="48">
        <v>8.3000000000000007</v>
      </c>
      <c r="N481" s="48">
        <v>8.58</v>
      </c>
      <c r="O481" s="48">
        <v>9.4499999999999993</v>
      </c>
      <c r="P481" s="48">
        <v>9.84</v>
      </c>
      <c r="Q481" s="48">
        <v>10.08</v>
      </c>
      <c r="R481" s="48">
        <v>10.4</v>
      </c>
      <c r="S481" s="48">
        <v>10.74</v>
      </c>
      <c r="T481" s="48">
        <v>11.13</v>
      </c>
      <c r="U481" s="48">
        <v>11.59</v>
      </c>
      <c r="V481" s="48">
        <v>12.02</v>
      </c>
      <c r="W481" s="48">
        <v>12.52</v>
      </c>
      <c r="X481" s="48">
        <v>13.12</v>
      </c>
      <c r="Y481" s="48">
        <v>13.64</v>
      </c>
      <c r="Z481" s="48">
        <v>14.11</v>
      </c>
      <c r="AA481" s="48">
        <v>14.64</v>
      </c>
      <c r="AB481" s="48">
        <v>15.31</v>
      </c>
      <c r="AC481" s="48">
        <v>15.83</v>
      </c>
      <c r="AD481" s="48">
        <v>16.309999999999999</v>
      </c>
      <c r="AE481" s="48">
        <v>16.82</v>
      </c>
      <c r="AF481" s="48">
        <v>17.39</v>
      </c>
      <c r="AG481" s="48">
        <v>17.91</v>
      </c>
      <c r="AH481" s="48">
        <v>17.579999999999998</v>
      </c>
      <c r="AI481" s="48">
        <v>17.03</v>
      </c>
      <c r="AJ481" s="48">
        <v>16.52</v>
      </c>
      <c r="AK481" s="48">
        <v>15.98</v>
      </c>
    </row>
    <row r="482" spans="1:37" s="48" customFormat="1" x14ac:dyDescent="0.3">
      <c r="A482" s="48" t="str">
        <f t="shared" si="12"/>
        <v>SDG_NoInv_Base_ReproTest02C_GVAalani</v>
      </c>
      <c r="B482" s="49" t="s">
        <v>221</v>
      </c>
      <c r="C482" s="50" t="s">
        <v>272</v>
      </c>
      <c r="D482" s="51" t="s">
        <v>3</v>
      </c>
      <c r="E482" s="48" t="s">
        <v>15</v>
      </c>
      <c r="F482" s="48">
        <v>27.55</v>
      </c>
      <c r="G482" s="48">
        <v>22.05</v>
      </c>
      <c r="H482" s="48">
        <v>24.16</v>
      </c>
      <c r="I482" s="48">
        <v>25.16</v>
      </c>
      <c r="J482" s="48">
        <v>26.26</v>
      </c>
      <c r="K482" s="48">
        <v>26.85</v>
      </c>
      <c r="L482" s="48">
        <v>27.4</v>
      </c>
      <c r="M482" s="48">
        <v>27.99</v>
      </c>
      <c r="N482" s="48">
        <v>28.76</v>
      </c>
      <c r="O482" s="48">
        <v>31.62</v>
      </c>
      <c r="P482" s="48">
        <v>32.26</v>
      </c>
      <c r="Q482" s="48">
        <v>32.619999999999997</v>
      </c>
      <c r="R482" s="48">
        <v>33.42</v>
      </c>
      <c r="S482" s="48">
        <v>34.44</v>
      </c>
      <c r="T482" s="48">
        <v>35.54</v>
      </c>
      <c r="U482" s="48">
        <v>36.659999999999997</v>
      </c>
      <c r="V482" s="48">
        <v>37.79</v>
      </c>
      <c r="W482" s="48">
        <v>39.049999999999997</v>
      </c>
      <c r="X482" s="48">
        <v>40.479999999999997</v>
      </c>
      <c r="Y482" s="48">
        <v>41.71</v>
      </c>
      <c r="Z482" s="48">
        <v>42.82</v>
      </c>
      <c r="AA482" s="48">
        <v>44.02</v>
      </c>
      <c r="AB482" s="48">
        <v>46.27</v>
      </c>
      <c r="AC482" s="48">
        <v>47.55</v>
      </c>
      <c r="AD482" s="48">
        <v>48.68</v>
      </c>
      <c r="AE482" s="48">
        <v>49.94</v>
      </c>
      <c r="AF482" s="48">
        <v>51.35</v>
      </c>
      <c r="AG482" s="48">
        <v>52.36</v>
      </c>
      <c r="AH482" s="48">
        <v>53.69</v>
      </c>
      <c r="AI482" s="48">
        <v>53.89</v>
      </c>
      <c r="AJ482" s="48">
        <v>53.63</v>
      </c>
      <c r="AK482" s="48">
        <v>53.13</v>
      </c>
    </row>
    <row r="483" spans="1:37" s="48" customFormat="1" x14ac:dyDescent="0.3">
      <c r="A483" s="48" t="str">
        <f t="shared" si="12"/>
        <v>SDG_NoInv_Base_ReproTest02C_GVAafore</v>
      </c>
      <c r="B483" s="49" t="s">
        <v>221</v>
      </c>
      <c r="C483" s="50" t="s">
        <v>272</v>
      </c>
      <c r="D483" s="51" t="s">
        <v>3</v>
      </c>
      <c r="E483" s="48" t="s">
        <v>16</v>
      </c>
      <c r="F483" s="48">
        <v>6.49</v>
      </c>
      <c r="G483" s="48">
        <v>5.89</v>
      </c>
      <c r="H483" s="48">
        <v>6.03</v>
      </c>
      <c r="I483" s="48">
        <v>6.19</v>
      </c>
      <c r="J483" s="48">
        <v>6.34</v>
      </c>
      <c r="K483" s="48">
        <v>6.41</v>
      </c>
      <c r="L483" s="48">
        <v>6.49</v>
      </c>
      <c r="M483" s="48">
        <v>6.53</v>
      </c>
      <c r="N483" s="48">
        <v>6.66</v>
      </c>
      <c r="O483" s="48">
        <v>6.94</v>
      </c>
      <c r="P483" s="48">
        <v>7.09</v>
      </c>
      <c r="Q483" s="48">
        <v>7.09</v>
      </c>
      <c r="R483" s="48">
        <v>7.22</v>
      </c>
      <c r="S483" s="48">
        <v>7.33</v>
      </c>
      <c r="T483" s="48">
        <v>7.43</v>
      </c>
      <c r="U483" s="48">
        <v>7.65</v>
      </c>
      <c r="V483" s="48">
        <v>7.84</v>
      </c>
      <c r="W483" s="48">
        <v>8.07</v>
      </c>
      <c r="X483" s="48">
        <v>8.3000000000000007</v>
      </c>
      <c r="Y483" s="48">
        <v>8.59</v>
      </c>
      <c r="Z483" s="48">
        <v>8.74</v>
      </c>
      <c r="AA483" s="48">
        <v>8.91</v>
      </c>
      <c r="AB483" s="48">
        <v>9.09</v>
      </c>
      <c r="AC483" s="48">
        <v>9.24</v>
      </c>
      <c r="AD483" s="48">
        <v>9.39</v>
      </c>
      <c r="AE483" s="48">
        <v>9.5399999999999991</v>
      </c>
      <c r="AF483" s="48">
        <v>9.74</v>
      </c>
      <c r="AG483" s="48">
        <v>9.8699999999999992</v>
      </c>
      <c r="AH483" s="48">
        <v>9.73</v>
      </c>
      <c r="AI483" s="48">
        <v>9.57</v>
      </c>
      <c r="AJ483" s="48">
        <v>9.48</v>
      </c>
      <c r="AK483" s="48">
        <v>9.3800000000000008</v>
      </c>
    </row>
    <row r="484" spans="1:37" s="48" customFormat="1" x14ac:dyDescent="0.3">
      <c r="A484" s="48" t="str">
        <f t="shared" si="12"/>
        <v>SDG_NoInv_Base_ReproTest02C_GVAafish</v>
      </c>
      <c r="B484" s="49" t="s">
        <v>221</v>
      </c>
      <c r="C484" s="50" t="s">
        <v>272</v>
      </c>
      <c r="D484" s="51" t="s">
        <v>3</v>
      </c>
      <c r="E484" s="48" t="s">
        <v>17</v>
      </c>
      <c r="F484" s="48">
        <v>7.37</v>
      </c>
      <c r="G484" s="48">
        <v>6.91</v>
      </c>
      <c r="H484" s="48">
        <v>7.22</v>
      </c>
      <c r="I484" s="48">
        <v>7.32</v>
      </c>
      <c r="J484" s="48">
        <v>7.51</v>
      </c>
      <c r="K484" s="48">
        <v>7.68</v>
      </c>
      <c r="L484" s="48">
        <v>7.86</v>
      </c>
      <c r="M484" s="48">
        <v>8.0500000000000007</v>
      </c>
      <c r="N484" s="48">
        <v>8.27</v>
      </c>
      <c r="O484" s="48">
        <v>8.99</v>
      </c>
      <c r="P484" s="48">
        <v>9.3000000000000007</v>
      </c>
      <c r="Q484" s="48">
        <v>9.49</v>
      </c>
      <c r="R484" s="48">
        <v>9.73</v>
      </c>
      <c r="S484" s="48">
        <v>10</v>
      </c>
      <c r="T484" s="48">
        <v>10.3</v>
      </c>
      <c r="U484" s="48">
        <v>10.65</v>
      </c>
      <c r="V484" s="48">
        <v>10.95</v>
      </c>
      <c r="W484" s="48">
        <v>11.3</v>
      </c>
      <c r="X484" s="48">
        <v>11.7</v>
      </c>
      <c r="Y484" s="48">
        <v>12.05</v>
      </c>
      <c r="Z484" s="48">
        <v>12.39</v>
      </c>
      <c r="AA484" s="48">
        <v>12.77</v>
      </c>
      <c r="AB484" s="48">
        <v>13.38</v>
      </c>
      <c r="AC484" s="48">
        <v>13.84</v>
      </c>
      <c r="AD484" s="48">
        <v>14.24</v>
      </c>
      <c r="AE484" s="48">
        <v>14.63</v>
      </c>
      <c r="AF484" s="48">
        <v>15.04</v>
      </c>
      <c r="AG484" s="48">
        <v>15.41</v>
      </c>
      <c r="AH484" s="48">
        <v>15.5</v>
      </c>
      <c r="AI484" s="48">
        <v>15.38</v>
      </c>
      <c r="AJ484" s="48">
        <v>15.25</v>
      </c>
      <c r="AK484" s="48">
        <v>15.09</v>
      </c>
    </row>
    <row r="485" spans="1:37" s="48" customFormat="1" x14ac:dyDescent="0.3">
      <c r="A485" s="48" t="str">
        <f t="shared" si="12"/>
        <v>SDG_NoInv_Base_ReproTest02C_GVAacoal</v>
      </c>
      <c r="B485" s="49" t="s">
        <v>221</v>
      </c>
      <c r="C485" s="50" t="s">
        <v>272</v>
      </c>
      <c r="D485" s="51" t="s">
        <v>3</v>
      </c>
      <c r="E485" s="48" t="s">
        <v>18</v>
      </c>
      <c r="F485" s="48">
        <v>112.99</v>
      </c>
      <c r="G485" s="48">
        <v>112.95</v>
      </c>
      <c r="H485" s="48">
        <v>112.96</v>
      </c>
      <c r="I485" s="48">
        <v>110.11</v>
      </c>
      <c r="J485" s="48">
        <v>107.28</v>
      </c>
      <c r="K485" s="48">
        <v>105.63</v>
      </c>
      <c r="L485" s="48">
        <v>103.81</v>
      </c>
      <c r="M485" s="48">
        <v>103.03</v>
      </c>
      <c r="N485" s="48">
        <v>102.23</v>
      </c>
      <c r="O485" s="48">
        <v>105.5</v>
      </c>
      <c r="P485" s="48">
        <v>103.67</v>
      </c>
      <c r="Q485" s="48">
        <v>99.22</v>
      </c>
      <c r="R485" s="48">
        <v>95.89</v>
      </c>
      <c r="S485" s="48">
        <v>96.25</v>
      </c>
      <c r="T485" s="48">
        <v>96.08</v>
      </c>
      <c r="U485" s="48">
        <v>96.27</v>
      </c>
      <c r="V485" s="48">
        <v>95.02</v>
      </c>
      <c r="W485" s="48">
        <v>95.44</v>
      </c>
      <c r="X485" s="48">
        <v>93.62</v>
      </c>
      <c r="Y485" s="48">
        <v>92.19</v>
      </c>
      <c r="Z485" s="48">
        <v>90.57</v>
      </c>
      <c r="AA485" s="48">
        <v>89.27</v>
      </c>
      <c r="AB485" s="48">
        <v>85.73</v>
      </c>
      <c r="AC485" s="48">
        <v>81.73</v>
      </c>
      <c r="AD485" s="48">
        <v>77.53</v>
      </c>
      <c r="AE485" s="48">
        <v>73.22</v>
      </c>
      <c r="AF485" s="48">
        <v>68.930000000000007</v>
      </c>
      <c r="AG485" s="48">
        <v>60.24</v>
      </c>
      <c r="AH485" s="48">
        <v>51.17</v>
      </c>
      <c r="AI485" s="48">
        <v>41.72</v>
      </c>
      <c r="AJ485" s="48">
        <v>32.51</v>
      </c>
      <c r="AK485" s="48">
        <v>23.03</v>
      </c>
    </row>
    <row r="486" spans="1:37" s="48" customFormat="1" x14ac:dyDescent="0.3">
      <c r="A486" s="48" t="str">
        <f t="shared" si="12"/>
        <v>SDG_NoInv_Base_ReproTest02C_GVAagold</v>
      </c>
      <c r="B486" s="49" t="s">
        <v>221</v>
      </c>
      <c r="C486" s="50" t="s">
        <v>272</v>
      </c>
      <c r="D486" s="51" t="s">
        <v>3</v>
      </c>
      <c r="E486" s="48" t="s">
        <v>19</v>
      </c>
      <c r="F486" s="48">
        <v>61.14</v>
      </c>
      <c r="G486" s="48">
        <v>59.91</v>
      </c>
      <c r="H486" s="48">
        <v>61.23</v>
      </c>
      <c r="I486" s="48">
        <v>60.99</v>
      </c>
      <c r="J486" s="48">
        <v>61.29</v>
      </c>
      <c r="K486" s="48">
        <v>61.8</v>
      </c>
      <c r="L486" s="48">
        <v>62.64</v>
      </c>
      <c r="M486" s="48">
        <v>64.069999999999993</v>
      </c>
      <c r="N486" s="48">
        <v>65.489999999999995</v>
      </c>
      <c r="O486" s="48">
        <v>70.37</v>
      </c>
      <c r="P486" s="48">
        <v>72.180000000000007</v>
      </c>
      <c r="Q486" s="48">
        <v>72.930000000000007</v>
      </c>
      <c r="R486" s="48">
        <v>73.44</v>
      </c>
      <c r="S486" s="48">
        <v>74.180000000000007</v>
      </c>
      <c r="T486" s="48">
        <v>74.94</v>
      </c>
      <c r="U486" s="48">
        <v>75.89</v>
      </c>
      <c r="V486" s="48">
        <v>76.58</v>
      </c>
      <c r="W486" s="48">
        <v>77.48</v>
      </c>
      <c r="X486" s="48">
        <v>78.819999999999993</v>
      </c>
      <c r="Y486" s="48">
        <v>79.459999999999994</v>
      </c>
      <c r="Z486" s="48">
        <v>79.81</v>
      </c>
      <c r="AA486" s="48">
        <v>80.52</v>
      </c>
      <c r="AB486" s="48">
        <v>81.95</v>
      </c>
      <c r="AC486" s="48">
        <v>82.69</v>
      </c>
      <c r="AD486" s="48">
        <v>83.1</v>
      </c>
      <c r="AE486" s="48">
        <v>83.37</v>
      </c>
      <c r="AF486" s="48">
        <v>83.66</v>
      </c>
      <c r="AG486" s="48">
        <v>81.39</v>
      </c>
      <c r="AH486" s="48">
        <v>78.05</v>
      </c>
      <c r="AI486" s="48">
        <v>73.12</v>
      </c>
      <c r="AJ486" s="48">
        <v>68.430000000000007</v>
      </c>
      <c r="AK486" s="48">
        <v>63.42</v>
      </c>
    </row>
    <row r="487" spans="1:37" s="48" customFormat="1" x14ac:dyDescent="0.3">
      <c r="A487" s="48" t="str">
        <f t="shared" si="12"/>
        <v>SDG_NoInv_Base_ReproTest02C_GVAangas</v>
      </c>
      <c r="B487" s="49" t="s">
        <v>221</v>
      </c>
      <c r="C487" s="50" t="s">
        <v>272</v>
      </c>
      <c r="D487" s="51" t="s">
        <v>3</v>
      </c>
      <c r="E487" s="48" t="s">
        <v>20</v>
      </c>
      <c r="F487" s="48">
        <v>0.94</v>
      </c>
      <c r="G487" s="48">
        <v>0.83</v>
      </c>
      <c r="H487" s="48">
        <v>0.81</v>
      </c>
      <c r="I487" s="48">
        <v>0.75</v>
      </c>
      <c r="J487" s="48">
        <v>0.71</v>
      </c>
      <c r="K487" s="48">
        <v>0.68</v>
      </c>
      <c r="L487" s="48">
        <v>0.64</v>
      </c>
      <c r="M487" s="48">
        <v>0.62</v>
      </c>
      <c r="N487" s="48">
        <v>0.59</v>
      </c>
      <c r="O487" s="48">
        <v>0.62</v>
      </c>
      <c r="P487" s="48">
        <v>0.61</v>
      </c>
      <c r="Q487" s="48">
        <v>0.57999999999999996</v>
      </c>
      <c r="R487" s="48">
        <v>0.55000000000000004</v>
      </c>
      <c r="S487" s="48">
        <v>0.53</v>
      </c>
      <c r="T487" s="48">
        <v>0.51</v>
      </c>
      <c r="U487" s="48">
        <v>0.48</v>
      </c>
      <c r="V487" s="48">
        <v>0.46</v>
      </c>
      <c r="W487" s="48">
        <v>0.44</v>
      </c>
      <c r="X487" s="48">
        <v>0.42</v>
      </c>
      <c r="Y487" s="48">
        <v>0.4</v>
      </c>
      <c r="Z487" s="48">
        <v>0.38</v>
      </c>
      <c r="AA487" s="48">
        <v>0.37</v>
      </c>
      <c r="AB487" s="48">
        <v>0.36</v>
      </c>
      <c r="AC487" s="48">
        <v>0.34</v>
      </c>
      <c r="AD487" s="48">
        <v>0.33</v>
      </c>
      <c r="AE487" s="48">
        <v>0.31</v>
      </c>
      <c r="AF487" s="48">
        <v>0.3</v>
      </c>
      <c r="AG487" s="48">
        <v>0.28999999999999998</v>
      </c>
      <c r="AH487" s="48">
        <v>0.27</v>
      </c>
      <c r="AI487" s="48">
        <v>0.26</v>
      </c>
      <c r="AJ487" s="48">
        <v>0.24</v>
      </c>
      <c r="AK487" s="48">
        <v>0.22</v>
      </c>
    </row>
    <row r="488" spans="1:37" s="48" customFormat="1" x14ac:dyDescent="0.3">
      <c r="A488" s="48" t="str">
        <f t="shared" si="12"/>
        <v>SDG_NoInv_Base_ReproTest02C_GVAapgm</v>
      </c>
      <c r="B488" s="49" t="s">
        <v>221</v>
      </c>
      <c r="C488" s="50" t="s">
        <v>272</v>
      </c>
      <c r="D488" s="51" t="s">
        <v>3</v>
      </c>
      <c r="E488" s="48" t="s">
        <v>21</v>
      </c>
      <c r="F488" s="48">
        <v>97.82</v>
      </c>
      <c r="G488" s="48">
        <v>51.06</v>
      </c>
      <c r="H488" s="48">
        <v>64.59</v>
      </c>
      <c r="I488" s="48">
        <v>78.2</v>
      </c>
      <c r="J488" s="48">
        <v>89.31</v>
      </c>
      <c r="K488" s="48">
        <v>97.41</v>
      </c>
      <c r="L488" s="48">
        <v>102.53</v>
      </c>
      <c r="M488" s="48">
        <v>95.57</v>
      </c>
      <c r="N488" s="48">
        <v>92.76</v>
      </c>
      <c r="O488" s="48">
        <v>91.16</v>
      </c>
      <c r="P488" s="48">
        <v>90.96</v>
      </c>
      <c r="Q488" s="48">
        <v>91.29</v>
      </c>
      <c r="R488" s="48">
        <v>95.67</v>
      </c>
      <c r="S488" s="48">
        <v>99.29</v>
      </c>
      <c r="T488" s="48">
        <v>102.14</v>
      </c>
      <c r="U488" s="48">
        <v>104.15</v>
      </c>
      <c r="V488" s="48">
        <v>107.34</v>
      </c>
      <c r="W488" s="48">
        <v>109.91</v>
      </c>
      <c r="X488" s="48">
        <v>111.72</v>
      </c>
      <c r="Y488" s="48">
        <v>114.1</v>
      </c>
      <c r="Z488" s="48">
        <v>116.32</v>
      </c>
      <c r="AA488" s="48">
        <v>118.69</v>
      </c>
      <c r="AB488" s="48">
        <v>196.79</v>
      </c>
      <c r="AC488" s="48">
        <v>251.61</v>
      </c>
      <c r="AD488" s="48">
        <v>281.23</v>
      </c>
      <c r="AE488" s="48">
        <v>304.88</v>
      </c>
      <c r="AF488" s="48">
        <v>327.38</v>
      </c>
      <c r="AG488" s="48">
        <v>350.87</v>
      </c>
      <c r="AH488" s="48">
        <v>434.04</v>
      </c>
      <c r="AI488" s="48">
        <v>506.94</v>
      </c>
      <c r="AJ488" s="48">
        <v>549.01</v>
      </c>
      <c r="AK488" s="48">
        <v>583.78</v>
      </c>
    </row>
    <row r="489" spans="1:37" s="48" customFormat="1" x14ac:dyDescent="0.3">
      <c r="A489" s="48" t="str">
        <f t="shared" si="12"/>
        <v>SDG_NoInv_Base_ReproTest02C_GVAamore</v>
      </c>
      <c r="B489" s="49" t="s">
        <v>221</v>
      </c>
      <c r="C489" s="50" t="s">
        <v>272</v>
      </c>
      <c r="D489" s="51" t="s">
        <v>3</v>
      </c>
      <c r="E489" s="48" t="s">
        <v>22</v>
      </c>
      <c r="F489" s="48">
        <v>78.23</v>
      </c>
      <c r="G489" s="48">
        <v>76.86</v>
      </c>
      <c r="H489" s="48">
        <v>80.790000000000006</v>
      </c>
      <c r="I489" s="48">
        <v>81.96</v>
      </c>
      <c r="J489" s="48">
        <v>83.67</v>
      </c>
      <c r="K489" s="48">
        <v>85.51</v>
      </c>
      <c r="L489" s="48">
        <v>87.79</v>
      </c>
      <c r="M489" s="48">
        <v>90.88</v>
      </c>
      <c r="N489" s="48">
        <v>93.91</v>
      </c>
      <c r="O489" s="48">
        <v>103.17</v>
      </c>
      <c r="P489" s="48">
        <v>107.63</v>
      </c>
      <c r="Q489" s="48">
        <v>110.37</v>
      </c>
      <c r="R489" s="48">
        <v>112.93</v>
      </c>
      <c r="S489" s="48">
        <v>115.77</v>
      </c>
      <c r="T489" s="48">
        <v>118.8</v>
      </c>
      <c r="U489" s="48">
        <v>122.08</v>
      </c>
      <c r="V489" s="48">
        <v>124.87</v>
      </c>
      <c r="W489" s="48">
        <v>128.15</v>
      </c>
      <c r="X489" s="48">
        <v>132.16</v>
      </c>
      <c r="Y489" s="48">
        <v>134.83000000000001</v>
      </c>
      <c r="Z489" s="48">
        <v>136.91999999999999</v>
      </c>
      <c r="AA489" s="48">
        <v>139.63</v>
      </c>
      <c r="AB489" s="48">
        <v>143.38999999999999</v>
      </c>
      <c r="AC489" s="48">
        <v>145.86000000000001</v>
      </c>
      <c r="AD489" s="48">
        <v>147.97999999999999</v>
      </c>
      <c r="AE489" s="48">
        <v>149.9</v>
      </c>
      <c r="AF489" s="48">
        <v>152.04</v>
      </c>
      <c r="AG489" s="48">
        <v>152.81</v>
      </c>
      <c r="AH489" s="48">
        <v>149.26</v>
      </c>
      <c r="AI489" s="48">
        <v>142.59</v>
      </c>
      <c r="AJ489" s="48">
        <v>136.94</v>
      </c>
      <c r="AK489" s="48">
        <v>130.4</v>
      </c>
    </row>
    <row r="490" spans="1:37" s="48" customFormat="1" x14ac:dyDescent="0.3">
      <c r="A490" s="48" t="str">
        <f t="shared" si="12"/>
        <v>SDG_NoInv_Base_ReproTest02C_GVAamine</v>
      </c>
      <c r="B490" s="49" t="s">
        <v>221</v>
      </c>
      <c r="C490" s="50" t="s">
        <v>272</v>
      </c>
      <c r="D490" s="51" t="s">
        <v>3</v>
      </c>
      <c r="E490" s="48" t="s">
        <v>23</v>
      </c>
      <c r="F490" s="48">
        <v>57.01</v>
      </c>
      <c r="G490" s="48">
        <v>54.46</v>
      </c>
      <c r="H490" s="48">
        <v>56.65</v>
      </c>
      <c r="I490" s="48">
        <v>57.81</v>
      </c>
      <c r="J490" s="48">
        <v>58.95</v>
      </c>
      <c r="K490" s="48">
        <v>60.19</v>
      </c>
      <c r="L490" s="48">
        <v>61.78</v>
      </c>
      <c r="M490" s="48">
        <v>63.85</v>
      </c>
      <c r="N490" s="48">
        <v>65.64</v>
      </c>
      <c r="O490" s="48">
        <v>69.23</v>
      </c>
      <c r="P490" s="48">
        <v>71.05</v>
      </c>
      <c r="Q490" s="48">
        <v>72.66</v>
      </c>
      <c r="R490" s="48">
        <v>74.5</v>
      </c>
      <c r="S490" s="48">
        <v>76.67</v>
      </c>
      <c r="T490" s="48">
        <v>79.150000000000006</v>
      </c>
      <c r="U490" s="48">
        <v>81.52</v>
      </c>
      <c r="V490" s="48">
        <v>83.77</v>
      </c>
      <c r="W490" s="48">
        <v>86.65</v>
      </c>
      <c r="X490" s="48">
        <v>90.64</v>
      </c>
      <c r="Y490" s="48">
        <v>93.61</v>
      </c>
      <c r="Z490" s="48">
        <v>96.44</v>
      </c>
      <c r="AA490" s="48">
        <v>99.45</v>
      </c>
      <c r="AB490" s="48">
        <v>102.01</v>
      </c>
      <c r="AC490" s="48">
        <v>103.81</v>
      </c>
      <c r="AD490" s="48">
        <v>105.85</v>
      </c>
      <c r="AE490" s="48">
        <v>108.11</v>
      </c>
      <c r="AF490" s="48">
        <v>111.05</v>
      </c>
      <c r="AG490" s="48">
        <v>114.2</v>
      </c>
      <c r="AH490" s="48">
        <v>113.43</v>
      </c>
      <c r="AI490" s="48">
        <v>111.05</v>
      </c>
      <c r="AJ490" s="48">
        <v>109.64</v>
      </c>
      <c r="AK490" s="48">
        <v>108.02</v>
      </c>
    </row>
    <row r="491" spans="1:37" s="48" customFormat="1" x14ac:dyDescent="0.3">
      <c r="A491" s="48" t="str">
        <f t="shared" si="12"/>
        <v>SDG_NoInv_Base_ReproTest02C_GVAameat</v>
      </c>
      <c r="B491" s="49" t="s">
        <v>221</v>
      </c>
      <c r="C491" s="50" t="s">
        <v>272</v>
      </c>
      <c r="D491" s="51" t="s">
        <v>3</v>
      </c>
      <c r="E491" s="48" t="s">
        <v>24</v>
      </c>
      <c r="F491" s="48">
        <v>14.3</v>
      </c>
      <c r="G491" s="48">
        <v>13.76</v>
      </c>
      <c r="H491" s="48">
        <v>13.65</v>
      </c>
      <c r="I491" s="48">
        <v>13.92</v>
      </c>
      <c r="J491" s="48">
        <v>14.27</v>
      </c>
      <c r="K491" s="48">
        <v>14.56</v>
      </c>
      <c r="L491" s="48">
        <v>14.91</v>
      </c>
      <c r="M491" s="48">
        <v>15.23</v>
      </c>
      <c r="N491" s="48">
        <v>15.55</v>
      </c>
      <c r="O491" s="48">
        <v>16.04</v>
      </c>
      <c r="P491" s="48">
        <v>16.579999999999998</v>
      </c>
      <c r="Q491" s="48">
        <v>16.95</v>
      </c>
      <c r="R491" s="48">
        <v>17.440000000000001</v>
      </c>
      <c r="S491" s="48">
        <v>17.95</v>
      </c>
      <c r="T491" s="48">
        <v>18.489999999999998</v>
      </c>
      <c r="U491" s="48">
        <v>19.010000000000002</v>
      </c>
      <c r="V491" s="48">
        <v>19.48</v>
      </c>
      <c r="W491" s="48">
        <v>19.989999999999998</v>
      </c>
      <c r="X491" s="48">
        <v>20.51</v>
      </c>
      <c r="Y491" s="48">
        <v>20.92</v>
      </c>
      <c r="Z491" s="48">
        <v>21.32</v>
      </c>
      <c r="AA491" s="48">
        <v>21.74</v>
      </c>
      <c r="AB491" s="48">
        <v>22.33</v>
      </c>
      <c r="AC491" s="48">
        <v>22.81</v>
      </c>
      <c r="AD491" s="48">
        <v>23.29</v>
      </c>
      <c r="AE491" s="48">
        <v>23.82</v>
      </c>
      <c r="AF491" s="48">
        <v>24.41</v>
      </c>
      <c r="AG491" s="48">
        <v>24.87</v>
      </c>
      <c r="AH491" s="48">
        <v>24.58</v>
      </c>
      <c r="AI491" s="48">
        <v>24.5</v>
      </c>
      <c r="AJ491" s="48">
        <v>24.59</v>
      </c>
      <c r="AK491" s="48">
        <v>24.63</v>
      </c>
    </row>
    <row r="492" spans="1:37" s="48" customFormat="1" x14ac:dyDescent="0.3">
      <c r="A492" s="48" t="str">
        <f t="shared" si="12"/>
        <v>SDG_NoInv_Base_ReproTest02C_GVAapfis</v>
      </c>
      <c r="B492" s="49" t="s">
        <v>221</v>
      </c>
      <c r="C492" s="50" t="s">
        <v>272</v>
      </c>
      <c r="D492" s="51" t="s">
        <v>3</v>
      </c>
      <c r="E492" s="48" t="s">
        <v>25</v>
      </c>
      <c r="F492" s="48">
        <v>6.32</v>
      </c>
      <c r="G492" s="48">
        <v>6.25</v>
      </c>
      <c r="H492" s="48">
        <v>6.42</v>
      </c>
      <c r="I492" s="48">
        <v>6.53</v>
      </c>
      <c r="J492" s="48">
        <v>6.67</v>
      </c>
      <c r="K492" s="48">
        <v>6.79</v>
      </c>
      <c r="L492" s="48">
        <v>6.94</v>
      </c>
      <c r="M492" s="48">
        <v>7.1</v>
      </c>
      <c r="N492" s="48">
        <v>7.26</v>
      </c>
      <c r="O492" s="48">
        <v>7.71</v>
      </c>
      <c r="P492" s="48">
        <v>7.94</v>
      </c>
      <c r="Q492" s="48">
        <v>8.09</v>
      </c>
      <c r="R492" s="48">
        <v>8.3000000000000007</v>
      </c>
      <c r="S492" s="48">
        <v>8.51</v>
      </c>
      <c r="T492" s="48">
        <v>8.75</v>
      </c>
      <c r="U492" s="48">
        <v>9.02</v>
      </c>
      <c r="V492" s="48">
        <v>9.23</v>
      </c>
      <c r="W492" s="48">
        <v>9.49</v>
      </c>
      <c r="X492" s="48">
        <v>9.77</v>
      </c>
      <c r="Y492" s="48">
        <v>9.99</v>
      </c>
      <c r="Z492" s="48">
        <v>10.19</v>
      </c>
      <c r="AA492" s="48">
        <v>10.42</v>
      </c>
      <c r="AB492" s="48">
        <v>10.79</v>
      </c>
      <c r="AC492" s="48">
        <v>11.08</v>
      </c>
      <c r="AD492" s="48">
        <v>11.33</v>
      </c>
      <c r="AE492" s="48">
        <v>11.58</v>
      </c>
      <c r="AF492" s="48">
        <v>11.85</v>
      </c>
      <c r="AG492" s="48">
        <v>12.07</v>
      </c>
      <c r="AH492" s="48">
        <v>11.88</v>
      </c>
      <c r="AI492" s="48">
        <v>11.65</v>
      </c>
      <c r="AJ492" s="48">
        <v>11.5</v>
      </c>
      <c r="AK492" s="48">
        <v>11.34</v>
      </c>
    </row>
    <row r="493" spans="1:37" s="48" customFormat="1" x14ac:dyDescent="0.3">
      <c r="A493" s="48" t="str">
        <f t="shared" si="12"/>
        <v>SDG_NoInv_Base_ReproTest02C_GVAavege</v>
      </c>
      <c r="B493" s="49" t="s">
        <v>221</v>
      </c>
      <c r="C493" s="50" t="s">
        <v>272</v>
      </c>
      <c r="D493" s="51" t="s">
        <v>3</v>
      </c>
      <c r="E493" s="48" t="s">
        <v>26</v>
      </c>
      <c r="F493" s="48">
        <v>10.97</v>
      </c>
      <c r="G493" s="48">
        <v>10.46</v>
      </c>
      <c r="H493" s="48">
        <v>10.88</v>
      </c>
      <c r="I493" s="48">
        <v>11.1</v>
      </c>
      <c r="J493" s="48">
        <v>11.39</v>
      </c>
      <c r="K493" s="48">
        <v>11.63</v>
      </c>
      <c r="L493" s="48">
        <v>11.9</v>
      </c>
      <c r="M493" s="48">
        <v>12.18</v>
      </c>
      <c r="N493" s="48">
        <v>12.48</v>
      </c>
      <c r="O493" s="48">
        <v>13.42</v>
      </c>
      <c r="P493" s="48">
        <v>13.82</v>
      </c>
      <c r="Q493" s="48">
        <v>14.06</v>
      </c>
      <c r="R493" s="48">
        <v>14.43</v>
      </c>
      <c r="S493" s="48">
        <v>14.83</v>
      </c>
      <c r="T493" s="48">
        <v>15.26</v>
      </c>
      <c r="U493" s="48">
        <v>15.74</v>
      </c>
      <c r="V493" s="48">
        <v>16.16</v>
      </c>
      <c r="W493" s="48">
        <v>16.63</v>
      </c>
      <c r="X493" s="48">
        <v>17.149999999999999</v>
      </c>
      <c r="Y493" s="48">
        <v>17.55</v>
      </c>
      <c r="Z493" s="48">
        <v>17.93</v>
      </c>
      <c r="AA493" s="48">
        <v>18.37</v>
      </c>
      <c r="AB493" s="48">
        <v>19.149999999999999</v>
      </c>
      <c r="AC493" s="48">
        <v>19.68</v>
      </c>
      <c r="AD493" s="48">
        <v>20.13</v>
      </c>
      <c r="AE493" s="48">
        <v>20.58</v>
      </c>
      <c r="AF493" s="48">
        <v>21.07</v>
      </c>
      <c r="AG493" s="48">
        <v>21.43</v>
      </c>
      <c r="AH493" s="48">
        <v>21.3</v>
      </c>
      <c r="AI493" s="48">
        <v>20.97</v>
      </c>
      <c r="AJ493" s="48">
        <v>20.67</v>
      </c>
      <c r="AK493" s="48">
        <v>20.34</v>
      </c>
    </row>
    <row r="494" spans="1:37" s="48" customFormat="1" x14ac:dyDescent="0.3">
      <c r="A494" s="48" t="str">
        <f t="shared" si="12"/>
        <v>SDG_NoInv_Base_ReproTest02C_GVAafats</v>
      </c>
      <c r="B494" s="49" t="s">
        <v>221</v>
      </c>
      <c r="C494" s="50" t="s">
        <v>272</v>
      </c>
      <c r="D494" s="51" t="s">
        <v>3</v>
      </c>
      <c r="E494" s="48" t="s">
        <v>27</v>
      </c>
      <c r="F494" s="48">
        <v>3.48</v>
      </c>
      <c r="G494" s="48">
        <v>3.45</v>
      </c>
      <c r="H494" s="48">
        <v>3.55</v>
      </c>
      <c r="I494" s="48">
        <v>3.55</v>
      </c>
      <c r="J494" s="48">
        <v>3.65</v>
      </c>
      <c r="K494" s="48">
        <v>3.71</v>
      </c>
      <c r="L494" s="48">
        <v>3.77</v>
      </c>
      <c r="M494" s="48">
        <v>3.85</v>
      </c>
      <c r="N494" s="48">
        <v>3.93</v>
      </c>
      <c r="O494" s="48">
        <v>4.54</v>
      </c>
      <c r="P494" s="48">
        <v>4.66</v>
      </c>
      <c r="Q494" s="48">
        <v>4.67</v>
      </c>
      <c r="R494" s="48">
        <v>4.71</v>
      </c>
      <c r="S494" s="48">
        <v>4.76</v>
      </c>
      <c r="T494" s="48">
        <v>4.83</v>
      </c>
      <c r="U494" s="48">
        <v>4.92</v>
      </c>
      <c r="V494" s="48">
        <v>4.96</v>
      </c>
      <c r="W494" s="48">
        <v>5.05</v>
      </c>
      <c r="X494" s="48">
        <v>5.2</v>
      </c>
      <c r="Y494" s="48">
        <v>5.29</v>
      </c>
      <c r="Z494" s="48">
        <v>5.37</v>
      </c>
      <c r="AA494" s="48">
        <v>5.48</v>
      </c>
      <c r="AB494" s="48">
        <v>5.79</v>
      </c>
      <c r="AC494" s="48">
        <v>5.94</v>
      </c>
      <c r="AD494" s="48">
        <v>6.01</v>
      </c>
      <c r="AE494" s="48">
        <v>6.05</v>
      </c>
      <c r="AF494" s="48">
        <v>6.09</v>
      </c>
      <c r="AG494" s="48">
        <v>6.14</v>
      </c>
      <c r="AH494" s="48">
        <v>6.16</v>
      </c>
      <c r="AI494" s="48">
        <v>6.06</v>
      </c>
      <c r="AJ494" s="48">
        <v>5.97</v>
      </c>
      <c r="AK494" s="48">
        <v>5.86</v>
      </c>
    </row>
    <row r="495" spans="1:37" s="48" customFormat="1" x14ac:dyDescent="0.3">
      <c r="A495" s="48" t="str">
        <f t="shared" si="12"/>
        <v>SDG_NoInv_Base_ReproTest02C_GVAadair</v>
      </c>
      <c r="B495" s="49" t="s">
        <v>221</v>
      </c>
      <c r="C495" s="50" t="s">
        <v>272</v>
      </c>
      <c r="D495" s="51" t="s">
        <v>3</v>
      </c>
      <c r="E495" s="48" t="s">
        <v>28</v>
      </c>
      <c r="F495" s="48">
        <v>10.56</v>
      </c>
      <c r="G495" s="48">
        <v>10.27</v>
      </c>
      <c r="H495" s="48">
        <v>10.41</v>
      </c>
      <c r="I495" s="48">
        <v>10.58</v>
      </c>
      <c r="J495" s="48">
        <v>10.83</v>
      </c>
      <c r="K495" s="48">
        <v>11.05</v>
      </c>
      <c r="L495" s="48">
        <v>11.3</v>
      </c>
      <c r="M495" s="48">
        <v>11.55</v>
      </c>
      <c r="N495" s="48">
        <v>11.82</v>
      </c>
      <c r="O495" s="48">
        <v>12.49</v>
      </c>
      <c r="P495" s="48">
        <v>12.83</v>
      </c>
      <c r="Q495" s="48">
        <v>13.03</v>
      </c>
      <c r="R495" s="48">
        <v>13.35</v>
      </c>
      <c r="S495" s="48">
        <v>13.7</v>
      </c>
      <c r="T495" s="48">
        <v>14.08</v>
      </c>
      <c r="U495" s="48">
        <v>14.49</v>
      </c>
      <c r="V495" s="48">
        <v>14.87</v>
      </c>
      <c r="W495" s="48">
        <v>15.31</v>
      </c>
      <c r="X495" s="48">
        <v>15.79</v>
      </c>
      <c r="Y495" s="48">
        <v>16.170000000000002</v>
      </c>
      <c r="Z495" s="48">
        <v>16.52</v>
      </c>
      <c r="AA495" s="48">
        <v>16.89</v>
      </c>
      <c r="AB495" s="48">
        <v>17.489999999999998</v>
      </c>
      <c r="AC495" s="48">
        <v>17.899999999999999</v>
      </c>
      <c r="AD495" s="48">
        <v>18.27</v>
      </c>
      <c r="AE495" s="48">
        <v>18.66</v>
      </c>
      <c r="AF495" s="48">
        <v>19.100000000000001</v>
      </c>
      <c r="AG495" s="48">
        <v>19.399999999999999</v>
      </c>
      <c r="AH495" s="48">
        <v>19.190000000000001</v>
      </c>
      <c r="AI495" s="48">
        <v>18.95</v>
      </c>
      <c r="AJ495" s="48">
        <v>18.77</v>
      </c>
      <c r="AK495" s="48">
        <v>18.559999999999999</v>
      </c>
    </row>
    <row r="496" spans="1:37" s="48" customFormat="1" x14ac:dyDescent="0.3">
      <c r="A496" s="48" t="str">
        <f t="shared" si="12"/>
        <v>SDG_NoInv_Base_ReproTest02C_GVAagrai</v>
      </c>
      <c r="B496" s="49" t="s">
        <v>221</v>
      </c>
      <c r="C496" s="50" t="s">
        <v>272</v>
      </c>
      <c r="D496" s="51" t="s">
        <v>3</v>
      </c>
      <c r="E496" s="48" t="s">
        <v>29</v>
      </c>
      <c r="F496" s="48">
        <v>8.56</v>
      </c>
      <c r="G496" s="48">
        <v>8.39</v>
      </c>
      <c r="H496" s="48">
        <v>8.34</v>
      </c>
      <c r="I496" s="48">
        <v>8.52</v>
      </c>
      <c r="J496" s="48">
        <v>8.7200000000000006</v>
      </c>
      <c r="K496" s="48">
        <v>8.7200000000000006</v>
      </c>
      <c r="L496" s="48">
        <v>8.76</v>
      </c>
      <c r="M496" s="48">
        <v>8.76</v>
      </c>
      <c r="N496" s="48">
        <v>8.7899999999999991</v>
      </c>
      <c r="O496" s="48">
        <v>8.98</v>
      </c>
      <c r="P496" s="48">
        <v>9.0299999999999994</v>
      </c>
      <c r="Q496" s="48">
        <v>9.0500000000000007</v>
      </c>
      <c r="R496" s="48">
        <v>9.1199999999999992</v>
      </c>
      <c r="S496" s="48">
        <v>9.18</v>
      </c>
      <c r="T496" s="48">
        <v>9.2100000000000009</v>
      </c>
      <c r="U496" s="48">
        <v>9.2899999999999991</v>
      </c>
      <c r="V496" s="48">
        <v>9.32</v>
      </c>
      <c r="W496" s="48">
        <v>9.33</v>
      </c>
      <c r="X496" s="48">
        <v>9.35</v>
      </c>
      <c r="Y496" s="48">
        <v>9.3800000000000008</v>
      </c>
      <c r="Z496" s="48">
        <v>9.44</v>
      </c>
      <c r="AA496" s="48">
        <v>9.5</v>
      </c>
      <c r="AB496" s="48">
        <v>9.6199999999999992</v>
      </c>
      <c r="AC496" s="48">
        <v>9.67</v>
      </c>
      <c r="AD496" s="48">
        <v>9.76</v>
      </c>
      <c r="AE496" s="48">
        <v>9.85</v>
      </c>
      <c r="AF496" s="48">
        <v>9.94</v>
      </c>
      <c r="AG496" s="48">
        <v>9.9</v>
      </c>
      <c r="AH496" s="48">
        <v>9.68</v>
      </c>
      <c r="AI496" s="48">
        <v>9.56</v>
      </c>
      <c r="AJ496" s="48">
        <v>9.5299999999999994</v>
      </c>
      <c r="AK496" s="48">
        <v>9.5</v>
      </c>
    </row>
    <row r="497" spans="1:37" s="48" customFormat="1" x14ac:dyDescent="0.3">
      <c r="A497" s="48" t="str">
        <f t="shared" si="12"/>
        <v>SDG_NoInv_Base_ReproTest02C_GVAastar</v>
      </c>
      <c r="B497" s="49" t="s">
        <v>221</v>
      </c>
      <c r="C497" s="50" t="s">
        <v>272</v>
      </c>
      <c r="D497" s="51" t="s">
        <v>3</v>
      </c>
      <c r="E497" s="48" t="s">
        <v>30</v>
      </c>
      <c r="F497" s="48">
        <v>7.25</v>
      </c>
      <c r="G497" s="48">
        <v>7.11</v>
      </c>
      <c r="H497" s="48">
        <v>7.15</v>
      </c>
      <c r="I497" s="48">
        <v>7.3</v>
      </c>
      <c r="J497" s="48">
        <v>7.45</v>
      </c>
      <c r="K497" s="48">
        <v>7.46</v>
      </c>
      <c r="L497" s="48">
        <v>7.5</v>
      </c>
      <c r="M497" s="48">
        <v>7.52</v>
      </c>
      <c r="N497" s="48">
        <v>7.57</v>
      </c>
      <c r="O497" s="48">
        <v>7.73</v>
      </c>
      <c r="P497" s="48">
        <v>7.79</v>
      </c>
      <c r="Q497" s="48">
        <v>7.82</v>
      </c>
      <c r="R497" s="48">
        <v>7.86</v>
      </c>
      <c r="S497" s="48">
        <v>7.89</v>
      </c>
      <c r="T497" s="48">
        <v>7.9</v>
      </c>
      <c r="U497" s="48">
        <v>7.95</v>
      </c>
      <c r="V497" s="48">
        <v>7.96</v>
      </c>
      <c r="W497" s="48">
        <v>7.95</v>
      </c>
      <c r="X497" s="48">
        <v>7.95</v>
      </c>
      <c r="Y497" s="48">
        <v>7.95</v>
      </c>
      <c r="Z497" s="48">
        <v>7.96</v>
      </c>
      <c r="AA497" s="48">
        <v>7.99</v>
      </c>
      <c r="AB497" s="48">
        <v>8.0399999999999991</v>
      </c>
      <c r="AC497" s="48">
        <v>8.06</v>
      </c>
      <c r="AD497" s="48">
        <v>8.09</v>
      </c>
      <c r="AE497" s="48">
        <v>8.1300000000000008</v>
      </c>
      <c r="AF497" s="48">
        <v>8.17</v>
      </c>
      <c r="AG497" s="48">
        <v>7.83</v>
      </c>
      <c r="AH497" s="48">
        <v>7.38</v>
      </c>
      <c r="AI497" s="48">
        <v>6.98</v>
      </c>
      <c r="AJ497" s="48">
        <v>6.67</v>
      </c>
      <c r="AK497" s="48">
        <v>6.38</v>
      </c>
    </row>
    <row r="498" spans="1:37" s="48" customFormat="1" x14ac:dyDescent="0.3">
      <c r="A498" s="48" t="str">
        <f t="shared" si="12"/>
        <v>SDG_NoInv_Base_ReproTest02C_GVAafeed</v>
      </c>
      <c r="B498" s="49" t="s">
        <v>221</v>
      </c>
      <c r="C498" s="50" t="s">
        <v>272</v>
      </c>
      <c r="D498" s="51" t="s">
        <v>3</v>
      </c>
      <c r="E498" s="48" t="s">
        <v>31</v>
      </c>
      <c r="F498" s="48">
        <v>6.55</v>
      </c>
      <c r="G498" s="48">
        <v>5.07</v>
      </c>
      <c r="H498" s="48">
        <v>5.76</v>
      </c>
      <c r="I498" s="48">
        <v>5.96</v>
      </c>
      <c r="J498" s="48">
        <v>6.2</v>
      </c>
      <c r="K498" s="48">
        <v>6.39</v>
      </c>
      <c r="L498" s="48">
        <v>6.53</v>
      </c>
      <c r="M498" s="48">
        <v>6.66</v>
      </c>
      <c r="N498" s="48">
        <v>6.87</v>
      </c>
      <c r="O498" s="48">
        <v>7.41</v>
      </c>
      <c r="P498" s="48">
        <v>7.63</v>
      </c>
      <c r="Q498" s="48">
        <v>7.81</v>
      </c>
      <c r="R498" s="48">
        <v>8.07</v>
      </c>
      <c r="S498" s="48">
        <v>8.3699999999999992</v>
      </c>
      <c r="T498" s="48">
        <v>8.6999999999999993</v>
      </c>
      <c r="U498" s="48">
        <v>9.0299999999999994</v>
      </c>
      <c r="V498" s="48">
        <v>9.4</v>
      </c>
      <c r="W498" s="48">
        <v>9.77</v>
      </c>
      <c r="X498" s="48">
        <v>10.16</v>
      </c>
      <c r="Y498" s="48">
        <v>10.56</v>
      </c>
      <c r="Z498" s="48">
        <v>10.96</v>
      </c>
      <c r="AA498" s="48">
        <v>11.32</v>
      </c>
      <c r="AB498" s="48">
        <v>11.94</v>
      </c>
      <c r="AC498" s="48">
        <v>12.36</v>
      </c>
      <c r="AD498" s="48">
        <v>12.7</v>
      </c>
      <c r="AE498" s="48">
        <v>13.02</v>
      </c>
      <c r="AF498" s="48">
        <v>13.4</v>
      </c>
      <c r="AG498" s="48">
        <v>13.81</v>
      </c>
      <c r="AH498" s="48">
        <v>14.51</v>
      </c>
      <c r="AI498" s="48">
        <v>14.82</v>
      </c>
      <c r="AJ498" s="48">
        <v>14.73</v>
      </c>
      <c r="AK498" s="48">
        <v>14.57</v>
      </c>
    </row>
    <row r="499" spans="1:37" s="48" customFormat="1" x14ac:dyDescent="0.3">
      <c r="A499" s="48" t="str">
        <f t="shared" si="12"/>
        <v>SDG_NoInv_Base_ReproTest02C_GVAabake</v>
      </c>
      <c r="B499" s="49" t="s">
        <v>221</v>
      </c>
      <c r="C499" s="50" t="s">
        <v>272</v>
      </c>
      <c r="D499" s="51" t="s">
        <v>3</v>
      </c>
      <c r="E499" s="48" t="s">
        <v>32</v>
      </c>
      <c r="F499" s="48">
        <v>22.28</v>
      </c>
      <c r="G499" s="48">
        <v>21.57</v>
      </c>
      <c r="H499" s="48">
        <v>21.89</v>
      </c>
      <c r="I499" s="48">
        <v>22.43</v>
      </c>
      <c r="J499" s="48">
        <v>22.96</v>
      </c>
      <c r="K499" s="48">
        <v>23.31</v>
      </c>
      <c r="L499" s="48">
        <v>23.76</v>
      </c>
      <c r="M499" s="48">
        <v>24.18</v>
      </c>
      <c r="N499" s="48">
        <v>24.62</v>
      </c>
      <c r="O499" s="48">
        <v>25.2</v>
      </c>
      <c r="P499" s="48">
        <v>25.71</v>
      </c>
      <c r="Q499" s="48">
        <v>26.11</v>
      </c>
      <c r="R499" s="48">
        <v>26.71</v>
      </c>
      <c r="S499" s="48">
        <v>27.29</v>
      </c>
      <c r="T499" s="48">
        <v>27.87</v>
      </c>
      <c r="U499" s="48">
        <v>28.5</v>
      </c>
      <c r="V499" s="48">
        <v>29.06</v>
      </c>
      <c r="W499" s="48">
        <v>29.66</v>
      </c>
      <c r="X499" s="48">
        <v>30.32</v>
      </c>
      <c r="Y499" s="48">
        <v>30.83</v>
      </c>
      <c r="Z499" s="48">
        <v>31.32</v>
      </c>
      <c r="AA499" s="48">
        <v>31.8</v>
      </c>
      <c r="AB499" s="48">
        <v>32.39</v>
      </c>
      <c r="AC499" s="48">
        <v>32.86</v>
      </c>
      <c r="AD499" s="48">
        <v>33.39</v>
      </c>
      <c r="AE499" s="48">
        <v>33.979999999999997</v>
      </c>
      <c r="AF499" s="48">
        <v>34.64</v>
      </c>
      <c r="AG499" s="48">
        <v>34.97</v>
      </c>
      <c r="AH499" s="48">
        <v>34.18</v>
      </c>
      <c r="AI499" s="48">
        <v>33.58</v>
      </c>
      <c r="AJ499" s="48">
        <v>33.22</v>
      </c>
      <c r="AK499" s="48">
        <v>32.86</v>
      </c>
    </row>
    <row r="500" spans="1:37" s="48" customFormat="1" x14ac:dyDescent="0.3">
      <c r="A500" s="48" t="str">
        <f t="shared" si="12"/>
        <v>SDG_NoInv_Base_ReproTest02C_GVAasuga</v>
      </c>
      <c r="B500" s="49" t="s">
        <v>221</v>
      </c>
      <c r="C500" s="50" t="s">
        <v>272</v>
      </c>
      <c r="D500" s="51" t="s">
        <v>3</v>
      </c>
      <c r="E500" s="48" t="s">
        <v>33</v>
      </c>
      <c r="F500" s="48">
        <v>8.52</v>
      </c>
      <c r="G500" s="48">
        <v>8.36</v>
      </c>
      <c r="H500" s="48">
        <v>8.4700000000000006</v>
      </c>
      <c r="I500" s="48">
        <v>8.66</v>
      </c>
      <c r="J500" s="48">
        <v>8.8800000000000008</v>
      </c>
      <c r="K500" s="48">
        <v>8.9700000000000006</v>
      </c>
      <c r="L500" s="48">
        <v>9.09</v>
      </c>
      <c r="M500" s="48">
        <v>9.17</v>
      </c>
      <c r="N500" s="48">
        <v>9.26</v>
      </c>
      <c r="O500" s="48">
        <v>9.61</v>
      </c>
      <c r="P500" s="48">
        <v>9.7100000000000009</v>
      </c>
      <c r="Q500" s="48">
        <v>9.73</v>
      </c>
      <c r="R500" s="48">
        <v>9.8699999999999992</v>
      </c>
      <c r="S500" s="48">
        <v>10.02</v>
      </c>
      <c r="T500" s="48">
        <v>10.16</v>
      </c>
      <c r="U500" s="48">
        <v>10.31</v>
      </c>
      <c r="V500" s="48">
        <v>10.39</v>
      </c>
      <c r="W500" s="48">
        <v>10.51</v>
      </c>
      <c r="X500" s="48">
        <v>10.68</v>
      </c>
      <c r="Y500" s="48">
        <v>10.77</v>
      </c>
      <c r="Z500" s="48">
        <v>10.86</v>
      </c>
      <c r="AA500" s="48">
        <v>10.96</v>
      </c>
      <c r="AB500" s="48">
        <v>11.15</v>
      </c>
      <c r="AC500" s="48">
        <v>11.24</v>
      </c>
      <c r="AD500" s="48">
        <v>11.34</v>
      </c>
      <c r="AE500" s="48">
        <v>11.46</v>
      </c>
      <c r="AF500" s="48">
        <v>11.61</v>
      </c>
      <c r="AG500" s="48">
        <v>11.75</v>
      </c>
      <c r="AH500" s="48">
        <v>11.6</v>
      </c>
      <c r="AI500" s="48">
        <v>11.46</v>
      </c>
      <c r="AJ500" s="48">
        <v>11.44</v>
      </c>
      <c r="AK500" s="48">
        <v>11.41</v>
      </c>
    </row>
    <row r="501" spans="1:37" s="48" customFormat="1" x14ac:dyDescent="0.3">
      <c r="A501" s="48" t="str">
        <f t="shared" si="12"/>
        <v>SDG_NoInv_Base_ReproTest02C_GVAaconf</v>
      </c>
      <c r="B501" s="49" t="s">
        <v>221</v>
      </c>
      <c r="C501" s="50" t="s">
        <v>272</v>
      </c>
      <c r="D501" s="51" t="s">
        <v>3</v>
      </c>
      <c r="E501" s="48" t="s">
        <v>34</v>
      </c>
      <c r="F501" s="48">
        <v>2.4900000000000002</v>
      </c>
      <c r="G501" s="48">
        <v>2.41</v>
      </c>
      <c r="H501" s="48">
        <v>2.5</v>
      </c>
      <c r="I501" s="48">
        <v>2.54</v>
      </c>
      <c r="J501" s="48">
        <v>2.6</v>
      </c>
      <c r="K501" s="48">
        <v>2.67</v>
      </c>
      <c r="L501" s="48">
        <v>2.75</v>
      </c>
      <c r="M501" s="48">
        <v>2.83</v>
      </c>
      <c r="N501" s="48">
        <v>2.92</v>
      </c>
      <c r="O501" s="48">
        <v>3.08</v>
      </c>
      <c r="P501" s="48">
        <v>3.19</v>
      </c>
      <c r="Q501" s="48">
        <v>3.29</v>
      </c>
      <c r="R501" s="48">
        <v>3.43</v>
      </c>
      <c r="S501" s="48">
        <v>3.56</v>
      </c>
      <c r="T501" s="48">
        <v>3.72</v>
      </c>
      <c r="U501" s="48">
        <v>3.88</v>
      </c>
      <c r="V501" s="48">
        <v>4.03</v>
      </c>
      <c r="W501" s="48">
        <v>4.1900000000000004</v>
      </c>
      <c r="X501" s="48">
        <v>4.34</v>
      </c>
      <c r="Y501" s="48">
        <v>4.4800000000000004</v>
      </c>
      <c r="Z501" s="48">
        <v>4.63</v>
      </c>
      <c r="AA501" s="48">
        <v>4.79</v>
      </c>
      <c r="AB501" s="48">
        <v>5</v>
      </c>
      <c r="AC501" s="48">
        <v>5.18</v>
      </c>
      <c r="AD501" s="48">
        <v>5.35</v>
      </c>
      <c r="AE501" s="48">
        <v>5.51</v>
      </c>
      <c r="AF501" s="48">
        <v>5.69</v>
      </c>
      <c r="AG501" s="48">
        <v>5.84</v>
      </c>
      <c r="AH501" s="48">
        <v>5.8</v>
      </c>
      <c r="AI501" s="48">
        <v>5.7</v>
      </c>
      <c r="AJ501" s="48">
        <v>5.62</v>
      </c>
      <c r="AK501" s="48">
        <v>5.53</v>
      </c>
    </row>
    <row r="502" spans="1:37" s="48" customFormat="1" x14ac:dyDescent="0.3">
      <c r="A502" s="48" t="str">
        <f t="shared" si="12"/>
        <v>SDG_NoInv_Base_ReproTest02C_GVAapast</v>
      </c>
      <c r="B502" s="49" t="s">
        <v>221</v>
      </c>
      <c r="C502" s="50" t="s">
        <v>272</v>
      </c>
      <c r="D502" s="51" t="s">
        <v>3</v>
      </c>
      <c r="E502" s="48" t="s">
        <v>35</v>
      </c>
      <c r="F502" s="48">
        <v>0.65</v>
      </c>
      <c r="G502" s="48">
        <v>0.62</v>
      </c>
      <c r="H502" s="48">
        <v>0.64</v>
      </c>
      <c r="I502" s="48">
        <v>0.65</v>
      </c>
      <c r="J502" s="48">
        <v>0.67</v>
      </c>
      <c r="K502" s="48">
        <v>0.69</v>
      </c>
      <c r="L502" s="48">
        <v>0.71</v>
      </c>
      <c r="M502" s="48">
        <v>0.73</v>
      </c>
      <c r="N502" s="48">
        <v>0.75</v>
      </c>
      <c r="O502" s="48">
        <v>0.82</v>
      </c>
      <c r="P502" s="48">
        <v>0.85</v>
      </c>
      <c r="Q502" s="48">
        <v>0.87</v>
      </c>
      <c r="R502" s="48">
        <v>0.89</v>
      </c>
      <c r="S502" s="48">
        <v>0.93</v>
      </c>
      <c r="T502" s="48">
        <v>0.96</v>
      </c>
      <c r="U502" s="48">
        <v>1</v>
      </c>
      <c r="V502" s="48">
        <v>1.03</v>
      </c>
      <c r="W502" s="48">
        <v>1.07</v>
      </c>
      <c r="X502" s="48">
        <v>1.1100000000000001</v>
      </c>
      <c r="Y502" s="48">
        <v>1.1399999999999999</v>
      </c>
      <c r="Z502" s="48">
        <v>1.1599999999999999</v>
      </c>
      <c r="AA502" s="48">
        <v>1.19</v>
      </c>
      <c r="AB502" s="48">
        <v>1.25</v>
      </c>
      <c r="AC502" s="48">
        <v>1.28</v>
      </c>
      <c r="AD502" s="48">
        <v>1.31</v>
      </c>
      <c r="AE502" s="48">
        <v>1.34</v>
      </c>
      <c r="AF502" s="48">
        <v>1.38</v>
      </c>
      <c r="AG502" s="48">
        <v>1.41</v>
      </c>
      <c r="AH502" s="48">
        <v>1.41</v>
      </c>
      <c r="AI502" s="48">
        <v>1.39</v>
      </c>
      <c r="AJ502" s="48">
        <v>1.38</v>
      </c>
      <c r="AK502" s="48">
        <v>1.36</v>
      </c>
    </row>
    <row r="503" spans="1:37" s="48" customFormat="1" x14ac:dyDescent="0.3">
      <c r="A503" s="48" t="str">
        <f t="shared" si="12"/>
        <v>SDG_NoInv_Base_ReproTest02C_GVAaofoo</v>
      </c>
      <c r="B503" s="49" t="s">
        <v>221</v>
      </c>
      <c r="C503" s="50" t="s">
        <v>272</v>
      </c>
      <c r="D503" s="51" t="s">
        <v>3</v>
      </c>
      <c r="E503" s="48" t="s">
        <v>36</v>
      </c>
      <c r="F503" s="48">
        <v>12.41</v>
      </c>
      <c r="G503" s="48">
        <v>11.69</v>
      </c>
      <c r="H503" s="48">
        <v>12.05</v>
      </c>
      <c r="I503" s="48">
        <v>12.28</v>
      </c>
      <c r="J503" s="48">
        <v>12.62</v>
      </c>
      <c r="K503" s="48">
        <v>12.89</v>
      </c>
      <c r="L503" s="48">
        <v>13.18</v>
      </c>
      <c r="M503" s="48">
        <v>13.49</v>
      </c>
      <c r="N503" s="48">
        <v>13.81</v>
      </c>
      <c r="O503" s="48">
        <v>14.89</v>
      </c>
      <c r="P503" s="48">
        <v>15.27</v>
      </c>
      <c r="Q503" s="48">
        <v>15.45</v>
      </c>
      <c r="R503" s="48">
        <v>15.8</v>
      </c>
      <c r="S503" s="48">
        <v>16.23</v>
      </c>
      <c r="T503" s="48">
        <v>16.690000000000001</v>
      </c>
      <c r="U503" s="48">
        <v>17.18</v>
      </c>
      <c r="V503" s="48">
        <v>17.61</v>
      </c>
      <c r="W503" s="48">
        <v>18.12</v>
      </c>
      <c r="X503" s="48">
        <v>18.72</v>
      </c>
      <c r="Y503" s="48">
        <v>19.16</v>
      </c>
      <c r="Z503" s="48">
        <v>19.55</v>
      </c>
      <c r="AA503" s="48">
        <v>20</v>
      </c>
      <c r="AB503" s="48">
        <v>20.8</v>
      </c>
      <c r="AC503" s="48">
        <v>21.28</v>
      </c>
      <c r="AD503" s="48">
        <v>21.69</v>
      </c>
      <c r="AE503" s="48">
        <v>22.12</v>
      </c>
      <c r="AF503" s="48">
        <v>22.63</v>
      </c>
      <c r="AG503" s="48">
        <v>23.06</v>
      </c>
      <c r="AH503" s="48">
        <v>23.06</v>
      </c>
      <c r="AI503" s="48">
        <v>22.84</v>
      </c>
      <c r="AJ503" s="48">
        <v>22.64</v>
      </c>
      <c r="AK503" s="48">
        <v>22.39</v>
      </c>
    </row>
    <row r="504" spans="1:37" s="48" customFormat="1" x14ac:dyDescent="0.3">
      <c r="A504" s="48" t="str">
        <f t="shared" si="12"/>
        <v>SDG_NoInv_Base_ReproTest02C_GVAabevt</v>
      </c>
      <c r="B504" s="49" t="s">
        <v>221</v>
      </c>
      <c r="C504" s="50" t="s">
        <v>272</v>
      </c>
      <c r="D504" s="51" t="s">
        <v>3</v>
      </c>
      <c r="E504" s="48" t="s">
        <v>37</v>
      </c>
      <c r="F504" s="48">
        <v>40.840000000000003</v>
      </c>
      <c r="G504" s="48">
        <v>40.21</v>
      </c>
      <c r="H504" s="48">
        <v>42.89</v>
      </c>
      <c r="I504" s="48">
        <v>43.58</v>
      </c>
      <c r="J504" s="48">
        <v>44.69</v>
      </c>
      <c r="K504" s="48">
        <v>45.93</v>
      </c>
      <c r="L504" s="48">
        <v>47.29</v>
      </c>
      <c r="M504" s="48">
        <v>48.75</v>
      </c>
      <c r="N504" s="48">
        <v>50.19</v>
      </c>
      <c r="O504" s="48">
        <v>56.05</v>
      </c>
      <c r="P504" s="48">
        <v>57.91</v>
      </c>
      <c r="Q504" s="48">
        <v>58.71</v>
      </c>
      <c r="R504" s="48">
        <v>60.12</v>
      </c>
      <c r="S504" s="48">
        <v>61.9</v>
      </c>
      <c r="T504" s="48">
        <v>63.99</v>
      </c>
      <c r="U504" s="48">
        <v>66.08</v>
      </c>
      <c r="V504" s="48">
        <v>67.77</v>
      </c>
      <c r="W504" s="48">
        <v>70.040000000000006</v>
      </c>
      <c r="X504" s="48">
        <v>72.599999999999994</v>
      </c>
      <c r="Y504" s="48">
        <v>74.260000000000005</v>
      </c>
      <c r="Z504" s="48">
        <v>75.72</v>
      </c>
      <c r="AA504" s="48">
        <v>77.62</v>
      </c>
      <c r="AB504" s="48">
        <v>81.84</v>
      </c>
      <c r="AC504" s="48">
        <v>84.55</v>
      </c>
      <c r="AD504" s="48">
        <v>86.39</v>
      </c>
      <c r="AE504" s="48">
        <v>88.09</v>
      </c>
      <c r="AF504" s="48">
        <v>90.07</v>
      </c>
      <c r="AG504" s="48">
        <v>91.82</v>
      </c>
      <c r="AH504" s="48">
        <v>92.13</v>
      </c>
      <c r="AI504" s="48">
        <v>90.96</v>
      </c>
      <c r="AJ504" s="48">
        <v>89.96</v>
      </c>
      <c r="AK504" s="48">
        <v>88.78</v>
      </c>
    </row>
    <row r="505" spans="1:37" s="48" customFormat="1" x14ac:dyDescent="0.3">
      <c r="A505" s="48" t="str">
        <f t="shared" si="12"/>
        <v>SDG_NoInv_Base_ReproTest02C_GVAatext</v>
      </c>
      <c r="B505" s="49" t="s">
        <v>221</v>
      </c>
      <c r="C505" s="50" t="s">
        <v>272</v>
      </c>
      <c r="D505" s="51" t="s">
        <v>3</v>
      </c>
      <c r="E505" s="48" t="s">
        <v>38</v>
      </c>
      <c r="F505" s="48">
        <v>6.57</v>
      </c>
      <c r="G505" s="48">
        <v>6.66</v>
      </c>
      <c r="H505" s="48">
        <v>6.8</v>
      </c>
      <c r="I505" s="48">
        <v>6.87</v>
      </c>
      <c r="J505" s="48">
        <v>6.99</v>
      </c>
      <c r="K505" s="48">
        <v>7.16</v>
      </c>
      <c r="L505" s="48">
        <v>7.37</v>
      </c>
      <c r="M505" s="48">
        <v>7.61</v>
      </c>
      <c r="N505" s="48">
        <v>7.85</v>
      </c>
      <c r="O505" s="48">
        <v>8.2799999999999994</v>
      </c>
      <c r="P505" s="48">
        <v>8.56</v>
      </c>
      <c r="Q505" s="48">
        <v>8.7799999999999994</v>
      </c>
      <c r="R505" s="48">
        <v>9.0399999999999991</v>
      </c>
      <c r="S505" s="48">
        <v>9.31</v>
      </c>
      <c r="T505" s="48">
        <v>9.6</v>
      </c>
      <c r="U505" s="48">
        <v>9.93</v>
      </c>
      <c r="V505" s="48">
        <v>10.25</v>
      </c>
      <c r="W505" s="48">
        <v>10.61</v>
      </c>
      <c r="X505" s="48">
        <v>10.99</v>
      </c>
      <c r="Y505" s="48">
        <v>11.28</v>
      </c>
      <c r="Z505" s="48">
        <v>11.56</v>
      </c>
      <c r="AA505" s="48">
        <v>11.85</v>
      </c>
      <c r="AB505" s="48">
        <v>12.19</v>
      </c>
      <c r="AC505" s="48">
        <v>12.46</v>
      </c>
      <c r="AD505" s="48">
        <v>12.75</v>
      </c>
      <c r="AE505" s="48">
        <v>13.07</v>
      </c>
      <c r="AF505" s="48">
        <v>13.43</v>
      </c>
      <c r="AG505" s="48">
        <v>13.76</v>
      </c>
      <c r="AH505" s="48">
        <v>13.48</v>
      </c>
      <c r="AI505" s="48">
        <v>13.15</v>
      </c>
      <c r="AJ505" s="48">
        <v>12.91</v>
      </c>
      <c r="AK505" s="48">
        <v>12.69</v>
      </c>
    </row>
    <row r="506" spans="1:37" s="48" customFormat="1" x14ac:dyDescent="0.3">
      <c r="A506" s="48" t="str">
        <f t="shared" si="12"/>
        <v>SDG_NoInv_Base_ReproTest02C_GVAaclth</v>
      </c>
      <c r="B506" s="49" t="s">
        <v>221</v>
      </c>
      <c r="C506" s="50" t="s">
        <v>272</v>
      </c>
      <c r="D506" s="51" t="s">
        <v>3</v>
      </c>
      <c r="E506" s="48" t="s">
        <v>39</v>
      </c>
      <c r="F506" s="48">
        <v>6.76</v>
      </c>
      <c r="G506" s="48">
        <v>6.84</v>
      </c>
      <c r="H506" s="48">
        <v>7.04</v>
      </c>
      <c r="I506" s="48">
        <v>7.19</v>
      </c>
      <c r="J506" s="48">
        <v>7.35</v>
      </c>
      <c r="K506" s="48">
        <v>7.51</v>
      </c>
      <c r="L506" s="48">
        <v>7.72</v>
      </c>
      <c r="M506" s="48">
        <v>7.93</v>
      </c>
      <c r="N506" s="48">
        <v>8.15</v>
      </c>
      <c r="O506" s="48">
        <v>8.4700000000000006</v>
      </c>
      <c r="P506" s="48">
        <v>8.7200000000000006</v>
      </c>
      <c r="Q506" s="48">
        <v>8.92</v>
      </c>
      <c r="R506" s="48">
        <v>9.17</v>
      </c>
      <c r="S506" s="48">
        <v>9.43</v>
      </c>
      <c r="T506" s="48">
        <v>9.6999999999999993</v>
      </c>
      <c r="U506" s="48">
        <v>10.02</v>
      </c>
      <c r="V506" s="48">
        <v>10.3</v>
      </c>
      <c r="W506" s="48">
        <v>10.61</v>
      </c>
      <c r="X506" s="48">
        <v>10.92</v>
      </c>
      <c r="Y506" s="48">
        <v>11.17</v>
      </c>
      <c r="Z506" s="48">
        <v>11.41</v>
      </c>
      <c r="AA506" s="48">
        <v>11.65</v>
      </c>
      <c r="AB506" s="48">
        <v>11.96</v>
      </c>
      <c r="AC506" s="48">
        <v>12.2</v>
      </c>
      <c r="AD506" s="48">
        <v>12.44</v>
      </c>
      <c r="AE506" s="48">
        <v>12.7</v>
      </c>
      <c r="AF506" s="48">
        <v>12.99</v>
      </c>
      <c r="AG506" s="48">
        <v>13.25</v>
      </c>
      <c r="AH506" s="48">
        <v>12.94</v>
      </c>
      <c r="AI506" s="48">
        <v>12.66</v>
      </c>
      <c r="AJ506" s="48">
        <v>12.46</v>
      </c>
      <c r="AK506" s="48">
        <v>12.26</v>
      </c>
    </row>
    <row r="507" spans="1:37" s="48" customFormat="1" x14ac:dyDescent="0.3">
      <c r="A507" s="48" t="str">
        <f t="shared" si="12"/>
        <v>SDG_NoInv_Base_ReproTest02C_GVAaleat</v>
      </c>
      <c r="B507" s="49" t="s">
        <v>221</v>
      </c>
      <c r="C507" s="50" t="s">
        <v>272</v>
      </c>
      <c r="D507" s="51" t="s">
        <v>3</v>
      </c>
      <c r="E507" s="48" t="s">
        <v>40</v>
      </c>
      <c r="F507" s="48">
        <v>2.4500000000000002</v>
      </c>
      <c r="G507" s="48">
        <v>2.64</v>
      </c>
      <c r="H507" s="48">
        <v>2.7</v>
      </c>
      <c r="I507" s="48">
        <v>2.62</v>
      </c>
      <c r="J507" s="48">
        <v>2.64</v>
      </c>
      <c r="K507" s="48">
        <v>2.71</v>
      </c>
      <c r="L507" s="48">
        <v>2.82</v>
      </c>
      <c r="M507" s="48">
        <v>2.96</v>
      </c>
      <c r="N507" s="48">
        <v>3.09</v>
      </c>
      <c r="O507" s="48">
        <v>3.66</v>
      </c>
      <c r="P507" s="48">
        <v>3.89</v>
      </c>
      <c r="Q507" s="48">
        <v>3.99</v>
      </c>
      <c r="R507" s="48">
        <v>4.0599999999999996</v>
      </c>
      <c r="S507" s="48">
        <v>4.1399999999999997</v>
      </c>
      <c r="T507" s="48">
        <v>4.25</v>
      </c>
      <c r="U507" s="48">
        <v>4.41</v>
      </c>
      <c r="V507" s="48">
        <v>4.5199999999999996</v>
      </c>
      <c r="W507" s="48">
        <v>4.68</v>
      </c>
      <c r="X507" s="48">
        <v>4.87</v>
      </c>
      <c r="Y507" s="48">
        <v>4.97</v>
      </c>
      <c r="Z507" s="48">
        <v>5.04</v>
      </c>
      <c r="AA507" s="48">
        <v>5.17</v>
      </c>
      <c r="AB507" s="48">
        <v>5.47</v>
      </c>
      <c r="AC507" s="48">
        <v>5.71</v>
      </c>
      <c r="AD507" s="48">
        <v>5.88</v>
      </c>
      <c r="AE507" s="48">
        <v>6.03</v>
      </c>
      <c r="AF507" s="48">
        <v>6.17</v>
      </c>
      <c r="AG507" s="48">
        <v>6.29</v>
      </c>
      <c r="AH507" s="48">
        <v>6</v>
      </c>
      <c r="AI507" s="48">
        <v>5.61</v>
      </c>
      <c r="AJ507" s="48">
        <v>5.36</v>
      </c>
      <c r="AK507" s="48">
        <v>5.14</v>
      </c>
    </row>
    <row r="508" spans="1:37" s="48" customFormat="1" x14ac:dyDescent="0.3">
      <c r="A508" s="48" t="str">
        <f t="shared" si="12"/>
        <v>SDG_NoInv_Base_ReproTest02C_GVAafoot</v>
      </c>
      <c r="B508" s="49" t="s">
        <v>221</v>
      </c>
      <c r="C508" s="50" t="s">
        <v>272</v>
      </c>
      <c r="D508" s="51" t="s">
        <v>3</v>
      </c>
      <c r="E508" s="48" t="s">
        <v>41</v>
      </c>
      <c r="F508" s="48">
        <v>1.91</v>
      </c>
      <c r="G508" s="48">
        <v>1.99</v>
      </c>
      <c r="H508" s="48">
        <v>2.04</v>
      </c>
      <c r="I508" s="48">
        <v>2.08</v>
      </c>
      <c r="J508" s="48">
        <v>2.12</v>
      </c>
      <c r="K508" s="48">
        <v>2.17</v>
      </c>
      <c r="L508" s="48">
        <v>2.23</v>
      </c>
      <c r="M508" s="48">
        <v>2.29</v>
      </c>
      <c r="N508" s="48">
        <v>2.35</v>
      </c>
      <c r="O508" s="48">
        <v>2.46</v>
      </c>
      <c r="P508" s="48">
        <v>2.54</v>
      </c>
      <c r="Q508" s="48">
        <v>2.6</v>
      </c>
      <c r="R508" s="48">
        <v>2.67</v>
      </c>
      <c r="S508" s="48">
        <v>2.75</v>
      </c>
      <c r="T508" s="48">
        <v>2.82</v>
      </c>
      <c r="U508" s="48">
        <v>2.91</v>
      </c>
      <c r="V508" s="48">
        <v>2.99</v>
      </c>
      <c r="W508" s="48">
        <v>3.07</v>
      </c>
      <c r="X508" s="48">
        <v>3.17</v>
      </c>
      <c r="Y508" s="48">
        <v>3.24</v>
      </c>
      <c r="Z508" s="48">
        <v>3.31</v>
      </c>
      <c r="AA508" s="48">
        <v>3.38</v>
      </c>
      <c r="AB508" s="48">
        <v>3.49</v>
      </c>
      <c r="AC508" s="48">
        <v>3.57</v>
      </c>
      <c r="AD508" s="48">
        <v>3.65</v>
      </c>
      <c r="AE508" s="48">
        <v>3.74</v>
      </c>
      <c r="AF508" s="48">
        <v>3.84</v>
      </c>
      <c r="AG508" s="48">
        <v>3.91</v>
      </c>
      <c r="AH508" s="48">
        <v>3.83</v>
      </c>
      <c r="AI508" s="48">
        <v>3.75</v>
      </c>
      <c r="AJ508" s="48">
        <v>3.69</v>
      </c>
      <c r="AK508" s="48">
        <v>3.64</v>
      </c>
    </row>
    <row r="509" spans="1:37" s="48" customFormat="1" x14ac:dyDescent="0.3">
      <c r="A509" s="48" t="str">
        <f t="shared" si="12"/>
        <v>SDG_NoInv_Base_ReproTest02C_GVAawood</v>
      </c>
      <c r="B509" s="49" t="s">
        <v>221</v>
      </c>
      <c r="C509" s="50" t="s">
        <v>272</v>
      </c>
      <c r="D509" s="51" t="s">
        <v>3</v>
      </c>
      <c r="E509" s="48" t="s">
        <v>42</v>
      </c>
      <c r="F509" s="48">
        <v>23.69</v>
      </c>
      <c r="G509" s="48">
        <v>22.36</v>
      </c>
      <c r="H509" s="48">
        <v>23.01</v>
      </c>
      <c r="I509" s="48">
        <v>23.41</v>
      </c>
      <c r="J509" s="48">
        <v>23.81</v>
      </c>
      <c r="K509" s="48">
        <v>24.32</v>
      </c>
      <c r="L509" s="48">
        <v>24.94</v>
      </c>
      <c r="M509" s="48">
        <v>25.63</v>
      </c>
      <c r="N509" s="48">
        <v>26.32</v>
      </c>
      <c r="O509" s="48">
        <v>27.45</v>
      </c>
      <c r="P509" s="48">
        <v>28.17</v>
      </c>
      <c r="Q509" s="48">
        <v>28.79</v>
      </c>
      <c r="R509" s="48">
        <v>29.62</v>
      </c>
      <c r="S509" s="48">
        <v>30.52</v>
      </c>
      <c r="T509" s="48">
        <v>31.5</v>
      </c>
      <c r="U509" s="48">
        <v>32.549999999999997</v>
      </c>
      <c r="V509" s="48">
        <v>33.630000000000003</v>
      </c>
      <c r="W509" s="48">
        <v>34.78</v>
      </c>
      <c r="X509" s="48">
        <v>36.03</v>
      </c>
      <c r="Y509" s="48">
        <v>37.07</v>
      </c>
      <c r="Z509" s="48">
        <v>38.06</v>
      </c>
      <c r="AA509" s="48">
        <v>39.090000000000003</v>
      </c>
      <c r="AB509" s="48">
        <v>40.06</v>
      </c>
      <c r="AC509" s="48">
        <v>40.85</v>
      </c>
      <c r="AD509" s="48">
        <v>41.8</v>
      </c>
      <c r="AE509" s="48">
        <v>42.84</v>
      </c>
      <c r="AF509" s="48">
        <v>44.02</v>
      </c>
      <c r="AG509" s="48">
        <v>45.04</v>
      </c>
      <c r="AH509" s="48">
        <v>44.6</v>
      </c>
      <c r="AI509" s="48">
        <v>43.78</v>
      </c>
      <c r="AJ509" s="48">
        <v>43.23</v>
      </c>
      <c r="AK509" s="48">
        <v>42.67</v>
      </c>
    </row>
    <row r="510" spans="1:37" s="48" customFormat="1" x14ac:dyDescent="0.3">
      <c r="A510" s="48" t="str">
        <f t="shared" si="12"/>
        <v>SDG_NoInv_Base_ReproTest02C_GVAapapr</v>
      </c>
      <c r="B510" s="49" t="s">
        <v>221</v>
      </c>
      <c r="C510" s="50" t="s">
        <v>272</v>
      </c>
      <c r="D510" s="51" t="s">
        <v>3</v>
      </c>
      <c r="E510" s="48" t="s">
        <v>43</v>
      </c>
      <c r="F510" s="48">
        <v>24.02</v>
      </c>
      <c r="G510" s="48">
        <v>23.66</v>
      </c>
      <c r="H510" s="48">
        <v>24.59</v>
      </c>
      <c r="I510" s="48">
        <v>25.03</v>
      </c>
      <c r="J510" s="48">
        <v>25.32</v>
      </c>
      <c r="K510" s="48">
        <v>25.95</v>
      </c>
      <c r="L510" s="48">
        <v>26.55</v>
      </c>
      <c r="M510" s="48">
        <v>26.88</v>
      </c>
      <c r="N510" s="48">
        <v>27.64</v>
      </c>
      <c r="O510" s="48">
        <v>28.84</v>
      </c>
      <c r="P510" s="48">
        <v>29.64</v>
      </c>
      <c r="Q510" s="48">
        <v>30.35</v>
      </c>
      <c r="R510" s="48">
        <v>32.01</v>
      </c>
      <c r="S510" s="48">
        <v>32.86</v>
      </c>
      <c r="T510" s="48">
        <v>33.840000000000003</v>
      </c>
      <c r="U510" s="48">
        <v>34.97</v>
      </c>
      <c r="V510" s="48">
        <v>36.04</v>
      </c>
      <c r="W510" s="48">
        <v>37.229999999999997</v>
      </c>
      <c r="X510" s="48">
        <v>38.51</v>
      </c>
      <c r="Y510" s="48">
        <v>39.54</v>
      </c>
      <c r="Z510" s="48">
        <v>40.54</v>
      </c>
      <c r="AA510" s="48">
        <v>41.63</v>
      </c>
      <c r="AB510" s="48">
        <v>42.71</v>
      </c>
      <c r="AC510" s="48">
        <v>43.56</v>
      </c>
      <c r="AD510" s="48">
        <v>44.49</v>
      </c>
      <c r="AE510" s="48">
        <v>45.5</v>
      </c>
      <c r="AF510" s="48">
        <v>46.61</v>
      </c>
      <c r="AG510" s="48">
        <v>47.57</v>
      </c>
      <c r="AH510" s="48">
        <v>46.84</v>
      </c>
      <c r="AI510" s="48">
        <v>45.81</v>
      </c>
      <c r="AJ510" s="48">
        <v>45.04</v>
      </c>
      <c r="AK510" s="48">
        <v>44.28</v>
      </c>
    </row>
    <row r="511" spans="1:37" s="48" customFormat="1" x14ac:dyDescent="0.3">
      <c r="A511" s="48" t="str">
        <f t="shared" si="12"/>
        <v>SDG_NoInv_Base_ReproTest02C_GVAaprnt</v>
      </c>
      <c r="B511" s="49" t="s">
        <v>221</v>
      </c>
      <c r="C511" s="50" t="s">
        <v>272</v>
      </c>
      <c r="D511" s="51" t="s">
        <v>3</v>
      </c>
      <c r="E511" s="48" t="s">
        <v>44</v>
      </c>
      <c r="F511" s="48">
        <v>16.78</v>
      </c>
      <c r="G511" s="48">
        <v>17.13</v>
      </c>
      <c r="H511" s="48">
        <v>17.739999999999998</v>
      </c>
      <c r="I511" s="48">
        <v>18.100000000000001</v>
      </c>
      <c r="J511" s="48">
        <v>18.37</v>
      </c>
      <c r="K511" s="48">
        <v>18.8</v>
      </c>
      <c r="L511" s="48">
        <v>19.350000000000001</v>
      </c>
      <c r="M511" s="48">
        <v>19.95</v>
      </c>
      <c r="N511" s="48">
        <v>20.57</v>
      </c>
      <c r="O511" s="48">
        <v>20.95</v>
      </c>
      <c r="P511" s="48">
        <v>21.56</v>
      </c>
      <c r="Q511" s="48">
        <v>22.19</v>
      </c>
      <c r="R511" s="48">
        <v>22.98</v>
      </c>
      <c r="S511" s="48">
        <v>23.75</v>
      </c>
      <c r="T511" s="48">
        <v>24.57</v>
      </c>
      <c r="U511" s="48">
        <v>25.54</v>
      </c>
      <c r="V511" s="48">
        <v>26.48</v>
      </c>
      <c r="W511" s="48">
        <v>27.46</v>
      </c>
      <c r="X511" s="48">
        <v>28.46</v>
      </c>
      <c r="Y511" s="48">
        <v>29.32</v>
      </c>
      <c r="Z511" s="48">
        <v>30.18</v>
      </c>
      <c r="AA511" s="48">
        <v>31.06</v>
      </c>
      <c r="AB511" s="48">
        <v>31.74</v>
      </c>
      <c r="AC511" s="48">
        <v>32.39</v>
      </c>
      <c r="AD511" s="48">
        <v>33.19</v>
      </c>
      <c r="AE511" s="48">
        <v>34.07</v>
      </c>
      <c r="AF511" s="48">
        <v>35.03</v>
      </c>
      <c r="AG511" s="48">
        <v>35.869999999999997</v>
      </c>
      <c r="AH511" s="48">
        <v>34.79</v>
      </c>
      <c r="AI511" s="48">
        <v>33.74</v>
      </c>
      <c r="AJ511" s="48">
        <v>32.99</v>
      </c>
      <c r="AK511" s="48">
        <v>32.299999999999997</v>
      </c>
    </row>
    <row r="512" spans="1:37" s="48" customFormat="1" x14ac:dyDescent="0.3">
      <c r="A512" s="48" t="str">
        <f t="shared" si="12"/>
        <v>SDG_NoInv_Base_ReproTest02C_GVAapetr</v>
      </c>
      <c r="B512" s="49" t="s">
        <v>221</v>
      </c>
      <c r="C512" s="50" t="s">
        <v>272</v>
      </c>
      <c r="D512" s="51" t="s">
        <v>3</v>
      </c>
      <c r="E512" s="48" t="s">
        <v>45</v>
      </c>
      <c r="F512" s="48">
        <v>46.32</v>
      </c>
      <c r="G512" s="48">
        <v>33.590000000000003</v>
      </c>
      <c r="H512" s="48">
        <v>28.14</v>
      </c>
      <c r="I512" s="48">
        <v>25.19</v>
      </c>
      <c r="J512" s="48">
        <v>23.72</v>
      </c>
      <c r="K512" s="48">
        <v>22.83</v>
      </c>
      <c r="L512" s="48">
        <v>22.43</v>
      </c>
      <c r="M512" s="48">
        <v>22.96</v>
      </c>
      <c r="N512" s="48">
        <v>23.54</v>
      </c>
      <c r="O512" s="48">
        <v>19.440000000000001</v>
      </c>
      <c r="P512" s="48">
        <v>16.48</v>
      </c>
      <c r="Q512" s="48">
        <v>15.75</v>
      </c>
      <c r="R512" s="48">
        <v>15.34</v>
      </c>
      <c r="S512" s="48">
        <v>15.18</v>
      </c>
      <c r="T512" s="48">
        <v>15.1</v>
      </c>
      <c r="U512" s="48">
        <v>15.1</v>
      </c>
      <c r="V512" s="48">
        <v>14.91</v>
      </c>
      <c r="W512" s="48">
        <v>14.94</v>
      </c>
      <c r="X512" s="48">
        <v>15.37</v>
      </c>
      <c r="Y512" s="48">
        <v>15.17</v>
      </c>
      <c r="Z512" s="48">
        <v>14.87</v>
      </c>
      <c r="AA512" s="48">
        <v>14.77</v>
      </c>
      <c r="AB512" s="48">
        <v>14.11</v>
      </c>
      <c r="AC512" s="48">
        <v>12.83</v>
      </c>
      <c r="AD512" s="48">
        <v>11.29</v>
      </c>
      <c r="AE512" s="48">
        <v>9.7200000000000006</v>
      </c>
      <c r="AF512" s="48">
        <v>8.19</v>
      </c>
      <c r="AG512" s="48">
        <v>6.24</v>
      </c>
      <c r="AH512" s="48">
        <v>4.62</v>
      </c>
      <c r="AI512" s="48">
        <v>2.95</v>
      </c>
      <c r="AJ512" s="48">
        <v>1.6</v>
      </c>
      <c r="AK512" s="48">
        <v>0.53</v>
      </c>
    </row>
    <row r="513" spans="1:37" s="48" customFormat="1" x14ac:dyDescent="0.3">
      <c r="A513" s="48" t="str">
        <f t="shared" si="12"/>
        <v>SDG_NoInv_Base_ReproTest02C_GVAahydr</v>
      </c>
      <c r="B513" s="49" t="s">
        <v>221</v>
      </c>
      <c r="C513" s="50" t="s">
        <v>272</v>
      </c>
      <c r="D513" s="51" t="s">
        <v>3</v>
      </c>
      <c r="E513" s="48" t="s">
        <v>46</v>
      </c>
      <c r="F513" s="48">
        <v>0.12</v>
      </c>
      <c r="G513" s="48">
        <v>0.33</v>
      </c>
      <c r="H513" s="48">
        <v>0.84</v>
      </c>
      <c r="I513" s="48">
        <v>1.99</v>
      </c>
      <c r="J513" s="48">
        <v>2</v>
      </c>
      <c r="K513" s="48">
        <v>2.0099999999999998</v>
      </c>
      <c r="L513" s="48">
        <v>2.0299999999999998</v>
      </c>
      <c r="M513" s="48">
        <v>2.06</v>
      </c>
      <c r="N513" s="48">
        <v>2.09</v>
      </c>
      <c r="O513" s="48">
        <v>2.25</v>
      </c>
      <c r="P513" s="48">
        <v>2.2999999999999998</v>
      </c>
      <c r="Q513" s="48">
        <v>2.56</v>
      </c>
      <c r="R513" s="48">
        <v>2.57</v>
      </c>
      <c r="S513" s="48">
        <v>2.59</v>
      </c>
      <c r="T513" s="48">
        <v>2.61</v>
      </c>
      <c r="U513" s="48">
        <v>2.62</v>
      </c>
      <c r="V513" s="48">
        <v>2.63</v>
      </c>
      <c r="W513" s="48">
        <v>2.64</v>
      </c>
      <c r="X513" s="48">
        <v>-2.06</v>
      </c>
      <c r="Y513" s="48">
        <v>-2.46</v>
      </c>
      <c r="Z513" s="48">
        <v>9.2899999999999991</v>
      </c>
      <c r="AA513" s="48">
        <v>11.96</v>
      </c>
      <c r="AB513" s="48">
        <v>13.25</v>
      </c>
      <c r="AC513" s="48">
        <v>14.2</v>
      </c>
      <c r="AD513" s="48">
        <v>15.06</v>
      </c>
      <c r="AE513" s="48">
        <v>15.88</v>
      </c>
      <c r="AF513" s="48">
        <v>16.72</v>
      </c>
      <c r="AG513" s="48">
        <v>16.89</v>
      </c>
      <c r="AH513" s="48">
        <v>16.829999999999998</v>
      </c>
      <c r="AI513" s="48">
        <v>14.73</v>
      </c>
      <c r="AJ513" s="48">
        <v>12.49</v>
      </c>
      <c r="AK513" s="48">
        <v>10.16</v>
      </c>
    </row>
    <row r="514" spans="1:37" s="48" customFormat="1" x14ac:dyDescent="0.3">
      <c r="A514" s="48" t="str">
        <f t="shared" si="12"/>
        <v>SDG_NoInv_Base_ReproTest02C_GVAaammo</v>
      </c>
      <c r="B514" s="49" t="s">
        <v>221</v>
      </c>
      <c r="C514" s="50" t="s">
        <v>272</v>
      </c>
      <c r="D514" s="51" t="s">
        <v>3</v>
      </c>
      <c r="E514" s="48" t="s">
        <v>47</v>
      </c>
      <c r="F514" s="48">
        <v>2.4900000000000002</v>
      </c>
      <c r="G514" s="48">
        <v>2.42</v>
      </c>
      <c r="H514" s="48">
        <v>2.41</v>
      </c>
      <c r="I514" s="48">
        <v>2.44</v>
      </c>
      <c r="J514" s="48">
        <v>2.46</v>
      </c>
      <c r="K514" s="48">
        <v>2.48</v>
      </c>
      <c r="L514" s="48">
        <v>2.52</v>
      </c>
      <c r="M514" s="48">
        <v>2.58</v>
      </c>
      <c r="N514" s="48">
        <v>2.62</v>
      </c>
      <c r="O514" s="48">
        <v>2.57</v>
      </c>
      <c r="P514" s="48">
        <v>2.58</v>
      </c>
      <c r="Q514" s="48">
        <v>2.62</v>
      </c>
      <c r="R514" s="48">
        <v>2.68</v>
      </c>
      <c r="S514" s="48">
        <v>2.73</v>
      </c>
      <c r="T514" s="48">
        <v>2.79</v>
      </c>
      <c r="U514" s="48">
        <v>2.86</v>
      </c>
      <c r="V514" s="48">
        <v>2.93</v>
      </c>
      <c r="W514" s="48">
        <v>3.01</v>
      </c>
      <c r="X514" s="48">
        <v>3.09</v>
      </c>
      <c r="Y514" s="48">
        <v>3.14</v>
      </c>
      <c r="Z514" s="48">
        <v>3.19</v>
      </c>
      <c r="AA514" s="48">
        <v>3.21</v>
      </c>
      <c r="AB514" s="48">
        <v>3.05</v>
      </c>
      <c r="AC514" s="48">
        <v>2.91</v>
      </c>
      <c r="AD514" s="48">
        <v>2.83</v>
      </c>
      <c r="AE514" s="48">
        <v>2.78</v>
      </c>
      <c r="AF514" s="48">
        <v>2.75</v>
      </c>
      <c r="AG514" s="48">
        <v>2.71</v>
      </c>
      <c r="AH514" s="48">
        <v>2.5099999999999998</v>
      </c>
      <c r="AI514" s="48">
        <v>2.33</v>
      </c>
      <c r="AJ514" s="48">
        <v>2.19</v>
      </c>
      <c r="AK514" s="48">
        <v>2.0699999999999998</v>
      </c>
    </row>
    <row r="515" spans="1:37" s="48" customFormat="1" x14ac:dyDescent="0.3">
      <c r="A515" s="48" t="str">
        <f t="shared" si="12"/>
        <v>SDG_NoInv_Base_ReproTest02C_GVAabchm</v>
      </c>
      <c r="B515" s="49" t="s">
        <v>221</v>
      </c>
      <c r="C515" s="50" t="s">
        <v>272</v>
      </c>
      <c r="D515" s="51" t="s">
        <v>3</v>
      </c>
      <c r="E515" s="48" t="s">
        <v>48</v>
      </c>
      <c r="F515" s="48">
        <v>22.37</v>
      </c>
      <c r="G515" s="48">
        <v>28.31</v>
      </c>
      <c r="H515" s="48">
        <v>29.87</v>
      </c>
      <c r="I515" s="48">
        <v>29.72</v>
      </c>
      <c r="J515" s="48">
        <v>30.64</v>
      </c>
      <c r="K515" s="48">
        <v>31.58</v>
      </c>
      <c r="L515" s="48">
        <v>32.590000000000003</v>
      </c>
      <c r="M515" s="48">
        <v>33.950000000000003</v>
      </c>
      <c r="N515" s="48">
        <v>35.15</v>
      </c>
      <c r="O515" s="48">
        <v>41.74</v>
      </c>
      <c r="P515" s="48">
        <v>43.33</v>
      </c>
      <c r="Q515" s="48">
        <v>43.64</v>
      </c>
      <c r="R515" s="48">
        <v>43.89</v>
      </c>
      <c r="S515" s="48">
        <v>44.35</v>
      </c>
      <c r="T515" s="48">
        <v>44.97</v>
      </c>
      <c r="U515" s="48">
        <v>45.53</v>
      </c>
      <c r="V515" s="48">
        <v>45.7</v>
      </c>
      <c r="W515" s="48">
        <v>46.39</v>
      </c>
      <c r="X515" s="48">
        <v>47.61</v>
      </c>
      <c r="Y515" s="48">
        <v>47.66</v>
      </c>
      <c r="Z515" s="48">
        <v>47.36</v>
      </c>
      <c r="AA515" s="48">
        <v>46.47</v>
      </c>
      <c r="AB515" s="48">
        <v>45.23</v>
      </c>
      <c r="AC515" s="48">
        <v>42.37</v>
      </c>
      <c r="AD515" s="48">
        <v>39.270000000000003</v>
      </c>
      <c r="AE515" s="48">
        <v>36.299999999999997</v>
      </c>
      <c r="AF515" s="48">
        <v>33.68</v>
      </c>
      <c r="AG515" s="48">
        <v>30.45</v>
      </c>
      <c r="AH515" s="48">
        <v>27.27</v>
      </c>
      <c r="AI515" s="48">
        <v>23.22</v>
      </c>
      <c r="AJ515" s="48">
        <v>19.670000000000002</v>
      </c>
      <c r="AK515" s="48">
        <v>16.54</v>
      </c>
    </row>
    <row r="516" spans="1:37" s="48" customFormat="1" x14ac:dyDescent="0.3">
      <c r="A516" s="48" t="str">
        <f t="shared" si="12"/>
        <v>SDG_NoInv_Base_ReproTest02C_GVAaochm</v>
      </c>
      <c r="B516" s="49" t="s">
        <v>221</v>
      </c>
      <c r="C516" s="50" t="s">
        <v>272</v>
      </c>
      <c r="D516" s="51" t="s">
        <v>3</v>
      </c>
      <c r="E516" s="48" t="s">
        <v>49</v>
      </c>
      <c r="F516" s="48">
        <v>34.24</v>
      </c>
      <c r="G516" s="48">
        <v>40.659999999999997</v>
      </c>
      <c r="H516" s="48">
        <v>42.19</v>
      </c>
      <c r="I516" s="48">
        <v>41.54</v>
      </c>
      <c r="J516" s="48">
        <v>42.45</v>
      </c>
      <c r="K516" s="48">
        <v>43.36</v>
      </c>
      <c r="L516" s="48">
        <v>44.32</v>
      </c>
      <c r="M516" s="48">
        <v>45.62</v>
      </c>
      <c r="N516" s="48">
        <v>46.79</v>
      </c>
      <c r="O516" s="48">
        <v>55.56</v>
      </c>
      <c r="P516" s="48">
        <v>57.18</v>
      </c>
      <c r="Q516" s="48">
        <v>57.11</v>
      </c>
      <c r="R516" s="48">
        <v>57.19</v>
      </c>
      <c r="S516" s="48">
        <v>57.42</v>
      </c>
      <c r="T516" s="48">
        <v>57.91</v>
      </c>
      <c r="U516" s="48">
        <v>58.41</v>
      </c>
      <c r="V516" s="48">
        <v>58.35</v>
      </c>
      <c r="W516" s="48">
        <v>58.96</v>
      </c>
      <c r="X516" s="48">
        <v>60.24</v>
      </c>
      <c r="Y516" s="48">
        <v>60.3</v>
      </c>
      <c r="Z516" s="48">
        <v>59.95</v>
      </c>
      <c r="AA516" s="48">
        <v>59.04</v>
      </c>
      <c r="AB516" s="48">
        <v>57.51</v>
      </c>
      <c r="AC516" s="48">
        <v>53.91</v>
      </c>
      <c r="AD516" s="48">
        <v>49.82</v>
      </c>
      <c r="AE516" s="48">
        <v>45.9</v>
      </c>
      <c r="AF516" s="48">
        <v>42.39</v>
      </c>
      <c r="AG516" s="48">
        <v>38.58</v>
      </c>
      <c r="AH516" s="48">
        <v>35.08</v>
      </c>
      <c r="AI516" s="48">
        <v>30.39</v>
      </c>
      <c r="AJ516" s="48">
        <v>26.2</v>
      </c>
      <c r="AK516" s="48">
        <v>22.51</v>
      </c>
    </row>
    <row r="517" spans="1:37" s="48" customFormat="1" x14ac:dyDescent="0.3">
      <c r="A517" s="48" t="str">
        <f t="shared" si="12"/>
        <v>SDG_NoInv_Base_ReproTest02C_GVAarubb</v>
      </c>
      <c r="B517" s="49" t="s">
        <v>221</v>
      </c>
      <c r="C517" s="50" t="s">
        <v>272</v>
      </c>
      <c r="D517" s="51" t="s">
        <v>3</v>
      </c>
      <c r="E517" s="48" t="s">
        <v>50</v>
      </c>
      <c r="F517" s="48">
        <v>6.77</v>
      </c>
      <c r="G517" s="48">
        <v>6.48</v>
      </c>
      <c r="H517" s="48">
        <v>6.74</v>
      </c>
      <c r="I517" s="48">
        <v>6.83</v>
      </c>
      <c r="J517" s="48">
        <v>6.97</v>
      </c>
      <c r="K517" s="48">
        <v>7.15</v>
      </c>
      <c r="L517" s="48">
        <v>7.37</v>
      </c>
      <c r="M517" s="48">
        <v>7.59</v>
      </c>
      <c r="N517" s="48">
        <v>7.83</v>
      </c>
      <c r="O517" s="48">
        <v>8.35</v>
      </c>
      <c r="P517" s="48">
        <v>8.66</v>
      </c>
      <c r="Q517" s="48">
        <v>8.89</v>
      </c>
      <c r="R517" s="48">
        <v>9.17</v>
      </c>
      <c r="S517" s="48">
        <v>9.4700000000000006</v>
      </c>
      <c r="T517" s="48">
        <v>9.7899999999999991</v>
      </c>
      <c r="U517" s="48">
        <v>10.16</v>
      </c>
      <c r="V517" s="48">
        <v>10.54</v>
      </c>
      <c r="W517" s="48">
        <v>10.93</v>
      </c>
      <c r="X517" s="48">
        <v>11.31</v>
      </c>
      <c r="Y517" s="48">
        <v>11.61</v>
      </c>
      <c r="Z517" s="48">
        <v>11.91</v>
      </c>
      <c r="AA517" s="48">
        <v>12.23</v>
      </c>
      <c r="AB517" s="48">
        <v>12.8</v>
      </c>
      <c r="AC517" s="48">
        <v>13.28</v>
      </c>
      <c r="AD517" s="48">
        <v>13.76</v>
      </c>
      <c r="AE517" s="48">
        <v>14.24</v>
      </c>
      <c r="AF517" s="48">
        <v>14.74</v>
      </c>
      <c r="AG517" s="48">
        <v>15.16</v>
      </c>
      <c r="AH517" s="48">
        <v>15.13</v>
      </c>
      <c r="AI517" s="48">
        <v>14.97</v>
      </c>
      <c r="AJ517" s="48">
        <v>14.86</v>
      </c>
      <c r="AK517" s="48">
        <v>14.73</v>
      </c>
    </row>
    <row r="518" spans="1:37" s="48" customFormat="1" x14ac:dyDescent="0.3">
      <c r="A518" s="48" t="str">
        <f t="shared" si="12"/>
        <v>SDG_NoInv_Base_ReproTest02C_GVAaplas</v>
      </c>
      <c r="B518" s="49" t="s">
        <v>221</v>
      </c>
      <c r="C518" s="50" t="s">
        <v>272</v>
      </c>
      <c r="D518" s="51" t="s">
        <v>3</v>
      </c>
      <c r="E518" s="48" t="s">
        <v>51</v>
      </c>
      <c r="F518" s="48">
        <v>15.43</v>
      </c>
      <c r="G518" s="48">
        <v>15.29</v>
      </c>
      <c r="H518" s="48">
        <v>15.74</v>
      </c>
      <c r="I518" s="48">
        <v>16</v>
      </c>
      <c r="J518" s="48">
        <v>16.25</v>
      </c>
      <c r="K518" s="48">
        <v>16.61</v>
      </c>
      <c r="L518" s="48">
        <v>17.07</v>
      </c>
      <c r="M518" s="48">
        <v>17.57</v>
      </c>
      <c r="N518" s="48">
        <v>18.079999999999998</v>
      </c>
      <c r="O518" s="48">
        <v>18.72</v>
      </c>
      <c r="P518" s="48">
        <v>19.260000000000002</v>
      </c>
      <c r="Q518" s="48">
        <v>19.72</v>
      </c>
      <c r="R518" s="48">
        <v>20.329999999999998</v>
      </c>
      <c r="S518" s="48">
        <v>20.93</v>
      </c>
      <c r="T518" s="48">
        <v>21.57</v>
      </c>
      <c r="U518" s="48">
        <v>22.32</v>
      </c>
      <c r="V518" s="48">
        <v>23.04</v>
      </c>
      <c r="W518" s="48">
        <v>23.8</v>
      </c>
      <c r="X518" s="48">
        <v>24.6</v>
      </c>
      <c r="Y518" s="48">
        <v>25.25</v>
      </c>
      <c r="Z518" s="48">
        <v>25.86</v>
      </c>
      <c r="AA518" s="48">
        <v>26.49</v>
      </c>
      <c r="AB518" s="48">
        <v>26.97</v>
      </c>
      <c r="AC518" s="48">
        <v>27.38</v>
      </c>
      <c r="AD518" s="48">
        <v>27.92</v>
      </c>
      <c r="AE518" s="48">
        <v>28.52</v>
      </c>
      <c r="AF518" s="48">
        <v>29.21</v>
      </c>
      <c r="AG518" s="48">
        <v>29.75</v>
      </c>
      <c r="AH518" s="48">
        <v>28.8</v>
      </c>
      <c r="AI518" s="48">
        <v>27.9</v>
      </c>
      <c r="AJ518" s="48">
        <v>27.21</v>
      </c>
      <c r="AK518" s="48">
        <v>26.58</v>
      </c>
    </row>
    <row r="519" spans="1:37" s="48" customFormat="1" x14ac:dyDescent="0.3">
      <c r="A519" s="48" t="str">
        <f t="shared" si="12"/>
        <v>SDG_NoInv_Base_ReproTest02C_GVAanmet</v>
      </c>
      <c r="B519" s="49" t="s">
        <v>221</v>
      </c>
      <c r="C519" s="50" t="s">
        <v>272</v>
      </c>
      <c r="D519" s="51" t="s">
        <v>3</v>
      </c>
      <c r="E519" s="48" t="s">
        <v>52</v>
      </c>
      <c r="F519" s="48">
        <v>17.63</v>
      </c>
      <c r="G519" s="48">
        <v>17.600000000000001</v>
      </c>
      <c r="H519" s="48">
        <v>18.04</v>
      </c>
      <c r="I519" s="48">
        <v>18.27</v>
      </c>
      <c r="J519" s="48">
        <v>18.53</v>
      </c>
      <c r="K519" s="48">
        <v>18.96</v>
      </c>
      <c r="L519" s="48">
        <v>19.489999999999998</v>
      </c>
      <c r="M519" s="48">
        <v>20.11</v>
      </c>
      <c r="N519" s="48">
        <v>20.75</v>
      </c>
      <c r="O519" s="48">
        <v>21.72</v>
      </c>
      <c r="P519" s="48">
        <v>22.45</v>
      </c>
      <c r="Q519" s="48">
        <v>23.07</v>
      </c>
      <c r="R519" s="48">
        <v>23.81</v>
      </c>
      <c r="S519" s="48">
        <v>24.59</v>
      </c>
      <c r="T519" s="48">
        <v>25.42</v>
      </c>
      <c r="U519" s="48">
        <v>26.4</v>
      </c>
      <c r="V519" s="48">
        <v>27.42</v>
      </c>
      <c r="W519" s="48">
        <v>28.44</v>
      </c>
      <c r="X519" s="48">
        <v>29.4</v>
      </c>
      <c r="Y519" s="48">
        <v>30.29</v>
      </c>
      <c r="Z519" s="48">
        <v>31.19</v>
      </c>
      <c r="AA519" s="48">
        <v>32.1</v>
      </c>
      <c r="AB519" s="48">
        <v>32.909999999999997</v>
      </c>
      <c r="AC519" s="48">
        <v>33.69</v>
      </c>
      <c r="AD519" s="48">
        <v>34.67</v>
      </c>
      <c r="AE519" s="48">
        <v>35.71</v>
      </c>
      <c r="AF519" s="48">
        <v>36.83</v>
      </c>
      <c r="AG519" s="48">
        <v>37.700000000000003</v>
      </c>
      <c r="AH519" s="48">
        <v>36.9</v>
      </c>
      <c r="AI519" s="48">
        <v>36</v>
      </c>
      <c r="AJ519" s="48">
        <v>35.409999999999997</v>
      </c>
      <c r="AK519" s="48">
        <v>34.82</v>
      </c>
    </row>
    <row r="520" spans="1:37" s="48" customFormat="1" x14ac:dyDescent="0.3">
      <c r="A520" s="48" t="str">
        <f t="shared" si="12"/>
        <v>SDG_NoInv_Base_ReproTest02C_GVAairon</v>
      </c>
      <c r="B520" s="49" t="s">
        <v>221</v>
      </c>
      <c r="C520" s="50" t="s">
        <v>272</v>
      </c>
      <c r="D520" s="51" t="s">
        <v>3</v>
      </c>
      <c r="E520" s="48" t="s">
        <v>53</v>
      </c>
      <c r="F520" s="48">
        <v>20.84</v>
      </c>
      <c r="G520" s="48">
        <v>23.55</v>
      </c>
      <c r="H520" s="48">
        <v>23.33</v>
      </c>
      <c r="I520" s="48">
        <v>23.04</v>
      </c>
      <c r="J520" s="48">
        <v>22.95</v>
      </c>
      <c r="K520" s="48">
        <v>23.16</v>
      </c>
      <c r="L520" s="48">
        <v>23.58</v>
      </c>
      <c r="M520" s="48">
        <v>24.27</v>
      </c>
      <c r="N520" s="48">
        <v>24.89</v>
      </c>
      <c r="O520" s="48">
        <v>26.04</v>
      </c>
      <c r="P520" s="48">
        <v>26.76</v>
      </c>
      <c r="Q520" s="48">
        <v>27.25</v>
      </c>
      <c r="R520" s="48">
        <v>27.8</v>
      </c>
      <c r="S520" s="48">
        <v>28.42</v>
      </c>
      <c r="T520" s="48">
        <v>29.1</v>
      </c>
      <c r="U520" s="48">
        <v>29.95</v>
      </c>
      <c r="V520" s="48">
        <v>31.08</v>
      </c>
      <c r="W520" s="48">
        <v>32.08</v>
      </c>
      <c r="X520" s="48">
        <v>32.85</v>
      </c>
      <c r="Y520" s="48">
        <v>33.68</v>
      </c>
      <c r="Z520" s="48">
        <v>34.42</v>
      </c>
      <c r="AA520" s="48">
        <v>35.33</v>
      </c>
      <c r="AB520" s="48">
        <v>34.69</v>
      </c>
      <c r="AC520" s="48">
        <v>34.79</v>
      </c>
      <c r="AD520" s="48">
        <v>35.619999999999997</v>
      </c>
      <c r="AE520" s="48">
        <v>36.67</v>
      </c>
      <c r="AF520" s="48">
        <v>37.82</v>
      </c>
      <c r="AG520" s="48">
        <v>38.659999999999997</v>
      </c>
      <c r="AH520" s="48">
        <v>36.74</v>
      </c>
      <c r="AI520" s="48">
        <v>35.44</v>
      </c>
      <c r="AJ520" s="48">
        <v>34.68</v>
      </c>
      <c r="AK520" s="48">
        <v>34.07</v>
      </c>
    </row>
    <row r="521" spans="1:37" s="48" customFormat="1" x14ac:dyDescent="0.3">
      <c r="A521" s="48" t="str">
        <f t="shared" si="12"/>
        <v>SDG_NoInv_Base_ReproTest02C_GVAanfrm</v>
      </c>
      <c r="B521" s="49" t="s">
        <v>221</v>
      </c>
      <c r="C521" s="50" t="s">
        <v>272</v>
      </c>
      <c r="D521" s="51" t="s">
        <v>3</v>
      </c>
      <c r="E521" s="48" t="s">
        <v>54</v>
      </c>
      <c r="F521" s="48">
        <v>13.07</v>
      </c>
      <c r="G521" s="48">
        <v>13.67</v>
      </c>
      <c r="H521" s="48">
        <v>12.56</v>
      </c>
      <c r="I521" s="48">
        <v>11.18</v>
      </c>
      <c r="J521" s="48">
        <v>10.74</v>
      </c>
      <c r="K521" s="48">
        <v>10.79</v>
      </c>
      <c r="L521" s="48">
        <v>11.3</v>
      </c>
      <c r="M521" s="48">
        <v>12.91</v>
      </c>
      <c r="N521" s="48">
        <v>14.13</v>
      </c>
      <c r="O521" s="48">
        <v>18.260000000000002</v>
      </c>
      <c r="P521" s="48">
        <v>19.760000000000002</v>
      </c>
      <c r="Q521" s="48">
        <v>20.02</v>
      </c>
      <c r="R521" s="48">
        <v>20.09</v>
      </c>
      <c r="S521" s="48">
        <v>20.49</v>
      </c>
      <c r="T521" s="48">
        <v>21.05</v>
      </c>
      <c r="U521" s="48">
        <v>22.02</v>
      </c>
      <c r="V521" s="48">
        <v>24.62</v>
      </c>
      <c r="W521" s="48">
        <v>26.57</v>
      </c>
      <c r="X521" s="48">
        <v>26.74</v>
      </c>
      <c r="Y521" s="48">
        <v>27.85</v>
      </c>
      <c r="Z521" s="48">
        <v>28.48</v>
      </c>
      <c r="AA521" s="48">
        <v>29.88</v>
      </c>
      <c r="AB521" s="48">
        <v>22.77</v>
      </c>
      <c r="AC521" s="48">
        <v>20.66</v>
      </c>
      <c r="AD521" s="48">
        <v>21.46</v>
      </c>
      <c r="AE521" s="48">
        <v>22.96</v>
      </c>
      <c r="AF521" s="48">
        <v>24.64</v>
      </c>
      <c r="AG521" s="48">
        <v>25.44</v>
      </c>
      <c r="AH521" s="48">
        <v>19.510000000000002</v>
      </c>
      <c r="AI521" s="48">
        <v>16.2</v>
      </c>
      <c r="AJ521" s="48">
        <v>14.86</v>
      </c>
      <c r="AK521" s="48">
        <v>13.97</v>
      </c>
    </row>
    <row r="522" spans="1:37" s="48" customFormat="1" x14ac:dyDescent="0.3">
      <c r="A522" s="48" t="str">
        <f t="shared" si="12"/>
        <v>SDG_NoInv_Base_ReproTest02C_GVAametp</v>
      </c>
      <c r="B522" s="49" t="s">
        <v>221</v>
      </c>
      <c r="C522" s="50" t="s">
        <v>272</v>
      </c>
      <c r="D522" s="51" t="s">
        <v>3</v>
      </c>
      <c r="E522" s="48" t="s">
        <v>55</v>
      </c>
      <c r="F522" s="48">
        <v>33.25</v>
      </c>
      <c r="G522" s="48">
        <v>35.76</v>
      </c>
      <c r="H522" s="48">
        <v>36.71</v>
      </c>
      <c r="I522" s="48">
        <v>37.08</v>
      </c>
      <c r="J522" s="48">
        <v>37.56</v>
      </c>
      <c r="K522" s="48">
        <v>38.39</v>
      </c>
      <c r="L522" s="48">
        <v>39.549999999999997</v>
      </c>
      <c r="M522" s="48">
        <v>40.93</v>
      </c>
      <c r="N522" s="48">
        <v>42.28</v>
      </c>
      <c r="O522" s="48">
        <v>44.4</v>
      </c>
      <c r="P522" s="48">
        <v>45.91</v>
      </c>
      <c r="Q522" s="48">
        <v>47.11</v>
      </c>
      <c r="R522" s="48">
        <v>48.58</v>
      </c>
      <c r="S522" s="48">
        <v>50.12</v>
      </c>
      <c r="T522" s="48">
        <v>51.77</v>
      </c>
      <c r="U522" s="48">
        <v>53.73</v>
      </c>
      <c r="V522" s="48">
        <v>55.94</v>
      </c>
      <c r="W522" s="48">
        <v>57.94</v>
      </c>
      <c r="X522" s="48">
        <v>59.5</v>
      </c>
      <c r="Y522" s="48">
        <v>61.26</v>
      </c>
      <c r="Z522" s="48">
        <v>62.98</v>
      </c>
      <c r="AA522" s="48">
        <v>64.819999999999993</v>
      </c>
      <c r="AB522" s="48">
        <v>66.22</v>
      </c>
      <c r="AC522" s="48">
        <v>67.650000000000006</v>
      </c>
      <c r="AD522" s="48">
        <v>69.63</v>
      </c>
      <c r="AE522" s="48">
        <v>71.84</v>
      </c>
      <c r="AF522" s="48">
        <v>74.23</v>
      </c>
      <c r="AG522" s="48">
        <v>76.16</v>
      </c>
      <c r="AH522" s="48">
        <v>73.67</v>
      </c>
      <c r="AI522" s="48">
        <v>71.31</v>
      </c>
      <c r="AJ522" s="48">
        <v>69.81</v>
      </c>
      <c r="AK522" s="48">
        <v>68.459999999999994</v>
      </c>
    </row>
    <row r="523" spans="1:37" s="48" customFormat="1" x14ac:dyDescent="0.3">
      <c r="A523" s="48" t="str">
        <f t="shared" si="12"/>
        <v>SDG_NoInv_Base_ReproTest02C_GVAamach</v>
      </c>
      <c r="B523" s="49" t="s">
        <v>221</v>
      </c>
      <c r="C523" s="50" t="s">
        <v>272</v>
      </c>
      <c r="D523" s="51" t="s">
        <v>3</v>
      </c>
      <c r="E523" s="48" t="s">
        <v>56</v>
      </c>
      <c r="F523" s="48">
        <v>38.67</v>
      </c>
      <c r="G523" s="48">
        <v>40.92</v>
      </c>
      <c r="H523" s="48">
        <v>41.79</v>
      </c>
      <c r="I523" s="48">
        <v>41.92</v>
      </c>
      <c r="J523" s="48">
        <v>42.29</v>
      </c>
      <c r="K523" s="48">
        <v>43.13</v>
      </c>
      <c r="L523" s="48">
        <v>44.39</v>
      </c>
      <c r="M523" s="48">
        <v>46.13</v>
      </c>
      <c r="N523" s="48">
        <v>47.72</v>
      </c>
      <c r="O523" s="48">
        <v>50.56</v>
      </c>
      <c r="P523" s="48">
        <v>52.29</v>
      </c>
      <c r="Q523" s="48">
        <v>53.6</v>
      </c>
      <c r="R523" s="48">
        <v>55.14</v>
      </c>
      <c r="S523" s="48">
        <v>56.85</v>
      </c>
      <c r="T523" s="48">
        <v>58.72</v>
      </c>
      <c r="U523" s="48">
        <v>60.96</v>
      </c>
      <c r="V523" s="48">
        <v>63.54</v>
      </c>
      <c r="W523" s="48">
        <v>65.83</v>
      </c>
      <c r="X523" s="48">
        <v>67.58</v>
      </c>
      <c r="Y523" s="48">
        <v>69.73</v>
      </c>
      <c r="Z523" s="48">
        <v>71.81</v>
      </c>
      <c r="AA523" s="48">
        <v>74.09</v>
      </c>
      <c r="AB523" s="48">
        <v>74.67</v>
      </c>
      <c r="AC523" s="48">
        <v>75.91</v>
      </c>
      <c r="AD523" s="48">
        <v>78.41</v>
      </c>
      <c r="AE523" s="48">
        <v>81.31</v>
      </c>
      <c r="AF523" s="48">
        <v>84.41</v>
      </c>
      <c r="AG523" s="48">
        <v>86.76</v>
      </c>
      <c r="AH523" s="48">
        <v>82.9</v>
      </c>
      <c r="AI523" s="48">
        <v>79.5</v>
      </c>
      <c r="AJ523" s="48">
        <v>77.59</v>
      </c>
      <c r="AK523" s="48">
        <v>75.959999999999994</v>
      </c>
    </row>
    <row r="524" spans="1:37" s="48" customFormat="1" x14ac:dyDescent="0.3">
      <c r="A524" s="48" t="str">
        <f t="shared" si="12"/>
        <v>SDG_NoInv_Base_ReproTest02C_GVAafcel</v>
      </c>
      <c r="B524" s="49" t="s">
        <v>221</v>
      </c>
      <c r="C524" s="50" t="s">
        <v>272</v>
      </c>
      <c r="D524" s="51" t="s">
        <v>3</v>
      </c>
      <c r="E524" s="48" t="s">
        <v>57</v>
      </c>
      <c r="F524" s="48">
        <v>0.28999999999999998</v>
      </c>
      <c r="G524" s="48">
        <v>0.28999999999999998</v>
      </c>
      <c r="H524" s="48">
        <v>0.28999999999999998</v>
      </c>
      <c r="I524" s="48">
        <v>0.28000000000000003</v>
      </c>
      <c r="J524" s="48">
        <v>0.27</v>
      </c>
      <c r="K524" s="48">
        <v>0.27</v>
      </c>
      <c r="L524" s="48">
        <v>0.28000000000000003</v>
      </c>
      <c r="M524" s="48">
        <v>0.28999999999999998</v>
      </c>
      <c r="N524" s="48">
        <v>0.3</v>
      </c>
      <c r="O524" s="48">
        <v>0.34</v>
      </c>
      <c r="P524" s="48">
        <v>0.35</v>
      </c>
      <c r="Q524" s="48">
        <v>0.35</v>
      </c>
      <c r="R524" s="48">
        <v>0.35</v>
      </c>
      <c r="S524" s="48">
        <v>0.35</v>
      </c>
      <c r="T524" s="48">
        <v>0.35</v>
      </c>
      <c r="U524" s="48">
        <v>0.35</v>
      </c>
      <c r="V524" s="48">
        <v>0.36</v>
      </c>
      <c r="W524" s="48">
        <v>0.36</v>
      </c>
      <c r="X524" s="48">
        <v>0.36</v>
      </c>
      <c r="Y524" s="48">
        <v>5.18</v>
      </c>
      <c r="Z524" s="48">
        <v>10.29</v>
      </c>
      <c r="AA524" s="48">
        <v>15.46</v>
      </c>
      <c r="AB524" s="48">
        <v>16.16</v>
      </c>
      <c r="AC524" s="48">
        <v>16.95</v>
      </c>
      <c r="AD524" s="48">
        <v>18.079999999999998</v>
      </c>
      <c r="AE524" s="48">
        <v>19.260000000000002</v>
      </c>
      <c r="AF524" s="48">
        <v>20.48</v>
      </c>
      <c r="AG524" s="48">
        <v>20.329999999999998</v>
      </c>
      <c r="AH524" s="48">
        <v>18.920000000000002</v>
      </c>
      <c r="AI524" s="48">
        <v>17.23</v>
      </c>
      <c r="AJ524" s="48">
        <v>16.260000000000002</v>
      </c>
      <c r="AK524" s="48">
        <v>15.42</v>
      </c>
    </row>
    <row r="525" spans="1:37" s="48" customFormat="1" x14ac:dyDescent="0.3">
      <c r="A525" s="48" t="str">
        <f t="shared" si="12"/>
        <v>SDG_NoInv_Base_ReproTest02C_GVAaelct</v>
      </c>
      <c r="B525" s="49" t="s">
        <v>221</v>
      </c>
      <c r="C525" s="50" t="s">
        <v>272</v>
      </c>
      <c r="D525" s="51" t="s">
        <v>3</v>
      </c>
      <c r="E525" s="48" t="s">
        <v>58</v>
      </c>
      <c r="F525" s="48">
        <v>0.08</v>
      </c>
      <c r="G525" s="48">
        <v>0.08</v>
      </c>
      <c r="H525" s="48">
        <v>0.08</v>
      </c>
      <c r="I525" s="48">
        <v>0.08</v>
      </c>
      <c r="J525" s="48">
        <v>7.0000000000000007E-2</v>
      </c>
      <c r="K525" s="48">
        <v>7.0000000000000007E-2</v>
      </c>
      <c r="L525" s="48">
        <v>0.08</v>
      </c>
      <c r="M525" s="48">
        <v>0.08</v>
      </c>
      <c r="N525" s="48">
        <v>0.08</v>
      </c>
      <c r="O525" s="48">
        <v>0.09</v>
      </c>
      <c r="P525" s="48">
        <v>0.09</v>
      </c>
      <c r="Q525" s="48">
        <v>0.09</v>
      </c>
      <c r="R525" s="48">
        <v>0.09</v>
      </c>
      <c r="S525" s="48">
        <v>0.09</v>
      </c>
      <c r="T525" s="48">
        <v>0.09</v>
      </c>
      <c r="U525" s="48">
        <v>0.09</v>
      </c>
      <c r="V525" s="48">
        <v>0.1</v>
      </c>
      <c r="W525" s="48">
        <v>0.1</v>
      </c>
      <c r="X525" s="48">
        <v>3.89</v>
      </c>
      <c r="Y525" s="48">
        <v>3.89</v>
      </c>
      <c r="Z525" s="48">
        <v>2.13</v>
      </c>
      <c r="AA525" s="48">
        <v>2.13</v>
      </c>
      <c r="AB525" s="48">
        <v>2.0699999999999998</v>
      </c>
      <c r="AC525" s="48">
        <v>2.0299999999999998</v>
      </c>
      <c r="AD525" s="48">
        <v>1.1399999999999999</v>
      </c>
      <c r="AE525" s="48">
        <v>1.1499999999999999</v>
      </c>
      <c r="AF525" s="48">
        <v>1.1499999999999999</v>
      </c>
      <c r="AG525" s="48">
        <v>1.1399999999999999</v>
      </c>
      <c r="AH525" s="48">
        <v>1.07</v>
      </c>
      <c r="AI525" s="48">
        <v>7.44</v>
      </c>
      <c r="AJ525" s="48">
        <v>7.07</v>
      </c>
      <c r="AK525" s="48">
        <v>6.75</v>
      </c>
    </row>
    <row r="526" spans="1:37" s="48" customFormat="1" x14ac:dyDescent="0.3">
      <c r="A526" s="48" t="str">
        <f t="shared" si="12"/>
        <v>SDG_NoInv_Base_ReproTest02C_GVAaemch</v>
      </c>
      <c r="B526" s="49" t="s">
        <v>221</v>
      </c>
      <c r="C526" s="50" t="s">
        <v>272</v>
      </c>
      <c r="D526" s="51" t="s">
        <v>3</v>
      </c>
      <c r="E526" s="48" t="s">
        <v>59</v>
      </c>
      <c r="F526" s="48">
        <v>8.99</v>
      </c>
      <c r="G526" s="48">
        <v>9.75</v>
      </c>
      <c r="H526" s="48">
        <v>10.039999999999999</v>
      </c>
      <c r="I526" s="48">
        <v>10.09</v>
      </c>
      <c r="J526" s="48">
        <v>10.16</v>
      </c>
      <c r="K526" s="48">
        <v>10.37</v>
      </c>
      <c r="L526" s="48">
        <v>10.69</v>
      </c>
      <c r="M526" s="48">
        <v>11.17</v>
      </c>
      <c r="N526" s="48">
        <v>11.6</v>
      </c>
      <c r="O526" s="48">
        <v>12.33</v>
      </c>
      <c r="P526" s="48">
        <v>12.81</v>
      </c>
      <c r="Q526" s="48">
        <v>13.16</v>
      </c>
      <c r="R526" s="48">
        <v>13.57</v>
      </c>
      <c r="S526" s="48">
        <v>14.02</v>
      </c>
      <c r="T526" s="48">
        <v>14.49</v>
      </c>
      <c r="U526" s="48">
        <v>15.07</v>
      </c>
      <c r="V526" s="48">
        <v>15.69</v>
      </c>
      <c r="W526" s="48">
        <v>16.29</v>
      </c>
      <c r="X526" s="48">
        <v>16.82</v>
      </c>
      <c r="Y526" s="48">
        <v>17.34</v>
      </c>
      <c r="Z526" s="48">
        <v>17.84</v>
      </c>
      <c r="AA526" s="48">
        <v>18.399999999999999</v>
      </c>
      <c r="AB526" s="48">
        <v>18.309999999999999</v>
      </c>
      <c r="AC526" s="48">
        <v>18.420000000000002</v>
      </c>
      <c r="AD526" s="48">
        <v>18.91</v>
      </c>
      <c r="AE526" s="48">
        <v>19.510000000000002</v>
      </c>
      <c r="AF526" s="48">
        <v>20.190000000000001</v>
      </c>
      <c r="AG526" s="48">
        <v>20.78</v>
      </c>
      <c r="AH526" s="48">
        <v>19.57</v>
      </c>
      <c r="AI526" s="48">
        <v>18.46</v>
      </c>
      <c r="AJ526" s="48">
        <v>17.850000000000001</v>
      </c>
      <c r="AK526" s="48">
        <v>17.309999999999999</v>
      </c>
    </row>
    <row r="527" spans="1:37" s="48" customFormat="1" x14ac:dyDescent="0.3">
      <c r="A527" s="48" t="str">
        <f t="shared" si="12"/>
        <v>SDG_NoInv_Base_ReproTest02C_GVAasequ</v>
      </c>
      <c r="B527" s="49" t="s">
        <v>221</v>
      </c>
      <c r="C527" s="50" t="s">
        <v>272</v>
      </c>
      <c r="D527" s="51" t="s">
        <v>3</v>
      </c>
      <c r="E527" s="48" t="s">
        <v>60</v>
      </c>
      <c r="F527" s="48">
        <v>8.7799999999999994</v>
      </c>
      <c r="G527" s="48">
        <v>9.99</v>
      </c>
      <c r="H527" s="48">
        <v>10.039999999999999</v>
      </c>
      <c r="I527" s="48">
        <v>9.8699999999999992</v>
      </c>
      <c r="J527" s="48">
        <v>9.86</v>
      </c>
      <c r="K527" s="48">
        <v>10.01</v>
      </c>
      <c r="L527" s="48">
        <v>10.28</v>
      </c>
      <c r="M527" s="48">
        <v>10.79</v>
      </c>
      <c r="N527" s="48">
        <v>11.22</v>
      </c>
      <c r="O527" s="48">
        <v>12.07</v>
      </c>
      <c r="P527" s="48">
        <v>12.5</v>
      </c>
      <c r="Q527" s="48">
        <v>12.81</v>
      </c>
      <c r="R527" s="48">
        <v>13.15</v>
      </c>
      <c r="S527" s="48">
        <v>13.55</v>
      </c>
      <c r="T527" s="48">
        <v>14.01</v>
      </c>
      <c r="U527" s="48">
        <v>14.57</v>
      </c>
      <c r="V527" s="48">
        <v>15.12</v>
      </c>
      <c r="W527" s="48">
        <v>15.71</v>
      </c>
      <c r="X527" s="48">
        <v>16.329999999999998</v>
      </c>
      <c r="Y527" s="48">
        <v>16.899999999999999</v>
      </c>
      <c r="Z527" s="48">
        <v>17.440000000000001</v>
      </c>
      <c r="AA527" s="48">
        <v>18.059999999999999</v>
      </c>
      <c r="AB527" s="48">
        <v>17.71</v>
      </c>
      <c r="AC527" s="48">
        <v>17.760000000000002</v>
      </c>
      <c r="AD527" s="48">
        <v>18.36</v>
      </c>
      <c r="AE527" s="48">
        <v>19.09</v>
      </c>
      <c r="AF527" s="48">
        <v>19.87</v>
      </c>
      <c r="AG527" s="48">
        <v>20.48</v>
      </c>
      <c r="AH527" s="48">
        <v>19</v>
      </c>
      <c r="AI527" s="48">
        <v>17.690000000000001</v>
      </c>
      <c r="AJ527" s="48">
        <v>17.04</v>
      </c>
      <c r="AK527" s="48">
        <v>16.52</v>
      </c>
    </row>
    <row r="528" spans="1:37" s="48" customFormat="1" x14ac:dyDescent="0.3">
      <c r="A528" s="48" t="str">
        <f t="shared" si="12"/>
        <v>SDG_NoInv_Base_ReproTest02C_GVAavehi</v>
      </c>
      <c r="B528" s="49" t="s">
        <v>221</v>
      </c>
      <c r="C528" s="50" t="s">
        <v>272</v>
      </c>
      <c r="D528" s="51" t="s">
        <v>3</v>
      </c>
      <c r="E528" s="48" t="s">
        <v>61</v>
      </c>
      <c r="F528" s="48">
        <v>39.57</v>
      </c>
      <c r="G528" s="48">
        <v>42.98</v>
      </c>
      <c r="H528" s="48">
        <v>44.11</v>
      </c>
      <c r="I528" s="48">
        <v>44.26</v>
      </c>
      <c r="J528" s="48">
        <v>44.6</v>
      </c>
      <c r="K528" s="48">
        <v>45.6</v>
      </c>
      <c r="L528" s="48">
        <v>47.03</v>
      </c>
      <c r="M528" s="48">
        <v>49.07</v>
      </c>
      <c r="N528" s="48">
        <v>50.99</v>
      </c>
      <c r="O528" s="48">
        <v>53.5</v>
      </c>
      <c r="P528" s="48">
        <v>55.57</v>
      </c>
      <c r="Q528" s="48">
        <v>57.41</v>
      </c>
      <c r="R528" s="48">
        <v>59.52</v>
      </c>
      <c r="S528" s="48">
        <v>61.76</v>
      </c>
      <c r="T528" s="48">
        <v>64.2</v>
      </c>
      <c r="U528" s="48">
        <v>67.13</v>
      </c>
      <c r="V528" s="48">
        <v>70.349999999999994</v>
      </c>
      <c r="W528" s="48">
        <v>73.459999999999994</v>
      </c>
      <c r="X528" s="48">
        <v>76.17</v>
      </c>
      <c r="Y528" s="48">
        <v>77.150000000000006</v>
      </c>
      <c r="Z528" s="48">
        <v>78.2</v>
      </c>
      <c r="AA528" s="48">
        <v>79.38</v>
      </c>
      <c r="AB528" s="48">
        <v>79.67</v>
      </c>
      <c r="AC528" s="48">
        <v>80.790000000000006</v>
      </c>
      <c r="AD528" s="48">
        <v>83.43</v>
      </c>
      <c r="AE528" s="48">
        <v>86.56</v>
      </c>
      <c r="AF528" s="48">
        <v>89.95</v>
      </c>
      <c r="AG528" s="48">
        <v>93.19</v>
      </c>
      <c r="AH528" s="48">
        <v>89.09</v>
      </c>
      <c r="AI528" s="48">
        <v>84.77</v>
      </c>
      <c r="AJ528" s="48">
        <v>82.26</v>
      </c>
      <c r="AK528" s="48">
        <v>80.14</v>
      </c>
    </row>
    <row r="529" spans="1:37" s="48" customFormat="1" x14ac:dyDescent="0.3">
      <c r="A529" s="48" t="str">
        <f t="shared" si="12"/>
        <v>SDG_NoInv_Base_ReproTest02C_GVAatequ</v>
      </c>
      <c r="B529" s="49" t="s">
        <v>221</v>
      </c>
      <c r="C529" s="50" t="s">
        <v>272</v>
      </c>
      <c r="D529" s="51" t="s">
        <v>3</v>
      </c>
      <c r="E529" s="48" t="s">
        <v>62</v>
      </c>
      <c r="F529" s="48">
        <v>7.09</v>
      </c>
      <c r="G529" s="48">
        <v>7.24</v>
      </c>
      <c r="H529" s="48">
        <v>7.46</v>
      </c>
      <c r="I529" s="48">
        <v>7.3</v>
      </c>
      <c r="J529" s="48">
        <v>7.31</v>
      </c>
      <c r="K529" s="48">
        <v>7.42</v>
      </c>
      <c r="L529" s="48">
        <v>7.66</v>
      </c>
      <c r="M529" s="48">
        <v>8.15</v>
      </c>
      <c r="N529" s="48">
        <v>8.56</v>
      </c>
      <c r="O529" s="48">
        <v>9.8699999999999992</v>
      </c>
      <c r="P529" s="48">
        <v>10.43</v>
      </c>
      <c r="Q529" s="48">
        <v>10.72</v>
      </c>
      <c r="R529" s="48">
        <v>10.92</v>
      </c>
      <c r="S529" s="48">
        <v>11.21</v>
      </c>
      <c r="T529" s="48">
        <v>11.58</v>
      </c>
      <c r="U529" s="48">
        <v>12.03</v>
      </c>
      <c r="V529" s="48">
        <v>12.59</v>
      </c>
      <c r="W529" s="48">
        <v>13.07</v>
      </c>
      <c r="X529" s="48">
        <v>13.38</v>
      </c>
      <c r="Y529" s="48">
        <v>13.8</v>
      </c>
      <c r="Z529" s="48">
        <v>14.15</v>
      </c>
      <c r="AA529" s="48">
        <v>14.63</v>
      </c>
      <c r="AB529" s="48">
        <v>14</v>
      </c>
      <c r="AC529" s="48">
        <v>13.84</v>
      </c>
      <c r="AD529" s="48">
        <v>14.24</v>
      </c>
      <c r="AE529" s="48">
        <v>14.8</v>
      </c>
      <c r="AF529" s="48">
        <v>15.42</v>
      </c>
      <c r="AG529" s="48">
        <v>15.78</v>
      </c>
      <c r="AH529" s="48">
        <v>14.21</v>
      </c>
      <c r="AI529" s="48">
        <v>12.89</v>
      </c>
      <c r="AJ529" s="48">
        <v>12.2</v>
      </c>
      <c r="AK529" s="48">
        <v>11.65</v>
      </c>
    </row>
    <row r="530" spans="1:37" s="48" customFormat="1" x14ac:dyDescent="0.3">
      <c r="A530" s="48" t="str">
        <f t="shared" si="12"/>
        <v>SDG_NoInv_Base_ReproTest02C_GVAafurn</v>
      </c>
      <c r="B530" s="49" t="s">
        <v>221</v>
      </c>
      <c r="C530" s="50" t="s">
        <v>272</v>
      </c>
      <c r="D530" s="51" t="s">
        <v>3</v>
      </c>
      <c r="E530" s="48" t="s">
        <v>63</v>
      </c>
      <c r="F530" s="48">
        <v>6.09</v>
      </c>
      <c r="G530" s="48">
        <v>6.48</v>
      </c>
      <c r="H530" s="48">
        <v>6.65</v>
      </c>
      <c r="I530" s="48">
        <v>6.72</v>
      </c>
      <c r="J530" s="48">
        <v>6.83</v>
      </c>
      <c r="K530" s="48">
        <v>7</v>
      </c>
      <c r="L530" s="48">
        <v>7.22</v>
      </c>
      <c r="M530" s="48">
        <v>7.49</v>
      </c>
      <c r="N530" s="48">
        <v>7.76</v>
      </c>
      <c r="O530" s="48">
        <v>8.23</v>
      </c>
      <c r="P530" s="48">
        <v>8.5399999999999991</v>
      </c>
      <c r="Q530" s="48">
        <v>8.7799999999999994</v>
      </c>
      <c r="R530" s="48">
        <v>9.06</v>
      </c>
      <c r="S530" s="48">
        <v>9.3699999999999992</v>
      </c>
      <c r="T530" s="48">
        <v>9.6999999999999993</v>
      </c>
      <c r="U530" s="48">
        <v>10.08</v>
      </c>
      <c r="V530" s="48">
        <v>10.49</v>
      </c>
      <c r="W530" s="48">
        <v>10.9</v>
      </c>
      <c r="X530" s="48">
        <v>11.27</v>
      </c>
      <c r="Y530" s="48">
        <v>11.63</v>
      </c>
      <c r="Z530" s="48">
        <v>11.98</v>
      </c>
      <c r="AA530" s="48">
        <v>12.34</v>
      </c>
      <c r="AB530" s="48">
        <v>12.68</v>
      </c>
      <c r="AC530" s="48">
        <v>12.97</v>
      </c>
      <c r="AD530" s="48">
        <v>13.34</v>
      </c>
      <c r="AE530" s="48">
        <v>13.73</v>
      </c>
      <c r="AF530" s="48">
        <v>14.17</v>
      </c>
      <c r="AG530" s="48">
        <v>14.54</v>
      </c>
      <c r="AH530" s="48">
        <v>14.18</v>
      </c>
      <c r="AI530" s="48">
        <v>13.77</v>
      </c>
      <c r="AJ530" s="48">
        <v>13.5</v>
      </c>
      <c r="AK530" s="48">
        <v>13.23</v>
      </c>
    </row>
    <row r="531" spans="1:37" s="48" customFormat="1" x14ac:dyDescent="0.3">
      <c r="A531" s="48" t="str">
        <f t="shared" si="12"/>
        <v>SDG_NoInv_Base_ReproTest02C_GVAaoman</v>
      </c>
      <c r="B531" s="49" t="s">
        <v>221</v>
      </c>
      <c r="C531" s="50" t="s">
        <v>272</v>
      </c>
      <c r="D531" s="51" t="s">
        <v>3</v>
      </c>
      <c r="E531" s="48" t="s">
        <v>64</v>
      </c>
      <c r="F531" s="48">
        <v>25.46</v>
      </c>
      <c r="G531" s="48">
        <v>26.09</v>
      </c>
      <c r="H531" s="48">
        <v>26.87</v>
      </c>
      <c r="I531" s="48">
        <v>26.65</v>
      </c>
      <c r="J531" s="48">
        <v>27.04</v>
      </c>
      <c r="K531" s="48">
        <v>27.54</v>
      </c>
      <c r="L531" s="48">
        <v>28.26</v>
      </c>
      <c r="M531" s="48">
        <v>29.38</v>
      </c>
      <c r="N531" s="48">
        <v>30.41</v>
      </c>
      <c r="O531" s="48">
        <v>34.31</v>
      </c>
      <c r="P531" s="48">
        <v>35.71</v>
      </c>
      <c r="Q531" s="48">
        <v>36.39</v>
      </c>
      <c r="R531" s="48">
        <v>37.14</v>
      </c>
      <c r="S531" s="48">
        <v>38.11</v>
      </c>
      <c r="T531" s="48">
        <v>39.25</v>
      </c>
      <c r="U531" s="48">
        <v>40.51</v>
      </c>
      <c r="V531" s="48">
        <v>41.66</v>
      </c>
      <c r="W531" s="48">
        <v>43.01</v>
      </c>
      <c r="X531" s="48">
        <v>44.35</v>
      </c>
      <c r="Y531" s="48">
        <v>45.48</v>
      </c>
      <c r="Z531" s="48">
        <v>46.5</v>
      </c>
      <c r="AA531" s="48">
        <v>47.84</v>
      </c>
      <c r="AB531" s="48">
        <v>48.77</v>
      </c>
      <c r="AC531" s="48">
        <v>49.72</v>
      </c>
      <c r="AD531" s="48">
        <v>51.09</v>
      </c>
      <c r="AE531" s="48">
        <v>52.51</v>
      </c>
      <c r="AF531" s="48">
        <v>54.05</v>
      </c>
      <c r="AG531" s="48">
        <v>55.09</v>
      </c>
      <c r="AH531" s="48">
        <v>53.19</v>
      </c>
      <c r="AI531" s="48">
        <v>50.69</v>
      </c>
      <c r="AJ531" s="48">
        <v>49.17</v>
      </c>
      <c r="AK531" s="48">
        <v>47.7</v>
      </c>
    </row>
    <row r="532" spans="1:37" s="48" customFormat="1" x14ac:dyDescent="0.3">
      <c r="A532" s="48" t="str">
        <f t="shared" si="12"/>
        <v>SDG_NoInv_Base_ReproTest02C_GVAaelec</v>
      </c>
      <c r="B532" s="49" t="s">
        <v>221</v>
      </c>
      <c r="C532" s="50" t="s">
        <v>272</v>
      </c>
      <c r="D532" s="51" t="s">
        <v>3</v>
      </c>
      <c r="E532" s="48" t="s">
        <v>65</v>
      </c>
      <c r="F532" s="48">
        <v>142.19999999999999</v>
      </c>
      <c r="G532" s="48">
        <v>152.88999999999999</v>
      </c>
      <c r="H532" s="48">
        <v>142.13</v>
      </c>
      <c r="I532" s="48">
        <v>142.88</v>
      </c>
      <c r="J532" s="48">
        <v>144.5</v>
      </c>
      <c r="K532" s="48">
        <v>147.55000000000001</v>
      </c>
      <c r="L532" s="48">
        <v>150.85</v>
      </c>
      <c r="M532" s="48">
        <v>150.1</v>
      </c>
      <c r="N532" s="48">
        <v>147.62</v>
      </c>
      <c r="O532" s="48">
        <v>146.97</v>
      </c>
      <c r="P532" s="48">
        <v>150.09</v>
      </c>
      <c r="Q532" s="48">
        <v>155.47</v>
      </c>
      <c r="R532" s="48">
        <v>165.09</v>
      </c>
      <c r="S532" s="48">
        <v>172.26</v>
      </c>
      <c r="T532" s="48">
        <v>179.32</v>
      </c>
      <c r="U532" s="48">
        <v>186.11</v>
      </c>
      <c r="V532" s="48">
        <v>186.96</v>
      </c>
      <c r="W532" s="48">
        <v>192.77</v>
      </c>
      <c r="X532" s="48">
        <v>206.37</v>
      </c>
      <c r="Y532" s="48">
        <v>218.87</v>
      </c>
      <c r="Z532" s="48">
        <v>232.41</v>
      </c>
      <c r="AA532" s="48">
        <v>246.04</v>
      </c>
      <c r="AB532" s="48">
        <v>255.22</v>
      </c>
      <c r="AC532" s="48">
        <v>266.74</v>
      </c>
      <c r="AD532" s="48">
        <v>279.58999999999997</v>
      </c>
      <c r="AE532" s="48">
        <v>292.26</v>
      </c>
      <c r="AF532" s="48">
        <v>305</v>
      </c>
      <c r="AG532" s="48">
        <v>348.76</v>
      </c>
      <c r="AH532" s="48">
        <v>386.16</v>
      </c>
      <c r="AI532" s="48">
        <v>430.55</v>
      </c>
      <c r="AJ532" s="48">
        <v>475.92</v>
      </c>
      <c r="AK532" s="48">
        <v>517.44000000000005</v>
      </c>
    </row>
    <row r="533" spans="1:37" s="48" customFormat="1" x14ac:dyDescent="0.3">
      <c r="A533" s="48" t="str">
        <f t="shared" si="12"/>
        <v>SDG_NoInv_Base_ReproTest02C_GVAawatr</v>
      </c>
      <c r="B533" s="49" t="s">
        <v>221</v>
      </c>
      <c r="C533" s="50" t="s">
        <v>272</v>
      </c>
      <c r="D533" s="51" t="s">
        <v>3</v>
      </c>
      <c r="E533" s="48" t="s">
        <v>66</v>
      </c>
      <c r="F533" s="48">
        <v>38.119999999999997</v>
      </c>
      <c r="G533" s="48">
        <v>32.1</v>
      </c>
      <c r="H533" s="48">
        <v>34.28</v>
      </c>
      <c r="I533" s="48">
        <v>35.61</v>
      </c>
      <c r="J533" s="48">
        <v>36.78</v>
      </c>
      <c r="K533" s="48">
        <v>37.99</v>
      </c>
      <c r="L533" s="48">
        <v>39.229999999999997</v>
      </c>
      <c r="M533" s="48">
        <v>40.39</v>
      </c>
      <c r="N533" s="48">
        <v>41.48</v>
      </c>
      <c r="O533" s="48">
        <v>42.83</v>
      </c>
      <c r="P533" s="48">
        <v>44.2</v>
      </c>
      <c r="Q533" s="48">
        <v>45.61</v>
      </c>
      <c r="R533" s="48">
        <v>47.38</v>
      </c>
      <c r="S533" s="48">
        <v>49.43</v>
      </c>
      <c r="T533" s="48">
        <v>51.55</v>
      </c>
      <c r="U533" s="48">
        <v>53.48</v>
      </c>
      <c r="V533" s="48">
        <v>55.55</v>
      </c>
      <c r="W533" s="48">
        <v>57.77</v>
      </c>
      <c r="X533" s="48">
        <v>59.94</v>
      </c>
      <c r="Y533" s="48">
        <v>61.82</v>
      </c>
      <c r="Z533" s="48">
        <v>63.78</v>
      </c>
      <c r="AA533" s="48">
        <v>65.760000000000005</v>
      </c>
      <c r="AB533" s="48">
        <v>68.790000000000006</v>
      </c>
      <c r="AC533" s="48">
        <v>71.47</v>
      </c>
      <c r="AD533" s="48">
        <v>74.37</v>
      </c>
      <c r="AE533" s="48">
        <v>77.27</v>
      </c>
      <c r="AF533" s="48">
        <v>80.430000000000007</v>
      </c>
      <c r="AG533" s="48">
        <v>83.43</v>
      </c>
      <c r="AH533" s="48">
        <v>85.21</v>
      </c>
      <c r="AI533" s="48">
        <v>86.48</v>
      </c>
      <c r="AJ533" s="48">
        <v>87.39</v>
      </c>
      <c r="AK533" s="48">
        <v>88</v>
      </c>
    </row>
    <row r="534" spans="1:37" s="48" customFormat="1" x14ac:dyDescent="0.3">
      <c r="A534" s="48" t="str">
        <f t="shared" ref="A534:A597" si="13">_xlfn.CONCAT(C534,D534,E534)</f>
        <v>SDG_NoInv_Base_ReproTest02C_GVAacons</v>
      </c>
      <c r="B534" s="49" t="s">
        <v>221</v>
      </c>
      <c r="C534" s="50" t="s">
        <v>272</v>
      </c>
      <c r="D534" s="51" t="s">
        <v>3</v>
      </c>
      <c r="E534" s="48" t="s">
        <v>67</v>
      </c>
      <c r="F534" s="48">
        <v>140.65</v>
      </c>
      <c r="G534" s="48">
        <v>149.66999999999999</v>
      </c>
      <c r="H534" s="48">
        <v>149.22999999999999</v>
      </c>
      <c r="I534" s="48">
        <v>150.22</v>
      </c>
      <c r="J534" s="48">
        <v>151.46</v>
      </c>
      <c r="K534" s="48">
        <v>154.31</v>
      </c>
      <c r="L534" s="48">
        <v>158.16</v>
      </c>
      <c r="M534" s="48">
        <v>162.96</v>
      </c>
      <c r="N534" s="48">
        <v>167.7</v>
      </c>
      <c r="O534" s="48">
        <v>172.83</v>
      </c>
      <c r="P534" s="48">
        <v>178.4</v>
      </c>
      <c r="Q534" s="48">
        <v>183.8</v>
      </c>
      <c r="R534" s="48">
        <v>190.31</v>
      </c>
      <c r="S534" s="48">
        <v>197.19</v>
      </c>
      <c r="T534" s="48">
        <v>204.34</v>
      </c>
      <c r="U534" s="48">
        <v>212.39</v>
      </c>
      <c r="V534" s="48">
        <v>221.58</v>
      </c>
      <c r="W534" s="48">
        <v>229.96</v>
      </c>
      <c r="X534" s="48">
        <v>236.7</v>
      </c>
      <c r="Y534" s="48">
        <v>244.01</v>
      </c>
      <c r="Z534" s="48">
        <v>251.98</v>
      </c>
      <c r="AA534" s="48">
        <v>259.43</v>
      </c>
      <c r="AB534" s="48">
        <v>263.91000000000003</v>
      </c>
      <c r="AC534" s="48">
        <v>269.98</v>
      </c>
      <c r="AD534" s="48">
        <v>279.07</v>
      </c>
      <c r="AE534" s="48">
        <v>288.98</v>
      </c>
      <c r="AF534" s="48">
        <v>299.29000000000002</v>
      </c>
      <c r="AG534" s="48">
        <v>308.20999999999998</v>
      </c>
      <c r="AH534" s="48">
        <v>304.17</v>
      </c>
      <c r="AI534" s="48">
        <v>299.36</v>
      </c>
      <c r="AJ534" s="48">
        <v>297.27999999999997</v>
      </c>
      <c r="AK534" s="48">
        <v>294.85000000000002</v>
      </c>
    </row>
    <row r="535" spans="1:37" s="48" customFormat="1" x14ac:dyDescent="0.3">
      <c r="A535" s="48" t="str">
        <f t="shared" si="13"/>
        <v>SDG_NoInv_Base_ReproTest02C_GVAatrad</v>
      </c>
      <c r="B535" s="49" t="s">
        <v>221</v>
      </c>
      <c r="C535" s="50" t="s">
        <v>272</v>
      </c>
      <c r="D535" s="51" t="s">
        <v>3</v>
      </c>
      <c r="E535" s="48" t="s">
        <v>68</v>
      </c>
      <c r="F535" s="48">
        <v>482.47</v>
      </c>
      <c r="G535" s="48">
        <v>445.48</v>
      </c>
      <c r="H535" s="48">
        <v>462.67</v>
      </c>
      <c r="I535" s="48">
        <v>478.15</v>
      </c>
      <c r="J535" s="48">
        <v>482.27</v>
      </c>
      <c r="K535" s="48">
        <v>489.56</v>
      </c>
      <c r="L535" s="48">
        <v>499.25</v>
      </c>
      <c r="M535" s="48">
        <v>511.97</v>
      </c>
      <c r="N535" s="48">
        <v>524.26</v>
      </c>
      <c r="O535" s="48">
        <v>494.41</v>
      </c>
      <c r="P535" s="48">
        <v>505.56</v>
      </c>
      <c r="Q535" s="48">
        <v>525.29</v>
      </c>
      <c r="R535" s="48">
        <v>546.30999999999995</v>
      </c>
      <c r="S535" s="48">
        <v>566.52</v>
      </c>
      <c r="T535" s="48">
        <v>586.66999999999996</v>
      </c>
      <c r="U535" s="48">
        <v>607.91</v>
      </c>
      <c r="V535" s="48">
        <v>631.01</v>
      </c>
      <c r="W535" s="48">
        <v>653.47</v>
      </c>
      <c r="X535" s="48">
        <v>673.83</v>
      </c>
      <c r="Y535" s="48">
        <v>690.47</v>
      </c>
      <c r="Z535" s="48">
        <v>705.81</v>
      </c>
      <c r="AA535" s="48">
        <v>722.21</v>
      </c>
      <c r="AB535" s="48">
        <v>717.72</v>
      </c>
      <c r="AC535" s="48">
        <v>722.58</v>
      </c>
      <c r="AD535" s="48">
        <v>737.74</v>
      </c>
      <c r="AE535" s="48">
        <v>756</v>
      </c>
      <c r="AF535" s="48">
        <v>776.53</v>
      </c>
      <c r="AG535" s="48">
        <v>792.21</v>
      </c>
      <c r="AH535" s="48">
        <v>768.5</v>
      </c>
      <c r="AI535" s="48">
        <v>745.87</v>
      </c>
      <c r="AJ535" s="48">
        <v>731.66</v>
      </c>
      <c r="AK535" s="48">
        <v>718.81</v>
      </c>
    </row>
    <row r="536" spans="1:37" s="48" customFormat="1" x14ac:dyDescent="0.3">
      <c r="A536" s="48" t="str">
        <f t="shared" si="13"/>
        <v>SDG_NoInv_Base_ReproTest02C_GVAahotl</v>
      </c>
      <c r="B536" s="49" t="s">
        <v>221</v>
      </c>
      <c r="C536" s="50" t="s">
        <v>272</v>
      </c>
      <c r="D536" s="51" t="s">
        <v>3</v>
      </c>
      <c r="E536" s="48" t="s">
        <v>69</v>
      </c>
      <c r="F536" s="48">
        <v>37.69</v>
      </c>
      <c r="G536" s="48">
        <v>35.950000000000003</v>
      </c>
      <c r="H536" s="48">
        <v>38.119999999999997</v>
      </c>
      <c r="I536" s="48">
        <v>38.94</v>
      </c>
      <c r="J536" s="48">
        <v>39.75</v>
      </c>
      <c r="K536" s="48">
        <v>40.89</v>
      </c>
      <c r="L536" s="48">
        <v>42.12</v>
      </c>
      <c r="M536" s="48">
        <v>43.49</v>
      </c>
      <c r="N536" s="48">
        <v>44.9</v>
      </c>
      <c r="O536" s="48">
        <v>47.45</v>
      </c>
      <c r="P536" s="48">
        <v>49.24</v>
      </c>
      <c r="Q536" s="48">
        <v>50.76</v>
      </c>
      <c r="R536" s="48">
        <v>52.6</v>
      </c>
      <c r="S536" s="48">
        <v>54.63</v>
      </c>
      <c r="T536" s="48">
        <v>56.85</v>
      </c>
      <c r="U536" s="48">
        <v>59.18</v>
      </c>
      <c r="V536" s="48">
        <v>61.51</v>
      </c>
      <c r="W536" s="48">
        <v>64.12</v>
      </c>
      <c r="X536" s="48">
        <v>66.930000000000007</v>
      </c>
      <c r="Y536" s="48">
        <v>69.37</v>
      </c>
      <c r="Z536" s="48">
        <v>71.77</v>
      </c>
      <c r="AA536" s="48">
        <v>74.28</v>
      </c>
      <c r="AB536" s="48">
        <v>77.41</v>
      </c>
      <c r="AC536" s="48">
        <v>80</v>
      </c>
      <c r="AD536" s="48">
        <v>82.55</v>
      </c>
      <c r="AE536" s="48">
        <v>85.23</v>
      </c>
      <c r="AF536" s="48">
        <v>88.19</v>
      </c>
      <c r="AG536" s="48">
        <v>91.01</v>
      </c>
      <c r="AH536" s="48">
        <v>91.61</v>
      </c>
      <c r="AI536" s="48">
        <v>91.09</v>
      </c>
      <c r="AJ536" s="48">
        <v>90.45</v>
      </c>
      <c r="AK536" s="48">
        <v>89.63</v>
      </c>
    </row>
    <row r="537" spans="1:37" s="48" customFormat="1" x14ac:dyDescent="0.3">
      <c r="A537" s="48" t="str">
        <f t="shared" si="13"/>
        <v>SDG_NoInv_Base_ReproTest02C_GVAaltrp-p</v>
      </c>
      <c r="B537" s="49" t="s">
        <v>221</v>
      </c>
      <c r="C537" s="50" t="s">
        <v>272</v>
      </c>
      <c r="D537" s="51" t="s">
        <v>3</v>
      </c>
      <c r="E537" s="48" t="s">
        <v>70</v>
      </c>
      <c r="F537" s="48">
        <v>60.68</v>
      </c>
      <c r="G537" s="48">
        <v>57.26</v>
      </c>
      <c r="H537" s="48">
        <v>57.3</v>
      </c>
      <c r="I537" s="48">
        <v>58.73</v>
      </c>
      <c r="J537" s="48">
        <v>59.88</v>
      </c>
      <c r="K537" s="48">
        <v>60.9</v>
      </c>
      <c r="L537" s="48">
        <v>62.11</v>
      </c>
      <c r="M537" s="48">
        <v>63.8</v>
      </c>
      <c r="N537" s="48">
        <v>66</v>
      </c>
      <c r="O537" s="48">
        <v>69.34</v>
      </c>
      <c r="P537" s="48">
        <v>72.34</v>
      </c>
      <c r="Q537" s="48">
        <v>74.77</v>
      </c>
      <c r="R537" s="48">
        <v>77.849999999999994</v>
      </c>
      <c r="S537" s="48">
        <v>81</v>
      </c>
      <c r="T537" s="48">
        <v>84.14</v>
      </c>
      <c r="U537" s="48">
        <v>87.63</v>
      </c>
      <c r="V537" s="48">
        <v>90.74</v>
      </c>
      <c r="W537" s="48">
        <v>94.06</v>
      </c>
      <c r="X537" s="48">
        <v>97.46</v>
      </c>
      <c r="Y537" s="48">
        <v>100.23</v>
      </c>
      <c r="Z537" s="48">
        <v>102.72</v>
      </c>
      <c r="AA537" s="48">
        <v>105.29</v>
      </c>
      <c r="AB537" s="48">
        <v>108.21</v>
      </c>
      <c r="AC537" s="48">
        <v>110.61</v>
      </c>
      <c r="AD537" s="48">
        <v>112.64</v>
      </c>
      <c r="AE537" s="48">
        <v>114.99</v>
      </c>
      <c r="AF537" s="48">
        <v>117.52</v>
      </c>
      <c r="AG537" s="48">
        <v>119.54</v>
      </c>
      <c r="AH537" s="48">
        <v>118.94</v>
      </c>
      <c r="AI537" s="48">
        <v>118.03</v>
      </c>
      <c r="AJ537" s="48">
        <v>118.1</v>
      </c>
      <c r="AK537" s="48">
        <v>117.31</v>
      </c>
    </row>
    <row r="538" spans="1:37" s="48" customFormat="1" x14ac:dyDescent="0.3">
      <c r="A538" s="48" t="str">
        <f t="shared" si="13"/>
        <v>SDG_NoInv_Base_ReproTest02C_GVAaltrp-f</v>
      </c>
      <c r="B538" s="49" t="s">
        <v>221</v>
      </c>
      <c r="C538" s="50" t="s">
        <v>272</v>
      </c>
      <c r="D538" s="51" t="s">
        <v>3</v>
      </c>
      <c r="E538" s="48" t="s">
        <v>71</v>
      </c>
      <c r="F538" s="48">
        <v>247.43</v>
      </c>
      <c r="G538" s="48">
        <v>219.03</v>
      </c>
      <c r="H538" s="48">
        <v>225.5</v>
      </c>
      <c r="I538" s="48">
        <v>235.65</v>
      </c>
      <c r="J538" s="48">
        <v>241.38</v>
      </c>
      <c r="K538" s="48">
        <v>243.75</v>
      </c>
      <c r="L538" s="48">
        <v>246.47</v>
      </c>
      <c r="M538" s="48">
        <v>250.36</v>
      </c>
      <c r="N538" s="48">
        <v>259.74</v>
      </c>
      <c r="O538" s="48">
        <v>267.98</v>
      </c>
      <c r="P538" s="48">
        <v>281.86</v>
      </c>
      <c r="Q538" s="48">
        <v>298.57</v>
      </c>
      <c r="R538" s="48">
        <v>309.22000000000003</v>
      </c>
      <c r="S538" s="48">
        <v>314.94</v>
      </c>
      <c r="T538" s="48">
        <v>322.22000000000003</v>
      </c>
      <c r="U538" s="48">
        <v>340.85</v>
      </c>
      <c r="V538" s="48">
        <v>355.43</v>
      </c>
      <c r="W538" s="48">
        <v>362.83</v>
      </c>
      <c r="X538" s="48">
        <v>374.46</v>
      </c>
      <c r="Y538" s="48">
        <v>392.03</v>
      </c>
      <c r="Z538" s="48">
        <v>412.8</v>
      </c>
      <c r="AA538" s="48">
        <v>430.96</v>
      </c>
      <c r="AB538" s="48">
        <v>441.05</v>
      </c>
      <c r="AC538" s="48">
        <v>457.75</v>
      </c>
      <c r="AD538" s="48">
        <v>470.35</v>
      </c>
      <c r="AE538" s="48">
        <v>484.03</v>
      </c>
      <c r="AF538" s="48">
        <v>490.01</v>
      </c>
      <c r="AG538" s="48">
        <v>495.48</v>
      </c>
      <c r="AH538" s="48">
        <v>497.02</v>
      </c>
      <c r="AI538" s="48">
        <v>497.6</v>
      </c>
      <c r="AJ538" s="48">
        <v>500.1</v>
      </c>
      <c r="AK538" s="48">
        <v>500.69</v>
      </c>
    </row>
    <row r="539" spans="1:37" s="48" customFormat="1" x14ac:dyDescent="0.3">
      <c r="A539" s="48" t="str">
        <f t="shared" si="13"/>
        <v>SDG_NoInv_Base_ReproTest02C_GVAaotrp-p</v>
      </c>
      <c r="B539" s="49" t="s">
        <v>221</v>
      </c>
      <c r="C539" s="50" t="s">
        <v>272</v>
      </c>
      <c r="D539" s="51" t="s">
        <v>3</v>
      </c>
      <c r="E539" s="48" t="s">
        <v>72</v>
      </c>
      <c r="F539" s="48">
        <v>8.1</v>
      </c>
      <c r="G539" s="48">
        <v>8.59</v>
      </c>
      <c r="H539" s="48">
        <v>9.06</v>
      </c>
      <c r="I539" s="48">
        <v>9.75</v>
      </c>
      <c r="J539" s="48">
        <v>10.130000000000001</v>
      </c>
      <c r="K539" s="48">
        <v>10.33</v>
      </c>
      <c r="L539" s="48">
        <v>10.49</v>
      </c>
      <c r="M539" s="48">
        <v>10.64</v>
      </c>
      <c r="N539" s="48">
        <v>10.78</v>
      </c>
      <c r="O539" s="48">
        <v>10.36</v>
      </c>
      <c r="P539" s="48">
        <v>10.6</v>
      </c>
      <c r="Q539" s="48">
        <v>10.89</v>
      </c>
      <c r="R539" s="48">
        <v>11.25</v>
      </c>
      <c r="S539" s="48">
        <v>11.6</v>
      </c>
      <c r="T539" s="48">
        <v>11.92</v>
      </c>
      <c r="U539" s="48">
        <v>12.23</v>
      </c>
      <c r="V539" s="48">
        <v>12.54</v>
      </c>
      <c r="W539" s="48">
        <v>12.83</v>
      </c>
      <c r="X539" s="48">
        <v>13.02</v>
      </c>
      <c r="Y539" s="48">
        <v>13.19</v>
      </c>
      <c r="Z539" s="48">
        <v>13.34</v>
      </c>
      <c r="AA539" s="48">
        <v>13.44</v>
      </c>
      <c r="AB539" s="48">
        <v>13.36</v>
      </c>
      <c r="AC539" s="48">
        <v>13.44</v>
      </c>
      <c r="AD539" s="48">
        <v>13.62</v>
      </c>
      <c r="AE539" s="48">
        <v>13.92</v>
      </c>
      <c r="AF539" s="48">
        <v>14.25</v>
      </c>
      <c r="AG539" s="48">
        <v>14.51</v>
      </c>
      <c r="AH539" s="48">
        <v>14.37</v>
      </c>
      <c r="AI539" s="48">
        <v>14.45</v>
      </c>
      <c r="AJ539" s="48">
        <v>14.68</v>
      </c>
      <c r="AK539" s="48">
        <v>14.89</v>
      </c>
    </row>
    <row r="540" spans="1:37" s="48" customFormat="1" x14ac:dyDescent="0.3">
      <c r="A540" s="48" t="str">
        <f t="shared" si="13"/>
        <v>SDG_NoInv_Base_ReproTest02C_GVAaotrp-f</v>
      </c>
      <c r="B540" s="49" t="s">
        <v>221</v>
      </c>
      <c r="C540" s="50" t="s">
        <v>272</v>
      </c>
      <c r="D540" s="51" t="s">
        <v>3</v>
      </c>
      <c r="E540" s="48" t="s">
        <v>73</v>
      </c>
      <c r="F540" s="48">
        <v>7.29</v>
      </c>
      <c r="G540" s="48">
        <v>7.02</v>
      </c>
      <c r="H540" s="48">
        <v>7.35</v>
      </c>
      <c r="I540" s="48">
        <v>7.61</v>
      </c>
      <c r="J540" s="48">
        <v>7.74</v>
      </c>
      <c r="K540" s="48">
        <v>7.8</v>
      </c>
      <c r="L540" s="48">
        <v>7.88</v>
      </c>
      <c r="M540" s="48">
        <v>8</v>
      </c>
      <c r="N540" s="48">
        <v>8.2200000000000006</v>
      </c>
      <c r="O540" s="48">
        <v>8.26</v>
      </c>
      <c r="P540" s="48">
        <v>8.58</v>
      </c>
      <c r="Q540" s="48">
        <v>8.99</v>
      </c>
      <c r="R540" s="48">
        <v>9.32</v>
      </c>
      <c r="S540" s="48">
        <v>9.5</v>
      </c>
      <c r="T540" s="48">
        <v>9.7100000000000009</v>
      </c>
      <c r="U540" s="48">
        <v>10.15</v>
      </c>
      <c r="V540" s="48">
        <v>10.54</v>
      </c>
      <c r="W540" s="48">
        <v>10.76</v>
      </c>
      <c r="X540" s="48">
        <v>10.98</v>
      </c>
      <c r="Y540" s="48">
        <v>11.34</v>
      </c>
      <c r="Z540" s="48">
        <v>11.79</v>
      </c>
      <c r="AA540" s="48">
        <v>12.17</v>
      </c>
      <c r="AB540" s="48">
        <v>12.32</v>
      </c>
      <c r="AC540" s="48">
        <v>12.66</v>
      </c>
      <c r="AD540" s="48">
        <v>12.98</v>
      </c>
      <c r="AE540" s="48">
        <v>13.34</v>
      </c>
      <c r="AF540" s="48">
        <v>13.54</v>
      </c>
      <c r="AG540" s="48">
        <v>13.7</v>
      </c>
      <c r="AH540" s="48">
        <v>13.61</v>
      </c>
      <c r="AI540" s="48">
        <v>13.56</v>
      </c>
      <c r="AJ540" s="48">
        <v>13.58</v>
      </c>
      <c r="AK540" s="48">
        <v>13.58</v>
      </c>
    </row>
    <row r="541" spans="1:37" s="48" customFormat="1" x14ac:dyDescent="0.3">
      <c r="A541" s="48" t="str">
        <f t="shared" si="13"/>
        <v>SDG_NoInv_Base_ReproTest02C_GVAaprtr</v>
      </c>
      <c r="B541" s="49" t="s">
        <v>221</v>
      </c>
      <c r="C541" s="50" t="s">
        <v>272</v>
      </c>
      <c r="D541" s="51" t="s">
        <v>3</v>
      </c>
      <c r="E541" s="48" t="s">
        <v>74</v>
      </c>
      <c r="F541" s="48">
        <v>0</v>
      </c>
      <c r="G541" s="48">
        <v>0</v>
      </c>
      <c r="H541" s="48">
        <v>0</v>
      </c>
      <c r="I541" s="48">
        <v>0</v>
      </c>
      <c r="J541" s="48">
        <v>0</v>
      </c>
      <c r="K541" s="48">
        <v>0</v>
      </c>
      <c r="L541" s="48">
        <v>0</v>
      </c>
      <c r="M541" s="48">
        <v>0</v>
      </c>
      <c r="N541" s="48">
        <v>0</v>
      </c>
      <c r="O541" s="48">
        <v>0</v>
      </c>
      <c r="P541" s="48">
        <v>0</v>
      </c>
      <c r="Q541" s="48">
        <v>0</v>
      </c>
      <c r="R541" s="48">
        <v>0</v>
      </c>
      <c r="S541" s="48">
        <v>0</v>
      </c>
      <c r="T541" s="48">
        <v>0</v>
      </c>
      <c r="U541" s="48">
        <v>0</v>
      </c>
      <c r="V541" s="48">
        <v>0</v>
      </c>
      <c r="W541" s="48">
        <v>0</v>
      </c>
      <c r="X541" s="48">
        <v>0</v>
      </c>
      <c r="Y541" s="48">
        <v>0</v>
      </c>
      <c r="Z541" s="48">
        <v>0</v>
      </c>
      <c r="AA541" s="48">
        <v>0</v>
      </c>
      <c r="AB541" s="48">
        <v>0</v>
      </c>
      <c r="AC541" s="48">
        <v>0</v>
      </c>
      <c r="AD541" s="48">
        <v>0</v>
      </c>
      <c r="AE541" s="48">
        <v>0</v>
      </c>
      <c r="AF541" s="48">
        <v>0</v>
      </c>
      <c r="AG541" s="48">
        <v>0</v>
      </c>
      <c r="AH541" s="48">
        <v>0</v>
      </c>
      <c r="AI541" s="48">
        <v>0</v>
      </c>
      <c r="AJ541" s="48">
        <v>0</v>
      </c>
      <c r="AK541" s="48">
        <v>0</v>
      </c>
    </row>
    <row r="542" spans="1:37" s="48" customFormat="1" x14ac:dyDescent="0.3">
      <c r="A542" s="48" t="str">
        <f t="shared" si="13"/>
        <v>SDG_NoInv_Base_ReproTest02C_GVAatrps</v>
      </c>
      <c r="B542" s="49" t="s">
        <v>221</v>
      </c>
      <c r="C542" s="50" t="s">
        <v>272</v>
      </c>
      <c r="D542" s="51" t="s">
        <v>3</v>
      </c>
      <c r="E542" s="48" t="s">
        <v>75</v>
      </c>
      <c r="F542" s="48">
        <v>54.94</v>
      </c>
      <c r="G542" s="48">
        <v>50.36</v>
      </c>
      <c r="H542" s="48">
        <v>51.47</v>
      </c>
      <c r="I542" s="48">
        <v>52.31</v>
      </c>
      <c r="J542" s="48">
        <v>52.94</v>
      </c>
      <c r="K542" s="48">
        <v>54.03</v>
      </c>
      <c r="L542" s="48">
        <v>55.15</v>
      </c>
      <c r="M542" s="48">
        <v>55.95</v>
      </c>
      <c r="N542" s="48">
        <v>56.82</v>
      </c>
      <c r="O542" s="48">
        <v>57.88</v>
      </c>
      <c r="P542" s="48">
        <v>58.9</v>
      </c>
      <c r="Q542" s="48">
        <v>59.66</v>
      </c>
      <c r="R542" s="48">
        <v>61.14</v>
      </c>
      <c r="S542" s="48">
        <v>63.29</v>
      </c>
      <c r="T542" s="48">
        <v>65.33</v>
      </c>
      <c r="U542" s="48">
        <v>67.489999999999995</v>
      </c>
      <c r="V542" s="48">
        <v>69.599999999999994</v>
      </c>
      <c r="W542" s="48">
        <v>72</v>
      </c>
      <c r="X542" s="48">
        <v>74.010000000000005</v>
      </c>
      <c r="Y542" s="48">
        <v>76</v>
      </c>
      <c r="Z542" s="48">
        <v>77.95</v>
      </c>
      <c r="AA542" s="48">
        <v>79.959999999999994</v>
      </c>
      <c r="AB542" s="48">
        <v>84.64</v>
      </c>
      <c r="AC542" s="48">
        <v>88.86</v>
      </c>
      <c r="AD542" s="48">
        <v>93.21</v>
      </c>
      <c r="AE542" s="48">
        <v>97.49</v>
      </c>
      <c r="AF542" s="48">
        <v>101.79</v>
      </c>
      <c r="AG542" s="48">
        <v>104.98</v>
      </c>
      <c r="AH542" s="48">
        <v>106.49</v>
      </c>
      <c r="AI542" s="48">
        <v>107.61</v>
      </c>
      <c r="AJ542" s="48">
        <v>108.72</v>
      </c>
      <c r="AK542" s="48">
        <v>109.65</v>
      </c>
    </row>
    <row r="543" spans="1:37" s="48" customFormat="1" x14ac:dyDescent="0.3">
      <c r="A543" s="48" t="str">
        <f t="shared" si="13"/>
        <v>SDG_NoInv_Base_ReproTest02C_GVAacomm</v>
      </c>
      <c r="B543" s="49" t="s">
        <v>221</v>
      </c>
      <c r="C543" s="50" t="s">
        <v>272</v>
      </c>
      <c r="D543" s="51" t="s">
        <v>3</v>
      </c>
      <c r="E543" s="48" t="s">
        <v>76</v>
      </c>
      <c r="F543" s="48">
        <v>84.05</v>
      </c>
      <c r="G543" s="48">
        <v>70.150000000000006</v>
      </c>
      <c r="H543" s="48">
        <v>75.239999999999995</v>
      </c>
      <c r="I543" s="48">
        <v>77.930000000000007</v>
      </c>
      <c r="J543" s="48">
        <v>80.08</v>
      </c>
      <c r="K543" s="48">
        <v>82.47</v>
      </c>
      <c r="L543" s="48">
        <v>84.89</v>
      </c>
      <c r="M543" s="48">
        <v>87.7</v>
      </c>
      <c r="N543" s="48">
        <v>90.41</v>
      </c>
      <c r="O543" s="48">
        <v>93.52</v>
      </c>
      <c r="P543" s="48">
        <v>96.7</v>
      </c>
      <c r="Q543" s="48">
        <v>99.84</v>
      </c>
      <c r="R543" s="48">
        <v>103.52</v>
      </c>
      <c r="S543" s="48">
        <v>107.53</v>
      </c>
      <c r="T543" s="48">
        <v>111.77</v>
      </c>
      <c r="U543" s="48">
        <v>116.14</v>
      </c>
      <c r="V543" s="48">
        <v>120.93</v>
      </c>
      <c r="W543" s="48">
        <v>125.96</v>
      </c>
      <c r="X543" s="48">
        <v>131.08000000000001</v>
      </c>
      <c r="Y543" s="48">
        <v>135.82</v>
      </c>
      <c r="Z543" s="48">
        <v>140.55000000000001</v>
      </c>
      <c r="AA543" s="48">
        <v>145.28</v>
      </c>
      <c r="AB543" s="48">
        <v>148.66</v>
      </c>
      <c r="AC543" s="48">
        <v>152.51</v>
      </c>
      <c r="AD543" s="48">
        <v>157.53</v>
      </c>
      <c r="AE543" s="48">
        <v>162.88</v>
      </c>
      <c r="AF543" s="48">
        <v>168.67</v>
      </c>
      <c r="AG543" s="48">
        <v>173.97</v>
      </c>
      <c r="AH543" s="48">
        <v>174.45</v>
      </c>
      <c r="AI543" s="48">
        <v>173.58</v>
      </c>
      <c r="AJ543" s="48">
        <v>172.71</v>
      </c>
      <c r="AK543" s="48">
        <v>171.51</v>
      </c>
    </row>
    <row r="544" spans="1:37" s="48" customFormat="1" x14ac:dyDescent="0.3">
      <c r="A544" s="48" t="str">
        <f t="shared" si="13"/>
        <v>SDG_NoInv_Base_ReproTest02C_GVAafsrv</v>
      </c>
      <c r="B544" s="49" t="s">
        <v>221</v>
      </c>
      <c r="C544" s="50" t="s">
        <v>272</v>
      </c>
      <c r="D544" s="51" t="s">
        <v>3</v>
      </c>
      <c r="E544" s="48" t="s">
        <v>77</v>
      </c>
      <c r="F544" s="48">
        <v>413.44</v>
      </c>
      <c r="G544" s="48">
        <v>375.66</v>
      </c>
      <c r="H544" s="48">
        <v>394.03</v>
      </c>
      <c r="I544" s="48">
        <v>403.25</v>
      </c>
      <c r="J544" s="48">
        <v>411.52</v>
      </c>
      <c r="K544" s="48">
        <v>422.56</v>
      </c>
      <c r="L544" s="48">
        <v>435.11</v>
      </c>
      <c r="M544" s="48">
        <v>448.55</v>
      </c>
      <c r="N544" s="48">
        <v>462.6</v>
      </c>
      <c r="O544" s="48">
        <v>478.48</v>
      </c>
      <c r="P544" s="48">
        <v>495.15</v>
      </c>
      <c r="Q544" s="48">
        <v>511.29</v>
      </c>
      <c r="R544" s="48">
        <v>530.69000000000005</v>
      </c>
      <c r="S544" s="48">
        <v>551.25</v>
      </c>
      <c r="T544" s="48">
        <v>573.26</v>
      </c>
      <c r="U544" s="48">
        <v>597.41</v>
      </c>
      <c r="V544" s="48">
        <v>621.64</v>
      </c>
      <c r="W544" s="48">
        <v>648.04999999999995</v>
      </c>
      <c r="X544" s="48">
        <v>676.12</v>
      </c>
      <c r="Y544" s="48">
        <v>701.62</v>
      </c>
      <c r="Z544" s="48">
        <v>727.43</v>
      </c>
      <c r="AA544" s="48">
        <v>753.37</v>
      </c>
      <c r="AB544" s="48">
        <v>781.53</v>
      </c>
      <c r="AC544" s="48">
        <v>807.77</v>
      </c>
      <c r="AD544" s="48">
        <v>835.64</v>
      </c>
      <c r="AE544" s="48">
        <v>863.96</v>
      </c>
      <c r="AF544" s="48">
        <v>894.55</v>
      </c>
      <c r="AG544" s="48">
        <v>924.17</v>
      </c>
      <c r="AH544" s="48">
        <v>923.93</v>
      </c>
      <c r="AI544" s="48">
        <v>917.9</v>
      </c>
      <c r="AJ544" s="48">
        <v>911.96</v>
      </c>
      <c r="AK544" s="48">
        <v>904.91</v>
      </c>
    </row>
    <row r="545" spans="1:37" s="48" customFormat="1" x14ac:dyDescent="0.3">
      <c r="A545" s="48" t="str">
        <f t="shared" si="13"/>
        <v>SDG_NoInv_Base_ReproTest02C_GVAabsrv</v>
      </c>
      <c r="B545" s="49" t="s">
        <v>221</v>
      </c>
      <c r="C545" s="50" t="s">
        <v>272</v>
      </c>
      <c r="D545" s="51" t="s">
        <v>3</v>
      </c>
      <c r="E545" s="48" t="s">
        <v>78</v>
      </c>
      <c r="F545" s="48">
        <v>367.48</v>
      </c>
      <c r="G545" s="48">
        <v>309.60000000000002</v>
      </c>
      <c r="H545" s="48">
        <v>328.15</v>
      </c>
      <c r="I545" s="48">
        <v>339.01</v>
      </c>
      <c r="J545" s="48">
        <v>348.06</v>
      </c>
      <c r="K545" s="48">
        <v>358.52</v>
      </c>
      <c r="L545" s="48">
        <v>369.31</v>
      </c>
      <c r="M545" s="48">
        <v>380.88</v>
      </c>
      <c r="N545" s="48">
        <v>392.63</v>
      </c>
      <c r="O545" s="48">
        <v>405.05</v>
      </c>
      <c r="P545" s="48">
        <v>419.02</v>
      </c>
      <c r="Q545" s="48">
        <v>432.93</v>
      </c>
      <c r="R545" s="48">
        <v>449.49</v>
      </c>
      <c r="S545" s="48">
        <v>467.01</v>
      </c>
      <c r="T545" s="48">
        <v>485.58</v>
      </c>
      <c r="U545" s="48">
        <v>504.98</v>
      </c>
      <c r="V545" s="48">
        <v>525.73</v>
      </c>
      <c r="W545" s="48">
        <v>547.62</v>
      </c>
      <c r="X545" s="48">
        <v>569.84</v>
      </c>
      <c r="Y545" s="48">
        <v>590.37</v>
      </c>
      <c r="Z545" s="48">
        <v>611.16999999999996</v>
      </c>
      <c r="AA545" s="48">
        <v>631.77</v>
      </c>
      <c r="AB545" s="48">
        <v>650.96</v>
      </c>
      <c r="AC545" s="48">
        <v>668.98</v>
      </c>
      <c r="AD545" s="48">
        <v>689.92</v>
      </c>
      <c r="AE545" s="48">
        <v>712.27</v>
      </c>
      <c r="AF545" s="48">
        <v>736.84</v>
      </c>
      <c r="AG545" s="48">
        <v>759.95</v>
      </c>
      <c r="AH545" s="48">
        <v>763.14</v>
      </c>
      <c r="AI545" s="48">
        <v>760.96</v>
      </c>
      <c r="AJ545" s="48">
        <v>757.85</v>
      </c>
      <c r="AK545" s="48">
        <v>753.28</v>
      </c>
    </row>
    <row r="546" spans="1:37" s="48" customFormat="1" x14ac:dyDescent="0.3">
      <c r="A546" s="48" t="str">
        <f t="shared" si="13"/>
        <v>SDG_NoInv_Base_ReproTest02C_GVAagsrv</v>
      </c>
      <c r="B546" s="49" t="s">
        <v>221</v>
      </c>
      <c r="C546" s="50" t="s">
        <v>272</v>
      </c>
      <c r="D546" s="51" t="s">
        <v>3</v>
      </c>
      <c r="E546" s="48" t="s">
        <v>79</v>
      </c>
      <c r="F546" s="48">
        <v>789.44</v>
      </c>
      <c r="G546" s="48">
        <v>748.86</v>
      </c>
      <c r="H546" s="48">
        <v>774.46</v>
      </c>
      <c r="I546" s="48">
        <v>792.75</v>
      </c>
      <c r="J546" s="48">
        <v>807.49</v>
      </c>
      <c r="K546" s="48">
        <v>826.36</v>
      </c>
      <c r="L546" s="48">
        <v>848.29</v>
      </c>
      <c r="M546" s="48">
        <v>870.93</v>
      </c>
      <c r="N546" s="48">
        <v>895.02</v>
      </c>
      <c r="O546" s="48">
        <v>921.06</v>
      </c>
      <c r="P546" s="48">
        <v>949.92</v>
      </c>
      <c r="Q546" s="48">
        <v>978.15</v>
      </c>
      <c r="R546" s="48">
        <v>1012.26</v>
      </c>
      <c r="S546" s="48">
        <v>1046.97</v>
      </c>
      <c r="T546" s="48">
        <v>1083.42</v>
      </c>
      <c r="U546" s="48">
        <v>1124.8399999999999</v>
      </c>
      <c r="V546" s="48">
        <v>1165.47</v>
      </c>
      <c r="W546" s="48">
        <v>1207.6400000000001</v>
      </c>
      <c r="X546" s="48">
        <v>1251.02</v>
      </c>
      <c r="Y546" s="48">
        <v>1290.48</v>
      </c>
      <c r="Z546" s="48">
        <v>1332.19</v>
      </c>
      <c r="AA546" s="48">
        <v>1372.82</v>
      </c>
      <c r="AB546" s="48">
        <v>1416.35</v>
      </c>
      <c r="AC546" s="48">
        <v>1456.95</v>
      </c>
      <c r="AD546" s="48">
        <v>1500.1</v>
      </c>
      <c r="AE546" s="48">
        <v>1545.35</v>
      </c>
      <c r="AF546" s="48">
        <v>1593.1</v>
      </c>
      <c r="AG546" s="48">
        <v>1639.21</v>
      </c>
      <c r="AH546" s="48">
        <v>1635.07</v>
      </c>
      <c r="AI546" s="48">
        <v>1625.65</v>
      </c>
      <c r="AJ546" s="48">
        <v>1618.76</v>
      </c>
      <c r="AK546" s="48">
        <v>1609.5</v>
      </c>
    </row>
    <row r="547" spans="1:37" s="48" customFormat="1" x14ac:dyDescent="0.3">
      <c r="A547" s="48" t="str">
        <f t="shared" si="13"/>
        <v>SDG_NoInv_Base_ReproTest02C_GVAaosrv</v>
      </c>
      <c r="B547" s="49" t="s">
        <v>221</v>
      </c>
      <c r="C547" s="50" t="s">
        <v>272</v>
      </c>
      <c r="D547" s="51" t="s">
        <v>3</v>
      </c>
      <c r="E547" s="48" t="s">
        <v>80</v>
      </c>
      <c r="F547" s="48">
        <v>475.08</v>
      </c>
      <c r="G547" s="48">
        <v>490.31</v>
      </c>
      <c r="H547" s="48">
        <v>501.24</v>
      </c>
      <c r="I547" s="48">
        <v>507.23</v>
      </c>
      <c r="J547" s="48">
        <v>514.26</v>
      </c>
      <c r="K547" s="48">
        <v>524.39</v>
      </c>
      <c r="L547" s="48">
        <v>536.61</v>
      </c>
      <c r="M547" s="48">
        <v>551.15</v>
      </c>
      <c r="N547" s="48">
        <v>567.09</v>
      </c>
      <c r="O547" s="48">
        <v>584.9</v>
      </c>
      <c r="P547" s="48">
        <v>604.66999999999996</v>
      </c>
      <c r="Q547" s="48">
        <v>624.38</v>
      </c>
      <c r="R547" s="48">
        <v>647.54</v>
      </c>
      <c r="S547" s="48">
        <v>671.89</v>
      </c>
      <c r="T547" s="48">
        <v>697.77</v>
      </c>
      <c r="U547" s="48">
        <v>725.82</v>
      </c>
      <c r="V547" s="48">
        <v>755.05</v>
      </c>
      <c r="W547" s="48">
        <v>785.95</v>
      </c>
      <c r="X547" s="48">
        <v>818.01</v>
      </c>
      <c r="Y547" s="48">
        <v>847.96</v>
      </c>
      <c r="Z547" s="48">
        <v>878.02</v>
      </c>
      <c r="AA547" s="48">
        <v>907.97</v>
      </c>
      <c r="AB547" s="48">
        <v>936.11</v>
      </c>
      <c r="AC547" s="48">
        <v>963.5</v>
      </c>
      <c r="AD547" s="48">
        <v>993.85</v>
      </c>
      <c r="AE547" s="48">
        <v>1025.1099999999999</v>
      </c>
      <c r="AF547" s="48">
        <v>1058.8</v>
      </c>
      <c r="AG547" s="48">
        <v>1090.8399999999999</v>
      </c>
      <c r="AH547" s="48">
        <v>1094.72</v>
      </c>
      <c r="AI547" s="48">
        <v>1091.73</v>
      </c>
      <c r="AJ547" s="48">
        <v>1086.8900000000001</v>
      </c>
      <c r="AK547" s="48">
        <v>1079.67</v>
      </c>
    </row>
    <row r="548" spans="1:37" s="48" customFormat="1" x14ac:dyDescent="0.3">
      <c r="A548" s="48" t="str">
        <f t="shared" si="13"/>
        <v>SDG_NoInv_Base_ReproTest02C_GVAtotal</v>
      </c>
      <c r="B548" s="49" t="s">
        <v>221</v>
      </c>
      <c r="C548" s="50" t="s">
        <v>272</v>
      </c>
      <c r="D548" s="51" t="s">
        <v>3</v>
      </c>
      <c r="E548" s="48" t="s">
        <v>1</v>
      </c>
      <c r="F548" s="48">
        <v>4444.87</v>
      </c>
      <c r="G548" s="48">
        <v>4194.68</v>
      </c>
      <c r="H548" s="48">
        <v>4327.26</v>
      </c>
      <c r="I548" s="48">
        <v>4423.87</v>
      </c>
      <c r="J548" s="48">
        <v>4504.7</v>
      </c>
      <c r="K548" s="48">
        <v>4601.13</v>
      </c>
      <c r="L548" s="48">
        <v>4711.16</v>
      </c>
      <c r="M548" s="48">
        <v>4823.6099999999997</v>
      </c>
      <c r="N548" s="48">
        <v>4947.1400000000003</v>
      </c>
      <c r="O548" s="48">
        <v>5090.9799999999996</v>
      </c>
      <c r="P548" s="48">
        <v>5244.12</v>
      </c>
      <c r="Q548" s="48">
        <v>5394.8</v>
      </c>
      <c r="R548" s="48">
        <v>5574.68</v>
      </c>
      <c r="S548" s="48">
        <v>5757.81</v>
      </c>
      <c r="T548" s="48">
        <v>5950.53</v>
      </c>
      <c r="U548" s="48">
        <v>6170.91</v>
      </c>
      <c r="V548" s="48">
        <v>6385.31</v>
      </c>
      <c r="W548" s="48">
        <v>6607.73</v>
      </c>
      <c r="X548" s="48">
        <v>6840.33</v>
      </c>
      <c r="Y548" s="48">
        <v>7059.24</v>
      </c>
      <c r="Z548" s="48">
        <v>7291.42</v>
      </c>
      <c r="AA548" s="48">
        <v>7517.12</v>
      </c>
      <c r="AB548" s="48">
        <v>7769.05</v>
      </c>
      <c r="AC548" s="48">
        <v>8004.17</v>
      </c>
      <c r="AD548" s="48">
        <v>8241.94</v>
      </c>
      <c r="AE548" s="48">
        <v>8488.42</v>
      </c>
      <c r="AF548" s="48">
        <v>8744.1299999999992</v>
      </c>
      <c r="AG548" s="48">
        <v>8997.4699999999993</v>
      </c>
      <c r="AH548" s="48">
        <v>9039.07</v>
      </c>
      <c r="AI548" s="48">
        <v>9044.17</v>
      </c>
      <c r="AJ548" s="48">
        <v>9043.08</v>
      </c>
      <c r="AK548" s="48">
        <v>9021.4500000000007</v>
      </c>
    </row>
    <row r="549" spans="1:37" s="48" customFormat="1" x14ac:dyDescent="0.3">
      <c r="A549" s="48" t="str">
        <f t="shared" si="13"/>
        <v>SDG_NoInv_Base_ReproTest02GOVSHRXtotal</v>
      </c>
      <c r="B549" s="49" t="s">
        <v>221</v>
      </c>
      <c r="C549" s="50" t="s">
        <v>272</v>
      </c>
      <c r="D549" s="51" t="s">
        <v>191</v>
      </c>
      <c r="E549" s="48" t="s">
        <v>1</v>
      </c>
      <c r="F549" s="48">
        <v>0.21</v>
      </c>
      <c r="G549" s="48">
        <v>0.21</v>
      </c>
      <c r="H549" s="48">
        <v>0.21</v>
      </c>
      <c r="I549" s="48">
        <v>0.21</v>
      </c>
      <c r="J549" s="48">
        <v>0.21</v>
      </c>
      <c r="K549" s="48">
        <v>0.21</v>
      </c>
      <c r="L549" s="48">
        <v>0.21</v>
      </c>
      <c r="M549" s="48">
        <v>0.21</v>
      </c>
      <c r="N549" s="48">
        <v>0.21</v>
      </c>
      <c r="O549" s="48">
        <v>0.21</v>
      </c>
      <c r="P549" s="48">
        <v>0.21</v>
      </c>
      <c r="Q549" s="48">
        <v>0.21</v>
      </c>
      <c r="R549" s="48">
        <v>0.21</v>
      </c>
      <c r="S549" s="48">
        <v>0.21</v>
      </c>
      <c r="T549" s="48">
        <v>0.21</v>
      </c>
      <c r="U549" s="48">
        <v>0.21</v>
      </c>
      <c r="V549" s="48">
        <v>0.21</v>
      </c>
      <c r="W549" s="48">
        <v>0.21</v>
      </c>
      <c r="X549" s="48">
        <v>0.21</v>
      </c>
      <c r="Y549" s="48">
        <v>0.21</v>
      </c>
      <c r="Z549" s="48">
        <v>0.21</v>
      </c>
      <c r="AA549" s="48">
        <v>0.21</v>
      </c>
      <c r="AB549" s="48">
        <v>0.21</v>
      </c>
      <c r="AC549" s="48">
        <v>0.21</v>
      </c>
      <c r="AD549" s="48">
        <v>0.21</v>
      </c>
      <c r="AE549" s="48">
        <v>0.21</v>
      </c>
      <c r="AF549" s="48">
        <v>0.21</v>
      </c>
      <c r="AG549" s="48">
        <v>0.21</v>
      </c>
      <c r="AH549" s="48">
        <v>0.21</v>
      </c>
      <c r="AI549" s="48">
        <v>0.21</v>
      </c>
      <c r="AJ549" s="48">
        <v>0.21</v>
      </c>
      <c r="AK549" s="48">
        <v>0.21</v>
      </c>
    </row>
    <row r="550" spans="1:37" s="48" customFormat="1" x14ac:dyDescent="0.3">
      <c r="A550" s="48" t="str">
        <f t="shared" si="13"/>
        <v>SDG_NoInv_Base_ReproTest02INVSHRXtotal</v>
      </c>
      <c r="B550" s="49" t="s">
        <v>221</v>
      </c>
      <c r="C550" s="50" t="s">
        <v>272</v>
      </c>
      <c r="D550" s="51" t="s">
        <v>189</v>
      </c>
      <c r="E550" s="48" t="s">
        <v>1</v>
      </c>
      <c r="F550" s="48">
        <v>0.18</v>
      </c>
      <c r="G550" s="48">
        <v>0.18</v>
      </c>
      <c r="H550" s="48">
        <v>0.18</v>
      </c>
      <c r="I550" s="48">
        <v>0.18</v>
      </c>
      <c r="J550" s="48">
        <v>0.18</v>
      </c>
      <c r="K550" s="48">
        <v>0.18</v>
      </c>
      <c r="L550" s="48">
        <v>0.18</v>
      </c>
      <c r="M550" s="48">
        <v>0.18</v>
      </c>
      <c r="N550" s="48">
        <v>0.18</v>
      </c>
      <c r="O550" s="48">
        <v>0.18</v>
      </c>
      <c r="P550" s="48">
        <v>0.18</v>
      </c>
      <c r="Q550" s="48">
        <v>0.18</v>
      </c>
      <c r="R550" s="48">
        <v>0.18</v>
      </c>
      <c r="S550" s="48">
        <v>0.18</v>
      </c>
      <c r="T550" s="48">
        <v>0.18</v>
      </c>
      <c r="U550" s="48">
        <v>0.18</v>
      </c>
      <c r="V550" s="48">
        <v>0.18</v>
      </c>
      <c r="W550" s="48">
        <v>0.18</v>
      </c>
      <c r="X550" s="48">
        <v>0.18</v>
      </c>
      <c r="Y550" s="48">
        <v>0.18</v>
      </c>
      <c r="Z550" s="48">
        <v>0.18</v>
      </c>
      <c r="AA550" s="48">
        <v>0.18</v>
      </c>
      <c r="AB550" s="48">
        <v>0.18</v>
      </c>
      <c r="AC550" s="48">
        <v>0.18</v>
      </c>
      <c r="AD550" s="48">
        <v>0.18</v>
      </c>
      <c r="AE550" s="48">
        <v>0.18</v>
      </c>
      <c r="AF550" s="48">
        <v>0.18</v>
      </c>
      <c r="AG550" s="48">
        <v>0.18</v>
      </c>
      <c r="AH550" s="48">
        <v>0.18</v>
      </c>
      <c r="AI550" s="48">
        <v>0.18</v>
      </c>
      <c r="AJ550" s="48">
        <v>0.18</v>
      </c>
      <c r="AK550" s="48">
        <v>0.18</v>
      </c>
    </row>
    <row r="551" spans="1:37" s="48" customFormat="1" x14ac:dyDescent="0.3">
      <c r="A551" s="48" t="str">
        <f t="shared" si="13"/>
        <v>SDG_NoInv_Base_ReproTest02C_QFSlabtotal</v>
      </c>
      <c r="B551" s="49" t="s">
        <v>221</v>
      </c>
      <c r="C551" s="50" t="s">
        <v>272</v>
      </c>
      <c r="D551" s="51" t="s">
        <v>206</v>
      </c>
      <c r="E551" s="48" t="s">
        <v>1</v>
      </c>
      <c r="F551" s="48">
        <v>16418.580000000002</v>
      </c>
      <c r="G551" s="48">
        <v>15182.84</v>
      </c>
      <c r="H551" s="48">
        <v>15745.42</v>
      </c>
      <c r="I551" s="48">
        <v>16247.04</v>
      </c>
      <c r="J551" s="48">
        <v>16685.62</v>
      </c>
      <c r="K551" s="48">
        <v>17105.21</v>
      </c>
      <c r="L551" s="48">
        <v>17531.73</v>
      </c>
      <c r="M551" s="48">
        <v>17971.18</v>
      </c>
      <c r="N551" s="48">
        <v>18429.18</v>
      </c>
      <c r="O551" s="48">
        <v>18892.11</v>
      </c>
      <c r="P551" s="48">
        <v>19400.29</v>
      </c>
      <c r="Q551" s="48">
        <v>19930.68</v>
      </c>
      <c r="R551" s="48">
        <v>20506.939999999999</v>
      </c>
      <c r="S551" s="48">
        <v>21119.1</v>
      </c>
      <c r="T551" s="48">
        <v>21767.53</v>
      </c>
      <c r="U551" s="48">
        <v>22472.21</v>
      </c>
      <c r="V551" s="48">
        <v>23217.21</v>
      </c>
      <c r="W551" s="48">
        <v>23996.37</v>
      </c>
      <c r="X551" s="48">
        <v>24812.14</v>
      </c>
      <c r="Y551" s="48">
        <v>25625.84</v>
      </c>
      <c r="Z551" s="48">
        <v>26441.83</v>
      </c>
      <c r="AA551" s="48">
        <v>27262.97</v>
      </c>
      <c r="AB551" s="48">
        <v>28097.37</v>
      </c>
      <c r="AC551" s="48">
        <v>28929.08</v>
      </c>
      <c r="AD551" s="48">
        <v>29778.38</v>
      </c>
      <c r="AE551" s="48">
        <v>30653.63</v>
      </c>
      <c r="AF551" s="48">
        <v>31561.74</v>
      </c>
      <c r="AG551" s="48">
        <v>32469.62</v>
      </c>
      <c r="AH551" s="48">
        <v>33073.08</v>
      </c>
      <c r="AI551" s="48">
        <v>33422.949999999997</v>
      </c>
      <c r="AJ551" s="48">
        <v>33611.949999999997</v>
      </c>
      <c r="AK551" s="48">
        <v>33674.99</v>
      </c>
    </row>
    <row r="552" spans="1:37" s="48" customFormat="1" x14ac:dyDescent="0.3">
      <c r="A552" s="48" t="str">
        <f t="shared" si="13"/>
        <v>SDG_NoInv_Base_ReproTest02C_PubDeftotal</v>
      </c>
      <c r="B552" s="49" t="s">
        <v>221</v>
      </c>
      <c r="C552" s="50" t="s">
        <v>272</v>
      </c>
      <c r="D552" s="51" t="s">
        <v>99</v>
      </c>
      <c r="E552" s="48" t="s">
        <v>1</v>
      </c>
      <c r="F552" s="48">
        <v>0</v>
      </c>
      <c r="G552" s="48">
        <v>0</v>
      </c>
      <c r="H552" s="48">
        <v>0</v>
      </c>
      <c r="I552" s="48">
        <v>0</v>
      </c>
      <c r="J552" s="48">
        <v>0</v>
      </c>
      <c r="K552" s="48">
        <v>0</v>
      </c>
      <c r="L552" s="48">
        <v>0</v>
      </c>
      <c r="M552" s="48">
        <v>0</v>
      </c>
      <c r="N552" s="48">
        <v>0</v>
      </c>
      <c r="O552" s="48">
        <v>0</v>
      </c>
      <c r="P552" s="48">
        <v>0</v>
      </c>
      <c r="Q552" s="48">
        <v>0</v>
      </c>
      <c r="R552" s="48">
        <v>0</v>
      </c>
      <c r="S552" s="48">
        <v>0</v>
      </c>
      <c r="T552" s="48">
        <v>0</v>
      </c>
      <c r="U552" s="48">
        <v>0</v>
      </c>
      <c r="V552" s="48">
        <v>0</v>
      </c>
      <c r="W552" s="48">
        <v>0</v>
      </c>
      <c r="X552" s="48">
        <v>0</v>
      </c>
      <c r="Y552" s="48">
        <v>0</v>
      </c>
      <c r="Z552" s="48">
        <v>0</v>
      </c>
      <c r="AA552" s="48">
        <v>0</v>
      </c>
      <c r="AB552" s="48">
        <v>0</v>
      </c>
      <c r="AC552" s="48">
        <v>0</v>
      </c>
      <c r="AD552" s="48">
        <v>0</v>
      </c>
      <c r="AE552" s="48">
        <v>0</v>
      </c>
      <c r="AF552" s="48">
        <v>0</v>
      </c>
      <c r="AG552" s="48">
        <v>0</v>
      </c>
      <c r="AH552" s="48">
        <v>0</v>
      </c>
      <c r="AI552" s="48">
        <v>0</v>
      </c>
      <c r="AJ552" s="48">
        <v>0</v>
      </c>
      <c r="AK552" s="48">
        <v>0</v>
      </c>
    </row>
    <row r="553" spans="1:37" s="48" customFormat="1" x14ac:dyDescent="0.3">
      <c r="A553" s="48" t="str">
        <f t="shared" si="13"/>
        <v>SDG_NoInv_Base_ReproTest02YIXent-n</v>
      </c>
      <c r="B553" s="49" t="s">
        <v>221</v>
      </c>
      <c r="C553" s="50" t="s">
        <v>272</v>
      </c>
      <c r="D553" s="51" t="s">
        <v>95</v>
      </c>
      <c r="E553" s="48" t="s">
        <v>82</v>
      </c>
      <c r="F553" s="48">
        <v>1681.68</v>
      </c>
      <c r="G553" s="48">
        <v>1548.87</v>
      </c>
      <c r="H553" s="48">
        <v>1605.76</v>
      </c>
      <c r="I553" s="48">
        <v>1640.01</v>
      </c>
      <c r="J553" s="48">
        <v>1669.31</v>
      </c>
      <c r="K553" s="48">
        <v>1701.61</v>
      </c>
      <c r="L553" s="48">
        <v>1736.71</v>
      </c>
      <c r="M553" s="48">
        <v>1772.95</v>
      </c>
      <c r="N553" s="48">
        <v>1815.45</v>
      </c>
      <c r="O553" s="48">
        <v>1870.98</v>
      </c>
      <c r="P553" s="48">
        <v>1923.68</v>
      </c>
      <c r="Q553" s="48">
        <v>1974.55</v>
      </c>
      <c r="R553" s="48">
        <v>2033.43</v>
      </c>
      <c r="S553" s="48">
        <v>2094.29</v>
      </c>
      <c r="T553" s="48">
        <v>2158.5500000000002</v>
      </c>
      <c r="U553" s="48">
        <v>2232.9699999999998</v>
      </c>
      <c r="V553" s="48">
        <v>2305.9899999999998</v>
      </c>
      <c r="W553" s="48">
        <v>2380.39</v>
      </c>
      <c r="X553" s="48">
        <v>2455.4899999999998</v>
      </c>
      <c r="Y553" s="48">
        <v>2529.23</v>
      </c>
      <c r="Z553" s="48">
        <v>2611.4299999999998</v>
      </c>
      <c r="AA553" s="48">
        <v>2688.02</v>
      </c>
      <c r="AB553" s="48">
        <v>2784.88</v>
      </c>
      <c r="AC553" s="48">
        <v>2871.1</v>
      </c>
      <c r="AD553" s="48">
        <v>2951.69</v>
      </c>
      <c r="AE553" s="48">
        <v>3034.13</v>
      </c>
      <c r="AF553" s="48">
        <v>3118.09</v>
      </c>
      <c r="AG553" s="48">
        <v>3190.2</v>
      </c>
      <c r="AH553" s="48">
        <v>3215.68</v>
      </c>
      <c r="AI553" s="48">
        <v>3223.56</v>
      </c>
      <c r="AJ553" s="48">
        <v>3219.4</v>
      </c>
      <c r="AK553" s="48">
        <v>3205.3</v>
      </c>
    </row>
    <row r="554" spans="1:37" s="48" customFormat="1" x14ac:dyDescent="0.3">
      <c r="A554" s="48" t="str">
        <f t="shared" si="13"/>
        <v>SDG_NoInv_Base_ReproTest02YIXent-e</v>
      </c>
      <c r="B554" s="49" t="s">
        <v>221</v>
      </c>
      <c r="C554" s="50" t="s">
        <v>272</v>
      </c>
      <c r="D554" s="51" t="s">
        <v>95</v>
      </c>
      <c r="E554" s="48" t="s">
        <v>83</v>
      </c>
      <c r="F554" s="48">
        <v>67.67</v>
      </c>
      <c r="G554" s="48">
        <v>74.72</v>
      </c>
      <c r="H554" s="48">
        <v>62.14</v>
      </c>
      <c r="I554" s="48">
        <v>63.45</v>
      </c>
      <c r="J554" s="48">
        <v>65.989999999999995</v>
      </c>
      <c r="K554" s="48">
        <v>69.75</v>
      </c>
      <c r="L554" s="48">
        <v>73.5</v>
      </c>
      <c r="M554" s="48">
        <v>72.989999999999995</v>
      </c>
      <c r="N554" s="48">
        <v>70.88</v>
      </c>
      <c r="O554" s="48">
        <v>69.489999999999995</v>
      </c>
      <c r="P554" s="48">
        <v>71.31</v>
      </c>
      <c r="Q554" s="48">
        <v>75.16</v>
      </c>
      <c r="R554" s="48">
        <v>82.12</v>
      </c>
      <c r="S554" s="48">
        <v>87.37</v>
      </c>
      <c r="T554" s="48">
        <v>92.78</v>
      </c>
      <c r="U554" s="48">
        <v>97.93</v>
      </c>
      <c r="V554" s="48">
        <v>98.68</v>
      </c>
      <c r="W554" s="48">
        <v>103.28</v>
      </c>
      <c r="X554" s="48">
        <v>113.71</v>
      </c>
      <c r="Y554" s="48">
        <v>123.54</v>
      </c>
      <c r="Z554" s="48">
        <v>134.29</v>
      </c>
      <c r="AA554" s="48">
        <v>145.02000000000001</v>
      </c>
      <c r="AB554" s="48">
        <v>152.47999999999999</v>
      </c>
      <c r="AC554" s="48">
        <v>162.21</v>
      </c>
      <c r="AD554" s="48">
        <v>172.77</v>
      </c>
      <c r="AE554" s="48">
        <v>183</v>
      </c>
      <c r="AF554" s="48">
        <v>193.21</v>
      </c>
      <c r="AG554" s="48">
        <v>232.58</v>
      </c>
      <c r="AH554" s="48">
        <v>268.63</v>
      </c>
      <c r="AI554" s="48">
        <v>312.37</v>
      </c>
      <c r="AJ554" s="48">
        <v>356.06</v>
      </c>
      <c r="AK554" s="48">
        <v>395.86</v>
      </c>
    </row>
    <row r="555" spans="1:37" s="48" customFormat="1" x14ac:dyDescent="0.3">
      <c r="A555" s="48" t="str">
        <f t="shared" si="13"/>
        <v>SDG_NoInv_Base_ReproTest02YIXhhd-0</v>
      </c>
      <c r="B555" s="49" t="s">
        <v>221</v>
      </c>
      <c r="C555" s="50" t="s">
        <v>272</v>
      </c>
      <c r="D555" s="51" t="s">
        <v>95</v>
      </c>
      <c r="E555" s="48" t="s">
        <v>84</v>
      </c>
      <c r="F555" s="48">
        <v>80.83</v>
      </c>
      <c r="G555" s="48">
        <v>80.2</v>
      </c>
      <c r="H555" s="48">
        <v>78.56</v>
      </c>
      <c r="I555" s="48">
        <v>80.91</v>
      </c>
      <c r="J555" s="48">
        <v>82.81</v>
      </c>
      <c r="K555" s="48">
        <v>84.68</v>
      </c>
      <c r="L555" s="48">
        <v>86.87</v>
      </c>
      <c r="M555" s="48">
        <v>89.27</v>
      </c>
      <c r="N555" s="48">
        <v>91.79</v>
      </c>
      <c r="O555" s="48">
        <v>94.63</v>
      </c>
      <c r="P555" s="48">
        <v>97.74</v>
      </c>
      <c r="Q555" s="48">
        <v>100.92</v>
      </c>
      <c r="R555" s="48">
        <v>104.32</v>
      </c>
      <c r="S555" s="48">
        <v>108.1</v>
      </c>
      <c r="T555" s="48">
        <v>112.01</v>
      </c>
      <c r="U555" s="48">
        <v>116.26</v>
      </c>
      <c r="V555" s="48">
        <v>120.85</v>
      </c>
      <c r="W555" s="48">
        <v>125.43</v>
      </c>
      <c r="X555" s="48">
        <v>130.19999999999999</v>
      </c>
      <c r="Y555" s="48">
        <v>135</v>
      </c>
      <c r="Z555" s="48">
        <v>139.69</v>
      </c>
      <c r="AA555" s="48">
        <v>144.58000000000001</v>
      </c>
      <c r="AB555" s="48">
        <v>149.63</v>
      </c>
      <c r="AC555" s="48">
        <v>154.88999999999999</v>
      </c>
      <c r="AD555" s="48">
        <v>160.04</v>
      </c>
      <c r="AE555" s="48">
        <v>165.32</v>
      </c>
      <c r="AF555" s="48">
        <v>170.83</v>
      </c>
      <c r="AG555" s="48">
        <v>176.33</v>
      </c>
      <c r="AH555" s="48">
        <v>180</v>
      </c>
      <c r="AI555" s="48">
        <v>180.76</v>
      </c>
      <c r="AJ555" s="48">
        <v>181.14</v>
      </c>
      <c r="AK555" s="48">
        <v>181.36</v>
      </c>
    </row>
    <row r="556" spans="1:37" s="48" customFormat="1" x14ac:dyDescent="0.3">
      <c r="A556" s="48" t="str">
        <f t="shared" si="13"/>
        <v>SDG_NoInv_Base_ReproTest02YIXhhd-1</v>
      </c>
      <c r="B556" s="49" t="s">
        <v>221</v>
      </c>
      <c r="C556" s="50" t="s">
        <v>272</v>
      </c>
      <c r="D556" s="51" t="s">
        <v>95</v>
      </c>
      <c r="E556" s="48" t="s">
        <v>85</v>
      </c>
      <c r="F556" s="48">
        <v>111.12</v>
      </c>
      <c r="G556" s="48">
        <v>109.87</v>
      </c>
      <c r="H556" s="48">
        <v>108.07</v>
      </c>
      <c r="I556" s="48">
        <v>111.24</v>
      </c>
      <c r="J556" s="48">
        <v>113.79</v>
      </c>
      <c r="K556" s="48">
        <v>116.34</v>
      </c>
      <c r="L556" s="48">
        <v>119.33</v>
      </c>
      <c r="M556" s="48">
        <v>122.6</v>
      </c>
      <c r="N556" s="48">
        <v>126.04</v>
      </c>
      <c r="O556" s="48">
        <v>129.93</v>
      </c>
      <c r="P556" s="48">
        <v>134.16999999999999</v>
      </c>
      <c r="Q556" s="48">
        <v>138.5</v>
      </c>
      <c r="R556" s="48">
        <v>143.15</v>
      </c>
      <c r="S556" s="48">
        <v>148.29</v>
      </c>
      <c r="T556" s="48">
        <v>153.62</v>
      </c>
      <c r="U556" s="48">
        <v>159.44</v>
      </c>
      <c r="V556" s="48">
        <v>165.69</v>
      </c>
      <c r="W556" s="48">
        <v>171.93</v>
      </c>
      <c r="X556" s="48">
        <v>178.41</v>
      </c>
      <c r="Y556" s="48">
        <v>184.9</v>
      </c>
      <c r="Z556" s="48">
        <v>191.29</v>
      </c>
      <c r="AA556" s="48">
        <v>197.9</v>
      </c>
      <c r="AB556" s="48">
        <v>204.78</v>
      </c>
      <c r="AC556" s="48">
        <v>211.88</v>
      </c>
      <c r="AD556" s="48">
        <v>218.86</v>
      </c>
      <c r="AE556" s="48">
        <v>226.03</v>
      </c>
      <c r="AF556" s="48">
        <v>233.5</v>
      </c>
      <c r="AG556" s="48">
        <v>240.9</v>
      </c>
      <c r="AH556" s="48">
        <v>245.51</v>
      </c>
      <c r="AI556" s="48">
        <v>246.37</v>
      </c>
      <c r="AJ556" s="48">
        <v>246.76</v>
      </c>
      <c r="AK556" s="48">
        <v>246.9</v>
      </c>
    </row>
    <row r="557" spans="1:37" s="48" customFormat="1" x14ac:dyDescent="0.3">
      <c r="A557" s="48" t="str">
        <f t="shared" si="13"/>
        <v>SDG_NoInv_Base_ReproTest02YIXhhd-2</v>
      </c>
      <c r="B557" s="49" t="s">
        <v>221</v>
      </c>
      <c r="C557" s="50" t="s">
        <v>272</v>
      </c>
      <c r="D557" s="51" t="s">
        <v>95</v>
      </c>
      <c r="E557" s="48" t="s">
        <v>86</v>
      </c>
      <c r="F557" s="48">
        <v>130.16999999999999</v>
      </c>
      <c r="G557" s="48">
        <v>128.18</v>
      </c>
      <c r="H557" s="48">
        <v>126.54</v>
      </c>
      <c r="I557" s="48">
        <v>130.16999999999999</v>
      </c>
      <c r="J557" s="48">
        <v>133.09</v>
      </c>
      <c r="K557" s="48">
        <v>136.06</v>
      </c>
      <c r="L557" s="48">
        <v>139.53</v>
      </c>
      <c r="M557" s="48">
        <v>143.32</v>
      </c>
      <c r="N557" s="48">
        <v>147.33000000000001</v>
      </c>
      <c r="O557" s="48">
        <v>151.82</v>
      </c>
      <c r="P557" s="48">
        <v>156.74</v>
      </c>
      <c r="Q557" s="48">
        <v>161.75</v>
      </c>
      <c r="R557" s="48">
        <v>167.16</v>
      </c>
      <c r="S557" s="48">
        <v>173.11</v>
      </c>
      <c r="T557" s="48">
        <v>179.29</v>
      </c>
      <c r="U557" s="48">
        <v>186.07</v>
      </c>
      <c r="V557" s="48">
        <v>193.32</v>
      </c>
      <c r="W557" s="48">
        <v>200.56</v>
      </c>
      <c r="X557" s="48">
        <v>208.05</v>
      </c>
      <c r="Y557" s="48">
        <v>215.52</v>
      </c>
      <c r="Z557" s="48">
        <v>222.9</v>
      </c>
      <c r="AA557" s="48">
        <v>230.52</v>
      </c>
      <c r="AB557" s="48">
        <v>238.45</v>
      </c>
      <c r="AC557" s="48">
        <v>246.61</v>
      </c>
      <c r="AD557" s="48">
        <v>254.66</v>
      </c>
      <c r="AE557" s="48">
        <v>262.94</v>
      </c>
      <c r="AF557" s="48">
        <v>271.57</v>
      </c>
      <c r="AG557" s="48">
        <v>280.02</v>
      </c>
      <c r="AH557" s="48">
        <v>284.95999999999998</v>
      </c>
      <c r="AI557" s="48">
        <v>285.76</v>
      </c>
      <c r="AJ557" s="48">
        <v>286.04000000000002</v>
      </c>
      <c r="AK557" s="48">
        <v>286.04000000000002</v>
      </c>
    </row>
    <row r="558" spans="1:37" s="48" customFormat="1" x14ac:dyDescent="0.3">
      <c r="A558" s="48" t="str">
        <f t="shared" si="13"/>
        <v>SDG_NoInv_Base_ReproTest02YIXhhd-3</v>
      </c>
      <c r="B558" s="49" t="s">
        <v>221</v>
      </c>
      <c r="C558" s="50" t="s">
        <v>272</v>
      </c>
      <c r="D558" s="51" t="s">
        <v>95</v>
      </c>
      <c r="E558" s="48" t="s">
        <v>87</v>
      </c>
      <c r="F558" s="48">
        <v>160.16</v>
      </c>
      <c r="G558" s="48">
        <v>157.06</v>
      </c>
      <c r="H558" s="48">
        <v>155.99</v>
      </c>
      <c r="I558" s="48">
        <v>160.29</v>
      </c>
      <c r="J558" s="48">
        <v>163.77000000000001</v>
      </c>
      <c r="K558" s="48">
        <v>167.37</v>
      </c>
      <c r="L558" s="48">
        <v>171.6</v>
      </c>
      <c r="M558" s="48">
        <v>176.21</v>
      </c>
      <c r="N558" s="48">
        <v>181.1</v>
      </c>
      <c r="O558" s="48">
        <v>186.58</v>
      </c>
      <c r="P558" s="48">
        <v>192.57</v>
      </c>
      <c r="Q558" s="48">
        <v>198.62</v>
      </c>
      <c r="R558" s="48">
        <v>205.24</v>
      </c>
      <c r="S558" s="48">
        <v>212.45</v>
      </c>
      <c r="T558" s="48">
        <v>219.95</v>
      </c>
      <c r="U558" s="48">
        <v>228.24</v>
      </c>
      <c r="V558" s="48">
        <v>237.03</v>
      </c>
      <c r="W558" s="48">
        <v>245.82</v>
      </c>
      <c r="X558" s="48">
        <v>254.88</v>
      </c>
      <c r="Y558" s="48">
        <v>263.86</v>
      </c>
      <c r="Z558" s="48">
        <v>272.77999999999997</v>
      </c>
      <c r="AA558" s="48">
        <v>281.94</v>
      </c>
      <c r="AB558" s="48">
        <v>291.54000000000002</v>
      </c>
      <c r="AC558" s="48">
        <v>301.32</v>
      </c>
      <c r="AD558" s="48">
        <v>311.01</v>
      </c>
      <c r="AE558" s="48">
        <v>321.01</v>
      </c>
      <c r="AF558" s="48">
        <v>331.42</v>
      </c>
      <c r="AG558" s="48">
        <v>341.5</v>
      </c>
      <c r="AH558" s="48">
        <v>346.65</v>
      </c>
      <c r="AI558" s="48">
        <v>347.23</v>
      </c>
      <c r="AJ558" s="48">
        <v>347.29</v>
      </c>
      <c r="AK558" s="48">
        <v>346.97</v>
      </c>
    </row>
    <row r="559" spans="1:37" s="48" customFormat="1" x14ac:dyDescent="0.3">
      <c r="A559" s="48" t="str">
        <f t="shared" si="13"/>
        <v>SDG_NoInv_Base_ReproTest02YIXhhd-4</v>
      </c>
      <c r="B559" s="49" t="s">
        <v>221</v>
      </c>
      <c r="C559" s="50" t="s">
        <v>272</v>
      </c>
      <c r="D559" s="51" t="s">
        <v>95</v>
      </c>
      <c r="E559" s="48" t="s">
        <v>88</v>
      </c>
      <c r="F559" s="48">
        <v>173.02</v>
      </c>
      <c r="G559" s="48">
        <v>168.8</v>
      </c>
      <c r="H559" s="48">
        <v>168.88</v>
      </c>
      <c r="I559" s="48">
        <v>173.32</v>
      </c>
      <c r="J559" s="48">
        <v>176.92</v>
      </c>
      <c r="K559" s="48">
        <v>180.78</v>
      </c>
      <c r="L559" s="48">
        <v>185.29</v>
      </c>
      <c r="M559" s="48">
        <v>190.19</v>
      </c>
      <c r="N559" s="48">
        <v>195.44</v>
      </c>
      <c r="O559" s="48">
        <v>201.3</v>
      </c>
      <c r="P559" s="48">
        <v>207.68</v>
      </c>
      <c r="Q559" s="48">
        <v>214.08</v>
      </c>
      <c r="R559" s="48">
        <v>221.18</v>
      </c>
      <c r="S559" s="48">
        <v>228.84</v>
      </c>
      <c r="T559" s="48">
        <v>236.83</v>
      </c>
      <c r="U559" s="48">
        <v>245.71</v>
      </c>
      <c r="V559" s="48">
        <v>255.04</v>
      </c>
      <c r="W559" s="48">
        <v>264.39</v>
      </c>
      <c r="X559" s="48">
        <v>273.99</v>
      </c>
      <c r="Y559" s="48">
        <v>283.42</v>
      </c>
      <c r="Z559" s="48">
        <v>292.86</v>
      </c>
      <c r="AA559" s="48">
        <v>302.48</v>
      </c>
      <c r="AB559" s="48">
        <v>312.66000000000003</v>
      </c>
      <c r="AC559" s="48">
        <v>322.88</v>
      </c>
      <c r="AD559" s="48">
        <v>333.09</v>
      </c>
      <c r="AE559" s="48">
        <v>343.65</v>
      </c>
      <c r="AF559" s="48">
        <v>354.64</v>
      </c>
      <c r="AG559" s="48">
        <v>365.1</v>
      </c>
      <c r="AH559" s="48">
        <v>369.47</v>
      </c>
      <c r="AI559" s="48">
        <v>369.57</v>
      </c>
      <c r="AJ559" s="48">
        <v>369.24</v>
      </c>
      <c r="AK559" s="48">
        <v>368.49</v>
      </c>
    </row>
    <row r="560" spans="1:37" s="48" customFormat="1" x14ac:dyDescent="0.3">
      <c r="A560" s="48" t="str">
        <f t="shared" si="13"/>
        <v>SDG_NoInv_Base_ReproTest02YIXhhd-5</v>
      </c>
      <c r="B560" s="49" t="s">
        <v>221</v>
      </c>
      <c r="C560" s="50" t="s">
        <v>272</v>
      </c>
      <c r="D560" s="51" t="s">
        <v>95</v>
      </c>
      <c r="E560" s="48" t="s">
        <v>89</v>
      </c>
      <c r="F560" s="48">
        <v>238.85</v>
      </c>
      <c r="G560" s="48">
        <v>231.63</v>
      </c>
      <c r="H560" s="48">
        <v>234.06</v>
      </c>
      <c r="I560" s="48">
        <v>239.79</v>
      </c>
      <c r="J560" s="48">
        <v>244.47</v>
      </c>
      <c r="K560" s="48">
        <v>249.71</v>
      </c>
      <c r="L560" s="48">
        <v>255.86</v>
      </c>
      <c r="M560" s="48">
        <v>262.51</v>
      </c>
      <c r="N560" s="48">
        <v>269.66000000000003</v>
      </c>
      <c r="O560" s="48">
        <v>277.58999999999997</v>
      </c>
      <c r="P560" s="48">
        <v>286.24</v>
      </c>
      <c r="Q560" s="48">
        <v>294.82</v>
      </c>
      <c r="R560" s="48">
        <v>304.56</v>
      </c>
      <c r="S560" s="48">
        <v>314.89999999999998</v>
      </c>
      <c r="T560" s="48">
        <v>325.70999999999998</v>
      </c>
      <c r="U560" s="48">
        <v>337.86</v>
      </c>
      <c r="V560" s="48">
        <v>350.43</v>
      </c>
      <c r="W560" s="48">
        <v>363.07</v>
      </c>
      <c r="X560" s="48">
        <v>376.01</v>
      </c>
      <c r="Y560" s="48">
        <v>388.5</v>
      </c>
      <c r="Z560" s="48">
        <v>401.15</v>
      </c>
      <c r="AA560" s="48">
        <v>413.91</v>
      </c>
      <c r="AB560" s="48">
        <v>427.53</v>
      </c>
      <c r="AC560" s="48">
        <v>440.95</v>
      </c>
      <c r="AD560" s="48">
        <v>454.54</v>
      </c>
      <c r="AE560" s="48">
        <v>468.65</v>
      </c>
      <c r="AF560" s="48">
        <v>483.37</v>
      </c>
      <c r="AG560" s="48">
        <v>497.06</v>
      </c>
      <c r="AH560" s="48">
        <v>500.69</v>
      </c>
      <c r="AI560" s="48">
        <v>499.73</v>
      </c>
      <c r="AJ560" s="48">
        <v>498.51</v>
      </c>
      <c r="AK560" s="48">
        <v>496.66</v>
      </c>
    </row>
    <row r="561" spans="1:37" s="48" customFormat="1" x14ac:dyDescent="0.3">
      <c r="A561" s="48" t="str">
        <f t="shared" si="13"/>
        <v>SDG_NoInv_Base_ReproTest02YIXhhd-6</v>
      </c>
      <c r="B561" s="49" t="s">
        <v>221</v>
      </c>
      <c r="C561" s="50" t="s">
        <v>272</v>
      </c>
      <c r="D561" s="51" t="s">
        <v>95</v>
      </c>
      <c r="E561" s="48" t="s">
        <v>90</v>
      </c>
      <c r="F561" s="48">
        <v>288.75</v>
      </c>
      <c r="G561" s="48">
        <v>276.86</v>
      </c>
      <c r="H561" s="48">
        <v>282.87</v>
      </c>
      <c r="I561" s="48">
        <v>289.39999999999998</v>
      </c>
      <c r="J561" s="48">
        <v>294.72000000000003</v>
      </c>
      <c r="K561" s="48">
        <v>300.94</v>
      </c>
      <c r="L561" s="48">
        <v>308.23</v>
      </c>
      <c r="M561" s="48">
        <v>316.05</v>
      </c>
      <c r="N561" s="48">
        <v>324.56</v>
      </c>
      <c r="O561" s="48">
        <v>333.92</v>
      </c>
      <c r="P561" s="48">
        <v>344.15</v>
      </c>
      <c r="Q561" s="48">
        <v>354.21</v>
      </c>
      <c r="R561" s="48">
        <v>365.87</v>
      </c>
      <c r="S561" s="48">
        <v>378.05</v>
      </c>
      <c r="T561" s="48">
        <v>390.82</v>
      </c>
      <c r="U561" s="48">
        <v>405.35</v>
      </c>
      <c r="V561" s="48">
        <v>420.12</v>
      </c>
      <c r="W561" s="48">
        <v>435.04</v>
      </c>
      <c r="X561" s="48">
        <v>450.22</v>
      </c>
      <c r="Y561" s="48">
        <v>464.68</v>
      </c>
      <c r="Z561" s="48">
        <v>479.54</v>
      </c>
      <c r="AA561" s="48">
        <v>494.34</v>
      </c>
      <c r="AB561" s="48">
        <v>510.32</v>
      </c>
      <c r="AC561" s="48">
        <v>525.73</v>
      </c>
      <c r="AD561" s="48">
        <v>541.51</v>
      </c>
      <c r="AE561" s="48">
        <v>557.96</v>
      </c>
      <c r="AF561" s="48">
        <v>575.1</v>
      </c>
      <c r="AG561" s="48">
        <v>590.6</v>
      </c>
      <c r="AH561" s="48">
        <v>592.35</v>
      </c>
      <c r="AI561" s="48">
        <v>590.08000000000004</v>
      </c>
      <c r="AJ561" s="48">
        <v>587.71</v>
      </c>
      <c r="AK561" s="48">
        <v>584.5</v>
      </c>
    </row>
    <row r="562" spans="1:37" s="48" customFormat="1" x14ac:dyDescent="0.3">
      <c r="A562" s="48" t="str">
        <f t="shared" si="13"/>
        <v>SDG_NoInv_Base_ReproTest02YIXhhd-7</v>
      </c>
      <c r="B562" s="49" t="s">
        <v>221</v>
      </c>
      <c r="C562" s="50" t="s">
        <v>272</v>
      </c>
      <c r="D562" s="51" t="s">
        <v>95</v>
      </c>
      <c r="E562" s="48" t="s">
        <v>91</v>
      </c>
      <c r="F562" s="48">
        <v>412.51</v>
      </c>
      <c r="G562" s="48">
        <v>392.61</v>
      </c>
      <c r="H562" s="48">
        <v>404.52</v>
      </c>
      <c r="I562" s="48">
        <v>413.48</v>
      </c>
      <c r="J562" s="48">
        <v>420.76</v>
      </c>
      <c r="K562" s="48">
        <v>429.57</v>
      </c>
      <c r="L562" s="48">
        <v>439.85</v>
      </c>
      <c r="M562" s="48">
        <v>450.82</v>
      </c>
      <c r="N562" s="48">
        <v>462.84</v>
      </c>
      <c r="O562" s="48">
        <v>475.92</v>
      </c>
      <c r="P562" s="48">
        <v>490.28</v>
      </c>
      <c r="Q562" s="48">
        <v>504.33</v>
      </c>
      <c r="R562" s="48">
        <v>520.91</v>
      </c>
      <c r="S562" s="48">
        <v>537.99</v>
      </c>
      <c r="T562" s="48">
        <v>555.94000000000005</v>
      </c>
      <c r="U562" s="48">
        <v>576.52</v>
      </c>
      <c r="V562" s="48">
        <v>597.15</v>
      </c>
      <c r="W562" s="48">
        <v>618.09</v>
      </c>
      <c r="X562" s="48">
        <v>639.4</v>
      </c>
      <c r="Y562" s="48">
        <v>659.4</v>
      </c>
      <c r="Z562" s="48">
        <v>680.21</v>
      </c>
      <c r="AA562" s="48">
        <v>700.71</v>
      </c>
      <c r="AB562" s="48">
        <v>723.07</v>
      </c>
      <c r="AC562" s="48">
        <v>744.19</v>
      </c>
      <c r="AD562" s="48">
        <v>766.02</v>
      </c>
      <c r="AE562" s="48">
        <v>788.83</v>
      </c>
      <c r="AF562" s="48">
        <v>812.62</v>
      </c>
      <c r="AG562" s="48">
        <v>833.76</v>
      </c>
      <c r="AH562" s="48">
        <v>833.43</v>
      </c>
      <c r="AI562" s="48">
        <v>828.98</v>
      </c>
      <c r="AJ562" s="48">
        <v>824.68</v>
      </c>
      <c r="AK562" s="48">
        <v>819.09</v>
      </c>
    </row>
    <row r="563" spans="1:37" s="48" customFormat="1" x14ac:dyDescent="0.3">
      <c r="A563" s="48" t="str">
        <f t="shared" si="13"/>
        <v>SDG_NoInv_Base_ReproTest02YIXhhd-8</v>
      </c>
      <c r="B563" s="49" t="s">
        <v>221</v>
      </c>
      <c r="C563" s="50" t="s">
        <v>272</v>
      </c>
      <c r="D563" s="51" t="s">
        <v>95</v>
      </c>
      <c r="E563" s="48" t="s">
        <v>92</v>
      </c>
      <c r="F563" s="48">
        <v>748.01</v>
      </c>
      <c r="G563" s="48">
        <v>704.13</v>
      </c>
      <c r="H563" s="48">
        <v>733.2</v>
      </c>
      <c r="I563" s="48">
        <v>748.92</v>
      </c>
      <c r="J563" s="48">
        <v>761.55</v>
      </c>
      <c r="K563" s="48">
        <v>777.37</v>
      </c>
      <c r="L563" s="48">
        <v>795.72</v>
      </c>
      <c r="M563" s="48">
        <v>815.13</v>
      </c>
      <c r="N563" s="48">
        <v>836.54</v>
      </c>
      <c r="O563" s="48">
        <v>859.34</v>
      </c>
      <c r="P563" s="48">
        <v>884.79</v>
      </c>
      <c r="Q563" s="48">
        <v>909.59</v>
      </c>
      <c r="R563" s="48">
        <v>939.52</v>
      </c>
      <c r="S563" s="48">
        <v>969.83</v>
      </c>
      <c r="T563" s="48">
        <v>1001.79</v>
      </c>
      <c r="U563" s="48">
        <v>1038.68</v>
      </c>
      <c r="V563" s="48">
        <v>1074.92</v>
      </c>
      <c r="W563" s="48">
        <v>1112.06</v>
      </c>
      <c r="X563" s="48">
        <v>1150.01</v>
      </c>
      <c r="Y563" s="48">
        <v>1184.92</v>
      </c>
      <c r="Z563" s="48">
        <v>1221.77</v>
      </c>
      <c r="AA563" s="48">
        <v>1257.5899999999999</v>
      </c>
      <c r="AB563" s="48">
        <v>1296.9100000000001</v>
      </c>
      <c r="AC563" s="48">
        <v>1333.13</v>
      </c>
      <c r="AD563" s="48">
        <v>1371.03</v>
      </c>
      <c r="AE563" s="48">
        <v>1410.78</v>
      </c>
      <c r="AF563" s="48">
        <v>1452.33</v>
      </c>
      <c r="AG563" s="48">
        <v>1488.59</v>
      </c>
      <c r="AH563" s="48">
        <v>1482</v>
      </c>
      <c r="AI563" s="48">
        <v>1471.32</v>
      </c>
      <c r="AJ563" s="48">
        <v>1461.47</v>
      </c>
      <c r="AK563" s="48">
        <v>1449.15</v>
      </c>
    </row>
    <row r="564" spans="1:37" s="48" customFormat="1" x14ac:dyDescent="0.3">
      <c r="A564" s="48" t="str">
        <f t="shared" si="13"/>
        <v>SDG_NoInv_Base_ReproTest02YIXhhd-9</v>
      </c>
      <c r="B564" s="49" t="s">
        <v>221</v>
      </c>
      <c r="C564" s="50" t="s">
        <v>272</v>
      </c>
      <c r="D564" s="51" t="s">
        <v>95</v>
      </c>
      <c r="E564" s="48" t="s">
        <v>93</v>
      </c>
      <c r="F564" s="48">
        <v>1780.4</v>
      </c>
      <c r="G564" s="48">
        <v>1655.88</v>
      </c>
      <c r="H564" s="48">
        <v>1737.34</v>
      </c>
      <c r="I564" s="48">
        <v>1774.46</v>
      </c>
      <c r="J564" s="48">
        <v>1804.28</v>
      </c>
      <c r="K564" s="48">
        <v>1841.68</v>
      </c>
      <c r="L564" s="48">
        <v>1884.44</v>
      </c>
      <c r="M564" s="48">
        <v>1929.2</v>
      </c>
      <c r="N564" s="48">
        <v>1979.21</v>
      </c>
      <c r="O564" s="48">
        <v>2033.23</v>
      </c>
      <c r="P564" s="48">
        <v>2092.8200000000002</v>
      </c>
      <c r="Q564" s="48">
        <v>2150.7399999999998</v>
      </c>
      <c r="R564" s="48">
        <v>2221.38</v>
      </c>
      <c r="S564" s="48">
        <v>2292.25</v>
      </c>
      <c r="T564" s="48">
        <v>2367.1</v>
      </c>
      <c r="U564" s="48">
        <v>2453.91</v>
      </c>
      <c r="V564" s="48">
        <v>2537.81</v>
      </c>
      <c r="W564" s="48">
        <v>2624.45</v>
      </c>
      <c r="X564" s="48">
        <v>2713.39</v>
      </c>
      <c r="Y564" s="48">
        <v>2794.7</v>
      </c>
      <c r="Z564" s="48">
        <v>2882.22</v>
      </c>
      <c r="AA564" s="48">
        <v>2965.8</v>
      </c>
      <c r="AB564" s="48">
        <v>3060.41</v>
      </c>
      <c r="AC564" s="48">
        <v>3145.14</v>
      </c>
      <c r="AD564" s="48">
        <v>3232.84</v>
      </c>
      <c r="AE564" s="48">
        <v>3324.72</v>
      </c>
      <c r="AF564" s="48">
        <v>3420.62</v>
      </c>
      <c r="AG564" s="48">
        <v>3503.11</v>
      </c>
      <c r="AH564" s="48">
        <v>3484.61</v>
      </c>
      <c r="AI564" s="48">
        <v>3460.03</v>
      </c>
      <c r="AJ564" s="48">
        <v>3435.92</v>
      </c>
      <c r="AK564" s="48">
        <v>3404.83</v>
      </c>
    </row>
    <row r="565" spans="1:37" s="48" customFormat="1" x14ac:dyDescent="0.3">
      <c r="A565" s="48" t="str">
        <f t="shared" si="13"/>
        <v>SDG_NoInv_Base_ReproTest02C_YIXtotal</v>
      </c>
      <c r="B565" s="49" t="s">
        <v>221</v>
      </c>
      <c r="C565" s="50" t="s">
        <v>272</v>
      </c>
      <c r="D565" s="51" t="s">
        <v>223</v>
      </c>
      <c r="E565" s="48" t="s">
        <v>1</v>
      </c>
      <c r="F565" s="48">
        <v>5873.17</v>
      </c>
      <c r="G565" s="48">
        <v>5528.83</v>
      </c>
      <c r="H565" s="48">
        <v>5697.92</v>
      </c>
      <c r="I565" s="48">
        <v>5825.44</v>
      </c>
      <c r="J565" s="48">
        <v>5931.47</v>
      </c>
      <c r="K565" s="48">
        <v>6055.86</v>
      </c>
      <c r="L565" s="48">
        <v>6196.94</v>
      </c>
      <c r="M565" s="48">
        <v>6341.24</v>
      </c>
      <c r="N565" s="48">
        <v>6500.86</v>
      </c>
      <c r="O565" s="48">
        <v>6684.73</v>
      </c>
      <c r="P565" s="48">
        <v>6882.17</v>
      </c>
      <c r="Q565" s="48">
        <v>7077.26</v>
      </c>
      <c r="R565" s="48">
        <v>7308.83</v>
      </c>
      <c r="S565" s="48">
        <v>7545.48</v>
      </c>
      <c r="T565" s="48">
        <v>7794.38</v>
      </c>
      <c r="U565" s="48">
        <v>8078.95</v>
      </c>
      <c r="V565" s="48">
        <v>8357.0300000000007</v>
      </c>
      <c r="W565" s="48">
        <v>8644.5</v>
      </c>
      <c r="X565" s="48">
        <v>8943.75</v>
      </c>
      <c r="Y565" s="48">
        <v>9227.65</v>
      </c>
      <c r="Z565" s="48">
        <v>9530.14</v>
      </c>
      <c r="AA565" s="48">
        <v>9822.82</v>
      </c>
      <c r="AB565" s="48">
        <v>10152.64</v>
      </c>
      <c r="AC565" s="48">
        <v>10460.049999999999</v>
      </c>
      <c r="AD565" s="48">
        <v>10768.07</v>
      </c>
      <c r="AE565" s="48">
        <v>11087.01</v>
      </c>
      <c r="AF565" s="48">
        <v>11417.29</v>
      </c>
      <c r="AG565" s="48">
        <v>11739.75</v>
      </c>
      <c r="AH565" s="48">
        <v>11803.98</v>
      </c>
      <c r="AI565" s="48">
        <v>11815.76</v>
      </c>
      <c r="AJ565" s="48">
        <v>11814.21</v>
      </c>
      <c r="AK565" s="48">
        <v>11785.15</v>
      </c>
    </row>
    <row r="566" spans="1:37" s="48" customFormat="1" x14ac:dyDescent="0.3">
      <c r="A566" s="48" t="str">
        <f t="shared" si="13"/>
        <v>SDG_NoInv_Base_ReproTest02TINSXent-n</v>
      </c>
      <c r="B566" s="49" t="s">
        <v>221</v>
      </c>
      <c r="C566" s="50" t="s">
        <v>272</v>
      </c>
      <c r="D566" s="51" t="s">
        <v>94</v>
      </c>
      <c r="E566" s="48" t="s">
        <v>82</v>
      </c>
      <c r="F566" s="48">
        <v>0.14000000000000001</v>
      </c>
      <c r="G566" s="48">
        <v>0.15</v>
      </c>
      <c r="H566" s="48">
        <v>0.14000000000000001</v>
      </c>
      <c r="I566" s="48">
        <v>0.14000000000000001</v>
      </c>
      <c r="J566" s="48">
        <v>0.14000000000000001</v>
      </c>
      <c r="K566" s="48">
        <v>0.14000000000000001</v>
      </c>
      <c r="L566" s="48">
        <v>0.14000000000000001</v>
      </c>
      <c r="M566" s="48">
        <v>0.14000000000000001</v>
      </c>
      <c r="N566" s="48">
        <v>0.14000000000000001</v>
      </c>
      <c r="O566" s="48">
        <v>0.14000000000000001</v>
      </c>
      <c r="P566" s="48">
        <v>0.14000000000000001</v>
      </c>
      <c r="Q566" s="48">
        <v>0.14000000000000001</v>
      </c>
      <c r="R566" s="48">
        <v>0.14000000000000001</v>
      </c>
      <c r="S566" s="48">
        <v>0.14000000000000001</v>
      </c>
      <c r="T566" s="48">
        <v>0.14000000000000001</v>
      </c>
      <c r="U566" s="48">
        <v>0.14000000000000001</v>
      </c>
      <c r="V566" s="48">
        <v>0.13</v>
      </c>
      <c r="W566" s="48">
        <v>0.13</v>
      </c>
      <c r="X566" s="48">
        <v>0.13</v>
      </c>
      <c r="Y566" s="48">
        <v>0.13</v>
      </c>
      <c r="Z566" s="48">
        <v>0.13</v>
      </c>
      <c r="AA566" s="48">
        <v>0.13</v>
      </c>
      <c r="AB566" s="48">
        <v>0.13</v>
      </c>
      <c r="AC566" s="48">
        <v>0.13</v>
      </c>
      <c r="AD566" s="48">
        <v>0.13</v>
      </c>
      <c r="AE566" s="48">
        <v>0.13</v>
      </c>
      <c r="AF566" s="48">
        <v>0.13</v>
      </c>
      <c r="AG566" s="48">
        <v>0.13</v>
      </c>
      <c r="AH566" s="48">
        <v>0.13</v>
      </c>
      <c r="AI566" s="48">
        <v>0.13</v>
      </c>
      <c r="AJ566" s="48">
        <v>0.13</v>
      </c>
      <c r="AK566" s="48">
        <v>0.13</v>
      </c>
    </row>
    <row r="567" spans="1:37" s="48" customFormat="1" x14ac:dyDescent="0.3">
      <c r="A567" s="48" t="str">
        <f t="shared" si="13"/>
        <v>SDG_NoInv_Base_ReproTest02TINSXent-e</v>
      </c>
      <c r="B567" s="49" t="s">
        <v>221</v>
      </c>
      <c r="C567" s="50" t="s">
        <v>272</v>
      </c>
      <c r="D567" s="51" t="s">
        <v>94</v>
      </c>
      <c r="E567" s="48" t="s">
        <v>83</v>
      </c>
      <c r="F567" s="48">
        <v>0.11</v>
      </c>
      <c r="G567" s="48">
        <v>0.12</v>
      </c>
      <c r="H567" s="48">
        <v>0.12</v>
      </c>
      <c r="I567" s="48">
        <v>0.12</v>
      </c>
      <c r="J567" s="48">
        <v>0.12</v>
      </c>
      <c r="K567" s="48">
        <v>0.12</v>
      </c>
      <c r="L567" s="48">
        <v>0.12</v>
      </c>
      <c r="M567" s="48">
        <v>0.12</v>
      </c>
      <c r="N567" s="48">
        <v>0.12</v>
      </c>
      <c r="O567" s="48">
        <v>0.12</v>
      </c>
      <c r="P567" s="48">
        <v>0.12</v>
      </c>
      <c r="Q567" s="48">
        <v>0.12</v>
      </c>
      <c r="R567" s="48">
        <v>0.12</v>
      </c>
      <c r="S567" s="48">
        <v>0.12</v>
      </c>
      <c r="T567" s="48">
        <v>0.12</v>
      </c>
      <c r="U567" s="48">
        <v>0.12</v>
      </c>
      <c r="V567" s="48">
        <v>0.12</v>
      </c>
      <c r="W567" s="48">
        <v>0.12</v>
      </c>
      <c r="X567" s="48">
        <v>0.12</v>
      </c>
      <c r="Y567" s="48">
        <v>0.12</v>
      </c>
      <c r="Z567" s="48">
        <v>0.11</v>
      </c>
      <c r="AA567" s="48">
        <v>0.11</v>
      </c>
      <c r="AB567" s="48">
        <v>0.11</v>
      </c>
      <c r="AC567" s="48">
        <v>0.11</v>
      </c>
      <c r="AD567" s="48">
        <v>0.11</v>
      </c>
      <c r="AE567" s="48">
        <v>0.11</v>
      </c>
      <c r="AF567" s="48">
        <v>0.11</v>
      </c>
      <c r="AG567" s="48">
        <v>0.11</v>
      </c>
      <c r="AH567" s="48">
        <v>0.11</v>
      </c>
      <c r="AI567" s="48">
        <v>0.11</v>
      </c>
      <c r="AJ567" s="48">
        <v>0.11</v>
      </c>
      <c r="AK567" s="48">
        <v>0.11</v>
      </c>
    </row>
    <row r="568" spans="1:37" s="48" customFormat="1" x14ac:dyDescent="0.3">
      <c r="A568" s="48" t="str">
        <f t="shared" si="13"/>
        <v>SDG_NoInv_Base_ReproTest02TINSXhhd-0</v>
      </c>
      <c r="B568" s="49" t="s">
        <v>221</v>
      </c>
      <c r="C568" s="50" t="s">
        <v>272</v>
      </c>
      <c r="D568" s="51" t="s">
        <v>94</v>
      </c>
      <c r="E568" s="48" t="s">
        <v>84</v>
      </c>
      <c r="F568" s="48">
        <v>0</v>
      </c>
      <c r="G568" s="48">
        <v>0</v>
      </c>
      <c r="H568" s="48">
        <v>0</v>
      </c>
      <c r="I568" s="48">
        <v>0</v>
      </c>
      <c r="J568" s="48">
        <v>0</v>
      </c>
      <c r="K568" s="48">
        <v>0</v>
      </c>
      <c r="L568" s="48">
        <v>0</v>
      </c>
      <c r="M568" s="48">
        <v>0</v>
      </c>
      <c r="N568" s="48">
        <v>0</v>
      </c>
      <c r="O568" s="48">
        <v>0</v>
      </c>
      <c r="P568" s="48">
        <v>0</v>
      </c>
      <c r="Q568" s="48">
        <v>0</v>
      </c>
      <c r="R568" s="48">
        <v>0</v>
      </c>
      <c r="S568" s="48">
        <v>0</v>
      </c>
      <c r="T568" s="48">
        <v>0</v>
      </c>
      <c r="U568" s="48">
        <v>0</v>
      </c>
      <c r="V568" s="48">
        <v>0</v>
      </c>
      <c r="W568" s="48">
        <v>0</v>
      </c>
      <c r="X568" s="48">
        <v>0</v>
      </c>
      <c r="Y568" s="48">
        <v>0</v>
      </c>
      <c r="Z568" s="48">
        <v>0</v>
      </c>
      <c r="AA568" s="48">
        <v>0</v>
      </c>
      <c r="AB568" s="48">
        <v>0</v>
      </c>
      <c r="AC568" s="48">
        <v>0</v>
      </c>
      <c r="AD568" s="48">
        <v>0</v>
      </c>
      <c r="AE568" s="48">
        <v>0</v>
      </c>
      <c r="AF568" s="48">
        <v>0</v>
      </c>
      <c r="AG568" s="48">
        <v>0</v>
      </c>
      <c r="AH568" s="48">
        <v>0</v>
      </c>
      <c r="AI568" s="48">
        <v>0</v>
      </c>
      <c r="AJ568" s="48">
        <v>0</v>
      </c>
      <c r="AK568" s="48">
        <v>0</v>
      </c>
    </row>
    <row r="569" spans="1:37" s="48" customFormat="1" x14ac:dyDescent="0.3">
      <c r="A569" s="48" t="str">
        <f t="shared" si="13"/>
        <v>SDG_NoInv_Base_ReproTest02TINSXhhd-1</v>
      </c>
      <c r="B569" s="49" t="s">
        <v>221</v>
      </c>
      <c r="C569" s="50" t="s">
        <v>272</v>
      </c>
      <c r="D569" s="51" t="s">
        <v>94</v>
      </c>
      <c r="E569" s="48" t="s">
        <v>85</v>
      </c>
      <c r="F569" s="48">
        <v>0</v>
      </c>
      <c r="G569" s="48">
        <v>0</v>
      </c>
      <c r="H569" s="48">
        <v>0</v>
      </c>
      <c r="I569" s="48">
        <v>0</v>
      </c>
      <c r="J569" s="48">
        <v>0</v>
      </c>
      <c r="K569" s="48">
        <v>0</v>
      </c>
      <c r="L569" s="48">
        <v>0</v>
      </c>
      <c r="M569" s="48">
        <v>0</v>
      </c>
      <c r="N569" s="48">
        <v>0</v>
      </c>
      <c r="O569" s="48">
        <v>0</v>
      </c>
      <c r="P569" s="48">
        <v>0</v>
      </c>
      <c r="Q569" s="48">
        <v>0</v>
      </c>
      <c r="R569" s="48">
        <v>0</v>
      </c>
      <c r="S569" s="48">
        <v>0</v>
      </c>
      <c r="T569" s="48">
        <v>0</v>
      </c>
      <c r="U569" s="48">
        <v>0</v>
      </c>
      <c r="V569" s="48">
        <v>0</v>
      </c>
      <c r="W569" s="48">
        <v>0</v>
      </c>
      <c r="X569" s="48">
        <v>0</v>
      </c>
      <c r="Y569" s="48">
        <v>0</v>
      </c>
      <c r="Z569" s="48">
        <v>0</v>
      </c>
      <c r="AA569" s="48">
        <v>0</v>
      </c>
      <c r="AB569" s="48">
        <v>0</v>
      </c>
      <c r="AC569" s="48">
        <v>0</v>
      </c>
      <c r="AD569" s="48">
        <v>0</v>
      </c>
      <c r="AE569" s="48">
        <v>0</v>
      </c>
      <c r="AF569" s="48">
        <v>0</v>
      </c>
      <c r="AG569" s="48">
        <v>0</v>
      </c>
      <c r="AH569" s="48">
        <v>0</v>
      </c>
      <c r="AI569" s="48">
        <v>0</v>
      </c>
      <c r="AJ569" s="48">
        <v>0</v>
      </c>
      <c r="AK569" s="48">
        <v>0</v>
      </c>
    </row>
    <row r="570" spans="1:37" s="48" customFormat="1" x14ac:dyDescent="0.3">
      <c r="A570" s="48" t="str">
        <f t="shared" si="13"/>
        <v>SDG_NoInv_Base_ReproTest02TINSXhhd-2</v>
      </c>
      <c r="B570" s="49" t="s">
        <v>221</v>
      </c>
      <c r="C570" s="50" t="s">
        <v>272</v>
      </c>
      <c r="D570" s="51" t="s">
        <v>94</v>
      </c>
      <c r="E570" s="48" t="s">
        <v>86</v>
      </c>
      <c r="F570" s="48">
        <v>0.01</v>
      </c>
      <c r="G570" s="48">
        <v>0.01</v>
      </c>
      <c r="H570" s="48">
        <v>0.01</v>
      </c>
      <c r="I570" s="48">
        <v>0.01</v>
      </c>
      <c r="J570" s="48">
        <v>0.01</v>
      </c>
      <c r="K570" s="48">
        <v>0.01</v>
      </c>
      <c r="L570" s="48">
        <v>0.01</v>
      </c>
      <c r="M570" s="48">
        <v>0.01</v>
      </c>
      <c r="N570" s="48">
        <v>0.01</v>
      </c>
      <c r="O570" s="48">
        <v>0.01</v>
      </c>
      <c r="P570" s="48">
        <v>0.01</v>
      </c>
      <c r="Q570" s="48">
        <v>0.01</v>
      </c>
      <c r="R570" s="48">
        <v>0.01</v>
      </c>
      <c r="S570" s="48">
        <v>0.01</v>
      </c>
      <c r="T570" s="48">
        <v>0.01</v>
      </c>
      <c r="U570" s="48">
        <v>0.01</v>
      </c>
      <c r="V570" s="48">
        <v>0.01</v>
      </c>
      <c r="W570" s="48">
        <v>0.01</v>
      </c>
      <c r="X570" s="48">
        <v>0.01</v>
      </c>
      <c r="Y570" s="48">
        <v>0.01</v>
      </c>
      <c r="Z570" s="48">
        <v>0.01</v>
      </c>
      <c r="AA570" s="48">
        <v>0.01</v>
      </c>
      <c r="AB570" s="48">
        <v>0.01</v>
      </c>
      <c r="AC570" s="48">
        <v>0.01</v>
      </c>
      <c r="AD570" s="48">
        <v>0.01</v>
      </c>
      <c r="AE570" s="48">
        <v>0.01</v>
      </c>
      <c r="AF570" s="48">
        <v>0.01</v>
      </c>
      <c r="AG570" s="48">
        <v>0.01</v>
      </c>
      <c r="AH570" s="48">
        <v>0.01</v>
      </c>
      <c r="AI570" s="48">
        <v>0.01</v>
      </c>
      <c r="AJ570" s="48">
        <v>0.01</v>
      </c>
      <c r="AK570" s="48">
        <v>0.01</v>
      </c>
    </row>
    <row r="571" spans="1:37" s="48" customFormat="1" x14ac:dyDescent="0.3">
      <c r="A571" s="48" t="str">
        <f t="shared" si="13"/>
        <v>SDG_NoInv_Base_ReproTest02TINSXhhd-3</v>
      </c>
      <c r="B571" s="49" t="s">
        <v>221</v>
      </c>
      <c r="C571" s="50" t="s">
        <v>272</v>
      </c>
      <c r="D571" s="51" t="s">
        <v>94</v>
      </c>
      <c r="E571" s="48" t="s">
        <v>87</v>
      </c>
      <c r="F571" s="48">
        <v>0.01</v>
      </c>
      <c r="G571" s="48">
        <v>0.01</v>
      </c>
      <c r="H571" s="48">
        <v>0.01</v>
      </c>
      <c r="I571" s="48">
        <v>0.01</v>
      </c>
      <c r="J571" s="48">
        <v>0.01</v>
      </c>
      <c r="K571" s="48">
        <v>0.01</v>
      </c>
      <c r="L571" s="48">
        <v>0.01</v>
      </c>
      <c r="M571" s="48">
        <v>0.01</v>
      </c>
      <c r="N571" s="48">
        <v>0.01</v>
      </c>
      <c r="O571" s="48">
        <v>0.01</v>
      </c>
      <c r="P571" s="48">
        <v>0.01</v>
      </c>
      <c r="Q571" s="48">
        <v>0.01</v>
      </c>
      <c r="R571" s="48">
        <v>0.01</v>
      </c>
      <c r="S571" s="48">
        <v>0.01</v>
      </c>
      <c r="T571" s="48">
        <v>0.01</v>
      </c>
      <c r="U571" s="48">
        <v>0.01</v>
      </c>
      <c r="V571" s="48">
        <v>0.01</v>
      </c>
      <c r="W571" s="48">
        <v>0.01</v>
      </c>
      <c r="X571" s="48">
        <v>0.01</v>
      </c>
      <c r="Y571" s="48">
        <v>0.01</v>
      </c>
      <c r="Z571" s="48">
        <v>0.01</v>
      </c>
      <c r="AA571" s="48">
        <v>0.01</v>
      </c>
      <c r="AB571" s="48">
        <v>0.01</v>
      </c>
      <c r="AC571" s="48">
        <v>0.01</v>
      </c>
      <c r="AD571" s="48">
        <v>0.01</v>
      </c>
      <c r="AE571" s="48">
        <v>0.01</v>
      </c>
      <c r="AF571" s="48">
        <v>0.01</v>
      </c>
      <c r="AG571" s="48">
        <v>0.01</v>
      </c>
      <c r="AH571" s="48">
        <v>0.01</v>
      </c>
      <c r="AI571" s="48">
        <v>0.01</v>
      </c>
      <c r="AJ571" s="48">
        <v>0.01</v>
      </c>
      <c r="AK571" s="48">
        <v>0.01</v>
      </c>
    </row>
    <row r="572" spans="1:37" s="48" customFormat="1" x14ac:dyDescent="0.3">
      <c r="A572" s="48" t="str">
        <f t="shared" si="13"/>
        <v>SDG_NoInv_Base_ReproTest02TINSXhhd-4</v>
      </c>
      <c r="B572" s="49" t="s">
        <v>221</v>
      </c>
      <c r="C572" s="50" t="s">
        <v>272</v>
      </c>
      <c r="D572" s="51" t="s">
        <v>94</v>
      </c>
      <c r="E572" s="48" t="s">
        <v>88</v>
      </c>
      <c r="F572" s="48">
        <v>0.02</v>
      </c>
      <c r="G572" s="48">
        <v>0.02</v>
      </c>
      <c r="H572" s="48">
        <v>0.02</v>
      </c>
      <c r="I572" s="48">
        <v>0.02</v>
      </c>
      <c r="J572" s="48">
        <v>0.02</v>
      </c>
      <c r="K572" s="48">
        <v>0.02</v>
      </c>
      <c r="L572" s="48">
        <v>0.02</v>
      </c>
      <c r="M572" s="48">
        <v>0.02</v>
      </c>
      <c r="N572" s="48">
        <v>0.02</v>
      </c>
      <c r="O572" s="48">
        <v>0.02</v>
      </c>
      <c r="P572" s="48">
        <v>0.02</v>
      </c>
      <c r="Q572" s="48">
        <v>0.02</v>
      </c>
      <c r="R572" s="48">
        <v>0.02</v>
      </c>
      <c r="S572" s="48">
        <v>0.02</v>
      </c>
      <c r="T572" s="48">
        <v>0.02</v>
      </c>
      <c r="U572" s="48">
        <v>0.02</v>
      </c>
      <c r="V572" s="48">
        <v>0.02</v>
      </c>
      <c r="W572" s="48">
        <v>0.02</v>
      </c>
      <c r="X572" s="48">
        <v>0.02</v>
      </c>
      <c r="Y572" s="48">
        <v>0.02</v>
      </c>
      <c r="Z572" s="48">
        <v>0.02</v>
      </c>
      <c r="AA572" s="48">
        <v>0.02</v>
      </c>
      <c r="AB572" s="48">
        <v>0.02</v>
      </c>
      <c r="AC572" s="48">
        <v>0.02</v>
      </c>
      <c r="AD572" s="48">
        <v>0.02</v>
      </c>
      <c r="AE572" s="48">
        <v>0.02</v>
      </c>
      <c r="AF572" s="48">
        <v>0.02</v>
      </c>
      <c r="AG572" s="48">
        <v>0.02</v>
      </c>
      <c r="AH572" s="48">
        <v>0.02</v>
      </c>
      <c r="AI572" s="48">
        <v>0.02</v>
      </c>
      <c r="AJ572" s="48">
        <v>0.02</v>
      </c>
      <c r="AK572" s="48">
        <v>0.02</v>
      </c>
    </row>
    <row r="573" spans="1:37" s="48" customFormat="1" x14ac:dyDescent="0.3">
      <c r="A573" s="48" t="str">
        <f t="shared" si="13"/>
        <v>SDG_NoInv_Base_ReproTest02TINSXhhd-5</v>
      </c>
      <c r="B573" s="49" t="s">
        <v>221</v>
      </c>
      <c r="C573" s="50" t="s">
        <v>272</v>
      </c>
      <c r="D573" s="51" t="s">
        <v>94</v>
      </c>
      <c r="E573" s="48" t="s">
        <v>89</v>
      </c>
      <c r="F573" s="48">
        <v>0.04</v>
      </c>
      <c r="G573" s="48">
        <v>0.04</v>
      </c>
      <c r="H573" s="48">
        <v>0.04</v>
      </c>
      <c r="I573" s="48">
        <v>0.04</v>
      </c>
      <c r="J573" s="48">
        <v>0.04</v>
      </c>
      <c r="K573" s="48">
        <v>0.04</v>
      </c>
      <c r="L573" s="48">
        <v>0.04</v>
      </c>
      <c r="M573" s="48">
        <v>0.04</v>
      </c>
      <c r="N573" s="48">
        <v>0.04</v>
      </c>
      <c r="O573" s="48">
        <v>0.04</v>
      </c>
      <c r="P573" s="48">
        <v>0.04</v>
      </c>
      <c r="Q573" s="48">
        <v>0.04</v>
      </c>
      <c r="R573" s="48">
        <v>0.04</v>
      </c>
      <c r="S573" s="48">
        <v>0.04</v>
      </c>
      <c r="T573" s="48">
        <v>0.04</v>
      </c>
      <c r="U573" s="48">
        <v>0.04</v>
      </c>
      <c r="V573" s="48">
        <v>0.04</v>
      </c>
      <c r="W573" s="48">
        <v>0.04</v>
      </c>
      <c r="X573" s="48">
        <v>0.04</v>
      </c>
      <c r="Y573" s="48">
        <v>0.04</v>
      </c>
      <c r="Z573" s="48">
        <v>0.04</v>
      </c>
      <c r="AA573" s="48">
        <v>0.04</v>
      </c>
      <c r="AB573" s="48">
        <v>0.04</v>
      </c>
      <c r="AC573" s="48">
        <v>0.04</v>
      </c>
      <c r="AD573" s="48">
        <v>0.04</v>
      </c>
      <c r="AE573" s="48">
        <v>0.04</v>
      </c>
      <c r="AF573" s="48">
        <v>0.03</v>
      </c>
      <c r="AG573" s="48">
        <v>0.03</v>
      </c>
      <c r="AH573" s="48">
        <v>0.04</v>
      </c>
      <c r="AI573" s="48">
        <v>0.04</v>
      </c>
      <c r="AJ573" s="48">
        <v>0.04</v>
      </c>
      <c r="AK573" s="48">
        <v>0.04</v>
      </c>
    </row>
    <row r="574" spans="1:37" s="48" customFormat="1" x14ac:dyDescent="0.3">
      <c r="A574" s="48" t="str">
        <f t="shared" si="13"/>
        <v>SDG_NoInv_Base_ReproTest02TINSXhhd-6</v>
      </c>
      <c r="B574" s="49" t="s">
        <v>221</v>
      </c>
      <c r="C574" s="50" t="s">
        <v>272</v>
      </c>
      <c r="D574" s="51" t="s">
        <v>94</v>
      </c>
      <c r="E574" s="48" t="s">
        <v>90</v>
      </c>
      <c r="F574" s="48">
        <v>0.05</v>
      </c>
      <c r="G574" s="48">
        <v>0.05</v>
      </c>
      <c r="H574" s="48">
        <v>0.05</v>
      </c>
      <c r="I574" s="48">
        <v>0.05</v>
      </c>
      <c r="J574" s="48">
        <v>0.05</v>
      </c>
      <c r="K574" s="48">
        <v>0.05</v>
      </c>
      <c r="L574" s="48">
        <v>0.05</v>
      </c>
      <c r="M574" s="48">
        <v>0.05</v>
      </c>
      <c r="N574" s="48">
        <v>0.05</v>
      </c>
      <c r="O574" s="48">
        <v>0.05</v>
      </c>
      <c r="P574" s="48">
        <v>0.05</v>
      </c>
      <c r="Q574" s="48">
        <v>0.05</v>
      </c>
      <c r="R574" s="48">
        <v>0.05</v>
      </c>
      <c r="S574" s="48">
        <v>0.05</v>
      </c>
      <c r="T574" s="48">
        <v>0.05</v>
      </c>
      <c r="U574" s="48">
        <v>0.05</v>
      </c>
      <c r="V574" s="48">
        <v>0.05</v>
      </c>
      <c r="W574" s="48">
        <v>0.05</v>
      </c>
      <c r="X574" s="48">
        <v>0.05</v>
      </c>
      <c r="Y574" s="48">
        <v>0.05</v>
      </c>
      <c r="Z574" s="48">
        <v>0.05</v>
      </c>
      <c r="AA574" s="48">
        <v>0.05</v>
      </c>
      <c r="AB574" s="48">
        <v>0.05</v>
      </c>
      <c r="AC574" s="48">
        <v>0.05</v>
      </c>
      <c r="AD574" s="48">
        <v>0.05</v>
      </c>
      <c r="AE574" s="48">
        <v>0.05</v>
      </c>
      <c r="AF574" s="48">
        <v>0.05</v>
      </c>
      <c r="AG574" s="48">
        <v>0.05</v>
      </c>
      <c r="AH574" s="48">
        <v>0.05</v>
      </c>
      <c r="AI574" s="48">
        <v>0.05</v>
      </c>
      <c r="AJ574" s="48">
        <v>0.05</v>
      </c>
      <c r="AK574" s="48">
        <v>0.05</v>
      </c>
    </row>
    <row r="575" spans="1:37" s="48" customFormat="1" x14ac:dyDescent="0.3">
      <c r="A575" s="48" t="str">
        <f t="shared" si="13"/>
        <v>SDG_NoInv_Base_ReproTest02TINSXhhd-7</v>
      </c>
      <c r="B575" s="49" t="s">
        <v>221</v>
      </c>
      <c r="C575" s="50" t="s">
        <v>272</v>
      </c>
      <c r="D575" s="51" t="s">
        <v>94</v>
      </c>
      <c r="E575" s="48" t="s">
        <v>91</v>
      </c>
      <c r="F575" s="48">
        <v>0.08</v>
      </c>
      <c r="G575" s="48">
        <v>0.09</v>
      </c>
      <c r="H575" s="48">
        <v>0.08</v>
      </c>
      <c r="I575" s="48">
        <v>0.08</v>
      </c>
      <c r="J575" s="48">
        <v>0.08</v>
      </c>
      <c r="K575" s="48">
        <v>0.08</v>
      </c>
      <c r="L575" s="48">
        <v>0.08</v>
      </c>
      <c r="M575" s="48">
        <v>0.08</v>
      </c>
      <c r="N575" s="48">
        <v>0.08</v>
      </c>
      <c r="O575" s="48">
        <v>0.08</v>
      </c>
      <c r="P575" s="48">
        <v>0.08</v>
      </c>
      <c r="Q575" s="48">
        <v>0.08</v>
      </c>
      <c r="R575" s="48">
        <v>0.08</v>
      </c>
      <c r="S575" s="48">
        <v>0.08</v>
      </c>
      <c r="T575" s="48">
        <v>0.08</v>
      </c>
      <c r="U575" s="48">
        <v>0.08</v>
      </c>
      <c r="V575" s="48">
        <v>0.08</v>
      </c>
      <c r="W575" s="48">
        <v>0.08</v>
      </c>
      <c r="X575" s="48">
        <v>0.08</v>
      </c>
      <c r="Y575" s="48">
        <v>0.08</v>
      </c>
      <c r="Z575" s="48">
        <v>0.08</v>
      </c>
      <c r="AA575" s="48">
        <v>0.08</v>
      </c>
      <c r="AB575" s="48">
        <v>0.08</v>
      </c>
      <c r="AC575" s="48">
        <v>0.08</v>
      </c>
      <c r="AD575" s="48">
        <v>0.08</v>
      </c>
      <c r="AE575" s="48">
        <v>0.08</v>
      </c>
      <c r="AF575" s="48">
        <v>0.08</v>
      </c>
      <c r="AG575" s="48">
        <v>0.08</v>
      </c>
      <c r="AH575" s="48">
        <v>0.08</v>
      </c>
      <c r="AI575" s="48">
        <v>0.08</v>
      </c>
      <c r="AJ575" s="48">
        <v>0.08</v>
      </c>
      <c r="AK575" s="48">
        <v>0.08</v>
      </c>
    </row>
    <row r="576" spans="1:37" s="48" customFormat="1" x14ac:dyDescent="0.3">
      <c r="A576" s="48" t="str">
        <f t="shared" si="13"/>
        <v>SDG_NoInv_Base_ReproTest02TINSXhhd-8</v>
      </c>
      <c r="B576" s="49" t="s">
        <v>221</v>
      </c>
      <c r="C576" s="50" t="s">
        <v>272</v>
      </c>
      <c r="D576" s="51" t="s">
        <v>94</v>
      </c>
      <c r="E576" s="48" t="s">
        <v>92</v>
      </c>
      <c r="F576" s="48">
        <v>0.15</v>
      </c>
      <c r="G576" s="48">
        <v>0.16</v>
      </c>
      <c r="H576" s="48">
        <v>0.15</v>
      </c>
      <c r="I576" s="48">
        <v>0.15</v>
      </c>
      <c r="J576" s="48">
        <v>0.15</v>
      </c>
      <c r="K576" s="48">
        <v>0.15</v>
      </c>
      <c r="L576" s="48">
        <v>0.15</v>
      </c>
      <c r="M576" s="48">
        <v>0.15</v>
      </c>
      <c r="N576" s="48">
        <v>0.15</v>
      </c>
      <c r="O576" s="48">
        <v>0.15</v>
      </c>
      <c r="P576" s="48">
        <v>0.15</v>
      </c>
      <c r="Q576" s="48">
        <v>0.15</v>
      </c>
      <c r="R576" s="48">
        <v>0.15</v>
      </c>
      <c r="S576" s="48">
        <v>0.15</v>
      </c>
      <c r="T576" s="48">
        <v>0.14000000000000001</v>
      </c>
      <c r="U576" s="48">
        <v>0.14000000000000001</v>
      </c>
      <c r="V576" s="48">
        <v>0.14000000000000001</v>
      </c>
      <c r="W576" s="48">
        <v>0.14000000000000001</v>
      </c>
      <c r="X576" s="48">
        <v>0.14000000000000001</v>
      </c>
      <c r="Y576" s="48">
        <v>0.14000000000000001</v>
      </c>
      <c r="Z576" s="48">
        <v>0.14000000000000001</v>
      </c>
      <c r="AA576" s="48">
        <v>0.14000000000000001</v>
      </c>
      <c r="AB576" s="48">
        <v>0.14000000000000001</v>
      </c>
      <c r="AC576" s="48">
        <v>0.14000000000000001</v>
      </c>
      <c r="AD576" s="48">
        <v>0.14000000000000001</v>
      </c>
      <c r="AE576" s="48">
        <v>0.14000000000000001</v>
      </c>
      <c r="AF576" s="48">
        <v>0.14000000000000001</v>
      </c>
      <c r="AG576" s="48">
        <v>0.14000000000000001</v>
      </c>
      <c r="AH576" s="48">
        <v>0.14000000000000001</v>
      </c>
      <c r="AI576" s="48">
        <v>0.14000000000000001</v>
      </c>
      <c r="AJ576" s="48">
        <v>0.14000000000000001</v>
      </c>
      <c r="AK576" s="48">
        <v>0.14000000000000001</v>
      </c>
    </row>
    <row r="577" spans="1:37" s="48" customFormat="1" x14ac:dyDescent="0.3">
      <c r="A577" s="48" t="str">
        <f t="shared" si="13"/>
        <v>SDG_NoInv_Base_ReproTest02TINSXhhd-9</v>
      </c>
      <c r="B577" s="49" t="s">
        <v>221</v>
      </c>
      <c r="C577" s="50" t="s">
        <v>272</v>
      </c>
      <c r="D577" s="51" t="s">
        <v>94</v>
      </c>
      <c r="E577" s="48" t="s">
        <v>93</v>
      </c>
      <c r="F577" s="48">
        <v>0.2</v>
      </c>
      <c r="G577" s="48">
        <v>0.21</v>
      </c>
      <c r="H577" s="48">
        <v>0.2</v>
      </c>
      <c r="I577" s="48">
        <v>0.2</v>
      </c>
      <c r="J577" s="48">
        <v>0.2</v>
      </c>
      <c r="K577" s="48">
        <v>0.2</v>
      </c>
      <c r="L577" s="48">
        <v>0.2</v>
      </c>
      <c r="M577" s="48">
        <v>0.2</v>
      </c>
      <c r="N577" s="48">
        <v>0.2</v>
      </c>
      <c r="O577" s="48">
        <v>0.2</v>
      </c>
      <c r="P577" s="48">
        <v>0.2</v>
      </c>
      <c r="Q577" s="48">
        <v>0.2</v>
      </c>
      <c r="R577" s="48">
        <v>0.19</v>
      </c>
      <c r="S577" s="48">
        <v>0.19</v>
      </c>
      <c r="T577" s="48">
        <v>0.19</v>
      </c>
      <c r="U577" s="48">
        <v>0.19</v>
      </c>
      <c r="V577" s="48">
        <v>0.19</v>
      </c>
      <c r="W577" s="48">
        <v>0.19</v>
      </c>
      <c r="X577" s="48">
        <v>0.19</v>
      </c>
      <c r="Y577" s="48">
        <v>0.19</v>
      </c>
      <c r="Z577" s="48">
        <v>0.19</v>
      </c>
      <c r="AA577" s="48">
        <v>0.18</v>
      </c>
      <c r="AB577" s="48">
        <v>0.18</v>
      </c>
      <c r="AC577" s="48">
        <v>0.18</v>
      </c>
      <c r="AD577" s="48">
        <v>0.18</v>
      </c>
      <c r="AE577" s="48">
        <v>0.18</v>
      </c>
      <c r="AF577" s="48">
        <v>0.18</v>
      </c>
      <c r="AG577" s="48">
        <v>0.18</v>
      </c>
      <c r="AH577" s="48">
        <v>0.18</v>
      </c>
      <c r="AI577" s="48">
        <v>0.18</v>
      </c>
      <c r="AJ577" s="48">
        <v>0.18</v>
      </c>
      <c r="AK577" s="48">
        <v>0.19</v>
      </c>
    </row>
    <row r="578" spans="1:37" s="48" customFormat="1" x14ac:dyDescent="0.3">
      <c r="A578" s="48" t="str">
        <f t="shared" si="13"/>
        <v>SDG_NoInv_Base_ReproTest02MPSXent-n</v>
      </c>
      <c r="B578" s="49" t="s">
        <v>221</v>
      </c>
      <c r="C578" s="50" t="s">
        <v>272</v>
      </c>
      <c r="D578" s="51" t="s">
        <v>81</v>
      </c>
      <c r="E578" s="48" t="s">
        <v>82</v>
      </c>
      <c r="F578" s="48">
        <v>0.44</v>
      </c>
      <c r="G578" s="48">
        <v>0.44</v>
      </c>
      <c r="H578" s="48">
        <v>0.44</v>
      </c>
      <c r="I578" s="48">
        <v>0.44</v>
      </c>
      <c r="J578" s="48">
        <v>0.44</v>
      </c>
      <c r="K578" s="48">
        <v>0.44</v>
      </c>
      <c r="L578" s="48">
        <v>0.44</v>
      </c>
      <c r="M578" s="48">
        <v>0.44</v>
      </c>
      <c r="N578" s="48">
        <v>0.44</v>
      </c>
      <c r="O578" s="48">
        <v>0.44</v>
      </c>
      <c r="P578" s="48">
        <v>0.44</v>
      </c>
      <c r="Q578" s="48">
        <v>0.44</v>
      </c>
      <c r="R578" s="48">
        <v>0.44</v>
      </c>
      <c r="S578" s="48">
        <v>0.44</v>
      </c>
      <c r="T578" s="48">
        <v>0.44</v>
      </c>
      <c r="U578" s="48">
        <v>0.44</v>
      </c>
      <c r="V578" s="48">
        <v>0.44</v>
      </c>
      <c r="W578" s="48">
        <v>0.44</v>
      </c>
      <c r="X578" s="48">
        <v>0.44</v>
      </c>
      <c r="Y578" s="48">
        <v>0.44</v>
      </c>
      <c r="Z578" s="48">
        <v>0.44</v>
      </c>
      <c r="AA578" s="48">
        <v>0.44</v>
      </c>
      <c r="AB578" s="48">
        <v>0.44</v>
      </c>
      <c r="AC578" s="48">
        <v>0.44</v>
      </c>
      <c r="AD578" s="48">
        <v>0.44</v>
      </c>
      <c r="AE578" s="48">
        <v>0.44</v>
      </c>
      <c r="AF578" s="48">
        <v>0.44</v>
      </c>
      <c r="AG578" s="48">
        <v>0.44</v>
      </c>
      <c r="AH578" s="48">
        <v>0.44</v>
      </c>
      <c r="AI578" s="48">
        <v>0.44</v>
      </c>
      <c r="AJ578" s="48">
        <v>0.44</v>
      </c>
      <c r="AK578" s="48">
        <v>0.44</v>
      </c>
    </row>
    <row r="579" spans="1:37" s="48" customFormat="1" x14ac:dyDescent="0.3">
      <c r="A579" s="48" t="str">
        <f t="shared" si="13"/>
        <v>SDG_NoInv_Base_ReproTest02MPSXent-e</v>
      </c>
      <c r="B579" s="49" t="s">
        <v>221</v>
      </c>
      <c r="C579" s="50" t="s">
        <v>272</v>
      </c>
      <c r="D579" s="51" t="s">
        <v>81</v>
      </c>
      <c r="E579" s="48" t="s">
        <v>83</v>
      </c>
      <c r="F579" s="48">
        <v>1</v>
      </c>
      <c r="G579" s="48">
        <v>1</v>
      </c>
      <c r="H579" s="48">
        <v>1</v>
      </c>
      <c r="I579" s="48">
        <v>1</v>
      </c>
      <c r="J579" s="48">
        <v>1</v>
      </c>
      <c r="K579" s="48">
        <v>1</v>
      </c>
      <c r="L579" s="48">
        <v>1</v>
      </c>
      <c r="M579" s="48">
        <v>1</v>
      </c>
      <c r="N579" s="48">
        <v>1</v>
      </c>
      <c r="O579" s="48">
        <v>1</v>
      </c>
      <c r="P579" s="48">
        <v>1</v>
      </c>
      <c r="Q579" s="48">
        <v>1</v>
      </c>
      <c r="R579" s="48">
        <v>1</v>
      </c>
      <c r="S579" s="48">
        <v>1</v>
      </c>
      <c r="T579" s="48">
        <v>1</v>
      </c>
      <c r="U579" s="48">
        <v>1</v>
      </c>
      <c r="V579" s="48">
        <v>1</v>
      </c>
      <c r="W579" s="48">
        <v>1</v>
      </c>
      <c r="X579" s="48">
        <v>1</v>
      </c>
      <c r="Y579" s="48">
        <v>1</v>
      </c>
      <c r="Z579" s="48">
        <v>1</v>
      </c>
      <c r="AA579" s="48">
        <v>1</v>
      </c>
      <c r="AB579" s="48">
        <v>1</v>
      </c>
      <c r="AC579" s="48">
        <v>1</v>
      </c>
      <c r="AD579" s="48">
        <v>1</v>
      </c>
      <c r="AE579" s="48">
        <v>1</v>
      </c>
      <c r="AF579" s="48">
        <v>1</v>
      </c>
      <c r="AG579" s="48">
        <v>1</v>
      </c>
      <c r="AH579" s="48">
        <v>1</v>
      </c>
      <c r="AI579" s="48">
        <v>1</v>
      </c>
      <c r="AJ579" s="48">
        <v>1</v>
      </c>
      <c r="AK579" s="48">
        <v>1</v>
      </c>
    </row>
    <row r="580" spans="1:37" s="48" customFormat="1" x14ac:dyDescent="0.3">
      <c r="A580" s="48" t="str">
        <f t="shared" si="13"/>
        <v>SDG_NoInv_Base_ReproTest02MPSXhhd-0</v>
      </c>
      <c r="B580" s="49" t="s">
        <v>221</v>
      </c>
      <c r="C580" s="50" t="s">
        <v>272</v>
      </c>
      <c r="D580" s="51" t="s">
        <v>81</v>
      </c>
      <c r="E580" s="48" t="s">
        <v>84</v>
      </c>
      <c r="F580" s="48">
        <v>0</v>
      </c>
      <c r="G580" s="48">
        <v>0</v>
      </c>
      <c r="H580" s="48">
        <v>0</v>
      </c>
      <c r="I580" s="48">
        <v>0</v>
      </c>
      <c r="J580" s="48">
        <v>0</v>
      </c>
      <c r="K580" s="48">
        <v>0</v>
      </c>
      <c r="L580" s="48">
        <v>0</v>
      </c>
      <c r="M580" s="48">
        <v>0</v>
      </c>
      <c r="N580" s="48">
        <v>0</v>
      </c>
      <c r="O580" s="48">
        <v>0</v>
      </c>
      <c r="P580" s="48">
        <v>0</v>
      </c>
      <c r="Q580" s="48">
        <v>0</v>
      </c>
      <c r="R580" s="48">
        <v>0.01</v>
      </c>
      <c r="S580" s="48">
        <v>0.01</v>
      </c>
      <c r="T580" s="48">
        <v>0.01</v>
      </c>
      <c r="U580" s="48">
        <v>0.01</v>
      </c>
      <c r="V580" s="48">
        <v>0.01</v>
      </c>
      <c r="W580" s="48">
        <v>0.01</v>
      </c>
      <c r="X580" s="48">
        <v>0.01</v>
      </c>
      <c r="Y580" s="48">
        <v>0.01</v>
      </c>
      <c r="Z580" s="48">
        <v>0.01</v>
      </c>
      <c r="AA580" s="48">
        <v>0.01</v>
      </c>
      <c r="AB580" s="48">
        <v>0.01</v>
      </c>
      <c r="AC580" s="48">
        <v>0.01</v>
      </c>
      <c r="AD580" s="48">
        <v>0.01</v>
      </c>
      <c r="AE580" s="48">
        <v>0.01</v>
      </c>
      <c r="AF580" s="48">
        <v>0.01</v>
      </c>
      <c r="AG580" s="48">
        <v>0.01</v>
      </c>
      <c r="AH580" s="48">
        <v>0</v>
      </c>
      <c r="AI580" s="48">
        <v>0</v>
      </c>
      <c r="AJ580" s="48">
        <v>-0.01</v>
      </c>
      <c r="AK580" s="48">
        <v>-0.01</v>
      </c>
    </row>
    <row r="581" spans="1:37" s="48" customFormat="1" x14ac:dyDescent="0.3">
      <c r="A581" s="48" t="str">
        <f t="shared" si="13"/>
        <v>SDG_NoInv_Base_ReproTest02MPSXhhd-1</v>
      </c>
      <c r="B581" s="49" t="s">
        <v>221</v>
      </c>
      <c r="C581" s="50" t="s">
        <v>272</v>
      </c>
      <c r="D581" s="51" t="s">
        <v>81</v>
      </c>
      <c r="E581" s="48" t="s">
        <v>85</v>
      </c>
      <c r="F581" s="48">
        <v>0</v>
      </c>
      <c r="G581" s="48">
        <v>0</v>
      </c>
      <c r="H581" s="48">
        <v>0</v>
      </c>
      <c r="I581" s="48">
        <v>0</v>
      </c>
      <c r="J581" s="48">
        <v>0</v>
      </c>
      <c r="K581" s="48">
        <v>0</v>
      </c>
      <c r="L581" s="48">
        <v>0</v>
      </c>
      <c r="M581" s="48">
        <v>0</v>
      </c>
      <c r="N581" s="48">
        <v>0</v>
      </c>
      <c r="O581" s="48">
        <v>0</v>
      </c>
      <c r="P581" s="48">
        <v>0</v>
      </c>
      <c r="Q581" s="48">
        <v>0</v>
      </c>
      <c r="R581" s="48">
        <v>0.01</v>
      </c>
      <c r="S581" s="48">
        <v>0.01</v>
      </c>
      <c r="T581" s="48">
        <v>0.01</v>
      </c>
      <c r="U581" s="48">
        <v>0.01</v>
      </c>
      <c r="V581" s="48">
        <v>0.01</v>
      </c>
      <c r="W581" s="48">
        <v>0.01</v>
      </c>
      <c r="X581" s="48">
        <v>0.01</v>
      </c>
      <c r="Y581" s="48">
        <v>0.01</v>
      </c>
      <c r="Z581" s="48">
        <v>0.01</v>
      </c>
      <c r="AA581" s="48">
        <v>0.01</v>
      </c>
      <c r="AB581" s="48">
        <v>0.01</v>
      </c>
      <c r="AC581" s="48">
        <v>0.01</v>
      </c>
      <c r="AD581" s="48">
        <v>0.01</v>
      </c>
      <c r="AE581" s="48">
        <v>0.01</v>
      </c>
      <c r="AF581" s="48">
        <v>0.01</v>
      </c>
      <c r="AG581" s="48">
        <v>0.01</v>
      </c>
      <c r="AH581" s="48">
        <v>0</v>
      </c>
      <c r="AI581" s="48">
        <v>0</v>
      </c>
      <c r="AJ581" s="48">
        <v>-0.01</v>
      </c>
      <c r="AK581" s="48">
        <v>-0.01</v>
      </c>
    </row>
    <row r="582" spans="1:37" s="48" customFormat="1" x14ac:dyDescent="0.3">
      <c r="A582" s="48" t="str">
        <f t="shared" si="13"/>
        <v>SDG_NoInv_Base_ReproTest02MPSXhhd-2</v>
      </c>
      <c r="B582" s="49" t="s">
        <v>221</v>
      </c>
      <c r="C582" s="50" t="s">
        <v>272</v>
      </c>
      <c r="D582" s="51" t="s">
        <v>81</v>
      </c>
      <c r="E582" s="48" t="s">
        <v>86</v>
      </c>
      <c r="F582" s="48">
        <v>0</v>
      </c>
      <c r="G582" s="48">
        <v>0</v>
      </c>
      <c r="H582" s="48">
        <v>0</v>
      </c>
      <c r="I582" s="48">
        <v>0</v>
      </c>
      <c r="J582" s="48">
        <v>0</v>
      </c>
      <c r="K582" s="48">
        <v>0</v>
      </c>
      <c r="L582" s="48">
        <v>0</v>
      </c>
      <c r="M582" s="48">
        <v>0</v>
      </c>
      <c r="N582" s="48">
        <v>0</v>
      </c>
      <c r="O582" s="48">
        <v>0</v>
      </c>
      <c r="P582" s="48">
        <v>0</v>
      </c>
      <c r="Q582" s="48">
        <v>0.01</v>
      </c>
      <c r="R582" s="48">
        <v>0.01</v>
      </c>
      <c r="S582" s="48">
        <v>0.01</v>
      </c>
      <c r="T582" s="48">
        <v>0.01</v>
      </c>
      <c r="U582" s="48">
        <v>0.01</v>
      </c>
      <c r="V582" s="48">
        <v>0.01</v>
      </c>
      <c r="W582" s="48">
        <v>0.01</v>
      </c>
      <c r="X582" s="48">
        <v>0.01</v>
      </c>
      <c r="Y582" s="48">
        <v>0.01</v>
      </c>
      <c r="Z582" s="48">
        <v>0.01</v>
      </c>
      <c r="AA582" s="48">
        <v>0.01</v>
      </c>
      <c r="AB582" s="48">
        <v>0.01</v>
      </c>
      <c r="AC582" s="48">
        <v>0.01</v>
      </c>
      <c r="AD582" s="48">
        <v>0.01</v>
      </c>
      <c r="AE582" s="48">
        <v>0.01</v>
      </c>
      <c r="AF582" s="48">
        <v>0.01</v>
      </c>
      <c r="AG582" s="48">
        <v>0.01</v>
      </c>
      <c r="AH582" s="48">
        <v>0</v>
      </c>
      <c r="AI582" s="48">
        <v>0</v>
      </c>
      <c r="AJ582" s="48">
        <v>-0.01</v>
      </c>
      <c r="AK582" s="48">
        <v>-0.01</v>
      </c>
    </row>
    <row r="583" spans="1:37" s="48" customFormat="1" x14ac:dyDescent="0.3">
      <c r="A583" s="48" t="str">
        <f t="shared" si="13"/>
        <v>SDG_NoInv_Base_ReproTest02MPSXhhd-3</v>
      </c>
      <c r="B583" s="49" t="s">
        <v>221</v>
      </c>
      <c r="C583" s="50" t="s">
        <v>272</v>
      </c>
      <c r="D583" s="51" t="s">
        <v>81</v>
      </c>
      <c r="E583" s="48" t="s">
        <v>87</v>
      </c>
      <c r="F583" s="48">
        <v>0</v>
      </c>
      <c r="G583" s="48">
        <v>0</v>
      </c>
      <c r="H583" s="48">
        <v>0</v>
      </c>
      <c r="I583" s="48">
        <v>0</v>
      </c>
      <c r="J583" s="48">
        <v>0</v>
      </c>
      <c r="K583" s="48">
        <v>0</v>
      </c>
      <c r="L583" s="48">
        <v>0</v>
      </c>
      <c r="M583" s="48">
        <v>0</v>
      </c>
      <c r="N583" s="48">
        <v>0.01</v>
      </c>
      <c r="O583" s="48">
        <v>0.01</v>
      </c>
      <c r="P583" s="48">
        <v>0.01</v>
      </c>
      <c r="Q583" s="48">
        <v>0.01</v>
      </c>
      <c r="R583" s="48">
        <v>0.01</v>
      </c>
      <c r="S583" s="48">
        <v>0.01</v>
      </c>
      <c r="T583" s="48">
        <v>0.01</v>
      </c>
      <c r="U583" s="48">
        <v>0.01</v>
      </c>
      <c r="V583" s="48">
        <v>0.01</v>
      </c>
      <c r="W583" s="48">
        <v>0.01</v>
      </c>
      <c r="X583" s="48">
        <v>0.01</v>
      </c>
      <c r="Y583" s="48">
        <v>0.01</v>
      </c>
      <c r="Z583" s="48">
        <v>0.01</v>
      </c>
      <c r="AA583" s="48">
        <v>0.01</v>
      </c>
      <c r="AB583" s="48">
        <v>0.01</v>
      </c>
      <c r="AC583" s="48">
        <v>0.01</v>
      </c>
      <c r="AD583" s="48">
        <v>0.01</v>
      </c>
      <c r="AE583" s="48">
        <v>0.01</v>
      </c>
      <c r="AF583" s="48">
        <v>0.01</v>
      </c>
      <c r="AG583" s="48">
        <v>0.01</v>
      </c>
      <c r="AH583" s="48">
        <v>0</v>
      </c>
      <c r="AI583" s="48">
        <v>0</v>
      </c>
      <c r="AJ583" s="48">
        <v>-0.01</v>
      </c>
      <c r="AK583" s="48">
        <v>-0.01</v>
      </c>
    </row>
    <row r="584" spans="1:37" s="48" customFormat="1" x14ac:dyDescent="0.3">
      <c r="A584" s="48" t="str">
        <f t="shared" si="13"/>
        <v>SDG_NoInv_Base_ReproTest02MPSXhhd-4</v>
      </c>
      <c r="B584" s="49" t="s">
        <v>221</v>
      </c>
      <c r="C584" s="50" t="s">
        <v>272</v>
      </c>
      <c r="D584" s="51" t="s">
        <v>81</v>
      </c>
      <c r="E584" s="48" t="s">
        <v>88</v>
      </c>
      <c r="F584" s="48">
        <v>0</v>
      </c>
      <c r="G584" s="48">
        <v>0</v>
      </c>
      <c r="H584" s="48">
        <v>0</v>
      </c>
      <c r="I584" s="48">
        <v>0</v>
      </c>
      <c r="J584" s="48">
        <v>0</v>
      </c>
      <c r="K584" s="48">
        <v>0</v>
      </c>
      <c r="L584" s="48">
        <v>0</v>
      </c>
      <c r="M584" s="48">
        <v>0.01</v>
      </c>
      <c r="N584" s="48">
        <v>0.01</v>
      </c>
      <c r="O584" s="48">
        <v>0.01</v>
      </c>
      <c r="P584" s="48">
        <v>0.01</v>
      </c>
      <c r="Q584" s="48">
        <v>0.01</v>
      </c>
      <c r="R584" s="48">
        <v>0.01</v>
      </c>
      <c r="S584" s="48">
        <v>0.01</v>
      </c>
      <c r="T584" s="48">
        <v>0.01</v>
      </c>
      <c r="U584" s="48">
        <v>0.01</v>
      </c>
      <c r="V584" s="48">
        <v>0.01</v>
      </c>
      <c r="W584" s="48">
        <v>0.01</v>
      </c>
      <c r="X584" s="48">
        <v>0.01</v>
      </c>
      <c r="Y584" s="48">
        <v>0.01</v>
      </c>
      <c r="Z584" s="48">
        <v>0.01</v>
      </c>
      <c r="AA584" s="48">
        <v>0.01</v>
      </c>
      <c r="AB584" s="48">
        <v>0.01</v>
      </c>
      <c r="AC584" s="48">
        <v>0.01</v>
      </c>
      <c r="AD584" s="48">
        <v>0.01</v>
      </c>
      <c r="AE584" s="48">
        <v>0.01</v>
      </c>
      <c r="AF584" s="48">
        <v>0.01</v>
      </c>
      <c r="AG584" s="48">
        <v>0.01</v>
      </c>
      <c r="AH584" s="48">
        <v>0</v>
      </c>
      <c r="AI584" s="48">
        <v>0</v>
      </c>
      <c r="AJ584" s="48">
        <v>-0.01</v>
      </c>
      <c r="AK584" s="48">
        <v>-0.01</v>
      </c>
    </row>
    <row r="585" spans="1:37" s="48" customFormat="1" x14ac:dyDescent="0.3">
      <c r="A585" s="48" t="str">
        <f t="shared" si="13"/>
        <v>SDG_NoInv_Base_ReproTest02MPSXhhd-5</v>
      </c>
      <c r="B585" s="49" t="s">
        <v>221</v>
      </c>
      <c r="C585" s="50" t="s">
        <v>272</v>
      </c>
      <c r="D585" s="51" t="s">
        <v>81</v>
      </c>
      <c r="E585" s="48" t="s">
        <v>89</v>
      </c>
      <c r="F585" s="48">
        <v>0</v>
      </c>
      <c r="G585" s="48">
        <v>0</v>
      </c>
      <c r="H585" s="48">
        <v>0</v>
      </c>
      <c r="I585" s="48">
        <v>0</v>
      </c>
      <c r="J585" s="48">
        <v>0</v>
      </c>
      <c r="K585" s="48">
        <v>0</v>
      </c>
      <c r="L585" s="48">
        <v>0</v>
      </c>
      <c r="M585" s="48">
        <v>0.01</v>
      </c>
      <c r="N585" s="48">
        <v>0.01</v>
      </c>
      <c r="O585" s="48">
        <v>0.01</v>
      </c>
      <c r="P585" s="48">
        <v>0.01</v>
      </c>
      <c r="Q585" s="48">
        <v>0.01</v>
      </c>
      <c r="R585" s="48">
        <v>0.01</v>
      </c>
      <c r="S585" s="48">
        <v>0.01</v>
      </c>
      <c r="T585" s="48">
        <v>0.01</v>
      </c>
      <c r="U585" s="48">
        <v>0.01</v>
      </c>
      <c r="V585" s="48">
        <v>0.01</v>
      </c>
      <c r="W585" s="48">
        <v>0.01</v>
      </c>
      <c r="X585" s="48">
        <v>0.01</v>
      </c>
      <c r="Y585" s="48">
        <v>0.01</v>
      </c>
      <c r="Z585" s="48">
        <v>0.01</v>
      </c>
      <c r="AA585" s="48">
        <v>0.01</v>
      </c>
      <c r="AB585" s="48">
        <v>0.01</v>
      </c>
      <c r="AC585" s="48">
        <v>0.01</v>
      </c>
      <c r="AD585" s="48">
        <v>0.01</v>
      </c>
      <c r="AE585" s="48">
        <v>0.01</v>
      </c>
      <c r="AF585" s="48">
        <v>0.01</v>
      </c>
      <c r="AG585" s="48">
        <v>0.01</v>
      </c>
      <c r="AH585" s="48">
        <v>0</v>
      </c>
      <c r="AI585" s="48">
        <v>0</v>
      </c>
      <c r="AJ585" s="48">
        <v>-0.01</v>
      </c>
      <c r="AK585" s="48">
        <v>-0.01</v>
      </c>
    </row>
    <row r="586" spans="1:37" s="48" customFormat="1" x14ac:dyDescent="0.3">
      <c r="A586" s="48" t="str">
        <f t="shared" si="13"/>
        <v>SDG_NoInv_Base_ReproTest02MPSXhhd-6</v>
      </c>
      <c r="B586" s="49" t="s">
        <v>221</v>
      </c>
      <c r="C586" s="50" t="s">
        <v>272</v>
      </c>
      <c r="D586" s="51" t="s">
        <v>81</v>
      </c>
      <c r="E586" s="48" t="s">
        <v>90</v>
      </c>
      <c r="F586" s="48">
        <v>0</v>
      </c>
      <c r="G586" s="48">
        <v>0</v>
      </c>
      <c r="H586" s="48">
        <v>0</v>
      </c>
      <c r="I586" s="48">
        <v>0</v>
      </c>
      <c r="J586" s="48">
        <v>0</v>
      </c>
      <c r="K586" s="48">
        <v>0</v>
      </c>
      <c r="L586" s="48">
        <v>0</v>
      </c>
      <c r="M586" s="48">
        <v>0.01</v>
      </c>
      <c r="N586" s="48">
        <v>0.01</v>
      </c>
      <c r="O586" s="48">
        <v>0.01</v>
      </c>
      <c r="P586" s="48">
        <v>0.01</v>
      </c>
      <c r="Q586" s="48">
        <v>0.01</v>
      </c>
      <c r="R586" s="48">
        <v>0.01</v>
      </c>
      <c r="S586" s="48">
        <v>0.01</v>
      </c>
      <c r="T586" s="48">
        <v>0.01</v>
      </c>
      <c r="U586" s="48">
        <v>0.01</v>
      </c>
      <c r="V586" s="48">
        <v>0.01</v>
      </c>
      <c r="W586" s="48">
        <v>0.01</v>
      </c>
      <c r="X586" s="48">
        <v>0.01</v>
      </c>
      <c r="Y586" s="48">
        <v>0.01</v>
      </c>
      <c r="Z586" s="48">
        <v>0.01</v>
      </c>
      <c r="AA586" s="48">
        <v>0.01</v>
      </c>
      <c r="AB586" s="48">
        <v>0.01</v>
      </c>
      <c r="AC586" s="48">
        <v>0.01</v>
      </c>
      <c r="AD586" s="48">
        <v>0.01</v>
      </c>
      <c r="AE586" s="48">
        <v>0.01</v>
      </c>
      <c r="AF586" s="48">
        <v>0.01</v>
      </c>
      <c r="AG586" s="48">
        <v>0.01</v>
      </c>
      <c r="AH586" s="48">
        <v>0</v>
      </c>
      <c r="AI586" s="48">
        <v>0</v>
      </c>
      <c r="AJ586" s="48">
        <v>-0.01</v>
      </c>
      <c r="AK586" s="48">
        <v>-0.01</v>
      </c>
    </row>
    <row r="587" spans="1:37" s="48" customFormat="1" x14ac:dyDescent="0.3">
      <c r="A587" s="48" t="str">
        <f t="shared" si="13"/>
        <v>SDG_NoInv_Base_ReproTest02MPSXhhd-7</v>
      </c>
      <c r="B587" s="49" t="s">
        <v>221</v>
      </c>
      <c r="C587" s="50" t="s">
        <v>272</v>
      </c>
      <c r="D587" s="51" t="s">
        <v>81</v>
      </c>
      <c r="E587" s="48" t="s">
        <v>91</v>
      </c>
      <c r="F587" s="48">
        <v>0</v>
      </c>
      <c r="G587" s="48">
        <v>0</v>
      </c>
      <c r="H587" s="48">
        <v>0.01</v>
      </c>
      <c r="I587" s="48">
        <v>0.01</v>
      </c>
      <c r="J587" s="48">
        <v>0.01</v>
      </c>
      <c r="K587" s="48">
        <v>0.01</v>
      </c>
      <c r="L587" s="48">
        <v>0.01</v>
      </c>
      <c r="M587" s="48">
        <v>0.01</v>
      </c>
      <c r="N587" s="48">
        <v>0.01</v>
      </c>
      <c r="O587" s="48">
        <v>0.01</v>
      </c>
      <c r="P587" s="48">
        <v>0.01</v>
      </c>
      <c r="Q587" s="48">
        <v>0.01</v>
      </c>
      <c r="R587" s="48">
        <v>0.01</v>
      </c>
      <c r="S587" s="48">
        <v>0.01</v>
      </c>
      <c r="T587" s="48">
        <v>0.01</v>
      </c>
      <c r="U587" s="48">
        <v>0.01</v>
      </c>
      <c r="V587" s="48">
        <v>0.01</v>
      </c>
      <c r="W587" s="48">
        <v>0.01</v>
      </c>
      <c r="X587" s="48">
        <v>0.01</v>
      </c>
      <c r="Y587" s="48">
        <v>0.01</v>
      </c>
      <c r="Z587" s="48">
        <v>0.01</v>
      </c>
      <c r="AA587" s="48">
        <v>0.01</v>
      </c>
      <c r="AB587" s="48">
        <v>0.01</v>
      </c>
      <c r="AC587" s="48">
        <v>0.01</v>
      </c>
      <c r="AD587" s="48">
        <v>0.01</v>
      </c>
      <c r="AE587" s="48">
        <v>0.01</v>
      </c>
      <c r="AF587" s="48">
        <v>0.01</v>
      </c>
      <c r="AG587" s="48">
        <v>0.01</v>
      </c>
      <c r="AH587" s="48">
        <v>0</v>
      </c>
      <c r="AI587" s="48">
        <v>0</v>
      </c>
      <c r="AJ587" s="48">
        <v>-0.01</v>
      </c>
      <c r="AK587" s="48">
        <v>-0.01</v>
      </c>
    </row>
    <row r="588" spans="1:37" s="48" customFormat="1" x14ac:dyDescent="0.3">
      <c r="A588" s="48" t="str">
        <f t="shared" si="13"/>
        <v>SDG_NoInv_Base_ReproTest02MPSXhhd-8</v>
      </c>
      <c r="B588" s="49" t="s">
        <v>221</v>
      </c>
      <c r="C588" s="50" t="s">
        <v>272</v>
      </c>
      <c r="D588" s="51" t="s">
        <v>81</v>
      </c>
      <c r="E588" s="48" t="s">
        <v>92</v>
      </c>
      <c r="F588" s="48">
        <v>0.01</v>
      </c>
      <c r="G588" s="48">
        <v>0.01</v>
      </c>
      <c r="H588" s="48">
        <v>0.01</v>
      </c>
      <c r="I588" s="48">
        <v>0.01</v>
      </c>
      <c r="J588" s="48">
        <v>0.01</v>
      </c>
      <c r="K588" s="48">
        <v>0.01</v>
      </c>
      <c r="L588" s="48">
        <v>0.01</v>
      </c>
      <c r="M588" s="48">
        <v>0.01</v>
      </c>
      <c r="N588" s="48">
        <v>0.01</v>
      </c>
      <c r="O588" s="48">
        <v>0.01</v>
      </c>
      <c r="P588" s="48">
        <v>0.01</v>
      </c>
      <c r="Q588" s="48">
        <v>0.01</v>
      </c>
      <c r="R588" s="48">
        <v>0.01</v>
      </c>
      <c r="S588" s="48">
        <v>0.01</v>
      </c>
      <c r="T588" s="48">
        <v>0.01</v>
      </c>
      <c r="U588" s="48">
        <v>0.01</v>
      </c>
      <c r="V588" s="48">
        <v>0.01</v>
      </c>
      <c r="W588" s="48">
        <v>0.01</v>
      </c>
      <c r="X588" s="48">
        <v>0.01</v>
      </c>
      <c r="Y588" s="48">
        <v>0.01</v>
      </c>
      <c r="Z588" s="48">
        <v>0.01</v>
      </c>
      <c r="AA588" s="48">
        <v>0.01</v>
      </c>
      <c r="AB588" s="48">
        <v>0.01</v>
      </c>
      <c r="AC588" s="48">
        <v>0.01</v>
      </c>
      <c r="AD588" s="48">
        <v>0.01</v>
      </c>
      <c r="AE588" s="48">
        <v>0.01</v>
      </c>
      <c r="AF588" s="48">
        <v>0.01</v>
      </c>
      <c r="AG588" s="48">
        <v>0.01</v>
      </c>
      <c r="AH588" s="48">
        <v>0.01</v>
      </c>
      <c r="AI588" s="48">
        <v>0</v>
      </c>
      <c r="AJ588" s="48">
        <v>0</v>
      </c>
      <c r="AK588" s="48">
        <v>-0.01</v>
      </c>
    </row>
    <row r="589" spans="1:37" s="48" customFormat="1" x14ac:dyDescent="0.3">
      <c r="A589" s="48" t="str">
        <f t="shared" si="13"/>
        <v>SDG_NoInv_Base_ReproTest02MPSXhhd-9</v>
      </c>
      <c r="B589" s="49" t="s">
        <v>221</v>
      </c>
      <c r="C589" s="50" t="s">
        <v>272</v>
      </c>
      <c r="D589" s="51" t="s">
        <v>81</v>
      </c>
      <c r="E589" s="48" t="s">
        <v>93</v>
      </c>
      <c r="F589" s="48">
        <v>0.04</v>
      </c>
      <c r="G589" s="48">
        <v>0.04</v>
      </c>
      <c r="H589" s="48">
        <v>0.04</v>
      </c>
      <c r="I589" s="48">
        <v>0.04</v>
      </c>
      <c r="J589" s="48">
        <v>0.04</v>
      </c>
      <c r="K589" s="48">
        <v>0.04</v>
      </c>
      <c r="L589" s="48">
        <v>0.04</v>
      </c>
      <c r="M589" s="48">
        <v>0.05</v>
      </c>
      <c r="N589" s="48">
        <v>0.05</v>
      </c>
      <c r="O589" s="48">
        <v>0.05</v>
      </c>
      <c r="P589" s="48">
        <v>0.05</v>
      </c>
      <c r="Q589" s="48">
        <v>0.05</v>
      </c>
      <c r="R589" s="48">
        <v>0.05</v>
      </c>
      <c r="S589" s="48">
        <v>0.05</v>
      </c>
      <c r="T589" s="48">
        <v>0.05</v>
      </c>
      <c r="U589" s="48">
        <v>0.05</v>
      </c>
      <c r="V589" s="48">
        <v>0.05</v>
      </c>
      <c r="W589" s="48">
        <v>0.05</v>
      </c>
      <c r="X589" s="48">
        <v>0.05</v>
      </c>
      <c r="Y589" s="48">
        <v>0.05</v>
      </c>
      <c r="Z589" s="48">
        <v>0.05</v>
      </c>
      <c r="AA589" s="48">
        <v>0.05</v>
      </c>
      <c r="AB589" s="48">
        <v>0.05</v>
      </c>
      <c r="AC589" s="48">
        <v>0.05</v>
      </c>
      <c r="AD589" s="48">
        <v>0.05</v>
      </c>
      <c r="AE589" s="48">
        <v>0.05</v>
      </c>
      <c r="AF589" s="48">
        <v>0.05</v>
      </c>
      <c r="AG589" s="48">
        <v>0.05</v>
      </c>
      <c r="AH589" s="48">
        <v>0.04</v>
      </c>
      <c r="AI589" s="48">
        <v>0.04</v>
      </c>
      <c r="AJ589" s="48">
        <v>0.03</v>
      </c>
      <c r="AK589" s="48">
        <v>0.03</v>
      </c>
    </row>
    <row r="590" spans="1:37" s="48" customFormat="1" x14ac:dyDescent="0.3">
      <c r="A590" s="48" t="str">
        <f t="shared" si="13"/>
        <v>SDG_NoInv_Base_ReproTest02C_SavingsINSent-n</v>
      </c>
      <c r="B590" s="49" t="s">
        <v>221</v>
      </c>
      <c r="C590" s="50" t="s">
        <v>272</v>
      </c>
      <c r="D590" s="51" t="s">
        <v>96</v>
      </c>
      <c r="E590" s="48" t="s">
        <v>82</v>
      </c>
      <c r="F590" s="48">
        <v>634.29</v>
      </c>
      <c r="G590" s="48">
        <v>578.84</v>
      </c>
      <c r="H590" s="48">
        <v>604.27</v>
      </c>
      <c r="I590" s="48">
        <v>617.49</v>
      </c>
      <c r="J590" s="48">
        <v>628.79</v>
      </c>
      <c r="K590" s="48">
        <v>641.49</v>
      </c>
      <c r="L590" s="48">
        <v>655.26</v>
      </c>
      <c r="M590" s="48">
        <v>669.37</v>
      </c>
      <c r="N590" s="48">
        <v>686.04</v>
      </c>
      <c r="O590" s="48">
        <v>707.64</v>
      </c>
      <c r="P590" s="48">
        <v>728.26</v>
      </c>
      <c r="Q590" s="48">
        <v>748.11</v>
      </c>
      <c r="R590" s="48">
        <v>771.37</v>
      </c>
      <c r="S590" s="48">
        <v>795.21</v>
      </c>
      <c r="T590" s="48">
        <v>820.41</v>
      </c>
      <c r="U590" s="48">
        <v>849.75</v>
      </c>
      <c r="V590" s="48">
        <v>878.28</v>
      </c>
      <c r="W590" s="48">
        <v>907.42</v>
      </c>
      <c r="X590" s="48">
        <v>936.8</v>
      </c>
      <c r="Y590" s="48">
        <v>965.47</v>
      </c>
      <c r="Z590" s="48">
        <v>997.74</v>
      </c>
      <c r="AA590" s="48">
        <v>1027.54</v>
      </c>
      <c r="AB590" s="48">
        <v>1065.6300000000001</v>
      </c>
      <c r="AC590" s="48">
        <v>1099.1300000000001</v>
      </c>
      <c r="AD590" s="48">
        <v>1130.5</v>
      </c>
      <c r="AE590" s="48">
        <v>1162.6300000000001</v>
      </c>
      <c r="AF590" s="48">
        <v>1195.33</v>
      </c>
      <c r="AG590" s="48">
        <v>1223.06</v>
      </c>
      <c r="AH590" s="48">
        <v>1230.94</v>
      </c>
      <c r="AI590" s="48">
        <v>1233.31</v>
      </c>
      <c r="AJ590" s="48">
        <v>1231.04</v>
      </c>
      <c r="AK590" s="48">
        <v>1224.69</v>
      </c>
    </row>
    <row r="591" spans="1:37" s="48" customFormat="1" x14ac:dyDescent="0.3">
      <c r="A591" s="48" t="str">
        <f t="shared" si="13"/>
        <v>SDG_NoInv_Base_ReproTest02C_SavingsINSent-e</v>
      </c>
      <c r="B591" s="49" t="s">
        <v>221</v>
      </c>
      <c r="C591" s="50" t="s">
        <v>272</v>
      </c>
      <c r="D591" s="51" t="s">
        <v>96</v>
      </c>
      <c r="E591" s="48" t="s">
        <v>83</v>
      </c>
      <c r="F591" s="48">
        <v>60.1</v>
      </c>
      <c r="G591" s="48">
        <v>65.95</v>
      </c>
      <c r="H591" s="48">
        <v>54.61</v>
      </c>
      <c r="I591" s="48">
        <v>55.69</v>
      </c>
      <c r="J591" s="48">
        <v>57.93</v>
      </c>
      <c r="K591" s="48">
        <v>61.22</v>
      </c>
      <c r="L591" s="48">
        <v>64.510000000000005</v>
      </c>
      <c r="M591" s="48">
        <v>64.069999999999993</v>
      </c>
      <c r="N591" s="48">
        <v>62.25</v>
      </c>
      <c r="O591" s="48">
        <v>61.04</v>
      </c>
      <c r="P591" s="48">
        <v>62.69</v>
      </c>
      <c r="Q591" s="48">
        <v>66.14</v>
      </c>
      <c r="R591" s="48">
        <v>72.31</v>
      </c>
      <c r="S591" s="48">
        <v>76.98</v>
      </c>
      <c r="T591" s="48">
        <v>81.77</v>
      </c>
      <c r="U591" s="48">
        <v>86.37</v>
      </c>
      <c r="V591" s="48">
        <v>87.1</v>
      </c>
      <c r="W591" s="48">
        <v>91.2</v>
      </c>
      <c r="X591" s="48">
        <v>100.45</v>
      </c>
      <c r="Y591" s="48">
        <v>109.24</v>
      </c>
      <c r="Z591" s="48">
        <v>118.86</v>
      </c>
      <c r="AA591" s="48">
        <v>128.44999999999999</v>
      </c>
      <c r="AB591" s="48">
        <v>135.13999999999999</v>
      </c>
      <c r="AC591" s="48">
        <v>143.87</v>
      </c>
      <c r="AD591" s="48">
        <v>153.32</v>
      </c>
      <c r="AE591" s="48">
        <v>162.49</v>
      </c>
      <c r="AF591" s="48">
        <v>171.61</v>
      </c>
      <c r="AG591" s="48">
        <v>206.67</v>
      </c>
      <c r="AH591" s="48">
        <v>238.75</v>
      </c>
      <c r="AI591" s="48">
        <v>277.7</v>
      </c>
      <c r="AJ591" s="48">
        <v>316.55</v>
      </c>
      <c r="AK591" s="48">
        <v>351.91</v>
      </c>
    </row>
    <row r="592" spans="1:37" s="48" customFormat="1" x14ac:dyDescent="0.3">
      <c r="A592" s="48" t="str">
        <f t="shared" si="13"/>
        <v>SDG_NoInv_Base_ReproTest02C_SavingsINShhd-0</v>
      </c>
      <c r="B592" s="49" t="s">
        <v>221</v>
      </c>
      <c r="C592" s="50" t="s">
        <v>272</v>
      </c>
      <c r="D592" s="51" t="s">
        <v>96</v>
      </c>
      <c r="E592" s="48" t="s">
        <v>84</v>
      </c>
      <c r="F592" s="48">
        <v>0.06</v>
      </c>
      <c r="G592" s="48">
        <v>0</v>
      </c>
      <c r="H592" s="48">
        <v>0.11</v>
      </c>
      <c r="I592" s="48">
        <v>0.18</v>
      </c>
      <c r="J592" s="48">
        <v>0.17</v>
      </c>
      <c r="K592" s="48">
        <v>0.16</v>
      </c>
      <c r="L592" s="48">
        <v>0.19</v>
      </c>
      <c r="M592" s="48">
        <v>0.28999999999999998</v>
      </c>
      <c r="N592" s="48">
        <v>0.41</v>
      </c>
      <c r="O592" s="48">
        <v>0.37</v>
      </c>
      <c r="P592" s="48">
        <v>0.43</v>
      </c>
      <c r="Q592" s="48">
        <v>0.49</v>
      </c>
      <c r="R592" s="48">
        <v>0.53</v>
      </c>
      <c r="S592" s="48">
        <v>0.61</v>
      </c>
      <c r="T592" s="48">
        <v>0.7</v>
      </c>
      <c r="U592" s="48">
        <v>0.81</v>
      </c>
      <c r="V592" s="48">
        <v>1.01</v>
      </c>
      <c r="W592" s="48">
        <v>1.1499999999999999</v>
      </c>
      <c r="X592" s="48">
        <v>1.2</v>
      </c>
      <c r="Y592" s="48">
        <v>1.24</v>
      </c>
      <c r="Z592" s="48">
        <v>1.24</v>
      </c>
      <c r="AA592" s="48">
        <v>1.26</v>
      </c>
      <c r="AB592" s="48">
        <v>1.22</v>
      </c>
      <c r="AC592" s="48">
        <v>1.2</v>
      </c>
      <c r="AD592" s="48">
        <v>1.23</v>
      </c>
      <c r="AE592" s="48">
        <v>1.3</v>
      </c>
      <c r="AF592" s="48">
        <v>1.39</v>
      </c>
      <c r="AG592" s="48">
        <v>0.99</v>
      </c>
      <c r="AH592" s="48">
        <v>0.2</v>
      </c>
      <c r="AI592" s="48">
        <v>-0.79</v>
      </c>
      <c r="AJ592" s="48">
        <v>-1.73</v>
      </c>
      <c r="AK592" s="48">
        <v>-2.59</v>
      </c>
    </row>
    <row r="593" spans="1:37" s="48" customFormat="1" x14ac:dyDescent="0.3">
      <c r="A593" s="48" t="str">
        <f t="shared" si="13"/>
        <v>SDG_NoInv_Base_ReproTest02C_SavingsINShhd-1</v>
      </c>
      <c r="B593" s="49" t="s">
        <v>221</v>
      </c>
      <c r="C593" s="50" t="s">
        <v>272</v>
      </c>
      <c r="D593" s="51" t="s">
        <v>96</v>
      </c>
      <c r="E593" s="48" t="s">
        <v>85</v>
      </c>
      <c r="F593" s="48">
        <v>0.09</v>
      </c>
      <c r="G593" s="48">
        <v>0.01</v>
      </c>
      <c r="H593" s="48">
        <v>0.17</v>
      </c>
      <c r="I593" s="48">
        <v>0.25</v>
      </c>
      <c r="J593" s="48">
        <v>0.24</v>
      </c>
      <c r="K593" s="48">
        <v>0.24</v>
      </c>
      <c r="L593" s="48">
        <v>0.27</v>
      </c>
      <c r="M593" s="48">
        <v>0.41</v>
      </c>
      <c r="N593" s="48">
        <v>0.56999999999999995</v>
      </c>
      <c r="O593" s="48">
        <v>0.51</v>
      </c>
      <c r="P593" s="48">
        <v>0.6</v>
      </c>
      <c r="Q593" s="48">
        <v>0.68</v>
      </c>
      <c r="R593" s="48">
        <v>0.74</v>
      </c>
      <c r="S593" s="48">
        <v>0.86</v>
      </c>
      <c r="T593" s="48">
        <v>0.97</v>
      </c>
      <c r="U593" s="48">
        <v>1.1200000000000001</v>
      </c>
      <c r="V593" s="48">
        <v>1.4</v>
      </c>
      <c r="W593" s="48">
        <v>1.59</v>
      </c>
      <c r="X593" s="48">
        <v>1.66</v>
      </c>
      <c r="Y593" s="48">
        <v>1.72</v>
      </c>
      <c r="Z593" s="48">
        <v>1.71</v>
      </c>
      <c r="AA593" s="48">
        <v>1.74</v>
      </c>
      <c r="AB593" s="48">
        <v>1.69</v>
      </c>
      <c r="AC593" s="48">
        <v>1.66</v>
      </c>
      <c r="AD593" s="48">
        <v>1.71</v>
      </c>
      <c r="AE593" s="48">
        <v>1.79</v>
      </c>
      <c r="AF593" s="48">
        <v>1.92</v>
      </c>
      <c r="AG593" s="48">
        <v>1.38</v>
      </c>
      <c r="AH593" s="48">
        <v>0.3</v>
      </c>
      <c r="AI593" s="48">
        <v>-1.05</v>
      </c>
      <c r="AJ593" s="48">
        <v>-2.3199999999999998</v>
      </c>
      <c r="AK593" s="48">
        <v>-3.5</v>
      </c>
    </row>
    <row r="594" spans="1:37" s="48" customFormat="1" x14ac:dyDescent="0.3">
      <c r="A594" s="48" t="str">
        <f t="shared" si="13"/>
        <v>SDG_NoInv_Base_ReproTest02C_SavingsINShhd-2</v>
      </c>
      <c r="B594" s="49" t="s">
        <v>221</v>
      </c>
      <c r="C594" s="50" t="s">
        <v>272</v>
      </c>
      <c r="D594" s="51" t="s">
        <v>96</v>
      </c>
      <c r="E594" s="48" t="s">
        <v>86</v>
      </c>
      <c r="F594" s="48">
        <v>0.15</v>
      </c>
      <c r="G594" s="48">
        <v>0.05</v>
      </c>
      <c r="H594" s="48">
        <v>0.24</v>
      </c>
      <c r="I594" s="48">
        <v>0.34</v>
      </c>
      <c r="J594" s="48">
        <v>0.33</v>
      </c>
      <c r="K594" s="48">
        <v>0.32</v>
      </c>
      <c r="L594" s="48">
        <v>0.36</v>
      </c>
      <c r="M594" s="48">
        <v>0.53</v>
      </c>
      <c r="N594" s="48">
        <v>0.72</v>
      </c>
      <c r="O594" s="48">
        <v>0.65</v>
      </c>
      <c r="P594" s="48">
        <v>0.75</v>
      </c>
      <c r="Q594" s="48">
        <v>0.85</v>
      </c>
      <c r="R594" s="48">
        <v>0.92</v>
      </c>
      <c r="S594" s="48">
        <v>1.06</v>
      </c>
      <c r="T594" s="48">
        <v>1.19</v>
      </c>
      <c r="U594" s="48">
        <v>1.37</v>
      </c>
      <c r="V594" s="48">
        <v>1.7</v>
      </c>
      <c r="W594" s="48">
        <v>1.92</v>
      </c>
      <c r="X594" s="48">
        <v>2</v>
      </c>
      <c r="Y594" s="48">
        <v>2.0699999999999998</v>
      </c>
      <c r="Z594" s="48">
        <v>2.0699999999999998</v>
      </c>
      <c r="AA594" s="48">
        <v>2.1</v>
      </c>
      <c r="AB594" s="48">
        <v>2.0499999999999998</v>
      </c>
      <c r="AC594" s="48">
        <v>2.02</v>
      </c>
      <c r="AD594" s="48">
        <v>2.0699999999999998</v>
      </c>
      <c r="AE594" s="48">
        <v>2.17</v>
      </c>
      <c r="AF594" s="48">
        <v>2.3199999999999998</v>
      </c>
      <c r="AG594" s="48">
        <v>1.69</v>
      </c>
      <c r="AH594" s="48">
        <v>0.45</v>
      </c>
      <c r="AI594" s="48">
        <v>-1.1100000000000001</v>
      </c>
      <c r="AJ594" s="48">
        <v>-2.58</v>
      </c>
      <c r="AK594" s="48">
        <v>-3.93</v>
      </c>
    </row>
    <row r="595" spans="1:37" s="48" customFormat="1" x14ac:dyDescent="0.3">
      <c r="A595" s="48" t="str">
        <f t="shared" si="13"/>
        <v>SDG_NoInv_Base_ReproTest02C_SavingsINShhd-3</v>
      </c>
      <c r="B595" s="49" t="s">
        <v>221</v>
      </c>
      <c r="C595" s="50" t="s">
        <v>272</v>
      </c>
      <c r="D595" s="51" t="s">
        <v>96</v>
      </c>
      <c r="E595" s="48" t="s">
        <v>87</v>
      </c>
      <c r="F595" s="48">
        <v>0.3</v>
      </c>
      <c r="G595" s="48">
        <v>0.18</v>
      </c>
      <c r="H595" s="48">
        <v>0.41</v>
      </c>
      <c r="I595" s="48">
        <v>0.54</v>
      </c>
      <c r="J595" s="48">
        <v>0.52</v>
      </c>
      <c r="K595" s="48">
        <v>0.52</v>
      </c>
      <c r="L595" s="48">
        <v>0.56999999999999995</v>
      </c>
      <c r="M595" s="48">
        <v>0.77</v>
      </c>
      <c r="N595" s="48">
        <v>1.02</v>
      </c>
      <c r="O595" s="48">
        <v>0.93</v>
      </c>
      <c r="P595" s="48">
        <v>1.06</v>
      </c>
      <c r="Q595" s="48">
        <v>1.18</v>
      </c>
      <c r="R595" s="48">
        <v>1.28</v>
      </c>
      <c r="S595" s="48">
        <v>1.45</v>
      </c>
      <c r="T595" s="48">
        <v>1.62</v>
      </c>
      <c r="U595" s="48">
        <v>1.84</v>
      </c>
      <c r="V595" s="48">
        <v>2.25</v>
      </c>
      <c r="W595" s="48">
        <v>2.52</v>
      </c>
      <c r="X595" s="48">
        <v>2.63</v>
      </c>
      <c r="Y595" s="48">
        <v>2.72</v>
      </c>
      <c r="Z595" s="48">
        <v>2.72</v>
      </c>
      <c r="AA595" s="48">
        <v>2.76</v>
      </c>
      <c r="AB595" s="48">
        <v>2.71</v>
      </c>
      <c r="AC595" s="48">
        <v>2.67</v>
      </c>
      <c r="AD595" s="48">
        <v>2.74</v>
      </c>
      <c r="AE595" s="48">
        <v>2.88</v>
      </c>
      <c r="AF595" s="48">
        <v>3.06</v>
      </c>
      <c r="AG595" s="48">
        <v>2.31</v>
      </c>
      <c r="AH595" s="48">
        <v>0.8</v>
      </c>
      <c r="AI595" s="48">
        <v>-1.1000000000000001</v>
      </c>
      <c r="AJ595" s="48">
        <v>-2.88</v>
      </c>
      <c r="AK595" s="48">
        <v>-4.51</v>
      </c>
    </row>
    <row r="596" spans="1:37" s="48" customFormat="1" x14ac:dyDescent="0.3">
      <c r="A596" s="48" t="str">
        <f t="shared" si="13"/>
        <v>SDG_NoInv_Base_ReproTest02C_SavingsINShhd-4</v>
      </c>
      <c r="B596" s="49" t="s">
        <v>221</v>
      </c>
      <c r="C596" s="50" t="s">
        <v>272</v>
      </c>
      <c r="D596" s="51" t="s">
        <v>96</v>
      </c>
      <c r="E596" s="48" t="s">
        <v>88</v>
      </c>
      <c r="F596" s="48">
        <v>0.43</v>
      </c>
      <c r="G596" s="48">
        <v>0.28999999999999998</v>
      </c>
      <c r="H596" s="48">
        <v>0.55000000000000004</v>
      </c>
      <c r="I596" s="48">
        <v>0.68</v>
      </c>
      <c r="J596" s="48">
        <v>0.67</v>
      </c>
      <c r="K596" s="48">
        <v>0.67</v>
      </c>
      <c r="L596" s="48">
        <v>0.73</v>
      </c>
      <c r="M596" s="48">
        <v>0.94</v>
      </c>
      <c r="N596" s="48">
        <v>1.21</v>
      </c>
      <c r="O596" s="48">
        <v>1.1299999999999999</v>
      </c>
      <c r="P596" s="48">
        <v>1.26</v>
      </c>
      <c r="Q596" s="48">
        <v>1.4</v>
      </c>
      <c r="R596" s="48">
        <v>1.5</v>
      </c>
      <c r="S596" s="48">
        <v>1.69</v>
      </c>
      <c r="T596" s="48">
        <v>1.88</v>
      </c>
      <c r="U596" s="48">
        <v>2.12</v>
      </c>
      <c r="V596" s="48">
        <v>2.5499999999999998</v>
      </c>
      <c r="W596" s="48">
        <v>2.85</v>
      </c>
      <c r="X596" s="48">
        <v>2.98</v>
      </c>
      <c r="Y596" s="48">
        <v>3.07</v>
      </c>
      <c r="Z596" s="48">
        <v>3.08</v>
      </c>
      <c r="AA596" s="48">
        <v>3.13</v>
      </c>
      <c r="AB596" s="48">
        <v>3.08</v>
      </c>
      <c r="AC596" s="48">
        <v>3.04</v>
      </c>
      <c r="AD596" s="48">
        <v>3.12</v>
      </c>
      <c r="AE596" s="48">
        <v>3.27</v>
      </c>
      <c r="AF596" s="48">
        <v>3.47</v>
      </c>
      <c r="AG596" s="48">
        <v>2.67</v>
      </c>
      <c r="AH596" s="48">
        <v>1.07</v>
      </c>
      <c r="AI596" s="48">
        <v>-0.92</v>
      </c>
      <c r="AJ596" s="48">
        <v>-2.8</v>
      </c>
      <c r="AK596" s="48">
        <v>-4.51</v>
      </c>
    </row>
    <row r="597" spans="1:37" s="48" customFormat="1" x14ac:dyDescent="0.3">
      <c r="A597" s="48" t="str">
        <f t="shared" si="13"/>
        <v>SDG_NoInv_Base_ReproTest02C_SavingsINShhd-5</v>
      </c>
      <c r="B597" s="49" t="s">
        <v>221</v>
      </c>
      <c r="C597" s="50" t="s">
        <v>272</v>
      </c>
      <c r="D597" s="51" t="s">
        <v>96</v>
      </c>
      <c r="E597" s="48" t="s">
        <v>89</v>
      </c>
      <c r="F597" s="48">
        <v>0.66</v>
      </c>
      <c r="G597" s="48">
        <v>0.47</v>
      </c>
      <c r="H597" s="48">
        <v>0.82</v>
      </c>
      <c r="I597" s="48">
        <v>1.01</v>
      </c>
      <c r="J597" s="48">
        <v>0.99</v>
      </c>
      <c r="K597" s="48">
        <v>0.99</v>
      </c>
      <c r="L597" s="48">
        <v>1.07</v>
      </c>
      <c r="M597" s="48">
        <v>1.37</v>
      </c>
      <c r="N597" s="48">
        <v>1.73</v>
      </c>
      <c r="O597" s="48">
        <v>1.62</v>
      </c>
      <c r="P597" s="48">
        <v>1.81</v>
      </c>
      <c r="Q597" s="48">
        <v>1.98</v>
      </c>
      <c r="R597" s="48">
        <v>2.14</v>
      </c>
      <c r="S597" s="48">
        <v>2.39</v>
      </c>
      <c r="T597" s="48">
        <v>2.64</v>
      </c>
      <c r="U597" s="48">
        <v>2.97</v>
      </c>
      <c r="V597" s="48">
        <v>3.56</v>
      </c>
      <c r="W597" s="48">
        <v>3.97</v>
      </c>
      <c r="X597" s="48">
        <v>4.1399999999999997</v>
      </c>
      <c r="Y597" s="48">
        <v>4.2699999999999996</v>
      </c>
      <c r="Z597" s="48">
        <v>4.28</v>
      </c>
      <c r="AA597" s="48">
        <v>4.3499999999999996</v>
      </c>
      <c r="AB597" s="48">
        <v>4.28</v>
      </c>
      <c r="AC597" s="48">
        <v>4.2300000000000004</v>
      </c>
      <c r="AD597" s="48">
        <v>4.34</v>
      </c>
      <c r="AE597" s="48">
        <v>4.54</v>
      </c>
      <c r="AF597" s="48">
        <v>4.82</v>
      </c>
      <c r="AG597" s="48">
        <v>3.75</v>
      </c>
      <c r="AH597" s="48">
        <v>1.6</v>
      </c>
      <c r="AI597" s="48">
        <v>-1.06</v>
      </c>
      <c r="AJ597" s="48">
        <v>-3.54</v>
      </c>
      <c r="AK597" s="48">
        <v>-5.8</v>
      </c>
    </row>
    <row r="598" spans="1:37" s="48" customFormat="1" x14ac:dyDescent="0.3">
      <c r="A598" s="48" t="str">
        <f t="shared" ref="A598:A661" si="14">_xlfn.CONCAT(C598,D598,E598)</f>
        <v>SDG_NoInv_Base_ReproTest02C_SavingsINShhd-6</v>
      </c>
      <c r="B598" s="49" t="s">
        <v>221</v>
      </c>
      <c r="C598" s="50" t="s">
        <v>272</v>
      </c>
      <c r="D598" s="51" t="s">
        <v>96</v>
      </c>
      <c r="E598" s="48" t="s">
        <v>90</v>
      </c>
      <c r="F598" s="48">
        <v>0.9</v>
      </c>
      <c r="G598" s="48">
        <v>0.67</v>
      </c>
      <c r="H598" s="48">
        <v>1.0900000000000001</v>
      </c>
      <c r="I598" s="48">
        <v>1.32</v>
      </c>
      <c r="J598" s="48">
        <v>1.3</v>
      </c>
      <c r="K598" s="48">
        <v>1.29</v>
      </c>
      <c r="L598" s="48">
        <v>1.39</v>
      </c>
      <c r="M598" s="48">
        <v>1.75</v>
      </c>
      <c r="N598" s="48">
        <v>2.1800000000000002</v>
      </c>
      <c r="O598" s="48">
        <v>2.0499999999999998</v>
      </c>
      <c r="P598" s="48">
        <v>2.2799999999999998</v>
      </c>
      <c r="Q598" s="48">
        <v>2.4900000000000002</v>
      </c>
      <c r="R598" s="48">
        <v>2.68</v>
      </c>
      <c r="S598" s="48">
        <v>2.98</v>
      </c>
      <c r="T598" s="48">
        <v>3.28</v>
      </c>
      <c r="U598" s="48">
        <v>3.68</v>
      </c>
      <c r="V598" s="48">
        <v>4.3899999999999997</v>
      </c>
      <c r="W598" s="48">
        <v>4.87</v>
      </c>
      <c r="X598" s="48">
        <v>5.07</v>
      </c>
      <c r="Y598" s="48">
        <v>5.22</v>
      </c>
      <c r="Z598" s="48">
        <v>5.25</v>
      </c>
      <c r="AA598" s="48">
        <v>5.32</v>
      </c>
      <c r="AB598" s="48">
        <v>5.24</v>
      </c>
      <c r="AC598" s="48">
        <v>5.19</v>
      </c>
      <c r="AD598" s="48">
        <v>5.32</v>
      </c>
      <c r="AE598" s="48">
        <v>5.56</v>
      </c>
      <c r="AF598" s="48">
        <v>5.89</v>
      </c>
      <c r="AG598" s="48">
        <v>4.63</v>
      </c>
      <c r="AH598" s="48">
        <v>2.11</v>
      </c>
      <c r="AI598" s="48">
        <v>-1</v>
      </c>
      <c r="AJ598" s="48">
        <v>-3.89</v>
      </c>
      <c r="AK598" s="48">
        <v>-6.51</v>
      </c>
    </row>
    <row r="599" spans="1:37" s="48" customFormat="1" x14ac:dyDescent="0.3">
      <c r="A599" s="48" t="str">
        <f t="shared" si="14"/>
        <v>SDG_NoInv_Base_ReproTest02C_SavingsINShhd-7</v>
      </c>
      <c r="B599" s="49" t="s">
        <v>221</v>
      </c>
      <c r="C599" s="50" t="s">
        <v>272</v>
      </c>
      <c r="D599" s="51" t="s">
        <v>96</v>
      </c>
      <c r="E599" s="48" t="s">
        <v>91</v>
      </c>
      <c r="F599" s="48">
        <v>1.64</v>
      </c>
      <c r="G599" s="48">
        <v>1.28</v>
      </c>
      <c r="H599" s="48">
        <v>1.88</v>
      </c>
      <c r="I599" s="48">
        <v>2.2000000000000002</v>
      </c>
      <c r="J599" s="48">
        <v>2.1800000000000002</v>
      </c>
      <c r="K599" s="48">
        <v>2.19</v>
      </c>
      <c r="L599" s="48">
        <v>2.34</v>
      </c>
      <c r="M599" s="48">
        <v>2.84</v>
      </c>
      <c r="N599" s="48">
        <v>3.44</v>
      </c>
      <c r="O599" s="48">
        <v>3.27</v>
      </c>
      <c r="P599" s="48">
        <v>3.6</v>
      </c>
      <c r="Q599" s="48">
        <v>3.91</v>
      </c>
      <c r="R599" s="48">
        <v>4.18</v>
      </c>
      <c r="S599" s="48">
        <v>4.6100000000000003</v>
      </c>
      <c r="T599" s="48">
        <v>5.05</v>
      </c>
      <c r="U599" s="48">
        <v>5.62</v>
      </c>
      <c r="V599" s="48">
        <v>6.6</v>
      </c>
      <c r="W599" s="48">
        <v>7.29</v>
      </c>
      <c r="X599" s="48">
        <v>7.58</v>
      </c>
      <c r="Y599" s="48">
        <v>7.81</v>
      </c>
      <c r="Z599" s="48">
        <v>7.85</v>
      </c>
      <c r="AA599" s="48">
        <v>7.97</v>
      </c>
      <c r="AB599" s="48">
        <v>7.89</v>
      </c>
      <c r="AC599" s="48">
        <v>7.83</v>
      </c>
      <c r="AD599" s="48">
        <v>8.02</v>
      </c>
      <c r="AE599" s="48">
        <v>8.3699999999999992</v>
      </c>
      <c r="AF599" s="48">
        <v>8.84</v>
      </c>
      <c r="AG599" s="48">
        <v>7.13</v>
      </c>
      <c r="AH599" s="48">
        <v>3.66</v>
      </c>
      <c r="AI599" s="48">
        <v>-0.56999999999999995</v>
      </c>
      <c r="AJ599" s="48">
        <v>-4.5</v>
      </c>
      <c r="AK599" s="48">
        <v>-8.07</v>
      </c>
    </row>
    <row r="600" spans="1:37" s="48" customFormat="1" x14ac:dyDescent="0.3">
      <c r="A600" s="48" t="str">
        <f t="shared" si="14"/>
        <v>SDG_NoInv_Base_ReproTest02C_SavingsINShhd-8</v>
      </c>
      <c r="B600" s="49" t="s">
        <v>221</v>
      </c>
      <c r="C600" s="50" t="s">
        <v>272</v>
      </c>
      <c r="D600" s="51" t="s">
        <v>96</v>
      </c>
      <c r="E600" s="48" t="s">
        <v>92</v>
      </c>
      <c r="F600" s="48">
        <v>3.78</v>
      </c>
      <c r="G600" s="48">
        <v>3.08</v>
      </c>
      <c r="H600" s="48">
        <v>4.17</v>
      </c>
      <c r="I600" s="48">
        <v>4.7300000000000004</v>
      </c>
      <c r="J600" s="48">
        <v>4.71</v>
      </c>
      <c r="K600" s="48">
        <v>4.74</v>
      </c>
      <c r="L600" s="48">
        <v>5.01</v>
      </c>
      <c r="M600" s="48">
        <v>5.88</v>
      </c>
      <c r="N600" s="48">
        <v>6.92</v>
      </c>
      <c r="O600" s="48">
        <v>6.67</v>
      </c>
      <c r="P600" s="48">
        <v>7.26</v>
      </c>
      <c r="Q600" s="48">
        <v>7.81</v>
      </c>
      <c r="R600" s="48">
        <v>8.31</v>
      </c>
      <c r="S600" s="48">
        <v>9.07</v>
      </c>
      <c r="T600" s="48">
        <v>9.85</v>
      </c>
      <c r="U600" s="48">
        <v>10.86</v>
      </c>
      <c r="V600" s="48">
        <v>12.56</v>
      </c>
      <c r="W600" s="48">
        <v>13.77</v>
      </c>
      <c r="X600" s="48">
        <v>14.31</v>
      </c>
      <c r="Y600" s="48">
        <v>14.73</v>
      </c>
      <c r="Z600" s="48">
        <v>14.86</v>
      </c>
      <c r="AA600" s="48">
        <v>15.11</v>
      </c>
      <c r="AB600" s="48">
        <v>15.02</v>
      </c>
      <c r="AC600" s="48">
        <v>14.96</v>
      </c>
      <c r="AD600" s="48">
        <v>15.33</v>
      </c>
      <c r="AE600" s="48">
        <v>15.95</v>
      </c>
      <c r="AF600" s="48">
        <v>16.8</v>
      </c>
      <c r="AG600" s="48">
        <v>13.98</v>
      </c>
      <c r="AH600" s="48">
        <v>8.15</v>
      </c>
      <c r="AI600" s="48">
        <v>1.1100000000000001</v>
      </c>
      <c r="AJ600" s="48">
        <v>-5.4</v>
      </c>
      <c r="AK600" s="48">
        <v>-11.29</v>
      </c>
    </row>
    <row r="601" spans="1:37" s="48" customFormat="1" x14ac:dyDescent="0.3">
      <c r="A601" s="48" t="str">
        <f t="shared" si="14"/>
        <v>SDG_NoInv_Base_ReproTest02C_SavingsINShhd-9</v>
      </c>
      <c r="B601" s="49" t="s">
        <v>221</v>
      </c>
      <c r="C601" s="50" t="s">
        <v>272</v>
      </c>
      <c r="D601" s="51" t="s">
        <v>96</v>
      </c>
      <c r="E601" s="48" t="s">
        <v>93</v>
      </c>
      <c r="F601" s="48">
        <v>61.83</v>
      </c>
      <c r="G601" s="48">
        <v>55.72</v>
      </c>
      <c r="H601" s="48">
        <v>61.18</v>
      </c>
      <c r="I601" s="48">
        <v>63.57</v>
      </c>
      <c r="J601" s="48">
        <v>64.459999999999994</v>
      </c>
      <c r="K601" s="48">
        <v>65.72</v>
      </c>
      <c r="L601" s="48">
        <v>67.680000000000007</v>
      </c>
      <c r="M601" s="48">
        <v>71</v>
      </c>
      <c r="N601" s="48">
        <v>74.900000000000006</v>
      </c>
      <c r="O601" s="48">
        <v>76.06</v>
      </c>
      <c r="P601" s="48">
        <v>79.260000000000005</v>
      </c>
      <c r="Q601" s="48">
        <v>82.3</v>
      </c>
      <c r="R601" s="48">
        <v>85.68</v>
      </c>
      <c r="S601" s="48">
        <v>89.62</v>
      </c>
      <c r="T601" s="48">
        <v>93.74</v>
      </c>
      <c r="U601" s="48">
        <v>98.78</v>
      </c>
      <c r="V601" s="48">
        <v>105.21</v>
      </c>
      <c r="W601" s="48">
        <v>110.64</v>
      </c>
      <c r="X601" s="48">
        <v>114.67</v>
      </c>
      <c r="Y601" s="48">
        <v>118.15</v>
      </c>
      <c r="Z601" s="48">
        <v>121.26</v>
      </c>
      <c r="AA601" s="48">
        <v>124.43</v>
      </c>
      <c r="AB601" s="48">
        <v>127.3</v>
      </c>
      <c r="AC601" s="48">
        <v>129.84</v>
      </c>
      <c r="AD601" s="48">
        <v>133.4</v>
      </c>
      <c r="AE601" s="48">
        <v>137.66999999999999</v>
      </c>
      <c r="AF601" s="48">
        <v>142.55000000000001</v>
      </c>
      <c r="AG601" s="48">
        <v>138.79</v>
      </c>
      <c r="AH601" s="48">
        <v>124.94</v>
      </c>
      <c r="AI601" s="48">
        <v>108.42</v>
      </c>
      <c r="AJ601" s="48">
        <v>93.09</v>
      </c>
      <c r="AK601" s="48">
        <v>78.94</v>
      </c>
    </row>
    <row r="602" spans="1:37" s="48" customFormat="1" x14ac:dyDescent="0.3">
      <c r="A602" s="48" t="str">
        <f t="shared" si="14"/>
        <v>SDG_NoInv_Base_ReproTest02C_SavingsINStotal</v>
      </c>
      <c r="B602" s="49" t="s">
        <v>221</v>
      </c>
      <c r="C602" s="50" t="s">
        <v>272</v>
      </c>
      <c r="D602" s="51" t="s">
        <v>96</v>
      </c>
      <c r="E602" s="48" t="s">
        <v>1</v>
      </c>
      <c r="F602" s="48">
        <v>764.23</v>
      </c>
      <c r="G602" s="48">
        <v>706.54</v>
      </c>
      <c r="H602" s="48">
        <v>729.51</v>
      </c>
      <c r="I602" s="48">
        <v>748</v>
      </c>
      <c r="J602" s="48">
        <v>762.3</v>
      </c>
      <c r="K602" s="48">
        <v>779.55</v>
      </c>
      <c r="L602" s="48">
        <v>799.39</v>
      </c>
      <c r="M602" s="48">
        <v>819.21</v>
      </c>
      <c r="N602" s="48">
        <v>841.39</v>
      </c>
      <c r="O602" s="48">
        <v>861.95</v>
      </c>
      <c r="P602" s="48">
        <v>889.26</v>
      </c>
      <c r="Q602" s="48">
        <v>917.34</v>
      </c>
      <c r="R602" s="48">
        <v>951.65</v>
      </c>
      <c r="S602" s="48">
        <v>986.5</v>
      </c>
      <c r="T602" s="48">
        <v>1023.1</v>
      </c>
      <c r="U602" s="48">
        <v>1065.31</v>
      </c>
      <c r="V602" s="48">
        <v>1106.6099999999999</v>
      </c>
      <c r="W602" s="48">
        <v>1149.2</v>
      </c>
      <c r="X602" s="48">
        <v>1193.5</v>
      </c>
      <c r="Y602" s="48">
        <v>1235.7</v>
      </c>
      <c r="Z602" s="48">
        <v>1280.93</v>
      </c>
      <c r="AA602" s="48">
        <v>1324.15</v>
      </c>
      <c r="AB602" s="48">
        <v>1371.25</v>
      </c>
      <c r="AC602" s="48">
        <v>1415.66</v>
      </c>
      <c r="AD602" s="48">
        <v>1461.1</v>
      </c>
      <c r="AE602" s="48">
        <v>1508.61</v>
      </c>
      <c r="AF602" s="48">
        <v>1558.01</v>
      </c>
      <c r="AG602" s="48">
        <v>1607.06</v>
      </c>
      <c r="AH602" s="48">
        <v>1612.97</v>
      </c>
      <c r="AI602" s="48">
        <v>1612.95</v>
      </c>
      <c r="AJ602" s="48">
        <v>1611.03</v>
      </c>
      <c r="AK602" s="48">
        <v>1604.82</v>
      </c>
    </row>
    <row r="603" spans="1:37" s="48" customFormat="1" x14ac:dyDescent="0.3">
      <c r="A603" s="48" t="str">
        <f t="shared" si="14"/>
        <v>SDG_NoInv_Base_ReproTest02YGXtotal</v>
      </c>
      <c r="B603" s="49" t="s">
        <v>221</v>
      </c>
      <c r="C603" s="50" t="s">
        <v>272</v>
      </c>
      <c r="D603" s="51" t="s">
        <v>224</v>
      </c>
      <c r="E603" s="48" t="s">
        <v>1</v>
      </c>
      <c r="F603" s="48">
        <v>1490.98</v>
      </c>
      <c r="G603" s="48">
        <v>1430.45</v>
      </c>
      <c r="H603" s="48">
        <v>1452.49</v>
      </c>
      <c r="I603" s="48">
        <v>1483.65</v>
      </c>
      <c r="J603" s="48">
        <v>1509.35</v>
      </c>
      <c r="K603" s="48">
        <v>1538.15</v>
      </c>
      <c r="L603" s="48">
        <v>1571.07</v>
      </c>
      <c r="M603" s="48">
        <v>1605.3</v>
      </c>
      <c r="N603" s="48">
        <v>1642.41</v>
      </c>
      <c r="O603" s="48">
        <v>1685.23</v>
      </c>
      <c r="P603" s="48">
        <v>1731.29</v>
      </c>
      <c r="Q603" s="48">
        <v>1777.24</v>
      </c>
      <c r="R603" s="48">
        <v>1830.24</v>
      </c>
      <c r="S603" s="48">
        <v>1885.57</v>
      </c>
      <c r="T603" s="48">
        <v>1943.49</v>
      </c>
      <c r="U603" s="48">
        <v>2008.74</v>
      </c>
      <c r="V603" s="48">
        <v>2074.0100000000002</v>
      </c>
      <c r="W603" s="48">
        <v>2141.06</v>
      </c>
      <c r="X603" s="48">
        <v>2211.15</v>
      </c>
      <c r="Y603" s="48">
        <v>2278.52</v>
      </c>
      <c r="Z603" s="48">
        <v>2348.52</v>
      </c>
      <c r="AA603" s="48">
        <v>2417.7800000000002</v>
      </c>
      <c r="AB603" s="48">
        <v>2493.33</v>
      </c>
      <c r="AC603" s="48">
        <v>2566.2600000000002</v>
      </c>
      <c r="AD603" s="48">
        <v>2639.07</v>
      </c>
      <c r="AE603" s="48">
        <v>2714.24</v>
      </c>
      <c r="AF603" s="48">
        <v>2792.25</v>
      </c>
      <c r="AG603" s="48">
        <v>2870.3</v>
      </c>
      <c r="AH603" s="48">
        <v>2896.84</v>
      </c>
      <c r="AI603" s="48">
        <v>2903.23</v>
      </c>
      <c r="AJ603" s="48">
        <v>2906.21</v>
      </c>
      <c r="AK603" s="48">
        <v>2903.89</v>
      </c>
    </row>
    <row r="604" spans="1:37" s="48" customFormat="1" x14ac:dyDescent="0.3">
      <c r="A604" s="48" t="str">
        <f t="shared" si="14"/>
        <v>SDG_NoInv_Base_ReproTest02EGXtotal</v>
      </c>
      <c r="B604" s="49" t="s">
        <v>221</v>
      </c>
      <c r="C604" s="50" t="s">
        <v>272</v>
      </c>
      <c r="D604" s="51" t="s">
        <v>197</v>
      </c>
      <c r="E604" s="48" t="s">
        <v>1</v>
      </c>
      <c r="F604" s="48">
        <v>1502.94</v>
      </c>
      <c r="G604" s="48">
        <v>1442.7</v>
      </c>
      <c r="H604" s="48">
        <v>1465.03</v>
      </c>
      <c r="I604" s="48">
        <v>1496.48</v>
      </c>
      <c r="J604" s="48">
        <v>1522.49</v>
      </c>
      <c r="K604" s="48">
        <v>1551.6</v>
      </c>
      <c r="L604" s="48">
        <v>1584.83</v>
      </c>
      <c r="M604" s="48">
        <v>1619.39</v>
      </c>
      <c r="N604" s="48">
        <v>1656.83</v>
      </c>
      <c r="O604" s="48">
        <v>1699.99</v>
      </c>
      <c r="P604" s="48">
        <v>1746.41</v>
      </c>
      <c r="Q604" s="48">
        <v>1792.71</v>
      </c>
      <c r="R604" s="48">
        <v>1846.08</v>
      </c>
      <c r="S604" s="48">
        <v>1901.77</v>
      </c>
      <c r="T604" s="48">
        <v>1960.09</v>
      </c>
      <c r="U604" s="48">
        <v>2025.72</v>
      </c>
      <c r="V604" s="48">
        <v>2091.39</v>
      </c>
      <c r="W604" s="48">
        <v>2158.86</v>
      </c>
      <c r="X604" s="48">
        <v>2229.37</v>
      </c>
      <c r="Y604" s="48">
        <v>2297.16</v>
      </c>
      <c r="Z604" s="48">
        <v>2367.6</v>
      </c>
      <c r="AA604" s="48">
        <v>2437.3200000000002</v>
      </c>
      <c r="AB604" s="48">
        <v>2513.33</v>
      </c>
      <c r="AC604" s="48">
        <v>2586.7399999999998</v>
      </c>
      <c r="AD604" s="48">
        <v>2660.02</v>
      </c>
      <c r="AE604" s="48">
        <v>2735.69</v>
      </c>
      <c r="AF604" s="48">
        <v>2814.21</v>
      </c>
      <c r="AG604" s="48">
        <v>2892.78</v>
      </c>
      <c r="AH604" s="48">
        <v>2919.85</v>
      </c>
      <c r="AI604" s="48">
        <v>2926.78</v>
      </c>
      <c r="AJ604" s="48">
        <v>2930.32</v>
      </c>
      <c r="AK604" s="48">
        <v>2928.57</v>
      </c>
    </row>
    <row r="605" spans="1:37" s="48" customFormat="1" x14ac:dyDescent="0.3">
      <c r="A605" s="48" t="str">
        <f t="shared" si="14"/>
        <v>SDG_NoInv_Base_ReproTest02GADJXtotal</v>
      </c>
      <c r="B605" s="49" t="s">
        <v>221</v>
      </c>
      <c r="C605" s="50" t="s">
        <v>272</v>
      </c>
      <c r="D605" s="51" t="s">
        <v>190</v>
      </c>
      <c r="E605" s="48" t="s">
        <v>1</v>
      </c>
      <c r="F605" s="48">
        <v>1</v>
      </c>
      <c r="G605" s="48">
        <v>0.94</v>
      </c>
      <c r="H605" s="48">
        <v>0.96</v>
      </c>
      <c r="I605" s="48">
        <v>0.98</v>
      </c>
      <c r="J605" s="48">
        <v>1</v>
      </c>
      <c r="K605" s="48">
        <v>1.02</v>
      </c>
      <c r="L605" s="48">
        <v>1.04</v>
      </c>
      <c r="M605" s="48">
        <v>1.06</v>
      </c>
      <c r="N605" s="48">
        <v>1.0900000000000001</v>
      </c>
      <c r="O605" s="48">
        <v>1.1200000000000001</v>
      </c>
      <c r="P605" s="48">
        <v>1.1499999999999999</v>
      </c>
      <c r="Q605" s="48">
        <v>1.19</v>
      </c>
      <c r="R605" s="48">
        <v>1.22</v>
      </c>
      <c r="S605" s="48">
        <v>1.26</v>
      </c>
      <c r="T605" s="48">
        <v>1.3</v>
      </c>
      <c r="U605" s="48">
        <v>1.34</v>
      </c>
      <c r="V605" s="48">
        <v>1.39</v>
      </c>
      <c r="W605" s="48">
        <v>1.43</v>
      </c>
      <c r="X605" s="48">
        <v>1.48</v>
      </c>
      <c r="Y605" s="48">
        <v>1.53</v>
      </c>
      <c r="Z605" s="48">
        <v>1.58</v>
      </c>
      <c r="AA605" s="48">
        <v>1.63</v>
      </c>
      <c r="AB605" s="48">
        <v>1.69</v>
      </c>
      <c r="AC605" s="48">
        <v>1.75</v>
      </c>
      <c r="AD605" s="48">
        <v>1.81</v>
      </c>
      <c r="AE605" s="48">
        <v>1.86</v>
      </c>
      <c r="AF605" s="48">
        <v>1.92</v>
      </c>
      <c r="AG605" s="48">
        <v>1.98</v>
      </c>
      <c r="AH605" s="48">
        <v>2.02</v>
      </c>
      <c r="AI605" s="48">
        <v>2.0499999999999998</v>
      </c>
      <c r="AJ605" s="48">
        <v>2.0699999999999998</v>
      </c>
      <c r="AK605" s="48">
        <v>2.09</v>
      </c>
    </row>
    <row r="606" spans="1:37" s="48" customFormat="1" x14ac:dyDescent="0.3">
      <c r="A606" s="48" t="str">
        <f t="shared" si="14"/>
        <v>SDG_NoInv_Base_ReproTest02GOVGRtotal</v>
      </c>
      <c r="B606" s="49" t="s">
        <v>221</v>
      </c>
      <c r="C606" s="50" t="s">
        <v>272</v>
      </c>
      <c r="D606" s="51" t="s">
        <v>192</v>
      </c>
      <c r="E606" s="48" t="s">
        <v>1</v>
      </c>
      <c r="G606" s="48">
        <v>0.02</v>
      </c>
      <c r="H606" s="48">
        <v>0.02</v>
      </c>
      <c r="I606" s="48">
        <v>0.02</v>
      </c>
      <c r="J606" s="48">
        <v>0.02</v>
      </c>
      <c r="K606" s="48">
        <v>0.02</v>
      </c>
      <c r="L606" s="48">
        <v>0.02</v>
      </c>
      <c r="M606" s="48">
        <v>0.02</v>
      </c>
      <c r="N606" s="48">
        <v>0.02</v>
      </c>
      <c r="O606" s="48">
        <v>0.02</v>
      </c>
      <c r="P606" s="48">
        <v>0.02</v>
      </c>
      <c r="Q606" s="48">
        <v>0.02</v>
      </c>
      <c r="R606" s="48">
        <v>0.02</v>
      </c>
      <c r="S606" s="48">
        <v>0.02</v>
      </c>
      <c r="T606" s="48">
        <v>0.02</v>
      </c>
      <c r="U606" s="48">
        <v>0.02</v>
      </c>
      <c r="V606" s="48">
        <v>0.02</v>
      </c>
      <c r="W606" s="48">
        <v>0.02</v>
      </c>
      <c r="X606" s="48">
        <v>0.02</v>
      </c>
      <c r="Y606" s="48">
        <v>0.02</v>
      </c>
      <c r="Z606" s="48">
        <v>0.02</v>
      </c>
      <c r="AA606" s="48">
        <v>0.02</v>
      </c>
      <c r="AB606" s="48">
        <v>0.02</v>
      </c>
      <c r="AC606" s="48">
        <v>0.02</v>
      </c>
      <c r="AD606" s="48">
        <v>0.02</v>
      </c>
      <c r="AE606" s="48">
        <v>0.02</v>
      </c>
      <c r="AF606" s="48">
        <v>0.02</v>
      </c>
      <c r="AG606" s="48">
        <v>0.02</v>
      </c>
      <c r="AH606" s="48">
        <v>0.02</v>
      </c>
      <c r="AI606" s="48">
        <v>0.02</v>
      </c>
      <c r="AJ606" s="48">
        <v>0.02</v>
      </c>
      <c r="AK606" s="48">
        <v>0.02</v>
      </c>
    </row>
    <row r="607" spans="1:37" s="48" customFormat="1" x14ac:dyDescent="0.3">
      <c r="A607" s="48" t="str">
        <f t="shared" si="14"/>
        <v>SDG_NoInv_Base_ReproTest02C_GovConscgsrv</v>
      </c>
      <c r="B607" s="49" t="s">
        <v>221</v>
      </c>
      <c r="C607" s="50" t="s">
        <v>272</v>
      </c>
      <c r="D607" s="51" t="s">
        <v>213</v>
      </c>
      <c r="E607" s="48" t="s">
        <v>184</v>
      </c>
      <c r="F607" s="48">
        <v>1080.43</v>
      </c>
      <c r="G607" s="48">
        <v>1020.19</v>
      </c>
      <c r="H607" s="48">
        <v>1053.06</v>
      </c>
      <c r="I607" s="48">
        <v>1077.18</v>
      </c>
      <c r="J607" s="48">
        <v>1097.48</v>
      </c>
      <c r="K607" s="48">
        <v>1121.5899999999999</v>
      </c>
      <c r="L607" s="48">
        <v>1149.02</v>
      </c>
      <c r="M607" s="48">
        <v>1177.07</v>
      </c>
      <c r="N607" s="48">
        <v>1207.83</v>
      </c>
      <c r="O607" s="48">
        <v>1243.71</v>
      </c>
      <c r="P607" s="48">
        <v>1281.75</v>
      </c>
      <c r="Q607" s="48">
        <v>1319.18</v>
      </c>
      <c r="R607" s="48">
        <v>1363.71</v>
      </c>
      <c r="S607" s="48">
        <v>1409.04</v>
      </c>
      <c r="T607" s="48">
        <v>1456.73</v>
      </c>
      <c r="U607" s="48">
        <v>1511.17</v>
      </c>
      <c r="V607" s="48">
        <v>1564.15</v>
      </c>
      <c r="W607" s="48">
        <v>1619.11</v>
      </c>
      <c r="X607" s="48">
        <v>1676.59</v>
      </c>
      <c r="Y607" s="48">
        <v>1730.71</v>
      </c>
      <c r="Z607" s="48">
        <v>1788.05</v>
      </c>
      <c r="AA607" s="48">
        <v>1843.86</v>
      </c>
      <c r="AB607" s="48">
        <v>1906.18</v>
      </c>
      <c r="AC607" s="48">
        <v>1964.37</v>
      </c>
      <c r="AD607" s="48">
        <v>2023.18</v>
      </c>
      <c r="AE607" s="48">
        <v>2084.11</v>
      </c>
      <c r="AF607" s="48">
        <v>2147.3000000000002</v>
      </c>
      <c r="AG607" s="48">
        <v>2209.91</v>
      </c>
      <c r="AH607" s="48">
        <v>2221</v>
      </c>
      <c r="AI607" s="48">
        <v>2223.09</v>
      </c>
      <c r="AJ607" s="48">
        <v>2223.7199999999998</v>
      </c>
      <c r="AK607" s="48">
        <v>2219.37</v>
      </c>
    </row>
    <row r="608" spans="1:37" s="48" customFormat="1" x14ac:dyDescent="0.3">
      <c r="A608" s="48" t="str">
        <f t="shared" si="14"/>
        <v>SDG_NoInv_Base_ReproTest02C_GovConstotal</v>
      </c>
      <c r="B608" s="49" t="s">
        <v>221</v>
      </c>
      <c r="C608" s="50" t="s">
        <v>272</v>
      </c>
      <c r="D608" s="51" t="s">
        <v>213</v>
      </c>
      <c r="E608" s="48" t="s">
        <v>1</v>
      </c>
      <c r="F608" s="48">
        <v>1080.43</v>
      </c>
      <c r="G608" s="48">
        <v>1020.19</v>
      </c>
      <c r="H608" s="48">
        <v>1053.06</v>
      </c>
      <c r="I608" s="48">
        <v>1077.18</v>
      </c>
      <c r="J608" s="48">
        <v>1097.48</v>
      </c>
      <c r="K608" s="48">
        <v>1121.5899999999999</v>
      </c>
      <c r="L608" s="48">
        <v>1149.02</v>
      </c>
      <c r="M608" s="48">
        <v>1177.07</v>
      </c>
      <c r="N608" s="48">
        <v>1207.83</v>
      </c>
      <c r="O608" s="48">
        <v>1243.71</v>
      </c>
      <c r="P608" s="48">
        <v>1281.75</v>
      </c>
      <c r="Q608" s="48">
        <v>1319.18</v>
      </c>
      <c r="R608" s="48">
        <v>1363.71</v>
      </c>
      <c r="S608" s="48">
        <v>1409.04</v>
      </c>
      <c r="T608" s="48">
        <v>1456.73</v>
      </c>
      <c r="U608" s="48">
        <v>1511.17</v>
      </c>
      <c r="V608" s="48">
        <v>1564.15</v>
      </c>
      <c r="W608" s="48">
        <v>1619.11</v>
      </c>
      <c r="X608" s="48">
        <v>1676.59</v>
      </c>
      <c r="Y608" s="48">
        <v>1730.71</v>
      </c>
      <c r="Z608" s="48">
        <v>1788.05</v>
      </c>
      <c r="AA608" s="48">
        <v>1843.86</v>
      </c>
      <c r="AB608" s="48">
        <v>1906.18</v>
      </c>
      <c r="AC608" s="48">
        <v>1964.37</v>
      </c>
      <c r="AD608" s="48">
        <v>2023.18</v>
      </c>
      <c r="AE608" s="48">
        <v>2084.11</v>
      </c>
      <c r="AF608" s="48">
        <v>2147.3000000000002</v>
      </c>
      <c r="AG608" s="48">
        <v>2209.91</v>
      </c>
      <c r="AH608" s="48">
        <v>2221</v>
      </c>
      <c r="AI608" s="48">
        <v>2223.09</v>
      </c>
      <c r="AJ608" s="48">
        <v>2223.7199999999998</v>
      </c>
      <c r="AK608" s="48">
        <v>2219.37</v>
      </c>
    </row>
    <row r="609" spans="1:37" s="48" customFormat="1" x14ac:dyDescent="0.3">
      <c r="A609" s="48" t="str">
        <f t="shared" si="14"/>
        <v>SDG_NoInv_Base_ReproTest02GSAVXtotal</v>
      </c>
      <c r="B609" s="49" t="s">
        <v>221</v>
      </c>
      <c r="C609" s="50" t="s">
        <v>272</v>
      </c>
      <c r="D609" s="51" t="s">
        <v>98</v>
      </c>
      <c r="E609" s="48" t="s">
        <v>1</v>
      </c>
      <c r="F609" s="48">
        <v>-11.97</v>
      </c>
      <c r="G609" s="48">
        <v>-12.25</v>
      </c>
      <c r="H609" s="48">
        <v>-12.54</v>
      </c>
      <c r="I609" s="48">
        <v>-12.83</v>
      </c>
      <c r="J609" s="48">
        <v>-13.14</v>
      </c>
      <c r="K609" s="48">
        <v>-13.45</v>
      </c>
      <c r="L609" s="48">
        <v>-13.77</v>
      </c>
      <c r="M609" s="48">
        <v>-14.09</v>
      </c>
      <c r="N609" s="48">
        <v>-14.42</v>
      </c>
      <c r="O609" s="48">
        <v>-14.77</v>
      </c>
      <c r="P609" s="48">
        <v>-15.11</v>
      </c>
      <c r="Q609" s="48">
        <v>-15.47</v>
      </c>
      <c r="R609" s="48">
        <v>-15.84</v>
      </c>
      <c r="S609" s="48">
        <v>-16.21</v>
      </c>
      <c r="T609" s="48">
        <v>-16.59</v>
      </c>
      <c r="U609" s="48">
        <v>-16.98</v>
      </c>
      <c r="V609" s="48">
        <v>-17.38</v>
      </c>
      <c r="W609" s="48">
        <v>-17.8</v>
      </c>
      <c r="X609" s="48">
        <v>-18.22</v>
      </c>
      <c r="Y609" s="48">
        <v>-18.649999999999999</v>
      </c>
      <c r="Z609" s="48">
        <v>-19.09</v>
      </c>
      <c r="AA609" s="48">
        <v>-19.54</v>
      </c>
      <c r="AB609" s="48">
        <v>-20</v>
      </c>
      <c r="AC609" s="48">
        <v>-20.47</v>
      </c>
      <c r="AD609" s="48">
        <v>-20.96</v>
      </c>
      <c r="AE609" s="48">
        <v>-21.46</v>
      </c>
      <c r="AF609" s="48">
        <v>-21.96</v>
      </c>
      <c r="AG609" s="48">
        <v>-22.48</v>
      </c>
      <c r="AH609" s="48">
        <v>-23.01</v>
      </c>
      <c r="AI609" s="48">
        <v>-23.55</v>
      </c>
      <c r="AJ609" s="48">
        <v>-24.11</v>
      </c>
      <c r="AK609" s="48">
        <v>-24.68</v>
      </c>
    </row>
    <row r="610" spans="1:37" s="48" customFormat="1" x14ac:dyDescent="0.3">
      <c r="A610" s="48" t="str">
        <f t="shared" si="14"/>
        <v>SDG_NoInv_Base_ReproTest02FSAVXtotal</v>
      </c>
      <c r="B610" s="49" t="s">
        <v>221</v>
      </c>
      <c r="C610" s="50" t="s">
        <v>272</v>
      </c>
      <c r="D610" s="51" t="s">
        <v>97</v>
      </c>
      <c r="E610" s="48" t="s">
        <v>1</v>
      </c>
      <c r="F610" s="48">
        <v>178.88</v>
      </c>
      <c r="G610" s="48">
        <v>181.92</v>
      </c>
      <c r="H610" s="48">
        <v>185.01</v>
      </c>
      <c r="I610" s="48">
        <v>188.16</v>
      </c>
      <c r="J610" s="48">
        <v>191.36</v>
      </c>
      <c r="K610" s="48">
        <v>194.61</v>
      </c>
      <c r="L610" s="48">
        <v>197.92</v>
      </c>
      <c r="M610" s="48">
        <v>201.28</v>
      </c>
      <c r="N610" s="48">
        <v>204.71</v>
      </c>
      <c r="O610" s="48">
        <v>208.19</v>
      </c>
      <c r="P610" s="48">
        <v>211.72</v>
      </c>
      <c r="Q610" s="48">
        <v>215.32</v>
      </c>
      <c r="R610" s="48">
        <v>218.98</v>
      </c>
      <c r="S610" s="48">
        <v>222.71</v>
      </c>
      <c r="T610" s="48">
        <v>226.49</v>
      </c>
      <c r="U610" s="48">
        <v>230.34</v>
      </c>
      <c r="V610" s="48">
        <v>234.26</v>
      </c>
      <c r="W610" s="48">
        <v>238.24</v>
      </c>
      <c r="X610" s="48">
        <v>242.29</v>
      </c>
      <c r="Y610" s="48">
        <v>246.41</v>
      </c>
      <c r="Z610" s="48">
        <v>250.6</v>
      </c>
      <c r="AA610" s="48">
        <v>254.86</v>
      </c>
      <c r="AB610" s="48">
        <v>259.19</v>
      </c>
      <c r="AC610" s="48">
        <v>263.60000000000002</v>
      </c>
      <c r="AD610" s="48">
        <v>268.08</v>
      </c>
      <c r="AE610" s="48">
        <v>272.64</v>
      </c>
      <c r="AF610" s="48">
        <v>277.27</v>
      </c>
      <c r="AG610" s="48">
        <v>281.99</v>
      </c>
      <c r="AH610" s="48">
        <v>286.77999999999997</v>
      </c>
      <c r="AI610" s="48">
        <v>291.66000000000003</v>
      </c>
      <c r="AJ610" s="48">
        <v>296.61</v>
      </c>
      <c r="AK610" s="48">
        <v>301.66000000000003</v>
      </c>
    </row>
    <row r="611" spans="1:37" s="48" customFormat="1" x14ac:dyDescent="0.3">
      <c r="A611" s="48" t="str">
        <f t="shared" si="14"/>
        <v>SDG_NoInv_Base_ReproTest02C_TSavtotal</v>
      </c>
      <c r="B611" s="49" t="s">
        <v>221</v>
      </c>
      <c r="C611" s="50" t="s">
        <v>272</v>
      </c>
      <c r="D611" s="51" t="s">
        <v>100</v>
      </c>
      <c r="E611" s="48" t="s">
        <v>1</v>
      </c>
      <c r="F611" s="48">
        <v>931.14</v>
      </c>
      <c r="G611" s="48">
        <v>876.22</v>
      </c>
      <c r="H611" s="48">
        <v>901.98</v>
      </c>
      <c r="I611" s="48">
        <v>923.32</v>
      </c>
      <c r="J611" s="48">
        <v>940.52</v>
      </c>
      <c r="K611" s="48">
        <v>960.71</v>
      </c>
      <c r="L611" s="48">
        <v>983.54</v>
      </c>
      <c r="M611" s="48">
        <v>1006.4</v>
      </c>
      <c r="N611" s="48">
        <v>1031.67</v>
      </c>
      <c r="O611" s="48">
        <v>1055.3699999999999</v>
      </c>
      <c r="P611" s="48">
        <v>1085.8699999999999</v>
      </c>
      <c r="Q611" s="48">
        <v>1117.19</v>
      </c>
      <c r="R611" s="48">
        <v>1154.8</v>
      </c>
      <c r="S611" s="48">
        <v>1193</v>
      </c>
      <c r="T611" s="48">
        <v>1233</v>
      </c>
      <c r="U611" s="48">
        <v>1278.67</v>
      </c>
      <c r="V611" s="48">
        <v>1323.49</v>
      </c>
      <c r="W611" s="48">
        <v>1369.64</v>
      </c>
      <c r="X611" s="48">
        <v>1417.58</v>
      </c>
      <c r="Y611" s="48">
        <v>1463.46</v>
      </c>
      <c r="Z611" s="48">
        <v>1512.44</v>
      </c>
      <c r="AA611" s="48">
        <v>1559.47</v>
      </c>
      <c r="AB611" s="48">
        <v>1610.44</v>
      </c>
      <c r="AC611" s="48">
        <v>1658.79</v>
      </c>
      <c r="AD611" s="48">
        <v>1708.23</v>
      </c>
      <c r="AE611" s="48">
        <v>1759.79</v>
      </c>
      <c r="AF611" s="48">
        <v>1813.32</v>
      </c>
      <c r="AG611" s="48">
        <v>1866.57</v>
      </c>
      <c r="AH611" s="48">
        <v>1876.75</v>
      </c>
      <c r="AI611" s="48">
        <v>1881.05</v>
      </c>
      <c r="AJ611" s="48">
        <v>1883.53</v>
      </c>
      <c r="AK611" s="48">
        <v>1881.8</v>
      </c>
    </row>
    <row r="612" spans="1:37" s="48" customFormat="1" x14ac:dyDescent="0.3">
      <c r="A612" s="48" t="str">
        <f t="shared" si="14"/>
        <v>SDG_NoInv_Base_ReproTest02QINVXctext</v>
      </c>
      <c r="B612" s="49" t="s">
        <v>221</v>
      </c>
      <c r="C612" s="50" t="s">
        <v>272</v>
      </c>
      <c r="D612" s="51" t="s">
        <v>101</v>
      </c>
      <c r="E612" s="48" t="s">
        <v>102</v>
      </c>
      <c r="F612" s="48">
        <v>0.02</v>
      </c>
      <c r="G612" s="48">
        <v>0.02</v>
      </c>
      <c r="H612" s="48">
        <v>0.02</v>
      </c>
      <c r="I612" s="48">
        <v>0.02</v>
      </c>
      <c r="J612" s="48">
        <v>0.02</v>
      </c>
      <c r="K612" s="48">
        <v>0.02</v>
      </c>
      <c r="L612" s="48">
        <v>0.02</v>
      </c>
      <c r="M612" s="48">
        <v>0.02</v>
      </c>
      <c r="N612" s="48">
        <v>0.03</v>
      </c>
      <c r="O612" s="48">
        <v>0.03</v>
      </c>
      <c r="P612" s="48">
        <v>0.03</v>
      </c>
      <c r="Q612" s="48">
        <v>0.03</v>
      </c>
      <c r="R612" s="48">
        <v>0.03</v>
      </c>
      <c r="S612" s="48">
        <v>0.03</v>
      </c>
      <c r="T612" s="48">
        <v>0.03</v>
      </c>
      <c r="U612" s="48">
        <v>0.03</v>
      </c>
      <c r="V612" s="48">
        <v>0.03</v>
      </c>
      <c r="W612" s="48">
        <v>0.03</v>
      </c>
      <c r="X612" s="48">
        <v>0.03</v>
      </c>
      <c r="Y612" s="48">
        <v>0.04</v>
      </c>
      <c r="Z612" s="48">
        <v>0.04</v>
      </c>
      <c r="AA612" s="48">
        <v>0.04</v>
      </c>
      <c r="AB612" s="48">
        <v>0.04</v>
      </c>
      <c r="AC612" s="48">
        <v>0.04</v>
      </c>
      <c r="AD612" s="48">
        <v>0.04</v>
      </c>
      <c r="AE612" s="48">
        <v>0.04</v>
      </c>
      <c r="AF612" s="48">
        <v>0.04</v>
      </c>
      <c r="AG612" s="48">
        <v>0.04</v>
      </c>
      <c r="AH612" s="48">
        <v>0.04</v>
      </c>
      <c r="AI612" s="48">
        <v>0.04</v>
      </c>
      <c r="AJ612" s="48">
        <v>0.04</v>
      </c>
      <c r="AK612" s="48">
        <v>0.04</v>
      </c>
    </row>
    <row r="613" spans="1:37" s="48" customFormat="1" x14ac:dyDescent="0.3">
      <c r="A613" s="48" t="str">
        <f t="shared" si="14"/>
        <v>SDG_NoInv_Base_ReproTest02QINVXcleat</v>
      </c>
      <c r="B613" s="49" t="s">
        <v>221</v>
      </c>
      <c r="C613" s="50" t="s">
        <v>272</v>
      </c>
      <c r="D613" s="51" t="s">
        <v>101</v>
      </c>
      <c r="E613" s="48" t="s">
        <v>103</v>
      </c>
      <c r="F613" s="48">
        <v>0</v>
      </c>
      <c r="G613" s="48">
        <v>0</v>
      </c>
      <c r="H613" s="48">
        <v>0</v>
      </c>
      <c r="I613" s="48">
        <v>0</v>
      </c>
      <c r="J613" s="48">
        <v>0</v>
      </c>
      <c r="K613" s="48">
        <v>0</v>
      </c>
      <c r="L613" s="48">
        <v>0</v>
      </c>
      <c r="M613" s="48">
        <v>0</v>
      </c>
      <c r="N613" s="48">
        <v>0</v>
      </c>
      <c r="O613" s="48">
        <v>0</v>
      </c>
      <c r="P613" s="48">
        <v>0</v>
      </c>
      <c r="Q613" s="48">
        <v>0</v>
      </c>
      <c r="R613" s="48">
        <v>0</v>
      </c>
      <c r="S613" s="48">
        <v>0</v>
      </c>
      <c r="T613" s="48">
        <v>0</v>
      </c>
      <c r="U613" s="48">
        <v>0</v>
      </c>
      <c r="V613" s="48">
        <v>0</v>
      </c>
      <c r="W613" s="48">
        <v>0</v>
      </c>
      <c r="X613" s="48">
        <v>0</v>
      </c>
      <c r="Y613" s="48">
        <v>0</v>
      </c>
      <c r="Z613" s="48">
        <v>0</v>
      </c>
      <c r="AA613" s="48">
        <v>0</v>
      </c>
      <c r="AB613" s="48">
        <v>0</v>
      </c>
      <c r="AC613" s="48">
        <v>0</v>
      </c>
      <c r="AD613" s="48">
        <v>0</v>
      </c>
      <c r="AE613" s="48">
        <v>0</v>
      </c>
      <c r="AF613" s="48">
        <v>0</v>
      </c>
      <c r="AG613" s="48">
        <v>0</v>
      </c>
      <c r="AH613" s="48">
        <v>0</v>
      </c>
      <c r="AI613" s="48">
        <v>0</v>
      </c>
      <c r="AJ613" s="48">
        <v>0</v>
      </c>
      <c r="AK613" s="48">
        <v>0</v>
      </c>
    </row>
    <row r="614" spans="1:37" s="48" customFormat="1" x14ac:dyDescent="0.3">
      <c r="A614" s="48" t="str">
        <f t="shared" si="14"/>
        <v>SDG_NoInv_Base_ReproTest02QINVXcprnt</v>
      </c>
      <c r="B614" s="49" t="s">
        <v>221</v>
      </c>
      <c r="C614" s="50" t="s">
        <v>272</v>
      </c>
      <c r="D614" s="51" t="s">
        <v>101</v>
      </c>
      <c r="E614" s="48" t="s">
        <v>104</v>
      </c>
      <c r="F614" s="48">
        <v>0</v>
      </c>
      <c r="G614" s="48">
        <v>0</v>
      </c>
      <c r="H614" s="48">
        <v>0</v>
      </c>
      <c r="I614" s="48">
        <v>0</v>
      </c>
      <c r="J614" s="48">
        <v>0</v>
      </c>
      <c r="K614" s="48">
        <v>0</v>
      </c>
      <c r="L614" s="48">
        <v>0</v>
      </c>
      <c r="M614" s="48">
        <v>0</v>
      </c>
      <c r="N614" s="48">
        <v>0</v>
      </c>
      <c r="O614" s="48">
        <v>0</v>
      </c>
      <c r="P614" s="48">
        <v>0</v>
      </c>
      <c r="Q614" s="48">
        <v>0</v>
      </c>
      <c r="R614" s="48">
        <v>0</v>
      </c>
      <c r="S614" s="48">
        <v>0</v>
      </c>
      <c r="T614" s="48">
        <v>0</v>
      </c>
      <c r="U614" s="48">
        <v>0</v>
      </c>
      <c r="V614" s="48">
        <v>0</v>
      </c>
      <c r="W614" s="48">
        <v>0</v>
      </c>
      <c r="X614" s="48">
        <v>0</v>
      </c>
      <c r="Y614" s="48">
        <v>0</v>
      </c>
      <c r="Z614" s="48">
        <v>0</v>
      </c>
      <c r="AA614" s="48">
        <v>0</v>
      </c>
      <c r="AB614" s="48">
        <v>0</v>
      </c>
      <c r="AC614" s="48">
        <v>0</v>
      </c>
      <c r="AD614" s="48">
        <v>0</v>
      </c>
      <c r="AE614" s="48">
        <v>0</v>
      </c>
      <c r="AF614" s="48">
        <v>0</v>
      </c>
      <c r="AG614" s="48">
        <v>0</v>
      </c>
      <c r="AH614" s="48">
        <v>0</v>
      </c>
      <c r="AI614" s="48">
        <v>0</v>
      </c>
      <c r="AJ614" s="48">
        <v>0</v>
      </c>
      <c r="AK614" s="48">
        <v>0</v>
      </c>
    </row>
    <row r="615" spans="1:37" s="48" customFormat="1" x14ac:dyDescent="0.3">
      <c r="A615" s="48" t="str">
        <f t="shared" si="14"/>
        <v>SDG_NoInv_Base_ReproTest02QINVXcrubb</v>
      </c>
      <c r="B615" s="49" t="s">
        <v>221</v>
      </c>
      <c r="C615" s="50" t="s">
        <v>272</v>
      </c>
      <c r="D615" s="51" t="s">
        <v>101</v>
      </c>
      <c r="E615" s="48" t="s">
        <v>105</v>
      </c>
      <c r="F615" s="48">
        <v>0</v>
      </c>
      <c r="G615" s="48">
        <v>0</v>
      </c>
      <c r="H615" s="48">
        <v>0</v>
      </c>
      <c r="I615" s="48">
        <v>0</v>
      </c>
      <c r="J615" s="48">
        <v>0</v>
      </c>
      <c r="K615" s="48">
        <v>0</v>
      </c>
      <c r="L615" s="48">
        <v>0</v>
      </c>
      <c r="M615" s="48">
        <v>0</v>
      </c>
      <c r="N615" s="48">
        <v>0</v>
      </c>
      <c r="O615" s="48">
        <v>0</v>
      </c>
      <c r="P615" s="48">
        <v>0.01</v>
      </c>
      <c r="Q615" s="48">
        <v>0.01</v>
      </c>
      <c r="R615" s="48">
        <v>0.01</v>
      </c>
      <c r="S615" s="48">
        <v>0.01</v>
      </c>
      <c r="T615" s="48">
        <v>0.01</v>
      </c>
      <c r="U615" s="48">
        <v>0.01</v>
      </c>
      <c r="V615" s="48">
        <v>0.01</v>
      </c>
      <c r="W615" s="48">
        <v>0.01</v>
      </c>
      <c r="X615" s="48">
        <v>0.01</v>
      </c>
      <c r="Y615" s="48">
        <v>0.01</v>
      </c>
      <c r="Z615" s="48">
        <v>0.01</v>
      </c>
      <c r="AA615" s="48">
        <v>0.01</v>
      </c>
      <c r="AB615" s="48">
        <v>0.01</v>
      </c>
      <c r="AC615" s="48">
        <v>0.01</v>
      </c>
      <c r="AD615" s="48">
        <v>0.01</v>
      </c>
      <c r="AE615" s="48">
        <v>0.01</v>
      </c>
      <c r="AF615" s="48">
        <v>0.01</v>
      </c>
      <c r="AG615" s="48">
        <v>0.01</v>
      </c>
      <c r="AH615" s="48">
        <v>0.01</v>
      </c>
      <c r="AI615" s="48">
        <v>0.01</v>
      </c>
      <c r="AJ615" s="48">
        <v>0.01</v>
      </c>
      <c r="AK615" s="48">
        <v>0.01</v>
      </c>
    </row>
    <row r="616" spans="1:37" s="48" customFormat="1" x14ac:dyDescent="0.3">
      <c r="A616" s="48" t="str">
        <f t="shared" si="14"/>
        <v>SDG_NoInv_Base_ReproTest02QINVXcplas</v>
      </c>
      <c r="B616" s="49" t="s">
        <v>221</v>
      </c>
      <c r="C616" s="50" t="s">
        <v>272</v>
      </c>
      <c r="D616" s="51" t="s">
        <v>101</v>
      </c>
      <c r="E616" s="48" t="s">
        <v>106</v>
      </c>
      <c r="F616" s="48">
        <v>0.01</v>
      </c>
      <c r="G616" s="48">
        <v>0.01</v>
      </c>
      <c r="H616" s="48">
        <v>0.01</v>
      </c>
      <c r="I616" s="48">
        <v>0.01</v>
      </c>
      <c r="J616" s="48">
        <v>0.01</v>
      </c>
      <c r="K616" s="48">
        <v>0.01</v>
      </c>
      <c r="L616" s="48">
        <v>0.01</v>
      </c>
      <c r="M616" s="48">
        <v>0.01</v>
      </c>
      <c r="N616" s="48">
        <v>0.01</v>
      </c>
      <c r="O616" s="48">
        <v>0.01</v>
      </c>
      <c r="P616" s="48">
        <v>0.01</v>
      </c>
      <c r="Q616" s="48">
        <v>0.01</v>
      </c>
      <c r="R616" s="48">
        <v>0.01</v>
      </c>
      <c r="S616" s="48">
        <v>0.01</v>
      </c>
      <c r="T616" s="48">
        <v>0.01</v>
      </c>
      <c r="U616" s="48">
        <v>0.01</v>
      </c>
      <c r="V616" s="48">
        <v>0.01</v>
      </c>
      <c r="W616" s="48">
        <v>0.01</v>
      </c>
      <c r="X616" s="48">
        <v>0.01</v>
      </c>
      <c r="Y616" s="48">
        <v>0.01</v>
      </c>
      <c r="Z616" s="48">
        <v>0.01</v>
      </c>
      <c r="AA616" s="48">
        <v>0.02</v>
      </c>
      <c r="AB616" s="48">
        <v>0.02</v>
      </c>
      <c r="AC616" s="48">
        <v>0.02</v>
      </c>
      <c r="AD616" s="48">
        <v>0.02</v>
      </c>
      <c r="AE616" s="48">
        <v>0.02</v>
      </c>
      <c r="AF616" s="48">
        <v>0.02</v>
      </c>
      <c r="AG616" s="48">
        <v>0.02</v>
      </c>
      <c r="AH616" s="48">
        <v>0.02</v>
      </c>
      <c r="AI616" s="48">
        <v>0.02</v>
      </c>
      <c r="AJ616" s="48">
        <v>0.02</v>
      </c>
      <c r="AK616" s="48">
        <v>0.02</v>
      </c>
    </row>
    <row r="617" spans="1:37" s="48" customFormat="1" x14ac:dyDescent="0.3">
      <c r="A617" s="48" t="str">
        <f t="shared" si="14"/>
        <v>SDG_NoInv_Base_ReproTest02QINVXcnmet</v>
      </c>
      <c r="B617" s="49" t="s">
        <v>221</v>
      </c>
      <c r="C617" s="50" t="s">
        <v>272</v>
      </c>
      <c r="D617" s="51" t="s">
        <v>101</v>
      </c>
      <c r="E617" s="48" t="s">
        <v>107</v>
      </c>
      <c r="F617" s="48">
        <v>0.02</v>
      </c>
      <c r="G617" s="48">
        <v>0.02</v>
      </c>
      <c r="H617" s="48">
        <v>0.02</v>
      </c>
      <c r="I617" s="48">
        <v>0.02</v>
      </c>
      <c r="J617" s="48">
        <v>0.02</v>
      </c>
      <c r="K617" s="48">
        <v>0.02</v>
      </c>
      <c r="L617" s="48">
        <v>0.02</v>
      </c>
      <c r="M617" s="48">
        <v>0.02</v>
      </c>
      <c r="N617" s="48">
        <v>0.02</v>
      </c>
      <c r="O617" s="48">
        <v>0.02</v>
      </c>
      <c r="P617" s="48">
        <v>0.02</v>
      </c>
      <c r="Q617" s="48">
        <v>0.02</v>
      </c>
      <c r="R617" s="48">
        <v>0.03</v>
      </c>
      <c r="S617" s="48">
        <v>0.03</v>
      </c>
      <c r="T617" s="48">
        <v>0.03</v>
      </c>
      <c r="U617" s="48">
        <v>0.03</v>
      </c>
      <c r="V617" s="48">
        <v>0.03</v>
      </c>
      <c r="W617" s="48">
        <v>0.03</v>
      </c>
      <c r="X617" s="48">
        <v>0.03</v>
      </c>
      <c r="Y617" s="48">
        <v>0.03</v>
      </c>
      <c r="Z617" s="48">
        <v>0.03</v>
      </c>
      <c r="AA617" s="48">
        <v>0.03</v>
      </c>
      <c r="AB617" s="48">
        <v>0.03</v>
      </c>
      <c r="AC617" s="48">
        <v>0.04</v>
      </c>
      <c r="AD617" s="48">
        <v>0.04</v>
      </c>
      <c r="AE617" s="48">
        <v>0.04</v>
      </c>
      <c r="AF617" s="48">
        <v>0.04</v>
      </c>
      <c r="AG617" s="48">
        <v>0.04</v>
      </c>
      <c r="AH617" s="48">
        <v>0.04</v>
      </c>
      <c r="AI617" s="48">
        <v>0.04</v>
      </c>
      <c r="AJ617" s="48">
        <v>0.04</v>
      </c>
      <c r="AK617" s="48">
        <v>0.04</v>
      </c>
    </row>
    <row r="618" spans="1:37" s="48" customFormat="1" x14ac:dyDescent="0.3">
      <c r="A618" s="48" t="str">
        <f t="shared" si="14"/>
        <v>SDG_NoInv_Base_ReproTest02QINVXcnfrm</v>
      </c>
      <c r="B618" s="49" t="s">
        <v>221</v>
      </c>
      <c r="C618" s="50" t="s">
        <v>272</v>
      </c>
      <c r="D618" s="51" t="s">
        <v>101</v>
      </c>
      <c r="E618" s="48" t="s">
        <v>108</v>
      </c>
      <c r="F618" s="48">
        <v>1.27</v>
      </c>
      <c r="G618" s="48">
        <v>1.1499999999999999</v>
      </c>
      <c r="H618" s="48">
        <v>1.19</v>
      </c>
      <c r="I618" s="48">
        <v>1.21</v>
      </c>
      <c r="J618" s="48">
        <v>1.23</v>
      </c>
      <c r="K618" s="48">
        <v>1.26</v>
      </c>
      <c r="L618" s="48">
        <v>1.29</v>
      </c>
      <c r="M618" s="48">
        <v>1.32</v>
      </c>
      <c r="N618" s="48">
        <v>1.36</v>
      </c>
      <c r="O618" s="48">
        <v>1.4</v>
      </c>
      <c r="P618" s="48">
        <v>1.44</v>
      </c>
      <c r="Q618" s="48">
        <v>1.48</v>
      </c>
      <c r="R618" s="48">
        <v>1.53</v>
      </c>
      <c r="S618" s="48">
        <v>1.58</v>
      </c>
      <c r="T618" s="48">
        <v>1.63</v>
      </c>
      <c r="U618" s="48">
        <v>1.68</v>
      </c>
      <c r="V618" s="48">
        <v>1.74</v>
      </c>
      <c r="W618" s="48">
        <v>1.8</v>
      </c>
      <c r="X618" s="48">
        <v>1.86</v>
      </c>
      <c r="Y618" s="48">
        <v>1.91</v>
      </c>
      <c r="Z618" s="48">
        <v>1.97</v>
      </c>
      <c r="AA618" s="48">
        <v>2.0299999999999998</v>
      </c>
      <c r="AB618" s="48">
        <v>2.08</v>
      </c>
      <c r="AC618" s="48">
        <v>2.13</v>
      </c>
      <c r="AD618" s="48">
        <v>2.19</v>
      </c>
      <c r="AE618" s="48">
        <v>2.2599999999999998</v>
      </c>
      <c r="AF618" s="48">
        <v>2.3199999999999998</v>
      </c>
      <c r="AG618" s="48">
        <v>2.39</v>
      </c>
      <c r="AH618" s="48">
        <v>2.38</v>
      </c>
      <c r="AI618" s="48">
        <v>2.37</v>
      </c>
      <c r="AJ618" s="48">
        <v>2.36</v>
      </c>
      <c r="AK618" s="48">
        <v>2.34</v>
      </c>
    </row>
    <row r="619" spans="1:37" s="48" customFormat="1" x14ac:dyDescent="0.3">
      <c r="A619" s="48" t="str">
        <f t="shared" si="14"/>
        <v>SDG_NoInv_Base_ReproTest02QINVXcmetp</v>
      </c>
      <c r="B619" s="49" t="s">
        <v>221</v>
      </c>
      <c r="C619" s="50" t="s">
        <v>272</v>
      </c>
      <c r="D619" s="51" t="s">
        <v>101</v>
      </c>
      <c r="E619" s="48" t="s">
        <v>109</v>
      </c>
      <c r="F619" s="48">
        <v>2.2400000000000002</v>
      </c>
      <c r="G619" s="48">
        <v>2.04</v>
      </c>
      <c r="H619" s="48">
        <v>2.1</v>
      </c>
      <c r="I619" s="48">
        <v>2.15</v>
      </c>
      <c r="J619" s="48">
        <v>2.1800000000000002</v>
      </c>
      <c r="K619" s="48">
        <v>2.23</v>
      </c>
      <c r="L619" s="48">
        <v>2.2799999999999998</v>
      </c>
      <c r="M619" s="48">
        <v>2.34</v>
      </c>
      <c r="N619" s="48">
        <v>2.4</v>
      </c>
      <c r="O619" s="48">
        <v>2.48</v>
      </c>
      <c r="P619" s="48">
        <v>2.56</v>
      </c>
      <c r="Q619" s="48">
        <v>2.63</v>
      </c>
      <c r="R619" s="48">
        <v>2.71</v>
      </c>
      <c r="S619" s="48">
        <v>2.79</v>
      </c>
      <c r="T619" s="48">
        <v>2.88</v>
      </c>
      <c r="U619" s="48">
        <v>2.98</v>
      </c>
      <c r="V619" s="48">
        <v>3.09</v>
      </c>
      <c r="W619" s="48">
        <v>3.2</v>
      </c>
      <c r="X619" s="48">
        <v>3.29</v>
      </c>
      <c r="Y619" s="48">
        <v>3.39</v>
      </c>
      <c r="Z619" s="48">
        <v>3.5</v>
      </c>
      <c r="AA619" s="48">
        <v>3.6</v>
      </c>
      <c r="AB619" s="48">
        <v>3.68</v>
      </c>
      <c r="AC619" s="48">
        <v>3.77</v>
      </c>
      <c r="AD619" s="48">
        <v>3.88</v>
      </c>
      <c r="AE619" s="48">
        <v>4</v>
      </c>
      <c r="AF619" s="48">
        <v>4.12</v>
      </c>
      <c r="AG619" s="48">
        <v>4.24</v>
      </c>
      <c r="AH619" s="48">
        <v>4.22</v>
      </c>
      <c r="AI619" s="48">
        <v>4.1900000000000004</v>
      </c>
      <c r="AJ619" s="48">
        <v>4.17</v>
      </c>
      <c r="AK619" s="48">
        <v>4.1500000000000004</v>
      </c>
    </row>
    <row r="620" spans="1:37" s="48" customFormat="1" x14ac:dyDescent="0.3">
      <c r="A620" s="48" t="str">
        <f t="shared" si="14"/>
        <v>SDG_NoInv_Base_ReproTest02QINVXcmach</v>
      </c>
      <c r="B620" s="49" t="s">
        <v>221</v>
      </c>
      <c r="C620" s="50" t="s">
        <v>272</v>
      </c>
      <c r="D620" s="51" t="s">
        <v>101</v>
      </c>
      <c r="E620" s="48" t="s">
        <v>110</v>
      </c>
      <c r="F620" s="48">
        <v>141.12</v>
      </c>
      <c r="G620" s="48">
        <v>128.46</v>
      </c>
      <c r="H620" s="48">
        <v>132.27000000000001</v>
      </c>
      <c r="I620" s="48">
        <v>134.93</v>
      </c>
      <c r="J620" s="48">
        <v>137.38</v>
      </c>
      <c r="K620" s="48">
        <v>140.18</v>
      </c>
      <c r="L620" s="48">
        <v>143.56</v>
      </c>
      <c r="M620" s="48">
        <v>147.38999999999999</v>
      </c>
      <c r="N620" s="48">
        <v>151.43</v>
      </c>
      <c r="O620" s="48">
        <v>156.5</v>
      </c>
      <c r="P620" s="48">
        <v>161.15</v>
      </c>
      <c r="Q620" s="48">
        <v>165.57</v>
      </c>
      <c r="R620" s="48">
        <v>170.7</v>
      </c>
      <c r="S620" s="48">
        <v>176.05</v>
      </c>
      <c r="T620" s="48">
        <v>181.71</v>
      </c>
      <c r="U620" s="48">
        <v>188.26</v>
      </c>
      <c r="V620" s="48">
        <v>195.06</v>
      </c>
      <c r="W620" s="48">
        <v>201.76</v>
      </c>
      <c r="X620" s="48">
        <v>207.92</v>
      </c>
      <c r="Y620" s="48">
        <v>214.2</v>
      </c>
      <c r="Z620" s="48">
        <v>220.85</v>
      </c>
      <c r="AA620" s="48">
        <v>227.3</v>
      </c>
      <c r="AB620" s="48">
        <v>232.94</v>
      </c>
      <c r="AC620" s="48">
        <v>238.67</v>
      </c>
      <c r="AD620" s="48">
        <v>245.42</v>
      </c>
      <c r="AE620" s="48">
        <v>252.74</v>
      </c>
      <c r="AF620" s="48">
        <v>260.45</v>
      </c>
      <c r="AG620" s="48">
        <v>268.02</v>
      </c>
      <c r="AH620" s="48">
        <v>267.05</v>
      </c>
      <c r="AI620" s="48">
        <v>265.10000000000002</v>
      </c>
      <c r="AJ620" s="48">
        <v>264.05</v>
      </c>
      <c r="AK620" s="48">
        <v>262.51</v>
      </c>
    </row>
    <row r="621" spans="1:37" s="48" customFormat="1" x14ac:dyDescent="0.3">
      <c r="A621" s="48" t="str">
        <f t="shared" si="14"/>
        <v>SDG_NoInv_Base_ReproTest02QINVXcemch</v>
      </c>
      <c r="B621" s="49" t="s">
        <v>221</v>
      </c>
      <c r="C621" s="50" t="s">
        <v>272</v>
      </c>
      <c r="D621" s="51" t="s">
        <v>101</v>
      </c>
      <c r="E621" s="48" t="s">
        <v>111</v>
      </c>
      <c r="F621" s="48">
        <v>59.86</v>
      </c>
      <c r="G621" s="48">
        <v>54.49</v>
      </c>
      <c r="H621" s="48">
        <v>56.11</v>
      </c>
      <c r="I621" s="48">
        <v>57.23</v>
      </c>
      <c r="J621" s="48">
        <v>58.27</v>
      </c>
      <c r="K621" s="48">
        <v>59.46</v>
      </c>
      <c r="L621" s="48">
        <v>60.89</v>
      </c>
      <c r="M621" s="48">
        <v>62.52</v>
      </c>
      <c r="N621" s="48">
        <v>64.23</v>
      </c>
      <c r="O621" s="48">
        <v>66.38</v>
      </c>
      <c r="P621" s="48">
        <v>68.36</v>
      </c>
      <c r="Q621" s="48">
        <v>70.23</v>
      </c>
      <c r="R621" s="48">
        <v>72.41</v>
      </c>
      <c r="S621" s="48">
        <v>74.680000000000007</v>
      </c>
      <c r="T621" s="48">
        <v>77.08</v>
      </c>
      <c r="U621" s="48">
        <v>79.86</v>
      </c>
      <c r="V621" s="48">
        <v>82.74</v>
      </c>
      <c r="W621" s="48">
        <v>85.58</v>
      </c>
      <c r="X621" s="48">
        <v>88.19</v>
      </c>
      <c r="Y621" s="48">
        <v>90.86</v>
      </c>
      <c r="Z621" s="48">
        <v>93.68</v>
      </c>
      <c r="AA621" s="48">
        <v>96.41</v>
      </c>
      <c r="AB621" s="48">
        <v>98.81</v>
      </c>
      <c r="AC621" s="48">
        <v>101.24</v>
      </c>
      <c r="AD621" s="48">
        <v>104.1</v>
      </c>
      <c r="AE621" s="48">
        <v>107.21</v>
      </c>
      <c r="AF621" s="48">
        <v>110.48</v>
      </c>
      <c r="AG621" s="48">
        <v>113.68</v>
      </c>
      <c r="AH621" s="48">
        <v>113.28</v>
      </c>
      <c r="AI621" s="48">
        <v>112.45</v>
      </c>
      <c r="AJ621" s="48">
        <v>112</v>
      </c>
      <c r="AK621" s="48">
        <v>111.35</v>
      </c>
    </row>
    <row r="622" spans="1:37" s="48" customFormat="1" x14ac:dyDescent="0.3">
      <c r="A622" s="48" t="str">
        <f t="shared" si="14"/>
        <v>SDG_NoInv_Base_ReproTest02QINVXcsequ</v>
      </c>
      <c r="B622" s="49" t="s">
        <v>221</v>
      </c>
      <c r="C622" s="50" t="s">
        <v>272</v>
      </c>
      <c r="D622" s="51" t="s">
        <v>101</v>
      </c>
      <c r="E622" s="48" t="s">
        <v>112</v>
      </c>
      <c r="F622" s="48">
        <v>30.11</v>
      </c>
      <c r="G622" s="48">
        <v>27.44</v>
      </c>
      <c r="H622" s="48">
        <v>28.24</v>
      </c>
      <c r="I622" s="48">
        <v>28.8</v>
      </c>
      <c r="J622" s="48">
        <v>29.32</v>
      </c>
      <c r="K622" s="48">
        <v>29.91</v>
      </c>
      <c r="L622" s="48">
        <v>30.62</v>
      </c>
      <c r="M622" s="48">
        <v>31.43</v>
      </c>
      <c r="N622" s="48">
        <v>32.28</v>
      </c>
      <c r="O622" s="48">
        <v>33.35</v>
      </c>
      <c r="P622" s="48">
        <v>34.33</v>
      </c>
      <c r="Q622" s="48">
        <v>35.26</v>
      </c>
      <c r="R622" s="48">
        <v>36.340000000000003</v>
      </c>
      <c r="S622" s="48">
        <v>37.47</v>
      </c>
      <c r="T622" s="48">
        <v>38.659999999999997</v>
      </c>
      <c r="U622" s="48">
        <v>40.04</v>
      </c>
      <c r="V622" s="48">
        <v>41.48</v>
      </c>
      <c r="W622" s="48">
        <v>42.89</v>
      </c>
      <c r="X622" s="48">
        <v>44.19</v>
      </c>
      <c r="Y622" s="48">
        <v>45.51</v>
      </c>
      <c r="Z622" s="48">
        <v>46.91</v>
      </c>
      <c r="AA622" s="48">
        <v>48.27</v>
      </c>
      <c r="AB622" s="48">
        <v>49.46</v>
      </c>
      <c r="AC622" s="48">
        <v>50.67</v>
      </c>
      <c r="AD622" s="48">
        <v>52.09</v>
      </c>
      <c r="AE622" s="48">
        <v>53.63</v>
      </c>
      <c r="AF622" s="48">
        <v>55.26</v>
      </c>
      <c r="AG622" s="48">
        <v>56.85</v>
      </c>
      <c r="AH622" s="48">
        <v>56.65</v>
      </c>
      <c r="AI622" s="48">
        <v>56.24</v>
      </c>
      <c r="AJ622" s="48">
        <v>56.02</v>
      </c>
      <c r="AK622" s="48">
        <v>55.69</v>
      </c>
    </row>
    <row r="623" spans="1:37" s="48" customFormat="1" x14ac:dyDescent="0.3">
      <c r="A623" s="48" t="str">
        <f t="shared" si="14"/>
        <v>SDG_NoInv_Base_ReproTest02QINVXcvehi</v>
      </c>
      <c r="B623" s="49" t="s">
        <v>221</v>
      </c>
      <c r="C623" s="50" t="s">
        <v>272</v>
      </c>
      <c r="D623" s="51" t="s">
        <v>101</v>
      </c>
      <c r="E623" s="48" t="s">
        <v>113</v>
      </c>
      <c r="F623" s="48">
        <v>91.08</v>
      </c>
      <c r="G623" s="48">
        <v>83.01</v>
      </c>
      <c r="H623" s="48">
        <v>85.44</v>
      </c>
      <c r="I623" s="48">
        <v>87.14</v>
      </c>
      <c r="J623" s="48">
        <v>88.7</v>
      </c>
      <c r="K623" s="48">
        <v>90.49</v>
      </c>
      <c r="L623" s="48">
        <v>92.64</v>
      </c>
      <c r="M623" s="48">
        <v>95.09</v>
      </c>
      <c r="N623" s="48">
        <v>97.66</v>
      </c>
      <c r="O623" s="48">
        <v>100.89</v>
      </c>
      <c r="P623" s="48">
        <v>103.86</v>
      </c>
      <c r="Q623" s="48">
        <v>106.68</v>
      </c>
      <c r="R623" s="48">
        <v>109.95</v>
      </c>
      <c r="S623" s="48">
        <v>113.36</v>
      </c>
      <c r="T623" s="48">
        <v>116.97</v>
      </c>
      <c r="U623" s="48">
        <v>121.15</v>
      </c>
      <c r="V623" s="48">
        <v>125.48</v>
      </c>
      <c r="W623" s="48">
        <v>129.75</v>
      </c>
      <c r="X623" s="48">
        <v>133.68</v>
      </c>
      <c r="Y623" s="48">
        <v>137.68</v>
      </c>
      <c r="Z623" s="48">
        <v>141.91999999999999</v>
      </c>
      <c r="AA623" s="48">
        <v>146.04</v>
      </c>
      <c r="AB623" s="48">
        <v>149.63999999999999</v>
      </c>
      <c r="AC623" s="48">
        <v>153.29</v>
      </c>
      <c r="AD623" s="48">
        <v>157.59</v>
      </c>
      <c r="AE623" s="48">
        <v>162.26</v>
      </c>
      <c r="AF623" s="48">
        <v>167.18</v>
      </c>
      <c r="AG623" s="48">
        <v>172</v>
      </c>
      <c r="AH623" s="48">
        <v>171.39</v>
      </c>
      <c r="AI623" s="48">
        <v>170.14</v>
      </c>
      <c r="AJ623" s="48">
        <v>169.47</v>
      </c>
      <c r="AK623" s="48">
        <v>168.49</v>
      </c>
    </row>
    <row r="624" spans="1:37" s="48" customFormat="1" x14ac:dyDescent="0.3">
      <c r="A624" s="48" t="str">
        <f t="shared" si="14"/>
        <v>SDG_NoInv_Base_ReproTest02QINVXctequ</v>
      </c>
      <c r="B624" s="49" t="s">
        <v>221</v>
      </c>
      <c r="C624" s="50" t="s">
        <v>272</v>
      </c>
      <c r="D624" s="51" t="s">
        <v>101</v>
      </c>
      <c r="E624" s="48" t="s">
        <v>114</v>
      </c>
      <c r="F624" s="48">
        <v>10.77</v>
      </c>
      <c r="G624" s="48">
        <v>9.81</v>
      </c>
      <c r="H624" s="48">
        <v>10.1</v>
      </c>
      <c r="I624" s="48">
        <v>10.3</v>
      </c>
      <c r="J624" s="48">
        <v>10.49</v>
      </c>
      <c r="K624" s="48">
        <v>10.7</v>
      </c>
      <c r="L624" s="48">
        <v>10.95</v>
      </c>
      <c r="M624" s="48">
        <v>11.24</v>
      </c>
      <c r="N624" s="48">
        <v>11.55</v>
      </c>
      <c r="O624" s="48">
        <v>11.93</v>
      </c>
      <c r="P624" s="48">
        <v>12.28</v>
      </c>
      <c r="Q624" s="48">
        <v>12.61</v>
      </c>
      <c r="R624" s="48">
        <v>13</v>
      </c>
      <c r="S624" s="48">
        <v>13.4</v>
      </c>
      <c r="T624" s="48">
        <v>13.83</v>
      </c>
      <c r="U624" s="48">
        <v>14.32</v>
      </c>
      <c r="V624" s="48">
        <v>14.84</v>
      </c>
      <c r="W624" s="48">
        <v>15.34</v>
      </c>
      <c r="X624" s="48">
        <v>15.81</v>
      </c>
      <c r="Y624" s="48">
        <v>16.28</v>
      </c>
      <c r="Z624" s="48">
        <v>16.78</v>
      </c>
      <c r="AA624" s="48">
        <v>17.27</v>
      </c>
      <c r="AB624" s="48">
        <v>17.690000000000001</v>
      </c>
      <c r="AC624" s="48">
        <v>18.12</v>
      </c>
      <c r="AD624" s="48">
        <v>18.63</v>
      </c>
      <c r="AE624" s="48">
        <v>19.18</v>
      </c>
      <c r="AF624" s="48">
        <v>19.77</v>
      </c>
      <c r="AG624" s="48">
        <v>20.34</v>
      </c>
      <c r="AH624" s="48">
        <v>20.260000000000002</v>
      </c>
      <c r="AI624" s="48">
        <v>20.12</v>
      </c>
      <c r="AJ624" s="48">
        <v>20.04</v>
      </c>
      <c r="AK624" s="48">
        <v>19.920000000000002</v>
      </c>
    </row>
    <row r="625" spans="1:37" s="48" customFormat="1" x14ac:dyDescent="0.3">
      <c r="A625" s="48" t="str">
        <f t="shared" si="14"/>
        <v>SDG_NoInv_Base_ReproTest02QINVXcfurn</v>
      </c>
      <c r="B625" s="49" t="s">
        <v>221</v>
      </c>
      <c r="C625" s="50" t="s">
        <v>272</v>
      </c>
      <c r="D625" s="51" t="s">
        <v>101</v>
      </c>
      <c r="E625" s="48" t="s">
        <v>115</v>
      </c>
      <c r="F625" s="48">
        <v>21.77</v>
      </c>
      <c r="G625" s="48">
        <v>19.84</v>
      </c>
      <c r="H625" s="48">
        <v>20.420000000000002</v>
      </c>
      <c r="I625" s="48">
        <v>20.83</v>
      </c>
      <c r="J625" s="48">
        <v>21.2</v>
      </c>
      <c r="K625" s="48">
        <v>21.63</v>
      </c>
      <c r="L625" s="48">
        <v>22.14</v>
      </c>
      <c r="M625" s="48">
        <v>22.73</v>
      </c>
      <c r="N625" s="48">
        <v>23.34</v>
      </c>
      <c r="O625" s="48">
        <v>24.11</v>
      </c>
      <c r="P625" s="48">
        <v>24.82</v>
      </c>
      <c r="Q625" s="48">
        <v>25.5</v>
      </c>
      <c r="R625" s="48">
        <v>26.28</v>
      </c>
      <c r="S625" s="48">
        <v>27.09</v>
      </c>
      <c r="T625" s="48">
        <v>27.96</v>
      </c>
      <c r="U625" s="48">
        <v>28.96</v>
      </c>
      <c r="V625" s="48">
        <v>29.99</v>
      </c>
      <c r="W625" s="48">
        <v>31.01</v>
      </c>
      <c r="X625" s="48">
        <v>31.95</v>
      </c>
      <c r="Y625" s="48">
        <v>32.909999999999997</v>
      </c>
      <c r="Z625" s="48">
        <v>33.92</v>
      </c>
      <c r="AA625" s="48">
        <v>34.9</v>
      </c>
      <c r="AB625" s="48">
        <v>35.76</v>
      </c>
      <c r="AC625" s="48">
        <v>36.64</v>
      </c>
      <c r="AD625" s="48">
        <v>37.67</v>
      </c>
      <c r="AE625" s="48">
        <v>38.78</v>
      </c>
      <c r="AF625" s="48">
        <v>39.96</v>
      </c>
      <c r="AG625" s="48">
        <v>41.11</v>
      </c>
      <c r="AH625" s="48">
        <v>40.96</v>
      </c>
      <c r="AI625" s="48">
        <v>40.67</v>
      </c>
      <c r="AJ625" s="48">
        <v>40.51</v>
      </c>
      <c r="AK625" s="48">
        <v>40.270000000000003</v>
      </c>
    </row>
    <row r="626" spans="1:37" s="48" customFormat="1" x14ac:dyDescent="0.3">
      <c r="A626" s="48" t="str">
        <f t="shared" si="14"/>
        <v>SDG_NoInv_Base_ReproTest02QINVXcoman</v>
      </c>
      <c r="B626" s="49" t="s">
        <v>221</v>
      </c>
      <c r="C626" s="50" t="s">
        <v>272</v>
      </c>
      <c r="D626" s="51" t="s">
        <v>101</v>
      </c>
      <c r="E626" s="48" t="s">
        <v>116</v>
      </c>
      <c r="F626" s="48">
        <v>1.45</v>
      </c>
      <c r="G626" s="48">
        <v>1.33</v>
      </c>
      <c r="H626" s="48">
        <v>1.36</v>
      </c>
      <c r="I626" s="48">
        <v>1.39</v>
      </c>
      <c r="J626" s="48">
        <v>1.42</v>
      </c>
      <c r="K626" s="48">
        <v>1.45</v>
      </c>
      <c r="L626" s="48">
        <v>1.48</v>
      </c>
      <c r="M626" s="48">
        <v>1.52</v>
      </c>
      <c r="N626" s="48">
        <v>1.56</v>
      </c>
      <c r="O626" s="48">
        <v>1.61</v>
      </c>
      <c r="P626" s="48">
        <v>1.66</v>
      </c>
      <c r="Q626" s="48">
        <v>1.7</v>
      </c>
      <c r="R626" s="48">
        <v>1.76</v>
      </c>
      <c r="S626" s="48">
        <v>1.81</v>
      </c>
      <c r="T626" s="48">
        <v>1.87</v>
      </c>
      <c r="U626" s="48">
        <v>1.93</v>
      </c>
      <c r="V626" s="48">
        <v>2</v>
      </c>
      <c r="W626" s="48">
        <v>2.0699999999999998</v>
      </c>
      <c r="X626" s="48">
        <v>2.14</v>
      </c>
      <c r="Y626" s="48">
        <v>2.2000000000000002</v>
      </c>
      <c r="Z626" s="48">
        <v>2.27</v>
      </c>
      <c r="AA626" s="48">
        <v>2.33</v>
      </c>
      <c r="AB626" s="48">
        <v>2.39</v>
      </c>
      <c r="AC626" s="48">
        <v>2.4500000000000002</v>
      </c>
      <c r="AD626" s="48">
        <v>2.52</v>
      </c>
      <c r="AE626" s="48">
        <v>2.59</v>
      </c>
      <c r="AF626" s="48">
        <v>2.67</v>
      </c>
      <c r="AG626" s="48">
        <v>2.75</v>
      </c>
      <c r="AH626" s="48">
        <v>2.74</v>
      </c>
      <c r="AI626" s="48">
        <v>2.72</v>
      </c>
      <c r="AJ626" s="48">
        <v>2.71</v>
      </c>
      <c r="AK626" s="48">
        <v>2.69</v>
      </c>
    </row>
    <row r="627" spans="1:37" s="48" customFormat="1" x14ac:dyDescent="0.3">
      <c r="A627" s="48" t="str">
        <f t="shared" si="14"/>
        <v>SDG_NoInv_Base_ReproTest02QINVXccons</v>
      </c>
      <c r="B627" s="49" t="s">
        <v>221</v>
      </c>
      <c r="C627" s="50" t="s">
        <v>272</v>
      </c>
      <c r="D627" s="51" t="s">
        <v>101</v>
      </c>
      <c r="E627" s="48" t="s">
        <v>117</v>
      </c>
      <c r="F627" s="48">
        <v>405.25</v>
      </c>
      <c r="G627" s="48">
        <v>369.33</v>
      </c>
      <c r="H627" s="48">
        <v>380.17</v>
      </c>
      <c r="I627" s="48">
        <v>387.7</v>
      </c>
      <c r="J627" s="48">
        <v>394.66</v>
      </c>
      <c r="K627" s="48">
        <v>402.59</v>
      </c>
      <c r="L627" s="48">
        <v>412.18</v>
      </c>
      <c r="M627" s="48">
        <v>423.06</v>
      </c>
      <c r="N627" s="48">
        <v>434.51</v>
      </c>
      <c r="O627" s="48">
        <v>448.89</v>
      </c>
      <c r="P627" s="48">
        <v>462.09</v>
      </c>
      <c r="Q627" s="48">
        <v>474.63</v>
      </c>
      <c r="R627" s="48">
        <v>489.2</v>
      </c>
      <c r="S627" s="48">
        <v>504.36</v>
      </c>
      <c r="T627" s="48">
        <v>520.42999999999995</v>
      </c>
      <c r="U627" s="48">
        <v>539.02</v>
      </c>
      <c r="V627" s="48">
        <v>558.29999999999995</v>
      </c>
      <c r="W627" s="48">
        <v>577.30999999999995</v>
      </c>
      <c r="X627" s="48">
        <v>594.78</v>
      </c>
      <c r="Y627" s="48">
        <v>612.59</v>
      </c>
      <c r="Z627" s="48">
        <v>631.46</v>
      </c>
      <c r="AA627" s="48">
        <v>649.76</v>
      </c>
      <c r="AB627" s="48">
        <v>665.77</v>
      </c>
      <c r="AC627" s="48">
        <v>682.03</v>
      </c>
      <c r="AD627" s="48">
        <v>701.17</v>
      </c>
      <c r="AE627" s="48">
        <v>721.94</v>
      </c>
      <c r="AF627" s="48">
        <v>743.81</v>
      </c>
      <c r="AG627" s="48">
        <v>765.28</v>
      </c>
      <c r="AH627" s="48">
        <v>762.55</v>
      </c>
      <c r="AI627" s="48">
        <v>757.02</v>
      </c>
      <c r="AJ627" s="48">
        <v>754.02</v>
      </c>
      <c r="AK627" s="48">
        <v>749.67</v>
      </c>
    </row>
    <row r="628" spans="1:37" s="48" customFormat="1" x14ac:dyDescent="0.3">
      <c r="A628" s="48" t="str">
        <f t="shared" si="14"/>
        <v>SDG_NoInv_Base_ReproTest02QINVXcbsrv</v>
      </c>
      <c r="B628" s="49" t="s">
        <v>221</v>
      </c>
      <c r="C628" s="50" t="s">
        <v>272</v>
      </c>
      <c r="D628" s="51" t="s">
        <v>101</v>
      </c>
      <c r="E628" s="48" t="s">
        <v>118</v>
      </c>
      <c r="F628" s="48">
        <v>61.78</v>
      </c>
      <c r="G628" s="48">
        <v>56.3</v>
      </c>
      <c r="H628" s="48">
        <v>57.95</v>
      </c>
      <c r="I628" s="48">
        <v>59.1</v>
      </c>
      <c r="J628" s="48">
        <v>60.16</v>
      </c>
      <c r="K628" s="48">
        <v>61.37</v>
      </c>
      <c r="L628" s="48">
        <v>62.83</v>
      </c>
      <c r="M628" s="48">
        <v>64.489999999999995</v>
      </c>
      <c r="N628" s="48">
        <v>66.239999999999995</v>
      </c>
      <c r="O628" s="48">
        <v>68.430000000000007</v>
      </c>
      <c r="P628" s="48">
        <v>70.44</v>
      </c>
      <c r="Q628" s="48">
        <v>72.349999999999994</v>
      </c>
      <c r="R628" s="48">
        <v>74.58</v>
      </c>
      <c r="S628" s="48">
        <v>76.89</v>
      </c>
      <c r="T628" s="48">
        <v>79.34</v>
      </c>
      <c r="U628" s="48">
        <v>82.17</v>
      </c>
      <c r="V628" s="48">
        <v>85.11</v>
      </c>
      <c r="W628" s="48">
        <v>88.01</v>
      </c>
      <c r="X628" s="48">
        <v>90.67</v>
      </c>
      <c r="Y628" s="48">
        <v>93.39</v>
      </c>
      <c r="Z628" s="48">
        <v>96.26</v>
      </c>
      <c r="AA628" s="48">
        <v>99.05</v>
      </c>
      <c r="AB628" s="48">
        <v>101.49</v>
      </c>
      <c r="AC628" s="48">
        <v>103.97</v>
      </c>
      <c r="AD628" s="48">
        <v>106.89</v>
      </c>
      <c r="AE628" s="48">
        <v>110.06</v>
      </c>
      <c r="AF628" s="48">
        <v>113.39</v>
      </c>
      <c r="AG628" s="48">
        <v>116.66</v>
      </c>
      <c r="AH628" s="48">
        <v>116.25</v>
      </c>
      <c r="AI628" s="48">
        <v>115.4</v>
      </c>
      <c r="AJ628" s="48">
        <v>114.95</v>
      </c>
      <c r="AK628" s="48">
        <v>114.28</v>
      </c>
    </row>
    <row r="629" spans="1:37" s="48" customFormat="1" x14ac:dyDescent="0.3">
      <c r="A629" s="48" t="str">
        <f t="shared" si="14"/>
        <v>SDG_NoInv_Base_ReproTest02QINVXcimpt</v>
      </c>
      <c r="B629" s="49" t="s">
        <v>221</v>
      </c>
      <c r="C629" s="50" t="s">
        <v>272</v>
      </c>
      <c r="D629" s="51" t="s">
        <v>101</v>
      </c>
      <c r="E629" s="48" t="s">
        <v>119</v>
      </c>
      <c r="F629" s="48">
        <v>2.82</v>
      </c>
      <c r="G629" s="48">
        <v>2.82</v>
      </c>
      <c r="H629" s="48">
        <v>2.82</v>
      </c>
      <c r="I629" s="48">
        <v>2.82</v>
      </c>
      <c r="J629" s="48">
        <v>2.82</v>
      </c>
      <c r="K629" s="48">
        <v>2.82</v>
      </c>
      <c r="L629" s="48">
        <v>2.82</v>
      </c>
      <c r="M629" s="48">
        <v>2.82</v>
      </c>
      <c r="N629" s="48">
        <v>2.82</v>
      </c>
      <c r="O629" s="48">
        <v>2.82</v>
      </c>
      <c r="P629" s="48">
        <v>2.82</v>
      </c>
      <c r="Q629" s="48">
        <v>2.82</v>
      </c>
      <c r="R629" s="48">
        <v>2.82</v>
      </c>
      <c r="S629" s="48">
        <v>2.82</v>
      </c>
      <c r="T629" s="48">
        <v>2.82</v>
      </c>
      <c r="U629" s="48">
        <v>2.82</v>
      </c>
      <c r="V629" s="48">
        <v>2.82</v>
      </c>
      <c r="W629" s="48">
        <v>2.82</v>
      </c>
      <c r="X629" s="48">
        <v>2.82</v>
      </c>
      <c r="Y629" s="48">
        <v>2.82</v>
      </c>
      <c r="Z629" s="48">
        <v>2.82</v>
      </c>
      <c r="AA629" s="48">
        <v>2.82</v>
      </c>
      <c r="AB629" s="48">
        <v>2.82</v>
      </c>
      <c r="AC629" s="48">
        <v>2.82</v>
      </c>
      <c r="AD629" s="48">
        <v>2.82</v>
      </c>
      <c r="AE629" s="48">
        <v>2.82</v>
      </c>
      <c r="AF629" s="48">
        <v>2.82</v>
      </c>
      <c r="AG629" s="48">
        <v>2.82</v>
      </c>
      <c r="AH629" s="48">
        <v>2.82</v>
      </c>
      <c r="AI629" s="48">
        <v>2.82</v>
      </c>
      <c r="AJ629" s="48">
        <v>2.82</v>
      </c>
      <c r="AK629" s="48">
        <v>2.82</v>
      </c>
    </row>
    <row r="630" spans="1:37" s="48" customFormat="1" x14ac:dyDescent="0.3">
      <c r="A630" s="48" t="str">
        <f t="shared" si="14"/>
        <v>SDG_NoInv_Base_ReproTest02PQXcawhe</v>
      </c>
      <c r="B630" s="49" t="s">
        <v>221</v>
      </c>
      <c r="C630" s="50" t="s">
        <v>272</v>
      </c>
      <c r="D630" s="51" t="s">
        <v>120</v>
      </c>
      <c r="E630" s="48" t="s">
        <v>121</v>
      </c>
      <c r="F630" s="48">
        <v>1.05</v>
      </c>
      <c r="G630" s="48">
        <v>1.06</v>
      </c>
      <c r="H630" s="48">
        <v>1.06</v>
      </c>
      <c r="I630" s="48">
        <v>1.06</v>
      </c>
      <c r="J630" s="48">
        <v>1.07</v>
      </c>
      <c r="K630" s="48">
        <v>1.07</v>
      </c>
      <c r="L630" s="48">
        <v>1.07</v>
      </c>
      <c r="M630" s="48">
        <v>1.07</v>
      </c>
      <c r="N630" s="48">
        <v>1.07</v>
      </c>
      <c r="O630" s="48">
        <v>1.1000000000000001</v>
      </c>
      <c r="P630" s="48">
        <v>1.1000000000000001</v>
      </c>
      <c r="Q630" s="48">
        <v>1.1000000000000001</v>
      </c>
      <c r="R630" s="48">
        <v>1.1000000000000001</v>
      </c>
      <c r="S630" s="48">
        <v>1.1000000000000001</v>
      </c>
      <c r="T630" s="48">
        <v>1.1000000000000001</v>
      </c>
      <c r="U630" s="48">
        <v>1.1000000000000001</v>
      </c>
      <c r="V630" s="48">
        <v>1.1000000000000001</v>
      </c>
      <c r="W630" s="48">
        <v>1.1000000000000001</v>
      </c>
      <c r="X630" s="48">
        <v>1.1000000000000001</v>
      </c>
      <c r="Y630" s="48">
        <v>1.1000000000000001</v>
      </c>
      <c r="Z630" s="48">
        <v>1.1000000000000001</v>
      </c>
      <c r="AA630" s="48">
        <v>1.1000000000000001</v>
      </c>
      <c r="AB630" s="48">
        <v>1.1100000000000001</v>
      </c>
      <c r="AC630" s="48">
        <v>1.1100000000000001</v>
      </c>
      <c r="AD630" s="48">
        <v>1.1100000000000001</v>
      </c>
      <c r="AE630" s="48">
        <v>1.1100000000000001</v>
      </c>
      <c r="AF630" s="48">
        <v>1.1100000000000001</v>
      </c>
      <c r="AG630" s="48">
        <v>1.1100000000000001</v>
      </c>
      <c r="AH630" s="48">
        <v>1.1000000000000001</v>
      </c>
      <c r="AI630" s="48">
        <v>1.0900000000000001</v>
      </c>
      <c r="AJ630" s="48">
        <v>1.0900000000000001</v>
      </c>
      <c r="AK630" s="48">
        <v>1.08</v>
      </c>
    </row>
    <row r="631" spans="1:37" s="48" customFormat="1" x14ac:dyDescent="0.3">
      <c r="A631" s="48" t="str">
        <f t="shared" si="14"/>
        <v>SDG_NoInv_Base_ReproTest02PQXcamai</v>
      </c>
      <c r="B631" s="49" t="s">
        <v>221</v>
      </c>
      <c r="C631" s="50" t="s">
        <v>272</v>
      </c>
      <c r="D631" s="51" t="s">
        <v>120</v>
      </c>
      <c r="E631" s="48" t="s">
        <v>122</v>
      </c>
      <c r="F631" s="48">
        <v>1.1000000000000001</v>
      </c>
      <c r="G631" s="48">
        <v>1.08</v>
      </c>
      <c r="H631" s="48">
        <v>1.08</v>
      </c>
      <c r="I631" s="48">
        <v>1.0900000000000001</v>
      </c>
      <c r="J631" s="48">
        <v>1.1000000000000001</v>
      </c>
      <c r="K631" s="48">
        <v>1.1000000000000001</v>
      </c>
      <c r="L631" s="48">
        <v>1.1000000000000001</v>
      </c>
      <c r="M631" s="48">
        <v>1.0900000000000001</v>
      </c>
      <c r="N631" s="48">
        <v>1.0900000000000001</v>
      </c>
      <c r="O631" s="48">
        <v>1.1100000000000001</v>
      </c>
      <c r="P631" s="48">
        <v>1.1000000000000001</v>
      </c>
      <c r="Q631" s="48">
        <v>1.1000000000000001</v>
      </c>
      <c r="R631" s="48">
        <v>1.0900000000000001</v>
      </c>
      <c r="S631" s="48">
        <v>1.0900000000000001</v>
      </c>
      <c r="T631" s="48">
        <v>1.08</v>
      </c>
      <c r="U631" s="48">
        <v>1.08</v>
      </c>
      <c r="V631" s="48">
        <v>1.07</v>
      </c>
      <c r="W631" s="48">
        <v>1.07</v>
      </c>
      <c r="X631" s="48">
        <v>1.07</v>
      </c>
      <c r="Y631" s="48">
        <v>1.06</v>
      </c>
      <c r="Z631" s="48">
        <v>1.06</v>
      </c>
      <c r="AA631" s="48">
        <v>1.06</v>
      </c>
      <c r="AB631" s="48">
        <v>1.06</v>
      </c>
      <c r="AC631" s="48">
        <v>1.06</v>
      </c>
      <c r="AD631" s="48">
        <v>1.05</v>
      </c>
      <c r="AE631" s="48">
        <v>1.05</v>
      </c>
      <c r="AF631" s="48">
        <v>1.05</v>
      </c>
      <c r="AG631" s="48">
        <v>1.04</v>
      </c>
      <c r="AH631" s="48">
        <v>1.02</v>
      </c>
      <c r="AI631" s="48">
        <v>1</v>
      </c>
      <c r="AJ631" s="48">
        <v>0.99</v>
      </c>
      <c r="AK631" s="48">
        <v>0.98</v>
      </c>
    </row>
    <row r="632" spans="1:37" s="48" customFormat="1" x14ac:dyDescent="0.3">
      <c r="A632" s="48" t="str">
        <f t="shared" si="14"/>
        <v>SDG_NoInv_Base_ReproTest02PQXcaoce</v>
      </c>
      <c r="B632" s="49" t="s">
        <v>221</v>
      </c>
      <c r="C632" s="50" t="s">
        <v>272</v>
      </c>
      <c r="D632" s="51" t="s">
        <v>120</v>
      </c>
      <c r="E632" s="48" t="s">
        <v>123</v>
      </c>
      <c r="F632" s="48">
        <v>1.0900000000000001</v>
      </c>
      <c r="G632" s="48">
        <v>1.06</v>
      </c>
      <c r="H632" s="48">
        <v>1.07</v>
      </c>
      <c r="I632" s="48">
        <v>1.0900000000000001</v>
      </c>
      <c r="J632" s="48">
        <v>1.1000000000000001</v>
      </c>
      <c r="K632" s="48">
        <v>1.1100000000000001</v>
      </c>
      <c r="L632" s="48">
        <v>1.1100000000000001</v>
      </c>
      <c r="M632" s="48">
        <v>1.1100000000000001</v>
      </c>
      <c r="N632" s="48">
        <v>1.1200000000000001</v>
      </c>
      <c r="O632" s="48">
        <v>1.1399999999999999</v>
      </c>
      <c r="P632" s="48">
        <v>1.1499999999999999</v>
      </c>
      <c r="Q632" s="48">
        <v>1.1499999999999999</v>
      </c>
      <c r="R632" s="48">
        <v>1.1499999999999999</v>
      </c>
      <c r="S632" s="48">
        <v>1.1499999999999999</v>
      </c>
      <c r="T632" s="48">
        <v>1.1499999999999999</v>
      </c>
      <c r="U632" s="48">
        <v>1.1499999999999999</v>
      </c>
      <c r="V632" s="48">
        <v>1.1499999999999999</v>
      </c>
      <c r="W632" s="48">
        <v>1.1499999999999999</v>
      </c>
      <c r="X632" s="48">
        <v>1.1499999999999999</v>
      </c>
      <c r="Y632" s="48">
        <v>1.1499999999999999</v>
      </c>
      <c r="Z632" s="48">
        <v>1.1499999999999999</v>
      </c>
      <c r="AA632" s="48">
        <v>1.1499999999999999</v>
      </c>
      <c r="AB632" s="48">
        <v>1.1599999999999999</v>
      </c>
      <c r="AC632" s="48">
        <v>1.1599999999999999</v>
      </c>
      <c r="AD632" s="48">
        <v>1.17</v>
      </c>
      <c r="AE632" s="48">
        <v>1.17</v>
      </c>
      <c r="AF632" s="48">
        <v>1.17</v>
      </c>
      <c r="AG632" s="48">
        <v>1.17</v>
      </c>
      <c r="AH632" s="48">
        <v>1.1499999999999999</v>
      </c>
      <c r="AI632" s="48">
        <v>1.1399999999999999</v>
      </c>
      <c r="AJ632" s="48">
        <v>1.1200000000000001</v>
      </c>
      <c r="AK632" s="48">
        <v>1.1100000000000001</v>
      </c>
    </row>
    <row r="633" spans="1:37" s="48" customFormat="1" x14ac:dyDescent="0.3">
      <c r="A633" s="48" t="str">
        <f t="shared" si="14"/>
        <v>SDG_NoInv_Base_ReproTest02PQXcaveg</v>
      </c>
      <c r="B633" s="49" t="s">
        <v>221</v>
      </c>
      <c r="C633" s="50" t="s">
        <v>272</v>
      </c>
      <c r="D633" s="51" t="s">
        <v>120</v>
      </c>
      <c r="E633" s="48" t="s">
        <v>124</v>
      </c>
      <c r="F633" s="48">
        <v>1.1000000000000001</v>
      </c>
      <c r="G633" s="48">
        <v>1.1200000000000001</v>
      </c>
      <c r="H633" s="48">
        <v>1.1200000000000001</v>
      </c>
      <c r="I633" s="48">
        <v>1.1200000000000001</v>
      </c>
      <c r="J633" s="48">
        <v>1.1200000000000001</v>
      </c>
      <c r="K633" s="48">
        <v>1.1100000000000001</v>
      </c>
      <c r="L633" s="48">
        <v>1.1100000000000001</v>
      </c>
      <c r="M633" s="48">
        <v>1.1100000000000001</v>
      </c>
      <c r="N633" s="48">
        <v>1.1100000000000001</v>
      </c>
      <c r="O633" s="48">
        <v>1.1100000000000001</v>
      </c>
      <c r="P633" s="48">
        <v>1.1100000000000001</v>
      </c>
      <c r="Q633" s="48">
        <v>1.1100000000000001</v>
      </c>
      <c r="R633" s="48">
        <v>1.1100000000000001</v>
      </c>
      <c r="S633" s="48">
        <v>1.1100000000000001</v>
      </c>
      <c r="T633" s="48">
        <v>1.1100000000000001</v>
      </c>
      <c r="U633" s="48">
        <v>1.1100000000000001</v>
      </c>
      <c r="V633" s="48">
        <v>1.1100000000000001</v>
      </c>
      <c r="W633" s="48">
        <v>1.1000000000000001</v>
      </c>
      <c r="X633" s="48">
        <v>1.1000000000000001</v>
      </c>
      <c r="Y633" s="48">
        <v>1.1000000000000001</v>
      </c>
      <c r="Z633" s="48">
        <v>1.1000000000000001</v>
      </c>
      <c r="AA633" s="48">
        <v>1.1000000000000001</v>
      </c>
      <c r="AB633" s="48">
        <v>1.1000000000000001</v>
      </c>
      <c r="AC633" s="48">
        <v>1.0900000000000001</v>
      </c>
      <c r="AD633" s="48">
        <v>1.0900000000000001</v>
      </c>
      <c r="AE633" s="48">
        <v>1.0900000000000001</v>
      </c>
      <c r="AF633" s="48">
        <v>1.0900000000000001</v>
      </c>
      <c r="AG633" s="48">
        <v>1.0900000000000001</v>
      </c>
      <c r="AH633" s="48">
        <v>1.0900000000000001</v>
      </c>
      <c r="AI633" s="48">
        <v>1.08</v>
      </c>
      <c r="AJ633" s="48">
        <v>1.0900000000000001</v>
      </c>
      <c r="AK633" s="48">
        <v>1.0900000000000001</v>
      </c>
    </row>
    <row r="634" spans="1:37" s="48" customFormat="1" x14ac:dyDescent="0.3">
      <c r="A634" s="48" t="str">
        <f t="shared" si="14"/>
        <v>SDG_NoInv_Base_ReproTest02PQXcaofr</v>
      </c>
      <c r="B634" s="49" t="s">
        <v>221</v>
      </c>
      <c r="C634" s="50" t="s">
        <v>272</v>
      </c>
      <c r="D634" s="51" t="s">
        <v>120</v>
      </c>
      <c r="E634" s="48" t="s">
        <v>125</v>
      </c>
      <c r="F634" s="48">
        <v>1.1000000000000001</v>
      </c>
      <c r="G634" s="48">
        <v>1.1100000000000001</v>
      </c>
      <c r="H634" s="48">
        <v>1.1000000000000001</v>
      </c>
      <c r="I634" s="48">
        <v>1.0900000000000001</v>
      </c>
      <c r="J634" s="48">
        <v>1.0900000000000001</v>
      </c>
      <c r="K634" s="48">
        <v>1.08</v>
      </c>
      <c r="L634" s="48">
        <v>1.08</v>
      </c>
      <c r="M634" s="48">
        <v>1.08</v>
      </c>
      <c r="N634" s="48">
        <v>1.07</v>
      </c>
      <c r="O634" s="48">
        <v>1.05</v>
      </c>
      <c r="P634" s="48">
        <v>1.05</v>
      </c>
      <c r="Q634" s="48">
        <v>1.05</v>
      </c>
      <c r="R634" s="48">
        <v>1.04</v>
      </c>
      <c r="S634" s="48">
        <v>1.04</v>
      </c>
      <c r="T634" s="48">
        <v>1.04</v>
      </c>
      <c r="U634" s="48">
        <v>1.03</v>
      </c>
      <c r="V634" s="48">
        <v>1.03</v>
      </c>
      <c r="W634" s="48">
        <v>1.02</v>
      </c>
      <c r="X634" s="48">
        <v>1.02</v>
      </c>
      <c r="Y634" s="48">
        <v>1.02</v>
      </c>
      <c r="Z634" s="48">
        <v>1.02</v>
      </c>
      <c r="AA634" s="48">
        <v>1.01</v>
      </c>
      <c r="AB634" s="48">
        <v>1.01</v>
      </c>
      <c r="AC634" s="48">
        <v>1</v>
      </c>
      <c r="AD634" s="48">
        <v>1</v>
      </c>
      <c r="AE634" s="48">
        <v>0.99</v>
      </c>
      <c r="AF634" s="48">
        <v>0.99</v>
      </c>
      <c r="AG634" s="48">
        <v>0.99</v>
      </c>
      <c r="AH634" s="48">
        <v>0.99</v>
      </c>
      <c r="AI634" s="48">
        <v>0.99</v>
      </c>
      <c r="AJ634" s="48">
        <v>0.99</v>
      </c>
      <c r="AK634" s="48">
        <v>1</v>
      </c>
    </row>
    <row r="635" spans="1:37" s="48" customFormat="1" x14ac:dyDescent="0.3">
      <c r="A635" s="48" t="str">
        <f t="shared" si="14"/>
        <v>SDG_NoInv_Base_ReproTest02PQXcagra</v>
      </c>
      <c r="B635" s="49" t="s">
        <v>221</v>
      </c>
      <c r="C635" s="50" t="s">
        <v>272</v>
      </c>
      <c r="D635" s="51" t="s">
        <v>120</v>
      </c>
      <c r="E635" s="48" t="s">
        <v>126</v>
      </c>
      <c r="F635" s="48">
        <v>1.1000000000000001</v>
      </c>
      <c r="G635" s="48">
        <v>1.1399999999999999</v>
      </c>
      <c r="H635" s="48">
        <v>1.1399999999999999</v>
      </c>
      <c r="I635" s="48">
        <v>1.1399999999999999</v>
      </c>
      <c r="J635" s="48">
        <v>1.1399999999999999</v>
      </c>
      <c r="K635" s="48">
        <v>1.1399999999999999</v>
      </c>
      <c r="L635" s="48">
        <v>1.1399999999999999</v>
      </c>
      <c r="M635" s="48">
        <v>1.1499999999999999</v>
      </c>
      <c r="N635" s="48">
        <v>1.1499999999999999</v>
      </c>
      <c r="O635" s="48">
        <v>1.1299999999999999</v>
      </c>
      <c r="P635" s="48">
        <v>1.1299999999999999</v>
      </c>
      <c r="Q635" s="48">
        <v>1.1299999999999999</v>
      </c>
      <c r="R635" s="48">
        <v>1.1299999999999999</v>
      </c>
      <c r="S635" s="48">
        <v>1.1299999999999999</v>
      </c>
      <c r="T635" s="48">
        <v>1.1299999999999999</v>
      </c>
      <c r="U635" s="48">
        <v>1.1299999999999999</v>
      </c>
      <c r="V635" s="48">
        <v>1.1299999999999999</v>
      </c>
      <c r="W635" s="48">
        <v>1.1299999999999999</v>
      </c>
      <c r="X635" s="48">
        <v>1.1299999999999999</v>
      </c>
      <c r="Y635" s="48">
        <v>1.1299999999999999</v>
      </c>
      <c r="Z635" s="48">
        <v>1.1299999999999999</v>
      </c>
      <c r="AA635" s="48">
        <v>1.1200000000000001</v>
      </c>
      <c r="AB635" s="48">
        <v>1.1200000000000001</v>
      </c>
      <c r="AC635" s="48">
        <v>1.1200000000000001</v>
      </c>
      <c r="AD635" s="48">
        <v>1.1200000000000001</v>
      </c>
      <c r="AE635" s="48">
        <v>1.1100000000000001</v>
      </c>
      <c r="AF635" s="48">
        <v>1.1100000000000001</v>
      </c>
      <c r="AG635" s="48">
        <v>1.1200000000000001</v>
      </c>
      <c r="AH635" s="48">
        <v>1.1200000000000001</v>
      </c>
      <c r="AI635" s="48">
        <v>1.1200000000000001</v>
      </c>
      <c r="AJ635" s="48">
        <v>1.1299999999999999</v>
      </c>
      <c r="AK635" s="48">
        <v>1.1399999999999999</v>
      </c>
    </row>
    <row r="636" spans="1:37" s="48" customFormat="1" x14ac:dyDescent="0.3">
      <c r="A636" s="48" t="str">
        <f t="shared" si="14"/>
        <v>SDG_NoInv_Base_ReproTest02PQXcaoil</v>
      </c>
      <c r="B636" s="49" t="s">
        <v>221</v>
      </c>
      <c r="C636" s="50" t="s">
        <v>272</v>
      </c>
      <c r="D636" s="51" t="s">
        <v>120</v>
      </c>
      <c r="E636" s="48" t="s">
        <v>127</v>
      </c>
      <c r="F636" s="48">
        <v>1.18</v>
      </c>
      <c r="G636" s="48">
        <v>1.1399999999999999</v>
      </c>
      <c r="H636" s="48">
        <v>1.1499999999999999</v>
      </c>
      <c r="I636" s="48">
        <v>1.1599999999999999</v>
      </c>
      <c r="J636" s="48">
        <v>1.17</v>
      </c>
      <c r="K636" s="48">
        <v>1.17</v>
      </c>
      <c r="L636" s="48">
        <v>1.17</v>
      </c>
      <c r="M636" s="48">
        <v>1.17</v>
      </c>
      <c r="N636" s="48">
        <v>1.17</v>
      </c>
      <c r="O636" s="48">
        <v>1.18</v>
      </c>
      <c r="P636" s="48">
        <v>1.19</v>
      </c>
      <c r="Q636" s="48">
        <v>1.19</v>
      </c>
      <c r="R636" s="48">
        <v>1.19</v>
      </c>
      <c r="S636" s="48">
        <v>1.19</v>
      </c>
      <c r="T636" s="48">
        <v>1.2</v>
      </c>
      <c r="U636" s="48">
        <v>1.2</v>
      </c>
      <c r="V636" s="48">
        <v>1.2</v>
      </c>
      <c r="W636" s="48">
        <v>1.2</v>
      </c>
      <c r="X636" s="48">
        <v>1.2</v>
      </c>
      <c r="Y636" s="48">
        <v>1.2</v>
      </c>
      <c r="Z636" s="48">
        <v>1.2</v>
      </c>
      <c r="AA636" s="48">
        <v>1.2</v>
      </c>
      <c r="AB636" s="48">
        <v>1.21</v>
      </c>
      <c r="AC636" s="48">
        <v>1.21</v>
      </c>
      <c r="AD636" s="48">
        <v>1.21</v>
      </c>
      <c r="AE636" s="48">
        <v>1.21</v>
      </c>
      <c r="AF636" s="48">
        <v>1.21</v>
      </c>
      <c r="AG636" s="48">
        <v>1.21</v>
      </c>
      <c r="AH636" s="48">
        <v>1.2</v>
      </c>
      <c r="AI636" s="48">
        <v>1.19</v>
      </c>
      <c r="AJ636" s="48">
        <v>1.18</v>
      </c>
      <c r="AK636" s="48">
        <v>1.17</v>
      </c>
    </row>
    <row r="637" spans="1:37" s="48" customFormat="1" x14ac:dyDescent="0.3">
      <c r="A637" s="48" t="str">
        <f t="shared" si="14"/>
        <v>SDG_NoInv_Base_ReproTest02PQXcatub</v>
      </c>
      <c r="B637" s="49" t="s">
        <v>221</v>
      </c>
      <c r="C637" s="50" t="s">
        <v>272</v>
      </c>
      <c r="D637" s="51" t="s">
        <v>120</v>
      </c>
      <c r="E637" s="48" t="s">
        <v>128</v>
      </c>
      <c r="F637" s="48">
        <v>1.1100000000000001</v>
      </c>
      <c r="G637" s="48">
        <v>1.1200000000000001</v>
      </c>
      <c r="H637" s="48">
        <v>1.1200000000000001</v>
      </c>
      <c r="I637" s="48">
        <v>1.1200000000000001</v>
      </c>
      <c r="J637" s="48">
        <v>1.1299999999999999</v>
      </c>
      <c r="K637" s="48">
        <v>1.1200000000000001</v>
      </c>
      <c r="L637" s="48">
        <v>1.1200000000000001</v>
      </c>
      <c r="M637" s="48">
        <v>1.1200000000000001</v>
      </c>
      <c r="N637" s="48">
        <v>1.1200000000000001</v>
      </c>
      <c r="O637" s="48">
        <v>1.1200000000000001</v>
      </c>
      <c r="P637" s="48">
        <v>1.1200000000000001</v>
      </c>
      <c r="Q637" s="48">
        <v>1.1200000000000001</v>
      </c>
      <c r="R637" s="48">
        <v>1.1200000000000001</v>
      </c>
      <c r="S637" s="48">
        <v>1.1200000000000001</v>
      </c>
      <c r="T637" s="48">
        <v>1.1200000000000001</v>
      </c>
      <c r="U637" s="48">
        <v>1.1100000000000001</v>
      </c>
      <c r="V637" s="48">
        <v>1.1100000000000001</v>
      </c>
      <c r="W637" s="48">
        <v>1.1100000000000001</v>
      </c>
      <c r="X637" s="48">
        <v>1.1100000000000001</v>
      </c>
      <c r="Y637" s="48">
        <v>1.1100000000000001</v>
      </c>
      <c r="Z637" s="48">
        <v>1.1000000000000001</v>
      </c>
      <c r="AA637" s="48">
        <v>1.1000000000000001</v>
      </c>
      <c r="AB637" s="48">
        <v>1.1000000000000001</v>
      </c>
      <c r="AC637" s="48">
        <v>1.1000000000000001</v>
      </c>
      <c r="AD637" s="48">
        <v>1.1000000000000001</v>
      </c>
      <c r="AE637" s="48">
        <v>1.0900000000000001</v>
      </c>
      <c r="AF637" s="48">
        <v>1.0900000000000001</v>
      </c>
      <c r="AG637" s="48">
        <v>1.1000000000000001</v>
      </c>
      <c r="AH637" s="48">
        <v>1.0900000000000001</v>
      </c>
      <c r="AI637" s="48">
        <v>1.1000000000000001</v>
      </c>
      <c r="AJ637" s="48">
        <v>1.1000000000000001</v>
      </c>
      <c r="AK637" s="48">
        <v>1.1100000000000001</v>
      </c>
    </row>
    <row r="638" spans="1:37" s="48" customFormat="1" x14ac:dyDescent="0.3">
      <c r="A638" s="48" t="str">
        <f t="shared" si="14"/>
        <v>SDG_NoInv_Base_ReproTest02PQXcapul</v>
      </c>
      <c r="B638" s="49" t="s">
        <v>221</v>
      </c>
      <c r="C638" s="50" t="s">
        <v>272</v>
      </c>
      <c r="D638" s="51" t="s">
        <v>120</v>
      </c>
      <c r="E638" s="48" t="s">
        <v>129</v>
      </c>
      <c r="F638" s="48">
        <v>1.06</v>
      </c>
      <c r="G638" s="48">
        <v>1.06</v>
      </c>
      <c r="H638" s="48">
        <v>1.06</v>
      </c>
      <c r="I638" s="48">
        <v>1.06</v>
      </c>
      <c r="J638" s="48">
        <v>1.07</v>
      </c>
      <c r="K638" s="48">
        <v>1.06</v>
      </c>
      <c r="L638" s="48">
        <v>1.06</v>
      </c>
      <c r="M638" s="48">
        <v>1.07</v>
      </c>
      <c r="N638" s="48">
        <v>1.07</v>
      </c>
      <c r="O638" s="48">
        <v>1.08</v>
      </c>
      <c r="P638" s="48">
        <v>1.0900000000000001</v>
      </c>
      <c r="Q638" s="48">
        <v>1.0900000000000001</v>
      </c>
      <c r="R638" s="48">
        <v>1.0900000000000001</v>
      </c>
      <c r="S638" s="48">
        <v>1.0900000000000001</v>
      </c>
      <c r="T638" s="48">
        <v>1.0900000000000001</v>
      </c>
      <c r="U638" s="48">
        <v>1.0900000000000001</v>
      </c>
      <c r="V638" s="48">
        <v>1.0900000000000001</v>
      </c>
      <c r="W638" s="48">
        <v>1.0900000000000001</v>
      </c>
      <c r="X638" s="48">
        <v>1.0900000000000001</v>
      </c>
      <c r="Y638" s="48">
        <v>1.0900000000000001</v>
      </c>
      <c r="Z638" s="48">
        <v>1.08</v>
      </c>
      <c r="AA638" s="48">
        <v>1.08</v>
      </c>
      <c r="AB638" s="48">
        <v>1.0900000000000001</v>
      </c>
      <c r="AC638" s="48">
        <v>1.0900000000000001</v>
      </c>
      <c r="AD638" s="48">
        <v>1.0900000000000001</v>
      </c>
      <c r="AE638" s="48">
        <v>1.0900000000000001</v>
      </c>
      <c r="AF638" s="48">
        <v>1.0900000000000001</v>
      </c>
      <c r="AG638" s="48">
        <v>1.0900000000000001</v>
      </c>
      <c r="AH638" s="48">
        <v>1.08</v>
      </c>
      <c r="AI638" s="48">
        <v>1.07</v>
      </c>
      <c r="AJ638" s="48">
        <v>1.07</v>
      </c>
      <c r="AK638" s="48">
        <v>1.07</v>
      </c>
    </row>
    <row r="639" spans="1:37" s="48" customFormat="1" x14ac:dyDescent="0.3">
      <c r="A639" s="48" t="str">
        <f t="shared" si="14"/>
        <v>SDG_NoInv_Base_ReproTest02PQXcasug</v>
      </c>
      <c r="B639" s="49" t="s">
        <v>221</v>
      </c>
      <c r="C639" s="50" t="s">
        <v>272</v>
      </c>
      <c r="D639" s="51" t="s">
        <v>120</v>
      </c>
      <c r="E639" s="48" t="s">
        <v>130</v>
      </c>
      <c r="F639" s="48">
        <v>1.17</v>
      </c>
      <c r="G639" s="48">
        <v>1.17</v>
      </c>
      <c r="H639" s="48">
        <v>1.1499999999999999</v>
      </c>
      <c r="I639" s="48">
        <v>1.1499999999999999</v>
      </c>
      <c r="J639" s="48">
        <v>1.1399999999999999</v>
      </c>
      <c r="K639" s="48">
        <v>1.1399999999999999</v>
      </c>
      <c r="L639" s="48">
        <v>1.1299999999999999</v>
      </c>
      <c r="M639" s="48">
        <v>1.1299999999999999</v>
      </c>
      <c r="N639" s="48">
        <v>1.1299999999999999</v>
      </c>
      <c r="O639" s="48">
        <v>1.1299999999999999</v>
      </c>
      <c r="P639" s="48">
        <v>1.1299999999999999</v>
      </c>
      <c r="Q639" s="48">
        <v>1.1299999999999999</v>
      </c>
      <c r="R639" s="48">
        <v>1.1200000000000001</v>
      </c>
      <c r="S639" s="48">
        <v>1.1200000000000001</v>
      </c>
      <c r="T639" s="48">
        <v>1.1200000000000001</v>
      </c>
      <c r="U639" s="48">
        <v>1.1100000000000001</v>
      </c>
      <c r="V639" s="48">
        <v>1.1100000000000001</v>
      </c>
      <c r="W639" s="48">
        <v>1.1000000000000001</v>
      </c>
      <c r="X639" s="48">
        <v>1.1000000000000001</v>
      </c>
      <c r="Y639" s="48">
        <v>1.1000000000000001</v>
      </c>
      <c r="Z639" s="48">
        <v>1.1000000000000001</v>
      </c>
      <c r="AA639" s="48">
        <v>1.0900000000000001</v>
      </c>
      <c r="AB639" s="48">
        <v>1.0900000000000001</v>
      </c>
      <c r="AC639" s="48">
        <v>1.0900000000000001</v>
      </c>
      <c r="AD639" s="48">
        <v>1.08</v>
      </c>
      <c r="AE639" s="48">
        <v>1.08</v>
      </c>
      <c r="AF639" s="48">
        <v>1.08</v>
      </c>
      <c r="AG639" s="48">
        <v>1.07</v>
      </c>
      <c r="AH639" s="48">
        <v>1.07</v>
      </c>
      <c r="AI639" s="48">
        <v>1.06</v>
      </c>
      <c r="AJ639" s="48">
        <v>1.06</v>
      </c>
      <c r="AK639" s="48">
        <v>1.05</v>
      </c>
    </row>
    <row r="640" spans="1:37" s="48" customFormat="1" x14ac:dyDescent="0.3">
      <c r="A640" s="48" t="str">
        <f t="shared" si="14"/>
        <v>SDG_NoInv_Base_ReproTest02PQXcaoth</v>
      </c>
      <c r="B640" s="49" t="s">
        <v>221</v>
      </c>
      <c r="C640" s="50" t="s">
        <v>272</v>
      </c>
      <c r="D640" s="51" t="s">
        <v>120</v>
      </c>
      <c r="E640" s="48" t="s">
        <v>131</v>
      </c>
      <c r="F640" s="48">
        <v>1.1399999999999999</v>
      </c>
      <c r="G640" s="48">
        <v>1.0900000000000001</v>
      </c>
      <c r="H640" s="48">
        <v>1.1100000000000001</v>
      </c>
      <c r="I640" s="48">
        <v>1.1200000000000001</v>
      </c>
      <c r="J640" s="48">
        <v>1.1399999999999999</v>
      </c>
      <c r="K640" s="48">
        <v>1.1599999999999999</v>
      </c>
      <c r="L640" s="48">
        <v>1.17</v>
      </c>
      <c r="M640" s="48">
        <v>1.19</v>
      </c>
      <c r="N640" s="48">
        <v>1.21</v>
      </c>
      <c r="O640" s="48">
        <v>1.27</v>
      </c>
      <c r="P640" s="48">
        <v>1.29</v>
      </c>
      <c r="Q640" s="48">
        <v>1.3</v>
      </c>
      <c r="R640" s="48">
        <v>1.31</v>
      </c>
      <c r="S640" s="48">
        <v>1.33</v>
      </c>
      <c r="T640" s="48">
        <v>1.34</v>
      </c>
      <c r="U640" s="48">
        <v>1.36</v>
      </c>
      <c r="V640" s="48">
        <v>1.38</v>
      </c>
      <c r="W640" s="48">
        <v>1.4</v>
      </c>
      <c r="X640" s="48">
        <v>1.43</v>
      </c>
      <c r="Y640" s="48">
        <v>1.45</v>
      </c>
      <c r="Z640" s="48">
        <v>1.47</v>
      </c>
      <c r="AA640" s="48">
        <v>1.49</v>
      </c>
      <c r="AB640" s="48">
        <v>1.52</v>
      </c>
      <c r="AC640" s="48">
        <v>1.54</v>
      </c>
      <c r="AD640" s="48">
        <v>1.55</v>
      </c>
      <c r="AE640" s="48">
        <v>1.57</v>
      </c>
      <c r="AF640" s="48">
        <v>1.59</v>
      </c>
      <c r="AG640" s="48">
        <v>1.6</v>
      </c>
      <c r="AH640" s="48">
        <v>1.58</v>
      </c>
      <c r="AI640" s="48">
        <v>1.54</v>
      </c>
      <c r="AJ640" s="48">
        <v>1.5</v>
      </c>
      <c r="AK640" s="48">
        <v>1.46</v>
      </c>
    </row>
    <row r="641" spans="1:37" s="48" customFormat="1" x14ac:dyDescent="0.3">
      <c r="A641" s="48" t="str">
        <f t="shared" si="14"/>
        <v>SDG_NoInv_Base_ReproTest02PQXclani</v>
      </c>
      <c r="B641" s="49" t="s">
        <v>221</v>
      </c>
      <c r="C641" s="50" t="s">
        <v>272</v>
      </c>
      <c r="D641" s="51" t="s">
        <v>120</v>
      </c>
      <c r="E641" s="48" t="s">
        <v>132</v>
      </c>
      <c r="F641" s="48">
        <v>1.23</v>
      </c>
      <c r="G641" s="48">
        <v>1.1200000000000001</v>
      </c>
      <c r="H641" s="48">
        <v>1.1599999999999999</v>
      </c>
      <c r="I641" s="48">
        <v>1.18</v>
      </c>
      <c r="J641" s="48">
        <v>1.19</v>
      </c>
      <c r="K641" s="48">
        <v>1.19</v>
      </c>
      <c r="L641" s="48">
        <v>1.19</v>
      </c>
      <c r="M641" s="48">
        <v>1.19</v>
      </c>
      <c r="N641" s="48">
        <v>1.19</v>
      </c>
      <c r="O641" s="48">
        <v>1.21</v>
      </c>
      <c r="P641" s="48">
        <v>1.2</v>
      </c>
      <c r="Q641" s="48">
        <v>1.2</v>
      </c>
      <c r="R641" s="48">
        <v>1.2</v>
      </c>
      <c r="S641" s="48">
        <v>1.2</v>
      </c>
      <c r="T641" s="48">
        <v>1.2</v>
      </c>
      <c r="U641" s="48">
        <v>1.2</v>
      </c>
      <c r="V641" s="48">
        <v>1.21</v>
      </c>
      <c r="W641" s="48">
        <v>1.21</v>
      </c>
      <c r="X641" s="48">
        <v>1.21</v>
      </c>
      <c r="Y641" s="48">
        <v>1.21</v>
      </c>
      <c r="Z641" s="48">
        <v>1.21</v>
      </c>
      <c r="AA641" s="48">
        <v>1.21</v>
      </c>
      <c r="AB641" s="48">
        <v>1.22</v>
      </c>
      <c r="AC641" s="48">
        <v>1.21</v>
      </c>
      <c r="AD641" s="48">
        <v>1.21</v>
      </c>
      <c r="AE641" s="48">
        <v>1.21</v>
      </c>
      <c r="AF641" s="48">
        <v>1.21</v>
      </c>
      <c r="AG641" s="48">
        <v>1.22</v>
      </c>
      <c r="AH641" s="48">
        <v>1.24</v>
      </c>
      <c r="AI641" s="48">
        <v>1.25</v>
      </c>
      <c r="AJ641" s="48">
        <v>1.26</v>
      </c>
      <c r="AK641" s="48">
        <v>1.26</v>
      </c>
    </row>
    <row r="642" spans="1:37" s="48" customFormat="1" x14ac:dyDescent="0.3">
      <c r="A642" s="48" t="str">
        <f t="shared" si="14"/>
        <v>SDG_NoInv_Base_ReproTest02PQXcfore</v>
      </c>
      <c r="B642" s="49" t="s">
        <v>221</v>
      </c>
      <c r="C642" s="50" t="s">
        <v>272</v>
      </c>
      <c r="D642" s="51" t="s">
        <v>120</v>
      </c>
      <c r="E642" s="48" t="s">
        <v>133</v>
      </c>
      <c r="F642" s="48">
        <v>1.1499999999999999</v>
      </c>
      <c r="G642" s="48">
        <v>1.1499999999999999</v>
      </c>
      <c r="H642" s="48">
        <v>1.1399999999999999</v>
      </c>
      <c r="I642" s="48">
        <v>1.1399999999999999</v>
      </c>
      <c r="J642" s="48">
        <v>1.1499999999999999</v>
      </c>
      <c r="K642" s="48">
        <v>1.1399999999999999</v>
      </c>
      <c r="L642" s="48">
        <v>1.1399999999999999</v>
      </c>
      <c r="M642" s="48">
        <v>1.1399999999999999</v>
      </c>
      <c r="N642" s="48">
        <v>1.1399999999999999</v>
      </c>
      <c r="O642" s="48">
        <v>1.1399999999999999</v>
      </c>
      <c r="P642" s="48">
        <v>1.1399999999999999</v>
      </c>
      <c r="Q642" s="48">
        <v>1.1399999999999999</v>
      </c>
      <c r="R642" s="48">
        <v>1.1399999999999999</v>
      </c>
      <c r="S642" s="48">
        <v>1.1399999999999999</v>
      </c>
      <c r="T642" s="48">
        <v>1.1399999999999999</v>
      </c>
      <c r="U642" s="48">
        <v>1.1399999999999999</v>
      </c>
      <c r="V642" s="48">
        <v>1.1399999999999999</v>
      </c>
      <c r="W642" s="48">
        <v>1.1399999999999999</v>
      </c>
      <c r="X642" s="48">
        <v>1.1399999999999999</v>
      </c>
      <c r="Y642" s="48">
        <v>1.1399999999999999</v>
      </c>
      <c r="Z642" s="48">
        <v>1.1399999999999999</v>
      </c>
      <c r="AA642" s="48">
        <v>1.1399999999999999</v>
      </c>
      <c r="AB642" s="48">
        <v>1.1399999999999999</v>
      </c>
      <c r="AC642" s="48">
        <v>1.1399999999999999</v>
      </c>
      <c r="AD642" s="48">
        <v>1.1299999999999999</v>
      </c>
      <c r="AE642" s="48">
        <v>1.1299999999999999</v>
      </c>
      <c r="AF642" s="48">
        <v>1.1299999999999999</v>
      </c>
      <c r="AG642" s="48">
        <v>1.1399999999999999</v>
      </c>
      <c r="AH642" s="48">
        <v>1.1399999999999999</v>
      </c>
      <c r="AI642" s="48">
        <v>1.1399999999999999</v>
      </c>
      <c r="AJ642" s="48">
        <v>1.1499999999999999</v>
      </c>
      <c r="AK642" s="48">
        <v>1.1499999999999999</v>
      </c>
    </row>
    <row r="643" spans="1:37" s="48" customFormat="1" x14ac:dyDescent="0.3">
      <c r="A643" s="48" t="str">
        <f t="shared" si="14"/>
        <v>SDG_NoInv_Base_ReproTest02PQXcfish</v>
      </c>
      <c r="B643" s="49" t="s">
        <v>221</v>
      </c>
      <c r="C643" s="50" t="s">
        <v>272</v>
      </c>
      <c r="D643" s="51" t="s">
        <v>120</v>
      </c>
      <c r="E643" s="48" t="s">
        <v>134</v>
      </c>
      <c r="F643" s="48">
        <v>1.27</v>
      </c>
      <c r="G643" s="48">
        <v>1.2</v>
      </c>
      <c r="H643" s="48">
        <v>1.2</v>
      </c>
      <c r="I643" s="48">
        <v>1.2</v>
      </c>
      <c r="J643" s="48">
        <v>1.2</v>
      </c>
      <c r="K643" s="48">
        <v>1.2</v>
      </c>
      <c r="L643" s="48">
        <v>1.19</v>
      </c>
      <c r="M643" s="48">
        <v>1.19</v>
      </c>
      <c r="N643" s="48">
        <v>1.19</v>
      </c>
      <c r="O643" s="48">
        <v>1.2</v>
      </c>
      <c r="P643" s="48">
        <v>1.2</v>
      </c>
      <c r="Q643" s="48">
        <v>1.19</v>
      </c>
      <c r="R643" s="48">
        <v>1.19</v>
      </c>
      <c r="S643" s="48">
        <v>1.19</v>
      </c>
      <c r="T643" s="48">
        <v>1.19</v>
      </c>
      <c r="U643" s="48">
        <v>1.19</v>
      </c>
      <c r="V643" s="48">
        <v>1.19</v>
      </c>
      <c r="W643" s="48">
        <v>1.19</v>
      </c>
      <c r="X643" s="48">
        <v>1.19</v>
      </c>
      <c r="Y643" s="48">
        <v>1.19</v>
      </c>
      <c r="Z643" s="48">
        <v>1.19</v>
      </c>
      <c r="AA643" s="48">
        <v>1.19</v>
      </c>
      <c r="AB643" s="48">
        <v>1.2</v>
      </c>
      <c r="AC643" s="48">
        <v>1.2</v>
      </c>
      <c r="AD643" s="48">
        <v>1.2</v>
      </c>
      <c r="AE643" s="48">
        <v>1.2</v>
      </c>
      <c r="AF643" s="48">
        <v>1.2</v>
      </c>
      <c r="AG643" s="48">
        <v>1.2</v>
      </c>
      <c r="AH643" s="48">
        <v>1.22</v>
      </c>
      <c r="AI643" s="48">
        <v>1.22</v>
      </c>
      <c r="AJ643" s="48">
        <v>1.22</v>
      </c>
      <c r="AK643" s="48">
        <v>1.23</v>
      </c>
    </row>
    <row r="644" spans="1:37" s="48" customFormat="1" x14ac:dyDescent="0.3">
      <c r="A644" s="48" t="str">
        <f t="shared" si="14"/>
        <v>SDG_NoInv_Base_ReproTest02PQXccoal-low</v>
      </c>
      <c r="B644" s="49" t="s">
        <v>221</v>
      </c>
      <c r="C644" s="50" t="s">
        <v>272</v>
      </c>
      <c r="D644" s="51" t="s">
        <v>120</v>
      </c>
      <c r="E644" s="48" t="s">
        <v>135</v>
      </c>
      <c r="F644" s="48">
        <v>0.02</v>
      </c>
      <c r="G644" s="48">
        <v>0.02</v>
      </c>
      <c r="H644" s="48">
        <v>0.02</v>
      </c>
      <c r="I644" s="48">
        <v>0.02</v>
      </c>
      <c r="J644" s="48">
        <v>0.02</v>
      </c>
      <c r="K644" s="48">
        <v>0.02</v>
      </c>
      <c r="L644" s="48">
        <v>0.02</v>
      </c>
      <c r="M644" s="48">
        <v>0.02</v>
      </c>
      <c r="N644" s="48">
        <v>0.02</v>
      </c>
      <c r="O644" s="48">
        <v>0.02</v>
      </c>
      <c r="P644" s="48">
        <v>0.02</v>
      </c>
      <c r="Q644" s="48">
        <v>0.02</v>
      </c>
      <c r="R644" s="48">
        <v>0.02</v>
      </c>
      <c r="S644" s="48">
        <v>0.02</v>
      </c>
      <c r="T644" s="48">
        <v>0.02</v>
      </c>
      <c r="U644" s="48">
        <v>0.02</v>
      </c>
      <c r="V644" s="48">
        <v>0.02</v>
      </c>
      <c r="W644" s="48">
        <v>0.02</v>
      </c>
      <c r="X644" s="48">
        <v>0.02</v>
      </c>
      <c r="Y644" s="48">
        <v>0.02</v>
      </c>
      <c r="Z644" s="48">
        <v>0.02</v>
      </c>
      <c r="AA644" s="48">
        <v>0.02</v>
      </c>
      <c r="AB644" s="48">
        <v>0.02</v>
      </c>
      <c r="AC644" s="48">
        <v>0.02</v>
      </c>
      <c r="AD644" s="48">
        <v>0.02</v>
      </c>
      <c r="AE644" s="48">
        <v>0.02</v>
      </c>
      <c r="AF644" s="48">
        <v>0.02</v>
      </c>
      <c r="AG644" s="48">
        <v>0.02</v>
      </c>
      <c r="AH644" s="48">
        <v>0.02</v>
      </c>
      <c r="AI644" s="48">
        <v>0.02</v>
      </c>
      <c r="AJ644" s="48">
        <v>0.02</v>
      </c>
      <c r="AK644" s="48">
        <v>0.02</v>
      </c>
    </row>
    <row r="645" spans="1:37" s="48" customFormat="1" x14ac:dyDescent="0.3">
      <c r="A645" s="48" t="str">
        <f t="shared" si="14"/>
        <v>SDG_NoInv_Base_ReproTest02PQXccoal-hgh</v>
      </c>
      <c r="B645" s="49" t="s">
        <v>221</v>
      </c>
      <c r="C645" s="50" t="s">
        <v>272</v>
      </c>
      <c r="D645" s="51" t="s">
        <v>120</v>
      </c>
      <c r="E645" s="48" t="s">
        <v>136</v>
      </c>
      <c r="F645" s="48">
        <v>0.04</v>
      </c>
      <c r="G645" s="48">
        <v>0.04</v>
      </c>
      <c r="H645" s="48">
        <v>0.04</v>
      </c>
      <c r="I645" s="48">
        <v>0.04</v>
      </c>
      <c r="J645" s="48">
        <v>0.04</v>
      </c>
      <c r="K645" s="48">
        <v>0.04</v>
      </c>
      <c r="L645" s="48">
        <v>0.04</v>
      </c>
      <c r="M645" s="48">
        <v>0.04</v>
      </c>
      <c r="N645" s="48">
        <v>0.04</v>
      </c>
      <c r="O645" s="48">
        <v>0.04</v>
      </c>
      <c r="P645" s="48">
        <v>0.04</v>
      </c>
      <c r="Q645" s="48">
        <v>0.04</v>
      </c>
      <c r="R645" s="48">
        <v>0.04</v>
      </c>
      <c r="S645" s="48">
        <v>0.04</v>
      </c>
      <c r="T645" s="48">
        <v>0.04</v>
      </c>
      <c r="U645" s="48">
        <v>0.04</v>
      </c>
      <c r="V645" s="48">
        <v>0.04</v>
      </c>
      <c r="W645" s="48">
        <v>0.04</v>
      </c>
      <c r="X645" s="48">
        <v>0.04</v>
      </c>
      <c r="Y645" s="48">
        <v>0.04</v>
      </c>
      <c r="Z645" s="48">
        <v>0.04</v>
      </c>
      <c r="AA645" s="48">
        <v>0.04</v>
      </c>
      <c r="AB645" s="48">
        <v>0.04</v>
      </c>
      <c r="AC645" s="48">
        <v>0.04</v>
      </c>
      <c r="AD645" s="48">
        <v>0.04</v>
      </c>
      <c r="AE645" s="48">
        <v>0.04</v>
      </c>
      <c r="AF645" s="48">
        <v>0.04</v>
      </c>
      <c r="AG645" s="48">
        <v>0.04</v>
      </c>
      <c r="AH645" s="48">
        <v>0.04</v>
      </c>
      <c r="AI645" s="48">
        <v>0.04</v>
      </c>
      <c r="AJ645" s="48">
        <v>0.04</v>
      </c>
      <c r="AK645" s="48">
        <v>0.04</v>
      </c>
    </row>
    <row r="646" spans="1:37" s="48" customFormat="1" x14ac:dyDescent="0.3">
      <c r="A646" s="48" t="str">
        <f t="shared" si="14"/>
        <v>SDG_NoInv_Base_ReproTest02PQXccoil</v>
      </c>
      <c r="B646" s="49" t="s">
        <v>221</v>
      </c>
      <c r="C646" s="50" t="s">
        <v>272</v>
      </c>
      <c r="D646" s="51" t="s">
        <v>120</v>
      </c>
      <c r="E646" s="48" t="s">
        <v>137</v>
      </c>
      <c r="F646" s="48">
        <v>0.13</v>
      </c>
      <c r="G646" s="48">
        <v>0.14000000000000001</v>
      </c>
      <c r="H646" s="48">
        <v>0.14000000000000001</v>
      </c>
      <c r="I646" s="48">
        <v>0.14000000000000001</v>
      </c>
      <c r="J646" s="48">
        <v>0.14000000000000001</v>
      </c>
      <c r="K646" s="48">
        <v>0.14000000000000001</v>
      </c>
      <c r="L646" s="48">
        <v>0.14000000000000001</v>
      </c>
      <c r="M646" s="48">
        <v>0.14000000000000001</v>
      </c>
      <c r="N646" s="48">
        <v>0.14000000000000001</v>
      </c>
      <c r="O646" s="48">
        <v>0.15</v>
      </c>
      <c r="P646" s="48">
        <v>0.15</v>
      </c>
      <c r="Q646" s="48">
        <v>0.15</v>
      </c>
      <c r="R646" s="48">
        <v>0.15</v>
      </c>
      <c r="S646" s="48">
        <v>0.15</v>
      </c>
      <c r="T646" s="48">
        <v>0.15</v>
      </c>
      <c r="U646" s="48">
        <v>0.15</v>
      </c>
      <c r="V646" s="48">
        <v>0.15</v>
      </c>
      <c r="W646" s="48">
        <v>0.15</v>
      </c>
      <c r="X646" s="48">
        <v>0.15</v>
      </c>
      <c r="Y646" s="48">
        <v>0.15</v>
      </c>
      <c r="Z646" s="48">
        <v>0.15</v>
      </c>
      <c r="AA646" s="48">
        <v>0.15</v>
      </c>
      <c r="AB646" s="48">
        <v>0.15</v>
      </c>
      <c r="AC646" s="48">
        <v>0.15</v>
      </c>
      <c r="AD646" s="48">
        <v>0.15</v>
      </c>
      <c r="AE646" s="48">
        <v>0.15</v>
      </c>
      <c r="AF646" s="48">
        <v>0.15</v>
      </c>
      <c r="AG646" s="48">
        <v>0.15</v>
      </c>
      <c r="AH646" s="48">
        <v>0.15</v>
      </c>
      <c r="AI646" s="48">
        <v>0.15</v>
      </c>
      <c r="AJ646" s="48">
        <v>0.15</v>
      </c>
      <c r="AK646" s="48">
        <v>0.15</v>
      </c>
    </row>
    <row r="647" spans="1:37" s="48" customFormat="1" x14ac:dyDescent="0.3">
      <c r="A647" s="48" t="str">
        <f t="shared" si="14"/>
        <v>SDG_NoInv_Base_ReproTest02PQXcngas</v>
      </c>
      <c r="B647" s="49" t="s">
        <v>221</v>
      </c>
      <c r="C647" s="50" t="s">
        <v>272</v>
      </c>
      <c r="D647" s="51" t="s">
        <v>120</v>
      </c>
      <c r="E647" s="48" t="s">
        <v>138</v>
      </c>
      <c r="F647" s="48">
        <v>0.04</v>
      </c>
      <c r="G647" s="48">
        <v>0.04</v>
      </c>
      <c r="H647" s="48">
        <v>0.04</v>
      </c>
      <c r="I647" s="48">
        <v>0.04</v>
      </c>
      <c r="J647" s="48">
        <v>0.04</v>
      </c>
      <c r="K647" s="48">
        <v>0.04</v>
      </c>
      <c r="L647" s="48">
        <v>0.04</v>
      </c>
      <c r="M647" s="48">
        <v>0.04</v>
      </c>
      <c r="N647" s="48">
        <v>0.04</v>
      </c>
      <c r="O647" s="48">
        <v>0.04</v>
      </c>
      <c r="P647" s="48">
        <v>0.04</v>
      </c>
      <c r="Q647" s="48">
        <v>0.04</v>
      </c>
      <c r="R647" s="48">
        <v>0.04</v>
      </c>
      <c r="S647" s="48">
        <v>0.04</v>
      </c>
      <c r="T647" s="48">
        <v>0.04</v>
      </c>
      <c r="U647" s="48">
        <v>0.04</v>
      </c>
      <c r="V647" s="48">
        <v>0.04</v>
      </c>
      <c r="W647" s="48">
        <v>0.04</v>
      </c>
      <c r="X647" s="48">
        <v>0.04</v>
      </c>
      <c r="Y647" s="48">
        <v>0.04</v>
      </c>
      <c r="Z647" s="48">
        <v>0.04</v>
      </c>
      <c r="AA647" s="48">
        <v>0.04</v>
      </c>
      <c r="AB647" s="48">
        <v>0.04</v>
      </c>
      <c r="AC647" s="48">
        <v>0.04</v>
      </c>
      <c r="AD647" s="48">
        <v>0.04</v>
      </c>
      <c r="AE647" s="48">
        <v>0.04</v>
      </c>
      <c r="AF647" s="48">
        <v>0.04</v>
      </c>
      <c r="AG647" s="48">
        <v>0.04</v>
      </c>
      <c r="AH647" s="48">
        <v>0.04</v>
      </c>
      <c r="AI647" s="48">
        <v>0.04</v>
      </c>
      <c r="AJ647" s="48">
        <v>0.04</v>
      </c>
      <c r="AK647" s="48">
        <v>0.04</v>
      </c>
    </row>
    <row r="648" spans="1:37" s="48" customFormat="1" x14ac:dyDescent="0.3">
      <c r="A648" s="48" t="str">
        <f t="shared" si="14"/>
        <v>SDG_NoInv_Base_ReproTest02PQXcpgm</v>
      </c>
      <c r="B648" s="49" t="s">
        <v>221</v>
      </c>
      <c r="C648" s="50" t="s">
        <v>272</v>
      </c>
      <c r="D648" s="51" t="s">
        <v>120</v>
      </c>
      <c r="E648" s="48" t="s">
        <v>139</v>
      </c>
      <c r="F648" s="48">
        <v>1</v>
      </c>
      <c r="G648" s="48">
        <v>-1.44</v>
      </c>
      <c r="H648" s="48">
        <v>-0.65</v>
      </c>
      <c r="I648" s="48">
        <v>0.42</v>
      </c>
      <c r="J648" s="48">
        <v>1.1299999999999999</v>
      </c>
      <c r="K648" s="48">
        <v>1.52</v>
      </c>
      <c r="L648" s="48">
        <v>1.56</v>
      </c>
      <c r="M648" s="48">
        <v>0.63</v>
      </c>
      <c r="N648" s="48">
        <v>0.2</v>
      </c>
      <c r="O648" s="48">
        <v>-0.52</v>
      </c>
      <c r="P648" s="48">
        <v>-0.67</v>
      </c>
      <c r="Q648" s="48">
        <v>-0.66</v>
      </c>
      <c r="R648" s="48">
        <v>-0.43</v>
      </c>
      <c r="S648" s="48">
        <v>-0.28999999999999998</v>
      </c>
      <c r="T648" s="48">
        <v>-0.22</v>
      </c>
      <c r="U648" s="48">
        <v>-0.23</v>
      </c>
      <c r="V648" s="48">
        <v>-0.13</v>
      </c>
      <c r="W648" s="48">
        <v>-0.1</v>
      </c>
      <c r="X648" s="48">
        <v>-0.14000000000000001</v>
      </c>
      <c r="Y648" s="48">
        <v>-0.09</v>
      </c>
      <c r="Z648" s="48">
        <v>-0.04</v>
      </c>
      <c r="AA648" s="48">
        <v>-0.02</v>
      </c>
      <c r="AB648" s="48">
        <v>3.09</v>
      </c>
      <c r="AC648" s="48">
        <v>4.8499999999999996</v>
      </c>
      <c r="AD648" s="48">
        <v>4.9400000000000004</v>
      </c>
      <c r="AE648" s="48">
        <v>4.6399999999999997</v>
      </c>
      <c r="AF648" s="48">
        <v>4.29</v>
      </c>
      <c r="AG648" s="48">
        <v>4.1399999999999997</v>
      </c>
      <c r="AH648" s="48">
        <v>7.91</v>
      </c>
      <c r="AI648" s="48">
        <v>11.68</v>
      </c>
      <c r="AJ648" s="48">
        <v>13.47</v>
      </c>
      <c r="AK648" s="48">
        <v>14.86</v>
      </c>
    </row>
    <row r="649" spans="1:37" s="48" customFormat="1" x14ac:dyDescent="0.3">
      <c r="A649" s="48" t="str">
        <f t="shared" si="14"/>
        <v>SDG_NoInv_Base_ReproTest02PQXcmore</v>
      </c>
      <c r="B649" s="49" t="s">
        <v>221</v>
      </c>
      <c r="C649" s="50" t="s">
        <v>272</v>
      </c>
      <c r="D649" s="51" t="s">
        <v>120</v>
      </c>
      <c r="E649" s="48" t="s">
        <v>140</v>
      </c>
      <c r="F649" s="48">
        <v>0.97</v>
      </c>
      <c r="G649" s="48">
        <v>0.99</v>
      </c>
      <c r="H649" s="48">
        <v>1</v>
      </c>
      <c r="I649" s="48">
        <v>1</v>
      </c>
      <c r="J649" s="48">
        <v>1</v>
      </c>
      <c r="K649" s="48">
        <v>1</v>
      </c>
      <c r="L649" s="48">
        <v>1.01</v>
      </c>
      <c r="M649" s="48">
        <v>1.01</v>
      </c>
      <c r="N649" s="48">
        <v>1.02</v>
      </c>
      <c r="O649" s="48">
        <v>1.05</v>
      </c>
      <c r="P649" s="48">
        <v>1.06</v>
      </c>
      <c r="Q649" s="48">
        <v>1.06</v>
      </c>
      <c r="R649" s="48">
        <v>1.06</v>
      </c>
      <c r="S649" s="48">
        <v>1.06</v>
      </c>
      <c r="T649" s="48">
        <v>1.07</v>
      </c>
      <c r="U649" s="48">
        <v>1.07</v>
      </c>
      <c r="V649" s="48">
        <v>1.07</v>
      </c>
      <c r="W649" s="48">
        <v>1.07</v>
      </c>
      <c r="X649" s="48">
        <v>1.07</v>
      </c>
      <c r="Y649" s="48">
        <v>1.07</v>
      </c>
      <c r="Z649" s="48">
        <v>1.07</v>
      </c>
      <c r="AA649" s="48">
        <v>1.07</v>
      </c>
      <c r="AB649" s="48">
        <v>1.08</v>
      </c>
      <c r="AC649" s="48">
        <v>1.08</v>
      </c>
      <c r="AD649" s="48">
        <v>1.08</v>
      </c>
      <c r="AE649" s="48">
        <v>1.08</v>
      </c>
      <c r="AF649" s="48">
        <v>1.08</v>
      </c>
      <c r="AG649" s="48">
        <v>1.08</v>
      </c>
      <c r="AH649" s="48">
        <v>1.08</v>
      </c>
      <c r="AI649" s="48">
        <v>1.07</v>
      </c>
      <c r="AJ649" s="48">
        <v>1.06</v>
      </c>
      <c r="AK649" s="48">
        <v>1.06</v>
      </c>
    </row>
    <row r="650" spans="1:37" s="48" customFormat="1" x14ac:dyDescent="0.3">
      <c r="A650" s="48" t="str">
        <f t="shared" si="14"/>
        <v>SDG_NoInv_Base_ReproTest02PQXcmine</v>
      </c>
      <c r="B650" s="49" t="s">
        <v>221</v>
      </c>
      <c r="C650" s="50" t="s">
        <v>272</v>
      </c>
      <c r="D650" s="51" t="s">
        <v>120</v>
      </c>
      <c r="E650" s="48" t="s">
        <v>141</v>
      </c>
      <c r="F650" s="48">
        <v>1.03</v>
      </c>
      <c r="G650" s="48">
        <v>1.03</v>
      </c>
      <c r="H650" s="48">
        <v>1.03</v>
      </c>
      <c r="I650" s="48">
        <v>1.04</v>
      </c>
      <c r="J650" s="48">
        <v>1.04</v>
      </c>
      <c r="K650" s="48">
        <v>1.04</v>
      </c>
      <c r="L650" s="48">
        <v>1.04</v>
      </c>
      <c r="M650" s="48">
        <v>1.04</v>
      </c>
      <c r="N650" s="48">
        <v>1.03</v>
      </c>
      <c r="O650" s="48">
        <v>1</v>
      </c>
      <c r="P650" s="48">
        <v>0.99</v>
      </c>
      <c r="Q650" s="48">
        <v>0.99</v>
      </c>
      <c r="R650" s="48">
        <v>0.99</v>
      </c>
      <c r="S650" s="48">
        <v>1</v>
      </c>
      <c r="T650" s="48">
        <v>1</v>
      </c>
      <c r="U650" s="48">
        <v>1</v>
      </c>
      <c r="V650" s="48">
        <v>1.01</v>
      </c>
      <c r="W650" s="48">
        <v>1.01</v>
      </c>
      <c r="X650" s="48">
        <v>1.02</v>
      </c>
      <c r="Y650" s="48">
        <v>1.03</v>
      </c>
      <c r="Z650" s="48">
        <v>1.03</v>
      </c>
      <c r="AA650" s="48">
        <v>1.04</v>
      </c>
      <c r="AB650" s="48">
        <v>1.03</v>
      </c>
      <c r="AC650" s="48">
        <v>1.02</v>
      </c>
      <c r="AD650" s="48">
        <v>1.02</v>
      </c>
      <c r="AE650" s="48">
        <v>1.03</v>
      </c>
      <c r="AF650" s="48">
        <v>1.03</v>
      </c>
      <c r="AG650" s="48">
        <v>1.05</v>
      </c>
      <c r="AH650" s="48">
        <v>1.05</v>
      </c>
      <c r="AI650" s="48">
        <v>1.06</v>
      </c>
      <c r="AJ650" s="48">
        <v>1.08</v>
      </c>
      <c r="AK650" s="48">
        <v>1.1000000000000001</v>
      </c>
    </row>
    <row r="651" spans="1:37" s="48" customFormat="1" x14ac:dyDescent="0.3">
      <c r="A651" s="48" t="str">
        <f t="shared" si="14"/>
        <v>SDG_NoInv_Base_ReproTest02PQXcmeat</v>
      </c>
      <c r="B651" s="49" t="s">
        <v>221</v>
      </c>
      <c r="C651" s="50" t="s">
        <v>272</v>
      </c>
      <c r="D651" s="51" t="s">
        <v>120</v>
      </c>
      <c r="E651" s="48" t="s">
        <v>142</v>
      </c>
      <c r="F651" s="48">
        <v>1.29</v>
      </c>
      <c r="G651" s="48">
        <v>1.25</v>
      </c>
      <c r="H651" s="48">
        <v>1.25</v>
      </c>
      <c r="I651" s="48">
        <v>1.26</v>
      </c>
      <c r="J651" s="48">
        <v>1.26</v>
      </c>
      <c r="K651" s="48">
        <v>1.26</v>
      </c>
      <c r="L651" s="48">
        <v>1.26</v>
      </c>
      <c r="M651" s="48">
        <v>1.26</v>
      </c>
      <c r="N651" s="48">
        <v>1.26</v>
      </c>
      <c r="O651" s="48">
        <v>1.27</v>
      </c>
      <c r="P651" s="48">
        <v>1.27</v>
      </c>
      <c r="Q651" s="48">
        <v>1.27</v>
      </c>
      <c r="R651" s="48">
        <v>1.27</v>
      </c>
      <c r="S651" s="48">
        <v>1.28</v>
      </c>
      <c r="T651" s="48">
        <v>1.28</v>
      </c>
      <c r="U651" s="48">
        <v>1.28</v>
      </c>
      <c r="V651" s="48">
        <v>1.28</v>
      </c>
      <c r="W651" s="48">
        <v>1.29</v>
      </c>
      <c r="X651" s="48">
        <v>1.29</v>
      </c>
      <c r="Y651" s="48">
        <v>1.29</v>
      </c>
      <c r="Z651" s="48">
        <v>1.29</v>
      </c>
      <c r="AA651" s="48">
        <v>1.29</v>
      </c>
      <c r="AB651" s="48">
        <v>1.29</v>
      </c>
      <c r="AC651" s="48">
        <v>1.29</v>
      </c>
      <c r="AD651" s="48">
        <v>1.29</v>
      </c>
      <c r="AE651" s="48">
        <v>1.3</v>
      </c>
      <c r="AF651" s="48">
        <v>1.3</v>
      </c>
      <c r="AG651" s="48">
        <v>1.3</v>
      </c>
      <c r="AH651" s="48">
        <v>1.31</v>
      </c>
      <c r="AI651" s="48">
        <v>1.32</v>
      </c>
      <c r="AJ651" s="48">
        <v>1.32</v>
      </c>
      <c r="AK651" s="48">
        <v>1.33</v>
      </c>
    </row>
    <row r="652" spans="1:37" s="48" customFormat="1" x14ac:dyDescent="0.3">
      <c r="A652" s="48" t="str">
        <f t="shared" si="14"/>
        <v>SDG_NoInv_Base_ReproTest02PQXcpfis</v>
      </c>
      <c r="B652" s="49" t="s">
        <v>221</v>
      </c>
      <c r="C652" s="50" t="s">
        <v>272</v>
      </c>
      <c r="D652" s="51" t="s">
        <v>120</v>
      </c>
      <c r="E652" s="48" t="s">
        <v>143</v>
      </c>
      <c r="F652" s="48">
        <v>1.27</v>
      </c>
      <c r="G652" s="48">
        <v>1.26</v>
      </c>
      <c r="H652" s="48">
        <v>1.25</v>
      </c>
      <c r="I652" s="48">
        <v>1.24</v>
      </c>
      <c r="J652" s="48">
        <v>1.24</v>
      </c>
      <c r="K652" s="48">
        <v>1.24</v>
      </c>
      <c r="L652" s="48">
        <v>1.24</v>
      </c>
      <c r="M652" s="48">
        <v>1.24</v>
      </c>
      <c r="N652" s="48">
        <v>1.24</v>
      </c>
      <c r="O652" s="48">
        <v>1.24</v>
      </c>
      <c r="P652" s="48">
        <v>1.23</v>
      </c>
      <c r="Q652" s="48">
        <v>1.23</v>
      </c>
      <c r="R652" s="48">
        <v>1.23</v>
      </c>
      <c r="S652" s="48">
        <v>1.24</v>
      </c>
      <c r="T652" s="48">
        <v>1.24</v>
      </c>
      <c r="U652" s="48">
        <v>1.24</v>
      </c>
      <c r="V652" s="48">
        <v>1.24</v>
      </c>
      <c r="W652" s="48">
        <v>1.24</v>
      </c>
      <c r="X652" s="48">
        <v>1.24</v>
      </c>
      <c r="Y652" s="48">
        <v>1.25</v>
      </c>
      <c r="Z652" s="48">
        <v>1.25</v>
      </c>
      <c r="AA652" s="48">
        <v>1.25</v>
      </c>
      <c r="AB652" s="48">
        <v>1.25</v>
      </c>
      <c r="AC652" s="48">
        <v>1.24</v>
      </c>
      <c r="AD652" s="48">
        <v>1.25</v>
      </c>
      <c r="AE652" s="48">
        <v>1.25</v>
      </c>
      <c r="AF652" s="48">
        <v>1.25</v>
      </c>
      <c r="AG652" s="48">
        <v>1.25</v>
      </c>
      <c r="AH652" s="48">
        <v>1.25</v>
      </c>
      <c r="AI652" s="48">
        <v>1.25</v>
      </c>
      <c r="AJ652" s="48">
        <v>1.25</v>
      </c>
      <c r="AK652" s="48">
        <v>1.25</v>
      </c>
    </row>
    <row r="653" spans="1:37" s="48" customFormat="1" x14ac:dyDescent="0.3">
      <c r="A653" s="48" t="str">
        <f t="shared" si="14"/>
        <v>SDG_NoInv_Base_ReproTest02PQXcvege</v>
      </c>
      <c r="B653" s="49" t="s">
        <v>221</v>
      </c>
      <c r="C653" s="50" t="s">
        <v>272</v>
      </c>
      <c r="D653" s="51" t="s">
        <v>120</v>
      </c>
      <c r="E653" s="48" t="s">
        <v>144</v>
      </c>
      <c r="F653" s="48">
        <v>1.24</v>
      </c>
      <c r="G653" s="48">
        <v>1.23</v>
      </c>
      <c r="H653" s="48">
        <v>1.23</v>
      </c>
      <c r="I653" s="48">
        <v>1.23</v>
      </c>
      <c r="J653" s="48">
        <v>1.23</v>
      </c>
      <c r="K653" s="48">
        <v>1.23</v>
      </c>
      <c r="L653" s="48">
        <v>1.23</v>
      </c>
      <c r="M653" s="48">
        <v>1.23</v>
      </c>
      <c r="N653" s="48">
        <v>1.23</v>
      </c>
      <c r="O653" s="48">
        <v>1.22</v>
      </c>
      <c r="P653" s="48">
        <v>1.22</v>
      </c>
      <c r="Q653" s="48">
        <v>1.22</v>
      </c>
      <c r="R653" s="48">
        <v>1.22</v>
      </c>
      <c r="S653" s="48">
        <v>1.22</v>
      </c>
      <c r="T653" s="48">
        <v>1.23</v>
      </c>
      <c r="U653" s="48">
        <v>1.23</v>
      </c>
      <c r="V653" s="48">
        <v>1.23</v>
      </c>
      <c r="W653" s="48">
        <v>1.23</v>
      </c>
      <c r="X653" s="48">
        <v>1.23</v>
      </c>
      <c r="Y653" s="48">
        <v>1.23</v>
      </c>
      <c r="Z653" s="48">
        <v>1.23</v>
      </c>
      <c r="AA653" s="48">
        <v>1.23</v>
      </c>
      <c r="AB653" s="48">
        <v>1.23</v>
      </c>
      <c r="AC653" s="48">
        <v>1.22</v>
      </c>
      <c r="AD653" s="48">
        <v>1.22</v>
      </c>
      <c r="AE653" s="48">
        <v>1.23</v>
      </c>
      <c r="AF653" s="48">
        <v>1.23</v>
      </c>
      <c r="AG653" s="48">
        <v>1.23</v>
      </c>
      <c r="AH653" s="48">
        <v>1.23</v>
      </c>
      <c r="AI653" s="48">
        <v>1.23</v>
      </c>
      <c r="AJ653" s="48">
        <v>1.23</v>
      </c>
      <c r="AK653" s="48">
        <v>1.23</v>
      </c>
    </row>
    <row r="654" spans="1:37" s="48" customFormat="1" x14ac:dyDescent="0.3">
      <c r="A654" s="48" t="str">
        <f t="shared" si="14"/>
        <v>SDG_NoInv_Base_ReproTest02PQXcfats</v>
      </c>
      <c r="B654" s="49" t="s">
        <v>221</v>
      </c>
      <c r="C654" s="50" t="s">
        <v>272</v>
      </c>
      <c r="D654" s="51" t="s">
        <v>120</v>
      </c>
      <c r="E654" s="48" t="s">
        <v>145</v>
      </c>
      <c r="F654" s="48">
        <v>1.4</v>
      </c>
      <c r="G654" s="48">
        <v>1.4</v>
      </c>
      <c r="H654" s="48">
        <v>1.4</v>
      </c>
      <c r="I654" s="48">
        <v>1.4</v>
      </c>
      <c r="J654" s="48">
        <v>1.4</v>
      </c>
      <c r="K654" s="48">
        <v>1.4</v>
      </c>
      <c r="L654" s="48">
        <v>1.4</v>
      </c>
      <c r="M654" s="48">
        <v>1.4</v>
      </c>
      <c r="N654" s="48">
        <v>1.4</v>
      </c>
      <c r="O654" s="48">
        <v>1.42</v>
      </c>
      <c r="P654" s="48">
        <v>1.42</v>
      </c>
      <c r="Q654" s="48">
        <v>1.42</v>
      </c>
      <c r="R654" s="48">
        <v>1.42</v>
      </c>
      <c r="S654" s="48">
        <v>1.42</v>
      </c>
      <c r="T654" s="48">
        <v>1.42</v>
      </c>
      <c r="U654" s="48">
        <v>1.42</v>
      </c>
      <c r="V654" s="48">
        <v>1.42</v>
      </c>
      <c r="W654" s="48">
        <v>1.43</v>
      </c>
      <c r="X654" s="48">
        <v>1.43</v>
      </c>
      <c r="Y654" s="48">
        <v>1.43</v>
      </c>
      <c r="Z654" s="48">
        <v>1.43</v>
      </c>
      <c r="AA654" s="48">
        <v>1.43</v>
      </c>
      <c r="AB654" s="48">
        <v>1.43</v>
      </c>
      <c r="AC654" s="48">
        <v>1.43</v>
      </c>
      <c r="AD654" s="48">
        <v>1.43</v>
      </c>
      <c r="AE654" s="48">
        <v>1.43</v>
      </c>
      <c r="AF654" s="48">
        <v>1.43</v>
      </c>
      <c r="AG654" s="48">
        <v>1.42</v>
      </c>
      <c r="AH654" s="48">
        <v>1.42</v>
      </c>
      <c r="AI654" s="48">
        <v>1.41</v>
      </c>
      <c r="AJ654" s="48">
        <v>1.41</v>
      </c>
      <c r="AK654" s="48">
        <v>1.4</v>
      </c>
    </row>
    <row r="655" spans="1:37" s="48" customFormat="1" x14ac:dyDescent="0.3">
      <c r="A655" s="48" t="str">
        <f t="shared" si="14"/>
        <v>SDG_NoInv_Base_ReproTest02PQXcdair</v>
      </c>
      <c r="B655" s="49" t="s">
        <v>221</v>
      </c>
      <c r="C655" s="50" t="s">
        <v>272</v>
      </c>
      <c r="D655" s="51" t="s">
        <v>120</v>
      </c>
      <c r="E655" s="48" t="s">
        <v>146</v>
      </c>
      <c r="F655" s="48">
        <v>1.55</v>
      </c>
      <c r="G655" s="48">
        <v>1.52</v>
      </c>
      <c r="H655" s="48">
        <v>1.52</v>
      </c>
      <c r="I655" s="48">
        <v>1.53</v>
      </c>
      <c r="J655" s="48">
        <v>1.53</v>
      </c>
      <c r="K655" s="48">
        <v>1.53</v>
      </c>
      <c r="L655" s="48">
        <v>1.52</v>
      </c>
      <c r="M655" s="48">
        <v>1.53</v>
      </c>
      <c r="N655" s="48">
        <v>1.53</v>
      </c>
      <c r="O655" s="48">
        <v>1.51</v>
      </c>
      <c r="P655" s="48">
        <v>1.51</v>
      </c>
      <c r="Q655" s="48">
        <v>1.51</v>
      </c>
      <c r="R655" s="48">
        <v>1.52</v>
      </c>
      <c r="S655" s="48">
        <v>1.52</v>
      </c>
      <c r="T655" s="48">
        <v>1.53</v>
      </c>
      <c r="U655" s="48">
        <v>1.53</v>
      </c>
      <c r="V655" s="48">
        <v>1.53</v>
      </c>
      <c r="W655" s="48">
        <v>1.54</v>
      </c>
      <c r="X655" s="48">
        <v>1.54</v>
      </c>
      <c r="Y655" s="48">
        <v>1.54</v>
      </c>
      <c r="Z655" s="48">
        <v>1.54</v>
      </c>
      <c r="AA655" s="48">
        <v>1.54</v>
      </c>
      <c r="AB655" s="48">
        <v>1.53</v>
      </c>
      <c r="AC655" s="48">
        <v>1.53</v>
      </c>
      <c r="AD655" s="48">
        <v>1.53</v>
      </c>
      <c r="AE655" s="48">
        <v>1.53</v>
      </c>
      <c r="AF655" s="48">
        <v>1.53</v>
      </c>
      <c r="AG655" s="48">
        <v>1.54</v>
      </c>
      <c r="AH655" s="48">
        <v>1.54</v>
      </c>
      <c r="AI655" s="48">
        <v>1.54</v>
      </c>
      <c r="AJ655" s="48">
        <v>1.54</v>
      </c>
      <c r="AK655" s="48">
        <v>1.55</v>
      </c>
    </row>
    <row r="656" spans="1:37" s="48" customFormat="1" x14ac:dyDescent="0.3">
      <c r="A656" s="48" t="str">
        <f t="shared" si="14"/>
        <v>SDG_NoInv_Base_ReproTest02PQXcgrai</v>
      </c>
      <c r="B656" s="49" t="s">
        <v>221</v>
      </c>
      <c r="C656" s="50" t="s">
        <v>272</v>
      </c>
      <c r="D656" s="51" t="s">
        <v>120</v>
      </c>
      <c r="E656" s="48" t="s">
        <v>147</v>
      </c>
      <c r="F656" s="48">
        <v>1.37</v>
      </c>
      <c r="G656" s="48">
        <v>1.36</v>
      </c>
      <c r="H656" s="48">
        <v>1.35</v>
      </c>
      <c r="I656" s="48">
        <v>1.36</v>
      </c>
      <c r="J656" s="48">
        <v>1.36</v>
      </c>
      <c r="K656" s="48">
        <v>1.35</v>
      </c>
      <c r="L656" s="48">
        <v>1.35</v>
      </c>
      <c r="M656" s="48">
        <v>1.35</v>
      </c>
      <c r="N656" s="48">
        <v>1.35</v>
      </c>
      <c r="O656" s="48">
        <v>1.34</v>
      </c>
      <c r="P656" s="48">
        <v>1.34</v>
      </c>
      <c r="Q656" s="48">
        <v>1.34</v>
      </c>
      <c r="R656" s="48">
        <v>1.34</v>
      </c>
      <c r="S656" s="48">
        <v>1.34</v>
      </c>
      <c r="T656" s="48">
        <v>1.34</v>
      </c>
      <c r="U656" s="48">
        <v>1.34</v>
      </c>
      <c r="V656" s="48">
        <v>1.34</v>
      </c>
      <c r="W656" s="48">
        <v>1.34</v>
      </c>
      <c r="X656" s="48">
        <v>1.33</v>
      </c>
      <c r="Y656" s="48">
        <v>1.33</v>
      </c>
      <c r="Z656" s="48">
        <v>1.33</v>
      </c>
      <c r="AA656" s="48">
        <v>1.33</v>
      </c>
      <c r="AB656" s="48">
        <v>1.33</v>
      </c>
      <c r="AC656" s="48">
        <v>1.32</v>
      </c>
      <c r="AD656" s="48">
        <v>1.32</v>
      </c>
      <c r="AE656" s="48">
        <v>1.32</v>
      </c>
      <c r="AF656" s="48">
        <v>1.33</v>
      </c>
      <c r="AG656" s="48">
        <v>1.33</v>
      </c>
      <c r="AH656" s="48">
        <v>1.32</v>
      </c>
      <c r="AI656" s="48">
        <v>1.32</v>
      </c>
      <c r="AJ656" s="48">
        <v>1.33</v>
      </c>
      <c r="AK656" s="48">
        <v>1.33</v>
      </c>
    </row>
    <row r="657" spans="1:37" s="48" customFormat="1" x14ac:dyDescent="0.3">
      <c r="A657" s="48" t="str">
        <f t="shared" si="14"/>
        <v>SDG_NoInv_Base_ReproTest02PQXcstar</v>
      </c>
      <c r="B657" s="49" t="s">
        <v>221</v>
      </c>
      <c r="C657" s="50" t="s">
        <v>272</v>
      </c>
      <c r="D657" s="51" t="s">
        <v>120</v>
      </c>
      <c r="E657" s="48" t="s">
        <v>148</v>
      </c>
      <c r="F657" s="48">
        <v>1.22</v>
      </c>
      <c r="G657" s="48">
        <v>1.21</v>
      </c>
      <c r="H657" s="48">
        <v>1.19</v>
      </c>
      <c r="I657" s="48">
        <v>1.19</v>
      </c>
      <c r="J657" s="48">
        <v>1.2</v>
      </c>
      <c r="K657" s="48">
        <v>1.19</v>
      </c>
      <c r="L657" s="48">
        <v>1.18</v>
      </c>
      <c r="M657" s="48">
        <v>1.18</v>
      </c>
      <c r="N657" s="48">
        <v>1.17</v>
      </c>
      <c r="O657" s="48">
        <v>1.1599999999999999</v>
      </c>
      <c r="P657" s="48">
        <v>1.1599999999999999</v>
      </c>
      <c r="Q657" s="48">
        <v>1.1499999999999999</v>
      </c>
      <c r="R657" s="48">
        <v>1.1499999999999999</v>
      </c>
      <c r="S657" s="48">
        <v>1.1499999999999999</v>
      </c>
      <c r="T657" s="48">
        <v>1.1499999999999999</v>
      </c>
      <c r="U657" s="48">
        <v>1.1499999999999999</v>
      </c>
      <c r="V657" s="48">
        <v>1.1399999999999999</v>
      </c>
      <c r="W657" s="48">
        <v>1.1399999999999999</v>
      </c>
      <c r="X657" s="48">
        <v>1.1399999999999999</v>
      </c>
      <c r="Y657" s="48">
        <v>1.1299999999999999</v>
      </c>
      <c r="Z657" s="48">
        <v>1.1299999999999999</v>
      </c>
      <c r="AA657" s="48">
        <v>1.1299999999999999</v>
      </c>
      <c r="AB657" s="48">
        <v>1.1299999999999999</v>
      </c>
      <c r="AC657" s="48">
        <v>1.1299999999999999</v>
      </c>
      <c r="AD657" s="48">
        <v>1.1299999999999999</v>
      </c>
      <c r="AE657" s="48">
        <v>1.1299999999999999</v>
      </c>
      <c r="AF657" s="48">
        <v>1.1299999999999999</v>
      </c>
      <c r="AG657" s="48">
        <v>1.1499999999999999</v>
      </c>
      <c r="AH657" s="48">
        <v>1.1599999999999999</v>
      </c>
      <c r="AI657" s="48">
        <v>1.18</v>
      </c>
      <c r="AJ657" s="48">
        <v>1.21</v>
      </c>
      <c r="AK657" s="48">
        <v>1.24</v>
      </c>
    </row>
    <row r="658" spans="1:37" s="48" customFormat="1" x14ac:dyDescent="0.3">
      <c r="A658" s="48" t="str">
        <f t="shared" si="14"/>
        <v>SDG_NoInv_Base_ReproTest02PQXcafee</v>
      </c>
      <c r="B658" s="49" t="s">
        <v>221</v>
      </c>
      <c r="C658" s="50" t="s">
        <v>272</v>
      </c>
      <c r="D658" s="51" t="s">
        <v>120</v>
      </c>
      <c r="E658" s="48" t="s">
        <v>149</v>
      </c>
      <c r="F658" s="48">
        <v>2.11</v>
      </c>
      <c r="G658" s="48">
        <v>2.02</v>
      </c>
      <c r="H658" s="48">
        <v>2.06</v>
      </c>
      <c r="I658" s="48">
        <v>2.0699999999999998</v>
      </c>
      <c r="J658" s="48">
        <v>2.0699999999999998</v>
      </c>
      <c r="K658" s="48">
        <v>2.0699999999999998</v>
      </c>
      <c r="L658" s="48">
        <v>2.0699999999999998</v>
      </c>
      <c r="M658" s="48">
        <v>2.0699999999999998</v>
      </c>
      <c r="N658" s="48">
        <v>2.0699999999999998</v>
      </c>
      <c r="O658" s="48">
        <v>2.06</v>
      </c>
      <c r="P658" s="48">
        <v>2.0699999999999998</v>
      </c>
      <c r="Q658" s="48">
        <v>2.0699999999999998</v>
      </c>
      <c r="R658" s="48">
        <v>2.08</v>
      </c>
      <c r="S658" s="48">
        <v>2.08</v>
      </c>
      <c r="T658" s="48">
        <v>2.09</v>
      </c>
      <c r="U658" s="48">
        <v>2.09</v>
      </c>
      <c r="V658" s="48">
        <v>2.1</v>
      </c>
      <c r="W658" s="48">
        <v>2.1</v>
      </c>
      <c r="X658" s="48">
        <v>2.11</v>
      </c>
      <c r="Y658" s="48">
        <v>2.11</v>
      </c>
      <c r="Z658" s="48">
        <v>2.11</v>
      </c>
      <c r="AA658" s="48">
        <v>2.11</v>
      </c>
      <c r="AB658" s="48">
        <v>2.1</v>
      </c>
      <c r="AC658" s="48">
        <v>2.1</v>
      </c>
      <c r="AD658" s="48">
        <v>2.1</v>
      </c>
      <c r="AE658" s="48">
        <v>2.1</v>
      </c>
      <c r="AF658" s="48">
        <v>2.1</v>
      </c>
      <c r="AG658" s="48">
        <v>2.1</v>
      </c>
      <c r="AH658" s="48">
        <v>2.11</v>
      </c>
      <c r="AI658" s="48">
        <v>2.12</v>
      </c>
      <c r="AJ658" s="48">
        <v>2.11</v>
      </c>
      <c r="AK658" s="48">
        <v>2.11</v>
      </c>
    </row>
    <row r="659" spans="1:37" s="48" customFormat="1" x14ac:dyDescent="0.3">
      <c r="A659" s="48" t="str">
        <f t="shared" si="14"/>
        <v>SDG_NoInv_Base_ReproTest02PQXcbake</v>
      </c>
      <c r="B659" s="49" t="s">
        <v>221</v>
      </c>
      <c r="C659" s="50" t="s">
        <v>272</v>
      </c>
      <c r="D659" s="51" t="s">
        <v>120</v>
      </c>
      <c r="E659" s="48" t="s">
        <v>150</v>
      </c>
      <c r="F659" s="48">
        <v>1.21</v>
      </c>
      <c r="G659" s="48">
        <v>1.21</v>
      </c>
      <c r="H659" s="48">
        <v>1.21</v>
      </c>
      <c r="I659" s="48">
        <v>1.21</v>
      </c>
      <c r="J659" s="48">
        <v>1.21</v>
      </c>
      <c r="K659" s="48">
        <v>1.21</v>
      </c>
      <c r="L659" s="48">
        <v>1.21</v>
      </c>
      <c r="M659" s="48">
        <v>1.21</v>
      </c>
      <c r="N659" s="48">
        <v>1.21</v>
      </c>
      <c r="O659" s="48">
        <v>1.2</v>
      </c>
      <c r="P659" s="48">
        <v>1.2</v>
      </c>
      <c r="Q659" s="48">
        <v>1.2</v>
      </c>
      <c r="R659" s="48">
        <v>1.21</v>
      </c>
      <c r="S659" s="48">
        <v>1.21</v>
      </c>
      <c r="T659" s="48">
        <v>1.21</v>
      </c>
      <c r="U659" s="48">
        <v>1.21</v>
      </c>
      <c r="V659" s="48">
        <v>1.21</v>
      </c>
      <c r="W659" s="48">
        <v>1.21</v>
      </c>
      <c r="X659" s="48">
        <v>1.21</v>
      </c>
      <c r="Y659" s="48">
        <v>1.21</v>
      </c>
      <c r="Z659" s="48">
        <v>1.21</v>
      </c>
      <c r="AA659" s="48">
        <v>1.21</v>
      </c>
      <c r="AB659" s="48">
        <v>1.21</v>
      </c>
      <c r="AC659" s="48">
        <v>1.2</v>
      </c>
      <c r="AD659" s="48">
        <v>1.2</v>
      </c>
      <c r="AE659" s="48">
        <v>1.21</v>
      </c>
      <c r="AF659" s="48">
        <v>1.21</v>
      </c>
      <c r="AG659" s="48">
        <v>1.21</v>
      </c>
      <c r="AH659" s="48">
        <v>1.21</v>
      </c>
      <c r="AI659" s="48">
        <v>1.21</v>
      </c>
      <c r="AJ659" s="48">
        <v>1.22</v>
      </c>
      <c r="AK659" s="48">
        <v>1.23</v>
      </c>
    </row>
    <row r="660" spans="1:37" s="48" customFormat="1" x14ac:dyDescent="0.3">
      <c r="A660" s="48" t="str">
        <f t="shared" si="14"/>
        <v>SDG_NoInv_Base_ReproTest02PQXcsuga</v>
      </c>
      <c r="B660" s="49" t="s">
        <v>221</v>
      </c>
      <c r="C660" s="50" t="s">
        <v>272</v>
      </c>
      <c r="D660" s="51" t="s">
        <v>120</v>
      </c>
      <c r="E660" s="48" t="s">
        <v>151</v>
      </c>
      <c r="F660" s="48">
        <v>1.5</v>
      </c>
      <c r="G660" s="48">
        <v>1.5</v>
      </c>
      <c r="H660" s="48">
        <v>1.49</v>
      </c>
      <c r="I660" s="48">
        <v>1.49</v>
      </c>
      <c r="J660" s="48">
        <v>1.49</v>
      </c>
      <c r="K660" s="48">
        <v>1.48</v>
      </c>
      <c r="L660" s="48">
        <v>1.48</v>
      </c>
      <c r="M660" s="48">
        <v>1.48</v>
      </c>
      <c r="N660" s="48">
        <v>1.48</v>
      </c>
      <c r="O660" s="48">
        <v>1.47</v>
      </c>
      <c r="P660" s="48">
        <v>1.47</v>
      </c>
      <c r="Q660" s="48">
        <v>1.47</v>
      </c>
      <c r="R660" s="48">
        <v>1.47</v>
      </c>
      <c r="S660" s="48">
        <v>1.47</v>
      </c>
      <c r="T660" s="48">
        <v>1.47</v>
      </c>
      <c r="U660" s="48">
        <v>1.47</v>
      </c>
      <c r="V660" s="48">
        <v>1.47</v>
      </c>
      <c r="W660" s="48">
        <v>1.47</v>
      </c>
      <c r="X660" s="48">
        <v>1.47</v>
      </c>
      <c r="Y660" s="48">
        <v>1.47</v>
      </c>
      <c r="Z660" s="48">
        <v>1.47</v>
      </c>
      <c r="AA660" s="48">
        <v>1.47</v>
      </c>
      <c r="AB660" s="48">
        <v>1.46</v>
      </c>
      <c r="AC660" s="48">
        <v>1.45</v>
      </c>
      <c r="AD660" s="48">
        <v>1.45</v>
      </c>
      <c r="AE660" s="48">
        <v>1.45</v>
      </c>
      <c r="AF660" s="48">
        <v>1.45</v>
      </c>
      <c r="AG660" s="48">
        <v>1.45</v>
      </c>
      <c r="AH660" s="48">
        <v>1.43</v>
      </c>
      <c r="AI660" s="48">
        <v>1.42</v>
      </c>
      <c r="AJ660" s="48">
        <v>1.42</v>
      </c>
      <c r="AK660" s="48">
        <v>1.41</v>
      </c>
    </row>
    <row r="661" spans="1:37" s="48" customFormat="1" x14ac:dyDescent="0.3">
      <c r="A661" s="48" t="str">
        <f t="shared" si="14"/>
        <v>SDG_NoInv_Base_ReproTest02PQXcconf</v>
      </c>
      <c r="B661" s="49" t="s">
        <v>221</v>
      </c>
      <c r="C661" s="50" t="s">
        <v>272</v>
      </c>
      <c r="D661" s="51" t="s">
        <v>120</v>
      </c>
      <c r="E661" s="48" t="s">
        <v>152</v>
      </c>
      <c r="F661" s="48">
        <v>1.34</v>
      </c>
      <c r="G661" s="48">
        <v>1.32</v>
      </c>
      <c r="H661" s="48">
        <v>1.33</v>
      </c>
      <c r="I661" s="48">
        <v>1.33</v>
      </c>
      <c r="J661" s="48">
        <v>1.33</v>
      </c>
      <c r="K661" s="48">
        <v>1.33</v>
      </c>
      <c r="L661" s="48">
        <v>1.33</v>
      </c>
      <c r="M661" s="48">
        <v>1.33</v>
      </c>
      <c r="N661" s="48">
        <v>1.33</v>
      </c>
      <c r="O661" s="48">
        <v>1.33</v>
      </c>
      <c r="P661" s="48">
        <v>1.33</v>
      </c>
      <c r="Q661" s="48">
        <v>1.33</v>
      </c>
      <c r="R661" s="48">
        <v>1.34</v>
      </c>
      <c r="S661" s="48">
        <v>1.34</v>
      </c>
      <c r="T661" s="48">
        <v>1.35</v>
      </c>
      <c r="U661" s="48">
        <v>1.35</v>
      </c>
      <c r="V661" s="48">
        <v>1.35</v>
      </c>
      <c r="W661" s="48">
        <v>1.35</v>
      </c>
      <c r="X661" s="48">
        <v>1.36</v>
      </c>
      <c r="Y661" s="48">
        <v>1.35</v>
      </c>
      <c r="Z661" s="48">
        <v>1.35</v>
      </c>
      <c r="AA661" s="48">
        <v>1.35</v>
      </c>
      <c r="AB661" s="48">
        <v>1.35</v>
      </c>
      <c r="AC661" s="48">
        <v>1.35</v>
      </c>
      <c r="AD661" s="48">
        <v>1.35</v>
      </c>
      <c r="AE661" s="48">
        <v>1.35</v>
      </c>
      <c r="AF661" s="48">
        <v>1.35</v>
      </c>
      <c r="AG661" s="48">
        <v>1.35</v>
      </c>
      <c r="AH661" s="48">
        <v>1.35</v>
      </c>
      <c r="AI661" s="48">
        <v>1.35</v>
      </c>
      <c r="AJ661" s="48">
        <v>1.34</v>
      </c>
      <c r="AK661" s="48">
        <v>1.34</v>
      </c>
    </row>
    <row r="662" spans="1:37" s="48" customFormat="1" x14ac:dyDescent="0.3">
      <c r="A662" s="48" t="str">
        <f t="shared" ref="A662:A725" si="15">_xlfn.CONCAT(C662,D662,E662)</f>
        <v>SDG_NoInv_Base_ReproTest02PQXcpast</v>
      </c>
      <c r="B662" s="49" t="s">
        <v>221</v>
      </c>
      <c r="C662" s="50" t="s">
        <v>272</v>
      </c>
      <c r="D662" s="51" t="s">
        <v>120</v>
      </c>
      <c r="E662" s="48" t="s">
        <v>153</v>
      </c>
      <c r="F662" s="48">
        <v>1.44</v>
      </c>
      <c r="G662" s="48">
        <v>1.39</v>
      </c>
      <c r="H662" s="48">
        <v>1.39</v>
      </c>
      <c r="I662" s="48">
        <v>1.39</v>
      </c>
      <c r="J662" s="48">
        <v>1.39</v>
      </c>
      <c r="K662" s="48">
        <v>1.39</v>
      </c>
      <c r="L662" s="48">
        <v>1.39</v>
      </c>
      <c r="M662" s="48">
        <v>1.39</v>
      </c>
      <c r="N662" s="48">
        <v>1.39</v>
      </c>
      <c r="O662" s="48">
        <v>1.4</v>
      </c>
      <c r="P662" s="48">
        <v>1.4</v>
      </c>
      <c r="Q662" s="48">
        <v>1.39</v>
      </c>
      <c r="R662" s="48">
        <v>1.39</v>
      </c>
      <c r="S662" s="48">
        <v>1.4</v>
      </c>
      <c r="T662" s="48">
        <v>1.4</v>
      </c>
      <c r="U662" s="48">
        <v>1.4</v>
      </c>
      <c r="V662" s="48">
        <v>1.4</v>
      </c>
      <c r="W662" s="48">
        <v>1.4</v>
      </c>
      <c r="X662" s="48">
        <v>1.41</v>
      </c>
      <c r="Y662" s="48">
        <v>1.4</v>
      </c>
      <c r="Z662" s="48">
        <v>1.4</v>
      </c>
      <c r="AA662" s="48">
        <v>1.4</v>
      </c>
      <c r="AB662" s="48">
        <v>1.4</v>
      </c>
      <c r="AC662" s="48">
        <v>1.4</v>
      </c>
      <c r="AD662" s="48">
        <v>1.4</v>
      </c>
      <c r="AE662" s="48">
        <v>1.4</v>
      </c>
      <c r="AF662" s="48">
        <v>1.4</v>
      </c>
      <c r="AG662" s="48">
        <v>1.4</v>
      </c>
      <c r="AH662" s="48">
        <v>1.41</v>
      </c>
      <c r="AI662" s="48">
        <v>1.41</v>
      </c>
      <c r="AJ662" s="48">
        <v>1.42</v>
      </c>
      <c r="AK662" s="48">
        <v>1.42</v>
      </c>
    </row>
    <row r="663" spans="1:37" s="48" customFormat="1" x14ac:dyDescent="0.3">
      <c r="A663" s="48" t="str">
        <f t="shared" si="15"/>
        <v>SDG_NoInv_Base_ReproTest02PQXcofoo</v>
      </c>
      <c r="B663" s="49" t="s">
        <v>221</v>
      </c>
      <c r="C663" s="50" t="s">
        <v>272</v>
      </c>
      <c r="D663" s="51" t="s">
        <v>120</v>
      </c>
      <c r="E663" s="48" t="s">
        <v>154</v>
      </c>
      <c r="F663" s="48">
        <v>1.49</v>
      </c>
      <c r="G663" s="48">
        <v>1.48</v>
      </c>
      <c r="H663" s="48">
        <v>1.47</v>
      </c>
      <c r="I663" s="48">
        <v>1.48</v>
      </c>
      <c r="J663" s="48">
        <v>1.48</v>
      </c>
      <c r="K663" s="48">
        <v>1.48</v>
      </c>
      <c r="L663" s="48">
        <v>1.47</v>
      </c>
      <c r="M663" s="48">
        <v>1.48</v>
      </c>
      <c r="N663" s="48">
        <v>1.48</v>
      </c>
      <c r="O663" s="48">
        <v>1.47</v>
      </c>
      <c r="P663" s="48">
        <v>1.47</v>
      </c>
      <c r="Q663" s="48">
        <v>1.47</v>
      </c>
      <c r="R663" s="48">
        <v>1.47</v>
      </c>
      <c r="S663" s="48">
        <v>1.48</v>
      </c>
      <c r="T663" s="48">
        <v>1.48</v>
      </c>
      <c r="U663" s="48">
        <v>1.48</v>
      </c>
      <c r="V663" s="48">
        <v>1.49</v>
      </c>
      <c r="W663" s="48">
        <v>1.49</v>
      </c>
      <c r="X663" s="48">
        <v>1.49</v>
      </c>
      <c r="Y663" s="48">
        <v>1.49</v>
      </c>
      <c r="Z663" s="48">
        <v>1.49</v>
      </c>
      <c r="AA663" s="48">
        <v>1.49</v>
      </c>
      <c r="AB663" s="48">
        <v>1.48</v>
      </c>
      <c r="AC663" s="48">
        <v>1.48</v>
      </c>
      <c r="AD663" s="48">
        <v>1.48</v>
      </c>
      <c r="AE663" s="48">
        <v>1.48</v>
      </c>
      <c r="AF663" s="48">
        <v>1.48</v>
      </c>
      <c r="AG663" s="48">
        <v>1.48</v>
      </c>
      <c r="AH663" s="48">
        <v>1.48</v>
      </c>
      <c r="AI663" s="48">
        <v>1.47</v>
      </c>
      <c r="AJ663" s="48">
        <v>1.47</v>
      </c>
      <c r="AK663" s="48">
        <v>1.48</v>
      </c>
    </row>
    <row r="664" spans="1:37" s="48" customFormat="1" x14ac:dyDescent="0.3">
      <c r="A664" s="48" t="str">
        <f t="shared" si="15"/>
        <v>SDG_NoInv_Base_ReproTest02PQXcbevt</v>
      </c>
      <c r="B664" s="49" t="s">
        <v>221</v>
      </c>
      <c r="C664" s="50" t="s">
        <v>272</v>
      </c>
      <c r="D664" s="51" t="s">
        <v>120</v>
      </c>
      <c r="E664" s="48" t="s">
        <v>155</v>
      </c>
      <c r="F664" s="48">
        <v>2.2000000000000002</v>
      </c>
      <c r="G664" s="48">
        <v>2.14</v>
      </c>
      <c r="H664" s="48">
        <v>2.1</v>
      </c>
      <c r="I664" s="48">
        <v>2.09</v>
      </c>
      <c r="J664" s="48">
        <v>2.09</v>
      </c>
      <c r="K664" s="48">
        <v>2.09</v>
      </c>
      <c r="L664" s="48">
        <v>2.09</v>
      </c>
      <c r="M664" s="48">
        <v>2.09</v>
      </c>
      <c r="N664" s="48">
        <v>2.09</v>
      </c>
      <c r="O664" s="48">
        <v>2.0699999999999998</v>
      </c>
      <c r="P664" s="48">
        <v>2.0699999999999998</v>
      </c>
      <c r="Q664" s="48">
        <v>2.08</v>
      </c>
      <c r="R664" s="48">
        <v>2.09</v>
      </c>
      <c r="S664" s="48">
        <v>2.1</v>
      </c>
      <c r="T664" s="48">
        <v>2.1</v>
      </c>
      <c r="U664" s="48">
        <v>2.11</v>
      </c>
      <c r="V664" s="48">
        <v>2.12</v>
      </c>
      <c r="W664" s="48">
        <v>2.13</v>
      </c>
      <c r="X664" s="48">
        <v>2.14</v>
      </c>
      <c r="Y664" s="48">
        <v>2.14</v>
      </c>
      <c r="Z664" s="48">
        <v>2.15</v>
      </c>
      <c r="AA664" s="48">
        <v>2.15</v>
      </c>
      <c r="AB664" s="48">
        <v>2.15</v>
      </c>
      <c r="AC664" s="48">
        <v>2.15</v>
      </c>
      <c r="AD664" s="48">
        <v>2.15</v>
      </c>
      <c r="AE664" s="48">
        <v>2.16</v>
      </c>
      <c r="AF664" s="48">
        <v>2.17</v>
      </c>
      <c r="AG664" s="48">
        <v>2.17</v>
      </c>
      <c r="AH664" s="48">
        <v>2.16</v>
      </c>
      <c r="AI664" s="48">
        <v>2.16</v>
      </c>
      <c r="AJ664" s="48">
        <v>2.16</v>
      </c>
      <c r="AK664" s="48">
        <v>2.16</v>
      </c>
    </row>
    <row r="665" spans="1:37" s="48" customFormat="1" x14ac:dyDescent="0.3">
      <c r="A665" s="48" t="str">
        <f t="shared" si="15"/>
        <v>SDG_NoInv_Base_ReproTest02PQXctext</v>
      </c>
      <c r="B665" s="49" t="s">
        <v>221</v>
      </c>
      <c r="C665" s="50" t="s">
        <v>272</v>
      </c>
      <c r="D665" s="51" t="s">
        <v>120</v>
      </c>
      <c r="E665" s="48" t="s">
        <v>102</v>
      </c>
      <c r="F665" s="48">
        <v>1.37</v>
      </c>
      <c r="G665" s="48">
        <v>1.4</v>
      </c>
      <c r="H665" s="48">
        <v>1.41</v>
      </c>
      <c r="I665" s="48">
        <v>1.42</v>
      </c>
      <c r="J665" s="48">
        <v>1.42</v>
      </c>
      <c r="K665" s="48">
        <v>1.42</v>
      </c>
      <c r="L665" s="48">
        <v>1.42</v>
      </c>
      <c r="M665" s="48">
        <v>1.42</v>
      </c>
      <c r="N665" s="48">
        <v>1.43</v>
      </c>
      <c r="O665" s="48">
        <v>1.43</v>
      </c>
      <c r="P665" s="48">
        <v>1.43</v>
      </c>
      <c r="Q665" s="48">
        <v>1.44</v>
      </c>
      <c r="R665" s="48">
        <v>1.44</v>
      </c>
      <c r="S665" s="48">
        <v>1.45</v>
      </c>
      <c r="T665" s="48">
        <v>1.45</v>
      </c>
      <c r="U665" s="48">
        <v>1.45</v>
      </c>
      <c r="V665" s="48">
        <v>1.46</v>
      </c>
      <c r="W665" s="48">
        <v>1.46</v>
      </c>
      <c r="X665" s="48">
        <v>1.46</v>
      </c>
      <c r="Y665" s="48">
        <v>1.47</v>
      </c>
      <c r="Z665" s="48">
        <v>1.47</v>
      </c>
      <c r="AA665" s="48">
        <v>1.47</v>
      </c>
      <c r="AB665" s="48">
        <v>1.47</v>
      </c>
      <c r="AC665" s="48">
        <v>1.47</v>
      </c>
      <c r="AD665" s="48">
        <v>1.47</v>
      </c>
      <c r="AE665" s="48">
        <v>1.47</v>
      </c>
      <c r="AF665" s="48">
        <v>1.47</v>
      </c>
      <c r="AG665" s="48">
        <v>1.47</v>
      </c>
      <c r="AH665" s="48">
        <v>1.47</v>
      </c>
      <c r="AI665" s="48">
        <v>1.46</v>
      </c>
      <c r="AJ665" s="48">
        <v>1.45</v>
      </c>
      <c r="AK665" s="48">
        <v>1.45</v>
      </c>
    </row>
    <row r="666" spans="1:37" s="48" customFormat="1" x14ac:dyDescent="0.3">
      <c r="A666" s="48" t="str">
        <f t="shared" si="15"/>
        <v>SDG_NoInv_Base_ReproTest02PQXcclth</v>
      </c>
      <c r="B666" s="49" t="s">
        <v>221</v>
      </c>
      <c r="C666" s="50" t="s">
        <v>272</v>
      </c>
      <c r="D666" s="51" t="s">
        <v>120</v>
      </c>
      <c r="E666" s="48" t="s">
        <v>156</v>
      </c>
      <c r="F666" s="48">
        <v>1.33</v>
      </c>
      <c r="G666" s="48">
        <v>1.37</v>
      </c>
      <c r="H666" s="48">
        <v>1.37</v>
      </c>
      <c r="I666" s="48">
        <v>1.37</v>
      </c>
      <c r="J666" s="48">
        <v>1.37</v>
      </c>
      <c r="K666" s="48">
        <v>1.37</v>
      </c>
      <c r="L666" s="48">
        <v>1.37</v>
      </c>
      <c r="M666" s="48">
        <v>1.38</v>
      </c>
      <c r="N666" s="48">
        <v>1.38</v>
      </c>
      <c r="O666" s="48">
        <v>1.39</v>
      </c>
      <c r="P666" s="48">
        <v>1.39</v>
      </c>
      <c r="Q666" s="48">
        <v>1.4</v>
      </c>
      <c r="R666" s="48">
        <v>1.4</v>
      </c>
      <c r="S666" s="48">
        <v>1.4</v>
      </c>
      <c r="T666" s="48">
        <v>1.41</v>
      </c>
      <c r="U666" s="48">
        <v>1.41</v>
      </c>
      <c r="V666" s="48">
        <v>1.42</v>
      </c>
      <c r="W666" s="48">
        <v>1.42</v>
      </c>
      <c r="X666" s="48">
        <v>1.42</v>
      </c>
      <c r="Y666" s="48">
        <v>1.42</v>
      </c>
      <c r="Z666" s="48">
        <v>1.42</v>
      </c>
      <c r="AA666" s="48">
        <v>1.42</v>
      </c>
      <c r="AB666" s="48">
        <v>1.42</v>
      </c>
      <c r="AC666" s="48">
        <v>1.42</v>
      </c>
      <c r="AD666" s="48">
        <v>1.43</v>
      </c>
      <c r="AE666" s="48">
        <v>1.43</v>
      </c>
      <c r="AF666" s="48">
        <v>1.43</v>
      </c>
      <c r="AG666" s="48">
        <v>1.43</v>
      </c>
      <c r="AH666" s="48">
        <v>1.42</v>
      </c>
      <c r="AI666" s="48">
        <v>1.41</v>
      </c>
      <c r="AJ666" s="48">
        <v>1.41</v>
      </c>
      <c r="AK666" s="48">
        <v>1.41</v>
      </c>
    </row>
    <row r="667" spans="1:37" s="48" customFormat="1" x14ac:dyDescent="0.3">
      <c r="A667" s="48" t="str">
        <f t="shared" si="15"/>
        <v>SDG_NoInv_Base_ReproTest02PQXcleat</v>
      </c>
      <c r="B667" s="49" t="s">
        <v>221</v>
      </c>
      <c r="C667" s="50" t="s">
        <v>272</v>
      </c>
      <c r="D667" s="51" t="s">
        <v>120</v>
      </c>
      <c r="E667" s="48" t="s">
        <v>103</v>
      </c>
      <c r="F667" s="48">
        <v>1.1599999999999999</v>
      </c>
      <c r="G667" s="48">
        <v>1.1599999999999999</v>
      </c>
      <c r="H667" s="48">
        <v>1.17</v>
      </c>
      <c r="I667" s="48">
        <v>1.1599999999999999</v>
      </c>
      <c r="J667" s="48">
        <v>1.1599999999999999</v>
      </c>
      <c r="K667" s="48">
        <v>1.1599999999999999</v>
      </c>
      <c r="L667" s="48">
        <v>1.1599999999999999</v>
      </c>
      <c r="M667" s="48">
        <v>1.17</v>
      </c>
      <c r="N667" s="48">
        <v>1.17</v>
      </c>
      <c r="O667" s="48">
        <v>1.19</v>
      </c>
      <c r="P667" s="48">
        <v>1.18</v>
      </c>
      <c r="Q667" s="48">
        <v>1.18</v>
      </c>
      <c r="R667" s="48">
        <v>1.18</v>
      </c>
      <c r="S667" s="48">
        <v>1.17</v>
      </c>
      <c r="T667" s="48">
        <v>1.17</v>
      </c>
      <c r="U667" s="48">
        <v>1.17</v>
      </c>
      <c r="V667" s="48">
        <v>1.17</v>
      </c>
      <c r="W667" s="48">
        <v>1.18</v>
      </c>
      <c r="X667" s="48">
        <v>1.18</v>
      </c>
      <c r="Y667" s="48">
        <v>1.18</v>
      </c>
      <c r="Z667" s="48">
        <v>1.18</v>
      </c>
      <c r="AA667" s="48">
        <v>1.18</v>
      </c>
      <c r="AB667" s="48">
        <v>1.18</v>
      </c>
      <c r="AC667" s="48">
        <v>1.18</v>
      </c>
      <c r="AD667" s="48">
        <v>1.18</v>
      </c>
      <c r="AE667" s="48">
        <v>1.18</v>
      </c>
      <c r="AF667" s="48">
        <v>1.18</v>
      </c>
      <c r="AG667" s="48">
        <v>1.18</v>
      </c>
      <c r="AH667" s="48">
        <v>1.18</v>
      </c>
      <c r="AI667" s="48">
        <v>1.18</v>
      </c>
      <c r="AJ667" s="48">
        <v>1.18</v>
      </c>
      <c r="AK667" s="48">
        <v>1.18</v>
      </c>
    </row>
    <row r="668" spans="1:37" s="48" customFormat="1" x14ac:dyDescent="0.3">
      <c r="A668" s="48" t="str">
        <f t="shared" si="15"/>
        <v>SDG_NoInv_Base_ReproTest02PQXcfoot</v>
      </c>
      <c r="B668" s="49" t="s">
        <v>221</v>
      </c>
      <c r="C668" s="50" t="s">
        <v>272</v>
      </c>
      <c r="D668" s="51" t="s">
        <v>120</v>
      </c>
      <c r="E668" s="48" t="s">
        <v>157</v>
      </c>
      <c r="F668" s="48">
        <v>1.21</v>
      </c>
      <c r="G668" s="48">
        <v>1.22</v>
      </c>
      <c r="H668" s="48">
        <v>1.23</v>
      </c>
      <c r="I668" s="48">
        <v>1.23</v>
      </c>
      <c r="J668" s="48">
        <v>1.23</v>
      </c>
      <c r="K668" s="48">
        <v>1.23</v>
      </c>
      <c r="L668" s="48">
        <v>1.23</v>
      </c>
      <c r="M668" s="48">
        <v>1.24</v>
      </c>
      <c r="N668" s="48">
        <v>1.24</v>
      </c>
      <c r="O668" s="48">
        <v>1.27</v>
      </c>
      <c r="P668" s="48">
        <v>1.27</v>
      </c>
      <c r="Q668" s="48">
        <v>1.28</v>
      </c>
      <c r="R668" s="48">
        <v>1.28</v>
      </c>
      <c r="S668" s="48">
        <v>1.28</v>
      </c>
      <c r="T668" s="48">
        <v>1.28</v>
      </c>
      <c r="U668" s="48">
        <v>1.29</v>
      </c>
      <c r="V668" s="48">
        <v>1.29</v>
      </c>
      <c r="W668" s="48">
        <v>1.29</v>
      </c>
      <c r="X668" s="48">
        <v>1.29</v>
      </c>
      <c r="Y668" s="48">
        <v>1.3</v>
      </c>
      <c r="Z668" s="48">
        <v>1.29</v>
      </c>
      <c r="AA668" s="48">
        <v>1.3</v>
      </c>
      <c r="AB668" s="48">
        <v>1.3</v>
      </c>
      <c r="AC668" s="48">
        <v>1.3</v>
      </c>
      <c r="AD668" s="48">
        <v>1.3</v>
      </c>
      <c r="AE668" s="48">
        <v>1.3</v>
      </c>
      <c r="AF668" s="48">
        <v>1.3</v>
      </c>
      <c r="AG668" s="48">
        <v>1.31</v>
      </c>
      <c r="AH668" s="48">
        <v>1.3</v>
      </c>
      <c r="AI668" s="48">
        <v>1.29</v>
      </c>
      <c r="AJ668" s="48">
        <v>1.29</v>
      </c>
      <c r="AK668" s="48">
        <v>1.28</v>
      </c>
    </row>
    <row r="669" spans="1:37" s="48" customFormat="1" x14ac:dyDescent="0.3">
      <c r="A669" s="48" t="str">
        <f t="shared" si="15"/>
        <v>SDG_NoInv_Base_ReproTest02PQXcwood</v>
      </c>
      <c r="B669" s="49" t="s">
        <v>221</v>
      </c>
      <c r="C669" s="50" t="s">
        <v>272</v>
      </c>
      <c r="D669" s="51" t="s">
        <v>120</v>
      </c>
      <c r="E669" s="48" t="s">
        <v>158</v>
      </c>
      <c r="F669" s="48">
        <v>1.21</v>
      </c>
      <c r="G669" s="48">
        <v>1.23</v>
      </c>
      <c r="H669" s="48">
        <v>1.23</v>
      </c>
      <c r="I669" s="48">
        <v>1.24</v>
      </c>
      <c r="J669" s="48">
        <v>1.23</v>
      </c>
      <c r="K669" s="48">
        <v>1.23</v>
      </c>
      <c r="L669" s="48">
        <v>1.23</v>
      </c>
      <c r="M669" s="48">
        <v>1.24</v>
      </c>
      <c r="N669" s="48">
        <v>1.24</v>
      </c>
      <c r="O669" s="48">
        <v>1.22</v>
      </c>
      <c r="P669" s="48">
        <v>1.22</v>
      </c>
      <c r="Q669" s="48">
        <v>1.22</v>
      </c>
      <c r="R669" s="48">
        <v>1.23</v>
      </c>
      <c r="S669" s="48">
        <v>1.23</v>
      </c>
      <c r="T669" s="48">
        <v>1.23</v>
      </c>
      <c r="U669" s="48">
        <v>1.23</v>
      </c>
      <c r="V669" s="48">
        <v>1.24</v>
      </c>
      <c r="W669" s="48">
        <v>1.24</v>
      </c>
      <c r="X669" s="48">
        <v>1.24</v>
      </c>
      <c r="Y669" s="48">
        <v>1.24</v>
      </c>
      <c r="Z669" s="48">
        <v>1.24</v>
      </c>
      <c r="AA669" s="48">
        <v>1.24</v>
      </c>
      <c r="AB669" s="48">
        <v>1.23</v>
      </c>
      <c r="AC669" s="48">
        <v>1.23</v>
      </c>
      <c r="AD669" s="48">
        <v>1.23</v>
      </c>
      <c r="AE669" s="48">
        <v>1.23</v>
      </c>
      <c r="AF669" s="48">
        <v>1.23</v>
      </c>
      <c r="AG669" s="48">
        <v>1.23</v>
      </c>
      <c r="AH669" s="48">
        <v>1.23</v>
      </c>
      <c r="AI669" s="48">
        <v>1.23</v>
      </c>
      <c r="AJ669" s="48">
        <v>1.23</v>
      </c>
      <c r="AK669" s="48">
        <v>1.23</v>
      </c>
    </row>
    <row r="670" spans="1:37" s="48" customFormat="1" x14ac:dyDescent="0.3">
      <c r="A670" s="48" t="str">
        <f t="shared" si="15"/>
        <v>SDG_NoInv_Base_ReproTest02PQXcpapr</v>
      </c>
      <c r="B670" s="49" t="s">
        <v>221</v>
      </c>
      <c r="C670" s="50" t="s">
        <v>272</v>
      </c>
      <c r="D670" s="51" t="s">
        <v>120</v>
      </c>
      <c r="E670" s="48" t="s">
        <v>159</v>
      </c>
      <c r="F670" s="48">
        <v>1.32</v>
      </c>
      <c r="G670" s="48">
        <v>1.32</v>
      </c>
      <c r="H670" s="48">
        <v>1.31</v>
      </c>
      <c r="I670" s="48">
        <v>1.3</v>
      </c>
      <c r="J670" s="48">
        <v>1.3</v>
      </c>
      <c r="K670" s="48">
        <v>1.3</v>
      </c>
      <c r="L670" s="48">
        <v>1.29</v>
      </c>
      <c r="M670" s="48">
        <v>1.31</v>
      </c>
      <c r="N670" s="48">
        <v>1.31</v>
      </c>
      <c r="O670" s="48">
        <v>1.3</v>
      </c>
      <c r="P670" s="48">
        <v>1.3</v>
      </c>
      <c r="Q670" s="48">
        <v>1.31</v>
      </c>
      <c r="R670" s="48">
        <v>1.28</v>
      </c>
      <c r="S670" s="48">
        <v>1.28</v>
      </c>
      <c r="T670" s="48">
        <v>1.29</v>
      </c>
      <c r="U670" s="48">
        <v>1.29</v>
      </c>
      <c r="V670" s="48">
        <v>1.29</v>
      </c>
      <c r="W670" s="48">
        <v>1.29</v>
      </c>
      <c r="X670" s="48">
        <v>1.29</v>
      </c>
      <c r="Y670" s="48">
        <v>1.29</v>
      </c>
      <c r="Z670" s="48">
        <v>1.29</v>
      </c>
      <c r="AA670" s="48">
        <v>1.29</v>
      </c>
      <c r="AB670" s="48">
        <v>1.29</v>
      </c>
      <c r="AC670" s="48">
        <v>1.28</v>
      </c>
      <c r="AD670" s="48">
        <v>1.28</v>
      </c>
      <c r="AE670" s="48">
        <v>1.28</v>
      </c>
      <c r="AF670" s="48">
        <v>1.29</v>
      </c>
      <c r="AG670" s="48">
        <v>1.29</v>
      </c>
      <c r="AH670" s="48">
        <v>1.28</v>
      </c>
      <c r="AI670" s="48">
        <v>1.27</v>
      </c>
      <c r="AJ670" s="48">
        <v>1.27</v>
      </c>
      <c r="AK670" s="48">
        <v>1.26</v>
      </c>
    </row>
    <row r="671" spans="1:37" s="48" customFormat="1" x14ac:dyDescent="0.3">
      <c r="A671" s="48" t="str">
        <f t="shared" si="15"/>
        <v>SDG_NoInv_Base_ReproTest02PQXcprnt</v>
      </c>
      <c r="B671" s="49" t="s">
        <v>221</v>
      </c>
      <c r="C671" s="50" t="s">
        <v>272</v>
      </c>
      <c r="D671" s="51" t="s">
        <v>120</v>
      </c>
      <c r="E671" s="48" t="s">
        <v>104</v>
      </c>
      <c r="F671" s="48">
        <v>1.42</v>
      </c>
      <c r="G671" s="48">
        <v>1.45</v>
      </c>
      <c r="H671" s="48">
        <v>1.45</v>
      </c>
      <c r="I671" s="48">
        <v>1.45</v>
      </c>
      <c r="J671" s="48">
        <v>1.45</v>
      </c>
      <c r="K671" s="48">
        <v>1.45</v>
      </c>
      <c r="L671" s="48">
        <v>1.45</v>
      </c>
      <c r="M671" s="48">
        <v>1.46</v>
      </c>
      <c r="N671" s="48">
        <v>1.46</v>
      </c>
      <c r="O671" s="48">
        <v>1.45</v>
      </c>
      <c r="P671" s="48">
        <v>1.45</v>
      </c>
      <c r="Q671" s="48">
        <v>1.46</v>
      </c>
      <c r="R671" s="48">
        <v>1.46</v>
      </c>
      <c r="S671" s="48">
        <v>1.46</v>
      </c>
      <c r="T671" s="48">
        <v>1.46</v>
      </c>
      <c r="U671" s="48">
        <v>1.47</v>
      </c>
      <c r="V671" s="48">
        <v>1.47</v>
      </c>
      <c r="W671" s="48">
        <v>1.47</v>
      </c>
      <c r="X671" s="48">
        <v>1.48</v>
      </c>
      <c r="Y671" s="48">
        <v>1.47</v>
      </c>
      <c r="Z671" s="48">
        <v>1.47</v>
      </c>
      <c r="AA671" s="48">
        <v>1.47</v>
      </c>
      <c r="AB671" s="48">
        <v>1.46</v>
      </c>
      <c r="AC671" s="48">
        <v>1.46</v>
      </c>
      <c r="AD671" s="48">
        <v>1.46</v>
      </c>
      <c r="AE671" s="48">
        <v>1.46</v>
      </c>
      <c r="AF671" s="48">
        <v>1.46</v>
      </c>
      <c r="AG671" s="48">
        <v>1.46</v>
      </c>
      <c r="AH671" s="48">
        <v>1.45</v>
      </c>
      <c r="AI671" s="48">
        <v>1.44</v>
      </c>
      <c r="AJ671" s="48">
        <v>1.43</v>
      </c>
      <c r="AK671" s="48">
        <v>1.43</v>
      </c>
    </row>
    <row r="672" spans="1:37" s="48" customFormat="1" x14ac:dyDescent="0.3">
      <c r="A672" s="48" t="str">
        <f t="shared" si="15"/>
        <v>SDG_NoInv_Base_ReproTest02PQXcpetr-p</v>
      </c>
      <c r="B672" s="49" t="s">
        <v>221</v>
      </c>
      <c r="C672" s="50" t="s">
        <v>272</v>
      </c>
      <c r="D672" s="51" t="s">
        <v>120</v>
      </c>
      <c r="E672" s="48" t="s">
        <v>160</v>
      </c>
      <c r="F672" s="48">
        <v>0.5</v>
      </c>
      <c r="G672" s="48">
        <v>0.51</v>
      </c>
      <c r="H672" s="48">
        <v>0.51</v>
      </c>
      <c r="I672" s="48">
        <v>0.51</v>
      </c>
      <c r="J672" s="48">
        <v>0.51</v>
      </c>
      <c r="K672" s="48">
        <v>0.51</v>
      </c>
      <c r="L672" s="48">
        <v>0.51</v>
      </c>
      <c r="M672" s="48">
        <v>0.52</v>
      </c>
      <c r="N672" s="48">
        <v>0.52</v>
      </c>
      <c r="O672" s="48">
        <v>0.54</v>
      </c>
      <c r="P672" s="48">
        <v>0.55000000000000004</v>
      </c>
      <c r="Q672" s="48">
        <v>0.55000000000000004</v>
      </c>
      <c r="R672" s="48">
        <v>0.55000000000000004</v>
      </c>
      <c r="S672" s="48">
        <v>0.55000000000000004</v>
      </c>
      <c r="T672" s="48">
        <v>0.55000000000000004</v>
      </c>
      <c r="U672" s="48">
        <v>0.55000000000000004</v>
      </c>
      <c r="V672" s="48">
        <v>0.55000000000000004</v>
      </c>
      <c r="W672" s="48">
        <v>0.55000000000000004</v>
      </c>
      <c r="X672" s="48">
        <v>0.56000000000000005</v>
      </c>
      <c r="Y672" s="48">
        <v>0.56000000000000005</v>
      </c>
      <c r="Z672" s="48">
        <v>0.56000000000000005</v>
      </c>
      <c r="AA672" s="48">
        <v>0.56000000000000005</v>
      </c>
      <c r="AB672" s="48">
        <v>0.56000000000000005</v>
      </c>
      <c r="AC672" s="48">
        <v>0.56999999999999995</v>
      </c>
      <c r="AD672" s="48">
        <v>0.56999999999999995</v>
      </c>
      <c r="AE672" s="48">
        <v>0.56999999999999995</v>
      </c>
      <c r="AF672" s="48">
        <v>0.56999999999999995</v>
      </c>
      <c r="AG672" s="48">
        <v>0.56999999999999995</v>
      </c>
      <c r="AH672" s="48">
        <v>0.56999999999999995</v>
      </c>
      <c r="AI672" s="48">
        <v>0.56000000000000005</v>
      </c>
      <c r="AJ672" s="48">
        <v>0.56000000000000005</v>
      </c>
      <c r="AK672" s="48">
        <v>0.55000000000000004</v>
      </c>
    </row>
    <row r="673" spans="1:37" s="48" customFormat="1" x14ac:dyDescent="0.3">
      <c r="A673" s="48" t="str">
        <f t="shared" si="15"/>
        <v>SDG_NoInv_Base_ReproTest02PQXcpetr-d</v>
      </c>
      <c r="B673" s="49" t="s">
        <v>221</v>
      </c>
      <c r="C673" s="50" t="s">
        <v>272</v>
      </c>
      <c r="D673" s="51" t="s">
        <v>120</v>
      </c>
      <c r="E673" s="48" t="s">
        <v>161</v>
      </c>
      <c r="F673" s="48">
        <v>0.42</v>
      </c>
      <c r="G673" s="48">
        <v>0.42</v>
      </c>
      <c r="H673" s="48">
        <v>0.43</v>
      </c>
      <c r="I673" s="48">
        <v>0.42</v>
      </c>
      <c r="J673" s="48">
        <v>0.42</v>
      </c>
      <c r="K673" s="48">
        <v>0.42</v>
      </c>
      <c r="L673" s="48">
        <v>0.43</v>
      </c>
      <c r="M673" s="48">
        <v>0.43</v>
      </c>
      <c r="N673" s="48">
        <v>0.43</v>
      </c>
      <c r="O673" s="48">
        <v>0.44</v>
      </c>
      <c r="P673" s="48">
        <v>0.45</v>
      </c>
      <c r="Q673" s="48">
        <v>0.45</v>
      </c>
      <c r="R673" s="48">
        <v>0.45</v>
      </c>
      <c r="S673" s="48">
        <v>0.45</v>
      </c>
      <c r="T673" s="48">
        <v>0.45</v>
      </c>
      <c r="U673" s="48">
        <v>0.45</v>
      </c>
      <c r="V673" s="48">
        <v>0.45</v>
      </c>
      <c r="W673" s="48">
        <v>0.45</v>
      </c>
      <c r="X673" s="48">
        <v>0.46</v>
      </c>
      <c r="Y673" s="48">
        <v>0.46</v>
      </c>
      <c r="Z673" s="48">
        <v>0.46</v>
      </c>
      <c r="AA673" s="48">
        <v>0.46</v>
      </c>
      <c r="AB673" s="48">
        <v>0.46</v>
      </c>
      <c r="AC673" s="48">
        <v>0.46</v>
      </c>
      <c r="AD673" s="48">
        <v>0.46</v>
      </c>
      <c r="AE673" s="48">
        <v>0.46</v>
      </c>
      <c r="AF673" s="48">
        <v>0.46</v>
      </c>
      <c r="AG673" s="48">
        <v>0.46</v>
      </c>
      <c r="AH673" s="48">
        <v>0.46</v>
      </c>
      <c r="AI673" s="48">
        <v>0.46</v>
      </c>
      <c r="AJ673" s="48">
        <v>0.45</v>
      </c>
      <c r="AK673" s="48">
        <v>0.45</v>
      </c>
    </row>
    <row r="674" spans="1:37" s="48" customFormat="1" x14ac:dyDescent="0.3">
      <c r="A674" s="48" t="str">
        <f t="shared" si="15"/>
        <v>SDG_NoInv_Base_ReproTest02PQXcpetr-h</v>
      </c>
      <c r="B674" s="49" t="s">
        <v>221</v>
      </c>
      <c r="C674" s="50" t="s">
        <v>272</v>
      </c>
      <c r="D674" s="51" t="s">
        <v>120</v>
      </c>
      <c r="E674" s="48" t="s">
        <v>162</v>
      </c>
      <c r="F674" s="48">
        <v>0.08</v>
      </c>
      <c r="G674" s="48">
        <v>0.09</v>
      </c>
      <c r="H674" s="48">
        <v>0.09</v>
      </c>
      <c r="I674" s="48">
        <v>0.09</v>
      </c>
      <c r="J674" s="48">
        <v>0.09</v>
      </c>
      <c r="K674" s="48">
        <v>0.09</v>
      </c>
      <c r="L674" s="48">
        <v>0.09</v>
      </c>
      <c r="M674" s="48">
        <v>0.09</v>
      </c>
      <c r="N674" s="48">
        <v>0.09</v>
      </c>
      <c r="O674" s="48">
        <v>0.09</v>
      </c>
      <c r="P674" s="48">
        <v>0.09</v>
      </c>
      <c r="Q674" s="48">
        <v>0.09</v>
      </c>
      <c r="R674" s="48">
        <v>0.09</v>
      </c>
      <c r="S674" s="48">
        <v>0.09</v>
      </c>
      <c r="T674" s="48">
        <v>0.09</v>
      </c>
      <c r="U674" s="48">
        <v>0.09</v>
      </c>
      <c r="V674" s="48">
        <v>0.09</v>
      </c>
      <c r="W674" s="48">
        <v>0.09</v>
      </c>
      <c r="X674" s="48">
        <v>0.09</v>
      </c>
      <c r="Y674" s="48">
        <v>0.09</v>
      </c>
      <c r="Z674" s="48">
        <v>0.09</v>
      </c>
      <c r="AA674" s="48">
        <v>0.09</v>
      </c>
      <c r="AB674" s="48">
        <v>0.09</v>
      </c>
      <c r="AC674" s="48">
        <v>0.09</v>
      </c>
      <c r="AD674" s="48">
        <v>0.09</v>
      </c>
      <c r="AE674" s="48">
        <v>0.09</v>
      </c>
      <c r="AF674" s="48">
        <v>0.09</v>
      </c>
      <c r="AG674" s="48">
        <v>0.09</v>
      </c>
      <c r="AH674" s="48">
        <v>0.09</v>
      </c>
      <c r="AI674" s="48">
        <v>0.09</v>
      </c>
      <c r="AJ674" s="48">
        <v>0.09</v>
      </c>
      <c r="AK674" s="48">
        <v>0.09</v>
      </c>
    </row>
    <row r="675" spans="1:37" s="48" customFormat="1" x14ac:dyDescent="0.3">
      <c r="A675" s="48" t="str">
        <f t="shared" si="15"/>
        <v>SDG_NoInv_Base_ReproTest02PQXcpetr-k</v>
      </c>
      <c r="B675" s="49" t="s">
        <v>221</v>
      </c>
      <c r="C675" s="50" t="s">
        <v>272</v>
      </c>
      <c r="D675" s="51" t="s">
        <v>120</v>
      </c>
      <c r="E675" s="48" t="s">
        <v>163</v>
      </c>
      <c r="F675" s="48">
        <v>0.26</v>
      </c>
      <c r="G675" s="48">
        <v>0.26</v>
      </c>
      <c r="H675" s="48">
        <v>0.27</v>
      </c>
      <c r="I675" s="48">
        <v>0.26</v>
      </c>
      <c r="J675" s="48">
        <v>0.26</v>
      </c>
      <c r="K675" s="48">
        <v>0.27</v>
      </c>
      <c r="L675" s="48">
        <v>0.27</v>
      </c>
      <c r="M675" s="48">
        <v>0.27</v>
      </c>
      <c r="N675" s="48">
        <v>0.27</v>
      </c>
      <c r="O675" s="48">
        <v>0.3</v>
      </c>
      <c r="P675" s="48">
        <v>0.3</v>
      </c>
      <c r="Q675" s="48">
        <v>0.3</v>
      </c>
      <c r="R675" s="48">
        <v>0.3</v>
      </c>
      <c r="S675" s="48">
        <v>0.3</v>
      </c>
      <c r="T675" s="48">
        <v>0.3</v>
      </c>
      <c r="U675" s="48">
        <v>0.3</v>
      </c>
      <c r="V675" s="48">
        <v>0.3</v>
      </c>
      <c r="W675" s="48">
        <v>0.3</v>
      </c>
      <c r="X675" s="48">
        <v>0.31</v>
      </c>
      <c r="Y675" s="48">
        <v>0.31</v>
      </c>
      <c r="Z675" s="48">
        <v>0.31</v>
      </c>
      <c r="AA675" s="48">
        <v>0.31</v>
      </c>
      <c r="AB675" s="48">
        <v>0.32</v>
      </c>
      <c r="AC675" s="48">
        <v>0.32</v>
      </c>
      <c r="AD675" s="48">
        <v>0.32</v>
      </c>
      <c r="AE675" s="48">
        <v>0.32</v>
      </c>
      <c r="AF675" s="48">
        <v>0.32</v>
      </c>
      <c r="AG675" s="48">
        <v>0.32</v>
      </c>
      <c r="AH675" s="48">
        <v>0.32</v>
      </c>
      <c r="AI675" s="48">
        <v>0.32</v>
      </c>
      <c r="AJ675" s="48">
        <v>0.31</v>
      </c>
      <c r="AK675" s="48">
        <v>0.31</v>
      </c>
    </row>
    <row r="676" spans="1:37" s="48" customFormat="1" x14ac:dyDescent="0.3">
      <c r="A676" s="48" t="str">
        <f t="shared" si="15"/>
        <v>SDG_NoInv_Base_ReproTest02PQXcpetr-l</v>
      </c>
      <c r="B676" s="49" t="s">
        <v>221</v>
      </c>
      <c r="C676" s="50" t="s">
        <v>272</v>
      </c>
      <c r="D676" s="51" t="s">
        <v>120</v>
      </c>
      <c r="E676" s="48" t="s">
        <v>164</v>
      </c>
      <c r="F676" s="48">
        <v>0.97</v>
      </c>
      <c r="G676" s="48">
        <v>0.99</v>
      </c>
      <c r="H676" s="48">
        <v>1</v>
      </c>
      <c r="I676" s="48">
        <v>0.99</v>
      </c>
      <c r="J676" s="48">
        <v>0.99</v>
      </c>
      <c r="K676" s="48">
        <v>0.99</v>
      </c>
      <c r="L676" s="48">
        <v>1</v>
      </c>
      <c r="M676" s="48">
        <v>1</v>
      </c>
      <c r="N676" s="48">
        <v>1.01</v>
      </c>
      <c r="O676" s="48">
        <v>1.05</v>
      </c>
      <c r="P676" s="48">
        <v>1.06</v>
      </c>
      <c r="Q676" s="48">
        <v>1.06</v>
      </c>
      <c r="R676" s="48">
        <v>1.06</v>
      </c>
      <c r="S676" s="48">
        <v>1.06</v>
      </c>
      <c r="T676" s="48">
        <v>1.06</v>
      </c>
      <c r="U676" s="48">
        <v>1.07</v>
      </c>
      <c r="V676" s="48">
        <v>1.07</v>
      </c>
      <c r="W676" s="48">
        <v>1.07</v>
      </c>
      <c r="X676" s="48">
        <v>1.08</v>
      </c>
      <c r="Y676" s="48">
        <v>1.08</v>
      </c>
      <c r="Z676" s="48">
        <v>1.08</v>
      </c>
      <c r="AA676" s="48">
        <v>1.08</v>
      </c>
      <c r="AB676" s="48">
        <v>1.0900000000000001</v>
      </c>
      <c r="AC676" s="48">
        <v>1.0900000000000001</v>
      </c>
      <c r="AD676" s="48">
        <v>1.1000000000000001</v>
      </c>
      <c r="AE676" s="48">
        <v>1.1000000000000001</v>
      </c>
      <c r="AF676" s="48">
        <v>1.1000000000000001</v>
      </c>
      <c r="AG676" s="48">
        <v>1.1000000000000001</v>
      </c>
      <c r="AH676" s="48">
        <v>1.0900000000000001</v>
      </c>
      <c r="AI676" s="48">
        <v>1.08</v>
      </c>
      <c r="AJ676" s="48">
        <v>1.08</v>
      </c>
      <c r="AK676" s="48">
        <v>1.07</v>
      </c>
    </row>
    <row r="677" spans="1:37" s="48" customFormat="1" x14ac:dyDescent="0.3">
      <c r="A677" s="48" t="str">
        <f t="shared" si="15"/>
        <v>SDG_NoInv_Base_ReproTest02PQXchydr</v>
      </c>
      <c r="B677" s="49" t="s">
        <v>221</v>
      </c>
      <c r="C677" s="50" t="s">
        <v>272</v>
      </c>
      <c r="D677" s="51" t="s">
        <v>120</v>
      </c>
      <c r="E677" s="48" t="s">
        <v>165</v>
      </c>
      <c r="F677" s="48">
        <v>0.91</v>
      </c>
      <c r="G677" s="48">
        <v>0.93</v>
      </c>
      <c r="H677" s="48">
        <v>0.94</v>
      </c>
      <c r="I677" s="48">
        <v>0.94</v>
      </c>
      <c r="J677" s="48">
        <v>0.94</v>
      </c>
      <c r="K677" s="48">
        <v>0.94</v>
      </c>
      <c r="L677" s="48">
        <v>0.94</v>
      </c>
      <c r="M677" s="48">
        <v>0.95</v>
      </c>
      <c r="N677" s="48">
        <v>0.95</v>
      </c>
      <c r="O677" s="48">
        <v>0.98</v>
      </c>
      <c r="P677" s="48">
        <v>0.99</v>
      </c>
      <c r="Q677" s="48">
        <v>0.99</v>
      </c>
      <c r="R677" s="48">
        <v>1</v>
      </c>
      <c r="S677" s="48">
        <v>1</v>
      </c>
      <c r="T677" s="48">
        <v>1</v>
      </c>
      <c r="U677" s="48">
        <v>1</v>
      </c>
      <c r="V677" s="48">
        <v>1</v>
      </c>
      <c r="W677" s="48">
        <v>1</v>
      </c>
      <c r="X677" s="48">
        <v>1</v>
      </c>
      <c r="Y677" s="48">
        <v>1</v>
      </c>
      <c r="Z677" s="48">
        <v>1</v>
      </c>
      <c r="AA677" s="48">
        <v>1</v>
      </c>
      <c r="AB677" s="48">
        <v>1.01</v>
      </c>
      <c r="AC677" s="48">
        <v>1.01</v>
      </c>
      <c r="AD677" s="48">
        <v>1.01</v>
      </c>
      <c r="AE677" s="48">
        <v>1.01</v>
      </c>
      <c r="AF677" s="48">
        <v>1.01</v>
      </c>
      <c r="AG677" s="48">
        <v>1.01</v>
      </c>
      <c r="AH677" s="48">
        <v>1.01</v>
      </c>
      <c r="AI677" s="48">
        <v>1</v>
      </c>
      <c r="AJ677" s="48">
        <v>0.99</v>
      </c>
      <c r="AK677" s="48">
        <v>0.99</v>
      </c>
    </row>
    <row r="678" spans="1:37" s="48" customFormat="1" x14ac:dyDescent="0.3">
      <c r="A678" s="48" t="str">
        <f t="shared" si="15"/>
        <v>SDG_NoInv_Base_ReproTest02PQXcammo</v>
      </c>
      <c r="B678" s="49" t="s">
        <v>221</v>
      </c>
      <c r="C678" s="50" t="s">
        <v>272</v>
      </c>
      <c r="D678" s="51" t="s">
        <v>120</v>
      </c>
      <c r="E678" s="48" t="s">
        <v>166</v>
      </c>
      <c r="F678" s="48">
        <v>1.19</v>
      </c>
      <c r="G678" s="48">
        <v>0.78</v>
      </c>
      <c r="H678" s="48">
        <v>0.78</v>
      </c>
      <c r="I678" s="48">
        <v>0.79</v>
      </c>
      <c r="J678" s="48">
        <v>0.78</v>
      </c>
      <c r="K678" s="48">
        <v>0.78</v>
      </c>
      <c r="L678" s="48">
        <v>0.78</v>
      </c>
      <c r="M678" s="48">
        <v>0.78</v>
      </c>
      <c r="N678" s="48">
        <v>0.78</v>
      </c>
      <c r="O678" s="48">
        <v>0.77</v>
      </c>
      <c r="P678" s="48">
        <v>0.77</v>
      </c>
      <c r="Q678" s="48">
        <v>0.77</v>
      </c>
      <c r="R678" s="48">
        <v>0.77</v>
      </c>
      <c r="S678" s="48">
        <v>0.77</v>
      </c>
      <c r="T678" s="48">
        <v>0.77</v>
      </c>
      <c r="U678" s="48">
        <v>0.77</v>
      </c>
      <c r="V678" s="48">
        <v>0.77</v>
      </c>
      <c r="W678" s="48">
        <v>0.76</v>
      </c>
      <c r="X678" s="48">
        <v>0.76</v>
      </c>
      <c r="Y678" s="48">
        <v>0.89</v>
      </c>
      <c r="Z678" s="48">
        <v>1.01</v>
      </c>
      <c r="AA678" s="48">
        <v>1.1499999999999999</v>
      </c>
      <c r="AB678" s="48">
        <v>1.17</v>
      </c>
      <c r="AC678" s="48">
        <v>1.2</v>
      </c>
      <c r="AD678" s="48">
        <v>1.23</v>
      </c>
      <c r="AE678" s="48">
        <v>1.26</v>
      </c>
      <c r="AF678" s="48">
        <v>1.29</v>
      </c>
      <c r="AG678" s="48">
        <v>1.32</v>
      </c>
      <c r="AH678" s="48">
        <v>1.35</v>
      </c>
      <c r="AI678" s="48">
        <v>1.37</v>
      </c>
      <c r="AJ678" s="48">
        <v>1.4</v>
      </c>
      <c r="AK678" s="48">
        <v>1.42</v>
      </c>
    </row>
    <row r="679" spans="1:37" s="48" customFormat="1" x14ac:dyDescent="0.3">
      <c r="A679" s="48" t="str">
        <f t="shared" si="15"/>
        <v>SDG_NoInv_Base_ReproTest02PQXcbchm</v>
      </c>
      <c r="B679" s="49" t="s">
        <v>221</v>
      </c>
      <c r="C679" s="50" t="s">
        <v>272</v>
      </c>
      <c r="D679" s="51" t="s">
        <v>120</v>
      </c>
      <c r="E679" s="48" t="s">
        <v>167</v>
      </c>
      <c r="F679" s="48">
        <v>1.19</v>
      </c>
      <c r="G679" s="48">
        <v>1.22</v>
      </c>
      <c r="H679" s="48">
        <v>1.24</v>
      </c>
      <c r="I679" s="48">
        <v>1.23</v>
      </c>
      <c r="J679" s="48">
        <v>1.23</v>
      </c>
      <c r="K679" s="48">
        <v>1.23</v>
      </c>
      <c r="L679" s="48">
        <v>1.24</v>
      </c>
      <c r="M679" s="48">
        <v>1.24</v>
      </c>
      <c r="N679" s="48">
        <v>1.25</v>
      </c>
      <c r="O679" s="48">
        <v>1.29</v>
      </c>
      <c r="P679" s="48">
        <v>1.3</v>
      </c>
      <c r="Q679" s="48">
        <v>1.31</v>
      </c>
      <c r="R679" s="48">
        <v>1.31</v>
      </c>
      <c r="S679" s="48">
        <v>1.31</v>
      </c>
      <c r="T679" s="48">
        <v>1.31</v>
      </c>
      <c r="U679" s="48">
        <v>1.31</v>
      </c>
      <c r="V679" s="48">
        <v>1.31</v>
      </c>
      <c r="W679" s="48">
        <v>1.32</v>
      </c>
      <c r="X679" s="48">
        <v>1.32</v>
      </c>
      <c r="Y679" s="48">
        <v>1.32</v>
      </c>
      <c r="Z679" s="48">
        <v>1.32</v>
      </c>
      <c r="AA679" s="48">
        <v>1.32</v>
      </c>
      <c r="AB679" s="48">
        <v>1.33</v>
      </c>
      <c r="AC679" s="48">
        <v>1.33</v>
      </c>
      <c r="AD679" s="48">
        <v>1.33</v>
      </c>
      <c r="AE679" s="48">
        <v>1.33</v>
      </c>
      <c r="AF679" s="48">
        <v>1.33</v>
      </c>
      <c r="AG679" s="48">
        <v>1.33</v>
      </c>
      <c r="AH679" s="48">
        <v>1.33</v>
      </c>
      <c r="AI679" s="48">
        <v>1.31</v>
      </c>
      <c r="AJ679" s="48">
        <v>1.31</v>
      </c>
      <c r="AK679" s="48">
        <v>1.3</v>
      </c>
    </row>
    <row r="680" spans="1:37" s="48" customFormat="1" x14ac:dyDescent="0.3">
      <c r="A680" s="48" t="str">
        <f t="shared" si="15"/>
        <v>SDG_NoInv_Base_ReproTest02PQXcochm</v>
      </c>
      <c r="B680" s="49" t="s">
        <v>221</v>
      </c>
      <c r="C680" s="50" t="s">
        <v>272</v>
      </c>
      <c r="D680" s="51" t="s">
        <v>120</v>
      </c>
      <c r="E680" s="48" t="s">
        <v>168</v>
      </c>
      <c r="F680" s="48">
        <v>1.3</v>
      </c>
      <c r="G680" s="48">
        <v>1.33</v>
      </c>
      <c r="H680" s="48">
        <v>1.34</v>
      </c>
      <c r="I680" s="48">
        <v>1.34</v>
      </c>
      <c r="J680" s="48">
        <v>1.34</v>
      </c>
      <c r="K680" s="48">
        <v>1.34</v>
      </c>
      <c r="L680" s="48">
        <v>1.35</v>
      </c>
      <c r="M680" s="48">
        <v>1.35</v>
      </c>
      <c r="N680" s="48">
        <v>1.36</v>
      </c>
      <c r="O680" s="48">
        <v>1.4</v>
      </c>
      <c r="P680" s="48">
        <v>1.42</v>
      </c>
      <c r="Q680" s="48">
        <v>1.42</v>
      </c>
      <c r="R680" s="48">
        <v>1.42</v>
      </c>
      <c r="S680" s="48">
        <v>1.42</v>
      </c>
      <c r="T680" s="48">
        <v>1.43</v>
      </c>
      <c r="U680" s="48">
        <v>1.43</v>
      </c>
      <c r="V680" s="48">
        <v>1.43</v>
      </c>
      <c r="W680" s="48">
        <v>1.43</v>
      </c>
      <c r="X680" s="48">
        <v>1.44</v>
      </c>
      <c r="Y680" s="48">
        <v>1.44</v>
      </c>
      <c r="Z680" s="48">
        <v>1.44</v>
      </c>
      <c r="AA680" s="48">
        <v>1.44</v>
      </c>
      <c r="AB680" s="48">
        <v>1.45</v>
      </c>
      <c r="AC680" s="48">
        <v>1.45</v>
      </c>
      <c r="AD680" s="48">
        <v>1.45</v>
      </c>
      <c r="AE680" s="48">
        <v>1.45</v>
      </c>
      <c r="AF680" s="48">
        <v>1.45</v>
      </c>
      <c r="AG680" s="48">
        <v>1.45</v>
      </c>
      <c r="AH680" s="48">
        <v>1.45</v>
      </c>
      <c r="AI680" s="48">
        <v>1.44</v>
      </c>
      <c r="AJ680" s="48">
        <v>1.43</v>
      </c>
      <c r="AK680" s="48">
        <v>1.42</v>
      </c>
    </row>
    <row r="681" spans="1:37" s="48" customFormat="1" x14ac:dyDescent="0.3">
      <c r="A681" s="48" t="str">
        <f t="shared" si="15"/>
        <v>SDG_NoInv_Base_ReproTest02PQXcrubb</v>
      </c>
      <c r="B681" s="49" t="s">
        <v>221</v>
      </c>
      <c r="C681" s="50" t="s">
        <v>272</v>
      </c>
      <c r="D681" s="51" t="s">
        <v>120</v>
      </c>
      <c r="E681" s="48" t="s">
        <v>105</v>
      </c>
      <c r="F681" s="48">
        <v>1.27</v>
      </c>
      <c r="G681" s="48">
        <v>1.28</v>
      </c>
      <c r="H681" s="48">
        <v>1.29</v>
      </c>
      <c r="I681" s="48">
        <v>1.28</v>
      </c>
      <c r="J681" s="48">
        <v>1.28</v>
      </c>
      <c r="K681" s="48">
        <v>1.28</v>
      </c>
      <c r="L681" s="48">
        <v>1.29</v>
      </c>
      <c r="M681" s="48">
        <v>1.29</v>
      </c>
      <c r="N681" s="48">
        <v>1.3</v>
      </c>
      <c r="O681" s="48">
        <v>1.31</v>
      </c>
      <c r="P681" s="48">
        <v>1.32</v>
      </c>
      <c r="Q681" s="48">
        <v>1.32</v>
      </c>
      <c r="R681" s="48">
        <v>1.32</v>
      </c>
      <c r="S681" s="48">
        <v>1.33</v>
      </c>
      <c r="T681" s="48">
        <v>1.33</v>
      </c>
      <c r="U681" s="48">
        <v>1.33</v>
      </c>
      <c r="V681" s="48">
        <v>1.34</v>
      </c>
      <c r="W681" s="48">
        <v>1.34</v>
      </c>
      <c r="X681" s="48">
        <v>1.34</v>
      </c>
      <c r="Y681" s="48">
        <v>1.34</v>
      </c>
      <c r="Z681" s="48">
        <v>1.34</v>
      </c>
      <c r="AA681" s="48">
        <v>1.35</v>
      </c>
      <c r="AB681" s="48">
        <v>1.35</v>
      </c>
      <c r="AC681" s="48">
        <v>1.35</v>
      </c>
      <c r="AD681" s="48">
        <v>1.35</v>
      </c>
      <c r="AE681" s="48">
        <v>1.36</v>
      </c>
      <c r="AF681" s="48">
        <v>1.36</v>
      </c>
      <c r="AG681" s="48">
        <v>1.36</v>
      </c>
      <c r="AH681" s="48">
        <v>1.35</v>
      </c>
      <c r="AI681" s="48">
        <v>1.34</v>
      </c>
      <c r="AJ681" s="48">
        <v>1.33</v>
      </c>
      <c r="AK681" s="48">
        <v>1.33</v>
      </c>
    </row>
    <row r="682" spans="1:37" s="48" customFormat="1" x14ac:dyDescent="0.3">
      <c r="A682" s="48" t="str">
        <f t="shared" si="15"/>
        <v>SDG_NoInv_Base_ReproTest02PQXcplas</v>
      </c>
      <c r="B682" s="49" t="s">
        <v>221</v>
      </c>
      <c r="C682" s="50" t="s">
        <v>272</v>
      </c>
      <c r="D682" s="51" t="s">
        <v>120</v>
      </c>
      <c r="E682" s="48" t="s">
        <v>106</v>
      </c>
      <c r="F682" s="48">
        <v>1.5</v>
      </c>
      <c r="G682" s="48">
        <v>1.52</v>
      </c>
      <c r="H682" s="48">
        <v>1.52</v>
      </c>
      <c r="I682" s="48">
        <v>1.52</v>
      </c>
      <c r="J682" s="48">
        <v>1.52</v>
      </c>
      <c r="K682" s="48">
        <v>1.52</v>
      </c>
      <c r="L682" s="48">
        <v>1.52</v>
      </c>
      <c r="M682" s="48">
        <v>1.53</v>
      </c>
      <c r="N682" s="48">
        <v>1.53</v>
      </c>
      <c r="O682" s="48">
        <v>1.53</v>
      </c>
      <c r="P682" s="48">
        <v>1.53</v>
      </c>
      <c r="Q682" s="48">
        <v>1.54</v>
      </c>
      <c r="R682" s="48">
        <v>1.54</v>
      </c>
      <c r="S682" s="48">
        <v>1.55</v>
      </c>
      <c r="T682" s="48">
        <v>1.55</v>
      </c>
      <c r="U682" s="48">
        <v>1.55</v>
      </c>
      <c r="V682" s="48">
        <v>1.56</v>
      </c>
      <c r="W682" s="48">
        <v>1.56</v>
      </c>
      <c r="X682" s="48">
        <v>1.56</v>
      </c>
      <c r="Y682" s="48">
        <v>1.56</v>
      </c>
      <c r="Z682" s="48">
        <v>1.56</v>
      </c>
      <c r="AA682" s="48">
        <v>1.56</v>
      </c>
      <c r="AB682" s="48">
        <v>1.56</v>
      </c>
      <c r="AC682" s="48">
        <v>1.56</v>
      </c>
      <c r="AD682" s="48">
        <v>1.56</v>
      </c>
      <c r="AE682" s="48">
        <v>1.56</v>
      </c>
      <c r="AF682" s="48">
        <v>1.56</v>
      </c>
      <c r="AG682" s="48">
        <v>1.56</v>
      </c>
      <c r="AH682" s="48">
        <v>1.55</v>
      </c>
      <c r="AI682" s="48">
        <v>1.54</v>
      </c>
      <c r="AJ682" s="48">
        <v>1.53</v>
      </c>
      <c r="AK682" s="48">
        <v>1.52</v>
      </c>
    </row>
    <row r="683" spans="1:37" s="48" customFormat="1" x14ac:dyDescent="0.3">
      <c r="A683" s="48" t="str">
        <f t="shared" si="15"/>
        <v>SDG_NoInv_Base_ReproTest02PQXcnmet</v>
      </c>
      <c r="B683" s="49" t="s">
        <v>221</v>
      </c>
      <c r="C683" s="50" t="s">
        <v>272</v>
      </c>
      <c r="D683" s="51" t="s">
        <v>120</v>
      </c>
      <c r="E683" s="48" t="s">
        <v>107</v>
      </c>
      <c r="F683" s="48">
        <v>1.4</v>
      </c>
      <c r="G683" s="48">
        <v>1.43</v>
      </c>
      <c r="H683" s="48">
        <v>1.43</v>
      </c>
      <c r="I683" s="48">
        <v>1.43</v>
      </c>
      <c r="J683" s="48">
        <v>1.42</v>
      </c>
      <c r="K683" s="48">
        <v>1.42</v>
      </c>
      <c r="L683" s="48">
        <v>1.42</v>
      </c>
      <c r="M683" s="48">
        <v>1.42</v>
      </c>
      <c r="N683" s="48">
        <v>1.42</v>
      </c>
      <c r="O683" s="48">
        <v>1.41</v>
      </c>
      <c r="P683" s="48">
        <v>1.4</v>
      </c>
      <c r="Q683" s="48">
        <v>1.41</v>
      </c>
      <c r="R683" s="48">
        <v>1.41</v>
      </c>
      <c r="S683" s="48">
        <v>1.41</v>
      </c>
      <c r="T683" s="48">
        <v>1.42</v>
      </c>
      <c r="U683" s="48">
        <v>1.42</v>
      </c>
      <c r="V683" s="48">
        <v>1.42</v>
      </c>
      <c r="W683" s="48">
        <v>1.42</v>
      </c>
      <c r="X683" s="48">
        <v>1.43</v>
      </c>
      <c r="Y683" s="48">
        <v>1.43</v>
      </c>
      <c r="Z683" s="48">
        <v>1.43</v>
      </c>
      <c r="AA683" s="48">
        <v>1.43</v>
      </c>
      <c r="AB683" s="48">
        <v>1.42</v>
      </c>
      <c r="AC683" s="48">
        <v>1.42</v>
      </c>
      <c r="AD683" s="48">
        <v>1.42</v>
      </c>
      <c r="AE683" s="48">
        <v>1.42</v>
      </c>
      <c r="AF683" s="48">
        <v>1.42</v>
      </c>
      <c r="AG683" s="48">
        <v>1.43</v>
      </c>
      <c r="AH683" s="48">
        <v>1.43</v>
      </c>
      <c r="AI683" s="48">
        <v>1.43</v>
      </c>
      <c r="AJ683" s="48">
        <v>1.44</v>
      </c>
      <c r="AK683" s="48">
        <v>1.45</v>
      </c>
    </row>
    <row r="684" spans="1:37" s="48" customFormat="1" x14ac:dyDescent="0.3">
      <c r="A684" s="48" t="str">
        <f t="shared" si="15"/>
        <v>SDG_NoInv_Base_ReproTest02PQXciron</v>
      </c>
      <c r="B684" s="49" t="s">
        <v>221</v>
      </c>
      <c r="C684" s="50" t="s">
        <v>272</v>
      </c>
      <c r="D684" s="51" t="s">
        <v>120</v>
      </c>
      <c r="E684" s="48" t="s">
        <v>169</v>
      </c>
      <c r="F684" s="48">
        <v>1.22</v>
      </c>
      <c r="G684" s="48">
        <v>1.34</v>
      </c>
      <c r="H684" s="48">
        <v>1.37</v>
      </c>
      <c r="I684" s="48">
        <v>1.39</v>
      </c>
      <c r="J684" s="48">
        <v>1.4</v>
      </c>
      <c r="K684" s="48">
        <v>1.41</v>
      </c>
      <c r="L684" s="48">
        <v>1.4</v>
      </c>
      <c r="M684" s="48">
        <v>1.39</v>
      </c>
      <c r="N684" s="48">
        <v>1.38</v>
      </c>
      <c r="O684" s="48">
        <v>1.34</v>
      </c>
      <c r="P684" s="48">
        <v>1.33</v>
      </c>
      <c r="Q684" s="48">
        <v>1.34</v>
      </c>
      <c r="R684" s="48">
        <v>1.34</v>
      </c>
      <c r="S684" s="48">
        <v>1.34</v>
      </c>
      <c r="T684" s="48">
        <v>1.34</v>
      </c>
      <c r="U684" s="48">
        <v>1.34</v>
      </c>
      <c r="V684" s="48">
        <v>1.29</v>
      </c>
      <c r="W684" s="48">
        <v>1.28</v>
      </c>
      <c r="X684" s="48">
        <v>1.38</v>
      </c>
      <c r="Y684" s="48">
        <v>1.37</v>
      </c>
      <c r="Z684" s="48">
        <v>1.37</v>
      </c>
      <c r="AA684" s="48">
        <v>1.37</v>
      </c>
      <c r="AB684" s="48">
        <v>1.38</v>
      </c>
      <c r="AC684" s="48">
        <v>1.38</v>
      </c>
      <c r="AD684" s="48">
        <v>1.38</v>
      </c>
      <c r="AE684" s="48">
        <v>1.38</v>
      </c>
      <c r="AF684" s="48">
        <v>1.38</v>
      </c>
      <c r="AG684" s="48">
        <v>1.39</v>
      </c>
      <c r="AH684" s="48">
        <v>1.4</v>
      </c>
      <c r="AI684" s="48">
        <v>1.43</v>
      </c>
      <c r="AJ684" s="48">
        <v>1.44</v>
      </c>
      <c r="AK684" s="48">
        <v>1.46</v>
      </c>
    </row>
    <row r="685" spans="1:37" s="48" customFormat="1" x14ac:dyDescent="0.3">
      <c r="A685" s="48" t="str">
        <f t="shared" si="15"/>
        <v>SDG_NoInv_Base_ReproTest02PQXcnfrm</v>
      </c>
      <c r="B685" s="49" t="s">
        <v>221</v>
      </c>
      <c r="C685" s="50" t="s">
        <v>272</v>
      </c>
      <c r="D685" s="51" t="s">
        <v>120</v>
      </c>
      <c r="E685" s="48" t="s">
        <v>108</v>
      </c>
      <c r="F685" s="48">
        <v>1.25</v>
      </c>
      <c r="G685" s="48">
        <v>1.29</v>
      </c>
      <c r="H685" s="48">
        <v>1.35</v>
      </c>
      <c r="I685" s="48">
        <v>1.41</v>
      </c>
      <c r="J685" s="48">
        <v>1.45</v>
      </c>
      <c r="K685" s="48">
        <v>1.47</v>
      </c>
      <c r="L685" s="48">
        <v>1.47</v>
      </c>
      <c r="M685" s="48">
        <v>1.43</v>
      </c>
      <c r="N685" s="48">
        <v>1.4</v>
      </c>
      <c r="O685" s="48">
        <v>1.34</v>
      </c>
      <c r="P685" s="48">
        <v>1.32</v>
      </c>
      <c r="Q685" s="48">
        <v>1.31</v>
      </c>
      <c r="R685" s="48">
        <v>1.32</v>
      </c>
      <c r="S685" s="48">
        <v>1.32</v>
      </c>
      <c r="T685" s="48">
        <v>1.32</v>
      </c>
      <c r="U685" s="48">
        <v>1.31</v>
      </c>
      <c r="V685" s="48">
        <v>1.28</v>
      </c>
      <c r="W685" s="48">
        <v>1.26</v>
      </c>
      <c r="X685" s="48">
        <v>1.28</v>
      </c>
      <c r="Y685" s="48">
        <v>1.27</v>
      </c>
      <c r="Z685" s="48">
        <v>1.27</v>
      </c>
      <c r="AA685" s="48">
        <v>1.27</v>
      </c>
      <c r="AB685" s="48">
        <v>1.39</v>
      </c>
      <c r="AC685" s="48">
        <v>1.46</v>
      </c>
      <c r="AD685" s="48">
        <v>1.47</v>
      </c>
      <c r="AE685" s="48">
        <v>1.47</v>
      </c>
      <c r="AF685" s="48">
        <v>1.46</v>
      </c>
      <c r="AG685" s="48">
        <v>1.46</v>
      </c>
      <c r="AH685" s="48">
        <v>1.59</v>
      </c>
      <c r="AI685" s="48">
        <v>1.71</v>
      </c>
      <c r="AJ685" s="48">
        <v>1.76</v>
      </c>
      <c r="AK685" s="48">
        <v>1.8</v>
      </c>
    </row>
    <row r="686" spans="1:37" s="48" customFormat="1" x14ac:dyDescent="0.3">
      <c r="A686" s="48" t="str">
        <f t="shared" si="15"/>
        <v>SDG_NoInv_Base_ReproTest02PQXcmetp</v>
      </c>
      <c r="B686" s="49" t="s">
        <v>221</v>
      </c>
      <c r="C686" s="50" t="s">
        <v>272</v>
      </c>
      <c r="D686" s="51" t="s">
        <v>120</v>
      </c>
      <c r="E686" s="48" t="s">
        <v>109</v>
      </c>
      <c r="F686" s="48">
        <v>1.27</v>
      </c>
      <c r="G686" s="48">
        <v>1.36</v>
      </c>
      <c r="H686" s="48">
        <v>1.37</v>
      </c>
      <c r="I686" s="48">
        <v>1.38</v>
      </c>
      <c r="J686" s="48">
        <v>1.38</v>
      </c>
      <c r="K686" s="48">
        <v>1.39</v>
      </c>
      <c r="L686" s="48">
        <v>1.39</v>
      </c>
      <c r="M686" s="48">
        <v>1.38</v>
      </c>
      <c r="N686" s="48">
        <v>1.38</v>
      </c>
      <c r="O686" s="48">
        <v>1.36</v>
      </c>
      <c r="P686" s="48">
        <v>1.36</v>
      </c>
      <c r="Q686" s="48">
        <v>1.37</v>
      </c>
      <c r="R686" s="48">
        <v>1.37</v>
      </c>
      <c r="S686" s="48">
        <v>1.37</v>
      </c>
      <c r="T686" s="48">
        <v>1.37</v>
      </c>
      <c r="U686" s="48">
        <v>1.38</v>
      </c>
      <c r="V686" s="48">
        <v>1.36</v>
      </c>
      <c r="W686" s="48">
        <v>1.36</v>
      </c>
      <c r="X686" s="48">
        <v>1.38</v>
      </c>
      <c r="Y686" s="48">
        <v>1.38</v>
      </c>
      <c r="Z686" s="48">
        <v>1.38</v>
      </c>
      <c r="AA686" s="48">
        <v>1.38</v>
      </c>
      <c r="AB686" s="48">
        <v>1.39</v>
      </c>
      <c r="AC686" s="48">
        <v>1.4</v>
      </c>
      <c r="AD686" s="48">
        <v>1.4</v>
      </c>
      <c r="AE686" s="48">
        <v>1.4</v>
      </c>
      <c r="AF686" s="48">
        <v>1.4</v>
      </c>
      <c r="AG686" s="48">
        <v>1.4</v>
      </c>
      <c r="AH686" s="48">
        <v>1.41</v>
      </c>
      <c r="AI686" s="48">
        <v>1.42</v>
      </c>
      <c r="AJ686" s="48">
        <v>1.43</v>
      </c>
      <c r="AK686" s="48">
        <v>1.43</v>
      </c>
    </row>
    <row r="687" spans="1:37" s="48" customFormat="1" x14ac:dyDescent="0.3">
      <c r="A687" s="48" t="str">
        <f t="shared" si="15"/>
        <v>SDG_NoInv_Base_ReproTest02PQXcmach</v>
      </c>
      <c r="B687" s="49" t="s">
        <v>221</v>
      </c>
      <c r="C687" s="50" t="s">
        <v>272</v>
      </c>
      <c r="D687" s="51" t="s">
        <v>120</v>
      </c>
      <c r="E687" s="48" t="s">
        <v>110</v>
      </c>
      <c r="F687" s="48">
        <v>1.1299999999999999</v>
      </c>
      <c r="G687" s="48">
        <v>1.17</v>
      </c>
      <c r="H687" s="48">
        <v>1.19</v>
      </c>
      <c r="I687" s="48">
        <v>1.19</v>
      </c>
      <c r="J687" s="48">
        <v>1.2</v>
      </c>
      <c r="K687" s="48">
        <v>1.2</v>
      </c>
      <c r="L687" s="48">
        <v>1.2</v>
      </c>
      <c r="M687" s="48">
        <v>1.2</v>
      </c>
      <c r="N687" s="48">
        <v>1.2</v>
      </c>
      <c r="O687" s="48">
        <v>1.2</v>
      </c>
      <c r="P687" s="48">
        <v>1.21</v>
      </c>
      <c r="Q687" s="48">
        <v>1.21</v>
      </c>
      <c r="R687" s="48">
        <v>1.21</v>
      </c>
      <c r="S687" s="48">
        <v>1.22</v>
      </c>
      <c r="T687" s="48">
        <v>1.22</v>
      </c>
      <c r="U687" s="48">
        <v>1.22</v>
      </c>
      <c r="V687" s="48">
        <v>1.22</v>
      </c>
      <c r="W687" s="48">
        <v>1.22</v>
      </c>
      <c r="X687" s="48">
        <v>1.23</v>
      </c>
      <c r="Y687" s="48">
        <v>1.23</v>
      </c>
      <c r="Z687" s="48">
        <v>1.23</v>
      </c>
      <c r="AA687" s="48">
        <v>1.23</v>
      </c>
      <c r="AB687" s="48">
        <v>1.25</v>
      </c>
      <c r="AC687" s="48">
        <v>1.26</v>
      </c>
      <c r="AD687" s="48">
        <v>1.26</v>
      </c>
      <c r="AE687" s="48">
        <v>1.26</v>
      </c>
      <c r="AF687" s="48">
        <v>1.26</v>
      </c>
      <c r="AG687" s="48">
        <v>1.26</v>
      </c>
      <c r="AH687" s="48">
        <v>1.28</v>
      </c>
      <c r="AI687" s="48">
        <v>1.3</v>
      </c>
      <c r="AJ687" s="48">
        <v>1.31</v>
      </c>
      <c r="AK687" s="48">
        <v>1.31</v>
      </c>
    </row>
    <row r="688" spans="1:37" s="48" customFormat="1" x14ac:dyDescent="0.3">
      <c r="A688" s="48" t="str">
        <f t="shared" si="15"/>
        <v>SDG_NoInv_Base_ReproTest02PQXcfcel</v>
      </c>
      <c r="B688" s="49" t="s">
        <v>221</v>
      </c>
      <c r="C688" s="50" t="s">
        <v>272</v>
      </c>
      <c r="D688" s="51" t="s">
        <v>120</v>
      </c>
      <c r="E688" s="48" t="s">
        <v>170</v>
      </c>
      <c r="F688" s="48">
        <v>1</v>
      </c>
      <c r="G688" s="48">
        <v>1.02</v>
      </c>
      <c r="H688" s="48">
        <v>1.04</v>
      </c>
      <c r="I688" s="48">
        <v>1.03</v>
      </c>
      <c r="J688" s="48">
        <v>1.03</v>
      </c>
      <c r="K688" s="48">
        <v>1.04</v>
      </c>
      <c r="L688" s="48">
        <v>1.04</v>
      </c>
      <c r="M688" s="48">
        <v>1.05</v>
      </c>
      <c r="N688" s="48">
        <v>1.05</v>
      </c>
      <c r="O688" s="48">
        <v>1.0900000000000001</v>
      </c>
      <c r="P688" s="48">
        <v>1.1000000000000001</v>
      </c>
      <c r="Q688" s="48">
        <v>1.1000000000000001</v>
      </c>
      <c r="R688" s="48">
        <v>1.1000000000000001</v>
      </c>
      <c r="S688" s="48">
        <v>1.1000000000000001</v>
      </c>
      <c r="T688" s="48">
        <v>1.1000000000000001</v>
      </c>
      <c r="U688" s="48">
        <v>1.1000000000000001</v>
      </c>
      <c r="V688" s="48">
        <v>1.1000000000000001</v>
      </c>
      <c r="W688" s="48">
        <v>1.1100000000000001</v>
      </c>
      <c r="X688" s="48">
        <v>1.1100000000000001</v>
      </c>
      <c r="Y688" s="48">
        <v>1.1100000000000001</v>
      </c>
      <c r="Z688" s="48">
        <v>1.1100000000000001</v>
      </c>
      <c r="AA688" s="48">
        <v>1.1100000000000001</v>
      </c>
      <c r="AB688" s="48">
        <v>1.1200000000000001</v>
      </c>
      <c r="AC688" s="48">
        <v>1.1200000000000001</v>
      </c>
      <c r="AD688" s="48">
        <v>1.1200000000000001</v>
      </c>
      <c r="AE688" s="48">
        <v>1.1200000000000001</v>
      </c>
      <c r="AF688" s="48">
        <v>1.1200000000000001</v>
      </c>
      <c r="AG688" s="48">
        <v>1.1200000000000001</v>
      </c>
      <c r="AH688" s="48">
        <v>1.1200000000000001</v>
      </c>
      <c r="AI688" s="48">
        <v>1.1100000000000001</v>
      </c>
      <c r="AJ688" s="48">
        <v>1.1000000000000001</v>
      </c>
      <c r="AK688" s="48">
        <v>1.0900000000000001</v>
      </c>
    </row>
    <row r="689" spans="1:37" s="48" customFormat="1" x14ac:dyDescent="0.3">
      <c r="A689" s="48" t="str">
        <f t="shared" si="15"/>
        <v>SDG_NoInv_Base_ReproTest02PQXcelct</v>
      </c>
      <c r="B689" s="49" t="s">
        <v>221</v>
      </c>
      <c r="C689" s="50" t="s">
        <v>272</v>
      </c>
      <c r="D689" s="51" t="s">
        <v>120</v>
      </c>
      <c r="E689" s="48" t="s">
        <v>171</v>
      </c>
      <c r="F689" s="48">
        <v>1</v>
      </c>
      <c r="G689" s="48">
        <v>1.02</v>
      </c>
      <c r="H689" s="48">
        <v>1.04</v>
      </c>
      <c r="I689" s="48">
        <v>1.03</v>
      </c>
      <c r="J689" s="48">
        <v>1.03</v>
      </c>
      <c r="K689" s="48">
        <v>1.04</v>
      </c>
      <c r="L689" s="48">
        <v>1.04</v>
      </c>
      <c r="M689" s="48">
        <v>1.05</v>
      </c>
      <c r="N689" s="48">
        <v>1.05</v>
      </c>
      <c r="O689" s="48">
        <v>1.0900000000000001</v>
      </c>
      <c r="P689" s="48">
        <v>1.1000000000000001</v>
      </c>
      <c r="Q689" s="48">
        <v>1.1000000000000001</v>
      </c>
      <c r="R689" s="48">
        <v>1.1000000000000001</v>
      </c>
      <c r="S689" s="48">
        <v>1.1000000000000001</v>
      </c>
      <c r="T689" s="48">
        <v>1.1000000000000001</v>
      </c>
      <c r="U689" s="48">
        <v>1.1000000000000001</v>
      </c>
      <c r="V689" s="48">
        <v>1.1000000000000001</v>
      </c>
      <c r="W689" s="48">
        <v>1.1100000000000001</v>
      </c>
      <c r="X689" s="48">
        <v>1.1100000000000001</v>
      </c>
      <c r="Y689" s="48">
        <v>1.1100000000000001</v>
      </c>
      <c r="Z689" s="48">
        <v>1.1100000000000001</v>
      </c>
      <c r="AA689" s="48">
        <v>1.1100000000000001</v>
      </c>
      <c r="AB689" s="48">
        <v>1.1200000000000001</v>
      </c>
      <c r="AC689" s="48">
        <v>1.1200000000000001</v>
      </c>
      <c r="AD689" s="48">
        <v>1.1200000000000001</v>
      </c>
      <c r="AE689" s="48">
        <v>1.1200000000000001</v>
      </c>
      <c r="AF689" s="48">
        <v>1.1200000000000001</v>
      </c>
      <c r="AG689" s="48">
        <v>1.1200000000000001</v>
      </c>
      <c r="AH689" s="48">
        <v>1.1200000000000001</v>
      </c>
      <c r="AI689" s="48">
        <v>1.1100000000000001</v>
      </c>
      <c r="AJ689" s="48">
        <v>1.1000000000000001</v>
      </c>
      <c r="AK689" s="48">
        <v>1.0900000000000001</v>
      </c>
    </row>
    <row r="690" spans="1:37" s="48" customFormat="1" x14ac:dyDescent="0.3">
      <c r="A690" s="48" t="str">
        <f t="shared" si="15"/>
        <v>SDG_NoInv_Base_ReproTest02PQXcemch</v>
      </c>
      <c r="B690" s="49" t="s">
        <v>221</v>
      </c>
      <c r="C690" s="50" t="s">
        <v>272</v>
      </c>
      <c r="D690" s="51" t="s">
        <v>120</v>
      </c>
      <c r="E690" s="48" t="s">
        <v>111</v>
      </c>
      <c r="F690" s="48">
        <v>1.25</v>
      </c>
      <c r="G690" s="48">
        <v>1.28</v>
      </c>
      <c r="H690" s="48">
        <v>1.29</v>
      </c>
      <c r="I690" s="48">
        <v>1.3</v>
      </c>
      <c r="J690" s="48">
        <v>1.31</v>
      </c>
      <c r="K690" s="48">
        <v>1.31</v>
      </c>
      <c r="L690" s="48">
        <v>1.32</v>
      </c>
      <c r="M690" s="48">
        <v>1.31</v>
      </c>
      <c r="N690" s="48">
        <v>1.31</v>
      </c>
      <c r="O690" s="48">
        <v>1.31</v>
      </c>
      <c r="P690" s="48">
        <v>1.32</v>
      </c>
      <c r="Q690" s="48">
        <v>1.32</v>
      </c>
      <c r="R690" s="48">
        <v>1.33</v>
      </c>
      <c r="S690" s="48">
        <v>1.33</v>
      </c>
      <c r="T690" s="48">
        <v>1.33</v>
      </c>
      <c r="U690" s="48">
        <v>1.33</v>
      </c>
      <c r="V690" s="48">
        <v>1.33</v>
      </c>
      <c r="W690" s="48">
        <v>1.33</v>
      </c>
      <c r="X690" s="48">
        <v>1.34</v>
      </c>
      <c r="Y690" s="48">
        <v>1.34</v>
      </c>
      <c r="Z690" s="48">
        <v>1.34</v>
      </c>
      <c r="AA690" s="48">
        <v>1.34</v>
      </c>
      <c r="AB690" s="48">
        <v>1.36</v>
      </c>
      <c r="AC690" s="48">
        <v>1.38</v>
      </c>
      <c r="AD690" s="48">
        <v>1.38</v>
      </c>
      <c r="AE690" s="48">
        <v>1.38</v>
      </c>
      <c r="AF690" s="48">
        <v>1.38</v>
      </c>
      <c r="AG690" s="48">
        <v>1.37</v>
      </c>
      <c r="AH690" s="48">
        <v>1.4</v>
      </c>
      <c r="AI690" s="48">
        <v>1.41</v>
      </c>
      <c r="AJ690" s="48">
        <v>1.42</v>
      </c>
      <c r="AK690" s="48">
        <v>1.42</v>
      </c>
    </row>
    <row r="691" spans="1:37" s="48" customFormat="1" x14ac:dyDescent="0.3">
      <c r="A691" s="48" t="str">
        <f t="shared" si="15"/>
        <v>SDG_NoInv_Base_ReproTest02PQXcsequ</v>
      </c>
      <c r="B691" s="49" t="s">
        <v>221</v>
      </c>
      <c r="C691" s="50" t="s">
        <v>272</v>
      </c>
      <c r="D691" s="51" t="s">
        <v>120</v>
      </c>
      <c r="E691" s="48" t="s">
        <v>112</v>
      </c>
      <c r="F691" s="48">
        <v>1.1499999999999999</v>
      </c>
      <c r="G691" s="48">
        <v>1.17</v>
      </c>
      <c r="H691" s="48">
        <v>1.18</v>
      </c>
      <c r="I691" s="48">
        <v>1.18</v>
      </c>
      <c r="J691" s="48">
        <v>1.19</v>
      </c>
      <c r="K691" s="48">
        <v>1.19</v>
      </c>
      <c r="L691" s="48">
        <v>1.19</v>
      </c>
      <c r="M691" s="48">
        <v>1.19</v>
      </c>
      <c r="N691" s="48">
        <v>1.2</v>
      </c>
      <c r="O691" s="48">
        <v>1.22</v>
      </c>
      <c r="P691" s="48">
        <v>1.22</v>
      </c>
      <c r="Q691" s="48">
        <v>1.22</v>
      </c>
      <c r="R691" s="48">
        <v>1.23</v>
      </c>
      <c r="S691" s="48">
        <v>1.23</v>
      </c>
      <c r="T691" s="48">
        <v>1.23</v>
      </c>
      <c r="U691" s="48">
        <v>1.24</v>
      </c>
      <c r="V691" s="48">
        <v>1.24</v>
      </c>
      <c r="W691" s="48">
        <v>1.24</v>
      </c>
      <c r="X691" s="48">
        <v>1.24</v>
      </c>
      <c r="Y691" s="48">
        <v>1.24</v>
      </c>
      <c r="Z691" s="48">
        <v>1.24</v>
      </c>
      <c r="AA691" s="48">
        <v>1.24</v>
      </c>
      <c r="AB691" s="48">
        <v>1.26</v>
      </c>
      <c r="AC691" s="48">
        <v>1.28</v>
      </c>
      <c r="AD691" s="48">
        <v>1.28</v>
      </c>
      <c r="AE691" s="48">
        <v>1.28</v>
      </c>
      <c r="AF691" s="48">
        <v>1.28</v>
      </c>
      <c r="AG691" s="48">
        <v>1.28</v>
      </c>
      <c r="AH691" s="48">
        <v>1.29</v>
      </c>
      <c r="AI691" s="48">
        <v>1.3</v>
      </c>
      <c r="AJ691" s="48">
        <v>1.3</v>
      </c>
      <c r="AK691" s="48">
        <v>1.3</v>
      </c>
    </row>
    <row r="692" spans="1:37" s="48" customFormat="1" x14ac:dyDescent="0.3">
      <c r="A692" s="48" t="str">
        <f t="shared" si="15"/>
        <v>SDG_NoInv_Base_ReproTest02PQXcvehi</v>
      </c>
      <c r="B692" s="49" t="s">
        <v>221</v>
      </c>
      <c r="C692" s="50" t="s">
        <v>272</v>
      </c>
      <c r="D692" s="51" t="s">
        <v>120</v>
      </c>
      <c r="E692" s="48" t="s">
        <v>113</v>
      </c>
      <c r="F692" s="48">
        <v>1.27</v>
      </c>
      <c r="G692" s="48">
        <v>1.29</v>
      </c>
      <c r="H692" s="48">
        <v>1.31</v>
      </c>
      <c r="I692" s="48">
        <v>1.32</v>
      </c>
      <c r="J692" s="48">
        <v>1.33</v>
      </c>
      <c r="K692" s="48">
        <v>1.33</v>
      </c>
      <c r="L692" s="48">
        <v>1.34</v>
      </c>
      <c r="M692" s="48">
        <v>1.33</v>
      </c>
      <c r="N692" s="48">
        <v>1.33</v>
      </c>
      <c r="O692" s="48">
        <v>1.32</v>
      </c>
      <c r="P692" s="48">
        <v>1.33</v>
      </c>
      <c r="Q692" s="48">
        <v>1.33</v>
      </c>
      <c r="R692" s="48">
        <v>1.34</v>
      </c>
      <c r="S692" s="48">
        <v>1.34</v>
      </c>
      <c r="T692" s="48">
        <v>1.34</v>
      </c>
      <c r="U692" s="48">
        <v>1.35</v>
      </c>
      <c r="V692" s="48">
        <v>1.35</v>
      </c>
      <c r="W692" s="48">
        <v>1.35</v>
      </c>
      <c r="X692" s="48">
        <v>1.35</v>
      </c>
      <c r="Y692" s="48">
        <v>1.38</v>
      </c>
      <c r="Z692" s="48">
        <v>1.41</v>
      </c>
      <c r="AA692" s="48">
        <v>1.43</v>
      </c>
      <c r="AB692" s="48">
        <v>1.47</v>
      </c>
      <c r="AC692" s="48">
        <v>1.5</v>
      </c>
      <c r="AD692" s="48">
        <v>1.51</v>
      </c>
      <c r="AE692" s="48">
        <v>1.51</v>
      </c>
      <c r="AF692" s="48">
        <v>1.51</v>
      </c>
      <c r="AG692" s="48">
        <v>1.5</v>
      </c>
      <c r="AH692" s="48">
        <v>1.53</v>
      </c>
      <c r="AI692" s="48">
        <v>1.56</v>
      </c>
      <c r="AJ692" s="48">
        <v>1.58</v>
      </c>
      <c r="AK692" s="48">
        <v>1.59</v>
      </c>
    </row>
    <row r="693" spans="1:37" s="48" customFormat="1" x14ac:dyDescent="0.3">
      <c r="A693" s="48" t="str">
        <f t="shared" si="15"/>
        <v>SDG_NoInv_Base_ReproTest02PQXctequ</v>
      </c>
      <c r="B693" s="49" t="s">
        <v>221</v>
      </c>
      <c r="C693" s="50" t="s">
        <v>272</v>
      </c>
      <c r="D693" s="51" t="s">
        <v>120</v>
      </c>
      <c r="E693" s="48" t="s">
        <v>114</v>
      </c>
      <c r="F693" s="48">
        <v>1.08</v>
      </c>
      <c r="G693" s="48">
        <v>1.1399999999999999</v>
      </c>
      <c r="H693" s="48">
        <v>1.1499999999999999</v>
      </c>
      <c r="I693" s="48">
        <v>1.1599999999999999</v>
      </c>
      <c r="J693" s="48">
        <v>1.17</v>
      </c>
      <c r="K693" s="48">
        <v>1.18</v>
      </c>
      <c r="L693" s="48">
        <v>1.18</v>
      </c>
      <c r="M693" s="48">
        <v>1.17</v>
      </c>
      <c r="N693" s="48">
        <v>1.17</v>
      </c>
      <c r="O693" s="48">
        <v>1.1499999999999999</v>
      </c>
      <c r="P693" s="48">
        <v>1.1499999999999999</v>
      </c>
      <c r="Q693" s="48">
        <v>1.1499999999999999</v>
      </c>
      <c r="R693" s="48">
        <v>1.1599999999999999</v>
      </c>
      <c r="S693" s="48">
        <v>1.1599999999999999</v>
      </c>
      <c r="T693" s="48">
        <v>1.1599999999999999</v>
      </c>
      <c r="U693" s="48">
        <v>1.1599999999999999</v>
      </c>
      <c r="V693" s="48">
        <v>1.1599999999999999</v>
      </c>
      <c r="W693" s="48">
        <v>1.1599999999999999</v>
      </c>
      <c r="X693" s="48">
        <v>1.17</v>
      </c>
      <c r="Y693" s="48">
        <v>1.18</v>
      </c>
      <c r="Z693" s="48">
        <v>1.18</v>
      </c>
      <c r="AA693" s="48">
        <v>1.18</v>
      </c>
      <c r="AB693" s="48">
        <v>1.22</v>
      </c>
      <c r="AC693" s="48">
        <v>1.24</v>
      </c>
      <c r="AD693" s="48">
        <v>1.24</v>
      </c>
      <c r="AE693" s="48">
        <v>1.24</v>
      </c>
      <c r="AF693" s="48">
        <v>1.24</v>
      </c>
      <c r="AG693" s="48">
        <v>1.24</v>
      </c>
      <c r="AH693" s="48">
        <v>1.28</v>
      </c>
      <c r="AI693" s="48">
        <v>1.32</v>
      </c>
      <c r="AJ693" s="48">
        <v>1.33</v>
      </c>
      <c r="AK693" s="48">
        <v>1.35</v>
      </c>
    </row>
    <row r="694" spans="1:37" s="48" customFormat="1" x14ac:dyDescent="0.3">
      <c r="A694" s="48" t="str">
        <f t="shared" si="15"/>
        <v>SDG_NoInv_Base_ReproTest02PQXcfurn</v>
      </c>
      <c r="B694" s="49" t="s">
        <v>221</v>
      </c>
      <c r="C694" s="50" t="s">
        <v>272</v>
      </c>
      <c r="D694" s="51" t="s">
        <v>120</v>
      </c>
      <c r="E694" s="48" t="s">
        <v>115</v>
      </c>
      <c r="F694" s="48">
        <v>1.32</v>
      </c>
      <c r="G694" s="48">
        <v>1.37</v>
      </c>
      <c r="H694" s="48">
        <v>1.37</v>
      </c>
      <c r="I694" s="48">
        <v>1.37</v>
      </c>
      <c r="J694" s="48">
        <v>1.37</v>
      </c>
      <c r="K694" s="48">
        <v>1.37</v>
      </c>
      <c r="L694" s="48">
        <v>1.37</v>
      </c>
      <c r="M694" s="48">
        <v>1.37</v>
      </c>
      <c r="N694" s="48">
        <v>1.37</v>
      </c>
      <c r="O694" s="48">
        <v>1.37</v>
      </c>
      <c r="P694" s="48">
        <v>1.37</v>
      </c>
      <c r="Q694" s="48">
        <v>1.37</v>
      </c>
      <c r="R694" s="48">
        <v>1.38</v>
      </c>
      <c r="S694" s="48">
        <v>1.38</v>
      </c>
      <c r="T694" s="48">
        <v>1.38</v>
      </c>
      <c r="U694" s="48">
        <v>1.38</v>
      </c>
      <c r="V694" s="48">
        <v>1.38</v>
      </c>
      <c r="W694" s="48">
        <v>1.39</v>
      </c>
      <c r="X694" s="48">
        <v>1.39</v>
      </c>
      <c r="Y694" s="48">
        <v>1.39</v>
      </c>
      <c r="Z694" s="48">
        <v>1.39</v>
      </c>
      <c r="AA694" s="48">
        <v>1.39</v>
      </c>
      <c r="AB694" s="48">
        <v>1.39</v>
      </c>
      <c r="AC694" s="48">
        <v>1.39</v>
      </c>
      <c r="AD694" s="48">
        <v>1.39</v>
      </c>
      <c r="AE694" s="48">
        <v>1.39</v>
      </c>
      <c r="AF694" s="48">
        <v>1.39</v>
      </c>
      <c r="AG694" s="48">
        <v>1.39</v>
      </c>
      <c r="AH694" s="48">
        <v>1.39</v>
      </c>
      <c r="AI694" s="48">
        <v>1.38</v>
      </c>
      <c r="AJ694" s="48">
        <v>1.38</v>
      </c>
      <c r="AK694" s="48">
        <v>1.38</v>
      </c>
    </row>
    <row r="695" spans="1:37" s="48" customFormat="1" x14ac:dyDescent="0.3">
      <c r="A695" s="48" t="str">
        <f t="shared" si="15"/>
        <v>SDG_NoInv_Base_ReproTest02PQXcoman</v>
      </c>
      <c r="B695" s="49" t="s">
        <v>221</v>
      </c>
      <c r="C695" s="50" t="s">
        <v>272</v>
      </c>
      <c r="D695" s="51" t="s">
        <v>120</v>
      </c>
      <c r="E695" s="48" t="s">
        <v>116</v>
      </c>
      <c r="F695" s="48">
        <v>1.2</v>
      </c>
      <c r="G695" s="48">
        <v>1.25</v>
      </c>
      <c r="H695" s="48">
        <v>1.25</v>
      </c>
      <c r="I695" s="48">
        <v>1.24</v>
      </c>
      <c r="J695" s="48">
        <v>1.24</v>
      </c>
      <c r="K695" s="48">
        <v>1.23</v>
      </c>
      <c r="L695" s="48">
        <v>1.23</v>
      </c>
      <c r="M695" s="48">
        <v>1.23</v>
      </c>
      <c r="N695" s="48">
        <v>1.23</v>
      </c>
      <c r="O695" s="48">
        <v>1.25</v>
      </c>
      <c r="P695" s="48">
        <v>1.24</v>
      </c>
      <c r="Q695" s="48">
        <v>1.24</v>
      </c>
      <c r="R695" s="48">
        <v>1.23</v>
      </c>
      <c r="S695" s="48">
        <v>1.23</v>
      </c>
      <c r="T695" s="48">
        <v>1.23</v>
      </c>
      <c r="U695" s="48">
        <v>1.23</v>
      </c>
      <c r="V695" s="48">
        <v>1.23</v>
      </c>
      <c r="W695" s="48">
        <v>1.23</v>
      </c>
      <c r="X695" s="48">
        <v>1.23</v>
      </c>
      <c r="Y695" s="48">
        <v>1.23</v>
      </c>
      <c r="Z695" s="48">
        <v>1.23</v>
      </c>
      <c r="AA695" s="48">
        <v>1.24</v>
      </c>
      <c r="AB695" s="48">
        <v>1.24</v>
      </c>
      <c r="AC695" s="48">
        <v>1.24</v>
      </c>
      <c r="AD695" s="48">
        <v>1.25</v>
      </c>
      <c r="AE695" s="48">
        <v>1.25</v>
      </c>
      <c r="AF695" s="48">
        <v>1.25</v>
      </c>
      <c r="AG695" s="48">
        <v>1.26</v>
      </c>
      <c r="AH695" s="48">
        <v>1.26</v>
      </c>
      <c r="AI695" s="48">
        <v>1.27</v>
      </c>
      <c r="AJ695" s="48">
        <v>1.28</v>
      </c>
      <c r="AK695" s="48">
        <v>1.28</v>
      </c>
    </row>
    <row r="696" spans="1:37" s="48" customFormat="1" x14ac:dyDescent="0.3">
      <c r="A696" s="48" t="str">
        <f t="shared" si="15"/>
        <v>SDG_NoInv_Base_ReproTest02PQXcelec</v>
      </c>
      <c r="B696" s="49" t="s">
        <v>221</v>
      </c>
      <c r="C696" s="50" t="s">
        <v>272</v>
      </c>
      <c r="D696" s="51" t="s">
        <v>120</v>
      </c>
      <c r="E696" s="48" t="s">
        <v>172</v>
      </c>
      <c r="F696" s="48">
        <v>0.36</v>
      </c>
      <c r="G696" s="48">
        <v>0.36</v>
      </c>
      <c r="H696" s="48">
        <v>0.33</v>
      </c>
      <c r="I696" s="48">
        <v>0.33</v>
      </c>
      <c r="J696" s="48">
        <v>0.34</v>
      </c>
      <c r="K696" s="48">
        <v>0.34</v>
      </c>
      <c r="L696" s="48">
        <v>0.34</v>
      </c>
      <c r="M696" s="48">
        <v>0.34</v>
      </c>
      <c r="N696" s="48">
        <v>0.33</v>
      </c>
      <c r="O696" s="48">
        <v>0.33</v>
      </c>
      <c r="P696" s="48">
        <v>0.33</v>
      </c>
      <c r="Q696" s="48">
        <v>0.33</v>
      </c>
      <c r="R696" s="48">
        <v>0.34</v>
      </c>
      <c r="S696" s="48">
        <v>0.34</v>
      </c>
      <c r="T696" s="48">
        <v>0.34</v>
      </c>
      <c r="U696" s="48">
        <v>0.34</v>
      </c>
      <c r="V696" s="48">
        <v>0.34</v>
      </c>
      <c r="W696" s="48">
        <v>0.35</v>
      </c>
      <c r="X696" s="48">
        <v>0.34</v>
      </c>
      <c r="Y696" s="48">
        <v>0.34</v>
      </c>
      <c r="Z696" s="48">
        <v>0.35</v>
      </c>
      <c r="AA696" s="48">
        <v>0.35</v>
      </c>
      <c r="AB696" s="48">
        <v>0.35</v>
      </c>
      <c r="AC696" s="48">
        <v>0.35</v>
      </c>
      <c r="AD696" s="48">
        <v>0.36</v>
      </c>
      <c r="AE696" s="48">
        <v>0.36</v>
      </c>
      <c r="AF696" s="48">
        <v>0.36</v>
      </c>
      <c r="AG696" s="48">
        <v>0.38</v>
      </c>
      <c r="AH696" s="48">
        <v>0.4</v>
      </c>
      <c r="AI696" s="48">
        <v>0.42</v>
      </c>
      <c r="AJ696" s="48">
        <v>0.44</v>
      </c>
      <c r="AK696" s="48">
        <v>0.46</v>
      </c>
    </row>
    <row r="697" spans="1:37" s="48" customFormat="1" x14ac:dyDescent="0.3">
      <c r="A697" s="48" t="str">
        <f t="shared" si="15"/>
        <v>SDG_NoInv_Base_ReproTest02PQXcwatr</v>
      </c>
      <c r="B697" s="49" t="s">
        <v>221</v>
      </c>
      <c r="C697" s="50" t="s">
        <v>272</v>
      </c>
      <c r="D697" s="51" t="s">
        <v>120</v>
      </c>
      <c r="E697" s="48" t="s">
        <v>173</v>
      </c>
      <c r="F697" s="48">
        <v>1.05</v>
      </c>
      <c r="G697" s="48">
        <v>0.94</v>
      </c>
      <c r="H697" s="48">
        <v>0.95</v>
      </c>
      <c r="I697" s="48">
        <v>0.96</v>
      </c>
      <c r="J697" s="48">
        <v>0.97</v>
      </c>
      <c r="K697" s="48">
        <v>0.98</v>
      </c>
      <c r="L697" s="48">
        <v>0.98</v>
      </c>
      <c r="M697" s="48">
        <v>0.98</v>
      </c>
      <c r="N697" s="48">
        <v>0.98</v>
      </c>
      <c r="O697" s="48">
        <v>0.98</v>
      </c>
      <c r="P697" s="48">
        <v>0.98</v>
      </c>
      <c r="Q697" s="48">
        <v>0.98</v>
      </c>
      <c r="R697" s="48">
        <v>0.98</v>
      </c>
      <c r="S697" s="48">
        <v>0.99</v>
      </c>
      <c r="T697" s="48">
        <v>1</v>
      </c>
      <c r="U697" s="48">
        <v>1</v>
      </c>
      <c r="V697" s="48">
        <v>1</v>
      </c>
      <c r="W697" s="48">
        <v>1</v>
      </c>
      <c r="X697" s="48">
        <v>1.01</v>
      </c>
      <c r="Y697" s="48">
        <v>1</v>
      </c>
      <c r="Z697" s="48">
        <v>1</v>
      </c>
      <c r="AA697" s="48">
        <v>1</v>
      </c>
      <c r="AB697" s="48">
        <v>1.01</v>
      </c>
      <c r="AC697" s="48">
        <v>1.02</v>
      </c>
      <c r="AD697" s="48">
        <v>1.02</v>
      </c>
      <c r="AE697" s="48">
        <v>1.02</v>
      </c>
      <c r="AF697" s="48">
        <v>1.03</v>
      </c>
      <c r="AG697" s="48">
        <v>1.03</v>
      </c>
      <c r="AH697" s="48">
        <v>1.04</v>
      </c>
      <c r="AI697" s="48">
        <v>1.06</v>
      </c>
      <c r="AJ697" s="48">
        <v>1.06</v>
      </c>
      <c r="AK697" s="48">
        <v>1.07</v>
      </c>
    </row>
    <row r="698" spans="1:37" s="48" customFormat="1" x14ac:dyDescent="0.3">
      <c r="A698" s="48" t="str">
        <f t="shared" si="15"/>
        <v>SDG_NoInv_Base_ReproTest02PQXccons</v>
      </c>
      <c r="B698" s="49" t="s">
        <v>221</v>
      </c>
      <c r="C698" s="50" t="s">
        <v>272</v>
      </c>
      <c r="D698" s="51" t="s">
        <v>120</v>
      </c>
      <c r="E698" s="48" t="s">
        <v>117</v>
      </c>
      <c r="F698" s="48">
        <v>1.01</v>
      </c>
      <c r="G698" s="48">
        <v>1.07</v>
      </c>
      <c r="H698" s="48">
        <v>1.06</v>
      </c>
      <c r="I698" s="48">
        <v>1.06</v>
      </c>
      <c r="J698" s="48">
        <v>1.05</v>
      </c>
      <c r="K698" s="48">
        <v>1.05</v>
      </c>
      <c r="L698" s="48">
        <v>1.05</v>
      </c>
      <c r="M698" s="48">
        <v>1.05</v>
      </c>
      <c r="N698" s="48">
        <v>1.05</v>
      </c>
      <c r="O698" s="48">
        <v>1.05</v>
      </c>
      <c r="P698" s="48">
        <v>1.05</v>
      </c>
      <c r="Q698" s="48">
        <v>1.05</v>
      </c>
      <c r="R698" s="48">
        <v>1.05</v>
      </c>
      <c r="S698" s="48">
        <v>1.05</v>
      </c>
      <c r="T698" s="48">
        <v>1.06</v>
      </c>
      <c r="U698" s="48">
        <v>1.06</v>
      </c>
      <c r="V698" s="48">
        <v>1.06</v>
      </c>
      <c r="W698" s="48">
        <v>1.06</v>
      </c>
      <c r="X698" s="48">
        <v>1.06</v>
      </c>
      <c r="Y698" s="48">
        <v>1.06</v>
      </c>
      <c r="Z698" s="48">
        <v>1.06</v>
      </c>
      <c r="AA698" s="48">
        <v>1.06</v>
      </c>
      <c r="AB698" s="48">
        <v>1.06</v>
      </c>
      <c r="AC698" s="48">
        <v>1.06</v>
      </c>
      <c r="AD698" s="48">
        <v>1.06</v>
      </c>
      <c r="AE698" s="48">
        <v>1.06</v>
      </c>
      <c r="AF698" s="48">
        <v>1.06</v>
      </c>
      <c r="AG698" s="48">
        <v>1.07</v>
      </c>
      <c r="AH698" s="48">
        <v>1.07</v>
      </c>
      <c r="AI698" s="48">
        <v>1.06</v>
      </c>
      <c r="AJ698" s="48">
        <v>1.07</v>
      </c>
      <c r="AK698" s="48">
        <v>1.07</v>
      </c>
    </row>
    <row r="699" spans="1:37" s="48" customFormat="1" x14ac:dyDescent="0.3">
      <c r="A699" s="48" t="str">
        <f t="shared" si="15"/>
        <v>SDG_NoInv_Base_ReproTest02PQXctrad</v>
      </c>
      <c r="B699" s="49" t="s">
        <v>221</v>
      </c>
      <c r="C699" s="50" t="s">
        <v>272</v>
      </c>
      <c r="D699" s="51" t="s">
        <v>120</v>
      </c>
      <c r="E699" s="48" t="s">
        <v>174</v>
      </c>
      <c r="F699" s="48">
        <v>1</v>
      </c>
      <c r="G699" s="48">
        <v>1.01</v>
      </c>
      <c r="H699" s="48">
        <v>1.01</v>
      </c>
      <c r="I699" s="48">
        <v>1.02</v>
      </c>
      <c r="J699" s="48">
        <v>1.01</v>
      </c>
      <c r="K699" s="48">
        <v>1.01</v>
      </c>
      <c r="L699" s="48">
        <v>1.01</v>
      </c>
      <c r="M699" s="48">
        <v>1.02</v>
      </c>
      <c r="N699" s="48">
        <v>1.02</v>
      </c>
      <c r="O699" s="48">
        <v>0.99</v>
      </c>
      <c r="P699" s="48">
        <v>0.99</v>
      </c>
      <c r="Q699" s="48">
        <v>1</v>
      </c>
      <c r="R699" s="48">
        <v>1.01</v>
      </c>
      <c r="S699" s="48">
        <v>1.01</v>
      </c>
      <c r="T699" s="48">
        <v>1.02</v>
      </c>
      <c r="U699" s="48">
        <v>1.02</v>
      </c>
      <c r="V699" s="48">
        <v>1.03</v>
      </c>
      <c r="W699" s="48">
        <v>1.03</v>
      </c>
      <c r="X699" s="48">
        <v>1.03</v>
      </c>
      <c r="Y699" s="48">
        <v>1.03</v>
      </c>
      <c r="Z699" s="48">
        <v>1.03</v>
      </c>
      <c r="AA699" s="48">
        <v>1.03</v>
      </c>
      <c r="AB699" s="48">
        <v>1.02</v>
      </c>
      <c r="AC699" s="48">
        <v>1.01</v>
      </c>
      <c r="AD699" s="48">
        <v>1.02</v>
      </c>
      <c r="AE699" s="48">
        <v>1.02</v>
      </c>
      <c r="AF699" s="48">
        <v>1.02</v>
      </c>
      <c r="AG699" s="48">
        <v>1.02</v>
      </c>
      <c r="AH699" s="48">
        <v>1.01</v>
      </c>
      <c r="AI699" s="48">
        <v>1</v>
      </c>
      <c r="AJ699" s="48">
        <v>1</v>
      </c>
      <c r="AK699" s="48">
        <v>1</v>
      </c>
    </row>
    <row r="700" spans="1:37" s="48" customFormat="1" x14ac:dyDescent="0.3">
      <c r="A700" s="48" t="str">
        <f t="shared" si="15"/>
        <v>SDG_NoInv_Base_ReproTest02PQXchotl</v>
      </c>
      <c r="B700" s="49" t="s">
        <v>221</v>
      </c>
      <c r="C700" s="50" t="s">
        <v>272</v>
      </c>
      <c r="D700" s="51" t="s">
        <v>120</v>
      </c>
      <c r="E700" s="48" t="s">
        <v>175</v>
      </c>
      <c r="F700" s="48">
        <v>1.08</v>
      </c>
      <c r="G700" s="48">
        <v>1.08</v>
      </c>
      <c r="H700" s="48">
        <v>1.08</v>
      </c>
      <c r="I700" s="48">
        <v>1.08</v>
      </c>
      <c r="J700" s="48">
        <v>1.08</v>
      </c>
      <c r="K700" s="48">
        <v>1.08</v>
      </c>
      <c r="L700" s="48">
        <v>1.08</v>
      </c>
      <c r="M700" s="48">
        <v>1.08</v>
      </c>
      <c r="N700" s="48">
        <v>1.08</v>
      </c>
      <c r="O700" s="48">
        <v>1.08</v>
      </c>
      <c r="P700" s="48">
        <v>1.08</v>
      </c>
      <c r="Q700" s="48">
        <v>1.08</v>
      </c>
      <c r="R700" s="48">
        <v>1.0900000000000001</v>
      </c>
      <c r="S700" s="48">
        <v>1.0900000000000001</v>
      </c>
      <c r="T700" s="48">
        <v>1.0900000000000001</v>
      </c>
      <c r="U700" s="48">
        <v>1.1000000000000001</v>
      </c>
      <c r="V700" s="48">
        <v>1.1000000000000001</v>
      </c>
      <c r="W700" s="48">
        <v>1.1000000000000001</v>
      </c>
      <c r="X700" s="48">
        <v>1.1000000000000001</v>
      </c>
      <c r="Y700" s="48">
        <v>1.1100000000000001</v>
      </c>
      <c r="Z700" s="48">
        <v>1.1100000000000001</v>
      </c>
      <c r="AA700" s="48">
        <v>1.1100000000000001</v>
      </c>
      <c r="AB700" s="48">
        <v>1.1100000000000001</v>
      </c>
      <c r="AC700" s="48">
        <v>1.1100000000000001</v>
      </c>
      <c r="AD700" s="48">
        <v>1.1100000000000001</v>
      </c>
      <c r="AE700" s="48">
        <v>1.1100000000000001</v>
      </c>
      <c r="AF700" s="48">
        <v>1.1100000000000001</v>
      </c>
      <c r="AG700" s="48">
        <v>1.1100000000000001</v>
      </c>
      <c r="AH700" s="48">
        <v>1.1100000000000001</v>
      </c>
      <c r="AI700" s="48">
        <v>1.1100000000000001</v>
      </c>
      <c r="AJ700" s="48">
        <v>1.1100000000000001</v>
      </c>
      <c r="AK700" s="48">
        <v>1.1100000000000001</v>
      </c>
    </row>
    <row r="701" spans="1:37" s="48" customFormat="1" x14ac:dyDescent="0.3">
      <c r="A701" s="48" t="str">
        <f t="shared" si="15"/>
        <v>SDG_NoInv_Base_ReproTest02PQXcptrp-l</v>
      </c>
      <c r="B701" s="49" t="s">
        <v>221</v>
      </c>
      <c r="C701" s="50" t="s">
        <v>272</v>
      </c>
      <c r="D701" s="51" t="s">
        <v>120</v>
      </c>
      <c r="E701" s="48" t="s">
        <v>176</v>
      </c>
      <c r="F701" s="48">
        <v>0.95</v>
      </c>
      <c r="G701" s="48">
        <v>0.95</v>
      </c>
      <c r="H701" s="48">
        <v>0.95</v>
      </c>
      <c r="I701" s="48">
        <v>0.95</v>
      </c>
      <c r="J701" s="48">
        <v>0.96</v>
      </c>
      <c r="K701" s="48">
        <v>0.96</v>
      </c>
      <c r="L701" s="48">
        <v>0.96</v>
      </c>
      <c r="M701" s="48">
        <v>0.96</v>
      </c>
      <c r="N701" s="48">
        <v>0.95</v>
      </c>
      <c r="O701" s="48">
        <v>0.95</v>
      </c>
      <c r="P701" s="48">
        <v>0.95</v>
      </c>
      <c r="Q701" s="48">
        <v>0.94</v>
      </c>
      <c r="R701" s="48">
        <v>0.93</v>
      </c>
      <c r="S701" s="48">
        <v>0.93</v>
      </c>
      <c r="T701" s="48">
        <v>0.92</v>
      </c>
      <c r="U701" s="48">
        <v>0.91</v>
      </c>
      <c r="V701" s="48">
        <v>0.9</v>
      </c>
      <c r="W701" s="48">
        <v>0.9</v>
      </c>
      <c r="X701" s="48">
        <v>0.89</v>
      </c>
      <c r="Y701" s="48">
        <v>0.88</v>
      </c>
      <c r="Z701" s="48">
        <v>0.87</v>
      </c>
      <c r="AA701" s="48">
        <v>0.86</v>
      </c>
      <c r="AB701" s="48">
        <v>0.85</v>
      </c>
      <c r="AC701" s="48">
        <v>0.85</v>
      </c>
      <c r="AD701" s="48">
        <v>0.84</v>
      </c>
      <c r="AE701" s="48">
        <v>0.84</v>
      </c>
      <c r="AF701" s="48">
        <v>0.84</v>
      </c>
      <c r="AG701" s="48">
        <v>0.83</v>
      </c>
      <c r="AH701" s="48">
        <v>0.83</v>
      </c>
      <c r="AI701" s="48">
        <v>0.84</v>
      </c>
      <c r="AJ701" s="48">
        <v>0.84</v>
      </c>
      <c r="AK701" s="48">
        <v>0.84</v>
      </c>
    </row>
    <row r="702" spans="1:37" s="48" customFormat="1" x14ac:dyDescent="0.3">
      <c r="A702" s="48" t="str">
        <f t="shared" si="15"/>
        <v>SDG_NoInv_Base_ReproTest02PQXcftrp-l</v>
      </c>
      <c r="B702" s="49" t="s">
        <v>221</v>
      </c>
      <c r="C702" s="50" t="s">
        <v>272</v>
      </c>
      <c r="D702" s="51" t="s">
        <v>120</v>
      </c>
      <c r="E702" s="48" t="s">
        <v>177</v>
      </c>
      <c r="F702" s="48">
        <v>1</v>
      </c>
      <c r="G702" s="48">
        <v>0.98</v>
      </c>
      <c r="H702" s="48">
        <v>0.98</v>
      </c>
      <c r="I702" s="48">
        <v>0.98</v>
      </c>
      <c r="J702" s="48">
        <v>0.98</v>
      </c>
      <c r="K702" s="48">
        <v>0.97</v>
      </c>
      <c r="L702" s="48">
        <v>0.96</v>
      </c>
      <c r="M702" s="48">
        <v>0.95</v>
      </c>
      <c r="N702" s="48">
        <v>0.95</v>
      </c>
      <c r="O702" s="48">
        <v>0.94</v>
      </c>
      <c r="P702" s="48">
        <v>0.93</v>
      </c>
      <c r="Q702" s="48">
        <v>0.92</v>
      </c>
      <c r="R702" s="48">
        <v>0.91</v>
      </c>
      <c r="S702" s="48">
        <v>0.89</v>
      </c>
      <c r="T702" s="48">
        <v>0.87</v>
      </c>
      <c r="U702" s="48">
        <v>0.86</v>
      </c>
      <c r="V702" s="48">
        <v>0.85</v>
      </c>
      <c r="W702" s="48">
        <v>0.84</v>
      </c>
      <c r="X702" s="48">
        <v>0.82</v>
      </c>
      <c r="Y702" s="48">
        <v>0.81</v>
      </c>
      <c r="Z702" s="48">
        <v>0.81</v>
      </c>
      <c r="AA702" s="48">
        <v>0.8</v>
      </c>
      <c r="AB702" s="48">
        <v>0.78</v>
      </c>
      <c r="AC702" s="48">
        <v>0.77</v>
      </c>
      <c r="AD702" s="48">
        <v>0.76</v>
      </c>
      <c r="AE702" s="48">
        <v>0.75</v>
      </c>
      <c r="AF702" s="48">
        <v>0.74</v>
      </c>
      <c r="AG702" s="48">
        <v>0.72</v>
      </c>
      <c r="AH702" s="48">
        <v>0.72</v>
      </c>
      <c r="AI702" s="48">
        <v>0.72</v>
      </c>
      <c r="AJ702" s="48">
        <v>0.73</v>
      </c>
      <c r="AK702" s="48">
        <v>0.73</v>
      </c>
    </row>
    <row r="703" spans="1:37" s="48" customFormat="1" x14ac:dyDescent="0.3">
      <c r="A703" s="48" t="str">
        <f t="shared" si="15"/>
        <v>SDG_NoInv_Base_ReproTest02PQXcptrp-o</v>
      </c>
      <c r="B703" s="49" t="s">
        <v>221</v>
      </c>
      <c r="C703" s="50" t="s">
        <v>272</v>
      </c>
      <c r="D703" s="51" t="s">
        <v>120</v>
      </c>
      <c r="E703" s="48" t="s">
        <v>178</v>
      </c>
      <c r="F703" s="48">
        <v>0.95</v>
      </c>
      <c r="G703" s="48">
        <v>0.94</v>
      </c>
      <c r="H703" s="48">
        <v>0.91</v>
      </c>
      <c r="I703" s="48">
        <v>0.9</v>
      </c>
      <c r="J703" s="48">
        <v>0.88</v>
      </c>
      <c r="K703" s="48">
        <v>0.87</v>
      </c>
      <c r="L703" s="48">
        <v>0.86</v>
      </c>
      <c r="M703" s="48">
        <v>0.86</v>
      </c>
      <c r="N703" s="48">
        <v>0.86</v>
      </c>
      <c r="O703" s="48">
        <v>0.87</v>
      </c>
      <c r="P703" s="48">
        <v>0.87</v>
      </c>
      <c r="Q703" s="48">
        <v>0.88</v>
      </c>
      <c r="R703" s="48">
        <v>0.88</v>
      </c>
      <c r="S703" s="48">
        <v>0.88</v>
      </c>
      <c r="T703" s="48">
        <v>0.88</v>
      </c>
      <c r="U703" s="48">
        <v>0.88</v>
      </c>
      <c r="V703" s="48">
        <v>0.88</v>
      </c>
      <c r="W703" s="48">
        <v>0.88</v>
      </c>
      <c r="X703" s="48">
        <v>0.88</v>
      </c>
      <c r="Y703" s="48">
        <v>0.88</v>
      </c>
      <c r="Z703" s="48">
        <v>0.88</v>
      </c>
      <c r="AA703" s="48">
        <v>0.88</v>
      </c>
      <c r="AB703" s="48">
        <v>0.89</v>
      </c>
      <c r="AC703" s="48">
        <v>0.89</v>
      </c>
      <c r="AD703" s="48">
        <v>0.9</v>
      </c>
      <c r="AE703" s="48">
        <v>0.9</v>
      </c>
      <c r="AF703" s="48">
        <v>0.9</v>
      </c>
      <c r="AG703" s="48">
        <v>0.9</v>
      </c>
      <c r="AH703" s="48">
        <v>0.9</v>
      </c>
      <c r="AI703" s="48">
        <v>0.9</v>
      </c>
      <c r="AJ703" s="48">
        <v>0.9</v>
      </c>
      <c r="AK703" s="48">
        <v>0.9</v>
      </c>
    </row>
    <row r="704" spans="1:37" s="48" customFormat="1" x14ac:dyDescent="0.3">
      <c r="A704" s="48" t="str">
        <f t="shared" si="15"/>
        <v>SDG_NoInv_Base_ReproTest02PQXcftrp-o</v>
      </c>
      <c r="B704" s="49" t="s">
        <v>221</v>
      </c>
      <c r="C704" s="50" t="s">
        <v>272</v>
      </c>
      <c r="D704" s="51" t="s">
        <v>120</v>
      </c>
      <c r="E704" s="48" t="s">
        <v>179</v>
      </c>
      <c r="F704" s="48">
        <v>0.97</v>
      </c>
      <c r="G704" s="48">
        <v>0.94</v>
      </c>
      <c r="H704" s="48">
        <v>0.92</v>
      </c>
      <c r="I704" s="48">
        <v>0.9</v>
      </c>
      <c r="J704" s="48">
        <v>0.88</v>
      </c>
      <c r="K704" s="48">
        <v>0.87</v>
      </c>
      <c r="L704" s="48">
        <v>0.87</v>
      </c>
      <c r="M704" s="48">
        <v>0.87</v>
      </c>
      <c r="N704" s="48">
        <v>0.87</v>
      </c>
      <c r="O704" s="48">
        <v>0.89</v>
      </c>
      <c r="P704" s="48">
        <v>0.89</v>
      </c>
      <c r="Q704" s="48">
        <v>0.9</v>
      </c>
      <c r="R704" s="48">
        <v>0.9</v>
      </c>
      <c r="S704" s="48">
        <v>0.9</v>
      </c>
      <c r="T704" s="48">
        <v>0.9</v>
      </c>
      <c r="U704" s="48">
        <v>0.9</v>
      </c>
      <c r="V704" s="48">
        <v>0.9</v>
      </c>
      <c r="W704" s="48">
        <v>0.9</v>
      </c>
      <c r="X704" s="48">
        <v>0.9</v>
      </c>
      <c r="Y704" s="48">
        <v>0.9</v>
      </c>
      <c r="Z704" s="48">
        <v>0.91</v>
      </c>
      <c r="AA704" s="48">
        <v>0.91</v>
      </c>
      <c r="AB704" s="48">
        <v>0.92</v>
      </c>
      <c r="AC704" s="48">
        <v>0.92</v>
      </c>
      <c r="AD704" s="48">
        <v>0.92</v>
      </c>
      <c r="AE704" s="48">
        <v>0.92</v>
      </c>
      <c r="AF704" s="48">
        <v>0.92</v>
      </c>
      <c r="AG704" s="48">
        <v>0.92</v>
      </c>
      <c r="AH704" s="48">
        <v>0.92</v>
      </c>
      <c r="AI704" s="48">
        <v>0.92</v>
      </c>
      <c r="AJ704" s="48">
        <v>0.92</v>
      </c>
      <c r="AK704" s="48">
        <v>0.92</v>
      </c>
    </row>
    <row r="705" spans="1:37" s="48" customFormat="1" x14ac:dyDescent="0.3">
      <c r="A705" s="48" t="str">
        <f t="shared" si="15"/>
        <v>SDG_NoInv_Base_ReproTest02PQXcprtr</v>
      </c>
      <c r="B705" s="49" t="s">
        <v>221</v>
      </c>
      <c r="C705" s="50" t="s">
        <v>272</v>
      </c>
      <c r="D705" s="51" t="s">
        <v>120</v>
      </c>
      <c r="E705" s="48" t="s">
        <v>180</v>
      </c>
      <c r="F705" s="48">
        <v>1</v>
      </c>
      <c r="G705" s="48">
        <v>1.02</v>
      </c>
      <c r="H705" s="48">
        <v>1.02</v>
      </c>
      <c r="I705" s="48">
        <v>1.01</v>
      </c>
      <c r="J705" s="48">
        <v>1</v>
      </c>
      <c r="K705" s="48">
        <v>0.99</v>
      </c>
      <c r="L705" s="48">
        <v>0.98</v>
      </c>
      <c r="M705" s="48">
        <v>0.97</v>
      </c>
      <c r="N705" s="48">
        <v>0.96</v>
      </c>
      <c r="O705" s="48">
        <v>0.97</v>
      </c>
      <c r="P705" s="48">
        <v>0.94</v>
      </c>
      <c r="Q705" s="48">
        <v>0.89</v>
      </c>
      <c r="R705" s="48">
        <v>0.83</v>
      </c>
      <c r="S705" s="48">
        <v>0.78</v>
      </c>
      <c r="T705" s="48">
        <v>0.73</v>
      </c>
      <c r="U705" s="48">
        <v>0.68</v>
      </c>
      <c r="V705" s="48">
        <v>0.64</v>
      </c>
      <c r="W705" s="48">
        <v>0.6</v>
      </c>
      <c r="X705" s="48">
        <v>0.56000000000000005</v>
      </c>
      <c r="Y705" s="48">
        <v>0.51</v>
      </c>
      <c r="Z705" s="48">
        <v>0.46</v>
      </c>
      <c r="AA705" s="48">
        <v>0.42</v>
      </c>
      <c r="AB705" s="48">
        <v>0.4</v>
      </c>
      <c r="AC705" s="48">
        <v>0.37</v>
      </c>
      <c r="AD705" s="48">
        <v>0.34</v>
      </c>
      <c r="AE705" s="48">
        <v>0.32</v>
      </c>
      <c r="AF705" s="48">
        <v>0.3</v>
      </c>
      <c r="AG705" s="48">
        <v>0.28000000000000003</v>
      </c>
      <c r="AH705" s="48">
        <v>0.26</v>
      </c>
      <c r="AI705" s="48">
        <v>0.24</v>
      </c>
      <c r="AJ705" s="48">
        <v>0.23</v>
      </c>
      <c r="AK705" s="48">
        <v>0.21</v>
      </c>
    </row>
    <row r="706" spans="1:37" s="48" customFormat="1" x14ac:dyDescent="0.3">
      <c r="A706" s="48" t="str">
        <f t="shared" si="15"/>
        <v>SDG_NoInv_Base_ReproTest02PQXctrps</v>
      </c>
      <c r="B706" s="49" t="s">
        <v>221</v>
      </c>
      <c r="C706" s="50" t="s">
        <v>272</v>
      </c>
      <c r="D706" s="51" t="s">
        <v>120</v>
      </c>
      <c r="E706" s="48" t="s">
        <v>181</v>
      </c>
      <c r="F706" s="48">
        <v>1</v>
      </c>
      <c r="G706" s="48">
        <v>1</v>
      </c>
      <c r="H706" s="48">
        <v>1</v>
      </c>
      <c r="I706" s="48">
        <v>1</v>
      </c>
      <c r="J706" s="48">
        <v>1</v>
      </c>
      <c r="K706" s="48">
        <v>1</v>
      </c>
      <c r="L706" s="48">
        <v>1</v>
      </c>
      <c r="M706" s="48">
        <v>1</v>
      </c>
      <c r="N706" s="48">
        <v>0.99</v>
      </c>
      <c r="O706" s="48">
        <v>0.99</v>
      </c>
      <c r="P706" s="48">
        <v>0.99</v>
      </c>
      <c r="Q706" s="48">
        <v>0.98</v>
      </c>
      <c r="R706" s="48">
        <v>0.99</v>
      </c>
      <c r="S706" s="48">
        <v>0.99</v>
      </c>
      <c r="T706" s="48">
        <v>0.99</v>
      </c>
      <c r="U706" s="48">
        <v>0.99</v>
      </c>
      <c r="V706" s="48">
        <v>0.99</v>
      </c>
      <c r="W706" s="48">
        <v>0.99</v>
      </c>
      <c r="X706" s="48">
        <v>0.99</v>
      </c>
      <c r="Y706" s="48">
        <v>0.99</v>
      </c>
      <c r="Z706" s="48">
        <v>0.99</v>
      </c>
      <c r="AA706" s="48">
        <v>0.99</v>
      </c>
      <c r="AB706" s="48">
        <v>0.99</v>
      </c>
      <c r="AC706" s="48">
        <v>1</v>
      </c>
      <c r="AD706" s="48">
        <v>1</v>
      </c>
      <c r="AE706" s="48">
        <v>1.01</v>
      </c>
      <c r="AF706" s="48">
        <v>1.01</v>
      </c>
      <c r="AG706" s="48">
        <v>1</v>
      </c>
      <c r="AH706" s="48">
        <v>1</v>
      </c>
      <c r="AI706" s="48">
        <v>1</v>
      </c>
      <c r="AJ706" s="48">
        <v>1.01</v>
      </c>
      <c r="AK706" s="48">
        <v>1.01</v>
      </c>
    </row>
    <row r="707" spans="1:37" s="48" customFormat="1" x14ac:dyDescent="0.3">
      <c r="A707" s="48" t="str">
        <f t="shared" si="15"/>
        <v>SDG_NoInv_Base_ReproTest02PQXccomm</v>
      </c>
      <c r="B707" s="49" t="s">
        <v>221</v>
      </c>
      <c r="C707" s="50" t="s">
        <v>272</v>
      </c>
      <c r="D707" s="51" t="s">
        <v>120</v>
      </c>
      <c r="E707" s="48" t="s">
        <v>182</v>
      </c>
      <c r="F707" s="48">
        <v>1</v>
      </c>
      <c r="G707" s="48">
        <v>0.96</v>
      </c>
      <c r="H707" s="48">
        <v>0.97</v>
      </c>
      <c r="I707" s="48">
        <v>0.98</v>
      </c>
      <c r="J707" s="48">
        <v>0.98</v>
      </c>
      <c r="K707" s="48">
        <v>0.99</v>
      </c>
      <c r="L707" s="48">
        <v>0.99</v>
      </c>
      <c r="M707" s="48">
        <v>0.99</v>
      </c>
      <c r="N707" s="48">
        <v>1</v>
      </c>
      <c r="O707" s="48">
        <v>1</v>
      </c>
      <c r="P707" s="48">
        <v>1</v>
      </c>
      <c r="Q707" s="48">
        <v>1</v>
      </c>
      <c r="R707" s="48">
        <v>1.01</v>
      </c>
      <c r="S707" s="48">
        <v>1.01</v>
      </c>
      <c r="T707" s="48">
        <v>1.01</v>
      </c>
      <c r="U707" s="48">
        <v>1.02</v>
      </c>
      <c r="V707" s="48">
        <v>1.02</v>
      </c>
      <c r="W707" s="48">
        <v>1.02</v>
      </c>
      <c r="X707" s="48">
        <v>1.02</v>
      </c>
      <c r="Y707" s="48">
        <v>1.02</v>
      </c>
      <c r="Z707" s="48">
        <v>1.02</v>
      </c>
      <c r="AA707" s="48">
        <v>1.02</v>
      </c>
      <c r="AB707" s="48">
        <v>1.03</v>
      </c>
      <c r="AC707" s="48">
        <v>1.03</v>
      </c>
      <c r="AD707" s="48">
        <v>1.03</v>
      </c>
      <c r="AE707" s="48">
        <v>1.03</v>
      </c>
      <c r="AF707" s="48">
        <v>1.03</v>
      </c>
      <c r="AG707" s="48">
        <v>1.03</v>
      </c>
      <c r="AH707" s="48">
        <v>1.04</v>
      </c>
      <c r="AI707" s="48">
        <v>1.04</v>
      </c>
      <c r="AJ707" s="48">
        <v>1.04</v>
      </c>
      <c r="AK707" s="48">
        <v>1.04</v>
      </c>
    </row>
    <row r="708" spans="1:37" s="48" customFormat="1" x14ac:dyDescent="0.3">
      <c r="A708" s="48" t="str">
        <f t="shared" si="15"/>
        <v>SDG_NoInv_Base_ReproTest02PQXcfsrv</v>
      </c>
      <c r="B708" s="49" t="s">
        <v>221</v>
      </c>
      <c r="C708" s="50" t="s">
        <v>272</v>
      </c>
      <c r="D708" s="51" t="s">
        <v>120</v>
      </c>
      <c r="E708" s="48" t="s">
        <v>183</v>
      </c>
      <c r="F708" s="48">
        <v>1.04</v>
      </c>
      <c r="G708" s="48">
        <v>1.01</v>
      </c>
      <c r="H708" s="48">
        <v>1.02</v>
      </c>
      <c r="I708" s="48">
        <v>1.02</v>
      </c>
      <c r="J708" s="48">
        <v>1.02</v>
      </c>
      <c r="K708" s="48">
        <v>1.02</v>
      </c>
      <c r="L708" s="48">
        <v>1.03</v>
      </c>
      <c r="M708" s="48">
        <v>1.03</v>
      </c>
      <c r="N708" s="48">
        <v>1.03</v>
      </c>
      <c r="O708" s="48">
        <v>1.03</v>
      </c>
      <c r="P708" s="48">
        <v>1.03</v>
      </c>
      <c r="Q708" s="48">
        <v>1.03</v>
      </c>
      <c r="R708" s="48">
        <v>1.04</v>
      </c>
      <c r="S708" s="48">
        <v>1.04</v>
      </c>
      <c r="T708" s="48">
        <v>1.05</v>
      </c>
      <c r="U708" s="48">
        <v>1.05</v>
      </c>
      <c r="V708" s="48">
        <v>1.06</v>
      </c>
      <c r="W708" s="48">
        <v>1.06</v>
      </c>
      <c r="X708" s="48">
        <v>1.06</v>
      </c>
      <c r="Y708" s="48">
        <v>1.06</v>
      </c>
      <c r="Z708" s="48">
        <v>1.07</v>
      </c>
      <c r="AA708" s="48">
        <v>1.06</v>
      </c>
      <c r="AB708" s="48">
        <v>1.06</v>
      </c>
      <c r="AC708" s="48">
        <v>1.06</v>
      </c>
      <c r="AD708" s="48">
        <v>1.06</v>
      </c>
      <c r="AE708" s="48">
        <v>1.06</v>
      </c>
      <c r="AF708" s="48">
        <v>1.06</v>
      </c>
      <c r="AG708" s="48">
        <v>1.06</v>
      </c>
      <c r="AH708" s="48">
        <v>1.05</v>
      </c>
      <c r="AI708" s="48">
        <v>1.05</v>
      </c>
      <c r="AJ708" s="48">
        <v>1.04</v>
      </c>
      <c r="AK708" s="48">
        <v>1.03</v>
      </c>
    </row>
    <row r="709" spans="1:37" s="48" customFormat="1" x14ac:dyDescent="0.3">
      <c r="A709" s="48" t="str">
        <f t="shared" si="15"/>
        <v>SDG_NoInv_Base_ReproTest02PQXcbsrv</v>
      </c>
      <c r="B709" s="49" t="s">
        <v>221</v>
      </c>
      <c r="C709" s="50" t="s">
        <v>272</v>
      </c>
      <c r="D709" s="51" t="s">
        <v>120</v>
      </c>
      <c r="E709" s="48" t="s">
        <v>118</v>
      </c>
      <c r="F709" s="48">
        <v>1.04</v>
      </c>
      <c r="G709" s="48">
        <v>1.01</v>
      </c>
      <c r="H709" s="48">
        <v>1.01</v>
      </c>
      <c r="I709" s="48">
        <v>1.02</v>
      </c>
      <c r="J709" s="48">
        <v>1.02</v>
      </c>
      <c r="K709" s="48">
        <v>1.02</v>
      </c>
      <c r="L709" s="48">
        <v>1.02</v>
      </c>
      <c r="M709" s="48">
        <v>1.03</v>
      </c>
      <c r="N709" s="48">
        <v>1.03</v>
      </c>
      <c r="O709" s="48">
        <v>1.02</v>
      </c>
      <c r="P709" s="48">
        <v>1.03</v>
      </c>
      <c r="Q709" s="48">
        <v>1.03</v>
      </c>
      <c r="R709" s="48">
        <v>1.03</v>
      </c>
      <c r="S709" s="48">
        <v>1.04</v>
      </c>
      <c r="T709" s="48">
        <v>1.04</v>
      </c>
      <c r="U709" s="48">
        <v>1.04</v>
      </c>
      <c r="V709" s="48">
        <v>1.04</v>
      </c>
      <c r="W709" s="48">
        <v>1.04</v>
      </c>
      <c r="X709" s="48">
        <v>1.05</v>
      </c>
      <c r="Y709" s="48">
        <v>1.05</v>
      </c>
      <c r="Z709" s="48">
        <v>1.05</v>
      </c>
      <c r="AA709" s="48">
        <v>1.05</v>
      </c>
      <c r="AB709" s="48">
        <v>1.04</v>
      </c>
      <c r="AC709" s="48">
        <v>1.04</v>
      </c>
      <c r="AD709" s="48">
        <v>1.05</v>
      </c>
      <c r="AE709" s="48">
        <v>1.05</v>
      </c>
      <c r="AF709" s="48">
        <v>1.05</v>
      </c>
      <c r="AG709" s="48">
        <v>1.05</v>
      </c>
      <c r="AH709" s="48">
        <v>1.05</v>
      </c>
      <c r="AI709" s="48">
        <v>1.05</v>
      </c>
      <c r="AJ709" s="48">
        <v>1.05</v>
      </c>
      <c r="AK709" s="48">
        <v>1.04</v>
      </c>
    </row>
    <row r="710" spans="1:37" s="48" customFormat="1" x14ac:dyDescent="0.3">
      <c r="A710" s="48" t="str">
        <f t="shared" si="15"/>
        <v>SDG_NoInv_Base_ReproTest02PQXcgsrv</v>
      </c>
      <c r="B710" s="49" t="s">
        <v>221</v>
      </c>
      <c r="C710" s="50" t="s">
        <v>272</v>
      </c>
      <c r="D710" s="51" t="s">
        <v>120</v>
      </c>
      <c r="E710" s="48" t="s">
        <v>184</v>
      </c>
      <c r="F710" s="48">
        <v>1.02</v>
      </c>
      <c r="G710" s="48">
        <v>1.03</v>
      </c>
      <c r="H710" s="48">
        <v>1.04</v>
      </c>
      <c r="I710" s="48">
        <v>1.04</v>
      </c>
      <c r="J710" s="48">
        <v>1.04</v>
      </c>
      <c r="K710" s="48">
        <v>1.04</v>
      </c>
      <c r="L710" s="48">
        <v>1.05</v>
      </c>
      <c r="M710" s="48">
        <v>1.05</v>
      </c>
      <c r="N710" s="48">
        <v>1.05</v>
      </c>
      <c r="O710" s="48">
        <v>1.05</v>
      </c>
      <c r="P710" s="48">
        <v>1.05</v>
      </c>
      <c r="Q710" s="48">
        <v>1.06</v>
      </c>
      <c r="R710" s="48">
        <v>1.06</v>
      </c>
      <c r="S710" s="48">
        <v>1.06</v>
      </c>
      <c r="T710" s="48">
        <v>1.06</v>
      </c>
      <c r="U710" s="48">
        <v>1.07</v>
      </c>
      <c r="V710" s="48">
        <v>1.07</v>
      </c>
      <c r="W710" s="48">
        <v>1.07</v>
      </c>
      <c r="X710" s="48">
        <v>1.07</v>
      </c>
      <c r="Y710" s="48">
        <v>1.07</v>
      </c>
      <c r="Z710" s="48">
        <v>1.07</v>
      </c>
      <c r="AA710" s="48">
        <v>1.07</v>
      </c>
      <c r="AB710" s="48">
        <v>1.07</v>
      </c>
      <c r="AC710" s="48">
        <v>1.06</v>
      </c>
      <c r="AD710" s="48">
        <v>1.06</v>
      </c>
      <c r="AE710" s="48">
        <v>1.06</v>
      </c>
      <c r="AF710" s="48">
        <v>1.06</v>
      </c>
      <c r="AG710" s="48">
        <v>1.06</v>
      </c>
      <c r="AH710" s="48">
        <v>1.04</v>
      </c>
      <c r="AI710" s="48">
        <v>1.03</v>
      </c>
      <c r="AJ710" s="48">
        <v>1.02</v>
      </c>
      <c r="AK710" s="48">
        <v>1.01</v>
      </c>
    </row>
    <row r="711" spans="1:37" s="48" customFormat="1" x14ac:dyDescent="0.3">
      <c r="A711" s="48" t="str">
        <f t="shared" si="15"/>
        <v>SDG_NoInv_Base_ReproTest02PQXcosrv</v>
      </c>
      <c r="B711" s="49" t="s">
        <v>221</v>
      </c>
      <c r="C711" s="50" t="s">
        <v>272</v>
      </c>
      <c r="D711" s="51" t="s">
        <v>120</v>
      </c>
      <c r="E711" s="48" t="s">
        <v>185</v>
      </c>
      <c r="F711" s="48">
        <v>1.07</v>
      </c>
      <c r="G711" s="48">
        <v>1.1499999999999999</v>
      </c>
      <c r="H711" s="48">
        <v>1.1299999999999999</v>
      </c>
      <c r="I711" s="48">
        <v>1.1299999999999999</v>
      </c>
      <c r="J711" s="48">
        <v>1.1200000000000001</v>
      </c>
      <c r="K711" s="48">
        <v>1.1200000000000001</v>
      </c>
      <c r="L711" s="48">
        <v>1.1200000000000001</v>
      </c>
      <c r="M711" s="48">
        <v>1.1200000000000001</v>
      </c>
      <c r="N711" s="48">
        <v>1.1200000000000001</v>
      </c>
      <c r="O711" s="48">
        <v>1.1200000000000001</v>
      </c>
      <c r="P711" s="48">
        <v>1.1200000000000001</v>
      </c>
      <c r="Q711" s="48">
        <v>1.1200000000000001</v>
      </c>
      <c r="R711" s="48">
        <v>1.1299999999999999</v>
      </c>
      <c r="S711" s="48">
        <v>1.1299999999999999</v>
      </c>
      <c r="T711" s="48">
        <v>1.1399999999999999</v>
      </c>
      <c r="U711" s="48">
        <v>1.1399999999999999</v>
      </c>
      <c r="V711" s="48">
        <v>1.1399999999999999</v>
      </c>
      <c r="W711" s="48">
        <v>1.1499999999999999</v>
      </c>
      <c r="X711" s="48">
        <v>1.1499999999999999</v>
      </c>
      <c r="Y711" s="48">
        <v>1.1499999999999999</v>
      </c>
      <c r="Z711" s="48">
        <v>1.1499999999999999</v>
      </c>
      <c r="AA711" s="48">
        <v>1.1599999999999999</v>
      </c>
      <c r="AB711" s="48">
        <v>1.1499999999999999</v>
      </c>
      <c r="AC711" s="48">
        <v>1.1499999999999999</v>
      </c>
      <c r="AD711" s="48">
        <v>1.1499999999999999</v>
      </c>
      <c r="AE711" s="48">
        <v>1.1599999999999999</v>
      </c>
      <c r="AF711" s="48">
        <v>1.1599999999999999</v>
      </c>
      <c r="AG711" s="48">
        <v>1.1599999999999999</v>
      </c>
      <c r="AH711" s="48">
        <v>1.1599999999999999</v>
      </c>
      <c r="AI711" s="48">
        <v>1.1599999999999999</v>
      </c>
      <c r="AJ711" s="48">
        <v>1.1599999999999999</v>
      </c>
      <c r="AK711" s="48">
        <v>1.1599999999999999</v>
      </c>
    </row>
    <row r="712" spans="1:37" s="48" customFormat="1" x14ac:dyDescent="0.3">
      <c r="A712" s="48" t="str">
        <f t="shared" si="15"/>
        <v>SDG_NoInv_Base_ReproTest02PQXcimpt</v>
      </c>
      <c r="B712" s="49" t="s">
        <v>221</v>
      </c>
      <c r="C712" s="50" t="s">
        <v>272</v>
      </c>
      <c r="D712" s="51" t="s">
        <v>120</v>
      </c>
      <c r="E712" s="48" t="s">
        <v>119</v>
      </c>
      <c r="F712" s="48">
        <v>1.01</v>
      </c>
      <c r="G712" s="48">
        <v>1.04</v>
      </c>
      <c r="H712" s="48">
        <v>1.05</v>
      </c>
      <c r="I712" s="48">
        <v>1.04</v>
      </c>
      <c r="J712" s="48">
        <v>1.05</v>
      </c>
      <c r="K712" s="48">
        <v>1.05</v>
      </c>
      <c r="L712" s="48">
        <v>1.05</v>
      </c>
      <c r="M712" s="48">
        <v>1.06</v>
      </c>
      <c r="N712" s="48">
        <v>1.06</v>
      </c>
      <c r="O712" s="48">
        <v>1.0900000000000001</v>
      </c>
      <c r="P712" s="48">
        <v>1.1000000000000001</v>
      </c>
      <c r="Q712" s="48">
        <v>1.1000000000000001</v>
      </c>
      <c r="R712" s="48">
        <v>1.1000000000000001</v>
      </c>
      <c r="S712" s="48">
        <v>1.1000000000000001</v>
      </c>
      <c r="T712" s="48">
        <v>1.1100000000000001</v>
      </c>
      <c r="U712" s="48">
        <v>1.1100000000000001</v>
      </c>
      <c r="V712" s="48">
        <v>1.1100000000000001</v>
      </c>
      <c r="W712" s="48">
        <v>1.1100000000000001</v>
      </c>
      <c r="X712" s="48">
        <v>1.1100000000000001</v>
      </c>
      <c r="Y712" s="48">
        <v>1.1100000000000001</v>
      </c>
      <c r="Z712" s="48">
        <v>1.1100000000000001</v>
      </c>
      <c r="AA712" s="48">
        <v>1.1100000000000001</v>
      </c>
      <c r="AB712" s="48">
        <v>1.1200000000000001</v>
      </c>
      <c r="AC712" s="48">
        <v>1.1200000000000001</v>
      </c>
      <c r="AD712" s="48">
        <v>1.1200000000000001</v>
      </c>
      <c r="AE712" s="48">
        <v>1.1200000000000001</v>
      </c>
      <c r="AF712" s="48">
        <v>1.1200000000000001</v>
      </c>
      <c r="AG712" s="48">
        <v>1.1200000000000001</v>
      </c>
      <c r="AH712" s="48">
        <v>1.1200000000000001</v>
      </c>
      <c r="AI712" s="48">
        <v>1.1100000000000001</v>
      </c>
      <c r="AJ712" s="48">
        <v>1.1000000000000001</v>
      </c>
      <c r="AK712" s="48">
        <v>1.0900000000000001</v>
      </c>
    </row>
    <row r="713" spans="1:37" s="48" customFormat="1" x14ac:dyDescent="0.3">
      <c r="A713" s="48" t="str">
        <f t="shared" si="15"/>
        <v>SDG_NoInv_Base_ReproTest02C_InvValctext</v>
      </c>
      <c r="B713" s="49" t="s">
        <v>221</v>
      </c>
      <c r="C713" s="50" t="s">
        <v>272</v>
      </c>
      <c r="D713" s="51" t="s">
        <v>186</v>
      </c>
      <c r="E713" s="48" t="s">
        <v>102</v>
      </c>
      <c r="F713" s="48">
        <v>0.03</v>
      </c>
      <c r="G713" s="48">
        <v>0.03</v>
      </c>
      <c r="H713" s="48">
        <v>0.03</v>
      </c>
      <c r="I713" s="48">
        <v>0.03</v>
      </c>
      <c r="J713" s="48">
        <v>0.03</v>
      </c>
      <c r="K713" s="48">
        <v>0.03</v>
      </c>
      <c r="L713" s="48">
        <v>0.03</v>
      </c>
      <c r="M713" s="48">
        <v>0.04</v>
      </c>
      <c r="N713" s="48">
        <v>0.04</v>
      </c>
      <c r="O713" s="48">
        <v>0.04</v>
      </c>
      <c r="P713" s="48">
        <v>0.04</v>
      </c>
      <c r="Q713" s="48">
        <v>0.04</v>
      </c>
      <c r="R713" s="48">
        <v>0.04</v>
      </c>
      <c r="S713" s="48">
        <v>0.04</v>
      </c>
      <c r="T713" s="48">
        <v>0.04</v>
      </c>
      <c r="U713" s="48">
        <v>0.05</v>
      </c>
      <c r="V713" s="48">
        <v>0.05</v>
      </c>
      <c r="W713" s="48">
        <v>0.05</v>
      </c>
      <c r="X713" s="48">
        <v>0.05</v>
      </c>
      <c r="Y713" s="48">
        <v>0.05</v>
      </c>
      <c r="Z713" s="48">
        <v>0.05</v>
      </c>
      <c r="AA713" s="48">
        <v>0.06</v>
      </c>
      <c r="AB713" s="48">
        <v>0.06</v>
      </c>
      <c r="AC713" s="48">
        <v>0.06</v>
      </c>
      <c r="AD713" s="48">
        <v>0.06</v>
      </c>
      <c r="AE713" s="48">
        <v>0.06</v>
      </c>
      <c r="AF713" s="48">
        <v>0.06</v>
      </c>
      <c r="AG713" s="48">
        <v>7.0000000000000007E-2</v>
      </c>
      <c r="AH713" s="48">
        <v>7.0000000000000007E-2</v>
      </c>
      <c r="AI713" s="48">
        <v>0.06</v>
      </c>
      <c r="AJ713" s="48">
        <v>0.06</v>
      </c>
      <c r="AK713" s="48">
        <v>0.06</v>
      </c>
    </row>
    <row r="714" spans="1:37" s="48" customFormat="1" x14ac:dyDescent="0.3">
      <c r="A714" s="48" t="str">
        <f t="shared" si="15"/>
        <v>SDG_NoInv_Base_ReproTest02C_InvValcleat</v>
      </c>
      <c r="B714" s="49" t="s">
        <v>221</v>
      </c>
      <c r="C714" s="50" t="s">
        <v>272</v>
      </c>
      <c r="D714" s="51" t="s">
        <v>186</v>
      </c>
      <c r="E714" s="48" t="s">
        <v>103</v>
      </c>
      <c r="F714" s="48">
        <v>0</v>
      </c>
      <c r="G714" s="48">
        <v>0</v>
      </c>
      <c r="H714" s="48">
        <v>0</v>
      </c>
      <c r="I714" s="48">
        <v>0</v>
      </c>
      <c r="J714" s="48">
        <v>0</v>
      </c>
      <c r="K714" s="48">
        <v>0</v>
      </c>
      <c r="L714" s="48">
        <v>0</v>
      </c>
      <c r="M714" s="48">
        <v>0</v>
      </c>
      <c r="N714" s="48">
        <v>0</v>
      </c>
      <c r="O714" s="48">
        <v>0</v>
      </c>
      <c r="P714" s="48">
        <v>0</v>
      </c>
      <c r="Q714" s="48">
        <v>0</v>
      </c>
      <c r="R714" s="48">
        <v>0</v>
      </c>
      <c r="S714" s="48">
        <v>0</v>
      </c>
      <c r="T714" s="48">
        <v>0</v>
      </c>
      <c r="U714" s="48">
        <v>0</v>
      </c>
      <c r="V714" s="48">
        <v>0</v>
      </c>
      <c r="W714" s="48">
        <v>0</v>
      </c>
      <c r="X714" s="48">
        <v>0</v>
      </c>
      <c r="Y714" s="48">
        <v>0</v>
      </c>
      <c r="Z714" s="48">
        <v>0</v>
      </c>
      <c r="AA714" s="48">
        <v>0</v>
      </c>
      <c r="AB714" s="48">
        <v>0</v>
      </c>
      <c r="AC714" s="48">
        <v>0</v>
      </c>
      <c r="AD714" s="48">
        <v>0</v>
      </c>
      <c r="AE714" s="48">
        <v>0</v>
      </c>
      <c r="AF714" s="48">
        <v>0</v>
      </c>
      <c r="AG714" s="48">
        <v>0</v>
      </c>
      <c r="AH714" s="48">
        <v>0</v>
      </c>
      <c r="AI714" s="48">
        <v>0</v>
      </c>
      <c r="AJ714" s="48">
        <v>0</v>
      </c>
      <c r="AK714" s="48">
        <v>0</v>
      </c>
    </row>
    <row r="715" spans="1:37" s="48" customFormat="1" x14ac:dyDescent="0.3">
      <c r="A715" s="48" t="str">
        <f t="shared" si="15"/>
        <v>SDG_NoInv_Base_ReproTest02C_InvValcprnt</v>
      </c>
      <c r="B715" s="49" t="s">
        <v>221</v>
      </c>
      <c r="C715" s="50" t="s">
        <v>272</v>
      </c>
      <c r="D715" s="51" t="s">
        <v>186</v>
      </c>
      <c r="E715" s="48" t="s">
        <v>104</v>
      </c>
      <c r="F715" s="48">
        <v>0</v>
      </c>
      <c r="G715" s="48">
        <v>0</v>
      </c>
      <c r="H715" s="48">
        <v>0</v>
      </c>
      <c r="I715" s="48">
        <v>0</v>
      </c>
      <c r="J715" s="48">
        <v>0</v>
      </c>
      <c r="K715" s="48">
        <v>0</v>
      </c>
      <c r="L715" s="48">
        <v>0</v>
      </c>
      <c r="M715" s="48">
        <v>0</v>
      </c>
      <c r="N715" s="48">
        <v>0</v>
      </c>
      <c r="O715" s="48">
        <v>0</v>
      </c>
      <c r="P715" s="48">
        <v>0</v>
      </c>
      <c r="Q715" s="48">
        <v>0</v>
      </c>
      <c r="R715" s="48">
        <v>0</v>
      </c>
      <c r="S715" s="48">
        <v>0</v>
      </c>
      <c r="T715" s="48">
        <v>0</v>
      </c>
      <c r="U715" s="48">
        <v>0</v>
      </c>
      <c r="V715" s="48">
        <v>0</v>
      </c>
      <c r="W715" s="48">
        <v>0</v>
      </c>
      <c r="X715" s="48">
        <v>0</v>
      </c>
      <c r="Y715" s="48">
        <v>0</v>
      </c>
      <c r="Z715" s="48">
        <v>0</v>
      </c>
      <c r="AA715" s="48">
        <v>0</v>
      </c>
      <c r="AB715" s="48">
        <v>0</v>
      </c>
      <c r="AC715" s="48">
        <v>0</v>
      </c>
      <c r="AD715" s="48">
        <v>0</v>
      </c>
      <c r="AE715" s="48">
        <v>0</v>
      </c>
      <c r="AF715" s="48">
        <v>0</v>
      </c>
      <c r="AG715" s="48">
        <v>0</v>
      </c>
      <c r="AH715" s="48">
        <v>0</v>
      </c>
      <c r="AI715" s="48">
        <v>0</v>
      </c>
      <c r="AJ715" s="48">
        <v>0</v>
      </c>
      <c r="AK715" s="48">
        <v>0</v>
      </c>
    </row>
    <row r="716" spans="1:37" s="48" customFormat="1" x14ac:dyDescent="0.3">
      <c r="A716" s="48" t="str">
        <f t="shared" si="15"/>
        <v>SDG_NoInv_Base_ReproTest02C_InvValcrubb</v>
      </c>
      <c r="B716" s="49" t="s">
        <v>221</v>
      </c>
      <c r="C716" s="50" t="s">
        <v>272</v>
      </c>
      <c r="D716" s="51" t="s">
        <v>186</v>
      </c>
      <c r="E716" s="48" t="s">
        <v>105</v>
      </c>
      <c r="F716" s="48">
        <v>0.01</v>
      </c>
      <c r="G716" s="48">
        <v>0.01</v>
      </c>
      <c r="H716" s="48">
        <v>0.01</v>
      </c>
      <c r="I716" s="48">
        <v>0.01</v>
      </c>
      <c r="J716" s="48">
        <v>0.01</v>
      </c>
      <c r="K716" s="48">
        <v>0.01</v>
      </c>
      <c r="L716" s="48">
        <v>0.01</v>
      </c>
      <c r="M716" s="48">
        <v>0.01</v>
      </c>
      <c r="N716" s="48">
        <v>0.01</v>
      </c>
      <c r="O716" s="48">
        <v>0.01</v>
      </c>
      <c r="P716" s="48">
        <v>0.01</v>
      </c>
      <c r="Q716" s="48">
        <v>0.01</v>
      </c>
      <c r="R716" s="48">
        <v>0.01</v>
      </c>
      <c r="S716" s="48">
        <v>0.01</v>
      </c>
      <c r="T716" s="48">
        <v>0.01</v>
      </c>
      <c r="U716" s="48">
        <v>0.01</v>
      </c>
      <c r="V716" s="48">
        <v>0.01</v>
      </c>
      <c r="W716" s="48">
        <v>0.01</v>
      </c>
      <c r="X716" s="48">
        <v>0.01</v>
      </c>
      <c r="Y716" s="48">
        <v>0.01</v>
      </c>
      <c r="Z716" s="48">
        <v>0.01</v>
      </c>
      <c r="AA716" s="48">
        <v>0.01</v>
      </c>
      <c r="AB716" s="48">
        <v>0.01</v>
      </c>
      <c r="AC716" s="48">
        <v>0.01</v>
      </c>
      <c r="AD716" s="48">
        <v>0.01</v>
      </c>
      <c r="AE716" s="48">
        <v>0.01</v>
      </c>
      <c r="AF716" s="48">
        <v>0.01</v>
      </c>
      <c r="AG716" s="48">
        <v>0.01</v>
      </c>
      <c r="AH716" s="48">
        <v>0.01</v>
      </c>
      <c r="AI716" s="48">
        <v>0.01</v>
      </c>
      <c r="AJ716" s="48">
        <v>0.01</v>
      </c>
      <c r="AK716" s="48">
        <v>0.01</v>
      </c>
    </row>
    <row r="717" spans="1:37" s="48" customFormat="1" x14ac:dyDescent="0.3">
      <c r="A717" s="48" t="str">
        <f t="shared" si="15"/>
        <v>SDG_NoInv_Base_ReproTest02C_InvValcplas</v>
      </c>
      <c r="B717" s="49" t="s">
        <v>221</v>
      </c>
      <c r="C717" s="50" t="s">
        <v>272</v>
      </c>
      <c r="D717" s="51" t="s">
        <v>186</v>
      </c>
      <c r="E717" s="48" t="s">
        <v>106</v>
      </c>
      <c r="F717" s="48">
        <v>0.01</v>
      </c>
      <c r="G717" s="48">
        <v>0.01</v>
      </c>
      <c r="H717" s="48">
        <v>0.01</v>
      </c>
      <c r="I717" s="48">
        <v>0.01</v>
      </c>
      <c r="J717" s="48">
        <v>0.01</v>
      </c>
      <c r="K717" s="48">
        <v>0.01</v>
      </c>
      <c r="L717" s="48">
        <v>0.01</v>
      </c>
      <c r="M717" s="48">
        <v>0.02</v>
      </c>
      <c r="N717" s="48">
        <v>0.02</v>
      </c>
      <c r="O717" s="48">
        <v>0.02</v>
      </c>
      <c r="P717" s="48">
        <v>0.02</v>
      </c>
      <c r="Q717" s="48">
        <v>0.02</v>
      </c>
      <c r="R717" s="48">
        <v>0.02</v>
      </c>
      <c r="S717" s="48">
        <v>0.02</v>
      </c>
      <c r="T717" s="48">
        <v>0.02</v>
      </c>
      <c r="U717" s="48">
        <v>0.02</v>
      </c>
      <c r="V717" s="48">
        <v>0.02</v>
      </c>
      <c r="W717" s="48">
        <v>0.02</v>
      </c>
      <c r="X717" s="48">
        <v>0.02</v>
      </c>
      <c r="Y717" s="48">
        <v>0.02</v>
      </c>
      <c r="Z717" s="48">
        <v>0.02</v>
      </c>
      <c r="AA717" s="48">
        <v>0.02</v>
      </c>
      <c r="AB717" s="48">
        <v>0.02</v>
      </c>
      <c r="AC717" s="48">
        <v>0.02</v>
      </c>
      <c r="AD717" s="48">
        <v>0.03</v>
      </c>
      <c r="AE717" s="48">
        <v>0.03</v>
      </c>
      <c r="AF717" s="48">
        <v>0.03</v>
      </c>
      <c r="AG717" s="48">
        <v>0.03</v>
      </c>
      <c r="AH717" s="48">
        <v>0.03</v>
      </c>
      <c r="AI717" s="48">
        <v>0.03</v>
      </c>
      <c r="AJ717" s="48">
        <v>0.03</v>
      </c>
      <c r="AK717" s="48">
        <v>0.03</v>
      </c>
    </row>
    <row r="718" spans="1:37" s="48" customFormat="1" x14ac:dyDescent="0.3">
      <c r="A718" s="48" t="str">
        <f t="shared" si="15"/>
        <v>SDG_NoInv_Base_ReproTest02C_InvValcnmet</v>
      </c>
      <c r="B718" s="49" t="s">
        <v>221</v>
      </c>
      <c r="C718" s="50" t="s">
        <v>272</v>
      </c>
      <c r="D718" s="51" t="s">
        <v>186</v>
      </c>
      <c r="E718" s="48" t="s">
        <v>107</v>
      </c>
      <c r="F718" s="48">
        <v>0.03</v>
      </c>
      <c r="G718" s="48">
        <v>0.03</v>
      </c>
      <c r="H718" s="48">
        <v>0.03</v>
      </c>
      <c r="I718" s="48">
        <v>0.03</v>
      </c>
      <c r="J718" s="48">
        <v>0.03</v>
      </c>
      <c r="K718" s="48">
        <v>0.03</v>
      </c>
      <c r="L718" s="48">
        <v>0.03</v>
      </c>
      <c r="M718" s="48">
        <v>0.03</v>
      </c>
      <c r="N718" s="48">
        <v>0.03</v>
      </c>
      <c r="O718" s="48">
        <v>0.03</v>
      </c>
      <c r="P718" s="48">
        <v>0.03</v>
      </c>
      <c r="Q718" s="48">
        <v>0.03</v>
      </c>
      <c r="R718" s="48">
        <v>0.04</v>
      </c>
      <c r="S718" s="48">
        <v>0.04</v>
      </c>
      <c r="T718" s="48">
        <v>0.04</v>
      </c>
      <c r="U718" s="48">
        <v>0.04</v>
      </c>
      <c r="V718" s="48">
        <v>0.04</v>
      </c>
      <c r="W718" s="48">
        <v>0.04</v>
      </c>
      <c r="X718" s="48">
        <v>0.04</v>
      </c>
      <c r="Y718" s="48">
        <v>0.05</v>
      </c>
      <c r="Z718" s="48">
        <v>0.05</v>
      </c>
      <c r="AA718" s="48">
        <v>0.05</v>
      </c>
      <c r="AB718" s="48">
        <v>0.05</v>
      </c>
      <c r="AC718" s="48">
        <v>0.05</v>
      </c>
      <c r="AD718" s="48">
        <v>0.05</v>
      </c>
      <c r="AE718" s="48">
        <v>0.05</v>
      </c>
      <c r="AF718" s="48">
        <v>0.05</v>
      </c>
      <c r="AG718" s="48">
        <v>0.06</v>
      </c>
      <c r="AH718" s="48">
        <v>0.06</v>
      </c>
      <c r="AI718" s="48">
        <v>0.06</v>
      </c>
      <c r="AJ718" s="48">
        <v>0.06</v>
      </c>
      <c r="AK718" s="48">
        <v>0.06</v>
      </c>
    </row>
    <row r="719" spans="1:37" s="48" customFormat="1" x14ac:dyDescent="0.3">
      <c r="A719" s="48" t="str">
        <f t="shared" si="15"/>
        <v>SDG_NoInv_Base_ReproTest02C_InvValcnfrm</v>
      </c>
      <c r="B719" s="49" t="s">
        <v>221</v>
      </c>
      <c r="C719" s="50" t="s">
        <v>272</v>
      </c>
      <c r="D719" s="51" t="s">
        <v>186</v>
      </c>
      <c r="E719" s="48" t="s">
        <v>108</v>
      </c>
      <c r="F719" s="48">
        <v>1.58</v>
      </c>
      <c r="G719" s="48">
        <v>1.49</v>
      </c>
      <c r="H719" s="48">
        <v>1.61</v>
      </c>
      <c r="I719" s="48">
        <v>1.71</v>
      </c>
      <c r="J719" s="48">
        <v>1.79</v>
      </c>
      <c r="K719" s="48">
        <v>1.85</v>
      </c>
      <c r="L719" s="48">
        <v>1.89</v>
      </c>
      <c r="M719" s="48">
        <v>1.89</v>
      </c>
      <c r="N719" s="48">
        <v>1.91</v>
      </c>
      <c r="O719" s="48">
        <v>1.88</v>
      </c>
      <c r="P719" s="48">
        <v>1.9</v>
      </c>
      <c r="Q719" s="48">
        <v>1.95</v>
      </c>
      <c r="R719" s="48">
        <v>2.0099999999999998</v>
      </c>
      <c r="S719" s="48">
        <v>2.0699999999999998</v>
      </c>
      <c r="T719" s="48">
        <v>2.14</v>
      </c>
      <c r="U719" s="48">
        <v>2.21</v>
      </c>
      <c r="V719" s="48">
        <v>2.2400000000000002</v>
      </c>
      <c r="W719" s="48">
        <v>2.2799999999999998</v>
      </c>
      <c r="X719" s="48">
        <v>2.37</v>
      </c>
      <c r="Y719" s="48">
        <v>2.44</v>
      </c>
      <c r="Z719" s="48">
        <v>2.52</v>
      </c>
      <c r="AA719" s="48">
        <v>2.58</v>
      </c>
      <c r="AB719" s="48">
        <v>2.9</v>
      </c>
      <c r="AC719" s="48">
        <v>3.12</v>
      </c>
      <c r="AD719" s="48">
        <v>3.22</v>
      </c>
      <c r="AE719" s="48">
        <v>3.31</v>
      </c>
      <c r="AF719" s="48">
        <v>3.39</v>
      </c>
      <c r="AG719" s="48">
        <v>3.49</v>
      </c>
      <c r="AH719" s="48">
        <v>3.78</v>
      </c>
      <c r="AI719" s="48">
        <v>4.04</v>
      </c>
      <c r="AJ719" s="48">
        <v>4.1500000000000004</v>
      </c>
      <c r="AK719" s="48">
        <v>4.2300000000000004</v>
      </c>
    </row>
    <row r="720" spans="1:37" s="48" customFormat="1" x14ac:dyDescent="0.3">
      <c r="A720" s="48" t="str">
        <f t="shared" si="15"/>
        <v>SDG_NoInv_Base_ReproTest02C_InvValcmetp</v>
      </c>
      <c r="B720" s="49" t="s">
        <v>221</v>
      </c>
      <c r="C720" s="50" t="s">
        <v>272</v>
      </c>
      <c r="D720" s="51" t="s">
        <v>186</v>
      </c>
      <c r="E720" s="48" t="s">
        <v>109</v>
      </c>
      <c r="F720" s="48">
        <v>2.84</v>
      </c>
      <c r="G720" s="48">
        <v>2.77</v>
      </c>
      <c r="H720" s="48">
        <v>2.88</v>
      </c>
      <c r="I720" s="48">
        <v>2.96</v>
      </c>
      <c r="J720" s="48">
        <v>3.02</v>
      </c>
      <c r="K720" s="48">
        <v>3.09</v>
      </c>
      <c r="L720" s="48">
        <v>3.16</v>
      </c>
      <c r="M720" s="48">
        <v>3.24</v>
      </c>
      <c r="N720" s="48">
        <v>3.32</v>
      </c>
      <c r="O720" s="48">
        <v>3.39</v>
      </c>
      <c r="P720" s="48">
        <v>3.48</v>
      </c>
      <c r="Q720" s="48">
        <v>3.59</v>
      </c>
      <c r="R720" s="48">
        <v>3.71</v>
      </c>
      <c r="S720" s="48">
        <v>3.83</v>
      </c>
      <c r="T720" s="48">
        <v>3.96</v>
      </c>
      <c r="U720" s="48">
        <v>4.1100000000000003</v>
      </c>
      <c r="V720" s="48">
        <v>4.21</v>
      </c>
      <c r="W720" s="48">
        <v>4.3499999999999996</v>
      </c>
      <c r="X720" s="48">
        <v>4.5599999999999996</v>
      </c>
      <c r="Y720" s="48">
        <v>4.6900000000000004</v>
      </c>
      <c r="Z720" s="48">
        <v>4.83</v>
      </c>
      <c r="AA720" s="48">
        <v>4.97</v>
      </c>
      <c r="AB720" s="48">
        <v>5.12</v>
      </c>
      <c r="AC720" s="48">
        <v>5.27</v>
      </c>
      <c r="AD720" s="48">
        <v>5.43</v>
      </c>
      <c r="AE720" s="48">
        <v>5.59</v>
      </c>
      <c r="AF720" s="48">
        <v>5.75</v>
      </c>
      <c r="AG720" s="48">
        <v>5.94</v>
      </c>
      <c r="AH720" s="48">
        <v>5.95</v>
      </c>
      <c r="AI720" s="48">
        <v>5.95</v>
      </c>
      <c r="AJ720" s="48">
        <v>5.95</v>
      </c>
      <c r="AK720" s="48">
        <v>5.95</v>
      </c>
    </row>
    <row r="721" spans="1:37" s="48" customFormat="1" x14ac:dyDescent="0.3">
      <c r="A721" s="48" t="str">
        <f t="shared" si="15"/>
        <v>SDG_NoInv_Base_ReproTest02C_InvValcmach</v>
      </c>
      <c r="B721" s="49" t="s">
        <v>221</v>
      </c>
      <c r="C721" s="50" t="s">
        <v>272</v>
      </c>
      <c r="D721" s="51" t="s">
        <v>186</v>
      </c>
      <c r="E721" s="48" t="s">
        <v>110</v>
      </c>
      <c r="F721" s="48">
        <v>159.36000000000001</v>
      </c>
      <c r="G721" s="48">
        <v>150.74</v>
      </c>
      <c r="H721" s="48">
        <v>156.97</v>
      </c>
      <c r="I721" s="48">
        <v>160.97999999999999</v>
      </c>
      <c r="J721" s="48">
        <v>164.45</v>
      </c>
      <c r="K721" s="48">
        <v>168.39</v>
      </c>
      <c r="L721" s="48">
        <v>172.75</v>
      </c>
      <c r="M721" s="48">
        <v>176.97</v>
      </c>
      <c r="N721" s="48">
        <v>181.73</v>
      </c>
      <c r="O721" s="48">
        <v>188.51</v>
      </c>
      <c r="P721" s="48">
        <v>194.66</v>
      </c>
      <c r="Q721" s="48">
        <v>200.42</v>
      </c>
      <c r="R721" s="48">
        <v>207.29</v>
      </c>
      <c r="S721" s="48">
        <v>214.26</v>
      </c>
      <c r="T721" s="48">
        <v>221.62</v>
      </c>
      <c r="U721" s="48">
        <v>230.05</v>
      </c>
      <c r="V721" s="48">
        <v>237.73</v>
      </c>
      <c r="W721" s="48">
        <v>246.17</v>
      </c>
      <c r="X721" s="48">
        <v>255.8</v>
      </c>
      <c r="Y721" s="48">
        <v>263.47000000000003</v>
      </c>
      <c r="Z721" s="48">
        <v>271.41000000000003</v>
      </c>
      <c r="AA721" s="48">
        <v>279.38</v>
      </c>
      <c r="AB721" s="48">
        <v>291.18</v>
      </c>
      <c r="AC721" s="48">
        <v>301.31</v>
      </c>
      <c r="AD721" s="48">
        <v>310.32</v>
      </c>
      <c r="AE721" s="48">
        <v>319.37</v>
      </c>
      <c r="AF721" s="48">
        <v>328.7</v>
      </c>
      <c r="AG721" s="48">
        <v>338.36</v>
      </c>
      <c r="AH721" s="48">
        <v>342.13</v>
      </c>
      <c r="AI721" s="48">
        <v>344.11</v>
      </c>
      <c r="AJ721" s="48">
        <v>344.75</v>
      </c>
      <c r="AK721" s="48">
        <v>344.36</v>
      </c>
    </row>
    <row r="722" spans="1:37" s="48" customFormat="1" x14ac:dyDescent="0.3">
      <c r="A722" s="48" t="str">
        <f t="shared" si="15"/>
        <v>SDG_NoInv_Base_ReproTest02C_InvValcemch</v>
      </c>
      <c r="B722" s="49" t="s">
        <v>221</v>
      </c>
      <c r="C722" s="50" t="s">
        <v>272</v>
      </c>
      <c r="D722" s="51" t="s">
        <v>186</v>
      </c>
      <c r="E722" s="48" t="s">
        <v>111</v>
      </c>
      <c r="F722" s="48">
        <v>74.739999999999995</v>
      </c>
      <c r="G722" s="48">
        <v>69.61</v>
      </c>
      <c r="H722" s="48">
        <v>72.650000000000006</v>
      </c>
      <c r="I722" s="48">
        <v>74.63</v>
      </c>
      <c r="J722" s="48">
        <v>76.319999999999993</v>
      </c>
      <c r="K722" s="48">
        <v>78.17</v>
      </c>
      <c r="L722" s="48">
        <v>80.19</v>
      </c>
      <c r="M722" s="48">
        <v>82.09</v>
      </c>
      <c r="N722" s="48">
        <v>84.27</v>
      </c>
      <c r="O722" s="48">
        <v>87.26</v>
      </c>
      <c r="P722" s="48">
        <v>90.09</v>
      </c>
      <c r="Q722" s="48">
        <v>92.8</v>
      </c>
      <c r="R722" s="48">
        <v>95.98</v>
      </c>
      <c r="S722" s="48">
        <v>99.19</v>
      </c>
      <c r="T722" s="48">
        <v>102.59</v>
      </c>
      <c r="U722" s="48">
        <v>106.46</v>
      </c>
      <c r="V722" s="48">
        <v>110.07</v>
      </c>
      <c r="W722" s="48">
        <v>113.88</v>
      </c>
      <c r="X722" s="48">
        <v>117.99</v>
      </c>
      <c r="Y722" s="48">
        <v>121.54</v>
      </c>
      <c r="Z722" s="48">
        <v>125.24</v>
      </c>
      <c r="AA722" s="48">
        <v>128.91999999999999</v>
      </c>
      <c r="AB722" s="48">
        <v>134.72</v>
      </c>
      <c r="AC722" s="48">
        <v>139.61000000000001</v>
      </c>
      <c r="AD722" s="48">
        <v>143.78</v>
      </c>
      <c r="AE722" s="48">
        <v>147.91999999999999</v>
      </c>
      <c r="AF722" s="48">
        <v>152.18</v>
      </c>
      <c r="AG722" s="48">
        <v>156.28</v>
      </c>
      <c r="AH722" s="48">
        <v>158.11000000000001</v>
      </c>
      <c r="AI722" s="48">
        <v>158.91999999999999</v>
      </c>
      <c r="AJ722" s="48">
        <v>158.91999999999999</v>
      </c>
      <c r="AK722" s="48">
        <v>158.61000000000001</v>
      </c>
    </row>
    <row r="723" spans="1:37" s="48" customFormat="1" x14ac:dyDescent="0.3">
      <c r="A723" s="48" t="str">
        <f t="shared" si="15"/>
        <v>SDG_NoInv_Base_ReproTest02C_InvValcsequ</v>
      </c>
      <c r="B723" s="49" t="s">
        <v>221</v>
      </c>
      <c r="C723" s="50" t="s">
        <v>272</v>
      </c>
      <c r="D723" s="51" t="s">
        <v>186</v>
      </c>
      <c r="E723" s="48" t="s">
        <v>112</v>
      </c>
      <c r="F723" s="48">
        <v>34.74</v>
      </c>
      <c r="G723" s="48">
        <v>32.020000000000003</v>
      </c>
      <c r="H723" s="48">
        <v>33.340000000000003</v>
      </c>
      <c r="I723" s="48">
        <v>34.08</v>
      </c>
      <c r="J723" s="48">
        <v>34.799999999999997</v>
      </c>
      <c r="K723" s="48">
        <v>35.619999999999997</v>
      </c>
      <c r="L723" s="48">
        <v>36.56</v>
      </c>
      <c r="M723" s="48">
        <v>37.54</v>
      </c>
      <c r="N723" s="48">
        <v>38.619999999999997</v>
      </c>
      <c r="O723" s="48">
        <v>40.520000000000003</v>
      </c>
      <c r="P723" s="48">
        <v>41.94</v>
      </c>
      <c r="Q723" s="48">
        <v>43.19</v>
      </c>
      <c r="R723" s="48">
        <v>44.63</v>
      </c>
      <c r="S723" s="48">
        <v>46.11</v>
      </c>
      <c r="T723" s="48">
        <v>47.7</v>
      </c>
      <c r="U723" s="48">
        <v>49.51</v>
      </c>
      <c r="V723" s="48">
        <v>51.35</v>
      </c>
      <c r="W723" s="48">
        <v>53.2</v>
      </c>
      <c r="X723" s="48">
        <v>54.97</v>
      </c>
      <c r="Y723" s="48">
        <v>56.63</v>
      </c>
      <c r="Z723" s="48">
        <v>58.33</v>
      </c>
      <c r="AA723" s="48">
        <v>60.07</v>
      </c>
      <c r="AB723" s="48">
        <v>62.56</v>
      </c>
      <c r="AC723" s="48">
        <v>64.7</v>
      </c>
      <c r="AD723" s="48">
        <v>66.64</v>
      </c>
      <c r="AE723" s="48">
        <v>68.58</v>
      </c>
      <c r="AF723" s="48">
        <v>70.599999999999994</v>
      </c>
      <c r="AG723" s="48">
        <v>72.58</v>
      </c>
      <c r="AH723" s="48">
        <v>73.16</v>
      </c>
      <c r="AI723" s="48">
        <v>73.19</v>
      </c>
      <c r="AJ723" s="48">
        <v>73.040000000000006</v>
      </c>
      <c r="AK723" s="48">
        <v>72.67</v>
      </c>
    </row>
    <row r="724" spans="1:37" s="48" customFormat="1" x14ac:dyDescent="0.3">
      <c r="A724" s="48" t="str">
        <f t="shared" si="15"/>
        <v>SDG_NoInv_Base_ReproTest02C_InvValcvehi</v>
      </c>
      <c r="B724" s="49" t="s">
        <v>221</v>
      </c>
      <c r="C724" s="50" t="s">
        <v>272</v>
      </c>
      <c r="D724" s="51" t="s">
        <v>186</v>
      </c>
      <c r="E724" s="48" t="s">
        <v>113</v>
      </c>
      <c r="F724" s="48">
        <v>115.65</v>
      </c>
      <c r="G724" s="48">
        <v>107.22</v>
      </c>
      <c r="H724" s="48">
        <v>111.8</v>
      </c>
      <c r="I724" s="48">
        <v>115.04</v>
      </c>
      <c r="J724" s="48">
        <v>117.72</v>
      </c>
      <c r="K724" s="48">
        <v>120.61</v>
      </c>
      <c r="L724" s="48">
        <v>123.68</v>
      </c>
      <c r="M724" s="48">
        <v>126.31</v>
      </c>
      <c r="N724" s="48">
        <v>129.51</v>
      </c>
      <c r="O724" s="48">
        <v>133.52000000000001</v>
      </c>
      <c r="P724" s="48">
        <v>137.79</v>
      </c>
      <c r="Q724" s="48">
        <v>141.97</v>
      </c>
      <c r="R724" s="48">
        <v>146.96</v>
      </c>
      <c r="S724" s="48">
        <v>151.96</v>
      </c>
      <c r="T724" s="48">
        <v>157.19</v>
      </c>
      <c r="U724" s="48">
        <v>163.15</v>
      </c>
      <c r="V724" s="48">
        <v>168.82</v>
      </c>
      <c r="W724" s="48">
        <v>174.77</v>
      </c>
      <c r="X724" s="48">
        <v>181.07</v>
      </c>
      <c r="Y724" s="48">
        <v>190.08</v>
      </c>
      <c r="Z724" s="48">
        <v>199.76</v>
      </c>
      <c r="AA724" s="48">
        <v>209.49</v>
      </c>
      <c r="AB724" s="48">
        <v>220.43</v>
      </c>
      <c r="AC724" s="48">
        <v>229.67</v>
      </c>
      <c r="AD724" s="48">
        <v>237.25</v>
      </c>
      <c r="AE724" s="48">
        <v>244.52</v>
      </c>
      <c r="AF724" s="48">
        <v>251.9</v>
      </c>
      <c r="AG724" s="48">
        <v>258.52</v>
      </c>
      <c r="AH724" s="48">
        <v>262.64999999999998</v>
      </c>
      <c r="AI724" s="48">
        <v>266.02</v>
      </c>
      <c r="AJ724" s="48">
        <v>267.5</v>
      </c>
      <c r="AK724" s="48">
        <v>267.8</v>
      </c>
    </row>
    <row r="725" spans="1:37" s="48" customFormat="1" x14ac:dyDescent="0.3">
      <c r="A725" s="48" t="str">
        <f t="shared" si="15"/>
        <v>SDG_NoInv_Base_ReproTest02C_InvValctequ</v>
      </c>
      <c r="B725" s="49" t="s">
        <v>221</v>
      </c>
      <c r="C725" s="50" t="s">
        <v>272</v>
      </c>
      <c r="D725" s="51" t="s">
        <v>186</v>
      </c>
      <c r="E725" s="48" t="s">
        <v>114</v>
      </c>
      <c r="F725" s="48">
        <v>11.68</v>
      </c>
      <c r="G725" s="48">
        <v>11.17</v>
      </c>
      <c r="H725" s="48">
        <v>11.61</v>
      </c>
      <c r="I725" s="48">
        <v>11.98</v>
      </c>
      <c r="J725" s="48">
        <v>12.27</v>
      </c>
      <c r="K725" s="48">
        <v>12.59</v>
      </c>
      <c r="L725" s="48">
        <v>12.91</v>
      </c>
      <c r="M725" s="48">
        <v>13.16</v>
      </c>
      <c r="N725" s="48">
        <v>13.46</v>
      </c>
      <c r="O725" s="48">
        <v>13.7</v>
      </c>
      <c r="P725" s="48">
        <v>14.09</v>
      </c>
      <c r="Q725" s="48">
        <v>14.49</v>
      </c>
      <c r="R725" s="48">
        <v>15.02</v>
      </c>
      <c r="S725" s="48">
        <v>15.54</v>
      </c>
      <c r="T725" s="48">
        <v>16.07</v>
      </c>
      <c r="U725" s="48">
        <v>16.690000000000001</v>
      </c>
      <c r="V725" s="48">
        <v>17.260000000000002</v>
      </c>
      <c r="W725" s="48">
        <v>17.87</v>
      </c>
      <c r="X725" s="48">
        <v>18.559999999999999</v>
      </c>
      <c r="Y725" s="48">
        <v>19.149999999999999</v>
      </c>
      <c r="Z725" s="48">
        <v>19.79</v>
      </c>
      <c r="AA725" s="48">
        <v>20.399999999999999</v>
      </c>
      <c r="AB725" s="48">
        <v>21.56</v>
      </c>
      <c r="AC725" s="48">
        <v>22.49</v>
      </c>
      <c r="AD725" s="48">
        <v>23.17</v>
      </c>
      <c r="AE725" s="48">
        <v>23.83</v>
      </c>
      <c r="AF725" s="48">
        <v>24.49</v>
      </c>
      <c r="AG725" s="48">
        <v>25.23</v>
      </c>
      <c r="AH725" s="48">
        <v>25.9</v>
      </c>
      <c r="AI725" s="48">
        <v>26.48</v>
      </c>
      <c r="AJ725" s="48">
        <v>26.74</v>
      </c>
      <c r="AK725" s="48">
        <v>26.88</v>
      </c>
    </row>
    <row r="726" spans="1:37" s="48" customFormat="1" x14ac:dyDescent="0.3">
      <c r="A726" s="48" t="str">
        <f t="shared" ref="A726:A789" si="16">_xlfn.CONCAT(C726,D726,E726)</f>
        <v>SDG_NoInv_Base_ReproTest02C_InvValcfurn</v>
      </c>
      <c r="B726" s="49" t="s">
        <v>221</v>
      </c>
      <c r="C726" s="50" t="s">
        <v>272</v>
      </c>
      <c r="D726" s="51" t="s">
        <v>186</v>
      </c>
      <c r="E726" s="48" t="s">
        <v>115</v>
      </c>
      <c r="F726" s="48">
        <v>28.64</v>
      </c>
      <c r="G726" s="48">
        <v>27.16</v>
      </c>
      <c r="H726" s="48">
        <v>27.96</v>
      </c>
      <c r="I726" s="48">
        <v>28.53</v>
      </c>
      <c r="J726" s="48">
        <v>29.01</v>
      </c>
      <c r="K726" s="48">
        <v>29.61</v>
      </c>
      <c r="L726" s="48">
        <v>30.35</v>
      </c>
      <c r="M726" s="48">
        <v>31.19</v>
      </c>
      <c r="N726" s="48">
        <v>32.06</v>
      </c>
      <c r="O726" s="48">
        <v>32.96</v>
      </c>
      <c r="P726" s="48">
        <v>33.979999999999997</v>
      </c>
      <c r="Q726" s="48">
        <v>34.979999999999997</v>
      </c>
      <c r="R726" s="48">
        <v>36.159999999999997</v>
      </c>
      <c r="S726" s="48">
        <v>37.35</v>
      </c>
      <c r="T726" s="48">
        <v>38.61</v>
      </c>
      <c r="U726" s="48">
        <v>40.07</v>
      </c>
      <c r="V726" s="48">
        <v>41.53</v>
      </c>
      <c r="W726" s="48">
        <v>43</v>
      </c>
      <c r="X726" s="48">
        <v>44.45</v>
      </c>
      <c r="Y726" s="48">
        <v>45.78</v>
      </c>
      <c r="Z726" s="48">
        <v>47.18</v>
      </c>
      <c r="AA726" s="48">
        <v>48.54</v>
      </c>
      <c r="AB726" s="48">
        <v>49.63</v>
      </c>
      <c r="AC726" s="48">
        <v>50.81</v>
      </c>
      <c r="AD726" s="48">
        <v>52.27</v>
      </c>
      <c r="AE726" s="48">
        <v>53.87</v>
      </c>
      <c r="AF726" s="48">
        <v>55.55</v>
      </c>
      <c r="AG726" s="48">
        <v>57.22</v>
      </c>
      <c r="AH726" s="48">
        <v>56.79</v>
      </c>
      <c r="AI726" s="48">
        <v>56.21</v>
      </c>
      <c r="AJ726" s="48">
        <v>55.95</v>
      </c>
      <c r="AK726" s="48">
        <v>55.64</v>
      </c>
    </row>
    <row r="727" spans="1:37" s="48" customFormat="1" x14ac:dyDescent="0.3">
      <c r="A727" s="48" t="str">
        <f t="shared" si="16"/>
        <v>SDG_NoInv_Base_ReproTest02C_InvValcoman</v>
      </c>
      <c r="B727" s="49" t="s">
        <v>221</v>
      </c>
      <c r="C727" s="50" t="s">
        <v>272</v>
      </c>
      <c r="D727" s="51" t="s">
        <v>186</v>
      </c>
      <c r="E727" s="48" t="s">
        <v>116</v>
      </c>
      <c r="F727" s="48">
        <v>1.75</v>
      </c>
      <c r="G727" s="48">
        <v>1.66</v>
      </c>
      <c r="H727" s="48">
        <v>1.7</v>
      </c>
      <c r="I727" s="48">
        <v>1.72</v>
      </c>
      <c r="J727" s="48">
        <v>1.75</v>
      </c>
      <c r="K727" s="48">
        <v>1.78</v>
      </c>
      <c r="L727" s="48">
        <v>1.83</v>
      </c>
      <c r="M727" s="48">
        <v>1.87</v>
      </c>
      <c r="N727" s="48">
        <v>1.92</v>
      </c>
      <c r="O727" s="48">
        <v>2.0099999999999998</v>
      </c>
      <c r="P727" s="48">
        <v>2.06</v>
      </c>
      <c r="Q727" s="48">
        <v>2.11</v>
      </c>
      <c r="R727" s="48">
        <v>2.16</v>
      </c>
      <c r="S727" s="48">
        <v>2.23</v>
      </c>
      <c r="T727" s="48">
        <v>2.2999999999999998</v>
      </c>
      <c r="U727" s="48">
        <v>2.38</v>
      </c>
      <c r="V727" s="48">
        <v>2.46</v>
      </c>
      <c r="W727" s="48">
        <v>2.5499999999999998</v>
      </c>
      <c r="X727" s="48">
        <v>2.63</v>
      </c>
      <c r="Y727" s="48">
        <v>2.71</v>
      </c>
      <c r="Z727" s="48">
        <v>2.8</v>
      </c>
      <c r="AA727" s="48">
        <v>2.88</v>
      </c>
      <c r="AB727" s="48">
        <v>2.96</v>
      </c>
      <c r="AC727" s="48">
        <v>3.04</v>
      </c>
      <c r="AD727" s="48">
        <v>3.14</v>
      </c>
      <c r="AE727" s="48">
        <v>3.24</v>
      </c>
      <c r="AF727" s="48">
        <v>3.34</v>
      </c>
      <c r="AG727" s="48">
        <v>3.45</v>
      </c>
      <c r="AH727" s="48">
        <v>3.46</v>
      </c>
      <c r="AI727" s="48">
        <v>3.45</v>
      </c>
      <c r="AJ727" s="48">
        <v>3.45</v>
      </c>
      <c r="AK727" s="48">
        <v>3.45</v>
      </c>
    </row>
    <row r="728" spans="1:37" s="48" customFormat="1" x14ac:dyDescent="0.3">
      <c r="A728" s="48" t="str">
        <f t="shared" si="16"/>
        <v>SDG_NoInv_Base_ReproTest02C_InvValccons</v>
      </c>
      <c r="B728" s="49" t="s">
        <v>221</v>
      </c>
      <c r="C728" s="50" t="s">
        <v>272</v>
      </c>
      <c r="D728" s="51" t="s">
        <v>186</v>
      </c>
      <c r="E728" s="48" t="s">
        <v>117</v>
      </c>
      <c r="F728" s="48">
        <v>407.96</v>
      </c>
      <c r="G728" s="48">
        <v>394.03</v>
      </c>
      <c r="H728" s="48">
        <v>402.57</v>
      </c>
      <c r="I728" s="48">
        <v>409.76</v>
      </c>
      <c r="J728" s="48">
        <v>415.84</v>
      </c>
      <c r="K728" s="48">
        <v>424.06</v>
      </c>
      <c r="L728" s="48">
        <v>434.08</v>
      </c>
      <c r="M728" s="48">
        <v>445.72</v>
      </c>
      <c r="N728" s="48">
        <v>457.68</v>
      </c>
      <c r="O728" s="48">
        <v>469.77</v>
      </c>
      <c r="P728" s="48">
        <v>483.69</v>
      </c>
      <c r="Q728" s="48">
        <v>497.72</v>
      </c>
      <c r="R728" s="48">
        <v>514.35</v>
      </c>
      <c r="S728" s="48">
        <v>531.41</v>
      </c>
      <c r="T728" s="48">
        <v>549.4</v>
      </c>
      <c r="U728" s="48">
        <v>569.99</v>
      </c>
      <c r="V728" s="48">
        <v>590.39</v>
      </c>
      <c r="W728" s="48">
        <v>611.28</v>
      </c>
      <c r="X728" s="48">
        <v>632.78</v>
      </c>
      <c r="Y728" s="48">
        <v>651.65</v>
      </c>
      <c r="Z728" s="48">
        <v>671.85</v>
      </c>
      <c r="AA728" s="48">
        <v>690.91</v>
      </c>
      <c r="AB728" s="48">
        <v>705.58</v>
      </c>
      <c r="AC728" s="48">
        <v>722.33</v>
      </c>
      <c r="AD728" s="48">
        <v>743.77</v>
      </c>
      <c r="AE728" s="48">
        <v>767.18</v>
      </c>
      <c r="AF728" s="48">
        <v>791.65</v>
      </c>
      <c r="AG728" s="48">
        <v>816.09</v>
      </c>
      <c r="AH728" s="48">
        <v>812.44</v>
      </c>
      <c r="AI728" s="48">
        <v>806.2</v>
      </c>
      <c r="AJ728" s="48">
        <v>804.02</v>
      </c>
      <c r="AK728" s="48">
        <v>801.03</v>
      </c>
    </row>
    <row r="729" spans="1:37" s="48" customFormat="1" x14ac:dyDescent="0.3">
      <c r="A729" s="48" t="str">
        <f t="shared" si="16"/>
        <v>SDG_NoInv_Base_ReproTest02C_InvValcbsrv</v>
      </c>
      <c r="B729" s="49" t="s">
        <v>221</v>
      </c>
      <c r="C729" s="50" t="s">
        <v>272</v>
      </c>
      <c r="D729" s="51" t="s">
        <v>186</v>
      </c>
      <c r="E729" s="48" t="s">
        <v>118</v>
      </c>
      <c r="F729" s="48">
        <v>64.14</v>
      </c>
      <c r="G729" s="48">
        <v>56.74</v>
      </c>
      <c r="H729" s="48">
        <v>58.82</v>
      </c>
      <c r="I729" s="48">
        <v>60.21</v>
      </c>
      <c r="J729" s="48">
        <v>61.39</v>
      </c>
      <c r="K729" s="48">
        <v>62.78</v>
      </c>
      <c r="L729" s="48">
        <v>64.37</v>
      </c>
      <c r="M729" s="48">
        <v>66.180000000000007</v>
      </c>
      <c r="N729" s="48">
        <v>68.040000000000006</v>
      </c>
      <c r="O729" s="48">
        <v>70.12</v>
      </c>
      <c r="P729" s="48">
        <v>72.319999999999993</v>
      </c>
      <c r="Q729" s="48">
        <v>74.47</v>
      </c>
      <c r="R729" s="48">
        <v>76.97</v>
      </c>
      <c r="S729" s="48">
        <v>79.59</v>
      </c>
      <c r="T729" s="48">
        <v>82.31</v>
      </c>
      <c r="U729" s="48">
        <v>85.41</v>
      </c>
      <c r="V729" s="48">
        <v>88.71</v>
      </c>
      <c r="W729" s="48">
        <v>91.94</v>
      </c>
      <c r="X729" s="48">
        <v>94.91</v>
      </c>
      <c r="Y729" s="48">
        <v>97.79</v>
      </c>
      <c r="Z729" s="48">
        <v>100.83</v>
      </c>
      <c r="AA729" s="48">
        <v>103.73</v>
      </c>
      <c r="AB729" s="48">
        <v>106.06</v>
      </c>
      <c r="AC729" s="48">
        <v>108.57</v>
      </c>
      <c r="AD729" s="48">
        <v>111.73</v>
      </c>
      <c r="AE729" s="48">
        <v>115.19</v>
      </c>
      <c r="AF729" s="48">
        <v>118.84</v>
      </c>
      <c r="AG729" s="48">
        <v>122.33</v>
      </c>
      <c r="AH729" s="48">
        <v>121.84</v>
      </c>
      <c r="AI729" s="48">
        <v>120.78</v>
      </c>
      <c r="AJ729" s="48">
        <v>120.12</v>
      </c>
      <c r="AK729" s="48">
        <v>119.27</v>
      </c>
    </row>
    <row r="730" spans="1:37" s="48" customFormat="1" x14ac:dyDescent="0.3">
      <c r="A730" s="48" t="str">
        <f t="shared" si="16"/>
        <v>SDG_NoInv_Base_ReproTest02C_InvValcimpt</v>
      </c>
      <c r="B730" s="49" t="s">
        <v>221</v>
      </c>
      <c r="C730" s="50" t="s">
        <v>272</v>
      </c>
      <c r="D730" s="51" t="s">
        <v>186</v>
      </c>
      <c r="E730" s="48" t="s">
        <v>119</v>
      </c>
      <c r="F730" s="48">
        <v>2.86</v>
      </c>
      <c r="G730" s="48">
        <v>2.92</v>
      </c>
      <c r="H730" s="48">
        <v>2.95</v>
      </c>
      <c r="I730" s="48">
        <v>2.94</v>
      </c>
      <c r="J730" s="48">
        <v>2.95</v>
      </c>
      <c r="K730" s="48">
        <v>2.95</v>
      </c>
      <c r="L730" s="48">
        <v>2.96</v>
      </c>
      <c r="M730" s="48">
        <v>2.98</v>
      </c>
      <c r="N730" s="48">
        <v>2.99</v>
      </c>
      <c r="O730" s="48">
        <v>3.07</v>
      </c>
      <c r="P730" s="48">
        <v>3.1</v>
      </c>
      <c r="Q730" s="48">
        <v>3.1</v>
      </c>
      <c r="R730" s="48">
        <v>3.11</v>
      </c>
      <c r="S730" s="48">
        <v>3.11</v>
      </c>
      <c r="T730" s="48">
        <v>3.12</v>
      </c>
      <c r="U730" s="48">
        <v>3.12</v>
      </c>
      <c r="V730" s="48">
        <v>3.13</v>
      </c>
      <c r="W730" s="48">
        <v>3.13</v>
      </c>
      <c r="X730" s="48">
        <v>3.14</v>
      </c>
      <c r="Y730" s="48">
        <v>3.14</v>
      </c>
      <c r="Z730" s="48">
        <v>3.13</v>
      </c>
      <c r="AA730" s="48">
        <v>3.14</v>
      </c>
      <c r="AB730" s="48">
        <v>3.15</v>
      </c>
      <c r="AC730" s="48">
        <v>3.16</v>
      </c>
      <c r="AD730" s="48">
        <v>3.16</v>
      </c>
      <c r="AE730" s="48">
        <v>3.16</v>
      </c>
      <c r="AF730" s="48">
        <v>3.16</v>
      </c>
      <c r="AG730" s="48">
        <v>3.16</v>
      </c>
      <c r="AH730" s="48">
        <v>3.15</v>
      </c>
      <c r="AI730" s="48">
        <v>3.12</v>
      </c>
      <c r="AJ730" s="48">
        <v>3.1</v>
      </c>
      <c r="AK730" s="48">
        <v>3.08</v>
      </c>
    </row>
    <row r="731" spans="1:37" s="48" customFormat="1" x14ac:dyDescent="0.3">
      <c r="A731" s="48" t="str">
        <f t="shared" si="16"/>
        <v>SDG_NoInv_Base_ReproTest02C_InvValtotal</v>
      </c>
      <c r="B731" s="49" t="s">
        <v>221</v>
      </c>
      <c r="C731" s="50" t="s">
        <v>272</v>
      </c>
      <c r="D731" s="51" t="s">
        <v>186</v>
      </c>
      <c r="E731" s="48" t="s">
        <v>1</v>
      </c>
      <c r="F731" s="48">
        <v>906.02</v>
      </c>
      <c r="G731" s="48">
        <v>857.61</v>
      </c>
      <c r="H731" s="48">
        <v>884.94</v>
      </c>
      <c r="I731" s="48">
        <v>904.62</v>
      </c>
      <c r="J731" s="48">
        <v>921.4</v>
      </c>
      <c r="K731" s="48">
        <v>941.58</v>
      </c>
      <c r="L731" s="48">
        <v>964.83</v>
      </c>
      <c r="M731" s="48">
        <v>989.22</v>
      </c>
      <c r="N731" s="48">
        <v>1015.6</v>
      </c>
      <c r="O731" s="48">
        <v>1046.82</v>
      </c>
      <c r="P731" s="48">
        <v>1079.2</v>
      </c>
      <c r="Q731" s="48">
        <v>1110.8800000000001</v>
      </c>
      <c r="R731" s="48">
        <v>1148.45</v>
      </c>
      <c r="S731" s="48">
        <v>1186.75</v>
      </c>
      <c r="T731" s="48">
        <v>1227.1199999999999</v>
      </c>
      <c r="U731" s="48">
        <v>1273.26</v>
      </c>
      <c r="V731" s="48">
        <v>1318.02</v>
      </c>
      <c r="W731" s="48">
        <v>1364.55</v>
      </c>
      <c r="X731" s="48">
        <v>1413.35</v>
      </c>
      <c r="Y731" s="48">
        <v>1459.21</v>
      </c>
      <c r="Z731" s="48">
        <v>1507.79</v>
      </c>
      <c r="AA731" s="48">
        <v>1555.13</v>
      </c>
      <c r="AB731" s="48">
        <v>1605.99</v>
      </c>
      <c r="AC731" s="48">
        <v>1654.21</v>
      </c>
      <c r="AD731" s="48">
        <v>1704.04</v>
      </c>
      <c r="AE731" s="48">
        <v>1755.91</v>
      </c>
      <c r="AF731" s="48">
        <v>1809.71</v>
      </c>
      <c r="AG731" s="48">
        <v>1862.8</v>
      </c>
      <c r="AH731" s="48">
        <v>1869.54</v>
      </c>
      <c r="AI731" s="48">
        <v>1868.63</v>
      </c>
      <c r="AJ731" s="48">
        <v>1867.86</v>
      </c>
      <c r="AK731" s="48">
        <v>1863.14</v>
      </c>
    </row>
    <row r="732" spans="1:37" s="48" customFormat="1" x14ac:dyDescent="0.3">
      <c r="A732" s="48" t="str">
        <f t="shared" si="16"/>
        <v>SDG_NoInv_Base_ReproTest02IADJXtotal</v>
      </c>
      <c r="B732" s="49" t="s">
        <v>221</v>
      </c>
      <c r="C732" s="50" t="s">
        <v>272</v>
      </c>
      <c r="D732" s="51" t="s">
        <v>187</v>
      </c>
      <c r="E732" s="48" t="s">
        <v>1</v>
      </c>
      <c r="F732" s="48">
        <v>1</v>
      </c>
      <c r="G732" s="48">
        <v>0.91</v>
      </c>
      <c r="H732" s="48">
        <v>0.94</v>
      </c>
      <c r="I732" s="48">
        <v>0.96</v>
      </c>
      <c r="J732" s="48">
        <v>0.97</v>
      </c>
      <c r="K732" s="48">
        <v>0.99</v>
      </c>
      <c r="L732" s="48">
        <v>1.02</v>
      </c>
      <c r="M732" s="48">
        <v>1.05</v>
      </c>
      <c r="N732" s="48">
        <v>1.07</v>
      </c>
      <c r="O732" s="48">
        <v>1.1100000000000001</v>
      </c>
      <c r="P732" s="48">
        <v>1.1499999999999999</v>
      </c>
      <c r="Q732" s="48">
        <v>1.18</v>
      </c>
      <c r="R732" s="48">
        <v>1.21</v>
      </c>
      <c r="S732" s="48">
        <v>1.25</v>
      </c>
      <c r="T732" s="48">
        <v>1.29</v>
      </c>
      <c r="U732" s="48">
        <v>1.34</v>
      </c>
      <c r="V732" s="48">
        <v>1.39</v>
      </c>
      <c r="W732" s="48">
        <v>1.44</v>
      </c>
      <c r="X732" s="48">
        <v>1.48</v>
      </c>
      <c r="Y732" s="48">
        <v>1.53</v>
      </c>
      <c r="Z732" s="48">
        <v>1.58</v>
      </c>
      <c r="AA732" s="48">
        <v>1.62</v>
      </c>
      <c r="AB732" s="48">
        <v>1.67</v>
      </c>
      <c r="AC732" s="48">
        <v>1.71</v>
      </c>
      <c r="AD732" s="48">
        <v>1.76</v>
      </c>
      <c r="AE732" s="48">
        <v>1.81</v>
      </c>
      <c r="AF732" s="48">
        <v>1.87</v>
      </c>
      <c r="AG732" s="48">
        <v>1.92</v>
      </c>
      <c r="AH732" s="48">
        <v>1.91</v>
      </c>
      <c r="AI732" s="48">
        <v>1.9</v>
      </c>
      <c r="AJ732" s="48">
        <v>1.89</v>
      </c>
      <c r="AK732" s="48">
        <v>1.88</v>
      </c>
    </row>
    <row r="733" spans="1:37" s="48" customFormat="1" x14ac:dyDescent="0.3">
      <c r="A733" s="48" t="str">
        <f t="shared" si="16"/>
        <v>SDG_NoInv_Base_ReproTest02C_QINV_IADJtotal</v>
      </c>
      <c r="B733" s="49" t="s">
        <v>221</v>
      </c>
      <c r="C733" s="50" t="s">
        <v>272</v>
      </c>
      <c r="D733" s="51" t="s">
        <v>188</v>
      </c>
      <c r="E733" s="48" t="s">
        <v>1</v>
      </c>
      <c r="F733" s="48">
        <v>906.02</v>
      </c>
      <c r="G733" s="48">
        <v>944.29</v>
      </c>
      <c r="H733" s="48">
        <v>945.55</v>
      </c>
      <c r="I733" s="48">
        <v>947.1</v>
      </c>
      <c r="J733" s="48">
        <v>947.04</v>
      </c>
      <c r="K733" s="48">
        <v>948.02</v>
      </c>
      <c r="L733" s="48">
        <v>948.05</v>
      </c>
      <c r="M733" s="48">
        <v>946.15</v>
      </c>
      <c r="N733" s="48">
        <v>944.93</v>
      </c>
      <c r="O733" s="48">
        <v>941.79</v>
      </c>
      <c r="P733" s="48">
        <v>942.32</v>
      </c>
      <c r="Q733" s="48">
        <v>943.58</v>
      </c>
      <c r="R733" s="48">
        <v>945.58</v>
      </c>
      <c r="S733" s="48">
        <v>946.91</v>
      </c>
      <c r="T733" s="48">
        <v>948.06</v>
      </c>
      <c r="U733" s="48">
        <v>948.88</v>
      </c>
      <c r="V733" s="48">
        <v>947.44</v>
      </c>
      <c r="W733" s="48">
        <v>947.79</v>
      </c>
      <c r="X733" s="48">
        <v>952.15</v>
      </c>
      <c r="Y733" s="48">
        <v>953.79</v>
      </c>
      <c r="Z733" s="48">
        <v>955.45</v>
      </c>
      <c r="AA733" s="48">
        <v>957.07</v>
      </c>
      <c r="AB733" s="48">
        <v>964.1</v>
      </c>
      <c r="AC733" s="48">
        <v>968.88</v>
      </c>
      <c r="AD733" s="48">
        <v>970.26</v>
      </c>
      <c r="AE733" s="48">
        <v>970.46</v>
      </c>
      <c r="AF733" s="48">
        <v>970.23</v>
      </c>
      <c r="AG733" s="48">
        <v>970.15</v>
      </c>
      <c r="AH733" s="48">
        <v>977.21</v>
      </c>
      <c r="AI733" s="48">
        <v>984.01</v>
      </c>
      <c r="AJ733" s="48">
        <v>987.59</v>
      </c>
      <c r="AK733" s="48">
        <v>990.91</v>
      </c>
    </row>
    <row r="734" spans="1:37" s="48" customFormat="1" x14ac:dyDescent="0.3">
      <c r="A734" s="48" t="str">
        <f t="shared" si="16"/>
        <v>SDG_NoInv_Base_ReproTest02trnsfrx_govent-n</v>
      </c>
      <c r="B734" s="49" t="s">
        <v>221</v>
      </c>
      <c r="C734" s="50" t="s">
        <v>272</v>
      </c>
      <c r="D734" s="51" t="s">
        <v>193</v>
      </c>
      <c r="E734" s="48" t="s">
        <v>82</v>
      </c>
      <c r="F734" s="48">
        <v>182.31</v>
      </c>
      <c r="G734" s="48">
        <v>182.31</v>
      </c>
      <c r="H734" s="48">
        <v>182.31</v>
      </c>
      <c r="I734" s="48">
        <v>182.31</v>
      </c>
      <c r="J734" s="48">
        <v>182.31</v>
      </c>
      <c r="K734" s="48">
        <v>182.31</v>
      </c>
      <c r="L734" s="48">
        <v>182.31</v>
      </c>
      <c r="M734" s="48">
        <v>182.31</v>
      </c>
      <c r="N734" s="48">
        <v>182.31</v>
      </c>
      <c r="O734" s="48">
        <v>182.31</v>
      </c>
      <c r="P734" s="48">
        <v>182.31</v>
      </c>
      <c r="Q734" s="48">
        <v>182.31</v>
      </c>
      <c r="R734" s="48">
        <v>182.31</v>
      </c>
      <c r="S734" s="48">
        <v>182.31</v>
      </c>
      <c r="T734" s="48">
        <v>182.31</v>
      </c>
      <c r="U734" s="48">
        <v>182.31</v>
      </c>
      <c r="V734" s="48">
        <v>182.31</v>
      </c>
      <c r="W734" s="48">
        <v>182.31</v>
      </c>
      <c r="X734" s="48">
        <v>182.31</v>
      </c>
      <c r="Y734" s="48">
        <v>182.31</v>
      </c>
      <c r="Z734" s="48">
        <v>182.31</v>
      </c>
      <c r="AA734" s="48">
        <v>182.31</v>
      </c>
      <c r="AB734" s="48">
        <v>182.31</v>
      </c>
      <c r="AC734" s="48">
        <v>182.31</v>
      </c>
      <c r="AD734" s="48">
        <v>182.31</v>
      </c>
      <c r="AE734" s="48">
        <v>182.31</v>
      </c>
      <c r="AF734" s="48">
        <v>182.31</v>
      </c>
      <c r="AG734" s="48">
        <v>182.31</v>
      </c>
      <c r="AH734" s="48">
        <v>182.31</v>
      </c>
      <c r="AI734" s="48">
        <v>182.31</v>
      </c>
      <c r="AJ734" s="48">
        <v>182.31</v>
      </c>
      <c r="AK734" s="48">
        <v>182.31</v>
      </c>
    </row>
    <row r="735" spans="1:37" s="48" customFormat="1" x14ac:dyDescent="0.3">
      <c r="A735" s="48" t="str">
        <f t="shared" si="16"/>
        <v>SDG_NoInv_Base_ReproTest02trnsfrx_govhhd-0</v>
      </c>
      <c r="B735" s="49" t="s">
        <v>221</v>
      </c>
      <c r="C735" s="50" t="s">
        <v>272</v>
      </c>
      <c r="D735" s="51" t="s">
        <v>193</v>
      </c>
      <c r="E735" s="48" t="s">
        <v>84</v>
      </c>
      <c r="F735" s="48">
        <v>42.27</v>
      </c>
      <c r="G735" s="48">
        <v>42.27</v>
      </c>
      <c r="H735" s="48">
        <v>40.130000000000003</v>
      </c>
      <c r="I735" s="48">
        <v>41.62</v>
      </c>
      <c r="J735" s="48">
        <v>42.78</v>
      </c>
      <c r="K735" s="48">
        <v>43.8</v>
      </c>
      <c r="L735" s="48">
        <v>44.98</v>
      </c>
      <c r="M735" s="48">
        <v>46.31</v>
      </c>
      <c r="N735" s="48">
        <v>47.67</v>
      </c>
      <c r="O735" s="48">
        <v>49.16</v>
      </c>
      <c r="P735" s="48">
        <v>50.86</v>
      </c>
      <c r="Q735" s="48">
        <v>52.67</v>
      </c>
      <c r="R735" s="48">
        <v>54.47</v>
      </c>
      <c r="S735" s="48">
        <v>56.58</v>
      </c>
      <c r="T735" s="48">
        <v>58.75</v>
      </c>
      <c r="U735" s="48">
        <v>61.03</v>
      </c>
      <c r="V735" s="48">
        <v>63.62</v>
      </c>
      <c r="W735" s="48">
        <v>66.16</v>
      </c>
      <c r="X735" s="48">
        <v>68.819999999999993</v>
      </c>
      <c r="Y735" s="48">
        <v>71.61</v>
      </c>
      <c r="Z735" s="48">
        <v>74.28</v>
      </c>
      <c r="AA735" s="48">
        <v>77.11</v>
      </c>
      <c r="AB735" s="48">
        <v>79.900000000000006</v>
      </c>
      <c r="AC735" s="48">
        <v>83</v>
      </c>
      <c r="AD735" s="48">
        <v>85.95</v>
      </c>
      <c r="AE735" s="48">
        <v>88.95</v>
      </c>
      <c r="AF735" s="48">
        <v>92.08</v>
      </c>
      <c r="AG735" s="48">
        <v>95.33</v>
      </c>
      <c r="AH735" s="48">
        <v>98.59</v>
      </c>
      <c r="AI735" s="48">
        <v>99.57</v>
      </c>
      <c r="AJ735" s="48">
        <v>100.16</v>
      </c>
      <c r="AK735" s="48">
        <v>100.69</v>
      </c>
    </row>
    <row r="736" spans="1:37" s="48" customFormat="1" x14ac:dyDescent="0.3">
      <c r="A736" s="48" t="str">
        <f t="shared" si="16"/>
        <v>SDG_NoInv_Base_ReproTest02trnsfrx_govhhd-1</v>
      </c>
      <c r="B736" s="49" t="s">
        <v>221</v>
      </c>
      <c r="C736" s="50" t="s">
        <v>272</v>
      </c>
      <c r="D736" s="51" t="s">
        <v>193</v>
      </c>
      <c r="E736" s="48" t="s">
        <v>85</v>
      </c>
      <c r="F736" s="48">
        <v>53.47</v>
      </c>
      <c r="G736" s="48">
        <v>53.47</v>
      </c>
      <c r="H736" s="48">
        <v>50.76</v>
      </c>
      <c r="I736" s="48">
        <v>52.65</v>
      </c>
      <c r="J736" s="48">
        <v>54.12</v>
      </c>
      <c r="K736" s="48">
        <v>55.41</v>
      </c>
      <c r="L736" s="48">
        <v>56.9</v>
      </c>
      <c r="M736" s="48">
        <v>58.58</v>
      </c>
      <c r="N736" s="48">
        <v>60.3</v>
      </c>
      <c r="O736" s="48">
        <v>62.18</v>
      </c>
      <c r="P736" s="48">
        <v>64.34</v>
      </c>
      <c r="Q736" s="48">
        <v>66.63</v>
      </c>
      <c r="R736" s="48">
        <v>68.91</v>
      </c>
      <c r="S736" s="48">
        <v>71.58</v>
      </c>
      <c r="T736" s="48">
        <v>74.31</v>
      </c>
      <c r="U736" s="48">
        <v>77.2</v>
      </c>
      <c r="V736" s="48">
        <v>80.47</v>
      </c>
      <c r="W736" s="48">
        <v>83.69</v>
      </c>
      <c r="X736" s="48">
        <v>87.05</v>
      </c>
      <c r="Y736" s="48">
        <v>90.58</v>
      </c>
      <c r="Z736" s="48">
        <v>93.96</v>
      </c>
      <c r="AA736" s="48">
        <v>97.54</v>
      </c>
      <c r="AB736" s="48">
        <v>101.07</v>
      </c>
      <c r="AC736" s="48">
        <v>104.99</v>
      </c>
      <c r="AD736" s="48">
        <v>108.72</v>
      </c>
      <c r="AE736" s="48">
        <v>112.52</v>
      </c>
      <c r="AF736" s="48">
        <v>116.47</v>
      </c>
      <c r="AG736" s="48">
        <v>120.59</v>
      </c>
      <c r="AH736" s="48">
        <v>124.71</v>
      </c>
      <c r="AI736" s="48">
        <v>125.95</v>
      </c>
      <c r="AJ736" s="48">
        <v>126.7</v>
      </c>
      <c r="AK736" s="48">
        <v>127.37</v>
      </c>
    </row>
    <row r="737" spans="1:37" s="48" customFormat="1" x14ac:dyDescent="0.3">
      <c r="A737" s="48" t="str">
        <f t="shared" si="16"/>
        <v>SDG_NoInv_Base_ReproTest02trnsfrx_govhhd-2</v>
      </c>
      <c r="B737" s="49" t="s">
        <v>221</v>
      </c>
      <c r="C737" s="50" t="s">
        <v>272</v>
      </c>
      <c r="D737" s="51" t="s">
        <v>193</v>
      </c>
      <c r="E737" s="48" t="s">
        <v>86</v>
      </c>
      <c r="F737" s="48">
        <v>58.1</v>
      </c>
      <c r="G737" s="48">
        <v>58.1</v>
      </c>
      <c r="H737" s="48">
        <v>55.15</v>
      </c>
      <c r="I737" s="48">
        <v>57.2</v>
      </c>
      <c r="J737" s="48">
        <v>58.8</v>
      </c>
      <c r="K737" s="48">
        <v>60.2</v>
      </c>
      <c r="L737" s="48">
        <v>61.82</v>
      </c>
      <c r="M737" s="48">
        <v>63.64</v>
      </c>
      <c r="N737" s="48">
        <v>65.52</v>
      </c>
      <c r="O737" s="48">
        <v>67.56</v>
      </c>
      <c r="P737" s="48">
        <v>69.900000000000006</v>
      </c>
      <c r="Q737" s="48">
        <v>72.39</v>
      </c>
      <c r="R737" s="48">
        <v>74.86</v>
      </c>
      <c r="S737" s="48">
        <v>77.77</v>
      </c>
      <c r="T737" s="48">
        <v>80.739999999999995</v>
      </c>
      <c r="U737" s="48">
        <v>83.88</v>
      </c>
      <c r="V737" s="48">
        <v>87.43</v>
      </c>
      <c r="W737" s="48">
        <v>90.93</v>
      </c>
      <c r="X737" s="48">
        <v>94.58</v>
      </c>
      <c r="Y737" s="48">
        <v>98.41</v>
      </c>
      <c r="Z737" s="48">
        <v>102.08</v>
      </c>
      <c r="AA737" s="48">
        <v>105.97</v>
      </c>
      <c r="AB737" s="48">
        <v>109.81</v>
      </c>
      <c r="AC737" s="48">
        <v>114.07</v>
      </c>
      <c r="AD737" s="48">
        <v>118.12</v>
      </c>
      <c r="AE737" s="48">
        <v>122.25</v>
      </c>
      <c r="AF737" s="48">
        <v>126.55</v>
      </c>
      <c r="AG737" s="48">
        <v>131.01</v>
      </c>
      <c r="AH737" s="48">
        <v>135.49</v>
      </c>
      <c r="AI737" s="48">
        <v>136.85</v>
      </c>
      <c r="AJ737" s="48">
        <v>137.66</v>
      </c>
      <c r="AK737" s="48">
        <v>138.38999999999999</v>
      </c>
    </row>
    <row r="738" spans="1:37" s="48" customFormat="1" x14ac:dyDescent="0.3">
      <c r="A738" s="48" t="str">
        <f t="shared" si="16"/>
        <v>SDG_NoInv_Base_ReproTest02trnsfrx_govhhd-3</v>
      </c>
      <c r="B738" s="49" t="s">
        <v>221</v>
      </c>
      <c r="C738" s="50" t="s">
        <v>272</v>
      </c>
      <c r="D738" s="51" t="s">
        <v>193</v>
      </c>
      <c r="E738" s="48" t="s">
        <v>87</v>
      </c>
      <c r="F738" s="48">
        <v>61.81</v>
      </c>
      <c r="G738" s="48">
        <v>61.81</v>
      </c>
      <c r="H738" s="48">
        <v>58.67</v>
      </c>
      <c r="I738" s="48">
        <v>60.85</v>
      </c>
      <c r="J738" s="48">
        <v>62.55</v>
      </c>
      <c r="K738" s="48">
        <v>64.040000000000006</v>
      </c>
      <c r="L738" s="48">
        <v>65.77</v>
      </c>
      <c r="M738" s="48">
        <v>67.709999999999994</v>
      </c>
      <c r="N738" s="48">
        <v>69.7</v>
      </c>
      <c r="O738" s="48">
        <v>71.87</v>
      </c>
      <c r="P738" s="48">
        <v>74.37</v>
      </c>
      <c r="Q738" s="48">
        <v>77.010000000000005</v>
      </c>
      <c r="R738" s="48">
        <v>79.650000000000006</v>
      </c>
      <c r="S738" s="48">
        <v>82.73</v>
      </c>
      <c r="T738" s="48">
        <v>85.9</v>
      </c>
      <c r="U738" s="48">
        <v>89.23</v>
      </c>
      <c r="V738" s="48">
        <v>93.01</v>
      </c>
      <c r="W738" s="48">
        <v>96.74</v>
      </c>
      <c r="X738" s="48">
        <v>100.62</v>
      </c>
      <c r="Y738" s="48">
        <v>104.7</v>
      </c>
      <c r="Z738" s="48">
        <v>108.6</v>
      </c>
      <c r="AA738" s="48">
        <v>112.74</v>
      </c>
      <c r="AB738" s="48">
        <v>116.82</v>
      </c>
      <c r="AC738" s="48">
        <v>121.36</v>
      </c>
      <c r="AD738" s="48">
        <v>125.67</v>
      </c>
      <c r="AE738" s="48">
        <v>130.06</v>
      </c>
      <c r="AF738" s="48">
        <v>134.63</v>
      </c>
      <c r="AG738" s="48">
        <v>139.38</v>
      </c>
      <c r="AH738" s="48">
        <v>144.13999999999999</v>
      </c>
      <c r="AI738" s="48">
        <v>145.59</v>
      </c>
      <c r="AJ738" s="48">
        <v>146.44999999999999</v>
      </c>
      <c r="AK738" s="48">
        <v>147.22999999999999</v>
      </c>
    </row>
    <row r="739" spans="1:37" s="48" customFormat="1" x14ac:dyDescent="0.3">
      <c r="A739" s="48" t="str">
        <f t="shared" si="16"/>
        <v>SDG_NoInv_Base_ReproTest02trnsfrx_govhhd-4</v>
      </c>
      <c r="B739" s="49" t="s">
        <v>221</v>
      </c>
      <c r="C739" s="50" t="s">
        <v>272</v>
      </c>
      <c r="D739" s="51" t="s">
        <v>193</v>
      </c>
      <c r="E739" s="48" t="s">
        <v>88</v>
      </c>
      <c r="F739" s="48">
        <v>54.28</v>
      </c>
      <c r="G739" s="48">
        <v>54.28</v>
      </c>
      <c r="H739" s="48">
        <v>51.52</v>
      </c>
      <c r="I739" s="48">
        <v>53.44</v>
      </c>
      <c r="J739" s="48">
        <v>54.93</v>
      </c>
      <c r="K739" s="48">
        <v>56.24</v>
      </c>
      <c r="L739" s="48">
        <v>57.76</v>
      </c>
      <c r="M739" s="48">
        <v>59.46</v>
      </c>
      <c r="N739" s="48">
        <v>61.21</v>
      </c>
      <c r="O739" s="48">
        <v>63.11</v>
      </c>
      <c r="P739" s="48">
        <v>65.3</v>
      </c>
      <c r="Q739" s="48">
        <v>67.63</v>
      </c>
      <c r="R739" s="48">
        <v>69.94</v>
      </c>
      <c r="S739" s="48">
        <v>72.650000000000006</v>
      </c>
      <c r="T739" s="48">
        <v>75.430000000000007</v>
      </c>
      <c r="U739" s="48">
        <v>78.36</v>
      </c>
      <c r="V739" s="48">
        <v>81.680000000000007</v>
      </c>
      <c r="W739" s="48">
        <v>84.95</v>
      </c>
      <c r="X739" s="48">
        <v>88.36</v>
      </c>
      <c r="Y739" s="48">
        <v>91.94</v>
      </c>
      <c r="Z739" s="48">
        <v>95.37</v>
      </c>
      <c r="AA739" s="48">
        <v>99</v>
      </c>
      <c r="AB739" s="48">
        <v>102.59</v>
      </c>
      <c r="AC739" s="48">
        <v>106.57</v>
      </c>
      <c r="AD739" s="48">
        <v>110.36</v>
      </c>
      <c r="AE739" s="48">
        <v>114.21</v>
      </c>
      <c r="AF739" s="48">
        <v>118.22</v>
      </c>
      <c r="AG739" s="48">
        <v>122.4</v>
      </c>
      <c r="AH739" s="48">
        <v>126.58</v>
      </c>
      <c r="AI739" s="48">
        <v>127.85</v>
      </c>
      <c r="AJ739" s="48">
        <v>128.61000000000001</v>
      </c>
      <c r="AK739" s="48">
        <v>129.29</v>
      </c>
    </row>
    <row r="740" spans="1:37" s="48" customFormat="1" x14ac:dyDescent="0.3">
      <c r="A740" s="48" t="str">
        <f t="shared" si="16"/>
        <v>SDG_NoInv_Base_ReproTest02trnsfrx_govhhd-5</v>
      </c>
      <c r="B740" s="49" t="s">
        <v>221</v>
      </c>
      <c r="C740" s="50" t="s">
        <v>272</v>
      </c>
      <c r="D740" s="51" t="s">
        <v>193</v>
      </c>
      <c r="E740" s="48" t="s">
        <v>89</v>
      </c>
      <c r="F740" s="48">
        <v>51.45</v>
      </c>
      <c r="G740" s="48">
        <v>51.45</v>
      </c>
      <c r="H740" s="48">
        <v>48.84</v>
      </c>
      <c r="I740" s="48">
        <v>50.65</v>
      </c>
      <c r="J740" s="48">
        <v>52.07</v>
      </c>
      <c r="K740" s="48">
        <v>53.31</v>
      </c>
      <c r="L740" s="48">
        <v>54.75</v>
      </c>
      <c r="M740" s="48">
        <v>56.36</v>
      </c>
      <c r="N740" s="48">
        <v>58.02</v>
      </c>
      <c r="O740" s="48">
        <v>59.82</v>
      </c>
      <c r="P740" s="48">
        <v>61.9</v>
      </c>
      <c r="Q740" s="48">
        <v>64.099999999999994</v>
      </c>
      <c r="R740" s="48">
        <v>66.3</v>
      </c>
      <c r="S740" s="48">
        <v>68.87</v>
      </c>
      <c r="T740" s="48">
        <v>71.5</v>
      </c>
      <c r="U740" s="48">
        <v>74.28</v>
      </c>
      <c r="V740" s="48">
        <v>77.42</v>
      </c>
      <c r="W740" s="48">
        <v>80.52</v>
      </c>
      <c r="X740" s="48">
        <v>83.76</v>
      </c>
      <c r="Y740" s="48">
        <v>87.15</v>
      </c>
      <c r="Z740" s="48">
        <v>90.4</v>
      </c>
      <c r="AA740" s="48">
        <v>93.84</v>
      </c>
      <c r="AB740" s="48">
        <v>97.24</v>
      </c>
      <c r="AC740" s="48">
        <v>101.02</v>
      </c>
      <c r="AD740" s="48">
        <v>104.6</v>
      </c>
      <c r="AE740" s="48">
        <v>108.26</v>
      </c>
      <c r="AF740" s="48">
        <v>112.06</v>
      </c>
      <c r="AG740" s="48">
        <v>116.02</v>
      </c>
      <c r="AH740" s="48">
        <v>119.98</v>
      </c>
      <c r="AI740" s="48">
        <v>121.18</v>
      </c>
      <c r="AJ740" s="48">
        <v>121.9</v>
      </c>
      <c r="AK740" s="48">
        <v>122.55</v>
      </c>
    </row>
    <row r="741" spans="1:37" s="48" customFormat="1" x14ac:dyDescent="0.3">
      <c r="A741" s="48" t="str">
        <f t="shared" si="16"/>
        <v>SDG_NoInv_Base_ReproTest02trnsfrx_govhhd-6</v>
      </c>
      <c r="B741" s="49" t="s">
        <v>221</v>
      </c>
      <c r="C741" s="50" t="s">
        <v>272</v>
      </c>
      <c r="D741" s="51" t="s">
        <v>193</v>
      </c>
      <c r="E741" s="48" t="s">
        <v>90</v>
      </c>
      <c r="F741" s="48">
        <v>33.299999999999997</v>
      </c>
      <c r="G741" s="48">
        <v>33.299999999999997</v>
      </c>
      <c r="H741" s="48">
        <v>31.61</v>
      </c>
      <c r="I741" s="48">
        <v>32.79</v>
      </c>
      <c r="J741" s="48">
        <v>33.71</v>
      </c>
      <c r="K741" s="48">
        <v>34.51</v>
      </c>
      <c r="L741" s="48">
        <v>35.44</v>
      </c>
      <c r="M741" s="48">
        <v>36.479999999999997</v>
      </c>
      <c r="N741" s="48">
        <v>37.56</v>
      </c>
      <c r="O741" s="48">
        <v>38.729999999999997</v>
      </c>
      <c r="P741" s="48">
        <v>40.07</v>
      </c>
      <c r="Q741" s="48">
        <v>41.5</v>
      </c>
      <c r="R741" s="48">
        <v>42.92</v>
      </c>
      <c r="S741" s="48">
        <v>44.58</v>
      </c>
      <c r="T741" s="48">
        <v>46.28</v>
      </c>
      <c r="U741" s="48">
        <v>48.08</v>
      </c>
      <c r="V741" s="48">
        <v>50.12</v>
      </c>
      <c r="W741" s="48">
        <v>52.13</v>
      </c>
      <c r="X741" s="48">
        <v>54.22</v>
      </c>
      <c r="Y741" s="48">
        <v>56.41</v>
      </c>
      <c r="Z741" s="48">
        <v>58.52</v>
      </c>
      <c r="AA741" s="48">
        <v>60.75</v>
      </c>
      <c r="AB741" s="48">
        <v>62.95</v>
      </c>
      <c r="AC741" s="48">
        <v>65.39</v>
      </c>
      <c r="AD741" s="48">
        <v>67.709999999999994</v>
      </c>
      <c r="AE741" s="48">
        <v>70.08</v>
      </c>
      <c r="AF741" s="48">
        <v>72.540000000000006</v>
      </c>
      <c r="AG741" s="48">
        <v>75.099999999999994</v>
      </c>
      <c r="AH741" s="48">
        <v>77.67</v>
      </c>
      <c r="AI741" s="48">
        <v>78.45</v>
      </c>
      <c r="AJ741" s="48">
        <v>78.91</v>
      </c>
      <c r="AK741" s="48">
        <v>79.33</v>
      </c>
    </row>
    <row r="742" spans="1:37" s="48" customFormat="1" x14ac:dyDescent="0.3">
      <c r="A742" s="48" t="str">
        <f t="shared" si="16"/>
        <v>SDG_NoInv_Base_ReproTest02trnsfrx_govhhd-7</v>
      </c>
      <c r="B742" s="49" t="s">
        <v>221</v>
      </c>
      <c r="C742" s="50" t="s">
        <v>272</v>
      </c>
      <c r="D742" s="51" t="s">
        <v>193</v>
      </c>
      <c r="E742" s="48" t="s">
        <v>91</v>
      </c>
      <c r="F742" s="48">
        <v>17.170000000000002</v>
      </c>
      <c r="G742" s="48">
        <v>17.170000000000002</v>
      </c>
      <c r="H742" s="48">
        <v>16.29</v>
      </c>
      <c r="I742" s="48">
        <v>16.899999999999999</v>
      </c>
      <c r="J742" s="48">
        <v>17.37</v>
      </c>
      <c r="K742" s="48">
        <v>17.79</v>
      </c>
      <c r="L742" s="48">
        <v>18.27</v>
      </c>
      <c r="M742" s="48">
        <v>18.8</v>
      </c>
      <c r="N742" s="48">
        <v>19.36</v>
      </c>
      <c r="O742" s="48">
        <v>19.96</v>
      </c>
      <c r="P742" s="48">
        <v>20.65</v>
      </c>
      <c r="Q742" s="48">
        <v>21.39</v>
      </c>
      <c r="R742" s="48">
        <v>22.12</v>
      </c>
      <c r="S742" s="48">
        <v>22.98</v>
      </c>
      <c r="T742" s="48">
        <v>23.86</v>
      </c>
      <c r="U742" s="48">
        <v>24.78</v>
      </c>
      <c r="V742" s="48">
        <v>25.83</v>
      </c>
      <c r="W742" s="48">
        <v>26.87</v>
      </c>
      <c r="X742" s="48">
        <v>27.95</v>
      </c>
      <c r="Y742" s="48">
        <v>29.08</v>
      </c>
      <c r="Z742" s="48">
        <v>30.16</v>
      </c>
      <c r="AA742" s="48">
        <v>31.31</v>
      </c>
      <c r="AB742" s="48">
        <v>32.450000000000003</v>
      </c>
      <c r="AC742" s="48">
        <v>33.700000000000003</v>
      </c>
      <c r="AD742" s="48">
        <v>34.9</v>
      </c>
      <c r="AE742" s="48">
        <v>36.119999999999997</v>
      </c>
      <c r="AF742" s="48">
        <v>37.39</v>
      </c>
      <c r="AG742" s="48">
        <v>38.71</v>
      </c>
      <c r="AH742" s="48">
        <v>40.03</v>
      </c>
      <c r="AI742" s="48">
        <v>40.43</v>
      </c>
      <c r="AJ742" s="48">
        <v>40.67</v>
      </c>
      <c r="AK742" s="48">
        <v>40.89</v>
      </c>
    </row>
    <row r="743" spans="1:37" s="48" customFormat="1" x14ac:dyDescent="0.3">
      <c r="A743" s="48" t="str">
        <f t="shared" si="16"/>
        <v>SDG_NoInv_Base_ReproTest02trnsfrx_govhhd-8</v>
      </c>
      <c r="B743" s="49" t="s">
        <v>221</v>
      </c>
      <c r="C743" s="50" t="s">
        <v>272</v>
      </c>
      <c r="D743" s="51" t="s">
        <v>193</v>
      </c>
      <c r="E743" s="48" t="s">
        <v>92</v>
      </c>
      <c r="F743" s="48">
        <v>-31.54</v>
      </c>
      <c r="G743" s="48">
        <v>-31.54</v>
      </c>
      <c r="H743" s="48">
        <v>-29.94</v>
      </c>
      <c r="I743" s="48">
        <v>-31.05</v>
      </c>
      <c r="J743" s="48">
        <v>-31.92</v>
      </c>
      <c r="K743" s="48">
        <v>-32.68</v>
      </c>
      <c r="L743" s="48">
        <v>-33.56</v>
      </c>
      <c r="M743" s="48">
        <v>-34.549999999999997</v>
      </c>
      <c r="N743" s="48">
        <v>-35.57</v>
      </c>
      <c r="O743" s="48">
        <v>-36.67</v>
      </c>
      <c r="P743" s="48">
        <v>-37.950000000000003</v>
      </c>
      <c r="Q743" s="48">
        <v>-39.299999999999997</v>
      </c>
      <c r="R743" s="48">
        <v>-40.64</v>
      </c>
      <c r="S743" s="48">
        <v>-42.22</v>
      </c>
      <c r="T743" s="48">
        <v>-43.83</v>
      </c>
      <c r="U743" s="48">
        <v>-45.53</v>
      </c>
      <c r="V743" s="48">
        <v>-47.46</v>
      </c>
      <c r="W743" s="48">
        <v>-49.36</v>
      </c>
      <c r="X743" s="48">
        <v>-51.35</v>
      </c>
      <c r="Y743" s="48">
        <v>-53.42</v>
      </c>
      <c r="Z743" s="48">
        <v>-55.42</v>
      </c>
      <c r="AA743" s="48">
        <v>-57.53</v>
      </c>
      <c r="AB743" s="48">
        <v>-59.61</v>
      </c>
      <c r="AC743" s="48">
        <v>-61.93</v>
      </c>
      <c r="AD743" s="48">
        <v>-64.13</v>
      </c>
      <c r="AE743" s="48">
        <v>-66.37</v>
      </c>
      <c r="AF743" s="48">
        <v>-68.7</v>
      </c>
      <c r="AG743" s="48">
        <v>-71.12</v>
      </c>
      <c r="AH743" s="48">
        <v>-73.55</v>
      </c>
      <c r="AI743" s="48">
        <v>-74.290000000000006</v>
      </c>
      <c r="AJ743" s="48">
        <v>-74.73</v>
      </c>
      <c r="AK743" s="48">
        <v>-75.13</v>
      </c>
    </row>
    <row r="744" spans="1:37" s="48" customFormat="1" x14ac:dyDescent="0.3">
      <c r="A744" s="48" t="str">
        <f t="shared" si="16"/>
        <v>SDG_NoInv_Base_ReproTest02trnsfrx_govhhd-9</v>
      </c>
      <c r="B744" s="49" t="s">
        <v>221</v>
      </c>
      <c r="C744" s="50" t="s">
        <v>272</v>
      </c>
      <c r="D744" s="51" t="s">
        <v>193</v>
      </c>
      <c r="E744" s="48" t="s">
        <v>93</v>
      </c>
      <c r="F744" s="48">
        <v>-164.45</v>
      </c>
      <c r="G744" s="48">
        <v>-164.45</v>
      </c>
      <c r="H744" s="48">
        <v>-156.11000000000001</v>
      </c>
      <c r="I744" s="48">
        <v>-161.91999999999999</v>
      </c>
      <c r="J744" s="48">
        <v>-166.43</v>
      </c>
      <c r="K744" s="48">
        <v>-170.4</v>
      </c>
      <c r="L744" s="48">
        <v>-175</v>
      </c>
      <c r="M744" s="48">
        <v>-180.15</v>
      </c>
      <c r="N744" s="48">
        <v>-185.45</v>
      </c>
      <c r="O744" s="48">
        <v>-191.23</v>
      </c>
      <c r="P744" s="48">
        <v>-197.86</v>
      </c>
      <c r="Q744" s="48">
        <v>-204.9</v>
      </c>
      <c r="R744" s="48">
        <v>-211.91</v>
      </c>
      <c r="S744" s="48">
        <v>-220.12</v>
      </c>
      <c r="T744" s="48">
        <v>-228.54</v>
      </c>
      <c r="U744" s="48">
        <v>-237.42</v>
      </c>
      <c r="V744" s="48">
        <v>-247.48</v>
      </c>
      <c r="W744" s="48">
        <v>-257.39</v>
      </c>
      <c r="X744" s="48">
        <v>-267.73</v>
      </c>
      <c r="Y744" s="48">
        <v>-278.57</v>
      </c>
      <c r="Z744" s="48">
        <v>-288.95</v>
      </c>
      <c r="AA744" s="48">
        <v>-299.97000000000003</v>
      </c>
      <c r="AB744" s="48">
        <v>-310.83</v>
      </c>
      <c r="AC744" s="48">
        <v>-322.89</v>
      </c>
      <c r="AD744" s="48">
        <v>-334.36</v>
      </c>
      <c r="AE744" s="48">
        <v>-346.05</v>
      </c>
      <c r="AF744" s="48">
        <v>-358.2</v>
      </c>
      <c r="AG744" s="48">
        <v>-370.85</v>
      </c>
      <c r="AH744" s="48">
        <v>-383.52</v>
      </c>
      <c r="AI744" s="48">
        <v>-387.36</v>
      </c>
      <c r="AJ744" s="48">
        <v>-389.66</v>
      </c>
      <c r="AK744" s="48">
        <v>-391.72</v>
      </c>
    </row>
    <row r="745" spans="1:37" s="48" customFormat="1" x14ac:dyDescent="0.3">
      <c r="A745" s="48" t="str">
        <f t="shared" si="16"/>
        <v>SDG_NoInv_Base_ReproTest02trnsfrx_rowent-e</v>
      </c>
      <c r="B745" s="49" t="s">
        <v>221</v>
      </c>
      <c r="C745" s="50" t="s">
        <v>272</v>
      </c>
      <c r="D745" s="51" t="s">
        <v>194</v>
      </c>
      <c r="E745" s="48" t="s">
        <v>83</v>
      </c>
      <c r="F745" s="48">
        <v>-32.42</v>
      </c>
      <c r="G745" s="48">
        <v>-32.42</v>
      </c>
      <c r="H745" s="48">
        <v>-32.42</v>
      </c>
      <c r="I745" s="48">
        <v>-32.42</v>
      </c>
      <c r="J745" s="48">
        <v>-32.42</v>
      </c>
      <c r="K745" s="48">
        <v>-32.42</v>
      </c>
      <c r="L745" s="48">
        <v>-32.42</v>
      </c>
      <c r="M745" s="48">
        <v>-32.42</v>
      </c>
      <c r="N745" s="48">
        <v>-32.42</v>
      </c>
      <c r="O745" s="48">
        <v>-32.42</v>
      </c>
      <c r="P745" s="48">
        <v>-32.42</v>
      </c>
      <c r="Q745" s="48">
        <v>-32.42</v>
      </c>
      <c r="R745" s="48">
        <v>-32.42</v>
      </c>
      <c r="S745" s="48">
        <v>-32.42</v>
      </c>
      <c r="T745" s="48">
        <v>-32.42</v>
      </c>
      <c r="U745" s="48">
        <v>-32.42</v>
      </c>
      <c r="V745" s="48">
        <v>-32.42</v>
      </c>
      <c r="W745" s="48">
        <v>-32.42</v>
      </c>
      <c r="X745" s="48">
        <v>-32.42</v>
      </c>
      <c r="Y745" s="48">
        <v>-32.42</v>
      </c>
      <c r="Z745" s="48">
        <v>-32.42</v>
      </c>
      <c r="AA745" s="48">
        <v>-32.42</v>
      </c>
      <c r="AB745" s="48">
        <v>-32.42</v>
      </c>
      <c r="AC745" s="48">
        <v>-32.42</v>
      </c>
      <c r="AD745" s="48">
        <v>-32.42</v>
      </c>
      <c r="AE745" s="48">
        <v>-32.42</v>
      </c>
      <c r="AF745" s="48">
        <v>-32.42</v>
      </c>
      <c r="AG745" s="48">
        <v>-32.42</v>
      </c>
      <c r="AH745" s="48">
        <v>-32.42</v>
      </c>
      <c r="AI745" s="48">
        <v>-32.42</v>
      </c>
      <c r="AJ745" s="48">
        <v>-32.42</v>
      </c>
      <c r="AK745" s="48">
        <v>-32.42</v>
      </c>
    </row>
    <row r="746" spans="1:37" s="48" customFormat="1" x14ac:dyDescent="0.3">
      <c r="A746" s="48" t="str">
        <f t="shared" si="16"/>
        <v>SDG_NoInv_Base_ReproTest02trnsfrx_rowhhd-0</v>
      </c>
      <c r="B746" s="49" t="s">
        <v>221</v>
      </c>
      <c r="C746" s="50" t="s">
        <v>272</v>
      </c>
      <c r="D746" s="51" t="s">
        <v>194</v>
      </c>
      <c r="E746" s="48" t="s">
        <v>84</v>
      </c>
      <c r="F746" s="48">
        <v>0.03</v>
      </c>
      <c r="G746" s="48">
        <v>0.03</v>
      </c>
      <c r="H746" s="48">
        <v>0.03</v>
      </c>
      <c r="I746" s="48">
        <v>0.03</v>
      </c>
      <c r="J746" s="48">
        <v>0.03</v>
      </c>
      <c r="K746" s="48">
        <v>0.03</v>
      </c>
      <c r="L746" s="48">
        <v>0.03</v>
      </c>
      <c r="M746" s="48">
        <v>0.03</v>
      </c>
      <c r="N746" s="48">
        <v>0.03</v>
      </c>
      <c r="O746" s="48">
        <v>0.03</v>
      </c>
      <c r="P746" s="48">
        <v>0.03</v>
      </c>
      <c r="Q746" s="48">
        <v>0.03</v>
      </c>
      <c r="R746" s="48">
        <v>0.03</v>
      </c>
      <c r="S746" s="48">
        <v>0.03</v>
      </c>
      <c r="T746" s="48">
        <v>0.03</v>
      </c>
      <c r="U746" s="48">
        <v>0.03</v>
      </c>
      <c r="V746" s="48">
        <v>0.03</v>
      </c>
      <c r="W746" s="48">
        <v>0.03</v>
      </c>
      <c r="X746" s="48">
        <v>0.03</v>
      </c>
      <c r="Y746" s="48">
        <v>0.03</v>
      </c>
      <c r="Z746" s="48">
        <v>0.03</v>
      </c>
      <c r="AA746" s="48">
        <v>0.03</v>
      </c>
      <c r="AB746" s="48">
        <v>0.03</v>
      </c>
      <c r="AC746" s="48">
        <v>0.03</v>
      </c>
      <c r="AD746" s="48">
        <v>0.03</v>
      </c>
      <c r="AE746" s="48">
        <v>0.03</v>
      </c>
      <c r="AF746" s="48">
        <v>0.03</v>
      </c>
      <c r="AG746" s="48">
        <v>0.03</v>
      </c>
      <c r="AH746" s="48">
        <v>0.03</v>
      </c>
      <c r="AI746" s="48">
        <v>0.03</v>
      </c>
      <c r="AJ746" s="48">
        <v>0.03</v>
      </c>
      <c r="AK746" s="48">
        <v>0.03</v>
      </c>
    </row>
    <row r="747" spans="1:37" s="48" customFormat="1" x14ac:dyDescent="0.3">
      <c r="A747" s="48" t="str">
        <f t="shared" si="16"/>
        <v>SDG_NoInv_Base_ReproTest02trnsfrx_rowhhd-1</v>
      </c>
      <c r="B747" s="49" t="s">
        <v>221</v>
      </c>
      <c r="C747" s="50" t="s">
        <v>272</v>
      </c>
      <c r="D747" s="51" t="s">
        <v>194</v>
      </c>
      <c r="E747" s="48" t="s">
        <v>85</v>
      </c>
      <c r="F747" s="48">
        <v>0.06</v>
      </c>
      <c r="G747" s="48">
        <v>0.06</v>
      </c>
      <c r="H747" s="48">
        <v>0.06</v>
      </c>
      <c r="I747" s="48">
        <v>0.06</v>
      </c>
      <c r="J747" s="48">
        <v>0.06</v>
      </c>
      <c r="K747" s="48">
        <v>0.06</v>
      </c>
      <c r="L747" s="48">
        <v>0.06</v>
      </c>
      <c r="M747" s="48">
        <v>0.06</v>
      </c>
      <c r="N747" s="48">
        <v>0.06</v>
      </c>
      <c r="O747" s="48">
        <v>0.06</v>
      </c>
      <c r="P747" s="48">
        <v>0.06</v>
      </c>
      <c r="Q747" s="48">
        <v>0.06</v>
      </c>
      <c r="R747" s="48">
        <v>0.06</v>
      </c>
      <c r="S747" s="48">
        <v>0.06</v>
      </c>
      <c r="T747" s="48">
        <v>0.06</v>
      </c>
      <c r="U747" s="48">
        <v>0.06</v>
      </c>
      <c r="V747" s="48">
        <v>0.06</v>
      </c>
      <c r="W747" s="48">
        <v>0.06</v>
      </c>
      <c r="X747" s="48">
        <v>0.06</v>
      </c>
      <c r="Y747" s="48">
        <v>0.06</v>
      </c>
      <c r="Z747" s="48">
        <v>0.06</v>
      </c>
      <c r="AA747" s="48">
        <v>0.06</v>
      </c>
      <c r="AB747" s="48">
        <v>0.06</v>
      </c>
      <c r="AC747" s="48">
        <v>0.06</v>
      </c>
      <c r="AD747" s="48">
        <v>0.06</v>
      </c>
      <c r="AE747" s="48">
        <v>0.06</v>
      </c>
      <c r="AF747" s="48">
        <v>0.06</v>
      </c>
      <c r="AG747" s="48">
        <v>0.06</v>
      </c>
      <c r="AH747" s="48">
        <v>0.06</v>
      </c>
      <c r="AI747" s="48">
        <v>0.06</v>
      </c>
      <c r="AJ747" s="48">
        <v>0.06</v>
      </c>
      <c r="AK747" s="48">
        <v>0.06</v>
      </c>
    </row>
    <row r="748" spans="1:37" s="48" customFormat="1" x14ac:dyDescent="0.3">
      <c r="A748" s="48" t="str">
        <f t="shared" si="16"/>
        <v>SDG_NoInv_Base_ReproTest02trnsfrx_rowhhd-2</v>
      </c>
      <c r="B748" s="49" t="s">
        <v>221</v>
      </c>
      <c r="C748" s="50" t="s">
        <v>272</v>
      </c>
      <c r="D748" s="51" t="s">
        <v>194</v>
      </c>
      <c r="E748" s="48" t="s">
        <v>86</v>
      </c>
      <c r="F748" s="48">
        <v>0.13</v>
      </c>
      <c r="G748" s="48">
        <v>0.13</v>
      </c>
      <c r="H748" s="48">
        <v>0.13</v>
      </c>
      <c r="I748" s="48">
        <v>0.13</v>
      </c>
      <c r="J748" s="48">
        <v>0.13</v>
      </c>
      <c r="K748" s="48">
        <v>0.13</v>
      </c>
      <c r="L748" s="48">
        <v>0.13</v>
      </c>
      <c r="M748" s="48">
        <v>0.13</v>
      </c>
      <c r="N748" s="48">
        <v>0.13</v>
      </c>
      <c r="O748" s="48">
        <v>0.13</v>
      </c>
      <c r="P748" s="48">
        <v>0.13</v>
      </c>
      <c r="Q748" s="48">
        <v>0.13</v>
      </c>
      <c r="R748" s="48">
        <v>0.13</v>
      </c>
      <c r="S748" s="48">
        <v>0.13</v>
      </c>
      <c r="T748" s="48">
        <v>0.13</v>
      </c>
      <c r="U748" s="48">
        <v>0.13</v>
      </c>
      <c r="V748" s="48">
        <v>0.13</v>
      </c>
      <c r="W748" s="48">
        <v>0.13</v>
      </c>
      <c r="X748" s="48">
        <v>0.13</v>
      </c>
      <c r="Y748" s="48">
        <v>0.13</v>
      </c>
      <c r="Z748" s="48">
        <v>0.13</v>
      </c>
      <c r="AA748" s="48">
        <v>0.13</v>
      </c>
      <c r="AB748" s="48">
        <v>0.13</v>
      </c>
      <c r="AC748" s="48">
        <v>0.13</v>
      </c>
      <c r="AD748" s="48">
        <v>0.13</v>
      </c>
      <c r="AE748" s="48">
        <v>0.13</v>
      </c>
      <c r="AF748" s="48">
        <v>0.13</v>
      </c>
      <c r="AG748" s="48">
        <v>0.13</v>
      </c>
      <c r="AH748" s="48">
        <v>0.13</v>
      </c>
      <c r="AI748" s="48">
        <v>0.13</v>
      </c>
      <c r="AJ748" s="48">
        <v>0.13</v>
      </c>
      <c r="AK748" s="48">
        <v>0.13</v>
      </c>
    </row>
    <row r="749" spans="1:37" s="48" customFormat="1" x14ac:dyDescent="0.3">
      <c r="A749" s="48" t="str">
        <f t="shared" si="16"/>
        <v>SDG_NoInv_Base_ReproTest02trnsfrx_rowhhd-3</v>
      </c>
      <c r="B749" s="49" t="s">
        <v>221</v>
      </c>
      <c r="C749" s="50" t="s">
        <v>272</v>
      </c>
      <c r="D749" s="51" t="s">
        <v>194</v>
      </c>
      <c r="E749" s="48" t="s">
        <v>87</v>
      </c>
      <c r="F749" s="48">
        <v>0.21</v>
      </c>
      <c r="G749" s="48">
        <v>0.21</v>
      </c>
      <c r="H749" s="48">
        <v>0.21</v>
      </c>
      <c r="I749" s="48">
        <v>0.21</v>
      </c>
      <c r="J749" s="48">
        <v>0.21</v>
      </c>
      <c r="K749" s="48">
        <v>0.21</v>
      </c>
      <c r="L749" s="48">
        <v>0.21</v>
      </c>
      <c r="M749" s="48">
        <v>0.21</v>
      </c>
      <c r="N749" s="48">
        <v>0.21</v>
      </c>
      <c r="O749" s="48">
        <v>0.21</v>
      </c>
      <c r="P749" s="48">
        <v>0.21</v>
      </c>
      <c r="Q749" s="48">
        <v>0.21</v>
      </c>
      <c r="R749" s="48">
        <v>0.21</v>
      </c>
      <c r="S749" s="48">
        <v>0.21</v>
      </c>
      <c r="T749" s="48">
        <v>0.21</v>
      </c>
      <c r="U749" s="48">
        <v>0.21</v>
      </c>
      <c r="V749" s="48">
        <v>0.21</v>
      </c>
      <c r="W749" s="48">
        <v>0.21</v>
      </c>
      <c r="X749" s="48">
        <v>0.21</v>
      </c>
      <c r="Y749" s="48">
        <v>0.21</v>
      </c>
      <c r="Z749" s="48">
        <v>0.21</v>
      </c>
      <c r="AA749" s="48">
        <v>0.21</v>
      </c>
      <c r="AB749" s="48">
        <v>0.21</v>
      </c>
      <c r="AC749" s="48">
        <v>0.21</v>
      </c>
      <c r="AD749" s="48">
        <v>0.21</v>
      </c>
      <c r="AE749" s="48">
        <v>0.21</v>
      </c>
      <c r="AF749" s="48">
        <v>0.21</v>
      </c>
      <c r="AG749" s="48">
        <v>0.21</v>
      </c>
      <c r="AH749" s="48">
        <v>0.21</v>
      </c>
      <c r="AI749" s="48">
        <v>0.21</v>
      </c>
      <c r="AJ749" s="48">
        <v>0.21</v>
      </c>
      <c r="AK749" s="48">
        <v>0.21</v>
      </c>
    </row>
    <row r="750" spans="1:37" s="48" customFormat="1" x14ac:dyDescent="0.3">
      <c r="A750" s="48" t="str">
        <f t="shared" si="16"/>
        <v>SDG_NoInv_Base_ReproTest02trnsfrx_rowhhd-4</v>
      </c>
      <c r="B750" s="49" t="s">
        <v>221</v>
      </c>
      <c r="C750" s="50" t="s">
        <v>272</v>
      </c>
      <c r="D750" s="51" t="s">
        <v>194</v>
      </c>
      <c r="E750" s="48" t="s">
        <v>88</v>
      </c>
      <c r="F750" s="48">
        <v>0.21</v>
      </c>
      <c r="G750" s="48">
        <v>0.21</v>
      </c>
      <c r="H750" s="48">
        <v>0.21</v>
      </c>
      <c r="I750" s="48">
        <v>0.21</v>
      </c>
      <c r="J750" s="48">
        <v>0.21</v>
      </c>
      <c r="K750" s="48">
        <v>0.21</v>
      </c>
      <c r="L750" s="48">
        <v>0.21</v>
      </c>
      <c r="M750" s="48">
        <v>0.21</v>
      </c>
      <c r="N750" s="48">
        <v>0.21</v>
      </c>
      <c r="O750" s="48">
        <v>0.21</v>
      </c>
      <c r="P750" s="48">
        <v>0.21</v>
      </c>
      <c r="Q750" s="48">
        <v>0.21</v>
      </c>
      <c r="R750" s="48">
        <v>0.21</v>
      </c>
      <c r="S750" s="48">
        <v>0.21</v>
      </c>
      <c r="T750" s="48">
        <v>0.21</v>
      </c>
      <c r="U750" s="48">
        <v>0.21</v>
      </c>
      <c r="V750" s="48">
        <v>0.21</v>
      </c>
      <c r="W750" s="48">
        <v>0.21</v>
      </c>
      <c r="X750" s="48">
        <v>0.21</v>
      </c>
      <c r="Y750" s="48">
        <v>0.21</v>
      </c>
      <c r="Z750" s="48">
        <v>0.21</v>
      </c>
      <c r="AA750" s="48">
        <v>0.21</v>
      </c>
      <c r="AB750" s="48">
        <v>0.21</v>
      </c>
      <c r="AC750" s="48">
        <v>0.21</v>
      </c>
      <c r="AD750" s="48">
        <v>0.21</v>
      </c>
      <c r="AE750" s="48">
        <v>0.21</v>
      </c>
      <c r="AF750" s="48">
        <v>0.21</v>
      </c>
      <c r="AG750" s="48">
        <v>0.21</v>
      </c>
      <c r="AH750" s="48">
        <v>0.21</v>
      </c>
      <c r="AI750" s="48">
        <v>0.21</v>
      </c>
      <c r="AJ750" s="48">
        <v>0.21</v>
      </c>
      <c r="AK750" s="48">
        <v>0.21</v>
      </c>
    </row>
    <row r="751" spans="1:37" s="48" customFormat="1" x14ac:dyDescent="0.3">
      <c r="A751" s="48" t="str">
        <f t="shared" si="16"/>
        <v>SDG_NoInv_Base_ReproTest02trnsfrx_rowhhd-5</v>
      </c>
      <c r="B751" s="49" t="s">
        <v>221</v>
      </c>
      <c r="C751" s="50" t="s">
        <v>272</v>
      </c>
      <c r="D751" s="51" t="s">
        <v>194</v>
      </c>
      <c r="E751" s="48" t="s">
        <v>89</v>
      </c>
      <c r="F751" s="48">
        <v>0.3</v>
      </c>
      <c r="G751" s="48">
        <v>0.3</v>
      </c>
      <c r="H751" s="48">
        <v>0.3</v>
      </c>
      <c r="I751" s="48">
        <v>0.3</v>
      </c>
      <c r="J751" s="48">
        <v>0.3</v>
      </c>
      <c r="K751" s="48">
        <v>0.3</v>
      </c>
      <c r="L751" s="48">
        <v>0.3</v>
      </c>
      <c r="M751" s="48">
        <v>0.3</v>
      </c>
      <c r="N751" s="48">
        <v>0.3</v>
      </c>
      <c r="O751" s="48">
        <v>0.3</v>
      </c>
      <c r="P751" s="48">
        <v>0.3</v>
      </c>
      <c r="Q751" s="48">
        <v>0.3</v>
      </c>
      <c r="R751" s="48">
        <v>0.3</v>
      </c>
      <c r="S751" s="48">
        <v>0.3</v>
      </c>
      <c r="T751" s="48">
        <v>0.3</v>
      </c>
      <c r="U751" s="48">
        <v>0.3</v>
      </c>
      <c r="V751" s="48">
        <v>0.3</v>
      </c>
      <c r="W751" s="48">
        <v>0.3</v>
      </c>
      <c r="X751" s="48">
        <v>0.3</v>
      </c>
      <c r="Y751" s="48">
        <v>0.3</v>
      </c>
      <c r="Z751" s="48">
        <v>0.3</v>
      </c>
      <c r="AA751" s="48">
        <v>0.3</v>
      </c>
      <c r="AB751" s="48">
        <v>0.3</v>
      </c>
      <c r="AC751" s="48">
        <v>0.3</v>
      </c>
      <c r="AD751" s="48">
        <v>0.3</v>
      </c>
      <c r="AE751" s="48">
        <v>0.3</v>
      </c>
      <c r="AF751" s="48">
        <v>0.3</v>
      </c>
      <c r="AG751" s="48">
        <v>0.3</v>
      </c>
      <c r="AH751" s="48">
        <v>0.3</v>
      </c>
      <c r="AI751" s="48">
        <v>0.3</v>
      </c>
      <c r="AJ751" s="48">
        <v>0.3</v>
      </c>
      <c r="AK751" s="48">
        <v>0.3</v>
      </c>
    </row>
    <row r="752" spans="1:37" s="48" customFormat="1" x14ac:dyDescent="0.3">
      <c r="A752" s="48" t="str">
        <f t="shared" si="16"/>
        <v>SDG_NoInv_Base_ReproTest02trnsfrx_rowhhd-6</v>
      </c>
      <c r="B752" s="49" t="s">
        <v>221</v>
      </c>
      <c r="C752" s="50" t="s">
        <v>272</v>
      </c>
      <c r="D752" s="51" t="s">
        <v>194</v>
      </c>
      <c r="E752" s="48" t="s">
        <v>90</v>
      </c>
      <c r="F752" s="48">
        <v>0.56000000000000005</v>
      </c>
      <c r="G752" s="48">
        <v>0.56000000000000005</v>
      </c>
      <c r="H752" s="48">
        <v>0.56000000000000005</v>
      </c>
      <c r="I752" s="48">
        <v>0.56000000000000005</v>
      </c>
      <c r="J752" s="48">
        <v>0.56000000000000005</v>
      </c>
      <c r="K752" s="48">
        <v>0.56000000000000005</v>
      </c>
      <c r="L752" s="48">
        <v>0.56000000000000005</v>
      </c>
      <c r="M752" s="48">
        <v>0.56000000000000005</v>
      </c>
      <c r="N752" s="48">
        <v>0.56000000000000005</v>
      </c>
      <c r="O752" s="48">
        <v>0.56000000000000005</v>
      </c>
      <c r="P752" s="48">
        <v>0.56000000000000005</v>
      </c>
      <c r="Q752" s="48">
        <v>0.56000000000000005</v>
      </c>
      <c r="R752" s="48">
        <v>0.56000000000000005</v>
      </c>
      <c r="S752" s="48">
        <v>0.56000000000000005</v>
      </c>
      <c r="T752" s="48">
        <v>0.56000000000000005</v>
      </c>
      <c r="U752" s="48">
        <v>0.56000000000000005</v>
      </c>
      <c r="V752" s="48">
        <v>0.56000000000000005</v>
      </c>
      <c r="W752" s="48">
        <v>0.56000000000000005</v>
      </c>
      <c r="X752" s="48">
        <v>0.56000000000000005</v>
      </c>
      <c r="Y752" s="48">
        <v>0.56000000000000005</v>
      </c>
      <c r="Z752" s="48">
        <v>0.56000000000000005</v>
      </c>
      <c r="AA752" s="48">
        <v>0.56000000000000005</v>
      </c>
      <c r="AB752" s="48">
        <v>0.56000000000000005</v>
      </c>
      <c r="AC752" s="48">
        <v>0.56000000000000005</v>
      </c>
      <c r="AD752" s="48">
        <v>0.56000000000000005</v>
      </c>
      <c r="AE752" s="48">
        <v>0.56000000000000005</v>
      </c>
      <c r="AF752" s="48">
        <v>0.56000000000000005</v>
      </c>
      <c r="AG752" s="48">
        <v>0.56000000000000005</v>
      </c>
      <c r="AH752" s="48">
        <v>0.56000000000000005</v>
      </c>
      <c r="AI752" s="48">
        <v>0.56000000000000005</v>
      </c>
      <c r="AJ752" s="48">
        <v>0.56000000000000005</v>
      </c>
      <c r="AK752" s="48">
        <v>0.56000000000000005</v>
      </c>
    </row>
    <row r="753" spans="1:37" s="48" customFormat="1" x14ac:dyDescent="0.3">
      <c r="A753" s="48" t="str">
        <f t="shared" si="16"/>
        <v>SDG_NoInv_Base_ReproTest02trnsfrx_rowhhd-7</v>
      </c>
      <c r="B753" s="49" t="s">
        <v>221</v>
      </c>
      <c r="C753" s="50" t="s">
        <v>272</v>
      </c>
      <c r="D753" s="51" t="s">
        <v>194</v>
      </c>
      <c r="E753" s="48" t="s">
        <v>91</v>
      </c>
      <c r="F753" s="48">
        <v>0.68</v>
      </c>
      <c r="G753" s="48">
        <v>0.68</v>
      </c>
      <c r="H753" s="48">
        <v>0.68</v>
      </c>
      <c r="I753" s="48">
        <v>0.68</v>
      </c>
      <c r="J753" s="48">
        <v>0.68</v>
      </c>
      <c r="K753" s="48">
        <v>0.68</v>
      </c>
      <c r="L753" s="48">
        <v>0.68</v>
      </c>
      <c r="M753" s="48">
        <v>0.68</v>
      </c>
      <c r="N753" s="48">
        <v>0.68</v>
      </c>
      <c r="O753" s="48">
        <v>0.68</v>
      </c>
      <c r="P753" s="48">
        <v>0.68</v>
      </c>
      <c r="Q753" s="48">
        <v>0.68</v>
      </c>
      <c r="R753" s="48">
        <v>0.68</v>
      </c>
      <c r="S753" s="48">
        <v>0.68</v>
      </c>
      <c r="T753" s="48">
        <v>0.68</v>
      </c>
      <c r="U753" s="48">
        <v>0.68</v>
      </c>
      <c r="V753" s="48">
        <v>0.68</v>
      </c>
      <c r="W753" s="48">
        <v>0.68</v>
      </c>
      <c r="X753" s="48">
        <v>0.68</v>
      </c>
      <c r="Y753" s="48">
        <v>0.68</v>
      </c>
      <c r="Z753" s="48">
        <v>0.68</v>
      </c>
      <c r="AA753" s="48">
        <v>0.68</v>
      </c>
      <c r="AB753" s="48">
        <v>0.68</v>
      </c>
      <c r="AC753" s="48">
        <v>0.68</v>
      </c>
      <c r="AD753" s="48">
        <v>0.68</v>
      </c>
      <c r="AE753" s="48">
        <v>0.68</v>
      </c>
      <c r="AF753" s="48">
        <v>0.68</v>
      </c>
      <c r="AG753" s="48">
        <v>0.68</v>
      </c>
      <c r="AH753" s="48">
        <v>0.68</v>
      </c>
      <c r="AI753" s="48">
        <v>0.68</v>
      </c>
      <c r="AJ753" s="48">
        <v>0.68</v>
      </c>
      <c r="AK753" s="48">
        <v>0.68</v>
      </c>
    </row>
    <row r="754" spans="1:37" s="48" customFormat="1" x14ac:dyDescent="0.3">
      <c r="A754" s="48" t="str">
        <f t="shared" si="16"/>
        <v>SDG_NoInv_Base_ReproTest02trnsfrx_rowhhd-8</v>
      </c>
      <c r="B754" s="49" t="s">
        <v>221</v>
      </c>
      <c r="C754" s="50" t="s">
        <v>272</v>
      </c>
      <c r="D754" s="51" t="s">
        <v>194</v>
      </c>
      <c r="E754" s="48" t="s">
        <v>92</v>
      </c>
      <c r="F754" s="48">
        <v>2.34</v>
      </c>
      <c r="G754" s="48">
        <v>2.34</v>
      </c>
      <c r="H754" s="48">
        <v>2.34</v>
      </c>
      <c r="I754" s="48">
        <v>2.34</v>
      </c>
      <c r="J754" s="48">
        <v>2.34</v>
      </c>
      <c r="K754" s="48">
        <v>2.34</v>
      </c>
      <c r="L754" s="48">
        <v>2.34</v>
      </c>
      <c r="M754" s="48">
        <v>2.34</v>
      </c>
      <c r="N754" s="48">
        <v>2.34</v>
      </c>
      <c r="O754" s="48">
        <v>2.34</v>
      </c>
      <c r="P754" s="48">
        <v>2.34</v>
      </c>
      <c r="Q754" s="48">
        <v>2.34</v>
      </c>
      <c r="R754" s="48">
        <v>2.34</v>
      </c>
      <c r="S754" s="48">
        <v>2.34</v>
      </c>
      <c r="T754" s="48">
        <v>2.34</v>
      </c>
      <c r="U754" s="48">
        <v>2.34</v>
      </c>
      <c r="V754" s="48">
        <v>2.34</v>
      </c>
      <c r="W754" s="48">
        <v>2.34</v>
      </c>
      <c r="X754" s="48">
        <v>2.34</v>
      </c>
      <c r="Y754" s="48">
        <v>2.34</v>
      </c>
      <c r="Z754" s="48">
        <v>2.34</v>
      </c>
      <c r="AA754" s="48">
        <v>2.34</v>
      </c>
      <c r="AB754" s="48">
        <v>2.34</v>
      </c>
      <c r="AC754" s="48">
        <v>2.34</v>
      </c>
      <c r="AD754" s="48">
        <v>2.34</v>
      </c>
      <c r="AE754" s="48">
        <v>2.34</v>
      </c>
      <c r="AF754" s="48">
        <v>2.34</v>
      </c>
      <c r="AG754" s="48">
        <v>2.34</v>
      </c>
      <c r="AH754" s="48">
        <v>2.34</v>
      </c>
      <c r="AI754" s="48">
        <v>2.34</v>
      </c>
      <c r="AJ754" s="48">
        <v>2.34</v>
      </c>
      <c r="AK754" s="48">
        <v>2.34</v>
      </c>
    </row>
    <row r="755" spans="1:37" s="48" customFormat="1" x14ac:dyDescent="0.3">
      <c r="A755" s="48" t="str">
        <f t="shared" si="16"/>
        <v>SDG_NoInv_Base_ReproTest02trnsfrx_rowhhd-9</v>
      </c>
      <c r="B755" s="49" t="s">
        <v>221</v>
      </c>
      <c r="C755" s="50" t="s">
        <v>272</v>
      </c>
      <c r="D755" s="51" t="s">
        <v>194</v>
      </c>
      <c r="E755" s="48" t="s">
        <v>93</v>
      </c>
      <c r="F755" s="48">
        <v>8.82</v>
      </c>
      <c r="G755" s="48">
        <v>8.82</v>
      </c>
      <c r="H755" s="48">
        <v>8.82</v>
      </c>
      <c r="I755" s="48">
        <v>8.82</v>
      </c>
      <c r="J755" s="48">
        <v>8.82</v>
      </c>
      <c r="K755" s="48">
        <v>8.82</v>
      </c>
      <c r="L755" s="48">
        <v>8.82</v>
      </c>
      <c r="M755" s="48">
        <v>8.82</v>
      </c>
      <c r="N755" s="48">
        <v>8.82</v>
      </c>
      <c r="O755" s="48">
        <v>8.82</v>
      </c>
      <c r="P755" s="48">
        <v>8.82</v>
      </c>
      <c r="Q755" s="48">
        <v>8.82</v>
      </c>
      <c r="R755" s="48">
        <v>8.82</v>
      </c>
      <c r="S755" s="48">
        <v>8.82</v>
      </c>
      <c r="T755" s="48">
        <v>8.82</v>
      </c>
      <c r="U755" s="48">
        <v>8.82</v>
      </c>
      <c r="V755" s="48">
        <v>8.82</v>
      </c>
      <c r="W755" s="48">
        <v>8.82</v>
      </c>
      <c r="X755" s="48">
        <v>8.82</v>
      </c>
      <c r="Y755" s="48">
        <v>8.82</v>
      </c>
      <c r="Z755" s="48">
        <v>8.82</v>
      </c>
      <c r="AA755" s="48">
        <v>8.82</v>
      </c>
      <c r="AB755" s="48">
        <v>8.82</v>
      </c>
      <c r="AC755" s="48">
        <v>8.82</v>
      </c>
      <c r="AD755" s="48">
        <v>8.82</v>
      </c>
      <c r="AE755" s="48">
        <v>8.82</v>
      </c>
      <c r="AF755" s="48">
        <v>8.82</v>
      </c>
      <c r="AG755" s="48">
        <v>8.82</v>
      </c>
      <c r="AH755" s="48">
        <v>8.82</v>
      </c>
      <c r="AI755" s="48">
        <v>8.82</v>
      </c>
      <c r="AJ755" s="48">
        <v>8.82</v>
      </c>
      <c r="AK755" s="48">
        <v>8.82</v>
      </c>
    </row>
    <row r="756" spans="1:37" s="48" customFormat="1" x14ac:dyDescent="0.3">
      <c r="A756" s="48" t="str">
        <f t="shared" si="16"/>
        <v>SDG_NoInv_Base_ReproTest02trnsfrx_rowgov</v>
      </c>
      <c r="B756" s="49" t="s">
        <v>221</v>
      </c>
      <c r="C756" s="50" t="s">
        <v>272</v>
      </c>
      <c r="D756" s="51" t="s">
        <v>194</v>
      </c>
      <c r="E756" s="48" t="s">
        <v>195</v>
      </c>
      <c r="F756" s="48">
        <v>-48.31</v>
      </c>
      <c r="G756" s="48">
        <v>-48.31</v>
      </c>
      <c r="H756" s="48">
        <v>-48.31</v>
      </c>
      <c r="I756" s="48">
        <v>-48.31</v>
      </c>
      <c r="J756" s="48">
        <v>-48.31</v>
      </c>
      <c r="K756" s="48">
        <v>-48.31</v>
      </c>
      <c r="L756" s="48">
        <v>-48.31</v>
      </c>
      <c r="M756" s="48">
        <v>-48.31</v>
      </c>
      <c r="N756" s="48">
        <v>-48.31</v>
      </c>
      <c r="O756" s="48">
        <v>-48.31</v>
      </c>
      <c r="P756" s="48">
        <v>-48.31</v>
      </c>
      <c r="Q756" s="48">
        <v>-48.31</v>
      </c>
      <c r="R756" s="48">
        <v>-48.31</v>
      </c>
      <c r="S756" s="48">
        <v>-48.31</v>
      </c>
      <c r="T756" s="48">
        <v>-48.31</v>
      </c>
      <c r="U756" s="48">
        <v>-48.31</v>
      </c>
      <c r="V756" s="48">
        <v>-48.31</v>
      </c>
      <c r="W756" s="48">
        <v>-48.31</v>
      </c>
      <c r="X756" s="48">
        <v>-48.31</v>
      </c>
      <c r="Y756" s="48">
        <v>-48.31</v>
      </c>
      <c r="Z756" s="48">
        <v>-48.31</v>
      </c>
      <c r="AA756" s="48">
        <v>-48.31</v>
      </c>
      <c r="AB756" s="48">
        <v>-48.31</v>
      </c>
      <c r="AC756" s="48">
        <v>-48.31</v>
      </c>
      <c r="AD756" s="48">
        <v>-48.31</v>
      </c>
      <c r="AE756" s="48">
        <v>-48.31</v>
      </c>
      <c r="AF756" s="48">
        <v>-48.31</v>
      </c>
      <c r="AG756" s="48">
        <v>-48.31</v>
      </c>
      <c r="AH756" s="48">
        <v>-48.31</v>
      </c>
      <c r="AI756" s="48">
        <v>-48.31</v>
      </c>
      <c r="AJ756" s="48">
        <v>-48.31</v>
      </c>
      <c r="AK756" s="48">
        <v>-48.31</v>
      </c>
    </row>
    <row r="757" spans="1:37" s="48" customFormat="1" x14ac:dyDescent="0.3">
      <c r="A757" s="48" t="str">
        <f t="shared" si="16"/>
        <v>SDG_NoInv_Base_ReproTest02C_NetTrnsGov2Instotal</v>
      </c>
      <c r="B757" s="49" t="s">
        <v>221</v>
      </c>
      <c r="C757" s="50" t="s">
        <v>272</v>
      </c>
      <c r="D757" s="51" t="s">
        <v>196</v>
      </c>
      <c r="E757" s="48" t="s">
        <v>1</v>
      </c>
      <c r="F757" s="48">
        <v>406.48</v>
      </c>
      <c r="G757" s="48">
        <v>406.48</v>
      </c>
      <c r="H757" s="48">
        <v>397.55</v>
      </c>
      <c r="I757" s="48">
        <v>403.76</v>
      </c>
      <c r="J757" s="48">
        <v>408.59</v>
      </c>
      <c r="K757" s="48">
        <v>412.84</v>
      </c>
      <c r="L757" s="48">
        <v>417.75</v>
      </c>
      <c r="M757" s="48">
        <v>423.27</v>
      </c>
      <c r="N757" s="48">
        <v>428.93</v>
      </c>
      <c r="O757" s="48">
        <v>435.11</v>
      </c>
      <c r="P757" s="48">
        <v>442.2</v>
      </c>
      <c r="Q757" s="48">
        <v>449.73</v>
      </c>
      <c r="R757" s="48">
        <v>457.23</v>
      </c>
      <c r="S757" s="48">
        <v>466.01</v>
      </c>
      <c r="T757" s="48">
        <v>475.01</v>
      </c>
      <c r="U757" s="48">
        <v>484.5</v>
      </c>
      <c r="V757" s="48">
        <v>495.26</v>
      </c>
      <c r="W757" s="48">
        <v>505.86</v>
      </c>
      <c r="X757" s="48">
        <v>516.91</v>
      </c>
      <c r="Y757" s="48">
        <v>528.5</v>
      </c>
      <c r="Z757" s="48">
        <v>539.61</v>
      </c>
      <c r="AA757" s="48">
        <v>551.39</v>
      </c>
      <c r="AB757" s="48">
        <v>563.01</v>
      </c>
      <c r="AC757" s="48">
        <v>575.9</v>
      </c>
      <c r="AD757" s="48">
        <v>588.16999999999996</v>
      </c>
      <c r="AE757" s="48">
        <v>600.66</v>
      </c>
      <c r="AF757" s="48">
        <v>613.66</v>
      </c>
      <c r="AG757" s="48">
        <v>627.19000000000005</v>
      </c>
      <c r="AH757" s="48">
        <v>640.73</v>
      </c>
      <c r="AI757" s="48">
        <v>644.84</v>
      </c>
      <c r="AJ757" s="48">
        <v>647.29999999999995</v>
      </c>
      <c r="AK757" s="48">
        <v>649.5</v>
      </c>
    </row>
    <row r="758" spans="1:37" s="48" customFormat="1" x14ac:dyDescent="0.3">
      <c r="A758" s="48" t="str">
        <f t="shared" si="16"/>
        <v>SDG_NoInv_Base_ReproTest02QFSXflab-p</v>
      </c>
      <c r="B758" s="49" t="s">
        <v>221</v>
      </c>
      <c r="C758" s="50" t="s">
        <v>272</v>
      </c>
      <c r="D758" s="51" t="s">
        <v>198</v>
      </c>
      <c r="E758" s="48" t="s">
        <v>199</v>
      </c>
      <c r="F758" s="48">
        <v>3154.55</v>
      </c>
      <c r="G758" s="48">
        <v>2922.62</v>
      </c>
      <c r="H758" s="48">
        <v>3032.64</v>
      </c>
      <c r="I758" s="48">
        <v>3128.15</v>
      </c>
      <c r="J758" s="48">
        <v>3211.33</v>
      </c>
      <c r="K758" s="48">
        <v>3290.39</v>
      </c>
      <c r="L758" s="48">
        <v>3370.91</v>
      </c>
      <c r="M758" s="48">
        <v>3453.2</v>
      </c>
      <c r="N758" s="48">
        <v>3539.57</v>
      </c>
      <c r="O758" s="48">
        <v>3635.87</v>
      </c>
      <c r="P758" s="48">
        <v>3739.79</v>
      </c>
      <c r="Q758" s="48">
        <v>3846.6</v>
      </c>
      <c r="R758" s="48">
        <v>3962.91</v>
      </c>
      <c r="S758" s="48">
        <v>4085.44</v>
      </c>
      <c r="T758" s="48">
        <v>4214.4799999999996</v>
      </c>
      <c r="U758" s="48">
        <v>4354.97</v>
      </c>
      <c r="V758" s="48">
        <v>4501.45</v>
      </c>
      <c r="W758" s="48">
        <v>4653.75</v>
      </c>
      <c r="X758" s="48">
        <v>4814.03</v>
      </c>
      <c r="Y758" s="48">
        <v>4974.95</v>
      </c>
      <c r="Z758" s="48">
        <v>5137.75</v>
      </c>
      <c r="AA758" s="48">
        <v>5301.59</v>
      </c>
      <c r="AB758" s="48">
        <v>5475.49</v>
      </c>
      <c r="AC758" s="48">
        <v>5649.58</v>
      </c>
      <c r="AD758" s="48">
        <v>5824.87</v>
      </c>
      <c r="AE758" s="48">
        <v>6003.32</v>
      </c>
      <c r="AF758" s="48">
        <v>6186.55</v>
      </c>
      <c r="AG758" s="48">
        <v>6370.06</v>
      </c>
      <c r="AH758" s="48">
        <v>6493.31</v>
      </c>
      <c r="AI758" s="48">
        <v>6565.4</v>
      </c>
      <c r="AJ758" s="48">
        <v>6605.41</v>
      </c>
      <c r="AK758" s="48">
        <v>6620.31</v>
      </c>
    </row>
    <row r="759" spans="1:37" s="48" customFormat="1" x14ac:dyDescent="0.3">
      <c r="A759" s="48" t="str">
        <f t="shared" si="16"/>
        <v>SDG_NoInv_Base_ReproTest02QFSXflab-m</v>
      </c>
      <c r="B759" s="49" t="s">
        <v>221</v>
      </c>
      <c r="C759" s="50" t="s">
        <v>272</v>
      </c>
      <c r="D759" s="51" t="s">
        <v>198</v>
      </c>
      <c r="E759" s="48" t="s">
        <v>200</v>
      </c>
      <c r="F759" s="48">
        <v>5235.99</v>
      </c>
      <c r="G759" s="48">
        <v>4887.45</v>
      </c>
      <c r="H759" s="48">
        <v>5090.93</v>
      </c>
      <c r="I759" s="48">
        <v>5261.47</v>
      </c>
      <c r="J759" s="48">
        <v>5404.45</v>
      </c>
      <c r="K759" s="48">
        <v>5538.78</v>
      </c>
      <c r="L759" s="48">
        <v>5675.38</v>
      </c>
      <c r="M759" s="48">
        <v>5816.69</v>
      </c>
      <c r="N759" s="48">
        <v>5964.57</v>
      </c>
      <c r="O759" s="48">
        <v>6117.35</v>
      </c>
      <c r="P759" s="48">
        <v>6283.25</v>
      </c>
      <c r="Q759" s="48">
        <v>6454.13</v>
      </c>
      <c r="R759" s="48">
        <v>6639.78</v>
      </c>
      <c r="S759" s="48">
        <v>6837.18</v>
      </c>
      <c r="T759" s="48">
        <v>7046.34</v>
      </c>
      <c r="U759" s="48">
        <v>7274.73</v>
      </c>
      <c r="V759" s="48">
        <v>7517.36</v>
      </c>
      <c r="W759" s="48">
        <v>7770.38</v>
      </c>
      <c r="X759" s="48">
        <v>8032.56</v>
      </c>
      <c r="Y759" s="48">
        <v>8291.17</v>
      </c>
      <c r="Z759" s="48">
        <v>8548.2199999999993</v>
      </c>
      <c r="AA759" s="48">
        <v>8805.7199999999993</v>
      </c>
      <c r="AB759" s="48">
        <v>9068.4699999999993</v>
      </c>
      <c r="AC759" s="48">
        <v>9330.4699999999993</v>
      </c>
      <c r="AD759" s="48">
        <v>9599.59</v>
      </c>
      <c r="AE759" s="48">
        <v>9878.25</v>
      </c>
      <c r="AF759" s="48">
        <v>10168.6</v>
      </c>
      <c r="AG759" s="48">
        <v>10455.469999999999</v>
      </c>
      <c r="AH759" s="48">
        <v>10625.55</v>
      </c>
      <c r="AI759" s="48">
        <v>10705.19</v>
      </c>
      <c r="AJ759" s="48">
        <v>10733.29</v>
      </c>
      <c r="AK759" s="48">
        <v>10723.49</v>
      </c>
    </row>
    <row r="760" spans="1:37" s="48" customFormat="1" x14ac:dyDescent="0.3">
      <c r="A760" s="48" t="str">
        <f t="shared" si="16"/>
        <v>SDG_NoInv_Base_ReproTest02QFSXflab-s</v>
      </c>
      <c r="B760" s="49" t="s">
        <v>221</v>
      </c>
      <c r="C760" s="50" t="s">
        <v>272</v>
      </c>
      <c r="D760" s="51" t="s">
        <v>198</v>
      </c>
      <c r="E760" s="48" t="s">
        <v>201</v>
      </c>
      <c r="F760" s="48">
        <v>4708.9399999999996</v>
      </c>
      <c r="G760" s="48">
        <v>4347.6099999999997</v>
      </c>
      <c r="H760" s="48">
        <v>4509.7700000000004</v>
      </c>
      <c r="I760" s="48">
        <v>4659.42</v>
      </c>
      <c r="J760" s="48">
        <v>4792.45</v>
      </c>
      <c r="K760" s="48">
        <v>4919.7700000000004</v>
      </c>
      <c r="L760" s="48">
        <v>5047.72</v>
      </c>
      <c r="M760" s="48">
        <v>5178.74</v>
      </c>
      <c r="N760" s="48">
        <v>5313.96</v>
      </c>
      <c r="O760" s="48">
        <v>5444.08</v>
      </c>
      <c r="P760" s="48">
        <v>5588.11</v>
      </c>
      <c r="Q760" s="48">
        <v>5739.71</v>
      </c>
      <c r="R760" s="48">
        <v>5903.18</v>
      </c>
      <c r="S760" s="48">
        <v>6076.62</v>
      </c>
      <c r="T760" s="48">
        <v>6260.27</v>
      </c>
      <c r="U760" s="48">
        <v>6459.11</v>
      </c>
      <c r="V760" s="48">
        <v>6670.56</v>
      </c>
      <c r="W760" s="48">
        <v>6892.41</v>
      </c>
      <c r="X760" s="48">
        <v>7123.94</v>
      </c>
      <c r="Y760" s="48">
        <v>7355.81</v>
      </c>
      <c r="Z760" s="48">
        <v>7588.19</v>
      </c>
      <c r="AA760" s="48">
        <v>7822.56</v>
      </c>
      <c r="AB760" s="48">
        <v>8055.07</v>
      </c>
      <c r="AC760" s="48">
        <v>8286.9699999999993</v>
      </c>
      <c r="AD760" s="48">
        <v>8525.41</v>
      </c>
      <c r="AE760" s="48">
        <v>8772.69</v>
      </c>
      <c r="AF760" s="48">
        <v>9030.18</v>
      </c>
      <c r="AG760" s="48">
        <v>9288.57</v>
      </c>
      <c r="AH760" s="48">
        <v>9469.1200000000008</v>
      </c>
      <c r="AI760" s="48">
        <v>9582.5</v>
      </c>
      <c r="AJ760" s="48">
        <v>9650.2999999999993</v>
      </c>
      <c r="AK760" s="48">
        <v>9681.16</v>
      </c>
    </row>
    <row r="761" spans="1:37" s="48" customFormat="1" x14ac:dyDescent="0.3">
      <c r="A761" s="48" t="str">
        <f t="shared" si="16"/>
        <v>SDG_NoInv_Base_ReproTest02QFSXflab-t</v>
      </c>
      <c r="B761" s="49" t="s">
        <v>221</v>
      </c>
      <c r="C761" s="50" t="s">
        <v>272</v>
      </c>
      <c r="D761" s="51" t="s">
        <v>198</v>
      </c>
      <c r="E761" s="48" t="s">
        <v>202</v>
      </c>
      <c r="F761" s="48">
        <v>3319.1</v>
      </c>
      <c r="G761" s="48">
        <v>3025.16</v>
      </c>
      <c r="H761" s="48">
        <v>3112.08</v>
      </c>
      <c r="I761" s="48">
        <v>3198</v>
      </c>
      <c r="J761" s="48">
        <v>3277.39</v>
      </c>
      <c r="K761" s="48">
        <v>3356.26</v>
      </c>
      <c r="L761" s="48">
        <v>3437.72</v>
      </c>
      <c r="M761" s="48">
        <v>3522.55</v>
      </c>
      <c r="N761" s="48">
        <v>3611.08</v>
      </c>
      <c r="O761" s="48">
        <v>3694.82</v>
      </c>
      <c r="P761" s="48">
        <v>3789.14</v>
      </c>
      <c r="Q761" s="48">
        <v>3890.23</v>
      </c>
      <c r="R761" s="48">
        <v>4001.08</v>
      </c>
      <c r="S761" s="48">
        <v>4119.87</v>
      </c>
      <c r="T761" s="48">
        <v>4246.4399999999996</v>
      </c>
      <c r="U761" s="48">
        <v>4383.3900000000003</v>
      </c>
      <c r="V761" s="48">
        <v>4527.84</v>
      </c>
      <c r="W761" s="48">
        <v>4679.83</v>
      </c>
      <c r="X761" s="48">
        <v>4841.6099999999997</v>
      </c>
      <c r="Y761" s="48">
        <v>5003.92</v>
      </c>
      <c r="Z761" s="48">
        <v>5167.68</v>
      </c>
      <c r="AA761" s="48">
        <v>5333.11</v>
      </c>
      <c r="AB761" s="48">
        <v>5498.34</v>
      </c>
      <c r="AC761" s="48">
        <v>5662.07</v>
      </c>
      <c r="AD761" s="48">
        <v>5828.51</v>
      </c>
      <c r="AE761" s="48">
        <v>5999.37</v>
      </c>
      <c r="AF761" s="48">
        <v>6176.42</v>
      </c>
      <c r="AG761" s="48">
        <v>6355.53</v>
      </c>
      <c r="AH761" s="48">
        <v>6485.1</v>
      </c>
      <c r="AI761" s="48">
        <v>6569.87</v>
      </c>
      <c r="AJ761" s="48">
        <v>6622.94</v>
      </c>
      <c r="AK761" s="48">
        <v>6650.03</v>
      </c>
    </row>
    <row r="762" spans="1:37" s="48" customFormat="1" x14ac:dyDescent="0.3">
      <c r="A762" s="48" t="str">
        <f t="shared" si="16"/>
        <v>SDG_NoInv_Base_ReproTest02QFSXfcap</v>
      </c>
      <c r="B762" s="49" t="s">
        <v>221</v>
      </c>
      <c r="C762" s="50" t="s">
        <v>272</v>
      </c>
      <c r="D762" s="51" t="s">
        <v>198</v>
      </c>
      <c r="E762" s="48" t="s">
        <v>203</v>
      </c>
      <c r="F762" s="48">
        <v>3799.09</v>
      </c>
      <c r="G762" s="48">
        <v>3955.03</v>
      </c>
      <c r="H762" s="48">
        <v>4074.86</v>
      </c>
      <c r="I762" s="48">
        <v>4173.18</v>
      </c>
      <c r="J762" s="48">
        <v>4268.04</v>
      </c>
      <c r="K762" s="48">
        <v>4383.34</v>
      </c>
      <c r="L762" s="48">
        <v>4520.08</v>
      </c>
      <c r="M762" s="48">
        <v>4656.66</v>
      </c>
      <c r="N762" s="48">
        <v>4790.24</v>
      </c>
      <c r="O762" s="48">
        <v>4902.07</v>
      </c>
      <c r="P762" s="48">
        <v>5012.2700000000004</v>
      </c>
      <c r="Q762" s="48">
        <v>5120.1499999999996</v>
      </c>
      <c r="R762" s="48">
        <v>5251.72</v>
      </c>
      <c r="S762" s="48">
        <v>5386.98</v>
      </c>
      <c r="T762" s="48">
        <v>5532.46</v>
      </c>
      <c r="U762" s="48">
        <v>5709.85</v>
      </c>
      <c r="V762" s="48">
        <v>5873.33</v>
      </c>
      <c r="W762" s="48">
        <v>6049.49</v>
      </c>
      <c r="X762" s="48">
        <v>6238.69</v>
      </c>
      <c r="Y762" s="48">
        <v>6414.13</v>
      </c>
      <c r="Z762" s="48">
        <v>6591.5</v>
      </c>
      <c r="AA762" s="48">
        <v>6774.71</v>
      </c>
      <c r="AB762" s="48">
        <v>6963.33</v>
      </c>
      <c r="AC762" s="48">
        <v>7140.25</v>
      </c>
      <c r="AD762" s="48">
        <v>7324.27</v>
      </c>
      <c r="AE762" s="48">
        <v>7517.18</v>
      </c>
      <c r="AF762" s="48">
        <v>7719.86</v>
      </c>
      <c r="AG762" s="48">
        <v>7909.53</v>
      </c>
      <c r="AH762" s="48">
        <v>7764.1</v>
      </c>
      <c r="AI762" s="48">
        <v>7630.91</v>
      </c>
      <c r="AJ762" s="48">
        <v>7531.2</v>
      </c>
      <c r="AK762" s="48">
        <v>7435.22</v>
      </c>
    </row>
    <row r="763" spans="1:37" s="48" customFormat="1" x14ac:dyDescent="0.3">
      <c r="A763" s="48" t="str">
        <f t="shared" si="16"/>
        <v>SDG_NoInv_Base_ReproTest02QFSXfegy</v>
      </c>
      <c r="B763" s="49" t="s">
        <v>221</v>
      </c>
      <c r="C763" s="50" t="s">
        <v>272</v>
      </c>
      <c r="D763" s="51" t="s">
        <v>198</v>
      </c>
      <c r="E763" s="48" t="s">
        <v>204</v>
      </c>
      <c r="F763" s="48">
        <v>200.18</v>
      </c>
      <c r="G763" s="48">
        <v>215.86</v>
      </c>
      <c r="H763" s="48">
        <v>219.02</v>
      </c>
      <c r="I763" s="48">
        <v>223.56</v>
      </c>
      <c r="J763" s="48">
        <v>229.03</v>
      </c>
      <c r="K763" s="48">
        <v>238.57</v>
      </c>
      <c r="L763" s="48">
        <v>249.19</v>
      </c>
      <c r="M763" s="48">
        <v>251.04</v>
      </c>
      <c r="N763" s="48">
        <v>248.92</v>
      </c>
      <c r="O763" s="48">
        <v>249.41</v>
      </c>
      <c r="P763" s="48">
        <v>255.98</v>
      </c>
      <c r="Q763" s="48">
        <v>263.69</v>
      </c>
      <c r="R763" s="48">
        <v>277.83</v>
      </c>
      <c r="S763" s="48">
        <v>288.08</v>
      </c>
      <c r="T763" s="48">
        <v>298.63</v>
      </c>
      <c r="U763" s="48">
        <v>308.68</v>
      </c>
      <c r="V763" s="48">
        <v>308.67</v>
      </c>
      <c r="W763" s="48">
        <v>316.79000000000002</v>
      </c>
      <c r="X763" s="48">
        <v>339.09</v>
      </c>
      <c r="Y763" s="48">
        <v>359.94</v>
      </c>
      <c r="Z763" s="48">
        <v>382.02</v>
      </c>
      <c r="AA763" s="48">
        <v>404.14</v>
      </c>
      <c r="AB763" s="48">
        <v>419.66</v>
      </c>
      <c r="AC763" s="48">
        <v>436.17</v>
      </c>
      <c r="AD763" s="48">
        <v>454.73</v>
      </c>
      <c r="AE763" s="48">
        <v>474.05</v>
      </c>
      <c r="AF763" s="48">
        <v>493.55</v>
      </c>
      <c r="AG763" s="48">
        <v>575.97</v>
      </c>
      <c r="AH763" s="48">
        <v>651.86</v>
      </c>
      <c r="AI763" s="48">
        <v>719.94</v>
      </c>
      <c r="AJ763" s="48">
        <v>789.09</v>
      </c>
      <c r="AK763" s="48">
        <v>855.12</v>
      </c>
    </row>
    <row r="764" spans="1:37" s="48" customFormat="1" x14ac:dyDescent="0.3">
      <c r="A764" s="48" t="str">
        <f t="shared" si="16"/>
        <v>SDG_NoInv_Base_ReproTest02QFSXfland</v>
      </c>
      <c r="B764" s="49" t="s">
        <v>221</v>
      </c>
      <c r="C764" s="50" t="s">
        <v>272</v>
      </c>
      <c r="D764" s="51" t="s">
        <v>198</v>
      </c>
      <c r="E764" s="48" t="s">
        <v>205</v>
      </c>
      <c r="F764" s="48">
        <v>17.03</v>
      </c>
      <c r="G764" s="48">
        <v>17.2</v>
      </c>
      <c r="H764" s="48">
        <v>17.37</v>
      </c>
      <c r="I764" s="48">
        <v>17.54</v>
      </c>
      <c r="J764" s="48">
        <v>17.72</v>
      </c>
      <c r="K764" s="48">
        <v>17.899999999999999</v>
      </c>
      <c r="L764" s="48">
        <v>18.07</v>
      </c>
      <c r="M764" s="48">
        <v>18.260000000000002</v>
      </c>
      <c r="N764" s="48">
        <v>18.440000000000001</v>
      </c>
      <c r="O764" s="48">
        <v>18.62</v>
      </c>
      <c r="P764" s="48">
        <v>18.809999999999999</v>
      </c>
      <c r="Q764" s="48">
        <v>19</v>
      </c>
      <c r="R764" s="48">
        <v>19.190000000000001</v>
      </c>
      <c r="S764" s="48">
        <v>19.38</v>
      </c>
      <c r="T764" s="48">
        <v>19.57</v>
      </c>
      <c r="U764" s="48">
        <v>19.77</v>
      </c>
      <c r="V764" s="48">
        <v>19.97</v>
      </c>
      <c r="W764" s="48">
        <v>20.170000000000002</v>
      </c>
      <c r="X764" s="48">
        <v>20.37</v>
      </c>
      <c r="Y764" s="48">
        <v>20.57</v>
      </c>
      <c r="Z764" s="48">
        <v>20.78</v>
      </c>
      <c r="AA764" s="48">
        <v>20.98</v>
      </c>
      <c r="AB764" s="48">
        <v>21.19</v>
      </c>
      <c r="AC764" s="48">
        <v>21.41</v>
      </c>
      <c r="AD764" s="48">
        <v>21.62</v>
      </c>
      <c r="AE764" s="48">
        <v>21.84</v>
      </c>
      <c r="AF764" s="48">
        <v>22.05</v>
      </c>
      <c r="AG764" s="48">
        <v>22.28</v>
      </c>
      <c r="AH764" s="48">
        <v>22.5</v>
      </c>
      <c r="AI764" s="48">
        <v>22.72</v>
      </c>
      <c r="AJ764" s="48">
        <v>22.95</v>
      </c>
      <c r="AK764" s="48">
        <v>23.18</v>
      </c>
    </row>
    <row r="765" spans="1:37" s="48" customFormat="1" x14ac:dyDescent="0.3">
      <c r="A765" s="48" t="str">
        <f t="shared" si="16"/>
        <v>SDG_NoInv_Base_ReproTest02P_ActivePoptotal</v>
      </c>
      <c r="B765" s="49" t="s">
        <v>221</v>
      </c>
      <c r="C765" s="50" t="s">
        <v>272</v>
      </c>
      <c r="D765" s="51" t="s">
        <v>207</v>
      </c>
      <c r="E765" s="48" t="s">
        <v>1</v>
      </c>
      <c r="G765" s="48">
        <v>24292.9</v>
      </c>
      <c r="H765" s="48">
        <v>24642.6</v>
      </c>
      <c r="I765" s="48">
        <v>24992.2</v>
      </c>
      <c r="J765" s="48">
        <v>25341.9</v>
      </c>
      <c r="K765" s="48">
        <v>25691.599999999999</v>
      </c>
      <c r="L765" s="48">
        <v>26041.200000000001</v>
      </c>
      <c r="M765" s="48">
        <v>26390.6</v>
      </c>
      <c r="N765" s="48">
        <v>26740</v>
      </c>
      <c r="O765" s="48">
        <v>27089.3</v>
      </c>
      <c r="P765" s="48">
        <v>27438.7</v>
      </c>
      <c r="Q765" s="48">
        <v>27788.1</v>
      </c>
      <c r="R765" s="48">
        <v>28086.2</v>
      </c>
      <c r="S765" s="48">
        <v>28384.400000000001</v>
      </c>
      <c r="T765" s="48">
        <v>28682.5</v>
      </c>
      <c r="U765" s="48">
        <v>28980.7</v>
      </c>
      <c r="V765" s="48">
        <v>29278.799999999999</v>
      </c>
      <c r="W765" s="48">
        <v>29514.3</v>
      </c>
      <c r="X765" s="48">
        <v>29749.7</v>
      </c>
      <c r="Y765" s="48">
        <v>29985.200000000001</v>
      </c>
      <c r="Z765" s="48">
        <v>30220.7</v>
      </c>
      <c r="AA765" s="48">
        <v>30456.1</v>
      </c>
      <c r="AB765" s="48">
        <v>30638.2</v>
      </c>
      <c r="AC765" s="48">
        <v>30820.3</v>
      </c>
      <c r="AD765" s="48">
        <v>31002.3</v>
      </c>
      <c r="AE765" s="48">
        <v>31184.400000000001</v>
      </c>
      <c r="AF765" s="48">
        <v>31366.5</v>
      </c>
      <c r="AG765" s="48">
        <v>31469.200000000001</v>
      </c>
      <c r="AH765" s="48">
        <v>31571.9</v>
      </c>
      <c r="AI765" s="48">
        <v>31674.6</v>
      </c>
      <c r="AJ765" s="48">
        <v>31777.4</v>
      </c>
      <c r="AK765" s="48">
        <v>31880.1</v>
      </c>
    </row>
    <row r="766" spans="1:37" s="48" customFormat="1" x14ac:dyDescent="0.3">
      <c r="A766" s="48" t="str">
        <f t="shared" si="16"/>
        <v>SDG_NoInv_Base_ReproTest02P_WAgePoptotal</v>
      </c>
      <c r="B766" s="49" t="s">
        <v>221</v>
      </c>
      <c r="C766" s="50" t="s">
        <v>272</v>
      </c>
      <c r="D766" s="51" t="s">
        <v>208</v>
      </c>
      <c r="E766" s="48" t="s">
        <v>1</v>
      </c>
      <c r="G766" s="48">
        <v>38959.5</v>
      </c>
      <c r="H766" s="48">
        <v>39520.300000000003</v>
      </c>
      <c r="I766" s="48">
        <v>40081.1</v>
      </c>
      <c r="J766" s="48">
        <v>40641.9</v>
      </c>
      <c r="K766" s="48">
        <v>41202.699999999997</v>
      </c>
      <c r="L766" s="48">
        <v>41763.4</v>
      </c>
      <c r="M766" s="48">
        <v>42323.7</v>
      </c>
      <c r="N766" s="48">
        <v>42884</v>
      </c>
      <c r="O766" s="48">
        <v>43444.3</v>
      </c>
      <c r="P766" s="48">
        <v>44004.6</v>
      </c>
      <c r="Q766" s="48">
        <v>44564.9</v>
      </c>
      <c r="R766" s="48">
        <v>45043.1</v>
      </c>
      <c r="S766" s="48">
        <v>45521.2</v>
      </c>
      <c r="T766" s="48">
        <v>45999.4</v>
      </c>
      <c r="U766" s="48">
        <v>46477.5</v>
      </c>
      <c r="V766" s="48">
        <v>46955.7</v>
      </c>
      <c r="W766" s="48">
        <v>47333.3</v>
      </c>
      <c r="X766" s="48">
        <v>47710.9</v>
      </c>
      <c r="Y766" s="48">
        <v>48088.6</v>
      </c>
      <c r="Z766" s="48">
        <v>48466.2</v>
      </c>
      <c r="AA766" s="48">
        <v>48843.8</v>
      </c>
      <c r="AB766" s="48">
        <v>49135.8</v>
      </c>
      <c r="AC766" s="48">
        <v>49427.8</v>
      </c>
      <c r="AD766" s="48">
        <v>49719.8</v>
      </c>
      <c r="AE766" s="48">
        <v>50011.8</v>
      </c>
      <c r="AF766" s="48">
        <v>50303.8</v>
      </c>
      <c r="AG766" s="48">
        <v>50468.5</v>
      </c>
      <c r="AH766" s="48">
        <v>50633.3</v>
      </c>
      <c r="AI766" s="48">
        <v>50798</v>
      </c>
      <c r="AJ766" s="48">
        <v>50962.7</v>
      </c>
      <c r="AK766" s="48">
        <v>51127.5</v>
      </c>
    </row>
    <row r="767" spans="1:37" s="48" customFormat="1" x14ac:dyDescent="0.3">
      <c r="A767" s="48" t="str">
        <f t="shared" si="16"/>
        <v>SDG_NoInv_Base_ReproTest02C_BroadUnEmpRatetotal</v>
      </c>
      <c r="B767" s="49" t="s">
        <v>221</v>
      </c>
      <c r="C767" s="50" t="s">
        <v>272</v>
      </c>
      <c r="D767" s="51" t="s">
        <v>209</v>
      </c>
      <c r="E767" s="48" t="s">
        <v>1</v>
      </c>
      <c r="G767" s="48">
        <v>0.38</v>
      </c>
      <c r="H767" s="48">
        <v>0.36</v>
      </c>
      <c r="I767" s="48">
        <v>0.35</v>
      </c>
      <c r="J767" s="48">
        <v>0.34</v>
      </c>
      <c r="K767" s="48">
        <v>0.33</v>
      </c>
      <c r="L767" s="48">
        <v>0.33</v>
      </c>
      <c r="M767" s="48">
        <v>0.32</v>
      </c>
      <c r="N767" s="48">
        <v>0.31</v>
      </c>
      <c r="O767" s="48">
        <v>0.3</v>
      </c>
      <c r="P767" s="48">
        <v>0.28999999999999998</v>
      </c>
      <c r="Q767" s="48">
        <v>0.28000000000000003</v>
      </c>
      <c r="R767" s="48">
        <v>0.27</v>
      </c>
      <c r="S767" s="48">
        <v>0.26</v>
      </c>
      <c r="T767" s="48">
        <v>0.24</v>
      </c>
      <c r="U767" s="48">
        <v>0.22</v>
      </c>
      <c r="V767" s="48">
        <v>0.21</v>
      </c>
      <c r="W767" s="48">
        <v>0.19</v>
      </c>
      <c r="X767" s="48">
        <v>0.17</v>
      </c>
      <c r="Y767" s="48">
        <v>0.15</v>
      </c>
      <c r="Z767" s="48">
        <v>0.13</v>
      </c>
      <c r="AA767" s="48">
        <v>0.1</v>
      </c>
      <c r="AB767" s="48">
        <v>0.08</v>
      </c>
      <c r="AC767" s="48">
        <v>0.06</v>
      </c>
      <c r="AD767" s="48">
        <v>0.04</v>
      </c>
      <c r="AE767" s="48">
        <v>0.02</v>
      </c>
      <c r="AF767" s="48">
        <v>-0.01</v>
      </c>
      <c r="AG767" s="48">
        <v>-0.03</v>
      </c>
      <c r="AH767" s="48">
        <v>-0.05</v>
      </c>
      <c r="AI767" s="48">
        <v>-0.06</v>
      </c>
      <c r="AJ767" s="48">
        <v>-0.06</v>
      </c>
      <c r="AK767" s="48">
        <v>-0.06</v>
      </c>
    </row>
    <row r="768" spans="1:37" s="48" customFormat="1" x14ac:dyDescent="0.3">
      <c r="A768" s="48" t="str">
        <f t="shared" si="16"/>
        <v>SDG_NoInv_Base_ReproTest02C_LabForceParttotal</v>
      </c>
      <c r="B768" s="49" t="s">
        <v>221</v>
      </c>
      <c r="C768" s="50" t="s">
        <v>272</v>
      </c>
      <c r="D768" s="51" t="s">
        <v>210</v>
      </c>
      <c r="E768" s="48" t="s">
        <v>1</v>
      </c>
      <c r="G768" s="48">
        <v>0.39</v>
      </c>
      <c r="H768" s="48">
        <v>0.4</v>
      </c>
      <c r="I768" s="48">
        <v>0.41</v>
      </c>
      <c r="J768" s="48">
        <v>0.41</v>
      </c>
      <c r="K768" s="48">
        <v>0.42</v>
      </c>
      <c r="L768" s="48">
        <v>0.42</v>
      </c>
      <c r="M768" s="48">
        <v>0.42</v>
      </c>
      <c r="N768" s="48">
        <v>0.43</v>
      </c>
      <c r="O768" s="48">
        <v>0.43</v>
      </c>
      <c r="P768" s="48">
        <v>0.44</v>
      </c>
      <c r="Q768" s="48">
        <v>0.45</v>
      </c>
      <c r="R768" s="48">
        <v>0.46</v>
      </c>
      <c r="S768" s="48">
        <v>0.46</v>
      </c>
      <c r="T768" s="48">
        <v>0.47</v>
      </c>
      <c r="U768" s="48">
        <v>0.48</v>
      </c>
      <c r="V768" s="48">
        <v>0.49</v>
      </c>
      <c r="W768" s="48">
        <v>0.51</v>
      </c>
      <c r="X768" s="48">
        <v>0.52</v>
      </c>
      <c r="Y768" s="48">
        <v>0.53</v>
      </c>
      <c r="Z768" s="48">
        <v>0.55000000000000004</v>
      </c>
      <c r="AA768" s="48">
        <v>0.56000000000000005</v>
      </c>
      <c r="AB768" s="48">
        <v>0.56999999999999995</v>
      </c>
      <c r="AC768" s="48">
        <v>0.59</v>
      </c>
      <c r="AD768" s="48">
        <v>0.6</v>
      </c>
      <c r="AE768" s="48">
        <v>0.61</v>
      </c>
      <c r="AF768" s="48">
        <v>0.63</v>
      </c>
      <c r="AG768" s="48">
        <v>0.64</v>
      </c>
      <c r="AH768" s="48">
        <v>0.65</v>
      </c>
      <c r="AI768" s="48">
        <v>0.66</v>
      </c>
      <c r="AJ768" s="48">
        <v>0.66</v>
      </c>
      <c r="AK768" s="48">
        <v>0.66</v>
      </c>
    </row>
    <row r="769" spans="1:37" s="48" customFormat="1" x14ac:dyDescent="0.3">
      <c r="A769" s="48" t="str">
        <f t="shared" si="16"/>
        <v>SDG_NoInv_Base_ReproTest02QVAXaawhe</v>
      </c>
      <c r="B769" s="49" t="s">
        <v>221</v>
      </c>
      <c r="C769" s="50" t="s">
        <v>272</v>
      </c>
      <c r="D769" s="51" t="s">
        <v>211</v>
      </c>
      <c r="E769" s="48" t="s">
        <v>4</v>
      </c>
      <c r="F769" s="48">
        <v>2.66</v>
      </c>
      <c r="G769" s="48">
        <v>2.64</v>
      </c>
      <c r="H769" s="48">
        <v>2.7</v>
      </c>
      <c r="I769" s="48">
        <v>2.74</v>
      </c>
      <c r="J769" s="48">
        <v>2.78</v>
      </c>
      <c r="K769" s="48">
        <v>2.82</v>
      </c>
      <c r="L769" s="48">
        <v>2.86</v>
      </c>
      <c r="M769" s="48">
        <v>2.9</v>
      </c>
      <c r="N769" s="48">
        <v>2.94</v>
      </c>
      <c r="O769" s="48">
        <v>3.01</v>
      </c>
      <c r="P769" s="48">
        <v>3.06</v>
      </c>
      <c r="Q769" s="48">
        <v>3.1</v>
      </c>
      <c r="R769" s="48">
        <v>3.15</v>
      </c>
      <c r="S769" s="48">
        <v>3.2</v>
      </c>
      <c r="T769" s="48">
        <v>3.25</v>
      </c>
      <c r="U769" s="48">
        <v>3.3</v>
      </c>
      <c r="V769" s="48">
        <v>3.34</v>
      </c>
      <c r="W769" s="48">
        <v>3.39</v>
      </c>
      <c r="X769" s="48">
        <v>3.43</v>
      </c>
      <c r="Y769" s="48">
        <v>3.47</v>
      </c>
      <c r="Z769" s="48">
        <v>3.52</v>
      </c>
      <c r="AA769" s="48">
        <v>3.56</v>
      </c>
      <c r="AB769" s="48">
        <v>3.62</v>
      </c>
      <c r="AC769" s="48">
        <v>3.66</v>
      </c>
      <c r="AD769" s="48">
        <v>3.71</v>
      </c>
      <c r="AE769" s="48">
        <v>3.75</v>
      </c>
      <c r="AF769" s="48">
        <v>3.8</v>
      </c>
      <c r="AG769" s="48">
        <v>3.85</v>
      </c>
      <c r="AH769" s="48">
        <v>3.84</v>
      </c>
      <c r="AI769" s="48">
        <v>3.83</v>
      </c>
      <c r="AJ769" s="48">
        <v>3.82</v>
      </c>
      <c r="AK769" s="48">
        <v>3.81</v>
      </c>
    </row>
    <row r="770" spans="1:37" s="48" customFormat="1" x14ac:dyDescent="0.3">
      <c r="A770" s="48" t="str">
        <f t="shared" si="16"/>
        <v>SDG_NoInv_Base_ReproTest02QVAXaamai</v>
      </c>
      <c r="B770" s="49" t="s">
        <v>221</v>
      </c>
      <c r="C770" s="50" t="s">
        <v>272</v>
      </c>
      <c r="D770" s="51" t="s">
        <v>211</v>
      </c>
      <c r="E770" s="48" t="s">
        <v>5</v>
      </c>
      <c r="F770" s="48">
        <v>11.93</v>
      </c>
      <c r="G770" s="48">
        <v>11.8</v>
      </c>
      <c r="H770" s="48">
        <v>12.08</v>
      </c>
      <c r="I770" s="48">
        <v>12.29</v>
      </c>
      <c r="J770" s="48">
        <v>12.55</v>
      </c>
      <c r="K770" s="48">
        <v>12.74</v>
      </c>
      <c r="L770" s="48">
        <v>12.95</v>
      </c>
      <c r="M770" s="48">
        <v>13.13</v>
      </c>
      <c r="N770" s="48">
        <v>13.32</v>
      </c>
      <c r="O770" s="48">
        <v>13.73</v>
      </c>
      <c r="P770" s="48">
        <v>13.99</v>
      </c>
      <c r="Q770" s="48">
        <v>14.19</v>
      </c>
      <c r="R770" s="48">
        <v>14.42</v>
      </c>
      <c r="S770" s="48">
        <v>14.64</v>
      </c>
      <c r="T770" s="48">
        <v>14.85</v>
      </c>
      <c r="U770" s="48">
        <v>15.08</v>
      </c>
      <c r="V770" s="48">
        <v>15.27</v>
      </c>
      <c r="W770" s="48">
        <v>15.44</v>
      </c>
      <c r="X770" s="48">
        <v>15.62</v>
      </c>
      <c r="Y770" s="48">
        <v>15.79</v>
      </c>
      <c r="Z770" s="48">
        <v>15.97</v>
      </c>
      <c r="AA770" s="48">
        <v>16.149999999999999</v>
      </c>
      <c r="AB770" s="48">
        <v>16.420000000000002</v>
      </c>
      <c r="AC770" s="48">
        <v>16.63</v>
      </c>
      <c r="AD770" s="48">
        <v>16.829999999999998</v>
      </c>
      <c r="AE770" s="48">
        <v>17.03</v>
      </c>
      <c r="AF770" s="48">
        <v>17.23</v>
      </c>
      <c r="AG770" s="48">
        <v>17.36</v>
      </c>
      <c r="AH770" s="48">
        <v>17.28</v>
      </c>
      <c r="AI770" s="48">
        <v>17.18</v>
      </c>
      <c r="AJ770" s="48">
        <v>17.079999999999998</v>
      </c>
      <c r="AK770" s="48">
        <v>16.97</v>
      </c>
    </row>
    <row r="771" spans="1:37" s="48" customFormat="1" x14ac:dyDescent="0.3">
      <c r="A771" s="48" t="str">
        <f t="shared" si="16"/>
        <v>SDG_NoInv_Base_ReproTest02QVAXaaoce</v>
      </c>
      <c r="B771" s="49" t="s">
        <v>221</v>
      </c>
      <c r="C771" s="50" t="s">
        <v>272</v>
      </c>
      <c r="D771" s="51" t="s">
        <v>211</v>
      </c>
      <c r="E771" s="48" t="s">
        <v>6</v>
      </c>
      <c r="F771" s="48">
        <v>0.82</v>
      </c>
      <c r="G771" s="48">
        <v>0.81</v>
      </c>
      <c r="H771" s="48">
        <v>0.83</v>
      </c>
      <c r="I771" s="48">
        <v>0.84</v>
      </c>
      <c r="J771" s="48">
        <v>0.85</v>
      </c>
      <c r="K771" s="48">
        <v>0.86</v>
      </c>
      <c r="L771" s="48">
        <v>0.88</v>
      </c>
      <c r="M771" s="48">
        <v>0.89</v>
      </c>
      <c r="N771" s="48">
        <v>0.9</v>
      </c>
      <c r="O771" s="48">
        <v>0.93</v>
      </c>
      <c r="P771" s="48">
        <v>0.94</v>
      </c>
      <c r="Q771" s="48">
        <v>0.96</v>
      </c>
      <c r="R771" s="48">
        <v>0.98</v>
      </c>
      <c r="S771" s="48">
        <v>0.99</v>
      </c>
      <c r="T771" s="48">
        <v>1.01</v>
      </c>
      <c r="U771" s="48">
        <v>1.03</v>
      </c>
      <c r="V771" s="48">
        <v>1.04</v>
      </c>
      <c r="W771" s="48">
        <v>1.06</v>
      </c>
      <c r="X771" s="48">
        <v>1.07</v>
      </c>
      <c r="Y771" s="48">
        <v>1.0900000000000001</v>
      </c>
      <c r="Z771" s="48">
        <v>1.1000000000000001</v>
      </c>
      <c r="AA771" s="48">
        <v>1.1200000000000001</v>
      </c>
      <c r="AB771" s="48">
        <v>1.1399999999999999</v>
      </c>
      <c r="AC771" s="48">
        <v>1.1499999999999999</v>
      </c>
      <c r="AD771" s="48">
        <v>1.17</v>
      </c>
      <c r="AE771" s="48">
        <v>1.19</v>
      </c>
      <c r="AF771" s="48">
        <v>1.2</v>
      </c>
      <c r="AG771" s="48">
        <v>1.22</v>
      </c>
      <c r="AH771" s="48">
        <v>1.22</v>
      </c>
      <c r="AI771" s="48">
        <v>1.22</v>
      </c>
      <c r="AJ771" s="48">
        <v>1.22</v>
      </c>
      <c r="AK771" s="48">
        <v>1.22</v>
      </c>
    </row>
    <row r="772" spans="1:37" s="48" customFormat="1" x14ac:dyDescent="0.3">
      <c r="A772" s="48" t="str">
        <f t="shared" si="16"/>
        <v>SDG_NoInv_Base_ReproTest02QVAXaaveg</v>
      </c>
      <c r="B772" s="49" t="s">
        <v>221</v>
      </c>
      <c r="C772" s="50" t="s">
        <v>272</v>
      </c>
      <c r="D772" s="51" t="s">
        <v>211</v>
      </c>
      <c r="E772" s="48" t="s">
        <v>7</v>
      </c>
      <c r="F772" s="48">
        <v>6.73</v>
      </c>
      <c r="G772" s="48">
        <v>6.43</v>
      </c>
      <c r="H772" s="48">
        <v>6.54</v>
      </c>
      <c r="I772" s="48">
        <v>6.67</v>
      </c>
      <c r="J772" s="48">
        <v>6.81</v>
      </c>
      <c r="K772" s="48">
        <v>6.88</v>
      </c>
      <c r="L772" s="48">
        <v>6.97</v>
      </c>
      <c r="M772" s="48">
        <v>7.03</v>
      </c>
      <c r="N772" s="48">
        <v>7.1</v>
      </c>
      <c r="O772" s="48">
        <v>7.26</v>
      </c>
      <c r="P772" s="48">
        <v>7.35</v>
      </c>
      <c r="Q772" s="48">
        <v>7.42</v>
      </c>
      <c r="R772" s="48">
        <v>7.53</v>
      </c>
      <c r="S772" s="48">
        <v>7.63</v>
      </c>
      <c r="T772" s="48">
        <v>7.74</v>
      </c>
      <c r="U772" s="48">
        <v>7.85</v>
      </c>
      <c r="V772" s="48">
        <v>7.95</v>
      </c>
      <c r="W772" s="48">
        <v>8.0500000000000007</v>
      </c>
      <c r="X772" s="48">
        <v>8.14</v>
      </c>
      <c r="Y772" s="48">
        <v>8.24</v>
      </c>
      <c r="Z772" s="48">
        <v>8.35</v>
      </c>
      <c r="AA772" s="48">
        <v>8.4600000000000009</v>
      </c>
      <c r="AB772" s="48">
        <v>8.61</v>
      </c>
      <c r="AC772" s="48">
        <v>8.7200000000000006</v>
      </c>
      <c r="AD772" s="48">
        <v>8.83</v>
      </c>
      <c r="AE772" s="48">
        <v>8.9600000000000009</v>
      </c>
      <c r="AF772" s="48">
        <v>9.1</v>
      </c>
      <c r="AG772" s="48">
        <v>9.1999999999999993</v>
      </c>
      <c r="AH772" s="48">
        <v>9.18</v>
      </c>
      <c r="AI772" s="48">
        <v>9.16</v>
      </c>
      <c r="AJ772" s="48">
        <v>9.14</v>
      </c>
      <c r="AK772" s="48">
        <v>9.11</v>
      </c>
    </row>
    <row r="773" spans="1:37" s="48" customFormat="1" x14ac:dyDescent="0.3">
      <c r="A773" s="48" t="str">
        <f t="shared" si="16"/>
        <v>SDG_NoInv_Base_ReproTest02QVAXaaofr</v>
      </c>
      <c r="B773" s="49" t="s">
        <v>221</v>
      </c>
      <c r="C773" s="50" t="s">
        <v>272</v>
      </c>
      <c r="D773" s="51" t="s">
        <v>211</v>
      </c>
      <c r="E773" s="48" t="s">
        <v>8</v>
      </c>
      <c r="F773" s="48">
        <v>13</v>
      </c>
      <c r="G773" s="48">
        <v>12.57</v>
      </c>
      <c r="H773" s="48">
        <v>12.96</v>
      </c>
      <c r="I773" s="48">
        <v>13.19</v>
      </c>
      <c r="J773" s="48">
        <v>13.5</v>
      </c>
      <c r="K773" s="48">
        <v>13.73</v>
      </c>
      <c r="L773" s="48">
        <v>13.97</v>
      </c>
      <c r="M773" s="48">
        <v>14.19</v>
      </c>
      <c r="N773" s="48">
        <v>14.42</v>
      </c>
      <c r="O773" s="48">
        <v>15.18</v>
      </c>
      <c r="P773" s="48">
        <v>15.53</v>
      </c>
      <c r="Q773" s="48">
        <v>15.76</v>
      </c>
      <c r="R773" s="48">
        <v>16.059999999999999</v>
      </c>
      <c r="S773" s="48">
        <v>16.36</v>
      </c>
      <c r="T773" s="48">
        <v>16.68</v>
      </c>
      <c r="U773" s="48">
        <v>17.02</v>
      </c>
      <c r="V773" s="48">
        <v>17.34</v>
      </c>
      <c r="W773" s="48">
        <v>17.64</v>
      </c>
      <c r="X773" s="48">
        <v>17.940000000000001</v>
      </c>
      <c r="Y773" s="48">
        <v>18.23</v>
      </c>
      <c r="Z773" s="48">
        <v>18.52</v>
      </c>
      <c r="AA773" s="48">
        <v>18.84</v>
      </c>
      <c r="AB773" s="48">
        <v>19.350000000000001</v>
      </c>
      <c r="AC773" s="48">
        <v>19.739999999999998</v>
      </c>
      <c r="AD773" s="48">
        <v>20.09</v>
      </c>
      <c r="AE773" s="48">
        <v>20.45</v>
      </c>
      <c r="AF773" s="48">
        <v>20.83</v>
      </c>
      <c r="AG773" s="48">
        <v>21.12</v>
      </c>
      <c r="AH773" s="48">
        <v>21.09</v>
      </c>
      <c r="AI773" s="48">
        <v>20.91</v>
      </c>
      <c r="AJ773" s="48">
        <v>20.75</v>
      </c>
      <c r="AK773" s="48">
        <v>20.56</v>
      </c>
    </row>
    <row r="774" spans="1:37" s="48" customFormat="1" x14ac:dyDescent="0.3">
      <c r="A774" s="48" t="str">
        <f t="shared" si="16"/>
        <v>SDG_NoInv_Base_ReproTest02QVAXaagra</v>
      </c>
      <c r="B774" s="49" t="s">
        <v>221</v>
      </c>
      <c r="C774" s="50" t="s">
        <v>272</v>
      </c>
      <c r="D774" s="51" t="s">
        <v>211</v>
      </c>
      <c r="E774" s="48" t="s">
        <v>9</v>
      </c>
      <c r="F774" s="48">
        <v>6.2</v>
      </c>
      <c r="G774" s="48">
        <v>6.02</v>
      </c>
      <c r="H774" s="48">
        <v>6.27</v>
      </c>
      <c r="I774" s="48">
        <v>6.37</v>
      </c>
      <c r="J774" s="48">
        <v>6.51</v>
      </c>
      <c r="K774" s="48">
        <v>6.64</v>
      </c>
      <c r="L774" s="48">
        <v>6.79</v>
      </c>
      <c r="M774" s="48">
        <v>6.95</v>
      </c>
      <c r="N774" s="48">
        <v>7.12</v>
      </c>
      <c r="O774" s="48">
        <v>7.63</v>
      </c>
      <c r="P774" s="48">
        <v>7.89</v>
      </c>
      <c r="Q774" s="48">
        <v>8.06</v>
      </c>
      <c r="R774" s="48">
        <v>8.26</v>
      </c>
      <c r="S774" s="48">
        <v>8.48</v>
      </c>
      <c r="T774" s="48">
        <v>8.7100000000000009</v>
      </c>
      <c r="U774" s="48">
        <v>8.9600000000000009</v>
      </c>
      <c r="V774" s="48">
        <v>9.18</v>
      </c>
      <c r="W774" s="48">
        <v>9.43</v>
      </c>
      <c r="X774" s="48">
        <v>9.69</v>
      </c>
      <c r="Y774" s="48">
        <v>9.92</v>
      </c>
      <c r="Z774" s="48">
        <v>10.14</v>
      </c>
      <c r="AA774" s="48">
        <v>10.38</v>
      </c>
      <c r="AB774" s="48">
        <v>10.78</v>
      </c>
      <c r="AC774" s="48">
        <v>11.1</v>
      </c>
      <c r="AD774" s="48">
        <v>11.36</v>
      </c>
      <c r="AE774" s="48">
        <v>11.61</v>
      </c>
      <c r="AF774" s="48">
        <v>11.86</v>
      </c>
      <c r="AG774" s="48">
        <v>12.06</v>
      </c>
      <c r="AH774" s="48">
        <v>12.11</v>
      </c>
      <c r="AI774" s="48">
        <v>12.03</v>
      </c>
      <c r="AJ774" s="48">
        <v>11.93</v>
      </c>
      <c r="AK774" s="48">
        <v>11.81</v>
      </c>
    </row>
    <row r="775" spans="1:37" s="48" customFormat="1" x14ac:dyDescent="0.3">
      <c r="A775" s="48" t="str">
        <f t="shared" si="16"/>
        <v>SDG_NoInv_Base_ReproTest02QVAXaaoil</v>
      </c>
      <c r="B775" s="49" t="s">
        <v>221</v>
      </c>
      <c r="C775" s="50" t="s">
        <v>272</v>
      </c>
      <c r="D775" s="51" t="s">
        <v>211</v>
      </c>
      <c r="E775" s="48" t="s">
        <v>10</v>
      </c>
      <c r="F775" s="48">
        <v>5.45</v>
      </c>
      <c r="G775" s="48">
        <v>5.35</v>
      </c>
      <c r="H775" s="48">
        <v>5.45</v>
      </c>
      <c r="I775" s="48">
        <v>5.54</v>
      </c>
      <c r="J775" s="48">
        <v>5.64</v>
      </c>
      <c r="K775" s="48">
        <v>5.72</v>
      </c>
      <c r="L775" s="48">
        <v>5.81</v>
      </c>
      <c r="M775" s="48">
        <v>5.89</v>
      </c>
      <c r="N775" s="48">
        <v>5.97</v>
      </c>
      <c r="O775" s="48">
        <v>6.1</v>
      </c>
      <c r="P775" s="48">
        <v>6.21</v>
      </c>
      <c r="Q775" s="48">
        <v>6.3</v>
      </c>
      <c r="R775" s="48">
        <v>6.41</v>
      </c>
      <c r="S775" s="48">
        <v>6.53</v>
      </c>
      <c r="T775" s="48">
        <v>6.64</v>
      </c>
      <c r="U775" s="48">
        <v>6.77</v>
      </c>
      <c r="V775" s="48">
        <v>6.87</v>
      </c>
      <c r="W775" s="48">
        <v>6.98</v>
      </c>
      <c r="X775" s="48">
        <v>7.09</v>
      </c>
      <c r="Y775" s="48">
        <v>7.2</v>
      </c>
      <c r="Z775" s="48">
        <v>7.31</v>
      </c>
      <c r="AA775" s="48">
        <v>7.42</v>
      </c>
      <c r="AB775" s="48">
        <v>7.56</v>
      </c>
      <c r="AC775" s="48">
        <v>7.67</v>
      </c>
      <c r="AD775" s="48">
        <v>7.79</v>
      </c>
      <c r="AE775" s="48">
        <v>7.91</v>
      </c>
      <c r="AF775" s="48">
        <v>8.0299999999999994</v>
      </c>
      <c r="AG775" s="48">
        <v>8.15</v>
      </c>
      <c r="AH775" s="48">
        <v>8.16</v>
      </c>
      <c r="AI775" s="48">
        <v>8.17</v>
      </c>
      <c r="AJ775" s="48">
        <v>8.18</v>
      </c>
      <c r="AK775" s="48">
        <v>8.19</v>
      </c>
    </row>
    <row r="776" spans="1:37" s="48" customFormat="1" x14ac:dyDescent="0.3">
      <c r="A776" s="48" t="str">
        <f t="shared" si="16"/>
        <v>SDG_NoInv_Base_ReproTest02QVAXaatub</v>
      </c>
      <c r="B776" s="49" t="s">
        <v>221</v>
      </c>
      <c r="C776" s="50" t="s">
        <v>272</v>
      </c>
      <c r="D776" s="51" t="s">
        <v>211</v>
      </c>
      <c r="E776" s="48" t="s">
        <v>11</v>
      </c>
      <c r="F776" s="48">
        <v>2.95</v>
      </c>
      <c r="G776" s="48">
        <v>2.82</v>
      </c>
      <c r="H776" s="48">
        <v>2.87</v>
      </c>
      <c r="I776" s="48">
        <v>2.93</v>
      </c>
      <c r="J776" s="48">
        <v>2.99</v>
      </c>
      <c r="K776" s="48">
        <v>3.03</v>
      </c>
      <c r="L776" s="48">
        <v>3.07</v>
      </c>
      <c r="M776" s="48">
        <v>3.1</v>
      </c>
      <c r="N776" s="48">
        <v>3.14</v>
      </c>
      <c r="O776" s="48">
        <v>3.22</v>
      </c>
      <c r="P776" s="48">
        <v>3.27</v>
      </c>
      <c r="Q776" s="48">
        <v>3.3</v>
      </c>
      <c r="R776" s="48">
        <v>3.36</v>
      </c>
      <c r="S776" s="48">
        <v>3.41</v>
      </c>
      <c r="T776" s="48">
        <v>3.46</v>
      </c>
      <c r="U776" s="48">
        <v>3.52</v>
      </c>
      <c r="V776" s="48">
        <v>3.56</v>
      </c>
      <c r="W776" s="48">
        <v>3.61</v>
      </c>
      <c r="X776" s="48">
        <v>3.65</v>
      </c>
      <c r="Y776" s="48">
        <v>3.7</v>
      </c>
      <c r="Z776" s="48">
        <v>3.75</v>
      </c>
      <c r="AA776" s="48">
        <v>3.8</v>
      </c>
      <c r="AB776" s="48">
        <v>3.87</v>
      </c>
      <c r="AC776" s="48">
        <v>3.92</v>
      </c>
      <c r="AD776" s="48">
        <v>3.97</v>
      </c>
      <c r="AE776" s="48">
        <v>4.03</v>
      </c>
      <c r="AF776" s="48">
        <v>4.09</v>
      </c>
      <c r="AG776" s="48">
        <v>4.13</v>
      </c>
      <c r="AH776" s="48">
        <v>4.0999999999999996</v>
      </c>
      <c r="AI776" s="48">
        <v>4.07</v>
      </c>
      <c r="AJ776" s="48">
        <v>4.04</v>
      </c>
      <c r="AK776" s="48">
        <v>4.01</v>
      </c>
    </row>
    <row r="777" spans="1:37" s="48" customFormat="1" x14ac:dyDescent="0.3">
      <c r="A777" s="48" t="str">
        <f t="shared" si="16"/>
        <v>SDG_NoInv_Base_ReproTest02QVAXaapul</v>
      </c>
      <c r="B777" s="49" t="s">
        <v>221</v>
      </c>
      <c r="C777" s="50" t="s">
        <v>272</v>
      </c>
      <c r="D777" s="51" t="s">
        <v>211</v>
      </c>
      <c r="E777" s="48" t="s">
        <v>12</v>
      </c>
      <c r="F777" s="48">
        <v>0.52</v>
      </c>
      <c r="G777" s="48">
        <v>0.52</v>
      </c>
      <c r="H777" s="48">
        <v>0.52</v>
      </c>
      <c r="I777" s="48">
        <v>0.53</v>
      </c>
      <c r="J777" s="48">
        <v>0.54</v>
      </c>
      <c r="K777" s="48">
        <v>0.55000000000000004</v>
      </c>
      <c r="L777" s="48">
        <v>0.56000000000000005</v>
      </c>
      <c r="M777" s="48">
        <v>0.56000000000000005</v>
      </c>
      <c r="N777" s="48">
        <v>0.56999999999999995</v>
      </c>
      <c r="O777" s="48">
        <v>0.57999999999999996</v>
      </c>
      <c r="P777" s="48">
        <v>0.59</v>
      </c>
      <c r="Q777" s="48">
        <v>0.59</v>
      </c>
      <c r="R777" s="48">
        <v>0.6</v>
      </c>
      <c r="S777" s="48">
        <v>0.61</v>
      </c>
      <c r="T777" s="48">
        <v>0.62</v>
      </c>
      <c r="U777" s="48">
        <v>0.63</v>
      </c>
      <c r="V777" s="48">
        <v>0.63</v>
      </c>
      <c r="W777" s="48">
        <v>0.64</v>
      </c>
      <c r="X777" s="48">
        <v>0.65</v>
      </c>
      <c r="Y777" s="48">
        <v>0.66</v>
      </c>
      <c r="Z777" s="48">
        <v>0.66</v>
      </c>
      <c r="AA777" s="48">
        <v>0.67</v>
      </c>
      <c r="AB777" s="48">
        <v>0.68</v>
      </c>
      <c r="AC777" s="48">
        <v>0.69</v>
      </c>
      <c r="AD777" s="48">
        <v>0.7</v>
      </c>
      <c r="AE777" s="48">
        <v>0.71</v>
      </c>
      <c r="AF777" s="48">
        <v>0.71</v>
      </c>
      <c r="AG777" s="48">
        <v>0.72</v>
      </c>
      <c r="AH777" s="48">
        <v>0.72</v>
      </c>
      <c r="AI777" s="48">
        <v>0.72</v>
      </c>
      <c r="AJ777" s="48">
        <v>0.72</v>
      </c>
      <c r="AK777" s="48">
        <v>0.72</v>
      </c>
    </row>
    <row r="778" spans="1:37" s="48" customFormat="1" x14ac:dyDescent="0.3">
      <c r="A778" s="48" t="str">
        <f t="shared" si="16"/>
        <v>SDG_NoInv_Base_ReproTest02QVAXaasug</v>
      </c>
      <c r="B778" s="49" t="s">
        <v>221</v>
      </c>
      <c r="C778" s="50" t="s">
        <v>272</v>
      </c>
      <c r="D778" s="51" t="s">
        <v>211</v>
      </c>
      <c r="E778" s="48" t="s">
        <v>13</v>
      </c>
      <c r="F778" s="48">
        <v>3.82</v>
      </c>
      <c r="G778" s="48">
        <v>3.74</v>
      </c>
      <c r="H778" s="48">
        <v>3.8</v>
      </c>
      <c r="I778" s="48">
        <v>3.87</v>
      </c>
      <c r="J778" s="48">
        <v>3.94</v>
      </c>
      <c r="K778" s="48">
        <v>3.98</v>
      </c>
      <c r="L778" s="48">
        <v>4.03</v>
      </c>
      <c r="M778" s="48">
        <v>4.07</v>
      </c>
      <c r="N778" s="48">
        <v>4.12</v>
      </c>
      <c r="O778" s="48">
        <v>4.2300000000000004</v>
      </c>
      <c r="P778" s="48">
        <v>4.29</v>
      </c>
      <c r="Q778" s="48">
        <v>4.32</v>
      </c>
      <c r="R778" s="48">
        <v>4.37</v>
      </c>
      <c r="S778" s="48">
        <v>4.42</v>
      </c>
      <c r="T778" s="48">
        <v>4.4800000000000004</v>
      </c>
      <c r="U778" s="48">
        <v>4.53</v>
      </c>
      <c r="V778" s="48">
        <v>4.57</v>
      </c>
      <c r="W778" s="48">
        <v>4.62</v>
      </c>
      <c r="X778" s="48">
        <v>4.68</v>
      </c>
      <c r="Y778" s="48">
        <v>4.72</v>
      </c>
      <c r="Z778" s="48">
        <v>4.7699999999999996</v>
      </c>
      <c r="AA778" s="48">
        <v>4.8099999999999996</v>
      </c>
      <c r="AB778" s="48">
        <v>4.8899999999999997</v>
      </c>
      <c r="AC778" s="48">
        <v>4.9400000000000004</v>
      </c>
      <c r="AD778" s="48">
        <v>4.9800000000000004</v>
      </c>
      <c r="AE778" s="48">
        <v>5.03</v>
      </c>
      <c r="AF778" s="48">
        <v>5.07</v>
      </c>
      <c r="AG778" s="48">
        <v>5.13</v>
      </c>
      <c r="AH778" s="48">
        <v>5.13</v>
      </c>
      <c r="AI778" s="48">
        <v>5.12</v>
      </c>
      <c r="AJ778" s="48">
        <v>5.1100000000000003</v>
      </c>
      <c r="AK778" s="48">
        <v>5.0999999999999996</v>
      </c>
    </row>
    <row r="779" spans="1:37" s="48" customFormat="1" x14ac:dyDescent="0.3">
      <c r="A779" s="48" t="str">
        <f t="shared" si="16"/>
        <v>SDG_NoInv_Base_ReproTest02QVAXaaoth</v>
      </c>
      <c r="B779" s="49" t="s">
        <v>221</v>
      </c>
      <c r="C779" s="50" t="s">
        <v>272</v>
      </c>
      <c r="D779" s="51" t="s">
        <v>211</v>
      </c>
      <c r="E779" s="48" t="s">
        <v>14</v>
      </c>
      <c r="F779" s="48">
        <v>7.29</v>
      </c>
      <c r="G779" s="48">
        <v>7.3</v>
      </c>
      <c r="H779" s="48">
        <v>7.41</v>
      </c>
      <c r="I779" s="48">
        <v>7.45</v>
      </c>
      <c r="J779" s="48">
        <v>7.51</v>
      </c>
      <c r="K779" s="48">
        <v>7.57</v>
      </c>
      <c r="L779" s="48">
        <v>7.64</v>
      </c>
      <c r="M779" s="48">
        <v>7.72</v>
      </c>
      <c r="N779" s="48">
        <v>7.82</v>
      </c>
      <c r="O779" s="48">
        <v>7.97</v>
      </c>
      <c r="P779" s="48">
        <v>8.11</v>
      </c>
      <c r="Q779" s="48">
        <v>8.24</v>
      </c>
      <c r="R779" s="48">
        <v>8.3800000000000008</v>
      </c>
      <c r="S779" s="48">
        <v>8.5299999999999994</v>
      </c>
      <c r="T779" s="48">
        <v>8.67</v>
      </c>
      <c r="U779" s="48">
        <v>8.83</v>
      </c>
      <c r="V779" s="48">
        <v>8.9700000000000006</v>
      </c>
      <c r="W779" s="48">
        <v>9.11</v>
      </c>
      <c r="X779" s="48">
        <v>9.27</v>
      </c>
      <c r="Y779" s="48">
        <v>9.41</v>
      </c>
      <c r="Z779" s="48">
        <v>9.56</v>
      </c>
      <c r="AA779" s="48">
        <v>9.7100000000000009</v>
      </c>
      <c r="AB779" s="48">
        <v>9.8699999999999992</v>
      </c>
      <c r="AC779" s="48">
        <v>10.029999999999999</v>
      </c>
      <c r="AD779" s="48">
        <v>10.18</v>
      </c>
      <c r="AE779" s="48">
        <v>10.33</v>
      </c>
      <c r="AF779" s="48">
        <v>10.48</v>
      </c>
      <c r="AG779" s="48">
        <v>10.64</v>
      </c>
      <c r="AH779" s="48">
        <v>10.7</v>
      </c>
      <c r="AI779" s="48">
        <v>10.76</v>
      </c>
      <c r="AJ779" s="48">
        <v>10.82</v>
      </c>
      <c r="AK779" s="48">
        <v>10.87</v>
      </c>
    </row>
    <row r="780" spans="1:37" s="48" customFormat="1" x14ac:dyDescent="0.3">
      <c r="A780" s="48" t="str">
        <f t="shared" si="16"/>
        <v>SDG_NoInv_Base_ReproTest02QVAXalani</v>
      </c>
      <c r="B780" s="49" t="s">
        <v>221</v>
      </c>
      <c r="C780" s="50" t="s">
        <v>272</v>
      </c>
      <c r="D780" s="51" t="s">
        <v>211</v>
      </c>
      <c r="E780" s="48" t="s">
        <v>15</v>
      </c>
      <c r="F780" s="48">
        <v>27.55</v>
      </c>
      <c r="G780" s="48">
        <v>27.71</v>
      </c>
      <c r="H780" s="48">
        <v>28.23</v>
      </c>
      <c r="I780" s="48">
        <v>28.58</v>
      </c>
      <c r="J780" s="48">
        <v>29.04</v>
      </c>
      <c r="K780" s="48">
        <v>29.63</v>
      </c>
      <c r="L780" s="48">
        <v>30.35</v>
      </c>
      <c r="M780" s="48">
        <v>31.1</v>
      </c>
      <c r="N780" s="48">
        <v>31.91</v>
      </c>
      <c r="O780" s="48">
        <v>33.14</v>
      </c>
      <c r="P780" s="48">
        <v>34.32</v>
      </c>
      <c r="Q780" s="48">
        <v>35.31</v>
      </c>
      <c r="R780" s="48">
        <v>36.39</v>
      </c>
      <c r="S780" s="48">
        <v>37.43</v>
      </c>
      <c r="T780" s="48">
        <v>38.54</v>
      </c>
      <c r="U780" s="48">
        <v>39.83</v>
      </c>
      <c r="V780" s="48">
        <v>40.99</v>
      </c>
      <c r="W780" s="48">
        <v>42.19</v>
      </c>
      <c r="X780" s="48">
        <v>43.49</v>
      </c>
      <c r="Y780" s="48">
        <v>44.69</v>
      </c>
      <c r="Z780" s="48">
        <v>45.89</v>
      </c>
      <c r="AA780" s="48">
        <v>47.11</v>
      </c>
      <c r="AB780" s="48">
        <v>48.57</v>
      </c>
      <c r="AC780" s="48">
        <v>49.92</v>
      </c>
      <c r="AD780" s="48">
        <v>51.22</v>
      </c>
      <c r="AE780" s="48">
        <v>52.52</v>
      </c>
      <c r="AF780" s="48">
        <v>53.87</v>
      </c>
      <c r="AG780" s="48">
        <v>55.15</v>
      </c>
      <c r="AH780" s="48">
        <v>54.61</v>
      </c>
      <c r="AI780" s="48">
        <v>53.97</v>
      </c>
      <c r="AJ780" s="48">
        <v>53.46</v>
      </c>
      <c r="AK780" s="48">
        <v>52.91</v>
      </c>
    </row>
    <row r="781" spans="1:37" s="48" customFormat="1" x14ac:dyDescent="0.3">
      <c r="A781" s="48" t="str">
        <f t="shared" si="16"/>
        <v>SDG_NoInv_Base_ReproTest02QVAXafore</v>
      </c>
      <c r="B781" s="49" t="s">
        <v>221</v>
      </c>
      <c r="C781" s="50" t="s">
        <v>272</v>
      </c>
      <c r="D781" s="51" t="s">
        <v>211</v>
      </c>
      <c r="E781" s="48" t="s">
        <v>16</v>
      </c>
      <c r="F781" s="48">
        <v>6.49</v>
      </c>
      <c r="G781" s="48">
        <v>6.16</v>
      </c>
      <c r="H781" s="48">
        <v>6.32</v>
      </c>
      <c r="I781" s="48">
        <v>6.45</v>
      </c>
      <c r="J781" s="48">
        <v>6.58</v>
      </c>
      <c r="K781" s="48">
        <v>6.67</v>
      </c>
      <c r="L781" s="48">
        <v>6.76</v>
      </c>
      <c r="M781" s="48">
        <v>6.84</v>
      </c>
      <c r="N781" s="48">
        <v>6.96</v>
      </c>
      <c r="O781" s="48">
        <v>7.19</v>
      </c>
      <c r="P781" s="48">
        <v>7.34</v>
      </c>
      <c r="Q781" s="48">
        <v>7.42</v>
      </c>
      <c r="R781" s="48">
        <v>7.55</v>
      </c>
      <c r="S781" s="48">
        <v>7.67</v>
      </c>
      <c r="T781" s="48">
        <v>7.79</v>
      </c>
      <c r="U781" s="48">
        <v>7.97</v>
      </c>
      <c r="V781" s="48">
        <v>8.1300000000000008</v>
      </c>
      <c r="W781" s="48">
        <v>8.31</v>
      </c>
      <c r="X781" s="48">
        <v>8.52</v>
      </c>
      <c r="Y781" s="48">
        <v>8.75</v>
      </c>
      <c r="Z781" s="48">
        <v>8.92</v>
      </c>
      <c r="AA781" s="48">
        <v>9.1</v>
      </c>
      <c r="AB781" s="48">
        <v>9.32</v>
      </c>
      <c r="AC781" s="48">
        <v>9.49</v>
      </c>
      <c r="AD781" s="48">
        <v>9.65</v>
      </c>
      <c r="AE781" s="48">
        <v>9.81</v>
      </c>
      <c r="AF781" s="48">
        <v>9.99</v>
      </c>
      <c r="AG781" s="48">
        <v>10.15</v>
      </c>
      <c r="AH781" s="48">
        <v>10.1</v>
      </c>
      <c r="AI781" s="48">
        <v>10.01</v>
      </c>
      <c r="AJ781" s="48">
        <v>9.93</v>
      </c>
      <c r="AK781" s="48">
        <v>9.84</v>
      </c>
    </row>
    <row r="782" spans="1:37" s="48" customFormat="1" x14ac:dyDescent="0.3">
      <c r="A782" s="48" t="str">
        <f t="shared" si="16"/>
        <v>SDG_NoInv_Base_ReproTest02QVAXafish</v>
      </c>
      <c r="B782" s="49" t="s">
        <v>221</v>
      </c>
      <c r="C782" s="50" t="s">
        <v>272</v>
      </c>
      <c r="D782" s="51" t="s">
        <v>211</v>
      </c>
      <c r="E782" s="48" t="s">
        <v>17</v>
      </c>
      <c r="F782" s="48">
        <v>7.37</v>
      </c>
      <c r="G782" s="48">
        <v>7.41</v>
      </c>
      <c r="H782" s="48">
        <v>7.7</v>
      </c>
      <c r="I782" s="48">
        <v>7.86</v>
      </c>
      <c r="J782" s="48">
        <v>8.0299999999999994</v>
      </c>
      <c r="K782" s="48">
        <v>8.2100000000000009</v>
      </c>
      <c r="L782" s="48">
        <v>8.42</v>
      </c>
      <c r="M782" s="48">
        <v>8.65</v>
      </c>
      <c r="N782" s="48">
        <v>8.89</v>
      </c>
      <c r="O782" s="48">
        <v>9.2799999999999994</v>
      </c>
      <c r="P782" s="48">
        <v>9.6199999999999992</v>
      </c>
      <c r="Q782" s="48">
        <v>9.91</v>
      </c>
      <c r="R782" s="48">
        <v>10.24</v>
      </c>
      <c r="S782" s="48">
        <v>10.55</v>
      </c>
      <c r="T782" s="48">
        <v>10.88</v>
      </c>
      <c r="U782" s="48">
        <v>11.25</v>
      </c>
      <c r="V782" s="48">
        <v>11.59</v>
      </c>
      <c r="W782" s="48">
        <v>11.93</v>
      </c>
      <c r="X782" s="48">
        <v>12.31</v>
      </c>
      <c r="Y782" s="48">
        <v>12.66</v>
      </c>
      <c r="Z782" s="48">
        <v>13.01</v>
      </c>
      <c r="AA782" s="48">
        <v>13.36</v>
      </c>
      <c r="AB782" s="48">
        <v>13.81</v>
      </c>
      <c r="AC782" s="48">
        <v>14.23</v>
      </c>
      <c r="AD782" s="48">
        <v>14.63</v>
      </c>
      <c r="AE782" s="48">
        <v>15.03</v>
      </c>
      <c r="AF782" s="48">
        <v>15.44</v>
      </c>
      <c r="AG782" s="48">
        <v>15.84</v>
      </c>
      <c r="AH782" s="48">
        <v>15.73</v>
      </c>
      <c r="AI782" s="48">
        <v>15.56</v>
      </c>
      <c r="AJ782" s="48">
        <v>15.41</v>
      </c>
      <c r="AK782" s="48">
        <v>15.25</v>
      </c>
    </row>
    <row r="783" spans="1:37" s="48" customFormat="1" x14ac:dyDescent="0.3">
      <c r="A783" s="48" t="str">
        <f t="shared" si="16"/>
        <v>SDG_NoInv_Base_ReproTest02QVAXacoal</v>
      </c>
      <c r="B783" s="49" t="s">
        <v>221</v>
      </c>
      <c r="C783" s="50" t="s">
        <v>272</v>
      </c>
      <c r="D783" s="51" t="s">
        <v>211</v>
      </c>
      <c r="E783" s="48" t="s">
        <v>18</v>
      </c>
      <c r="F783" s="48">
        <v>112.99</v>
      </c>
      <c r="G783" s="48">
        <v>109.36</v>
      </c>
      <c r="H783" s="48">
        <v>107.45</v>
      </c>
      <c r="I783" s="48">
        <v>105.7</v>
      </c>
      <c r="J783" s="48">
        <v>102.51</v>
      </c>
      <c r="K783" s="48">
        <v>101.15</v>
      </c>
      <c r="L783" s="48">
        <v>99.16</v>
      </c>
      <c r="M783" s="48">
        <v>97.18</v>
      </c>
      <c r="N783" s="48">
        <v>96.05</v>
      </c>
      <c r="O783" s="48">
        <v>94.63</v>
      </c>
      <c r="P783" s="48">
        <v>91.73</v>
      </c>
      <c r="Q783" s="48">
        <v>86.88</v>
      </c>
      <c r="R783" s="48">
        <v>83.68</v>
      </c>
      <c r="S783" s="48">
        <v>83.66</v>
      </c>
      <c r="T783" s="48">
        <v>82.77</v>
      </c>
      <c r="U783" s="48">
        <v>82.34</v>
      </c>
      <c r="V783" s="48">
        <v>81.459999999999994</v>
      </c>
      <c r="W783" s="48">
        <v>81.19</v>
      </c>
      <c r="X783" s="48">
        <v>79.09</v>
      </c>
      <c r="Y783" s="48">
        <v>77.17</v>
      </c>
      <c r="Z783" s="48">
        <v>75.25</v>
      </c>
      <c r="AA783" s="48">
        <v>73.33</v>
      </c>
      <c r="AB783" s="48">
        <v>69.099999999999994</v>
      </c>
      <c r="AC783" s="48">
        <v>64.88</v>
      </c>
      <c r="AD783" s="48">
        <v>60.65</v>
      </c>
      <c r="AE783" s="48">
        <v>56.43</v>
      </c>
      <c r="AF783" s="48">
        <v>52.2</v>
      </c>
      <c r="AG783" s="48">
        <v>44.49</v>
      </c>
      <c r="AH783" s="48">
        <v>36.770000000000003</v>
      </c>
      <c r="AI783" s="48">
        <v>29.05</v>
      </c>
      <c r="AJ783" s="48">
        <v>21.33</v>
      </c>
      <c r="AK783" s="48">
        <v>13.61</v>
      </c>
    </row>
    <row r="784" spans="1:37" s="48" customFormat="1" x14ac:dyDescent="0.3">
      <c r="A784" s="48" t="str">
        <f t="shared" si="16"/>
        <v>SDG_NoInv_Base_ReproTest02QVAXagold</v>
      </c>
      <c r="B784" s="49" t="s">
        <v>221</v>
      </c>
      <c r="C784" s="50" t="s">
        <v>272</v>
      </c>
      <c r="D784" s="51" t="s">
        <v>211</v>
      </c>
      <c r="E784" s="48" t="s">
        <v>19</v>
      </c>
      <c r="F784" s="48">
        <v>61.14</v>
      </c>
      <c r="G784" s="48">
        <v>61.08</v>
      </c>
      <c r="H784" s="48">
        <v>60.95</v>
      </c>
      <c r="I784" s="48">
        <v>60.89</v>
      </c>
      <c r="J784" s="48">
        <v>60.82</v>
      </c>
      <c r="K784" s="48">
        <v>60.76</v>
      </c>
      <c r="L784" s="48">
        <v>60.7</v>
      </c>
      <c r="M784" s="48">
        <v>60.64</v>
      </c>
      <c r="N784" s="48">
        <v>60.58</v>
      </c>
      <c r="O784" s="48">
        <v>60.52</v>
      </c>
      <c r="P784" s="48">
        <v>60.46</v>
      </c>
      <c r="Q784" s="48">
        <v>60.4</v>
      </c>
      <c r="R784" s="48">
        <v>60.34</v>
      </c>
      <c r="S784" s="48">
        <v>60.28</v>
      </c>
      <c r="T784" s="48">
        <v>60.22</v>
      </c>
      <c r="U784" s="48">
        <v>60.16</v>
      </c>
      <c r="V784" s="48">
        <v>60.1</v>
      </c>
      <c r="W784" s="48">
        <v>60.04</v>
      </c>
      <c r="X784" s="48">
        <v>59.98</v>
      </c>
      <c r="Y784" s="48">
        <v>59.92</v>
      </c>
      <c r="Z784" s="48">
        <v>59.86</v>
      </c>
      <c r="AA784" s="48">
        <v>59.8</v>
      </c>
      <c r="AB784" s="48">
        <v>59.74</v>
      </c>
      <c r="AC784" s="48">
        <v>59.68</v>
      </c>
      <c r="AD784" s="48">
        <v>59.62</v>
      </c>
      <c r="AE784" s="48">
        <v>59.56</v>
      </c>
      <c r="AF784" s="48">
        <v>59.5</v>
      </c>
      <c r="AG784" s="48">
        <v>59.44</v>
      </c>
      <c r="AH784" s="48">
        <v>59.38</v>
      </c>
      <c r="AI784" s="48">
        <v>59.32</v>
      </c>
      <c r="AJ784" s="48">
        <v>59.26</v>
      </c>
      <c r="AK784" s="48">
        <v>59.2</v>
      </c>
    </row>
    <row r="785" spans="1:37" s="48" customFormat="1" x14ac:dyDescent="0.3">
      <c r="A785" s="48" t="str">
        <f t="shared" si="16"/>
        <v>SDG_NoInv_Base_ReproTest02QVAXangas</v>
      </c>
      <c r="B785" s="49" t="s">
        <v>221</v>
      </c>
      <c r="C785" s="50" t="s">
        <v>272</v>
      </c>
      <c r="D785" s="51" t="s">
        <v>211</v>
      </c>
      <c r="E785" s="48" t="s">
        <v>20</v>
      </c>
      <c r="F785" s="48">
        <v>0.94</v>
      </c>
      <c r="G785" s="48">
        <v>0.8</v>
      </c>
      <c r="H785" s="48">
        <v>0.76</v>
      </c>
      <c r="I785" s="48">
        <v>0.71</v>
      </c>
      <c r="J785" s="48">
        <v>0.67</v>
      </c>
      <c r="K785" s="48">
        <v>0.64</v>
      </c>
      <c r="L785" s="48">
        <v>0.6</v>
      </c>
      <c r="M785" s="48">
        <v>0.56999999999999995</v>
      </c>
      <c r="N785" s="48">
        <v>0.54</v>
      </c>
      <c r="O785" s="48">
        <v>0.53</v>
      </c>
      <c r="P785" s="48">
        <v>0.51</v>
      </c>
      <c r="Q785" s="48">
        <v>0.49</v>
      </c>
      <c r="R785" s="48">
        <v>0.46</v>
      </c>
      <c r="S785" s="48">
        <v>0.44</v>
      </c>
      <c r="T785" s="48">
        <v>0.42</v>
      </c>
      <c r="U785" s="48">
        <v>0.4</v>
      </c>
      <c r="V785" s="48">
        <v>0.38</v>
      </c>
      <c r="W785" s="48">
        <v>0.36</v>
      </c>
      <c r="X785" s="48">
        <v>0.35</v>
      </c>
      <c r="Y785" s="48">
        <v>0.33</v>
      </c>
      <c r="Z785" s="48">
        <v>0.31</v>
      </c>
      <c r="AA785" s="48">
        <v>0.3</v>
      </c>
      <c r="AB785" s="48">
        <v>0.28999999999999998</v>
      </c>
      <c r="AC785" s="48">
        <v>0.27</v>
      </c>
      <c r="AD785" s="48">
        <v>0.26</v>
      </c>
      <c r="AE785" s="48">
        <v>0.25</v>
      </c>
      <c r="AF785" s="48">
        <v>0.24</v>
      </c>
      <c r="AG785" s="48">
        <v>0.23</v>
      </c>
      <c r="AH785" s="48">
        <v>0.22</v>
      </c>
      <c r="AI785" s="48">
        <v>0.21</v>
      </c>
      <c r="AJ785" s="48">
        <v>0.2</v>
      </c>
      <c r="AK785" s="48">
        <v>0.19</v>
      </c>
    </row>
    <row r="786" spans="1:37" s="48" customFormat="1" x14ac:dyDescent="0.3">
      <c r="A786" s="48" t="str">
        <f t="shared" si="16"/>
        <v>SDG_NoInv_Base_ReproTest02QVAXapgm</v>
      </c>
      <c r="B786" s="49" t="s">
        <v>221</v>
      </c>
      <c r="C786" s="50" t="s">
        <v>272</v>
      </c>
      <c r="D786" s="51" t="s">
        <v>211</v>
      </c>
      <c r="E786" s="48" t="s">
        <v>21</v>
      </c>
      <c r="F786" s="48">
        <v>97.82</v>
      </c>
      <c r="G786" s="48">
        <v>74.040000000000006</v>
      </c>
      <c r="H786" s="48">
        <v>78.069999999999993</v>
      </c>
      <c r="I786" s="48">
        <v>82</v>
      </c>
      <c r="J786" s="48">
        <v>85.99</v>
      </c>
      <c r="K786" s="48">
        <v>90.03</v>
      </c>
      <c r="L786" s="48">
        <v>94.12</v>
      </c>
      <c r="M786" s="48">
        <v>94.69</v>
      </c>
      <c r="N786" s="48">
        <v>95.25</v>
      </c>
      <c r="O786" s="48">
        <v>96.08</v>
      </c>
      <c r="P786" s="48">
        <v>96.7</v>
      </c>
      <c r="Q786" s="48">
        <v>97.24</v>
      </c>
      <c r="R786" s="48">
        <v>99.28</v>
      </c>
      <c r="S786" s="48">
        <v>101.34</v>
      </c>
      <c r="T786" s="48">
        <v>103.43</v>
      </c>
      <c r="U786" s="48">
        <v>105.56</v>
      </c>
      <c r="V786" s="48">
        <v>107.8</v>
      </c>
      <c r="W786" s="48">
        <v>110.01</v>
      </c>
      <c r="X786" s="48">
        <v>112.11</v>
      </c>
      <c r="Y786" s="48">
        <v>114.23</v>
      </c>
      <c r="Z786" s="48">
        <v>116.32</v>
      </c>
      <c r="AA786" s="48">
        <v>118.46</v>
      </c>
      <c r="AB786" s="48">
        <v>141.19</v>
      </c>
      <c r="AC786" s="48">
        <v>164.21</v>
      </c>
      <c r="AD786" s="48">
        <v>187.5</v>
      </c>
      <c r="AE786" s="48">
        <v>210.85</v>
      </c>
      <c r="AF786" s="48">
        <v>234.24</v>
      </c>
      <c r="AG786" s="48">
        <v>257.58</v>
      </c>
      <c r="AH786" s="48">
        <v>280.14999999999998</v>
      </c>
      <c r="AI786" s="48">
        <v>302.83</v>
      </c>
      <c r="AJ786" s="48">
        <v>325.70999999999998</v>
      </c>
      <c r="AK786" s="48">
        <v>348.61</v>
      </c>
    </row>
    <row r="787" spans="1:37" s="48" customFormat="1" x14ac:dyDescent="0.3">
      <c r="A787" s="48" t="str">
        <f t="shared" si="16"/>
        <v>SDG_NoInv_Base_ReproTest02QVAXamore</v>
      </c>
      <c r="B787" s="49" t="s">
        <v>221</v>
      </c>
      <c r="C787" s="50" t="s">
        <v>272</v>
      </c>
      <c r="D787" s="51" t="s">
        <v>211</v>
      </c>
      <c r="E787" s="48" t="s">
        <v>22</v>
      </c>
      <c r="F787" s="48">
        <v>78.23</v>
      </c>
      <c r="G787" s="48">
        <v>72.52</v>
      </c>
      <c r="H787" s="48">
        <v>75.84</v>
      </c>
      <c r="I787" s="48">
        <v>77.540000000000006</v>
      </c>
      <c r="J787" s="48">
        <v>79.41</v>
      </c>
      <c r="K787" s="48">
        <v>81.27</v>
      </c>
      <c r="L787" s="48">
        <v>83.42</v>
      </c>
      <c r="M787" s="48">
        <v>85.92</v>
      </c>
      <c r="N787" s="48">
        <v>88.58</v>
      </c>
      <c r="O787" s="48">
        <v>94.39</v>
      </c>
      <c r="P787" s="48">
        <v>98.42</v>
      </c>
      <c r="Q787" s="48">
        <v>101.65</v>
      </c>
      <c r="R787" s="48">
        <v>104.86</v>
      </c>
      <c r="S787" s="48">
        <v>108.02</v>
      </c>
      <c r="T787" s="48">
        <v>111.26</v>
      </c>
      <c r="U787" s="48">
        <v>114.76</v>
      </c>
      <c r="V787" s="48">
        <v>117.73</v>
      </c>
      <c r="W787" s="48">
        <v>120.91</v>
      </c>
      <c r="X787" s="48">
        <v>124.52</v>
      </c>
      <c r="Y787" s="48">
        <v>127.55</v>
      </c>
      <c r="Z787" s="48">
        <v>130.25</v>
      </c>
      <c r="AA787" s="48">
        <v>133.1</v>
      </c>
      <c r="AB787" s="48">
        <v>136.80000000000001</v>
      </c>
      <c r="AC787" s="48">
        <v>139.71</v>
      </c>
      <c r="AD787" s="48">
        <v>142.16</v>
      </c>
      <c r="AE787" s="48">
        <v>144.4</v>
      </c>
      <c r="AF787" s="48">
        <v>146.65</v>
      </c>
      <c r="AG787" s="48">
        <v>148.38999999999999</v>
      </c>
      <c r="AH787" s="48">
        <v>147.07</v>
      </c>
      <c r="AI787" s="48">
        <v>143.88</v>
      </c>
      <c r="AJ787" s="48">
        <v>140.61000000000001</v>
      </c>
      <c r="AK787" s="48">
        <v>136.55000000000001</v>
      </c>
    </row>
    <row r="788" spans="1:37" s="48" customFormat="1" x14ac:dyDescent="0.3">
      <c r="A788" s="48" t="str">
        <f t="shared" si="16"/>
        <v>SDG_NoInv_Base_ReproTest02QVAXamine</v>
      </c>
      <c r="B788" s="49" t="s">
        <v>221</v>
      </c>
      <c r="C788" s="50" t="s">
        <v>272</v>
      </c>
      <c r="D788" s="51" t="s">
        <v>211</v>
      </c>
      <c r="E788" s="48" t="s">
        <v>23</v>
      </c>
      <c r="F788" s="48">
        <v>57.01</v>
      </c>
      <c r="G788" s="48">
        <v>52.94</v>
      </c>
      <c r="H788" s="48">
        <v>54.85</v>
      </c>
      <c r="I788" s="48">
        <v>56.01</v>
      </c>
      <c r="J788" s="48">
        <v>57.19</v>
      </c>
      <c r="K788" s="48">
        <v>58.42</v>
      </c>
      <c r="L788" s="48">
        <v>59.9</v>
      </c>
      <c r="M788" s="48">
        <v>61.59</v>
      </c>
      <c r="N788" s="48">
        <v>63.31</v>
      </c>
      <c r="O788" s="48">
        <v>66.02</v>
      </c>
      <c r="P788" s="48">
        <v>68.03</v>
      </c>
      <c r="Q788" s="48">
        <v>69.819999999999993</v>
      </c>
      <c r="R788" s="48">
        <v>71.790000000000006</v>
      </c>
      <c r="S788" s="48">
        <v>73.8</v>
      </c>
      <c r="T788" s="48">
        <v>75.989999999999995</v>
      </c>
      <c r="U788" s="48">
        <v>78.37</v>
      </c>
      <c r="V788" s="48">
        <v>80.5</v>
      </c>
      <c r="W788" s="48">
        <v>82.89</v>
      </c>
      <c r="X788" s="48">
        <v>85.82</v>
      </c>
      <c r="Y788" s="48">
        <v>88.46</v>
      </c>
      <c r="Z788" s="48">
        <v>91.11</v>
      </c>
      <c r="AA788" s="48">
        <v>93.84</v>
      </c>
      <c r="AB788" s="48">
        <v>96.74</v>
      </c>
      <c r="AC788" s="48">
        <v>99.12</v>
      </c>
      <c r="AD788" s="48">
        <v>101.35</v>
      </c>
      <c r="AE788" s="48">
        <v>103.6</v>
      </c>
      <c r="AF788" s="48">
        <v>106.06</v>
      </c>
      <c r="AG788" s="48">
        <v>108.7</v>
      </c>
      <c r="AH788" s="48">
        <v>108.34</v>
      </c>
      <c r="AI788" s="48">
        <v>107.21</v>
      </c>
      <c r="AJ788" s="48">
        <v>106.28</v>
      </c>
      <c r="AK788" s="48">
        <v>105.14</v>
      </c>
    </row>
    <row r="789" spans="1:37" s="48" customFormat="1" x14ac:dyDescent="0.3">
      <c r="A789" s="48" t="str">
        <f t="shared" si="16"/>
        <v>SDG_NoInv_Base_ReproTest02QVAXameat</v>
      </c>
      <c r="B789" s="49" t="s">
        <v>221</v>
      </c>
      <c r="C789" s="50" t="s">
        <v>272</v>
      </c>
      <c r="D789" s="51" t="s">
        <v>211</v>
      </c>
      <c r="E789" s="48" t="s">
        <v>24</v>
      </c>
      <c r="F789" s="48">
        <v>14.3</v>
      </c>
      <c r="G789" s="48">
        <v>14.32</v>
      </c>
      <c r="H789" s="48">
        <v>14.65</v>
      </c>
      <c r="I789" s="48">
        <v>14.89</v>
      </c>
      <c r="J789" s="48">
        <v>15.17</v>
      </c>
      <c r="K789" s="48">
        <v>15.46</v>
      </c>
      <c r="L789" s="48">
        <v>15.81</v>
      </c>
      <c r="M789" s="48">
        <v>16.170000000000002</v>
      </c>
      <c r="N789" s="48">
        <v>16.55</v>
      </c>
      <c r="O789" s="48">
        <v>17.07</v>
      </c>
      <c r="P789" s="48">
        <v>17.55</v>
      </c>
      <c r="Q789" s="48">
        <v>17.95</v>
      </c>
      <c r="R789" s="48">
        <v>18.43</v>
      </c>
      <c r="S789" s="48">
        <v>18.91</v>
      </c>
      <c r="T789" s="48">
        <v>19.43</v>
      </c>
      <c r="U789" s="48">
        <v>20</v>
      </c>
      <c r="V789" s="48">
        <v>20.5</v>
      </c>
      <c r="W789" s="48">
        <v>21.01</v>
      </c>
      <c r="X789" s="48">
        <v>21.56</v>
      </c>
      <c r="Y789" s="48">
        <v>22.04</v>
      </c>
      <c r="Z789" s="48">
        <v>22.51</v>
      </c>
      <c r="AA789" s="48">
        <v>22.98</v>
      </c>
      <c r="AB789" s="48">
        <v>23.56</v>
      </c>
      <c r="AC789" s="48">
        <v>24.05</v>
      </c>
      <c r="AD789" s="48">
        <v>24.52</v>
      </c>
      <c r="AE789" s="48">
        <v>25</v>
      </c>
      <c r="AF789" s="48">
        <v>25.51</v>
      </c>
      <c r="AG789" s="48">
        <v>25.99</v>
      </c>
      <c r="AH789" s="48">
        <v>25.76</v>
      </c>
      <c r="AI789" s="48">
        <v>25.54</v>
      </c>
      <c r="AJ789" s="48">
        <v>25.38</v>
      </c>
      <c r="AK789" s="48">
        <v>25.2</v>
      </c>
    </row>
    <row r="790" spans="1:37" s="48" customFormat="1" x14ac:dyDescent="0.3">
      <c r="A790" s="48" t="str">
        <f t="shared" ref="A790:A853" si="17">_xlfn.CONCAT(C790,D790,E790)</f>
        <v>SDG_NoInv_Base_ReproTest02QVAXapfis</v>
      </c>
      <c r="B790" s="49" t="s">
        <v>221</v>
      </c>
      <c r="C790" s="50" t="s">
        <v>272</v>
      </c>
      <c r="D790" s="51" t="s">
        <v>211</v>
      </c>
      <c r="E790" s="48" t="s">
        <v>25</v>
      </c>
      <c r="F790" s="48">
        <v>6.32</v>
      </c>
      <c r="G790" s="48">
        <v>6.24</v>
      </c>
      <c r="H790" s="48">
        <v>6.45</v>
      </c>
      <c r="I790" s="48">
        <v>6.57</v>
      </c>
      <c r="J790" s="48">
        <v>6.72</v>
      </c>
      <c r="K790" s="48">
        <v>6.86</v>
      </c>
      <c r="L790" s="48">
        <v>7.01</v>
      </c>
      <c r="M790" s="48">
        <v>7.17</v>
      </c>
      <c r="N790" s="48">
        <v>7.34</v>
      </c>
      <c r="O790" s="48">
        <v>7.69</v>
      </c>
      <c r="P790" s="48">
        <v>7.93</v>
      </c>
      <c r="Q790" s="48">
        <v>8.11</v>
      </c>
      <c r="R790" s="48">
        <v>8.33</v>
      </c>
      <c r="S790" s="48">
        <v>8.5399999999999991</v>
      </c>
      <c r="T790" s="48">
        <v>8.77</v>
      </c>
      <c r="U790" s="48">
        <v>9.0299999999999994</v>
      </c>
      <c r="V790" s="48">
        <v>9.25</v>
      </c>
      <c r="W790" s="48">
        <v>9.49</v>
      </c>
      <c r="X790" s="48">
        <v>9.76</v>
      </c>
      <c r="Y790" s="48">
        <v>10</v>
      </c>
      <c r="Z790" s="48">
        <v>10.220000000000001</v>
      </c>
      <c r="AA790" s="48">
        <v>10.46</v>
      </c>
      <c r="AB790" s="48">
        <v>10.8</v>
      </c>
      <c r="AC790" s="48">
        <v>11.09</v>
      </c>
      <c r="AD790" s="48">
        <v>11.35</v>
      </c>
      <c r="AE790" s="48">
        <v>11.6</v>
      </c>
      <c r="AF790" s="48">
        <v>11.85</v>
      </c>
      <c r="AG790" s="48">
        <v>12.1</v>
      </c>
      <c r="AH790" s="48">
        <v>12.07</v>
      </c>
      <c r="AI790" s="48">
        <v>11.98</v>
      </c>
      <c r="AJ790" s="48">
        <v>11.9</v>
      </c>
      <c r="AK790" s="48">
        <v>11.8</v>
      </c>
    </row>
    <row r="791" spans="1:37" s="48" customFormat="1" x14ac:dyDescent="0.3">
      <c r="A791" s="48" t="str">
        <f t="shared" si="17"/>
        <v>SDG_NoInv_Base_ReproTest02QVAXavege</v>
      </c>
      <c r="B791" s="49" t="s">
        <v>221</v>
      </c>
      <c r="C791" s="50" t="s">
        <v>272</v>
      </c>
      <c r="D791" s="51" t="s">
        <v>211</v>
      </c>
      <c r="E791" s="48" t="s">
        <v>26</v>
      </c>
      <c r="F791" s="48">
        <v>10.97</v>
      </c>
      <c r="G791" s="48">
        <v>10.63</v>
      </c>
      <c r="H791" s="48">
        <v>11.01</v>
      </c>
      <c r="I791" s="48">
        <v>11.22</v>
      </c>
      <c r="J791" s="48">
        <v>11.49</v>
      </c>
      <c r="K791" s="48">
        <v>11.73</v>
      </c>
      <c r="L791" s="48">
        <v>12</v>
      </c>
      <c r="M791" s="48">
        <v>12.28</v>
      </c>
      <c r="N791" s="48">
        <v>12.58</v>
      </c>
      <c r="O791" s="48">
        <v>13.27</v>
      </c>
      <c r="P791" s="48">
        <v>13.69</v>
      </c>
      <c r="Q791" s="48">
        <v>14.01</v>
      </c>
      <c r="R791" s="48">
        <v>14.4</v>
      </c>
      <c r="S791" s="48">
        <v>14.79</v>
      </c>
      <c r="T791" s="48">
        <v>15.21</v>
      </c>
      <c r="U791" s="48">
        <v>15.68</v>
      </c>
      <c r="V791" s="48">
        <v>16.09</v>
      </c>
      <c r="W791" s="48">
        <v>16.53</v>
      </c>
      <c r="X791" s="48">
        <v>17.02</v>
      </c>
      <c r="Y791" s="48">
        <v>17.46</v>
      </c>
      <c r="Z791" s="48">
        <v>17.88</v>
      </c>
      <c r="AA791" s="48">
        <v>18.329999999999998</v>
      </c>
      <c r="AB791" s="48">
        <v>19</v>
      </c>
      <c r="AC791" s="48">
        <v>19.55</v>
      </c>
      <c r="AD791" s="48">
        <v>20.02</v>
      </c>
      <c r="AE791" s="48">
        <v>20.48</v>
      </c>
      <c r="AF791" s="48">
        <v>20.96</v>
      </c>
      <c r="AG791" s="48">
        <v>21.39</v>
      </c>
      <c r="AH791" s="48">
        <v>21.45</v>
      </c>
      <c r="AI791" s="48">
        <v>21.35</v>
      </c>
      <c r="AJ791" s="48">
        <v>21.21</v>
      </c>
      <c r="AK791" s="48">
        <v>21.02</v>
      </c>
    </row>
    <row r="792" spans="1:37" s="48" customFormat="1" x14ac:dyDescent="0.3">
      <c r="A792" s="48" t="str">
        <f t="shared" si="17"/>
        <v>SDG_NoInv_Base_ReproTest02QVAXafats</v>
      </c>
      <c r="B792" s="49" t="s">
        <v>221</v>
      </c>
      <c r="C792" s="50" t="s">
        <v>272</v>
      </c>
      <c r="D792" s="51" t="s">
        <v>211</v>
      </c>
      <c r="E792" s="48" t="s">
        <v>27</v>
      </c>
      <c r="F792" s="48">
        <v>3.48</v>
      </c>
      <c r="G792" s="48">
        <v>3.56</v>
      </c>
      <c r="H792" s="48">
        <v>3.7</v>
      </c>
      <c r="I792" s="48">
        <v>3.78</v>
      </c>
      <c r="J792" s="48">
        <v>3.86</v>
      </c>
      <c r="K792" s="48">
        <v>3.95</v>
      </c>
      <c r="L792" s="48">
        <v>4.0599999999999996</v>
      </c>
      <c r="M792" s="48">
        <v>4.16</v>
      </c>
      <c r="N792" s="48">
        <v>4.2699999999999996</v>
      </c>
      <c r="O792" s="48">
        <v>4.49</v>
      </c>
      <c r="P792" s="48">
        <v>4.6900000000000004</v>
      </c>
      <c r="Q792" s="48">
        <v>4.84</v>
      </c>
      <c r="R792" s="48">
        <v>4.99</v>
      </c>
      <c r="S792" s="48">
        <v>5.12</v>
      </c>
      <c r="T792" s="48">
        <v>5.25</v>
      </c>
      <c r="U792" s="48">
        <v>5.39</v>
      </c>
      <c r="V792" s="48">
        <v>5.5</v>
      </c>
      <c r="W792" s="48">
        <v>5.61</v>
      </c>
      <c r="X792" s="48">
        <v>5.73</v>
      </c>
      <c r="Y792" s="48">
        <v>5.84</v>
      </c>
      <c r="Z792" s="48">
        <v>5.94</v>
      </c>
      <c r="AA792" s="48">
        <v>6.05</v>
      </c>
      <c r="AB792" s="48">
        <v>6.21</v>
      </c>
      <c r="AC792" s="48">
        <v>6.34</v>
      </c>
      <c r="AD792" s="48">
        <v>6.46</v>
      </c>
      <c r="AE792" s="48">
        <v>6.57</v>
      </c>
      <c r="AF792" s="48">
        <v>6.66</v>
      </c>
      <c r="AG792" s="48">
        <v>6.75</v>
      </c>
      <c r="AH792" s="48">
        <v>6.67</v>
      </c>
      <c r="AI792" s="48">
        <v>6.56</v>
      </c>
      <c r="AJ792" s="48">
        <v>6.46</v>
      </c>
      <c r="AK792" s="48">
        <v>6.35</v>
      </c>
    </row>
    <row r="793" spans="1:37" s="48" customFormat="1" x14ac:dyDescent="0.3">
      <c r="A793" s="48" t="str">
        <f t="shared" si="17"/>
        <v>SDG_NoInv_Base_ReproTest02QVAXadair</v>
      </c>
      <c r="B793" s="49" t="s">
        <v>221</v>
      </c>
      <c r="C793" s="50" t="s">
        <v>272</v>
      </c>
      <c r="D793" s="51" t="s">
        <v>211</v>
      </c>
      <c r="E793" s="48" t="s">
        <v>28</v>
      </c>
      <c r="F793" s="48">
        <v>10.56</v>
      </c>
      <c r="G793" s="48">
        <v>10.33</v>
      </c>
      <c r="H793" s="48">
        <v>10.58</v>
      </c>
      <c r="I793" s="48">
        <v>10.76</v>
      </c>
      <c r="J793" s="48">
        <v>11</v>
      </c>
      <c r="K793" s="48">
        <v>11.21</v>
      </c>
      <c r="L793" s="48">
        <v>11.45</v>
      </c>
      <c r="M793" s="48">
        <v>11.69</v>
      </c>
      <c r="N793" s="48">
        <v>11.96</v>
      </c>
      <c r="O793" s="48">
        <v>12.5</v>
      </c>
      <c r="P793" s="48">
        <v>12.86</v>
      </c>
      <c r="Q793" s="48">
        <v>13.12</v>
      </c>
      <c r="R793" s="48">
        <v>13.45</v>
      </c>
      <c r="S793" s="48">
        <v>13.78</v>
      </c>
      <c r="T793" s="48">
        <v>14.14</v>
      </c>
      <c r="U793" s="48">
        <v>14.54</v>
      </c>
      <c r="V793" s="48">
        <v>14.9</v>
      </c>
      <c r="W793" s="48">
        <v>15.3</v>
      </c>
      <c r="X793" s="48">
        <v>15.73</v>
      </c>
      <c r="Y793" s="48">
        <v>16.13</v>
      </c>
      <c r="Z793" s="48">
        <v>16.510000000000002</v>
      </c>
      <c r="AA793" s="48">
        <v>16.899999999999999</v>
      </c>
      <c r="AB793" s="48">
        <v>17.46</v>
      </c>
      <c r="AC793" s="48">
        <v>17.91</v>
      </c>
      <c r="AD793" s="48">
        <v>18.3</v>
      </c>
      <c r="AE793" s="48">
        <v>18.690000000000001</v>
      </c>
      <c r="AF793" s="48">
        <v>19.100000000000001</v>
      </c>
      <c r="AG793" s="48">
        <v>19.47</v>
      </c>
      <c r="AH793" s="48">
        <v>19.46</v>
      </c>
      <c r="AI793" s="48">
        <v>19.39</v>
      </c>
      <c r="AJ793" s="48">
        <v>19.309999999999999</v>
      </c>
      <c r="AK793" s="48">
        <v>19.18</v>
      </c>
    </row>
    <row r="794" spans="1:37" s="48" customFormat="1" x14ac:dyDescent="0.3">
      <c r="A794" s="48" t="str">
        <f t="shared" si="17"/>
        <v>SDG_NoInv_Base_ReproTest02QVAXagrai</v>
      </c>
      <c r="B794" s="49" t="s">
        <v>221</v>
      </c>
      <c r="C794" s="50" t="s">
        <v>272</v>
      </c>
      <c r="D794" s="51" t="s">
        <v>211</v>
      </c>
      <c r="E794" s="48" t="s">
        <v>29</v>
      </c>
      <c r="F794" s="48">
        <v>8.56</v>
      </c>
      <c r="G794" s="48">
        <v>8.4</v>
      </c>
      <c r="H794" s="48">
        <v>8.5299999999999994</v>
      </c>
      <c r="I794" s="48">
        <v>8.69</v>
      </c>
      <c r="J794" s="48">
        <v>8.8699999999999992</v>
      </c>
      <c r="K794" s="48">
        <v>8.9499999999999993</v>
      </c>
      <c r="L794" s="48">
        <v>9.0399999999999991</v>
      </c>
      <c r="M794" s="48">
        <v>9.1</v>
      </c>
      <c r="N794" s="48">
        <v>9.18</v>
      </c>
      <c r="O794" s="48">
        <v>9.3800000000000008</v>
      </c>
      <c r="P794" s="48">
        <v>9.48</v>
      </c>
      <c r="Q794" s="48">
        <v>9.5299999999999994</v>
      </c>
      <c r="R794" s="48">
        <v>9.6199999999999992</v>
      </c>
      <c r="S794" s="48">
        <v>9.69</v>
      </c>
      <c r="T794" s="48">
        <v>9.75</v>
      </c>
      <c r="U794" s="48">
        <v>9.83</v>
      </c>
      <c r="V794" s="48">
        <v>9.8699999999999992</v>
      </c>
      <c r="W794" s="48">
        <v>9.9</v>
      </c>
      <c r="X794" s="48">
        <v>9.94</v>
      </c>
      <c r="Y794" s="48">
        <v>9.99</v>
      </c>
      <c r="Z794" s="48">
        <v>10.039999999999999</v>
      </c>
      <c r="AA794" s="48">
        <v>10.1</v>
      </c>
      <c r="AB794" s="48">
        <v>10.220000000000001</v>
      </c>
      <c r="AC794" s="48">
        <v>10.29</v>
      </c>
      <c r="AD794" s="48">
        <v>10.35</v>
      </c>
      <c r="AE794" s="48">
        <v>10.42</v>
      </c>
      <c r="AF794" s="48">
        <v>10.48</v>
      </c>
      <c r="AG794" s="48">
        <v>10.49</v>
      </c>
      <c r="AH794" s="48">
        <v>10.4</v>
      </c>
      <c r="AI794" s="48">
        <v>10.32</v>
      </c>
      <c r="AJ794" s="48">
        <v>10.27</v>
      </c>
      <c r="AK794" s="48">
        <v>10.199999999999999</v>
      </c>
    </row>
    <row r="795" spans="1:37" s="48" customFormat="1" x14ac:dyDescent="0.3">
      <c r="A795" s="48" t="str">
        <f t="shared" si="17"/>
        <v>SDG_NoInv_Base_ReproTest02QVAXastar</v>
      </c>
      <c r="B795" s="49" t="s">
        <v>221</v>
      </c>
      <c r="C795" s="50" t="s">
        <v>272</v>
      </c>
      <c r="D795" s="51" t="s">
        <v>211</v>
      </c>
      <c r="E795" s="48" t="s">
        <v>30</v>
      </c>
      <c r="F795" s="48">
        <v>7.25</v>
      </c>
      <c r="G795" s="48">
        <v>7.16</v>
      </c>
      <c r="H795" s="48">
        <v>7.32</v>
      </c>
      <c r="I795" s="48">
        <v>7.47</v>
      </c>
      <c r="J795" s="48">
        <v>7.62</v>
      </c>
      <c r="K795" s="48">
        <v>7.71</v>
      </c>
      <c r="L795" s="48">
        <v>7.8</v>
      </c>
      <c r="M795" s="48">
        <v>7.89</v>
      </c>
      <c r="N795" s="48">
        <v>7.97</v>
      </c>
      <c r="O795" s="48">
        <v>8.16</v>
      </c>
      <c r="P795" s="48">
        <v>8.26</v>
      </c>
      <c r="Q795" s="48">
        <v>8.33</v>
      </c>
      <c r="R795" s="48">
        <v>8.4</v>
      </c>
      <c r="S795" s="48">
        <v>8.4600000000000009</v>
      </c>
      <c r="T795" s="48">
        <v>8.51</v>
      </c>
      <c r="U795" s="48">
        <v>8.58</v>
      </c>
      <c r="V795" s="48">
        <v>8.61</v>
      </c>
      <c r="W795" s="48">
        <v>8.6199999999999992</v>
      </c>
      <c r="X795" s="48">
        <v>8.65</v>
      </c>
      <c r="Y795" s="48">
        <v>8.67</v>
      </c>
      <c r="Z795" s="48">
        <v>8.69</v>
      </c>
      <c r="AA795" s="48">
        <v>8.7100000000000009</v>
      </c>
      <c r="AB795" s="48">
        <v>8.7799999999999994</v>
      </c>
      <c r="AC795" s="48">
        <v>8.81</v>
      </c>
      <c r="AD795" s="48">
        <v>8.83</v>
      </c>
      <c r="AE795" s="48">
        <v>8.85</v>
      </c>
      <c r="AF795" s="48">
        <v>8.8699999999999992</v>
      </c>
      <c r="AG795" s="48">
        <v>8.7100000000000009</v>
      </c>
      <c r="AH795" s="48">
        <v>8.4499999999999993</v>
      </c>
      <c r="AI795" s="48">
        <v>8.19</v>
      </c>
      <c r="AJ795" s="48">
        <v>7.94</v>
      </c>
      <c r="AK795" s="48">
        <v>7.69</v>
      </c>
    </row>
    <row r="796" spans="1:37" s="48" customFormat="1" x14ac:dyDescent="0.3">
      <c r="A796" s="48" t="str">
        <f t="shared" si="17"/>
        <v>SDG_NoInv_Base_ReproTest02QVAXafeed</v>
      </c>
      <c r="B796" s="49" t="s">
        <v>221</v>
      </c>
      <c r="C796" s="50" t="s">
        <v>272</v>
      </c>
      <c r="D796" s="51" t="s">
        <v>211</v>
      </c>
      <c r="E796" s="48" t="s">
        <v>31</v>
      </c>
      <c r="F796" s="48">
        <v>6.55</v>
      </c>
      <c r="G796" s="48">
        <v>6.51</v>
      </c>
      <c r="H796" s="48">
        <v>6.64</v>
      </c>
      <c r="I796" s="48">
        <v>6.72</v>
      </c>
      <c r="J796" s="48">
        <v>6.83</v>
      </c>
      <c r="K796" s="48">
        <v>6.97</v>
      </c>
      <c r="L796" s="48">
        <v>7.15</v>
      </c>
      <c r="M796" s="48">
        <v>7.33</v>
      </c>
      <c r="N796" s="48">
        <v>7.53</v>
      </c>
      <c r="O796" s="48">
        <v>7.82</v>
      </c>
      <c r="P796" s="48">
        <v>8.09</v>
      </c>
      <c r="Q796" s="48">
        <v>8.33</v>
      </c>
      <c r="R796" s="48">
        <v>8.6</v>
      </c>
      <c r="S796" s="48">
        <v>8.8800000000000008</v>
      </c>
      <c r="T796" s="48">
        <v>9.17</v>
      </c>
      <c r="U796" s="48">
        <v>9.52</v>
      </c>
      <c r="V796" s="48">
        <v>9.84</v>
      </c>
      <c r="W796" s="48">
        <v>10.19</v>
      </c>
      <c r="X796" s="48">
        <v>10.56</v>
      </c>
      <c r="Y796" s="48">
        <v>10.91</v>
      </c>
      <c r="Z796" s="48">
        <v>11.27</v>
      </c>
      <c r="AA796" s="48">
        <v>11.64</v>
      </c>
      <c r="AB796" s="48">
        <v>12.08</v>
      </c>
      <c r="AC796" s="48">
        <v>12.49</v>
      </c>
      <c r="AD796" s="48">
        <v>12.88</v>
      </c>
      <c r="AE796" s="48">
        <v>13.27</v>
      </c>
      <c r="AF796" s="48">
        <v>13.67</v>
      </c>
      <c r="AG796" s="48">
        <v>14.06</v>
      </c>
      <c r="AH796" s="48">
        <v>14.01</v>
      </c>
      <c r="AI796" s="48">
        <v>13.93</v>
      </c>
      <c r="AJ796" s="48">
        <v>13.87</v>
      </c>
      <c r="AK796" s="48">
        <v>13.79</v>
      </c>
    </row>
    <row r="797" spans="1:37" s="48" customFormat="1" x14ac:dyDescent="0.3">
      <c r="A797" s="48" t="str">
        <f t="shared" si="17"/>
        <v>SDG_NoInv_Base_ReproTest02QVAXabake</v>
      </c>
      <c r="B797" s="49" t="s">
        <v>221</v>
      </c>
      <c r="C797" s="50" t="s">
        <v>272</v>
      </c>
      <c r="D797" s="51" t="s">
        <v>211</v>
      </c>
      <c r="E797" s="48" t="s">
        <v>32</v>
      </c>
      <c r="F797" s="48">
        <v>22.28</v>
      </c>
      <c r="G797" s="48">
        <v>21.35</v>
      </c>
      <c r="H797" s="48">
        <v>21.78</v>
      </c>
      <c r="I797" s="48">
        <v>22.24</v>
      </c>
      <c r="J797" s="48">
        <v>22.76</v>
      </c>
      <c r="K797" s="48">
        <v>23.11</v>
      </c>
      <c r="L797" s="48">
        <v>23.51</v>
      </c>
      <c r="M797" s="48">
        <v>23.9</v>
      </c>
      <c r="N797" s="48">
        <v>24.32</v>
      </c>
      <c r="O797" s="48">
        <v>25</v>
      </c>
      <c r="P797" s="48">
        <v>25.5</v>
      </c>
      <c r="Q797" s="48">
        <v>25.91</v>
      </c>
      <c r="R797" s="48">
        <v>26.43</v>
      </c>
      <c r="S797" s="48">
        <v>26.96</v>
      </c>
      <c r="T797" s="48">
        <v>27.5</v>
      </c>
      <c r="U797" s="48">
        <v>28.08</v>
      </c>
      <c r="V797" s="48">
        <v>28.58</v>
      </c>
      <c r="W797" s="48">
        <v>29.13</v>
      </c>
      <c r="X797" s="48">
        <v>29.74</v>
      </c>
      <c r="Y797" s="48">
        <v>30.3</v>
      </c>
      <c r="Z797" s="48">
        <v>30.85</v>
      </c>
      <c r="AA797" s="48">
        <v>31.38</v>
      </c>
      <c r="AB797" s="48">
        <v>32.08</v>
      </c>
      <c r="AC797" s="48">
        <v>32.659999999999997</v>
      </c>
      <c r="AD797" s="48">
        <v>33.19</v>
      </c>
      <c r="AE797" s="48">
        <v>33.74</v>
      </c>
      <c r="AF797" s="48">
        <v>34.32</v>
      </c>
      <c r="AG797" s="48">
        <v>34.770000000000003</v>
      </c>
      <c r="AH797" s="48">
        <v>34.67</v>
      </c>
      <c r="AI797" s="48">
        <v>34.57</v>
      </c>
      <c r="AJ797" s="48">
        <v>34.47</v>
      </c>
      <c r="AK797" s="48">
        <v>34.29</v>
      </c>
    </row>
    <row r="798" spans="1:37" s="48" customFormat="1" x14ac:dyDescent="0.3">
      <c r="A798" s="48" t="str">
        <f t="shared" si="17"/>
        <v>SDG_NoInv_Base_ReproTest02QVAXasuga</v>
      </c>
      <c r="B798" s="49" t="s">
        <v>221</v>
      </c>
      <c r="C798" s="50" t="s">
        <v>272</v>
      </c>
      <c r="D798" s="51" t="s">
        <v>211</v>
      </c>
      <c r="E798" s="48" t="s">
        <v>33</v>
      </c>
      <c r="F798" s="48">
        <v>8.52</v>
      </c>
      <c r="G798" s="48">
        <v>8.2899999999999991</v>
      </c>
      <c r="H798" s="48">
        <v>8.4700000000000006</v>
      </c>
      <c r="I798" s="48">
        <v>8.65</v>
      </c>
      <c r="J798" s="48">
        <v>8.86</v>
      </c>
      <c r="K798" s="48">
        <v>8.99</v>
      </c>
      <c r="L798" s="48">
        <v>9.1199999999999992</v>
      </c>
      <c r="M798" s="48">
        <v>9.23</v>
      </c>
      <c r="N798" s="48">
        <v>9.34</v>
      </c>
      <c r="O798" s="48">
        <v>9.67</v>
      </c>
      <c r="P798" s="48">
        <v>9.81</v>
      </c>
      <c r="Q798" s="48">
        <v>9.89</v>
      </c>
      <c r="R798" s="48">
        <v>10.029999999999999</v>
      </c>
      <c r="S798" s="48">
        <v>10.17</v>
      </c>
      <c r="T798" s="48">
        <v>10.31</v>
      </c>
      <c r="U798" s="48">
        <v>10.47</v>
      </c>
      <c r="V798" s="48">
        <v>10.56</v>
      </c>
      <c r="W798" s="48">
        <v>10.67</v>
      </c>
      <c r="X798" s="48">
        <v>10.83</v>
      </c>
      <c r="Y798" s="48">
        <v>10.95</v>
      </c>
      <c r="Z798" s="48">
        <v>11.06</v>
      </c>
      <c r="AA798" s="48">
        <v>11.18</v>
      </c>
      <c r="AB798" s="48">
        <v>11.38</v>
      </c>
      <c r="AC798" s="48">
        <v>11.51</v>
      </c>
      <c r="AD798" s="48">
        <v>11.62</v>
      </c>
      <c r="AE798" s="48">
        <v>11.73</v>
      </c>
      <c r="AF798" s="48">
        <v>11.85</v>
      </c>
      <c r="AG798" s="48">
        <v>12</v>
      </c>
      <c r="AH798" s="48">
        <v>11.99</v>
      </c>
      <c r="AI798" s="48">
        <v>11.97</v>
      </c>
      <c r="AJ798" s="48">
        <v>11.96</v>
      </c>
      <c r="AK798" s="48">
        <v>11.94</v>
      </c>
    </row>
    <row r="799" spans="1:37" s="48" customFormat="1" x14ac:dyDescent="0.3">
      <c r="A799" s="48" t="str">
        <f t="shared" si="17"/>
        <v>SDG_NoInv_Base_ReproTest02QVAXaconf</v>
      </c>
      <c r="B799" s="49" t="s">
        <v>221</v>
      </c>
      <c r="C799" s="50" t="s">
        <v>272</v>
      </c>
      <c r="D799" s="51" t="s">
        <v>211</v>
      </c>
      <c r="E799" s="48" t="s">
        <v>34</v>
      </c>
      <c r="F799" s="48">
        <v>2.4900000000000002</v>
      </c>
      <c r="G799" s="48">
        <v>2.4</v>
      </c>
      <c r="H799" s="48">
        <v>2.48</v>
      </c>
      <c r="I799" s="48">
        <v>2.5299999999999998</v>
      </c>
      <c r="J799" s="48">
        <v>2.58</v>
      </c>
      <c r="K799" s="48">
        <v>2.64</v>
      </c>
      <c r="L799" s="48">
        <v>2.71</v>
      </c>
      <c r="M799" s="48">
        <v>2.78</v>
      </c>
      <c r="N799" s="48">
        <v>2.86</v>
      </c>
      <c r="O799" s="48">
        <v>3</v>
      </c>
      <c r="P799" s="48">
        <v>3.11</v>
      </c>
      <c r="Q799" s="48">
        <v>3.2</v>
      </c>
      <c r="R799" s="48">
        <v>3.32</v>
      </c>
      <c r="S799" s="48">
        <v>3.44</v>
      </c>
      <c r="T799" s="48">
        <v>3.57</v>
      </c>
      <c r="U799" s="48">
        <v>3.72</v>
      </c>
      <c r="V799" s="48">
        <v>3.85</v>
      </c>
      <c r="W799" s="48">
        <v>4</v>
      </c>
      <c r="X799" s="48">
        <v>4.1399999999999997</v>
      </c>
      <c r="Y799" s="48">
        <v>4.29</v>
      </c>
      <c r="Z799" s="48">
        <v>4.43</v>
      </c>
      <c r="AA799" s="48">
        <v>4.59</v>
      </c>
      <c r="AB799" s="48">
        <v>4.79</v>
      </c>
      <c r="AC799" s="48">
        <v>4.97</v>
      </c>
      <c r="AD799" s="48">
        <v>5.14</v>
      </c>
      <c r="AE799" s="48">
        <v>5.3</v>
      </c>
      <c r="AF799" s="48">
        <v>5.47</v>
      </c>
      <c r="AG799" s="48">
        <v>5.63</v>
      </c>
      <c r="AH799" s="48">
        <v>5.67</v>
      </c>
      <c r="AI799" s="48">
        <v>5.67</v>
      </c>
      <c r="AJ799" s="48">
        <v>5.65</v>
      </c>
      <c r="AK799" s="48">
        <v>5.61</v>
      </c>
    </row>
    <row r="800" spans="1:37" s="48" customFormat="1" x14ac:dyDescent="0.3">
      <c r="A800" s="48" t="str">
        <f t="shared" si="17"/>
        <v>SDG_NoInv_Base_ReproTest02QVAXapast</v>
      </c>
      <c r="B800" s="49" t="s">
        <v>221</v>
      </c>
      <c r="C800" s="50" t="s">
        <v>272</v>
      </c>
      <c r="D800" s="51" t="s">
        <v>211</v>
      </c>
      <c r="E800" s="48" t="s">
        <v>35</v>
      </c>
      <c r="F800" s="48">
        <v>0.65</v>
      </c>
      <c r="G800" s="48">
        <v>0.66</v>
      </c>
      <c r="H800" s="48">
        <v>0.68</v>
      </c>
      <c r="I800" s="48">
        <v>0.7</v>
      </c>
      <c r="J800" s="48">
        <v>0.72</v>
      </c>
      <c r="K800" s="48">
        <v>0.73</v>
      </c>
      <c r="L800" s="48">
        <v>0.76</v>
      </c>
      <c r="M800" s="48">
        <v>0.78</v>
      </c>
      <c r="N800" s="48">
        <v>0.8</v>
      </c>
      <c r="O800" s="48">
        <v>0.84</v>
      </c>
      <c r="P800" s="48">
        <v>0.87</v>
      </c>
      <c r="Q800" s="48">
        <v>0.9</v>
      </c>
      <c r="R800" s="48">
        <v>0.94</v>
      </c>
      <c r="S800" s="48">
        <v>0.97</v>
      </c>
      <c r="T800" s="48">
        <v>1</v>
      </c>
      <c r="U800" s="48">
        <v>1.04</v>
      </c>
      <c r="V800" s="48">
        <v>1.08</v>
      </c>
      <c r="W800" s="48">
        <v>1.1100000000000001</v>
      </c>
      <c r="X800" s="48">
        <v>1.1499999999999999</v>
      </c>
      <c r="Y800" s="48">
        <v>1.19</v>
      </c>
      <c r="Z800" s="48">
        <v>1.22</v>
      </c>
      <c r="AA800" s="48">
        <v>1.26</v>
      </c>
      <c r="AB800" s="48">
        <v>1.3</v>
      </c>
      <c r="AC800" s="48">
        <v>1.33</v>
      </c>
      <c r="AD800" s="48">
        <v>1.37</v>
      </c>
      <c r="AE800" s="48">
        <v>1.4</v>
      </c>
      <c r="AF800" s="48">
        <v>1.44</v>
      </c>
      <c r="AG800" s="48">
        <v>1.47</v>
      </c>
      <c r="AH800" s="48">
        <v>1.46</v>
      </c>
      <c r="AI800" s="48">
        <v>1.44</v>
      </c>
      <c r="AJ800" s="48">
        <v>1.42</v>
      </c>
      <c r="AK800" s="48">
        <v>1.4</v>
      </c>
    </row>
    <row r="801" spans="1:37" s="48" customFormat="1" x14ac:dyDescent="0.3">
      <c r="A801" s="48" t="str">
        <f t="shared" si="17"/>
        <v>SDG_NoInv_Base_ReproTest02QVAXaofoo</v>
      </c>
      <c r="B801" s="49" t="s">
        <v>221</v>
      </c>
      <c r="C801" s="50" t="s">
        <v>272</v>
      </c>
      <c r="D801" s="51" t="s">
        <v>211</v>
      </c>
      <c r="E801" s="48" t="s">
        <v>36</v>
      </c>
      <c r="F801" s="48">
        <v>12.41</v>
      </c>
      <c r="G801" s="48">
        <v>12.12</v>
      </c>
      <c r="H801" s="48">
        <v>12.49</v>
      </c>
      <c r="I801" s="48">
        <v>12.71</v>
      </c>
      <c r="J801" s="48">
        <v>13</v>
      </c>
      <c r="K801" s="48">
        <v>13.27</v>
      </c>
      <c r="L801" s="48">
        <v>13.57</v>
      </c>
      <c r="M801" s="48">
        <v>13.88</v>
      </c>
      <c r="N801" s="48">
        <v>14.22</v>
      </c>
      <c r="O801" s="48">
        <v>14.95</v>
      </c>
      <c r="P801" s="48">
        <v>15.4</v>
      </c>
      <c r="Q801" s="48">
        <v>15.74</v>
      </c>
      <c r="R801" s="48">
        <v>16.149999999999999</v>
      </c>
      <c r="S801" s="48">
        <v>16.57</v>
      </c>
      <c r="T801" s="48">
        <v>17.03</v>
      </c>
      <c r="U801" s="48">
        <v>17.53</v>
      </c>
      <c r="V801" s="48">
        <v>17.97</v>
      </c>
      <c r="W801" s="48">
        <v>18.440000000000001</v>
      </c>
      <c r="X801" s="48">
        <v>18.98</v>
      </c>
      <c r="Y801" s="48">
        <v>19.46</v>
      </c>
      <c r="Z801" s="48">
        <v>19.91</v>
      </c>
      <c r="AA801" s="48">
        <v>20.38</v>
      </c>
      <c r="AB801" s="48">
        <v>21.06</v>
      </c>
      <c r="AC801" s="48">
        <v>21.59</v>
      </c>
      <c r="AD801" s="48">
        <v>22.05</v>
      </c>
      <c r="AE801" s="48">
        <v>22.51</v>
      </c>
      <c r="AF801" s="48">
        <v>22.99</v>
      </c>
      <c r="AG801" s="48">
        <v>23.46</v>
      </c>
      <c r="AH801" s="48">
        <v>23.48</v>
      </c>
      <c r="AI801" s="48">
        <v>23.36</v>
      </c>
      <c r="AJ801" s="48">
        <v>23.23</v>
      </c>
      <c r="AK801" s="48">
        <v>23.04</v>
      </c>
    </row>
    <row r="802" spans="1:37" s="48" customFormat="1" x14ac:dyDescent="0.3">
      <c r="A802" s="48" t="str">
        <f t="shared" si="17"/>
        <v>SDG_NoInv_Base_ReproTest02QVAXabevt</v>
      </c>
      <c r="B802" s="49" t="s">
        <v>221</v>
      </c>
      <c r="C802" s="50" t="s">
        <v>272</v>
      </c>
      <c r="D802" s="51" t="s">
        <v>211</v>
      </c>
      <c r="E802" s="48" t="s">
        <v>37</v>
      </c>
      <c r="F802" s="48">
        <v>40.840000000000003</v>
      </c>
      <c r="G802" s="48">
        <v>40.229999999999997</v>
      </c>
      <c r="H802" s="48">
        <v>42.25</v>
      </c>
      <c r="I802" s="48">
        <v>43.2</v>
      </c>
      <c r="J802" s="48">
        <v>44.36</v>
      </c>
      <c r="K802" s="48">
        <v>45.55</v>
      </c>
      <c r="L802" s="48">
        <v>46.87</v>
      </c>
      <c r="M802" s="48">
        <v>48.26</v>
      </c>
      <c r="N802" s="48">
        <v>49.71</v>
      </c>
      <c r="O802" s="48">
        <v>53.55</v>
      </c>
      <c r="P802" s="48">
        <v>55.68</v>
      </c>
      <c r="Q802" s="48">
        <v>57.18</v>
      </c>
      <c r="R802" s="48">
        <v>58.93</v>
      </c>
      <c r="S802" s="48">
        <v>60.77</v>
      </c>
      <c r="T802" s="48">
        <v>62.79</v>
      </c>
      <c r="U802" s="48">
        <v>64.94</v>
      </c>
      <c r="V802" s="48">
        <v>66.75</v>
      </c>
      <c r="W802" s="48">
        <v>68.849999999999994</v>
      </c>
      <c r="X802" s="48">
        <v>71.180000000000007</v>
      </c>
      <c r="Y802" s="48">
        <v>73.13</v>
      </c>
      <c r="Z802" s="48">
        <v>74.95</v>
      </c>
      <c r="AA802" s="48">
        <v>76.930000000000007</v>
      </c>
      <c r="AB802" s="48">
        <v>80.260000000000005</v>
      </c>
      <c r="AC802" s="48">
        <v>82.91</v>
      </c>
      <c r="AD802" s="48">
        <v>85.03</v>
      </c>
      <c r="AE802" s="48">
        <v>87.02</v>
      </c>
      <c r="AF802" s="48">
        <v>89.08</v>
      </c>
      <c r="AG802" s="48">
        <v>91.1</v>
      </c>
      <c r="AH802" s="48">
        <v>91.75</v>
      </c>
      <c r="AI802" s="48">
        <v>91.5</v>
      </c>
      <c r="AJ802" s="48">
        <v>91.12</v>
      </c>
      <c r="AK802" s="48">
        <v>90.5</v>
      </c>
    </row>
    <row r="803" spans="1:37" s="48" customFormat="1" x14ac:dyDescent="0.3">
      <c r="A803" s="48" t="str">
        <f t="shared" si="17"/>
        <v>SDG_NoInv_Base_ReproTest02QVAXatext</v>
      </c>
      <c r="B803" s="49" t="s">
        <v>221</v>
      </c>
      <c r="C803" s="50" t="s">
        <v>272</v>
      </c>
      <c r="D803" s="51" t="s">
        <v>211</v>
      </c>
      <c r="E803" s="48" t="s">
        <v>38</v>
      </c>
      <c r="F803" s="48">
        <v>6.57</v>
      </c>
      <c r="G803" s="48">
        <v>6.07</v>
      </c>
      <c r="H803" s="48">
        <v>6.24</v>
      </c>
      <c r="I803" s="48">
        <v>6.33</v>
      </c>
      <c r="J803" s="48">
        <v>6.47</v>
      </c>
      <c r="K803" s="48">
        <v>6.6</v>
      </c>
      <c r="L803" s="48">
        <v>6.76</v>
      </c>
      <c r="M803" s="48">
        <v>6.94</v>
      </c>
      <c r="N803" s="48">
        <v>7.13</v>
      </c>
      <c r="O803" s="48">
        <v>7.52</v>
      </c>
      <c r="P803" s="48">
        <v>7.76</v>
      </c>
      <c r="Q803" s="48">
        <v>7.95</v>
      </c>
      <c r="R803" s="48">
        <v>8.16</v>
      </c>
      <c r="S803" s="48">
        <v>8.39</v>
      </c>
      <c r="T803" s="48">
        <v>8.64</v>
      </c>
      <c r="U803" s="48">
        <v>8.91</v>
      </c>
      <c r="V803" s="48">
        <v>9.17</v>
      </c>
      <c r="W803" s="48">
        <v>9.4700000000000006</v>
      </c>
      <c r="X803" s="48">
        <v>9.81</v>
      </c>
      <c r="Y803" s="48">
        <v>10.09</v>
      </c>
      <c r="Z803" s="48">
        <v>10.37</v>
      </c>
      <c r="AA803" s="48">
        <v>10.65</v>
      </c>
      <c r="AB803" s="48">
        <v>11.02</v>
      </c>
      <c r="AC803" s="48">
        <v>11.33</v>
      </c>
      <c r="AD803" s="48">
        <v>11.61</v>
      </c>
      <c r="AE803" s="48">
        <v>11.91</v>
      </c>
      <c r="AF803" s="48">
        <v>12.23</v>
      </c>
      <c r="AG803" s="48">
        <v>12.57</v>
      </c>
      <c r="AH803" s="48">
        <v>12.65</v>
      </c>
      <c r="AI803" s="48">
        <v>12.64</v>
      </c>
      <c r="AJ803" s="48">
        <v>12.61</v>
      </c>
      <c r="AK803" s="48">
        <v>12.54</v>
      </c>
    </row>
    <row r="804" spans="1:37" s="48" customFormat="1" x14ac:dyDescent="0.3">
      <c r="A804" s="48" t="str">
        <f t="shared" si="17"/>
        <v>SDG_NoInv_Base_ReproTest02QVAXaclth</v>
      </c>
      <c r="B804" s="49" t="s">
        <v>221</v>
      </c>
      <c r="C804" s="50" t="s">
        <v>272</v>
      </c>
      <c r="D804" s="51" t="s">
        <v>211</v>
      </c>
      <c r="E804" s="48" t="s">
        <v>39</v>
      </c>
      <c r="F804" s="48">
        <v>6.76</v>
      </c>
      <c r="G804" s="48">
        <v>6.2</v>
      </c>
      <c r="H804" s="48">
        <v>6.38</v>
      </c>
      <c r="I804" s="48">
        <v>6.51</v>
      </c>
      <c r="J804" s="48">
        <v>6.67</v>
      </c>
      <c r="K804" s="48">
        <v>6.8</v>
      </c>
      <c r="L804" s="48">
        <v>6.94</v>
      </c>
      <c r="M804" s="48">
        <v>7.08</v>
      </c>
      <c r="N804" s="48">
        <v>7.24</v>
      </c>
      <c r="O804" s="48">
        <v>7.55</v>
      </c>
      <c r="P804" s="48">
        <v>7.75</v>
      </c>
      <c r="Q804" s="48">
        <v>7.91</v>
      </c>
      <c r="R804" s="48">
        <v>8.11</v>
      </c>
      <c r="S804" s="48">
        <v>8.31</v>
      </c>
      <c r="T804" s="48">
        <v>8.5299999999999994</v>
      </c>
      <c r="U804" s="48">
        <v>8.7799999999999994</v>
      </c>
      <c r="V804" s="48">
        <v>9.01</v>
      </c>
      <c r="W804" s="48">
        <v>9.26</v>
      </c>
      <c r="X804" s="48">
        <v>9.5299999999999994</v>
      </c>
      <c r="Y804" s="48">
        <v>9.77</v>
      </c>
      <c r="Z804" s="48">
        <v>10.01</v>
      </c>
      <c r="AA804" s="48">
        <v>10.25</v>
      </c>
      <c r="AB804" s="48">
        <v>10.59</v>
      </c>
      <c r="AC804" s="48">
        <v>10.86</v>
      </c>
      <c r="AD804" s="48">
        <v>11.1</v>
      </c>
      <c r="AE804" s="48">
        <v>11.34</v>
      </c>
      <c r="AF804" s="48">
        <v>11.6</v>
      </c>
      <c r="AG804" s="48">
        <v>11.87</v>
      </c>
      <c r="AH804" s="48">
        <v>11.96</v>
      </c>
      <c r="AI804" s="48">
        <v>12</v>
      </c>
      <c r="AJ804" s="48">
        <v>12.01</v>
      </c>
      <c r="AK804" s="48">
        <v>11.99</v>
      </c>
    </row>
    <row r="805" spans="1:37" s="48" customFormat="1" x14ac:dyDescent="0.3">
      <c r="A805" s="48" t="str">
        <f t="shared" si="17"/>
        <v>SDG_NoInv_Base_ReproTest02QVAXaleat</v>
      </c>
      <c r="B805" s="49" t="s">
        <v>221</v>
      </c>
      <c r="C805" s="50" t="s">
        <v>272</v>
      </c>
      <c r="D805" s="51" t="s">
        <v>211</v>
      </c>
      <c r="E805" s="48" t="s">
        <v>40</v>
      </c>
      <c r="F805" s="48">
        <v>2.4500000000000002</v>
      </c>
      <c r="G805" s="48">
        <v>2.44</v>
      </c>
      <c r="H805" s="48">
        <v>2.56</v>
      </c>
      <c r="I805" s="48">
        <v>2.6</v>
      </c>
      <c r="J805" s="48">
        <v>2.66</v>
      </c>
      <c r="K805" s="48">
        <v>2.72</v>
      </c>
      <c r="L805" s="48">
        <v>2.81</v>
      </c>
      <c r="M805" s="48">
        <v>2.91</v>
      </c>
      <c r="N805" s="48">
        <v>3.02</v>
      </c>
      <c r="O805" s="48">
        <v>3.27</v>
      </c>
      <c r="P805" s="48">
        <v>3.48</v>
      </c>
      <c r="Q805" s="48">
        <v>3.64</v>
      </c>
      <c r="R805" s="48">
        <v>3.8</v>
      </c>
      <c r="S805" s="48">
        <v>3.95</v>
      </c>
      <c r="T805" s="48">
        <v>4.0999999999999996</v>
      </c>
      <c r="U805" s="48">
        <v>4.2699999999999996</v>
      </c>
      <c r="V805" s="48">
        <v>4.41</v>
      </c>
      <c r="W805" s="48">
        <v>4.5599999999999996</v>
      </c>
      <c r="X805" s="48">
        <v>4.74</v>
      </c>
      <c r="Y805" s="48">
        <v>4.88</v>
      </c>
      <c r="Z805" s="48">
        <v>5</v>
      </c>
      <c r="AA805" s="48">
        <v>5.14</v>
      </c>
      <c r="AB805" s="48">
        <v>5.34</v>
      </c>
      <c r="AC805" s="48">
        <v>5.52</v>
      </c>
      <c r="AD805" s="48">
        <v>5.69</v>
      </c>
      <c r="AE805" s="48">
        <v>5.85</v>
      </c>
      <c r="AF805" s="48">
        <v>6.01</v>
      </c>
      <c r="AG805" s="48">
        <v>6.16</v>
      </c>
      <c r="AH805" s="48">
        <v>6.06</v>
      </c>
      <c r="AI805" s="48">
        <v>5.89</v>
      </c>
      <c r="AJ805" s="48">
        <v>5.75</v>
      </c>
      <c r="AK805" s="48">
        <v>5.61</v>
      </c>
    </row>
    <row r="806" spans="1:37" s="48" customFormat="1" x14ac:dyDescent="0.3">
      <c r="A806" s="48" t="str">
        <f t="shared" si="17"/>
        <v>SDG_NoInv_Base_ReproTest02QVAXafoot</v>
      </c>
      <c r="B806" s="49" t="s">
        <v>221</v>
      </c>
      <c r="C806" s="50" t="s">
        <v>272</v>
      </c>
      <c r="D806" s="51" t="s">
        <v>211</v>
      </c>
      <c r="E806" s="48" t="s">
        <v>41</v>
      </c>
      <c r="F806" s="48">
        <v>1.91</v>
      </c>
      <c r="G806" s="48">
        <v>1.82</v>
      </c>
      <c r="H806" s="48">
        <v>1.87</v>
      </c>
      <c r="I806" s="48">
        <v>1.91</v>
      </c>
      <c r="J806" s="48">
        <v>1.95</v>
      </c>
      <c r="K806" s="48">
        <v>1.99</v>
      </c>
      <c r="L806" s="48">
        <v>2.0299999999999998</v>
      </c>
      <c r="M806" s="48">
        <v>2.08</v>
      </c>
      <c r="N806" s="48">
        <v>2.13</v>
      </c>
      <c r="O806" s="48">
        <v>2.23</v>
      </c>
      <c r="P806" s="48">
        <v>2.2999999999999998</v>
      </c>
      <c r="Q806" s="48">
        <v>2.35</v>
      </c>
      <c r="R806" s="48">
        <v>2.41</v>
      </c>
      <c r="S806" s="48">
        <v>2.4700000000000002</v>
      </c>
      <c r="T806" s="48">
        <v>2.54</v>
      </c>
      <c r="U806" s="48">
        <v>2.61</v>
      </c>
      <c r="V806" s="48">
        <v>2.67</v>
      </c>
      <c r="W806" s="48">
        <v>2.74</v>
      </c>
      <c r="X806" s="48">
        <v>2.82</v>
      </c>
      <c r="Y806" s="48">
        <v>2.9</v>
      </c>
      <c r="Z806" s="48">
        <v>2.97</v>
      </c>
      <c r="AA806" s="48">
        <v>3.04</v>
      </c>
      <c r="AB806" s="48">
        <v>3.15</v>
      </c>
      <c r="AC806" s="48">
        <v>3.24</v>
      </c>
      <c r="AD806" s="48">
        <v>3.32</v>
      </c>
      <c r="AE806" s="48">
        <v>3.4</v>
      </c>
      <c r="AF806" s="48">
        <v>3.48</v>
      </c>
      <c r="AG806" s="48">
        <v>3.56</v>
      </c>
      <c r="AH806" s="48">
        <v>3.58</v>
      </c>
      <c r="AI806" s="48">
        <v>3.58</v>
      </c>
      <c r="AJ806" s="48">
        <v>3.58</v>
      </c>
      <c r="AK806" s="48">
        <v>3.57</v>
      </c>
    </row>
    <row r="807" spans="1:37" s="48" customFormat="1" x14ac:dyDescent="0.3">
      <c r="A807" s="48" t="str">
        <f t="shared" si="17"/>
        <v>SDG_NoInv_Base_ReproTest02QVAXawood</v>
      </c>
      <c r="B807" s="49" t="s">
        <v>221</v>
      </c>
      <c r="C807" s="50" t="s">
        <v>272</v>
      </c>
      <c r="D807" s="51" t="s">
        <v>211</v>
      </c>
      <c r="E807" s="48" t="s">
        <v>42</v>
      </c>
      <c r="F807" s="48">
        <v>23.69</v>
      </c>
      <c r="G807" s="48">
        <v>22.01</v>
      </c>
      <c r="H807" s="48">
        <v>22.74</v>
      </c>
      <c r="I807" s="48">
        <v>23.17</v>
      </c>
      <c r="J807" s="48">
        <v>23.61</v>
      </c>
      <c r="K807" s="48">
        <v>24.07</v>
      </c>
      <c r="L807" s="48">
        <v>24.61</v>
      </c>
      <c r="M807" s="48">
        <v>25.2</v>
      </c>
      <c r="N807" s="48">
        <v>25.82</v>
      </c>
      <c r="O807" s="48">
        <v>26.8</v>
      </c>
      <c r="P807" s="48">
        <v>27.53</v>
      </c>
      <c r="Q807" s="48">
        <v>28.18</v>
      </c>
      <c r="R807" s="48">
        <v>28.94</v>
      </c>
      <c r="S807" s="48">
        <v>29.74</v>
      </c>
      <c r="T807" s="48">
        <v>30.6</v>
      </c>
      <c r="U807" s="48">
        <v>31.56</v>
      </c>
      <c r="V807" s="48">
        <v>32.479999999999997</v>
      </c>
      <c r="W807" s="48">
        <v>33.47</v>
      </c>
      <c r="X807" s="48">
        <v>34.56</v>
      </c>
      <c r="Y807" s="48">
        <v>35.56</v>
      </c>
      <c r="Z807" s="48">
        <v>36.549999999999997</v>
      </c>
      <c r="AA807" s="48">
        <v>37.549999999999997</v>
      </c>
      <c r="AB807" s="48">
        <v>38.65</v>
      </c>
      <c r="AC807" s="48">
        <v>39.590000000000003</v>
      </c>
      <c r="AD807" s="48">
        <v>40.51</v>
      </c>
      <c r="AE807" s="48">
        <v>41.47</v>
      </c>
      <c r="AF807" s="48">
        <v>42.48</v>
      </c>
      <c r="AG807" s="48">
        <v>43.49</v>
      </c>
      <c r="AH807" s="48">
        <v>43.47</v>
      </c>
      <c r="AI807" s="48">
        <v>43.14</v>
      </c>
      <c r="AJ807" s="48">
        <v>42.83</v>
      </c>
      <c r="AK807" s="48">
        <v>42.45</v>
      </c>
    </row>
    <row r="808" spans="1:37" s="48" customFormat="1" x14ac:dyDescent="0.3">
      <c r="A808" s="48" t="str">
        <f t="shared" si="17"/>
        <v>SDG_NoInv_Base_ReproTest02QVAXapapr</v>
      </c>
      <c r="B808" s="49" t="s">
        <v>221</v>
      </c>
      <c r="C808" s="50" t="s">
        <v>272</v>
      </c>
      <c r="D808" s="51" t="s">
        <v>211</v>
      </c>
      <c r="E808" s="48" t="s">
        <v>43</v>
      </c>
      <c r="F808" s="48">
        <v>24.02</v>
      </c>
      <c r="G808" s="48">
        <v>22.72</v>
      </c>
      <c r="H808" s="48">
        <v>23.57</v>
      </c>
      <c r="I808" s="48">
        <v>24.06</v>
      </c>
      <c r="J808" s="48">
        <v>24.51</v>
      </c>
      <c r="K808" s="48">
        <v>25.07</v>
      </c>
      <c r="L808" s="48">
        <v>25.63</v>
      </c>
      <c r="M808" s="48">
        <v>26.06</v>
      </c>
      <c r="N808" s="48">
        <v>26.72</v>
      </c>
      <c r="O808" s="48">
        <v>27.8</v>
      </c>
      <c r="P808" s="48">
        <v>28.57</v>
      </c>
      <c r="Q808" s="48">
        <v>29.26</v>
      </c>
      <c r="R808" s="48">
        <v>30.44</v>
      </c>
      <c r="S808" s="48">
        <v>31.28</v>
      </c>
      <c r="T808" s="48">
        <v>32.200000000000003</v>
      </c>
      <c r="U808" s="48">
        <v>33.24</v>
      </c>
      <c r="V808" s="48">
        <v>34.200000000000003</v>
      </c>
      <c r="W808" s="48">
        <v>35.24</v>
      </c>
      <c r="X808" s="48">
        <v>36.380000000000003</v>
      </c>
      <c r="Y808" s="48">
        <v>37.42</v>
      </c>
      <c r="Z808" s="48">
        <v>38.450000000000003</v>
      </c>
      <c r="AA808" s="48">
        <v>39.520000000000003</v>
      </c>
      <c r="AB808" s="48">
        <v>40.729999999999997</v>
      </c>
      <c r="AC808" s="48">
        <v>41.74</v>
      </c>
      <c r="AD808" s="48">
        <v>42.68</v>
      </c>
      <c r="AE808" s="48">
        <v>43.64</v>
      </c>
      <c r="AF808" s="48">
        <v>44.64</v>
      </c>
      <c r="AG808" s="48">
        <v>45.64</v>
      </c>
      <c r="AH808" s="48">
        <v>45.63</v>
      </c>
      <c r="AI808" s="48">
        <v>45.33</v>
      </c>
      <c r="AJ808" s="48">
        <v>45</v>
      </c>
      <c r="AK808" s="48">
        <v>44.59</v>
      </c>
    </row>
    <row r="809" spans="1:37" s="48" customFormat="1" x14ac:dyDescent="0.3">
      <c r="A809" s="48" t="str">
        <f t="shared" si="17"/>
        <v>SDG_NoInv_Base_ReproTest02QVAXaprnt</v>
      </c>
      <c r="B809" s="49" t="s">
        <v>221</v>
      </c>
      <c r="C809" s="50" t="s">
        <v>272</v>
      </c>
      <c r="D809" s="51" t="s">
        <v>211</v>
      </c>
      <c r="E809" s="48" t="s">
        <v>44</v>
      </c>
      <c r="F809" s="48">
        <v>16.78</v>
      </c>
      <c r="G809" s="48">
        <v>15.58</v>
      </c>
      <c r="H809" s="48">
        <v>16.100000000000001</v>
      </c>
      <c r="I809" s="48">
        <v>16.43</v>
      </c>
      <c r="J809" s="48">
        <v>16.72</v>
      </c>
      <c r="K809" s="48">
        <v>17.059999999999999</v>
      </c>
      <c r="L809" s="48">
        <v>17.440000000000001</v>
      </c>
      <c r="M809" s="48">
        <v>17.86</v>
      </c>
      <c r="N809" s="48">
        <v>18.329999999999998</v>
      </c>
      <c r="O809" s="48">
        <v>18.760000000000002</v>
      </c>
      <c r="P809" s="48">
        <v>19.260000000000002</v>
      </c>
      <c r="Q809" s="48">
        <v>19.79</v>
      </c>
      <c r="R809" s="48">
        <v>20.41</v>
      </c>
      <c r="S809" s="48">
        <v>21.04</v>
      </c>
      <c r="T809" s="48">
        <v>21.72</v>
      </c>
      <c r="U809" s="48">
        <v>22.49</v>
      </c>
      <c r="V809" s="48">
        <v>23.25</v>
      </c>
      <c r="W809" s="48">
        <v>24.06</v>
      </c>
      <c r="X809" s="48">
        <v>24.92</v>
      </c>
      <c r="Y809" s="48">
        <v>25.75</v>
      </c>
      <c r="Z809" s="48">
        <v>26.58</v>
      </c>
      <c r="AA809" s="48">
        <v>27.43</v>
      </c>
      <c r="AB809" s="48">
        <v>28.23</v>
      </c>
      <c r="AC809" s="48">
        <v>28.99</v>
      </c>
      <c r="AD809" s="48">
        <v>29.77</v>
      </c>
      <c r="AE809" s="48">
        <v>30.58</v>
      </c>
      <c r="AF809" s="48">
        <v>31.44</v>
      </c>
      <c r="AG809" s="48">
        <v>32.299999999999997</v>
      </c>
      <c r="AH809" s="48">
        <v>32.33</v>
      </c>
      <c r="AI809" s="48">
        <v>32.22</v>
      </c>
      <c r="AJ809" s="48">
        <v>32.090000000000003</v>
      </c>
      <c r="AK809" s="48">
        <v>31.89</v>
      </c>
    </row>
    <row r="810" spans="1:37" s="48" customFormat="1" x14ac:dyDescent="0.3">
      <c r="A810" s="48" t="str">
        <f t="shared" si="17"/>
        <v>SDG_NoInv_Base_ReproTest02QVAXapetr</v>
      </c>
      <c r="B810" s="49" t="s">
        <v>221</v>
      </c>
      <c r="C810" s="50" t="s">
        <v>272</v>
      </c>
      <c r="D810" s="51" t="s">
        <v>211</v>
      </c>
      <c r="E810" s="48" t="s">
        <v>45</v>
      </c>
      <c r="F810" s="48">
        <v>46.32</v>
      </c>
      <c r="G810" s="48">
        <v>28.85</v>
      </c>
      <c r="H810" s="48">
        <v>33.28</v>
      </c>
      <c r="I810" s="48">
        <v>38.35</v>
      </c>
      <c r="J810" s="48">
        <v>38.35</v>
      </c>
      <c r="K810" s="48">
        <v>38.35</v>
      </c>
      <c r="L810" s="48">
        <v>38.35</v>
      </c>
      <c r="M810" s="48">
        <v>38.35</v>
      </c>
      <c r="N810" s="48">
        <v>38.299999999999997</v>
      </c>
      <c r="O810" s="48">
        <v>16.66</v>
      </c>
      <c r="P810" s="48">
        <v>10.65</v>
      </c>
      <c r="Q810" s="48">
        <v>10.56</v>
      </c>
      <c r="R810" s="48">
        <v>10.56</v>
      </c>
      <c r="S810" s="48">
        <v>10.56</v>
      </c>
      <c r="T810" s="48">
        <v>10.56</v>
      </c>
      <c r="U810" s="48">
        <v>10.56</v>
      </c>
      <c r="V810" s="48">
        <v>10.52</v>
      </c>
      <c r="W810" s="48">
        <v>10.52</v>
      </c>
      <c r="X810" s="48">
        <v>10.57</v>
      </c>
      <c r="Y810" s="48">
        <v>10.5</v>
      </c>
      <c r="Z810" s="48">
        <v>10.43</v>
      </c>
      <c r="AA810" s="48">
        <v>10.37</v>
      </c>
      <c r="AB810" s="48">
        <v>9.4499999999999993</v>
      </c>
      <c r="AC810" s="48">
        <v>8.5299999999999994</v>
      </c>
      <c r="AD810" s="48">
        <v>7.61</v>
      </c>
      <c r="AE810" s="48">
        <v>6.69</v>
      </c>
      <c r="AF810" s="48">
        <v>5.78</v>
      </c>
      <c r="AG810" s="48">
        <v>4.82</v>
      </c>
      <c r="AH810" s="48">
        <v>3.86</v>
      </c>
      <c r="AI810" s="48">
        <v>2.9</v>
      </c>
      <c r="AJ810" s="48">
        <v>1.94</v>
      </c>
      <c r="AK810" s="48">
        <v>0.99</v>
      </c>
    </row>
    <row r="811" spans="1:37" s="48" customFormat="1" x14ac:dyDescent="0.3">
      <c r="A811" s="48" t="str">
        <f t="shared" si="17"/>
        <v>SDG_NoInv_Base_ReproTest02QVAXahydr</v>
      </c>
      <c r="B811" s="49" t="s">
        <v>221</v>
      </c>
      <c r="C811" s="50" t="s">
        <v>272</v>
      </c>
      <c r="D811" s="51" t="s">
        <v>211</v>
      </c>
      <c r="E811" s="48" t="s">
        <v>46</v>
      </c>
      <c r="F811" s="48">
        <v>0.12</v>
      </c>
      <c r="G811" s="48">
        <v>0.13</v>
      </c>
      <c r="H811" s="48">
        <v>0.31</v>
      </c>
      <c r="I811" s="48">
        <v>0.74</v>
      </c>
      <c r="J811" s="48">
        <v>0.74</v>
      </c>
      <c r="K811" s="48">
        <v>0.74</v>
      </c>
      <c r="L811" s="48">
        <v>0.74</v>
      </c>
      <c r="M811" s="48">
        <v>0.74</v>
      </c>
      <c r="N811" s="48">
        <v>0.74</v>
      </c>
      <c r="O811" s="48">
        <v>0.74</v>
      </c>
      <c r="P811" s="48">
        <v>0.74</v>
      </c>
      <c r="Q811" s="48">
        <v>0.74</v>
      </c>
      <c r="R811" s="48">
        <v>0.74</v>
      </c>
      <c r="S811" s="48">
        <v>0.74</v>
      </c>
      <c r="T811" s="48">
        <v>0.74</v>
      </c>
      <c r="U811" s="48">
        <v>0.74</v>
      </c>
      <c r="V811" s="48">
        <v>0.74</v>
      </c>
      <c r="W811" s="48">
        <v>0.74</v>
      </c>
      <c r="X811" s="48">
        <v>2.37</v>
      </c>
      <c r="Y811" s="48">
        <v>3.57</v>
      </c>
      <c r="Z811" s="48">
        <v>4.7699999999999996</v>
      </c>
      <c r="AA811" s="48">
        <v>5.98</v>
      </c>
      <c r="AB811" s="48">
        <v>6.46</v>
      </c>
      <c r="AC811" s="48">
        <v>6.95</v>
      </c>
      <c r="AD811" s="48">
        <v>7.44</v>
      </c>
      <c r="AE811" s="48">
        <v>7.93</v>
      </c>
      <c r="AF811" s="48">
        <v>8.42</v>
      </c>
      <c r="AG811" s="48">
        <v>9.49</v>
      </c>
      <c r="AH811" s="48">
        <v>10.55</v>
      </c>
      <c r="AI811" s="48">
        <v>11.62</v>
      </c>
      <c r="AJ811" s="48">
        <v>12.69</v>
      </c>
      <c r="AK811" s="48">
        <v>13.76</v>
      </c>
    </row>
    <row r="812" spans="1:37" s="48" customFormat="1" x14ac:dyDescent="0.3">
      <c r="A812" s="48" t="str">
        <f t="shared" si="17"/>
        <v>SDG_NoInv_Base_ReproTest02QVAXaammo</v>
      </c>
      <c r="B812" s="49" t="s">
        <v>221</v>
      </c>
      <c r="C812" s="50" t="s">
        <v>272</v>
      </c>
      <c r="D812" s="51" t="s">
        <v>211</v>
      </c>
      <c r="E812" s="48" t="s">
        <v>47</v>
      </c>
      <c r="F812" s="48">
        <v>2.4900000000000002</v>
      </c>
      <c r="G812" s="48">
        <v>2.34</v>
      </c>
      <c r="H812" s="48">
        <v>2.35</v>
      </c>
      <c r="I812" s="48">
        <v>2.38</v>
      </c>
      <c r="J812" s="48">
        <v>2.4</v>
      </c>
      <c r="K812" s="48">
        <v>2.42</v>
      </c>
      <c r="L812" s="48">
        <v>2.4500000000000002</v>
      </c>
      <c r="M812" s="48">
        <v>2.4900000000000002</v>
      </c>
      <c r="N812" s="48">
        <v>2.52</v>
      </c>
      <c r="O812" s="48">
        <v>2.5</v>
      </c>
      <c r="P812" s="48">
        <v>2.52</v>
      </c>
      <c r="Q812" s="48">
        <v>2.5499999999999998</v>
      </c>
      <c r="R812" s="48">
        <v>2.59</v>
      </c>
      <c r="S812" s="48">
        <v>2.63</v>
      </c>
      <c r="T812" s="48">
        <v>2.68</v>
      </c>
      <c r="U812" s="48">
        <v>2.74</v>
      </c>
      <c r="V812" s="48">
        <v>2.79</v>
      </c>
      <c r="W812" s="48">
        <v>2.86</v>
      </c>
      <c r="X812" s="48">
        <v>2.92</v>
      </c>
      <c r="Y812" s="48">
        <v>2.98</v>
      </c>
      <c r="Z812" s="48">
        <v>3.03</v>
      </c>
      <c r="AA812" s="48">
        <v>3.06</v>
      </c>
      <c r="AB812" s="48">
        <v>2.97</v>
      </c>
      <c r="AC812" s="48">
        <v>2.89</v>
      </c>
      <c r="AD812" s="48">
        <v>2.83</v>
      </c>
      <c r="AE812" s="48">
        <v>2.78</v>
      </c>
      <c r="AF812" s="48">
        <v>2.75</v>
      </c>
      <c r="AG812" s="48">
        <v>2.72</v>
      </c>
      <c r="AH812" s="48">
        <v>2.61</v>
      </c>
      <c r="AI812" s="48">
        <v>2.4900000000000002</v>
      </c>
      <c r="AJ812" s="48">
        <v>2.39</v>
      </c>
      <c r="AK812" s="48">
        <v>2.29</v>
      </c>
    </row>
    <row r="813" spans="1:37" s="48" customFormat="1" x14ac:dyDescent="0.3">
      <c r="A813" s="48" t="str">
        <f t="shared" si="17"/>
        <v>SDG_NoInv_Base_ReproTest02QVAXabchm</v>
      </c>
      <c r="B813" s="49" t="s">
        <v>221</v>
      </c>
      <c r="C813" s="50" t="s">
        <v>272</v>
      </c>
      <c r="D813" s="51" t="s">
        <v>211</v>
      </c>
      <c r="E813" s="48" t="s">
        <v>48</v>
      </c>
      <c r="F813" s="48">
        <v>22.37</v>
      </c>
      <c r="G813" s="48">
        <v>22.37</v>
      </c>
      <c r="H813" s="48">
        <v>21.77</v>
      </c>
      <c r="I813" s="48">
        <v>21.8</v>
      </c>
      <c r="J813" s="48">
        <v>21.92</v>
      </c>
      <c r="K813" s="48">
        <v>21.97</v>
      </c>
      <c r="L813" s="48">
        <v>22.03</v>
      </c>
      <c r="M813" s="48">
        <v>22.1</v>
      </c>
      <c r="N813" s="48">
        <v>22.11</v>
      </c>
      <c r="O813" s="48">
        <v>22.27</v>
      </c>
      <c r="P813" s="48">
        <v>22.23</v>
      </c>
      <c r="Q813" s="48">
        <v>22.19</v>
      </c>
      <c r="R813" s="48">
        <v>22.26</v>
      </c>
      <c r="S813" s="48">
        <v>22.36</v>
      </c>
      <c r="T813" s="48">
        <v>22.47</v>
      </c>
      <c r="U813" s="48">
        <v>22.58</v>
      </c>
      <c r="V813" s="48">
        <v>22.64</v>
      </c>
      <c r="W813" s="48">
        <v>22.77</v>
      </c>
      <c r="X813" s="48">
        <v>23</v>
      </c>
      <c r="Y813" s="48">
        <v>23.16</v>
      </c>
      <c r="Z813" s="48">
        <v>23.28</v>
      </c>
      <c r="AA813" s="48">
        <v>23.02</v>
      </c>
      <c r="AB813" s="48">
        <v>21.58</v>
      </c>
      <c r="AC813" s="48">
        <v>19.920000000000002</v>
      </c>
      <c r="AD813" s="48">
        <v>18.36</v>
      </c>
      <c r="AE813" s="48">
        <v>16.97</v>
      </c>
      <c r="AF813" s="48">
        <v>15.71</v>
      </c>
      <c r="AG813" s="48">
        <v>14.51</v>
      </c>
      <c r="AH813" s="48">
        <v>13.39</v>
      </c>
      <c r="AI813" s="48">
        <v>12.06</v>
      </c>
      <c r="AJ813" s="48">
        <v>10.8</v>
      </c>
      <c r="AK813" s="48">
        <v>9.66</v>
      </c>
    </row>
    <row r="814" spans="1:37" s="48" customFormat="1" x14ac:dyDescent="0.3">
      <c r="A814" s="48" t="str">
        <f t="shared" si="17"/>
        <v>SDG_NoInv_Base_ReproTest02QVAXaochm</v>
      </c>
      <c r="B814" s="49" t="s">
        <v>221</v>
      </c>
      <c r="C814" s="50" t="s">
        <v>272</v>
      </c>
      <c r="D814" s="51" t="s">
        <v>211</v>
      </c>
      <c r="E814" s="48" t="s">
        <v>49</v>
      </c>
      <c r="F814" s="48">
        <v>34.24</v>
      </c>
      <c r="G814" s="48">
        <v>34.24</v>
      </c>
      <c r="H814" s="48">
        <v>33.31</v>
      </c>
      <c r="I814" s="48">
        <v>33.35</v>
      </c>
      <c r="J814" s="48">
        <v>33.54</v>
      </c>
      <c r="K814" s="48">
        <v>33.619999999999997</v>
      </c>
      <c r="L814" s="48">
        <v>33.71</v>
      </c>
      <c r="M814" s="48">
        <v>33.81</v>
      </c>
      <c r="N814" s="48">
        <v>33.83</v>
      </c>
      <c r="O814" s="48">
        <v>34.08</v>
      </c>
      <c r="P814" s="48">
        <v>34.020000000000003</v>
      </c>
      <c r="Q814" s="48">
        <v>33.96</v>
      </c>
      <c r="R814" s="48">
        <v>34.07</v>
      </c>
      <c r="S814" s="48">
        <v>34.22</v>
      </c>
      <c r="T814" s="48">
        <v>34.39</v>
      </c>
      <c r="U814" s="48">
        <v>34.56</v>
      </c>
      <c r="V814" s="48">
        <v>34.64</v>
      </c>
      <c r="W814" s="48">
        <v>34.85</v>
      </c>
      <c r="X814" s="48">
        <v>35.200000000000003</v>
      </c>
      <c r="Y814" s="48">
        <v>35.450000000000003</v>
      </c>
      <c r="Z814" s="48">
        <v>35.630000000000003</v>
      </c>
      <c r="AA814" s="48">
        <v>35.229999999999997</v>
      </c>
      <c r="AB814" s="48">
        <v>33.020000000000003</v>
      </c>
      <c r="AC814" s="48">
        <v>30.48</v>
      </c>
      <c r="AD814" s="48">
        <v>28.1</v>
      </c>
      <c r="AE814" s="48">
        <v>25.97</v>
      </c>
      <c r="AF814" s="48">
        <v>24.04</v>
      </c>
      <c r="AG814" s="48">
        <v>22.21</v>
      </c>
      <c r="AH814" s="48">
        <v>20.5</v>
      </c>
      <c r="AI814" s="48">
        <v>18.45</v>
      </c>
      <c r="AJ814" s="48">
        <v>16.52</v>
      </c>
      <c r="AK814" s="48">
        <v>14.79</v>
      </c>
    </row>
    <row r="815" spans="1:37" s="48" customFormat="1" x14ac:dyDescent="0.3">
      <c r="A815" s="48" t="str">
        <f t="shared" si="17"/>
        <v>SDG_NoInv_Base_ReproTest02QVAXarubb</v>
      </c>
      <c r="B815" s="49" t="s">
        <v>221</v>
      </c>
      <c r="C815" s="50" t="s">
        <v>272</v>
      </c>
      <c r="D815" s="51" t="s">
        <v>211</v>
      </c>
      <c r="E815" s="48" t="s">
        <v>50</v>
      </c>
      <c r="F815" s="48">
        <v>6.77</v>
      </c>
      <c r="G815" s="48">
        <v>6.4</v>
      </c>
      <c r="H815" s="48">
        <v>6.66</v>
      </c>
      <c r="I815" s="48">
        <v>6.78</v>
      </c>
      <c r="J815" s="48">
        <v>6.93</v>
      </c>
      <c r="K815" s="48">
        <v>7.09</v>
      </c>
      <c r="L815" s="48">
        <v>7.27</v>
      </c>
      <c r="M815" s="48">
        <v>7.45</v>
      </c>
      <c r="N815" s="48">
        <v>7.66</v>
      </c>
      <c r="O815" s="48">
        <v>8.1</v>
      </c>
      <c r="P815" s="48">
        <v>8.3800000000000008</v>
      </c>
      <c r="Q815" s="48">
        <v>8.6199999999999992</v>
      </c>
      <c r="R815" s="48">
        <v>8.8800000000000008</v>
      </c>
      <c r="S815" s="48">
        <v>9.16</v>
      </c>
      <c r="T815" s="48">
        <v>9.4600000000000009</v>
      </c>
      <c r="U815" s="48">
        <v>9.7899999999999991</v>
      </c>
      <c r="V815" s="48">
        <v>10.119999999999999</v>
      </c>
      <c r="W815" s="48">
        <v>10.47</v>
      </c>
      <c r="X815" s="48">
        <v>10.83</v>
      </c>
      <c r="Y815" s="48">
        <v>11.15</v>
      </c>
      <c r="Z815" s="48">
        <v>11.48</v>
      </c>
      <c r="AA815" s="48">
        <v>11.8</v>
      </c>
      <c r="AB815" s="48">
        <v>12.32</v>
      </c>
      <c r="AC815" s="48">
        <v>12.79</v>
      </c>
      <c r="AD815" s="48">
        <v>13.23</v>
      </c>
      <c r="AE815" s="48">
        <v>13.67</v>
      </c>
      <c r="AF815" s="48">
        <v>14.12</v>
      </c>
      <c r="AG815" s="48">
        <v>14.57</v>
      </c>
      <c r="AH815" s="48">
        <v>14.74</v>
      </c>
      <c r="AI815" s="48">
        <v>14.79</v>
      </c>
      <c r="AJ815" s="48">
        <v>14.81</v>
      </c>
      <c r="AK815" s="48">
        <v>14.78</v>
      </c>
    </row>
    <row r="816" spans="1:37" s="48" customFormat="1" x14ac:dyDescent="0.3">
      <c r="A816" s="48" t="str">
        <f t="shared" si="17"/>
        <v>SDG_NoInv_Base_ReproTest02QVAXaplas</v>
      </c>
      <c r="B816" s="49" t="s">
        <v>221</v>
      </c>
      <c r="C816" s="50" t="s">
        <v>272</v>
      </c>
      <c r="D816" s="51" t="s">
        <v>211</v>
      </c>
      <c r="E816" s="48" t="s">
        <v>51</v>
      </c>
      <c r="F816" s="48">
        <v>15.43</v>
      </c>
      <c r="G816" s="48">
        <v>14.48</v>
      </c>
      <c r="H816" s="48">
        <v>14.9</v>
      </c>
      <c r="I816" s="48">
        <v>15.17</v>
      </c>
      <c r="J816" s="48">
        <v>15.45</v>
      </c>
      <c r="K816" s="48">
        <v>15.74</v>
      </c>
      <c r="L816" s="48">
        <v>16.079999999999998</v>
      </c>
      <c r="M816" s="48">
        <v>16.45</v>
      </c>
      <c r="N816" s="48">
        <v>16.850000000000001</v>
      </c>
      <c r="O816" s="48">
        <v>17.510000000000002</v>
      </c>
      <c r="P816" s="48">
        <v>17.98</v>
      </c>
      <c r="Q816" s="48">
        <v>18.39</v>
      </c>
      <c r="R816" s="48">
        <v>18.88</v>
      </c>
      <c r="S816" s="48">
        <v>19.39</v>
      </c>
      <c r="T816" s="48">
        <v>19.95</v>
      </c>
      <c r="U816" s="48">
        <v>20.57</v>
      </c>
      <c r="V816" s="48">
        <v>21.17</v>
      </c>
      <c r="W816" s="48">
        <v>21.81</v>
      </c>
      <c r="X816" s="48">
        <v>22.53</v>
      </c>
      <c r="Y816" s="48">
        <v>23.19</v>
      </c>
      <c r="Z816" s="48">
        <v>23.82</v>
      </c>
      <c r="AA816" s="48">
        <v>24.46</v>
      </c>
      <c r="AB816" s="48">
        <v>25.08</v>
      </c>
      <c r="AC816" s="48">
        <v>25.62</v>
      </c>
      <c r="AD816" s="48">
        <v>26.17</v>
      </c>
      <c r="AE816" s="48">
        <v>26.75</v>
      </c>
      <c r="AF816" s="48">
        <v>27.38</v>
      </c>
      <c r="AG816" s="48">
        <v>27.98</v>
      </c>
      <c r="AH816" s="48">
        <v>27.9</v>
      </c>
      <c r="AI816" s="48">
        <v>27.73</v>
      </c>
      <c r="AJ816" s="48">
        <v>27.51</v>
      </c>
      <c r="AK816" s="48">
        <v>27.24</v>
      </c>
    </row>
    <row r="817" spans="1:37" s="48" customFormat="1" x14ac:dyDescent="0.3">
      <c r="A817" s="48" t="str">
        <f t="shared" si="17"/>
        <v>SDG_NoInv_Base_ReproTest02QVAXanmet</v>
      </c>
      <c r="B817" s="49" t="s">
        <v>221</v>
      </c>
      <c r="C817" s="50" t="s">
        <v>272</v>
      </c>
      <c r="D817" s="51" t="s">
        <v>211</v>
      </c>
      <c r="E817" s="48" t="s">
        <v>52</v>
      </c>
      <c r="F817" s="48">
        <v>17.63</v>
      </c>
      <c r="G817" s="48">
        <v>16.3</v>
      </c>
      <c r="H817" s="48">
        <v>16.850000000000001</v>
      </c>
      <c r="I817" s="48">
        <v>17.170000000000002</v>
      </c>
      <c r="J817" s="48">
        <v>17.52</v>
      </c>
      <c r="K817" s="48">
        <v>17.89</v>
      </c>
      <c r="L817" s="48">
        <v>18.329999999999998</v>
      </c>
      <c r="M817" s="48">
        <v>18.829999999999998</v>
      </c>
      <c r="N817" s="48">
        <v>19.36</v>
      </c>
      <c r="O817" s="48">
        <v>20.21</v>
      </c>
      <c r="P817" s="48">
        <v>20.87</v>
      </c>
      <c r="Q817" s="48">
        <v>21.44</v>
      </c>
      <c r="R817" s="48">
        <v>22.09</v>
      </c>
      <c r="S817" s="48">
        <v>22.77</v>
      </c>
      <c r="T817" s="48">
        <v>23.5</v>
      </c>
      <c r="U817" s="48">
        <v>24.33</v>
      </c>
      <c r="V817" s="48">
        <v>25.16</v>
      </c>
      <c r="W817" s="48">
        <v>26.03</v>
      </c>
      <c r="X817" s="48">
        <v>26.9</v>
      </c>
      <c r="Y817" s="48">
        <v>27.75</v>
      </c>
      <c r="Z817" s="48">
        <v>28.62</v>
      </c>
      <c r="AA817" s="48">
        <v>29.49</v>
      </c>
      <c r="AB817" s="48">
        <v>30.42</v>
      </c>
      <c r="AC817" s="48">
        <v>31.27</v>
      </c>
      <c r="AD817" s="48">
        <v>32.15</v>
      </c>
      <c r="AE817" s="48">
        <v>33.06</v>
      </c>
      <c r="AF817" s="48">
        <v>34.020000000000003</v>
      </c>
      <c r="AG817" s="48">
        <v>34.909999999999997</v>
      </c>
      <c r="AH817" s="48">
        <v>34.869999999999997</v>
      </c>
      <c r="AI817" s="48">
        <v>34.64</v>
      </c>
      <c r="AJ817" s="48">
        <v>34.43</v>
      </c>
      <c r="AK817" s="48">
        <v>34.14</v>
      </c>
    </row>
    <row r="818" spans="1:37" s="48" customFormat="1" x14ac:dyDescent="0.3">
      <c r="A818" s="48" t="str">
        <f t="shared" si="17"/>
        <v>SDG_NoInv_Base_ReproTest02QVAXairon</v>
      </c>
      <c r="B818" s="49" t="s">
        <v>221</v>
      </c>
      <c r="C818" s="50" t="s">
        <v>272</v>
      </c>
      <c r="D818" s="51" t="s">
        <v>211</v>
      </c>
      <c r="E818" s="48" t="s">
        <v>53</v>
      </c>
      <c r="F818" s="48">
        <v>20.84</v>
      </c>
      <c r="G818" s="48">
        <v>19.59</v>
      </c>
      <c r="H818" s="48">
        <v>19.86</v>
      </c>
      <c r="I818" s="48">
        <v>19.899999999999999</v>
      </c>
      <c r="J818" s="48">
        <v>20.03</v>
      </c>
      <c r="K818" s="48">
        <v>20.25</v>
      </c>
      <c r="L818" s="48">
        <v>20.56</v>
      </c>
      <c r="M818" s="48">
        <v>21.04</v>
      </c>
      <c r="N818" s="48">
        <v>21.5</v>
      </c>
      <c r="O818" s="48">
        <v>22.45</v>
      </c>
      <c r="P818" s="48">
        <v>23.05</v>
      </c>
      <c r="Q818" s="48">
        <v>23.49</v>
      </c>
      <c r="R818" s="48">
        <v>23.96</v>
      </c>
      <c r="S818" s="48">
        <v>24.47</v>
      </c>
      <c r="T818" s="48">
        <v>25.02</v>
      </c>
      <c r="U818" s="48">
        <v>25.68</v>
      </c>
      <c r="V818" s="48">
        <v>26.5</v>
      </c>
      <c r="W818" s="48">
        <v>27.28</v>
      </c>
      <c r="X818" s="48">
        <v>27.95</v>
      </c>
      <c r="Y818" s="48">
        <v>28.7</v>
      </c>
      <c r="Z818" s="48">
        <v>29.39</v>
      </c>
      <c r="AA818" s="48">
        <v>30.19</v>
      </c>
      <c r="AB818" s="48">
        <v>30.12</v>
      </c>
      <c r="AC818" s="48">
        <v>30.42</v>
      </c>
      <c r="AD818" s="48">
        <v>31.09</v>
      </c>
      <c r="AE818" s="48">
        <v>31.9</v>
      </c>
      <c r="AF818" s="48">
        <v>32.770000000000003</v>
      </c>
      <c r="AG818" s="48">
        <v>33.53</v>
      </c>
      <c r="AH818" s="48">
        <v>32.880000000000003</v>
      </c>
      <c r="AI818" s="48">
        <v>32.450000000000003</v>
      </c>
      <c r="AJ818" s="48">
        <v>32.159999999999997</v>
      </c>
      <c r="AK818" s="48">
        <v>31.9</v>
      </c>
    </row>
    <row r="819" spans="1:37" s="48" customFormat="1" x14ac:dyDescent="0.3">
      <c r="A819" s="48" t="str">
        <f t="shared" si="17"/>
        <v>SDG_NoInv_Base_ReproTest02QVAXanfrm</v>
      </c>
      <c r="B819" s="49" t="s">
        <v>221</v>
      </c>
      <c r="C819" s="50" t="s">
        <v>272</v>
      </c>
      <c r="D819" s="51" t="s">
        <v>211</v>
      </c>
      <c r="E819" s="48" t="s">
        <v>54</v>
      </c>
      <c r="F819" s="48">
        <v>13.07</v>
      </c>
      <c r="G819" s="48">
        <v>11.73</v>
      </c>
      <c r="H819" s="48">
        <v>11.34</v>
      </c>
      <c r="I819" s="48">
        <v>10.58</v>
      </c>
      <c r="J819" s="48">
        <v>10.3</v>
      </c>
      <c r="K819" s="48">
        <v>10.27</v>
      </c>
      <c r="L819" s="48">
        <v>10.52</v>
      </c>
      <c r="M819" s="48">
        <v>11.42</v>
      </c>
      <c r="N819" s="48">
        <v>12.18</v>
      </c>
      <c r="O819" s="48">
        <v>14.58</v>
      </c>
      <c r="P819" s="48">
        <v>15.78</v>
      </c>
      <c r="Q819" s="48">
        <v>16.37</v>
      </c>
      <c r="R819" s="48">
        <v>16.79</v>
      </c>
      <c r="S819" s="48">
        <v>17.309999999999999</v>
      </c>
      <c r="T819" s="48">
        <v>17.89</v>
      </c>
      <c r="U819" s="48">
        <v>18.690000000000001</v>
      </c>
      <c r="V819" s="48">
        <v>20.32</v>
      </c>
      <c r="W819" s="48">
        <v>21.74</v>
      </c>
      <c r="X819" s="48">
        <v>22.32</v>
      </c>
      <c r="Y819" s="48">
        <v>23.32</v>
      </c>
      <c r="Z819" s="48">
        <v>24.07</v>
      </c>
      <c r="AA819" s="48">
        <v>25.21</v>
      </c>
      <c r="AB819" s="48">
        <v>21.61</v>
      </c>
      <c r="AC819" s="48">
        <v>20.27</v>
      </c>
      <c r="AD819" s="48">
        <v>20.63</v>
      </c>
      <c r="AE819" s="48">
        <v>21.44</v>
      </c>
      <c r="AF819" s="48">
        <v>22.39</v>
      </c>
      <c r="AG819" s="48">
        <v>22.94</v>
      </c>
      <c r="AH819" s="48">
        <v>19.579999999999998</v>
      </c>
      <c r="AI819" s="48">
        <v>17.399999999999999</v>
      </c>
      <c r="AJ819" s="48">
        <v>16.37</v>
      </c>
      <c r="AK819" s="48">
        <v>15.6</v>
      </c>
    </row>
    <row r="820" spans="1:37" s="48" customFormat="1" x14ac:dyDescent="0.3">
      <c r="A820" s="48" t="str">
        <f t="shared" si="17"/>
        <v>SDG_NoInv_Base_ReproTest02QVAXametp</v>
      </c>
      <c r="B820" s="49" t="s">
        <v>221</v>
      </c>
      <c r="C820" s="50" t="s">
        <v>272</v>
      </c>
      <c r="D820" s="51" t="s">
        <v>211</v>
      </c>
      <c r="E820" s="48" t="s">
        <v>55</v>
      </c>
      <c r="F820" s="48">
        <v>33.25</v>
      </c>
      <c r="G820" s="48">
        <v>29.96</v>
      </c>
      <c r="H820" s="48">
        <v>30.91</v>
      </c>
      <c r="I820" s="48">
        <v>31.34</v>
      </c>
      <c r="J820" s="48">
        <v>31.88</v>
      </c>
      <c r="K820" s="48">
        <v>32.5</v>
      </c>
      <c r="L820" s="48">
        <v>33.29</v>
      </c>
      <c r="M820" s="48">
        <v>34.22</v>
      </c>
      <c r="N820" s="48">
        <v>35.18</v>
      </c>
      <c r="O820" s="48">
        <v>37.020000000000003</v>
      </c>
      <c r="P820" s="48">
        <v>38.200000000000003</v>
      </c>
      <c r="Q820" s="48">
        <v>39.15</v>
      </c>
      <c r="R820" s="48">
        <v>40.25</v>
      </c>
      <c r="S820" s="48">
        <v>41.45</v>
      </c>
      <c r="T820" s="48">
        <v>42.73</v>
      </c>
      <c r="U820" s="48">
        <v>44.2</v>
      </c>
      <c r="V820" s="48">
        <v>45.86</v>
      </c>
      <c r="W820" s="48">
        <v>47.42</v>
      </c>
      <c r="X820" s="48">
        <v>48.71</v>
      </c>
      <c r="Y820" s="48">
        <v>50.27</v>
      </c>
      <c r="Z820" s="48">
        <v>51.8</v>
      </c>
      <c r="AA820" s="48">
        <v>53.43</v>
      </c>
      <c r="AB820" s="48">
        <v>54.96</v>
      </c>
      <c r="AC820" s="48">
        <v>56.47</v>
      </c>
      <c r="AD820" s="48">
        <v>58.21</v>
      </c>
      <c r="AE820" s="48">
        <v>60.07</v>
      </c>
      <c r="AF820" s="48">
        <v>62.04</v>
      </c>
      <c r="AG820" s="48">
        <v>63.84</v>
      </c>
      <c r="AH820" s="48">
        <v>63.64</v>
      </c>
      <c r="AI820" s="48">
        <v>63.18</v>
      </c>
      <c r="AJ820" s="48">
        <v>62.86</v>
      </c>
      <c r="AK820" s="48">
        <v>62.46</v>
      </c>
    </row>
    <row r="821" spans="1:37" s="48" customFormat="1" x14ac:dyDescent="0.3">
      <c r="A821" s="48" t="str">
        <f t="shared" si="17"/>
        <v>SDG_NoInv_Base_ReproTest02QVAXamach</v>
      </c>
      <c r="B821" s="49" t="s">
        <v>221</v>
      </c>
      <c r="C821" s="50" t="s">
        <v>272</v>
      </c>
      <c r="D821" s="51" t="s">
        <v>211</v>
      </c>
      <c r="E821" s="48" t="s">
        <v>56</v>
      </c>
      <c r="F821" s="48">
        <v>38.67</v>
      </c>
      <c r="G821" s="48">
        <v>34.78</v>
      </c>
      <c r="H821" s="48">
        <v>35.869999999999997</v>
      </c>
      <c r="I821" s="48">
        <v>36.299999999999997</v>
      </c>
      <c r="J821" s="48">
        <v>36.880000000000003</v>
      </c>
      <c r="K821" s="48">
        <v>37.590000000000003</v>
      </c>
      <c r="L821" s="48">
        <v>38.520000000000003</v>
      </c>
      <c r="M821" s="48">
        <v>39.74</v>
      </c>
      <c r="N821" s="48">
        <v>40.950000000000003</v>
      </c>
      <c r="O821" s="48">
        <v>43.26</v>
      </c>
      <c r="P821" s="48">
        <v>44.71</v>
      </c>
      <c r="Q821" s="48">
        <v>45.88</v>
      </c>
      <c r="R821" s="48">
        <v>47.16</v>
      </c>
      <c r="S821" s="48">
        <v>48.55</v>
      </c>
      <c r="T821" s="48">
        <v>50.07</v>
      </c>
      <c r="U821" s="48">
        <v>51.83</v>
      </c>
      <c r="V821" s="48">
        <v>53.77</v>
      </c>
      <c r="W821" s="48">
        <v>55.59</v>
      </c>
      <c r="X821" s="48">
        <v>57.17</v>
      </c>
      <c r="Y821" s="48">
        <v>59.07</v>
      </c>
      <c r="Z821" s="48">
        <v>60.94</v>
      </c>
      <c r="AA821" s="48">
        <v>62.93</v>
      </c>
      <c r="AB821" s="48">
        <v>64.14</v>
      </c>
      <c r="AC821" s="48">
        <v>65.599999999999994</v>
      </c>
      <c r="AD821" s="48">
        <v>67.63</v>
      </c>
      <c r="AE821" s="48">
        <v>69.91</v>
      </c>
      <c r="AF821" s="48">
        <v>72.319999999999993</v>
      </c>
      <c r="AG821" s="48">
        <v>74.47</v>
      </c>
      <c r="AH821" s="48">
        <v>73.41</v>
      </c>
      <c r="AI821" s="48">
        <v>72.22</v>
      </c>
      <c r="AJ821" s="48">
        <v>71.52</v>
      </c>
      <c r="AK821" s="48">
        <v>70.8</v>
      </c>
    </row>
    <row r="822" spans="1:37" s="48" customFormat="1" x14ac:dyDescent="0.3">
      <c r="A822" s="48" t="str">
        <f t="shared" si="17"/>
        <v>SDG_NoInv_Base_ReproTest02QVAXafcel</v>
      </c>
      <c r="B822" s="49" t="s">
        <v>221</v>
      </c>
      <c r="C822" s="50" t="s">
        <v>272</v>
      </c>
      <c r="D822" s="51" t="s">
        <v>211</v>
      </c>
      <c r="E822" s="48" t="s">
        <v>57</v>
      </c>
      <c r="F822" s="48">
        <v>0.28999999999999998</v>
      </c>
      <c r="G822" s="48">
        <v>0.28999999999999998</v>
      </c>
      <c r="H822" s="48">
        <v>0.28999999999999998</v>
      </c>
      <c r="I822" s="48">
        <v>0.28999999999999998</v>
      </c>
      <c r="J822" s="48">
        <v>0.28999999999999998</v>
      </c>
      <c r="K822" s="48">
        <v>0.28999999999999998</v>
      </c>
      <c r="L822" s="48">
        <v>0.28999999999999998</v>
      </c>
      <c r="M822" s="48">
        <v>0.28999999999999998</v>
      </c>
      <c r="N822" s="48">
        <v>0.28999999999999998</v>
      </c>
      <c r="O822" s="48">
        <v>0.28999999999999998</v>
      </c>
      <c r="P822" s="48">
        <v>0.28999999999999998</v>
      </c>
      <c r="Q822" s="48">
        <v>0.28999999999999998</v>
      </c>
      <c r="R822" s="48">
        <v>0.28999999999999998</v>
      </c>
      <c r="S822" s="48">
        <v>0.28999999999999998</v>
      </c>
      <c r="T822" s="48">
        <v>0.28999999999999998</v>
      </c>
      <c r="U822" s="48">
        <v>0.28999999999999998</v>
      </c>
      <c r="V822" s="48">
        <v>0.28999999999999998</v>
      </c>
      <c r="W822" s="48">
        <v>0.28999999999999998</v>
      </c>
      <c r="X822" s="48">
        <v>0.28999999999999998</v>
      </c>
      <c r="Y822" s="48">
        <v>4.22</v>
      </c>
      <c r="Z822" s="48">
        <v>8.44</v>
      </c>
      <c r="AA822" s="48">
        <v>12.66</v>
      </c>
      <c r="AB822" s="48">
        <v>13.65</v>
      </c>
      <c r="AC822" s="48">
        <v>14.64</v>
      </c>
      <c r="AD822" s="48">
        <v>15.63</v>
      </c>
      <c r="AE822" s="48">
        <v>16.62</v>
      </c>
      <c r="AF822" s="48">
        <v>17.61</v>
      </c>
      <c r="AG822" s="48">
        <v>17.559999999999999</v>
      </c>
      <c r="AH822" s="48">
        <v>17.52</v>
      </c>
      <c r="AI822" s="48">
        <v>17.47</v>
      </c>
      <c r="AJ822" s="48">
        <v>17.43</v>
      </c>
      <c r="AK822" s="48">
        <v>17.38</v>
      </c>
    </row>
    <row r="823" spans="1:37" s="48" customFormat="1" x14ac:dyDescent="0.3">
      <c r="A823" s="48" t="str">
        <f t="shared" si="17"/>
        <v>SDG_NoInv_Base_ReproTest02QVAXaelct</v>
      </c>
      <c r="B823" s="49" t="s">
        <v>221</v>
      </c>
      <c r="C823" s="50" t="s">
        <v>272</v>
      </c>
      <c r="D823" s="51" t="s">
        <v>211</v>
      </c>
      <c r="E823" s="48" t="s">
        <v>58</v>
      </c>
      <c r="F823" s="48">
        <v>0.08</v>
      </c>
      <c r="G823" s="48">
        <v>0.08</v>
      </c>
      <c r="H823" s="48">
        <v>0.08</v>
      </c>
      <c r="I823" s="48">
        <v>0.08</v>
      </c>
      <c r="J823" s="48">
        <v>0.08</v>
      </c>
      <c r="K823" s="48">
        <v>0.08</v>
      </c>
      <c r="L823" s="48">
        <v>0.08</v>
      </c>
      <c r="M823" s="48">
        <v>0.08</v>
      </c>
      <c r="N823" s="48">
        <v>0.08</v>
      </c>
      <c r="O823" s="48">
        <v>0.08</v>
      </c>
      <c r="P823" s="48">
        <v>0.08</v>
      </c>
      <c r="Q823" s="48">
        <v>0.08</v>
      </c>
      <c r="R823" s="48">
        <v>0.08</v>
      </c>
      <c r="S823" s="48">
        <v>0.08</v>
      </c>
      <c r="T823" s="48">
        <v>0.08</v>
      </c>
      <c r="U823" s="48">
        <v>0.08</v>
      </c>
      <c r="V823" s="48">
        <v>0.08</v>
      </c>
      <c r="W823" s="48">
        <v>0.08</v>
      </c>
      <c r="X823" s="48">
        <v>3.19</v>
      </c>
      <c r="Y823" s="48">
        <v>3.19</v>
      </c>
      <c r="Z823" s="48">
        <v>1.76</v>
      </c>
      <c r="AA823" s="48">
        <v>1.76</v>
      </c>
      <c r="AB823" s="48">
        <v>1.76</v>
      </c>
      <c r="AC823" s="48">
        <v>1.76</v>
      </c>
      <c r="AD823" s="48">
        <v>0.99</v>
      </c>
      <c r="AE823" s="48">
        <v>0.99</v>
      </c>
      <c r="AF823" s="48">
        <v>0.99</v>
      </c>
      <c r="AG823" s="48">
        <v>0.99</v>
      </c>
      <c r="AH823" s="48">
        <v>0.99</v>
      </c>
      <c r="AI823" s="48">
        <v>7.46</v>
      </c>
      <c r="AJ823" s="48">
        <v>7.46</v>
      </c>
      <c r="AK823" s="48">
        <v>7.46</v>
      </c>
    </row>
    <row r="824" spans="1:37" s="48" customFormat="1" x14ac:dyDescent="0.3">
      <c r="A824" s="48" t="str">
        <f t="shared" si="17"/>
        <v>SDG_NoInv_Base_ReproTest02QVAXaemch</v>
      </c>
      <c r="B824" s="49" t="s">
        <v>221</v>
      </c>
      <c r="C824" s="50" t="s">
        <v>272</v>
      </c>
      <c r="D824" s="51" t="s">
        <v>211</v>
      </c>
      <c r="E824" s="48" t="s">
        <v>59</v>
      </c>
      <c r="F824" s="48">
        <v>8.99</v>
      </c>
      <c r="G824" s="48">
        <v>8.2200000000000006</v>
      </c>
      <c r="H824" s="48">
        <v>8.43</v>
      </c>
      <c r="I824" s="48">
        <v>8.4700000000000006</v>
      </c>
      <c r="J824" s="48">
        <v>8.56</v>
      </c>
      <c r="K824" s="48">
        <v>8.6999999999999993</v>
      </c>
      <c r="L824" s="48">
        <v>8.91</v>
      </c>
      <c r="M824" s="48">
        <v>9.24</v>
      </c>
      <c r="N824" s="48">
        <v>9.5500000000000007</v>
      </c>
      <c r="O824" s="48">
        <v>10.19</v>
      </c>
      <c r="P824" s="48">
        <v>10.56</v>
      </c>
      <c r="Q824" s="48">
        <v>10.83</v>
      </c>
      <c r="R824" s="48">
        <v>11.13</v>
      </c>
      <c r="S824" s="48">
        <v>11.46</v>
      </c>
      <c r="T824" s="48">
        <v>11.83</v>
      </c>
      <c r="U824" s="48">
        <v>12.25</v>
      </c>
      <c r="V824" s="48">
        <v>12.72</v>
      </c>
      <c r="W824" s="48">
        <v>13.18</v>
      </c>
      <c r="X824" s="48">
        <v>13.6</v>
      </c>
      <c r="Y824" s="48">
        <v>14.07</v>
      </c>
      <c r="Z824" s="48">
        <v>14.52</v>
      </c>
      <c r="AA824" s="48">
        <v>15.01</v>
      </c>
      <c r="AB824" s="48">
        <v>15.06</v>
      </c>
      <c r="AC824" s="48">
        <v>15.25</v>
      </c>
      <c r="AD824" s="48">
        <v>15.68</v>
      </c>
      <c r="AE824" s="48">
        <v>16.2</v>
      </c>
      <c r="AF824" s="48">
        <v>16.75</v>
      </c>
      <c r="AG824" s="48">
        <v>17.3</v>
      </c>
      <c r="AH824" s="48">
        <v>16.829999999999998</v>
      </c>
      <c r="AI824" s="48">
        <v>16.329999999999998</v>
      </c>
      <c r="AJ824" s="48">
        <v>16.09</v>
      </c>
      <c r="AK824" s="48">
        <v>15.84</v>
      </c>
    </row>
    <row r="825" spans="1:37" s="48" customFormat="1" x14ac:dyDescent="0.3">
      <c r="A825" s="48" t="str">
        <f t="shared" si="17"/>
        <v>SDG_NoInv_Base_ReproTest02QVAXasequ</v>
      </c>
      <c r="B825" s="49" t="s">
        <v>221</v>
      </c>
      <c r="C825" s="50" t="s">
        <v>272</v>
      </c>
      <c r="D825" s="51" t="s">
        <v>211</v>
      </c>
      <c r="E825" s="48" t="s">
        <v>60</v>
      </c>
      <c r="F825" s="48">
        <v>8.7799999999999994</v>
      </c>
      <c r="G825" s="48">
        <v>8.33</v>
      </c>
      <c r="H825" s="48">
        <v>8.58</v>
      </c>
      <c r="I825" s="48">
        <v>8.6199999999999992</v>
      </c>
      <c r="J825" s="48">
        <v>8.73</v>
      </c>
      <c r="K825" s="48">
        <v>8.8800000000000008</v>
      </c>
      <c r="L825" s="48">
        <v>9.1</v>
      </c>
      <c r="M825" s="48">
        <v>9.4499999999999993</v>
      </c>
      <c r="N825" s="48">
        <v>9.77</v>
      </c>
      <c r="O825" s="48">
        <v>10.42</v>
      </c>
      <c r="P825" s="48">
        <v>10.8</v>
      </c>
      <c r="Q825" s="48">
        <v>11.11</v>
      </c>
      <c r="R825" s="48">
        <v>11.42</v>
      </c>
      <c r="S825" s="48">
        <v>11.77</v>
      </c>
      <c r="T825" s="48">
        <v>12.16</v>
      </c>
      <c r="U825" s="48">
        <v>12.61</v>
      </c>
      <c r="V825" s="48">
        <v>13.04</v>
      </c>
      <c r="W825" s="48">
        <v>13.5</v>
      </c>
      <c r="X825" s="48">
        <v>14.02</v>
      </c>
      <c r="Y825" s="48">
        <v>14.52</v>
      </c>
      <c r="Z825" s="48">
        <v>15.01</v>
      </c>
      <c r="AA825" s="48">
        <v>15.55</v>
      </c>
      <c r="AB825" s="48">
        <v>15.62</v>
      </c>
      <c r="AC825" s="48">
        <v>15.83</v>
      </c>
      <c r="AD825" s="48">
        <v>16.28</v>
      </c>
      <c r="AE825" s="48">
        <v>16.809999999999999</v>
      </c>
      <c r="AF825" s="48">
        <v>17.38</v>
      </c>
      <c r="AG825" s="48">
        <v>17.899999999999999</v>
      </c>
      <c r="AH825" s="48">
        <v>17.329999999999998</v>
      </c>
      <c r="AI825" s="48">
        <v>16.73</v>
      </c>
      <c r="AJ825" s="48">
        <v>16.39</v>
      </c>
      <c r="AK825" s="48">
        <v>16.09</v>
      </c>
    </row>
    <row r="826" spans="1:37" s="48" customFormat="1" x14ac:dyDescent="0.3">
      <c r="A826" s="48" t="str">
        <f t="shared" si="17"/>
        <v>SDG_NoInv_Base_ReproTest02QVAXavehi</v>
      </c>
      <c r="B826" s="49" t="s">
        <v>221</v>
      </c>
      <c r="C826" s="50" t="s">
        <v>272</v>
      </c>
      <c r="D826" s="51" t="s">
        <v>211</v>
      </c>
      <c r="E826" s="48" t="s">
        <v>61</v>
      </c>
      <c r="F826" s="48">
        <v>39.57</v>
      </c>
      <c r="G826" s="48">
        <v>36.28</v>
      </c>
      <c r="H826" s="48">
        <v>37.44</v>
      </c>
      <c r="I826" s="48">
        <v>37.83</v>
      </c>
      <c r="J826" s="48">
        <v>38.380000000000003</v>
      </c>
      <c r="K826" s="48">
        <v>39.17</v>
      </c>
      <c r="L826" s="48">
        <v>40.200000000000003</v>
      </c>
      <c r="M826" s="48">
        <v>41.63</v>
      </c>
      <c r="N826" s="48">
        <v>43.06</v>
      </c>
      <c r="O826" s="48">
        <v>45.25</v>
      </c>
      <c r="P826" s="48">
        <v>46.91</v>
      </c>
      <c r="Q826" s="48">
        <v>48.41</v>
      </c>
      <c r="R826" s="48">
        <v>50.05</v>
      </c>
      <c r="S826" s="48">
        <v>51.81</v>
      </c>
      <c r="T826" s="48">
        <v>53.74</v>
      </c>
      <c r="U826" s="48">
        <v>56</v>
      </c>
      <c r="V826" s="48">
        <v>58.42</v>
      </c>
      <c r="W826" s="48">
        <v>60.84</v>
      </c>
      <c r="X826" s="48">
        <v>63.11</v>
      </c>
      <c r="Y826" s="48">
        <v>64.36</v>
      </c>
      <c r="Z826" s="48">
        <v>65.61</v>
      </c>
      <c r="AA826" s="48">
        <v>66.900000000000006</v>
      </c>
      <c r="AB826" s="48">
        <v>67.83</v>
      </c>
      <c r="AC826" s="48">
        <v>69.180000000000007</v>
      </c>
      <c r="AD826" s="48">
        <v>71.33</v>
      </c>
      <c r="AE826" s="48">
        <v>73.78</v>
      </c>
      <c r="AF826" s="48">
        <v>76.42</v>
      </c>
      <c r="AG826" s="48">
        <v>79.19</v>
      </c>
      <c r="AH826" s="48">
        <v>78.099999999999994</v>
      </c>
      <c r="AI826" s="48">
        <v>76.400000000000006</v>
      </c>
      <c r="AJ826" s="48">
        <v>75.400000000000006</v>
      </c>
      <c r="AK826" s="48">
        <v>74.42</v>
      </c>
    </row>
    <row r="827" spans="1:37" s="48" customFormat="1" x14ac:dyDescent="0.3">
      <c r="A827" s="48" t="str">
        <f t="shared" si="17"/>
        <v>SDG_NoInv_Base_ReproTest02QVAXatequ</v>
      </c>
      <c r="B827" s="49" t="s">
        <v>221</v>
      </c>
      <c r="C827" s="50" t="s">
        <v>272</v>
      </c>
      <c r="D827" s="51" t="s">
        <v>211</v>
      </c>
      <c r="E827" s="48" t="s">
        <v>62</v>
      </c>
      <c r="F827" s="48">
        <v>7.09</v>
      </c>
      <c r="G827" s="48">
        <v>6.14</v>
      </c>
      <c r="H827" s="48">
        <v>6.35</v>
      </c>
      <c r="I827" s="48">
        <v>6.26</v>
      </c>
      <c r="J827" s="48">
        <v>6.31</v>
      </c>
      <c r="K827" s="48">
        <v>6.4</v>
      </c>
      <c r="L827" s="48">
        <v>6.56</v>
      </c>
      <c r="M827" s="48">
        <v>6.91</v>
      </c>
      <c r="N827" s="48">
        <v>7.21</v>
      </c>
      <c r="O827" s="48">
        <v>8.24</v>
      </c>
      <c r="P827" s="48">
        <v>8.69</v>
      </c>
      <c r="Q827" s="48">
        <v>8.9499999999999993</v>
      </c>
      <c r="R827" s="48">
        <v>9.1300000000000008</v>
      </c>
      <c r="S827" s="48">
        <v>9.3699999999999992</v>
      </c>
      <c r="T827" s="48">
        <v>9.67</v>
      </c>
      <c r="U827" s="48">
        <v>10.02</v>
      </c>
      <c r="V827" s="48">
        <v>10.44</v>
      </c>
      <c r="W827" s="48">
        <v>10.83</v>
      </c>
      <c r="X827" s="48">
        <v>11.1</v>
      </c>
      <c r="Y827" s="48">
        <v>11.48</v>
      </c>
      <c r="Z827" s="48">
        <v>11.81</v>
      </c>
      <c r="AA827" s="48">
        <v>12.23</v>
      </c>
      <c r="AB827" s="48">
        <v>11.89</v>
      </c>
      <c r="AC827" s="48">
        <v>11.85</v>
      </c>
      <c r="AD827" s="48">
        <v>12.19</v>
      </c>
      <c r="AE827" s="48">
        <v>12.64</v>
      </c>
      <c r="AF827" s="48">
        <v>13.13</v>
      </c>
      <c r="AG827" s="48">
        <v>13.47</v>
      </c>
      <c r="AH827" s="48">
        <v>12.61</v>
      </c>
      <c r="AI827" s="48">
        <v>11.82</v>
      </c>
      <c r="AJ827" s="48">
        <v>11.41</v>
      </c>
      <c r="AK827" s="48">
        <v>11.06</v>
      </c>
    </row>
    <row r="828" spans="1:37" s="48" customFormat="1" x14ac:dyDescent="0.3">
      <c r="A828" s="48" t="str">
        <f t="shared" si="17"/>
        <v>SDG_NoInv_Base_ReproTest02QVAXafurn</v>
      </c>
      <c r="B828" s="49" t="s">
        <v>221</v>
      </c>
      <c r="C828" s="50" t="s">
        <v>272</v>
      </c>
      <c r="D828" s="51" t="s">
        <v>211</v>
      </c>
      <c r="E828" s="48" t="s">
        <v>63</v>
      </c>
      <c r="F828" s="48">
        <v>6.09</v>
      </c>
      <c r="G828" s="48">
        <v>5.45</v>
      </c>
      <c r="H828" s="48">
        <v>5.66</v>
      </c>
      <c r="I828" s="48">
        <v>5.78</v>
      </c>
      <c r="J828" s="48">
        <v>5.9</v>
      </c>
      <c r="K828" s="48">
        <v>6.04</v>
      </c>
      <c r="L828" s="48">
        <v>6.21</v>
      </c>
      <c r="M828" s="48">
        <v>6.41</v>
      </c>
      <c r="N828" s="48">
        <v>6.61</v>
      </c>
      <c r="O828" s="48">
        <v>6.98</v>
      </c>
      <c r="P828" s="48">
        <v>7.24</v>
      </c>
      <c r="Q828" s="48">
        <v>7.44</v>
      </c>
      <c r="R828" s="48">
        <v>7.68</v>
      </c>
      <c r="S828" s="48">
        <v>7.93</v>
      </c>
      <c r="T828" s="48">
        <v>8.1999999999999993</v>
      </c>
      <c r="U828" s="48">
        <v>8.49</v>
      </c>
      <c r="V828" s="48">
        <v>8.81</v>
      </c>
      <c r="W828" s="48">
        <v>9.1300000000000008</v>
      </c>
      <c r="X828" s="48">
        <v>9.4499999999999993</v>
      </c>
      <c r="Y828" s="48">
        <v>9.76</v>
      </c>
      <c r="Z828" s="48">
        <v>10.08</v>
      </c>
      <c r="AA828" s="48">
        <v>10.4</v>
      </c>
      <c r="AB828" s="48">
        <v>10.75</v>
      </c>
      <c r="AC828" s="48">
        <v>11.06</v>
      </c>
      <c r="AD828" s="48">
        <v>11.38</v>
      </c>
      <c r="AE828" s="48">
        <v>11.71</v>
      </c>
      <c r="AF828" s="48">
        <v>12.07</v>
      </c>
      <c r="AG828" s="48">
        <v>12.41</v>
      </c>
      <c r="AH828" s="48">
        <v>12.41</v>
      </c>
      <c r="AI828" s="48">
        <v>12.31</v>
      </c>
      <c r="AJ828" s="48">
        <v>12.23</v>
      </c>
      <c r="AK828" s="48">
        <v>12.11</v>
      </c>
    </row>
    <row r="829" spans="1:37" s="48" customFormat="1" x14ac:dyDescent="0.3">
      <c r="A829" s="48" t="str">
        <f t="shared" si="17"/>
        <v>SDG_NoInv_Base_ReproTest02QVAXaoman</v>
      </c>
      <c r="B829" s="49" t="s">
        <v>221</v>
      </c>
      <c r="C829" s="50" t="s">
        <v>272</v>
      </c>
      <c r="D829" s="51" t="s">
        <v>211</v>
      </c>
      <c r="E829" s="48" t="s">
        <v>64</v>
      </c>
      <c r="F829" s="48">
        <v>25.46</v>
      </c>
      <c r="G829" s="48">
        <v>23.29</v>
      </c>
      <c r="H829" s="48">
        <v>24.38</v>
      </c>
      <c r="I829" s="48">
        <v>24.94</v>
      </c>
      <c r="J829" s="48">
        <v>25.5</v>
      </c>
      <c r="K829" s="48">
        <v>26.1</v>
      </c>
      <c r="L829" s="48">
        <v>26.81</v>
      </c>
      <c r="M829" s="48">
        <v>27.63</v>
      </c>
      <c r="N829" s="48">
        <v>28.52</v>
      </c>
      <c r="O829" s="48">
        <v>30.14</v>
      </c>
      <c r="P829" s="48">
        <v>31.53</v>
      </c>
      <c r="Q829" s="48">
        <v>32.71</v>
      </c>
      <c r="R829" s="48">
        <v>33.93</v>
      </c>
      <c r="S829" s="48">
        <v>35.090000000000003</v>
      </c>
      <c r="T829" s="48">
        <v>36.29</v>
      </c>
      <c r="U829" s="48">
        <v>37.630000000000003</v>
      </c>
      <c r="V829" s="48">
        <v>38.82</v>
      </c>
      <c r="W829" s="48">
        <v>40.049999999999997</v>
      </c>
      <c r="X829" s="48">
        <v>41.34</v>
      </c>
      <c r="Y829" s="48">
        <v>42.5</v>
      </c>
      <c r="Z829" s="48">
        <v>43.62</v>
      </c>
      <c r="AA829" s="48">
        <v>44.78</v>
      </c>
      <c r="AB829" s="48">
        <v>45.99</v>
      </c>
      <c r="AC829" s="48">
        <v>47.04</v>
      </c>
      <c r="AD829" s="48">
        <v>48.1</v>
      </c>
      <c r="AE829" s="48">
        <v>49.2</v>
      </c>
      <c r="AF829" s="48">
        <v>50.37</v>
      </c>
      <c r="AG829" s="48">
        <v>51.46</v>
      </c>
      <c r="AH829" s="48">
        <v>50.65</v>
      </c>
      <c r="AI829" s="48">
        <v>49.54</v>
      </c>
      <c r="AJ829" s="48">
        <v>48.58</v>
      </c>
      <c r="AK829" s="48">
        <v>47.55</v>
      </c>
    </row>
    <row r="830" spans="1:37" s="48" customFormat="1" x14ac:dyDescent="0.3">
      <c r="A830" s="48" t="str">
        <f t="shared" si="17"/>
        <v>SDG_NoInv_Base_ReproTest02QVAXaelec</v>
      </c>
      <c r="B830" s="49" t="s">
        <v>221</v>
      </c>
      <c r="C830" s="50" t="s">
        <v>272</v>
      </c>
      <c r="D830" s="51" t="s">
        <v>211</v>
      </c>
      <c r="E830" s="48" t="s">
        <v>65</v>
      </c>
      <c r="F830" s="48">
        <v>142.19999999999999</v>
      </c>
      <c r="G830" s="48">
        <v>136.75</v>
      </c>
      <c r="H830" s="48">
        <v>141.68</v>
      </c>
      <c r="I830" s="48">
        <v>141.55000000000001</v>
      </c>
      <c r="J830" s="48">
        <v>138.38999999999999</v>
      </c>
      <c r="K830" s="48">
        <v>138.1</v>
      </c>
      <c r="L830" s="48">
        <v>138.87</v>
      </c>
      <c r="M830" s="48">
        <v>139.87</v>
      </c>
      <c r="N830" s="48">
        <v>141.33000000000001</v>
      </c>
      <c r="O830" s="48">
        <v>141.96</v>
      </c>
      <c r="P830" s="48">
        <v>143.66999999999999</v>
      </c>
      <c r="Q830" s="48">
        <v>144.78</v>
      </c>
      <c r="R830" s="48">
        <v>147.76</v>
      </c>
      <c r="S830" s="48">
        <v>151.88</v>
      </c>
      <c r="T830" s="48">
        <v>155.33000000000001</v>
      </c>
      <c r="U830" s="48">
        <v>159.52000000000001</v>
      </c>
      <c r="V830" s="48">
        <v>160.19</v>
      </c>
      <c r="W830" s="48">
        <v>163.69999999999999</v>
      </c>
      <c r="X830" s="48">
        <v>174.8</v>
      </c>
      <c r="Y830" s="48">
        <v>181.36</v>
      </c>
      <c r="Z830" s="48">
        <v>188.51</v>
      </c>
      <c r="AA830" s="48">
        <v>195.67</v>
      </c>
      <c r="AB830" s="48">
        <v>199.23</v>
      </c>
      <c r="AC830" s="48">
        <v>203.34</v>
      </c>
      <c r="AD830" s="48">
        <v>208.42</v>
      </c>
      <c r="AE830" s="48">
        <v>213.87</v>
      </c>
      <c r="AF830" s="48">
        <v>219.4</v>
      </c>
      <c r="AG830" s="48">
        <v>231.59</v>
      </c>
      <c r="AH830" s="48">
        <v>242.01</v>
      </c>
      <c r="AI830" s="48">
        <v>250.43</v>
      </c>
      <c r="AJ830" s="48">
        <v>259.98</v>
      </c>
      <c r="AK830" s="48">
        <v>269.08</v>
      </c>
    </row>
    <row r="831" spans="1:37" s="48" customFormat="1" x14ac:dyDescent="0.3">
      <c r="A831" s="48" t="str">
        <f t="shared" si="17"/>
        <v>SDG_NoInv_Base_ReproTest02QVAXawatr</v>
      </c>
      <c r="B831" s="49" t="s">
        <v>221</v>
      </c>
      <c r="C831" s="50" t="s">
        <v>272</v>
      </c>
      <c r="D831" s="51" t="s">
        <v>211</v>
      </c>
      <c r="E831" s="48" t="s">
        <v>66</v>
      </c>
      <c r="F831" s="48">
        <v>38.119999999999997</v>
      </c>
      <c r="G831" s="48">
        <v>37.619999999999997</v>
      </c>
      <c r="H831" s="48">
        <v>38.6</v>
      </c>
      <c r="I831" s="48">
        <v>39.229999999999997</v>
      </c>
      <c r="J831" s="48">
        <v>39.950000000000003</v>
      </c>
      <c r="K831" s="48">
        <v>40.82</v>
      </c>
      <c r="L831" s="48">
        <v>41.9</v>
      </c>
      <c r="M831" s="48">
        <v>43.05</v>
      </c>
      <c r="N831" s="48">
        <v>44.25</v>
      </c>
      <c r="O831" s="48">
        <v>45.77</v>
      </c>
      <c r="P831" s="48">
        <v>47.13</v>
      </c>
      <c r="Q831" s="48">
        <v>48.43</v>
      </c>
      <c r="R831" s="48">
        <v>49.98</v>
      </c>
      <c r="S831" s="48">
        <v>51.62</v>
      </c>
      <c r="T831" s="48">
        <v>53.42</v>
      </c>
      <c r="U831" s="48">
        <v>55.45</v>
      </c>
      <c r="V831" s="48">
        <v>57.35</v>
      </c>
      <c r="W831" s="48">
        <v>59.38</v>
      </c>
      <c r="X831" s="48">
        <v>61.53</v>
      </c>
      <c r="Y831" s="48">
        <v>63.52</v>
      </c>
      <c r="Z831" s="48">
        <v>65.53</v>
      </c>
      <c r="AA831" s="48">
        <v>67.569999999999993</v>
      </c>
      <c r="AB831" s="48">
        <v>70.069999999999993</v>
      </c>
      <c r="AC831" s="48">
        <v>72.430000000000007</v>
      </c>
      <c r="AD831" s="48">
        <v>74.84</v>
      </c>
      <c r="AE831" s="48">
        <v>77.37</v>
      </c>
      <c r="AF831" s="48">
        <v>80.06</v>
      </c>
      <c r="AG831" s="48">
        <v>82.8</v>
      </c>
      <c r="AH831" s="48">
        <v>82.95</v>
      </c>
      <c r="AI831" s="48">
        <v>82.93</v>
      </c>
      <c r="AJ831" s="48">
        <v>83.05</v>
      </c>
      <c r="AK831" s="48">
        <v>83.1</v>
      </c>
    </row>
    <row r="832" spans="1:37" s="48" customFormat="1" x14ac:dyDescent="0.3">
      <c r="A832" s="48" t="str">
        <f t="shared" si="17"/>
        <v>SDG_NoInv_Base_ReproTest02QVAXacons</v>
      </c>
      <c r="B832" s="49" t="s">
        <v>221</v>
      </c>
      <c r="C832" s="50" t="s">
        <v>272</v>
      </c>
      <c r="D832" s="51" t="s">
        <v>211</v>
      </c>
      <c r="E832" s="48" t="s">
        <v>67</v>
      </c>
      <c r="F832" s="48">
        <v>140.65</v>
      </c>
      <c r="G832" s="48">
        <v>129.35</v>
      </c>
      <c r="H832" s="48">
        <v>133.29</v>
      </c>
      <c r="I832" s="48">
        <v>135.88999999999999</v>
      </c>
      <c r="J832" s="48">
        <v>138.37</v>
      </c>
      <c r="K832" s="48">
        <v>141.19999999999999</v>
      </c>
      <c r="L832" s="48">
        <v>144.59</v>
      </c>
      <c r="M832" s="48">
        <v>148.4</v>
      </c>
      <c r="N832" s="48">
        <v>152.46</v>
      </c>
      <c r="O832" s="48">
        <v>157.6</v>
      </c>
      <c r="P832" s="48">
        <v>162.29</v>
      </c>
      <c r="Q832" s="48">
        <v>166.76</v>
      </c>
      <c r="R832" s="48">
        <v>171.96</v>
      </c>
      <c r="S832" s="48">
        <v>177.38</v>
      </c>
      <c r="T832" s="48">
        <v>183.16</v>
      </c>
      <c r="U832" s="48">
        <v>189.79</v>
      </c>
      <c r="V832" s="48">
        <v>196.57</v>
      </c>
      <c r="W832" s="48">
        <v>203.4</v>
      </c>
      <c r="X832" s="48">
        <v>209.97</v>
      </c>
      <c r="Y832" s="48">
        <v>216.56</v>
      </c>
      <c r="Z832" s="48">
        <v>223.46</v>
      </c>
      <c r="AA832" s="48">
        <v>230.25</v>
      </c>
      <c r="AB832" s="48">
        <v>236.66</v>
      </c>
      <c r="AC832" s="48">
        <v>242.9</v>
      </c>
      <c r="AD832" s="48">
        <v>249.87</v>
      </c>
      <c r="AE832" s="48">
        <v>257.32</v>
      </c>
      <c r="AF832" s="48">
        <v>265.18</v>
      </c>
      <c r="AG832" s="48">
        <v>272.95</v>
      </c>
      <c r="AH832" s="48">
        <v>272.56</v>
      </c>
      <c r="AI832" s="48">
        <v>271.06</v>
      </c>
      <c r="AJ832" s="48">
        <v>270.13</v>
      </c>
      <c r="AK832" s="48">
        <v>268.7</v>
      </c>
    </row>
    <row r="833" spans="1:37" s="48" customFormat="1" x14ac:dyDescent="0.3">
      <c r="A833" s="48" t="str">
        <f t="shared" si="17"/>
        <v>SDG_NoInv_Base_ReproTest02QVAXatrad</v>
      </c>
      <c r="B833" s="49" t="s">
        <v>221</v>
      </c>
      <c r="C833" s="50" t="s">
        <v>272</v>
      </c>
      <c r="D833" s="51" t="s">
        <v>211</v>
      </c>
      <c r="E833" s="48" t="s">
        <v>68</v>
      </c>
      <c r="F833" s="48">
        <v>482.47</v>
      </c>
      <c r="G833" s="48">
        <v>441.1</v>
      </c>
      <c r="H833" s="48">
        <v>454.75</v>
      </c>
      <c r="I833" s="48">
        <v>465.34</v>
      </c>
      <c r="J833" s="48">
        <v>472.19</v>
      </c>
      <c r="K833" s="48">
        <v>479.57</v>
      </c>
      <c r="L833" s="48">
        <v>488.5</v>
      </c>
      <c r="M833" s="48">
        <v>498.92</v>
      </c>
      <c r="N833" s="48">
        <v>510</v>
      </c>
      <c r="O833" s="48">
        <v>504.89</v>
      </c>
      <c r="P833" s="48">
        <v>512.52</v>
      </c>
      <c r="Q833" s="48">
        <v>524.03</v>
      </c>
      <c r="R833" s="48">
        <v>537.62</v>
      </c>
      <c r="S833" s="48">
        <v>551.75</v>
      </c>
      <c r="T833" s="48">
        <v>566.99</v>
      </c>
      <c r="U833" s="48">
        <v>584.29999999999995</v>
      </c>
      <c r="V833" s="48">
        <v>601.72</v>
      </c>
      <c r="W833" s="48">
        <v>619.91</v>
      </c>
      <c r="X833" s="48">
        <v>638.42999999999995</v>
      </c>
      <c r="Y833" s="48">
        <v>655.36</v>
      </c>
      <c r="Z833" s="48">
        <v>671.68</v>
      </c>
      <c r="AA833" s="48">
        <v>688.26</v>
      </c>
      <c r="AB833" s="48">
        <v>697.74</v>
      </c>
      <c r="AC833" s="48">
        <v>707.84</v>
      </c>
      <c r="AD833" s="48">
        <v>720.48</v>
      </c>
      <c r="AE833" s="48">
        <v>734.56</v>
      </c>
      <c r="AF833" s="48">
        <v>750.03</v>
      </c>
      <c r="AG833" s="48">
        <v>764.74</v>
      </c>
      <c r="AH833" s="48">
        <v>756.67</v>
      </c>
      <c r="AI833" s="48">
        <v>746.42</v>
      </c>
      <c r="AJ833" s="48">
        <v>737.82</v>
      </c>
      <c r="AK833" s="48">
        <v>728.54</v>
      </c>
    </row>
    <row r="834" spans="1:37" s="48" customFormat="1" x14ac:dyDescent="0.3">
      <c r="A834" s="48" t="str">
        <f t="shared" si="17"/>
        <v>SDG_NoInv_Base_ReproTest02QVAXahotl</v>
      </c>
      <c r="B834" s="49" t="s">
        <v>221</v>
      </c>
      <c r="C834" s="50" t="s">
        <v>272</v>
      </c>
      <c r="D834" s="51" t="s">
        <v>211</v>
      </c>
      <c r="E834" s="48" t="s">
        <v>69</v>
      </c>
      <c r="F834" s="48">
        <v>37.69</v>
      </c>
      <c r="G834" s="48">
        <v>35.229999999999997</v>
      </c>
      <c r="H834" s="48">
        <v>36.82</v>
      </c>
      <c r="I834" s="48">
        <v>37.700000000000003</v>
      </c>
      <c r="J834" s="48">
        <v>38.58</v>
      </c>
      <c r="K834" s="48">
        <v>39.590000000000003</v>
      </c>
      <c r="L834" s="48">
        <v>40.729999999999997</v>
      </c>
      <c r="M834" s="48">
        <v>41.94</v>
      </c>
      <c r="N834" s="48">
        <v>43.24</v>
      </c>
      <c r="O834" s="48">
        <v>45.24</v>
      </c>
      <c r="P834" s="48">
        <v>46.88</v>
      </c>
      <c r="Q834" s="48">
        <v>48.37</v>
      </c>
      <c r="R834" s="48">
        <v>50.07</v>
      </c>
      <c r="S834" s="48">
        <v>51.83</v>
      </c>
      <c r="T834" s="48">
        <v>53.75</v>
      </c>
      <c r="U834" s="48">
        <v>55.89</v>
      </c>
      <c r="V834" s="48">
        <v>57.91</v>
      </c>
      <c r="W834" s="48">
        <v>60.11</v>
      </c>
      <c r="X834" s="48">
        <v>62.53</v>
      </c>
      <c r="Y834" s="48">
        <v>64.8</v>
      </c>
      <c r="Z834" s="48">
        <v>67.08</v>
      </c>
      <c r="AA834" s="48">
        <v>69.430000000000007</v>
      </c>
      <c r="AB834" s="48">
        <v>72.260000000000005</v>
      </c>
      <c r="AC834" s="48">
        <v>74.8</v>
      </c>
      <c r="AD834" s="48">
        <v>77.23</v>
      </c>
      <c r="AE834" s="48">
        <v>79.7</v>
      </c>
      <c r="AF834" s="48">
        <v>82.31</v>
      </c>
      <c r="AG834" s="48">
        <v>84.96</v>
      </c>
      <c r="AH834" s="48">
        <v>85.41</v>
      </c>
      <c r="AI834" s="48">
        <v>85.31</v>
      </c>
      <c r="AJ834" s="48">
        <v>85.11</v>
      </c>
      <c r="AK834" s="48">
        <v>84.73</v>
      </c>
    </row>
    <row r="835" spans="1:37" s="48" customFormat="1" x14ac:dyDescent="0.3">
      <c r="A835" s="48" t="str">
        <f t="shared" si="17"/>
        <v>SDG_NoInv_Base_ReproTest02QVAXaltrp-p</v>
      </c>
      <c r="B835" s="49" t="s">
        <v>221</v>
      </c>
      <c r="C835" s="50" t="s">
        <v>272</v>
      </c>
      <c r="D835" s="51" t="s">
        <v>211</v>
      </c>
      <c r="E835" s="48" t="s">
        <v>70</v>
      </c>
      <c r="F835" s="48">
        <v>60.68</v>
      </c>
      <c r="G835" s="48">
        <v>58.24</v>
      </c>
      <c r="H835" s="48">
        <v>59.72</v>
      </c>
      <c r="I835" s="48">
        <v>60.74</v>
      </c>
      <c r="J835" s="48">
        <v>61.78</v>
      </c>
      <c r="K835" s="48">
        <v>62.87</v>
      </c>
      <c r="L835" s="48">
        <v>64.209999999999994</v>
      </c>
      <c r="M835" s="48">
        <v>65.7</v>
      </c>
      <c r="N835" s="48">
        <v>67.45</v>
      </c>
      <c r="O835" s="48">
        <v>69.94</v>
      </c>
      <c r="P835" s="48">
        <v>72.27</v>
      </c>
      <c r="Q835" s="48">
        <v>74.44</v>
      </c>
      <c r="R835" s="48">
        <v>77.02</v>
      </c>
      <c r="S835" s="48">
        <v>79.66</v>
      </c>
      <c r="T835" s="48">
        <v>82.47</v>
      </c>
      <c r="U835" s="48">
        <v>85.73</v>
      </c>
      <c r="V835" s="48">
        <v>88.69</v>
      </c>
      <c r="W835" s="48">
        <v>91.79</v>
      </c>
      <c r="X835" s="48">
        <v>95.07</v>
      </c>
      <c r="Y835" s="48">
        <v>98.05</v>
      </c>
      <c r="Z835" s="48">
        <v>100.94</v>
      </c>
      <c r="AA835" s="48">
        <v>103.79</v>
      </c>
      <c r="AB835" s="48">
        <v>106.98</v>
      </c>
      <c r="AC835" s="48">
        <v>109.73</v>
      </c>
      <c r="AD835" s="48">
        <v>112.24</v>
      </c>
      <c r="AE835" s="48">
        <v>114.73</v>
      </c>
      <c r="AF835" s="48">
        <v>117.26</v>
      </c>
      <c r="AG835" s="48">
        <v>119.64</v>
      </c>
      <c r="AH835" s="48">
        <v>118.63</v>
      </c>
      <c r="AI835" s="48">
        <v>117.36</v>
      </c>
      <c r="AJ835" s="48">
        <v>116.42</v>
      </c>
      <c r="AK835" s="48">
        <v>115.26</v>
      </c>
    </row>
    <row r="836" spans="1:37" s="48" customFormat="1" x14ac:dyDescent="0.3">
      <c r="A836" s="48" t="str">
        <f t="shared" si="17"/>
        <v>SDG_NoInv_Base_ReproTest02QVAXaltrp-f</v>
      </c>
      <c r="B836" s="49" t="s">
        <v>221</v>
      </c>
      <c r="C836" s="50" t="s">
        <v>272</v>
      </c>
      <c r="D836" s="51" t="s">
        <v>211</v>
      </c>
      <c r="E836" s="48" t="s">
        <v>71</v>
      </c>
      <c r="F836" s="48">
        <v>247.43</v>
      </c>
      <c r="G836" s="48">
        <v>234</v>
      </c>
      <c r="H836" s="48">
        <v>239.63</v>
      </c>
      <c r="I836" s="48">
        <v>244.15</v>
      </c>
      <c r="J836" s="48">
        <v>248.54</v>
      </c>
      <c r="K836" s="48">
        <v>252.63</v>
      </c>
      <c r="L836" s="48">
        <v>257.31</v>
      </c>
      <c r="M836" s="48">
        <v>262.18</v>
      </c>
      <c r="N836" s="48">
        <v>268.64999999999998</v>
      </c>
      <c r="O836" s="48">
        <v>276.76</v>
      </c>
      <c r="P836" s="48">
        <v>285.51</v>
      </c>
      <c r="Q836" s="48">
        <v>295.22000000000003</v>
      </c>
      <c r="R836" s="48">
        <v>305.43</v>
      </c>
      <c r="S836" s="48">
        <v>314.36</v>
      </c>
      <c r="T836" s="48">
        <v>323.48</v>
      </c>
      <c r="U836" s="48">
        <v>336.17</v>
      </c>
      <c r="V836" s="48">
        <v>347.93</v>
      </c>
      <c r="W836" s="48">
        <v>358.7</v>
      </c>
      <c r="X836" s="48">
        <v>370.36</v>
      </c>
      <c r="Y836" s="48">
        <v>382.8</v>
      </c>
      <c r="Z836" s="48">
        <v>396.82</v>
      </c>
      <c r="AA836" s="48">
        <v>411.38</v>
      </c>
      <c r="AB836" s="48">
        <v>425.91</v>
      </c>
      <c r="AC836" s="48">
        <v>440.19</v>
      </c>
      <c r="AD836" s="48">
        <v>453.52</v>
      </c>
      <c r="AE836" s="48">
        <v>466.99</v>
      </c>
      <c r="AF836" s="48">
        <v>478.82</v>
      </c>
      <c r="AG836" s="48">
        <v>489.5</v>
      </c>
      <c r="AH836" s="48">
        <v>486.7</v>
      </c>
      <c r="AI836" s="48">
        <v>483.02</v>
      </c>
      <c r="AJ836" s="48">
        <v>480.53</v>
      </c>
      <c r="AK836" s="48">
        <v>477.57</v>
      </c>
    </row>
    <row r="837" spans="1:37" s="48" customFormat="1" x14ac:dyDescent="0.3">
      <c r="A837" s="48" t="str">
        <f t="shared" si="17"/>
        <v>SDG_NoInv_Base_ReproTest02QVAXaotrp-p</v>
      </c>
      <c r="B837" s="49" t="s">
        <v>221</v>
      </c>
      <c r="C837" s="50" t="s">
        <v>272</v>
      </c>
      <c r="D837" s="51" t="s">
        <v>211</v>
      </c>
      <c r="E837" s="48" t="s">
        <v>72</v>
      </c>
      <c r="F837" s="48">
        <v>8.1</v>
      </c>
      <c r="G837" s="48">
        <v>7.98</v>
      </c>
      <c r="H837" s="48">
        <v>8.42</v>
      </c>
      <c r="I837" s="48">
        <v>8.85</v>
      </c>
      <c r="J837" s="48">
        <v>9.24</v>
      </c>
      <c r="K837" s="48">
        <v>9.59</v>
      </c>
      <c r="L837" s="48">
        <v>9.94</v>
      </c>
      <c r="M837" s="48">
        <v>10.25</v>
      </c>
      <c r="N837" s="48">
        <v>10.55</v>
      </c>
      <c r="O837" s="48">
        <v>10.7</v>
      </c>
      <c r="P837" s="48">
        <v>10.92</v>
      </c>
      <c r="Q837" s="48">
        <v>11.15</v>
      </c>
      <c r="R837" s="48">
        <v>11.43</v>
      </c>
      <c r="S837" s="48">
        <v>11.71</v>
      </c>
      <c r="T837" s="48">
        <v>12</v>
      </c>
      <c r="U837" s="48">
        <v>12.32</v>
      </c>
      <c r="V837" s="48">
        <v>12.61</v>
      </c>
      <c r="W837" s="48">
        <v>12.9</v>
      </c>
      <c r="X837" s="48">
        <v>13.17</v>
      </c>
      <c r="Y837" s="48">
        <v>13.4</v>
      </c>
      <c r="Z837" s="48">
        <v>13.62</v>
      </c>
      <c r="AA837" s="48">
        <v>13.81</v>
      </c>
      <c r="AB837" s="48">
        <v>13.95</v>
      </c>
      <c r="AC837" s="48">
        <v>14.09</v>
      </c>
      <c r="AD837" s="48">
        <v>14.23</v>
      </c>
      <c r="AE837" s="48">
        <v>14.41</v>
      </c>
      <c r="AF837" s="48">
        <v>14.62</v>
      </c>
      <c r="AG837" s="48">
        <v>14.83</v>
      </c>
      <c r="AH837" s="48">
        <v>14.7</v>
      </c>
      <c r="AI837" s="48">
        <v>14.61</v>
      </c>
      <c r="AJ837" s="48">
        <v>14.58</v>
      </c>
      <c r="AK837" s="48">
        <v>14.54</v>
      </c>
    </row>
    <row r="838" spans="1:37" s="48" customFormat="1" x14ac:dyDescent="0.3">
      <c r="A838" s="48" t="str">
        <f t="shared" si="17"/>
        <v>SDG_NoInv_Base_ReproTest02QVAXaotrp-f</v>
      </c>
      <c r="B838" s="49" t="s">
        <v>221</v>
      </c>
      <c r="C838" s="50" t="s">
        <v>272</v>
      </c>
      <c r="D838" s="51" t="s">
        <v>211</v>
      </c>
      <c r="E838" s="48" t="s">
        <v>73</v>
      </c>
      <c r="F838" s="48">
        <v>7.29</v>
      </c>
      <c r="G838" s="48">
        <v>6.95</v>
      </c>
      <c r="H838" s="48">
        <v>7.23</v>
      </c>
      <c r="I838" s="48">
        <v>7.43</v>
      </c>
      <c r="J838" s="48">
        <v>7.61</v>
      </c>
      <c r="K838" s="48">
        <v>7.75</v>
      </c>
      <c r="L838" s="48">
        <v>7.91</v>
      </c>
      <c r="M838" s="48">
        <v>8.08</v>
      </c>
      <c r="N838" s="48">
        <v>8.2799999999999994</v>
      </c>
      <c r="O838" s="48">
        <v>8.4700000000000006</v>
      </c>
      <c r="P838" s="48">
        <v>8.6999999999999993</v>
      </c>
      <c r="Q838" s="48">
        <v>8.9600000000000009</v>
      </c>
      <c r="R838" s="48">
        <v>9.23</v>
      </c>
      <c r="S838" s="48">
        <v>9.4600000000000009</v>
      </c>
      <c r="T838" s="48">
        <v>9.69</v>
      </c>
      <c r="U838" s="48">
        <v>10.029999999999999</v>
      </c>
      <c r="V838" s="48">
        <v>10.33</v>
      </c>
      <c r="W838" s="48">
        <v>10.61</v>
      </c>
      <c r="X838" s="48">
        <v>10.88</v>
      </c>
      <c r="Y838" s="48">
        <v>11.18</v>
      </c>
      <c r="Z838" s="48">
        <v>11.52</v>
      </c>
      <c r="AA838" s="48">
        <v>11.85</v>
      </c>
      <c r="AB838" s="48">
        <v>12.15</v>
      </c>
      <c r="AC838" s="48">
        <v>12.46</v>
      </c>
      <c r="AD838" s="48">
        <v>12.75</v>
      </c>
      <c r="AE838" s="48">
        <v>13.06</v>
      </c>
      <c r="AF838" s="48">
        <v>13.33</v>
      </c>
      <c r="AG838" s="48">
        <v>13.57</v>
      </c>
      <c r="AH838" s="48">
        <v>13.49</v>
      </c>
      <c r="AI838" s="48">
        <v>13.41</v>
      </c>
      <c r="AJ838" s="48">
        <v>13.34</v>
      </c>
      <c r="AK838" s="48">
        <v>13.26</v>
      </c>
    </row>
    <row r="839" spans="1:37" s="48" customFormat="1" x14ac:dyDescent="0.3">
      <c r="A839" s="48" t="str">
        <f t="shared" si="17"/>
        <v>SDG_NoInv_Base_ReproTest02QVAXaprtr</v>
      </c>
      <c r="B839" s="49" t="s">
        <v>221</v>
      </c>
      <c r="C839" s="50" t="s">
        <v>272</v>
      </c>
      <c r="D839" s="51" t="s">
        <v>211</v>
      </c>
      <c r="E839" s="48" t="s">
        <v>74</v>
      </c>
      <c r="F839" s="48">
        <v>0</v>
      </c>
      <c r="G839" s="48">
        <v>0</v>
      </c>
      <c r="H839" s="48">
        <v>0</v>
      </c>
      <c r="I839" s="48">
        <v>0</v>
      </c>
      <c r="J839" s="48">
        <v>0</v>
      </c>
      <c r="K839" s="48">
        <v>0</v>
      </c>
      <c r="L839" s="48">
        <v>0</v>
      </c>
      <c r="M839" s="48">
        <v>0</v>
      </c>
      <c r="N839" s="48">
        <v>0</v>
      </c>
      <c r="O839" s="48">
        <v>0</v>
      </c>
      <c r="P839" s="48">
        <v>0</v>
      </c>
      <c r="Q839" s="48">
        <v>0</v>
      </c>
      <c r="R839" s="48">
        <v>0</v>
      </c>
      <c r="S839" s="48">
        <v>0</v>
      </c>
      <c r="T839" s="48">
        <v>0</v>
      </c>
      <c r="U839" s="48">
        <v>0</v>
      </c>
      <c r="V839" s="48">
        <v>0</v>
      </c>
      <c r="W839" s="48">
        <v>0</v>
      </c>
      <c r="X839" s="48">
        <v>0</v>
      </c>
      <c r="Y839" s="48">
        <v>0</v>
      </c>
      <c r="Z839" s="48">
        <v>0</v>
      </c>
      <c r="AA839" s="48">
        <v>0</v>
      </c>
      <c r="AB839" s="48">
        <v>0</v>
      </c>
      <c r="AC839" s="48">
        <v>0</v>
      </c>
      <c r="AD839" s="48">
        <v>0</v>
      </c>
      <c r="AE839" s="48">
        <v>0</v>
      </c>
      <c r="AF839" s="48">
        <v>0</v>
      </c>
      <c r="AG839" s="48">
        <v>0</v>
      </c>
      <c r="AH839" s="48">
        <v>0</v>
      </c>
      <c r="AI839" s="48">
        <v>0</v>
      </c>
      <c r="AJ839" s="48">
        <v>0</v>
      </c>
      <c r="AK839" s="48">
        <v>0</v>
      </c>
    </row>
    <row r="840" spans="1:37" s="48" customFormat="1" x14ac:dyDescent="0.3">
      <c r="A840" s="48" t="str">
        <f t="shared" si="17"/>
        <v>SDG_NoInv_Base_ReproTest02QVAXatrps</v>
      </c>
      <c r="B840" s="49" t="s">
        <v>221</v>
      </c>
      <c r="C840" s="50" t="s">
        <v>272</v>
      </c>
      <c r="D840" s="51" t="s">
        <v>211</v>
      </c>
      <c r="E840" s="48" t="s">
        <v>75</v>
      </c>
      <c r="F840" s="48">
        <v>54.94</v>
      </c>
      <c r="G840" s="48">
        <v>50.45</v>
      </c>
      <c r="H840" s="48">
        <v>51.68</v>
      </c>
      <c r="I840" s="48">
        <v>52.43</v>
      </c>
      <c r="J840" s="48">
        <v>53.15</v>
      </c>
      <c r="K840" s="48">
        <v>54.01</v>
      </c>
      <c r="L840" s="48">
        <v>54.98</v>
      </c>
      <c r="M840" s="48">
        <v>55.84</v>
      </c>
      <c r="N840" s="48">
        <v>56.78</v>
      </c>
      <c r="O840" s="48">
        <v>58.12</v>
      </c>
      <c r="P840" s="48">
        <v>59.18</v>
      </c>
      <c r="Q840" s="48">
        <v>60.03</v>
      </c>
      <c r="R840" s="48">
        <v>61.24</v>
      </c>
      <c r="S840" s="48">
        <v>62.76</v>
      </c>
      <c r="T840" s="48">
        <v>64.36</v>
      </c>
      <c r="U840" s="48">
        <v>66.17</v>
      </c>
      <c r="V840" s="48">
        <v>67.87</v>
      </c>
      <c r="W840" s="48">
        <v>69.78</v>
      </c>
      <c r="X840" s="48">
        <v>71.67</v>
      </c>
      <c r="Y840" s="48">
        <v>73.53</v>
      </c>
      <c r="Z840" s="48">
        <v>75.400000000000006</v>
      </c>
      <c r="AA840" s="48">
        <v>77.31</v>
      </c>
      <c r="AB840" s="48">
        <v>80.62</v>
      </c>
      <c r="AC840" s="48">
        <v>83.79</v>
      </c>
      <c r="AD840" s="48">
        <v>87.04</v>
      </c>
      <c r="AE840" s="48">
        <v>90.41</v>
      </c>
      <c r="AF840" s="48">
        <v>93.92</v>
      </c>
      <c r="AG840" s="48">
        <v>97.17</v>
      </c>
      <c r="AH840" s="48">
        <v>98.4</v>
      </c>
      <c r="AI840" s="48">
        <v>99.28</v>
      </c>
      <c r="AJ840" s="48">
        <v>100.11</v>
      </c>
      <c r="AK840" s="48">
        <v>100.79</v>
      </c>
    </row>
    <row r="841" spans="1:37" s="48" customFormat="1" x14ac:dyDescent="0.3">
      <c r="A841" s="48" t="str">
        <f t="shared" si="17"/>
        <v>SDG_NoInv_Base_ReproTest02QVAXacomm</v>
      </c>
      <c r="B841" s="49" t="s">
        <v>221</v>
      </c>
      <c r="C841" s="50" t="s">
        <v>272</v>
      </c>
      <c r="D841" s="51" t="s">
        <v>211</v>
      </c>
      <c r="E841" s="48" t="s">
        <v>76</v>
      </c>
      <c r="F841" s="48">
        <v>84.05</v>
      </c>
      <c r="G841" s="48">
        <v>79.66</v>
      </c>
      <c r="H841" s="48">
        <v>82.13</v>
      </c>
      <c r="I841" s="48">
        <v>83.56</v>
      </c>
      <c r="J841" s="48">
        <v>85.07</v>
      </c>
      <c r="K841" s="48">
        <v>86.81</v>
      </c>
      <c r="L841" s="48">
        <v>88.88</v>
      </c>
      <c r="M841" s="48">
        <v>91.22</v>
      </c>
      <c r="N841" s="48">
        <v>93.75</v>
      </c>
      <c r="O841" s="48">
        <v>97.06</v>
      </c>
      <c r="P841" s="48">
        <v>100</v>
      </c>
      <c r="Q841" s="48">
        <v>102.82</v>
      </c>
      <c r="R841" s="48">
        <v>106.1</v>
      </c>
      <c r="S841" s="48">
        <v>109.53</v>
      </c>
      <c r="T841" s="48">
        <v>113.26</v>
      </c>
      <c r="U841" s="48">
        <v>117.46</v>
      </c>
      <c r="V841" s="48">
        <v>121.56</v>
      </c>
      <c r="W841" s="48">
        <v>125.95</v>
      </c>
      <c r="X841" s="48">
        <v>130.66999999999999</v>
      </c>
      <c r="Y841" s="48">
        <v>135.21</v>
      </c>
      <c r="Z841" s="48">
        <v>139.84</v>
      </c>
      <c r="AA841" s="48">
        <v>144.53</v>
      </c>
      <c r="AB841" s="48">
        <v>149.26</v>
      </c>
      <c r="AC841" s="48">
        <v>153.63</v>
      </c>
      <c r="AD841" s="48">
        <v>158.15</v>
      </c>
      <c r="AE841" s="48">
        <v>162.86000000000001</v>
      </c>
      <c r="AF841" s="48">
        <v>167.87</v>
      </c>
      <c r="AG841" s="48">
        <v>172.91</v>
      </c>
      <c r="AH841" s="48">
        <v>173.16</v>
      </c>
      <c r="AI841" s="48">
        <v>172.64</v>
      </c>
      <c r="AJ841" s="48">
        <v>172.12</v>
      </c>
      <c r="AK841" s="48">
        <v>171.28</v>
      </c>
    </row>
    <row r="842" spans="1:37" s="48" customFormat="1" x14ac:dyDescent="0.3">
      <c r="A842" s="48" t="str">
        <f t="shared" si="17"/>
        <v>SDG_NoInv_Base_ReproTest02QVAXafsrv</v>
      </c>
      <c r="B842" s="49" t="s">
        <v>221</v>
      </c>
      <c r="C842" s="50" t="s">
        <v>272</v>
      </c>
      <c r="D842" s="51" t="s">
        <v>211</v>
      </c>
      <c r="E842" s="48" t="s">
        <v>77</v>
      </c>
      <c r="F842" s="48">
        <v>413.44</v>
      </c>
      <c r="G842" s="48">
        <v>391.23</v>
      </c>
      <c r="H842" s="48">
        <v>404.87</v>
      </c>
      <c r="I842" s="48">
        <v>412.46</v>
      </c>
      <c r="J842" s="48">
        <v>420.64</v>
      </c>
      <c r="K842" s="48">
        <v>429.78</v>
      </c>
      <c r="L842" s="48">
        <v>440.28</v>
      </c>
      <c r="M842" s="48">
        <v>451.66</v>
      </c>
      <c r="N842" s="48">
        <v>464.23</v>
      </c>
      <c r="O842" s="48">
        <v>481.55</v>
      </c>
      <c r="P842" s="48">
        <v>496.72</v>
      </c>
      <c r="Q842" s="48">
        <v>511.28</v>
      </c>
      <c r="R842" s="48">
        <v>528.14</v>
      </c>
      <c r="S842" s="48">
        <v>546.01</v>
      </c>
      <c r="T842" s="48">
        <v>565.41999999999996</v>
      </c>
      <c r="U842" s="48">
        <v>587.20000000000005</v>
      </c>
      <c r="V842" s="48">
        <v>608.38</v>
      </c>
      <c r="W842" s="48">
        <v>631.49</v>
      </c>
      <c r="X842" s="48">
        <v>656.78</v>
      </c>
      <c r="Y842" s="48">
        <v>681.5</v>
      </c>
      <c r="Z842" s="48">
        <v>706.81</v>
      </c>
      <c r="AA842" s="48">
        <v>732.46</v>
      </c>
      <c r="AB842" s="48">
        <v>762.13</v>
      </c>
      <c r="AC842" s="48">
        <v>789.65</v>
      </c>
      <c r="AD842" s="48">
        <v>816.45</v>
      </c>
      <c r="AE842" s="48">
        <v>843.44</v>
      </c>
      <c r="AF842" s="48">
        <v>871.67</v>
      </c>
      <c r="AG842" s="48">
        <v>900.97</v>
      </c>
      <c r="AH842" s="48">
        <v>911.16</v>
      </c>
      <c r="AI842" s="48">
        <v>915.77</v>
      </c>
      <c r="AJ842" s="48">
        <v>917.77</v>
      </c>
      <c r="AK842" s="48">
        <v>917.26</v>
      </c>
    </row>
    <row r="843" spans="1:37" s="48" customFormat="1" x14ac:dyDescent="0.3">
      <c r="A843" s="48" t="str">
        <f t="shared" si="17"/>
        <v>SDG_NoInv_Base_ReproTest02QVAXabsrv</v>
      </c>
      <c r="B843" s="49" t="s">
        <v>221</v>
      </c>
      <c r="C843" s="50" t="s">
        <v>272</v>
      </c>
      <c r="D843" s="51" t="s">
        <v>211</v>
      </c>
      <c r="E843" s="48" t="s">
        <v>78</v>
      </c>
      <c r="F843" s="48">
        <v>367.48</v>
      </c>
      <c r="G843" s="48">
        <v>348.35</v>
      </c>
      <c r="H843" s="48">
        <v>359.29</v>
      </c>
      <c r="I843" s="48">
        <v>365.83</v>
      </c>
      <c r="J843" s="48">
        <v>372.67</v>
      </c>
      <c r="K843" s="48">
        <v>380.42</v>
      </c>
      <c r="L843" s="48">
        <v>389.54</v>
      </c>
      <c r="M843" s="48">
        <v>399.55</v>
      </c>
      <c r="N843" s="48">
        <v>410.48</v>
      </c>
      <c r="O843" s="48">
        <v>424.44</v>
      </c>
      <c r="P843" s="48">
        <v>437.29</v>
      </c>
      <c r="Q843" s="48">
        <v>449.71</v>
      </c>
      <c r="R843" s="48">
        <v>464.25</v>
      </c>
      <c r="S843" s="48">
        <v>479.43</v>
      </c>
      <c r="T843" s="48">
        <v>495.89</v>
      </c>
      <c r="U843" s="48">
        <v>514.4</v>
      </c>
      <c r="V843" s="48">
        <v>532.49</v>
      </c>
      <c r="W843" s="48">
        <v>551.87</v>
      </c>
      <c r="X843" s="48">
        <v>572.61</v>
      </c>
      <c r="Y843" s="48">
        <v>592.61</v>
      </c>
      <c r="Z843" s="48">
        <v>613.04</v>
      </c>
      <c r="AA843" s="48">
        <v>633.67999999999995</v>
      </c>
      <c r="AB843" s="48">
        <v>655.95</v>
      </c>
      <c r="AC843" s="48">
        <v>676.16</v>
      </c>
      <c r="AD843" s="48">
        <v>696.35</v>
      </c>
      <c r="AE843" s="48">
        <v>717.2</v>
      </c>
      <c r="AF843" s="48">
        <v>739.26</v>
      </c>
      <c r="AG843" s="48">
        <v>761.67</v>
      </c>
      <c r="AH843" s="48">
        <v>764.76</v>
      </c>
      <c r="AI843" s="48">
        <v>764.24</v>
      </c>
      <c r="AJ843" s="48">
        <v>762.89</v>
      </c>
      <c r="AK843" s="48">
        <v>759.96</v>
      </c>
    </row>
    <row r="844" spans="1:37" s="48" customFormat="1" x14ac:dyDescent="0.3">
      <c r="A844" s="48" t="str">
        <f t="shared" si="17"/>
        <v>SDG_NoInv_Base_ReproTest02QVAXagsrv</v>
      </c>
      <c r="B844" s="49" t="s">
        <v>221</v>
      </c>
      <c r="C844" s="50" t="s">
        <v>272</v>
      </c>
      <c r="D844" s="51" t="s">
        <v>211</v>
      </c>
      <c r="E844" s="48" t="s">
        <v>79</v>
      </c>
      <c r="F844" s="48">
        <v>789.44</v>
      </c>
      <c r="G844" s="48">
        <v>739.2</v>
      </c>
      <c r="H844" s="48">
        <v>760.64</v>
      </c>
      <c r="I844" s="48">
        <v>776.45</v>
      </c>
      <c r="J844" s="48">
        <v>791.75</v>
      </c>
      <c r="K844" s="48">
        <v>806.97</v>
      </c>
      <c r="L844" s="48">
        <v>823.37</v>
      </c>
      <c r="M844" s="48">
        <v>840.32</v>
      </c>
      <c r="N844" s="48">
        <v>859.72</v>
      </c>
      <c r="O844" s="48">
        <v>887.82</v>
      </c>
      <c r="P844" s="48">
        <v>913.09</v>
      </c>
      <c r="Q844" s="48">
        <v>938.03</v>
      </c>
      <c r="R844" s="48">
        <v>966.61</v>
      </c>
      <c r="S844" s="48">
        <v>996.72</v>
      </c>
      <c r="T844" s="48">
        <v>1028.76</v>
      </c>
      <c r="U844" s="48">
        <v>1064.4100000000001</v>
      </c>
      <c r="V844" s="48">
        <v>1099.23</v>
      </c>
      <c r="W844" s="48">
        <v>1136.23</v>
      </c>
      <c r="X844" s="48">
        <v>1175.8499999999999</v>
      </c>
      <c r="Y844" s="48">
        <v>1215.51</v>
      </c>
      <c r="Z844" s="48">
        <v>1257.3699999999999</v>
      </c>
      <c r="AA844" s="48">
        <v>1298.53</v>
      </c>
      <c r="AB844" s="48">
        <v>1347.47</v>
      </c>
      <c r="AC844" s="48">
        <v>1393.09</v>
      </c>
      <c r="AD844" s="48">
        <v>1436.34</v>
      </c>
      <c r="AE844" s="48">
        <v>1480.27</v>
      </c>
      <c r="AF844" s="48">
        <v>1525.3</v>
      </c>
      <c r="AG844" s="48">
        <v>1573.36</v>
      </c>
      <c r="AH844" s="48">
        <v>1607.63</v>
      </c>
      <c r="AI844" s="48">
        <v>1632.36</v>
      </c>
      <c r="AJ844" s="48">
        <v>1649.18</v>
      </c>
      <c r="AK844" s="48">
        <v>1659.64</v>
      </c>
    </row>
    <row r="845" spans="1:37" s="48" customFormat="1" x14ac:dyDescent="0.3">
      <c r="A845" s="48" t="str">
        <f t="shared" si="17"/>
        <v>SDG_NoInv_Base_ReproTest02QVAXaosrv</v>
      </c>
      <c r="B845" s="49" t="s">
        <v>221</v>
      </c>
      <c r="C845" s="50" t="s">
        <v>272</v>
      </c>
      <c r="D845" s="51" t="s">
        <v>211</v>
      </c>
      <c r="E845" s="48" t="s">
        <v>80</v>
      </c>
      <c r="F845" s="48">
        <v>475.08</v>
      </c>
      <c r="G845" s="48">
        <v>430.1</v>
      </c>
      <c r="H845" s="48">
        <v>447.52</v>
      </c>
      <c r="I845" s="48">
        <v>458.01</v>
      </c>
      <c r="J845" s="48">
        <v>468.11</v>
      </c>
      <c r="K845" s="48">
        <v>478.76</v>
      </c>
      <c r="L845" s="48">
        <v>490.93</v>
      </c>
      <c r="M845" s="48">
        <v>503.9</v>
      </c>
      <c r="N845" s="48">
        <v>517.97</v>
      </c>
      <c r="O845" s="48">
        <v>535.52</v>
      </c>
      <c r="P845" s="48">
        <v>551.91999999999996</v>
      </c>
      <c r="Q845" s="48">
        <v>567.76</v>
      </c>
      <c r="R845" s="48">
        <v>586.15</v>
      </c>
      <c r="S845" s="48">
        <v>605.16999999999996</v>
      </c>
      <c r="T845" s="48">
        <v>625.73</v>
      </c>
      <c r="U845" s="48">
        <v>649.19000000000005</v>
      </c>
      <c r="V845" s="48">
        <v>671.81</v>
      </c>
      <c r="W845" s="48">
        <v>696.06</v>
      </c>
      <c r="X845" s="48">
        <v>722.22</v>
      </c>
      <c r="Y845" s="48">
        <v>747.44</v>
      </c>
      <c r="Z845" s="48">
        <v>773.16</v>
      </c>
      <c r="AA845" s="48">
        <v>799.25</v>
      </c>
      <c r="AB845" s="48">
        <v>827.6</v>
      </c>
      <c r="AC845" s="48">
        <v>853.71</v>
      </c>
      <c r="AD845" s="48">
        <v>879.59</v>
      </c>
      <c r="AE845" s="48">
        <v>906</v>
      </c>
      <c r="AF845" s="48">
        <v>933.62</v>
      </c>
      <c r="AG845" s="48">
        <v>961.62</v>
      </c>
      <c r="AH845" s="48">
        <v>963.81</v>
      </c>
      <c r="AI845" s="48">
        <v>961.93</v>
      </c>
      <c r="AJ845" s="48">
        <v>959.36</v>
      </c>
      <c r="AK845" s="48">
        <v>954.96</v>
      </c>
    </row>
    <row r="846" spans="1:37" s="48" customFormat="1" x14ac:dyDescent="0.3">
      <c r="A846" s="48" t="str">
        <f t="shared" si="17"/>
        <v>SDG_NoInv_Base_ReproTest02PVAXaawhe</v>
      </c>
      <c r="B846" s="49" t="s">
        <v>221</v>
      </c>
      <c r="C846" s="50" t="s">
        <v>272</v>
      </c>
      <c r="D846" s="51" t="s">
        <v>212</v>
      </c>
      <c r="E846" s="48" t="s">
        <v>4</v>
      </c>
      <c r="F846" s="48">
        <v>1</v>
      </c>
      <c r="G846" s="48">
        <v>0.94</v>
      </c>
      <c r="H846" s="48">
        <v>0.95</v>
      </c>
      <c r="I846" s="48">
        <v>0.97</v>
      </c>
      <c r="J846" s="48">
        <v>1</v>
      </c>
      <c r="K846" s="48">
        <v>1</v>
      </c>
      <c r="L846" s="48">
        <v>1</v>
      </c>
      <c r="M846" s="48">
        <v>1</v>
      </c>
      <c r="N846" s="48">
        <v>1</v>
      </c>
      <c r="O846" s="48">
        <v>1.03</v>
      </c>
      <c r="P846" s="48">
        <v>1.02</v>
      </c>
      <c r="Q846" s="48">
        <v>1.01</v>
      </c>
      <c r="R846" s="48">
        <v>1.01</v>
      </c>
      <c r="S846" s="48">
        <v>1.01</v>
      </c>
      <c r="T846" s="48">
        <v>1.01</v>
      </c>
      <c r="U846" s="48">
        <v>1.02</v>
      </c>
      <c r="V846" s="48">
        <v>1.02</v>
      </c>
      <c r="W846" s="48">
        <v>1.02</v>
      </c>
      <c r="X846" s="48">
        <v>1.02</v>
      </c>
      <c r="Y846" s="48">
        <v>1.02</v>
      </c>
      <c r="Z846" s="48">
        <v>1.02</v>
      </c>
      <c r="AA846" s="48">
        <v>1.02</v>
      </c>
      <c r="AB846" s="48">
        <v>1.03</v>
      </c>
      <c r="AC846" s="48">
        <v>1.04</v>
      </c>
      <c r="AD846" s="48">
        <v>1.04</v>
      </c>
      <c r="AE846" s="48">
        <v>1.05</v>
      </c>
      <c r="AF846" s="48">
        <v>1.05</v>
      </c>
      <c r="AG846" s="48">
        <v>1.05</v>
      </c>
      <c r="AH846" s="48">
        <v>1.03</v>
      </c>
      <c r="AI846" s="48">
        <v>1.02</v>
      </c>
      <c r="AJ846" s="48">
        <v>1.01</v>
      </c>
      <c r="AK846" s="48">
        <v>1</v>
      </c>
    </row>
    <row r="847" spans="1:37" s="48" customFormat="1" x14ac:dyDescent="0.3">
      <c r="A847" s="48" t="str">
        <f t="shared" si="17"/>
        <v>SDG_NoInv_Base_ReproTest02PVAXaamai</v>
      </c>
      <c r="B847" s="49" t="s">
        <v>221</v>
      </c>
      <c r="C847" s="50" t="s">
        <v>272</v>
      </c>
      <c r="D847" s="51" t="s">
        <v>212</v>
      </c>
      <c r="E847" s="48" t="s">
        <v>5</v>
      </c>
      <c r="F847" s="48">
        <v>1</v>
      </c>
      <c r="G847" s="48">
        <v>0.95</v>
      </c>
      <c r="H847" s="48">
        <v>0.97</v>
      </c>
      <c r="I847" s="48">
        <v>1</v>
      </c>
      <c r="J847" s="48">
        <v>1.03</v>
      </c>
      <c r="K847" s="48">
        <v>1.04</v>
      </c>
      <c r="L847" s="48">
        <v>1.04</v>
      </c>
      <c r="M847" s="48">
        <v>1.04</v>
      </c>
      <c r="N847" s="48">
        <v>1.04</v>
      </c>
      <c r="O847" s="48">
        <v>1.0900000000000001</v>
      </c>
      <c r="P847" s="48">
        <v>1.08</v>
      </c>
      <c r="Q847" s="48">
        <v>1.07</v>
      </c>
      <c r="R847" s="48">
        <v>1.06</v>
      </c>
      <c r="S847" s="48">
        <v>1.06</v>
      </c>
      <c r="T847" s="48">
        <v>1.06</v>
      </c>
      <c r="U847" s="48">
        <v>1.06</v>
      </c>
      <c r="V847" s="48">
        <v>1.05</v>
      </c>
      <c r="W847" s="48">
        <v>1.05</v>
      </c>
      <c r="X847" s="48">
        <v>1.05</v>
      </c>
      <c r="Y847" s="48">
        <v>1.05</v>
      </c>
      <c r="Z847" s="48">
        <v>1.05</v>
      </c>
      <c r="AA847" s="48">
        <v>1.05</v>
      </c>
      <c r="AB847" s="48">
        <v>1.06</v>
      </c>
      <c r="AC847" s="48">
        <v>1.07</v>
      </c>
      <c r="AD847" s="48">
        <v>1.07</v>
      </c>
      <c r="AE847" s="48">
        <v>1.07</v>
      </c>
      <c r="AF847" s="48">
        <v>1.07</v>
      </c>
      <c r="AG847" s="48">
        <v>1.06</v>
      </c>
      <c r="AH847" s="48">
        <v>1.03</v>
      </c>
      <c r="AI847" s="48">
        <v>0.99</v>
      </c>
      <c r="AJ847" s="48">
        <v>0.97</v>
      </c>
      <c r="AK847" s="48">
        <v>0.95</v>
      </c>
    </row>
    <row r="848" spans="1:37" s="48" customFormat="1" x14ac:dyDescent="0.3">
      <c r="A848" s="48" t="str">
        <f t="shared" si="17"/>
        <v>SDG_NoInv_Base_ReproTest02PVAXaaoce</v>
      </c>
      <c r="B848" s="49" t="s">
        <v>221</v>
      </c>
      <c r="C848" s="50" t="s">
        <v>272</v>
      </c>
      <c r="D848" s="51" t="s">
        <v>212</v>
      </c>
      <c r="E848" s="48" t="s">
        <v>6</v>
      </c>
      <c r="F848" s="48">
        <v>1</v>
      </c>
      <c r="G848" s="48">
        <v>0.93</v>
      </c>
      <c r="H848" s="48">
        <v>0.96</v>
      </c>
      <c r="I848" s="48">
        <v>1</v>
      </c>
      <c r="J848" s="48">
        <v>1.04</v>
      </c>
      <c r="K848" s="48">
        <v>1.05</v>
      </c>
      <c r="L848" s="48">
        <v>1.06</v>
      </c>
      <c r="M848" s="48">
        <v>1.06</v>
      </c>
      <c r="N848" s="48">
        <v>1.07</v>
      </c>
      <c r="O848" s="48">
        <v>1.1299999999999999</v>
      </c>
      <c r="P848" s="48">
        <v>1.1299999999999999</v>
      </c>
      <c r="Q848" s="48">
        <v>1.1200000000000001</v>
      </c>
      <c r="R848" s="48">
        <v>1.1299999999999999</v>
      </c>
      <c r="S848" s="48">
        <v>1.1299999999999999</v>
      </c>
      <c r="T848" s="48">
        <v>1.1299999999999999</v>
      </c>
      <c r="U848" s="48">
        <v>1.1399999999999999</v>
      </c>
      <c r="V848" s="48">
        <v>1.1399999999999999</v>
      </c>
      <c r="W848" s="48">
        <v>1.1399999999999999</v>
      </c>
      <c r="X848" s="48">
        <v>1.1499999999999999</v>
      </c>
      <c r="Y848" s="48">
        <v>1.1499999999999999</v>
      </c>
      <c r="Z848" s="48">
        <v>1.1599999999999999</v>
      </c>
      <c r="AA848" s="48">
        <v>1.1599999999999999</v>
      </c>
      <c r="AB848" s="48">
        <v>1.19</v>
      </c>
      <c r="AC848" s="48">
        <v>1.2</v>
      </c>
      <c r="AD848" s="48">
        <v>1.21</v>
      </c>
      <c r="AE848" s="48">
        <v>1.21</v>
      </c>
      <c r="AF848" s="48">
        <v>1.22</v>
      </c>
      <c r="AG848" s="48">
        <v>1.22</v>
      </c>
      <c r="AH848" s="48">
        <v>1.19</v>
      </c>
      <c r="AI848" s="48">
        <v>1.1599999999999999</v>
      </c>
      <c r="AJ848" s="48">
        <v>1.1299999999999999</v>
      </c>
      <c r="AK848" s="48">
        <v>1.1100000000000001</v>
      </c>
    </row>
    <row r="849" spans="1:37" s="48" customFormat="1" x14ac:dyDescent="0.3">
      <c r="A849" s="48" t="str">
        <f t="shared" si="17"/>
        <v>SDG_NoInv_Base_ReproTest02PVAXaaveg</v>
      </c>
      <c r="B849" s="49" t="s">
        <v>221</v>
      </c>
      <c r="C849" s="50" t="s">
        <v>272</v>
      </c>
      <c r="D849" s="51" t="s">
        <v>212</v>
      </c>
      <c r="E849" s="48" t="s">
        <v>7</v>
      </c>
      <c r="F849" s="48">
        <v>1</v>
      </c>
      <c r="G849" s="48">
        <v>1</v>
      </c>
      <c r="H849" s="48">
        <v>0.99</v>
      </c>
      <c r="I849" s="48">
        <v>1</v>
      </c>
      <c r="J849" s="48">
        <v>1</v>
      </c>
      <c r="K849" s="48">
        <v>1</v>
      </c>
      <c r="L849" s="48">
        <v>1</v>
      </c>
      <c r="M849" s="48">
        <v>1</v>
      </c>
      <c r="N849" s="48">
        <v>1</v>
      </c>
      <c r="O849" s="48">
        <v>1</v>
      </c>
      <c r="P849" s="48">
        <v>0.99</v>
      </c>
      <c r="Q849" s="48">
        <v>0.99</v>
      </c>
      <c r="R849" s="48">
        <v>0.99</v>
      </c>
      <c r="S849" s="48">
        <v>0.99</v>
      </c>
      <c r="T849" s="48">
        <v>1</v>
      </c>
      <c r="U849" s="48">
        <v>1</v>
      </c>
      <c r="V849" s="48">
        <v>1</v>
      </c>
      <c r="W849" s="48">
        <v>1</v>
      </c>
      <c r="X849" s="48">
        <v>1</v>
      </c>
      <c r="Y849" s="48">
        <v>1</v>
      </c>
      <c r="Z849" s="48">
        <v>1</v>
      </c>
      <c r="AA849" s="48">
        <v>1</v>
      </c>
      <c r="AB849" s="48">
        <v>1</v>
      </c>
      <c r="AC849" s="48">
        <v>0.99</v>
      </c>
      <c r="AD849" s="48">
        <v>0.99</v>
      </c>
      <c r="AE849" s="48">
        <v>1</v>
      </c>
      <c r="AF849" s="48">
        <v>1</v>
      </c>
      <c r="AG849" s="48">
        <v>1</v>
      </c>
      <c r="AH849" s="48">
        <v>0.98</v>
      </c>
      <c r="AI849" s="48">
        <v>0.97</v>
      </c>
      <c r="AJ849" s="48">
        <v>0.96</v>
      </c>
      <c r="AK849" s="48">
        <v>0.96</v>
      </c>
    </row>
    <row r="850" spans="1:37" s="48" customFormat="1" x14ac:dyDescent="0.3">
      <c r="A850" s="48" t="str">
        <f t="shared" si="17"/>
        <v>SDG_NoInv_Base_ReproTest02PVAXaaofr</v>
      </c>
      <c r="B850" s="49" t="s">
        <v>221</v>
      </c>
      <c r="C850" s="50" t="s">
        <v>272</v>
      </c>
      <c r="D850" s="51" t="s">
        <v>212</v>
      </c>
      <c r="E850" s="48" t="s">
        <v>8</v>
      </c>
      <c r="F850" s="48">
        <v>1</v>
      </c>
      <c r="G850" s="48">
        <v>1.01</v>
      </c>
      <c r="H850" s="48">
        <v>1</v>
      </c>
      <c r="I850" s="48">
        <v>1</v>
      </c>
      <c r="J850" s="48">
        <v>1</v>
      </c>
      <c r="K850" s="48">
        <v>1</v>
      </c>
      <c r="L850" s="48">
        <v>1</v>
      </c>
      <c r="M850" s="48">
        <v>1</v>
      </c>
      <c r="N850" s="48">
        <v>1</v>
      </c>
      <c r="O850" s="48">
        <v>1.02</v>
      </c>
      <c r="P850" s="48">
        <v>1.02</v>
      </c>
      <c r="Q850" s="48">
        <v>1.01</v>
      </c>
      <c r="R850" s="48">
        <v>1.01</v>
      </c>
      <c r="S850" s="48">
        <v>1.01</v>
      </c>
      <c r="T850" s="48">
        <v>1.01</v>
      </c>
      <c r="U850" s="48">
        <v>1.01</v>
      </c>
      <c r="V850" s="48">
        <v>1.01</v>
      </c>
      <c r="W850" s="48">
        <v>1.01</v>
      </c>
      <c r="X850" s="48">
        <v>1.01</v>
      </c>
      <c r="Y850" s="48">
        <v>1</v>
      </c>
      <c r="Z850" s="48">
        <v>1</v>
      </c>
      <c r="AA850" s="48">
        <v>1</v>
      </c>
      <c r="AB850" s="48">
        <v>1.01</v>
      </c>
      <c r="AC850" s="48">
        <v>1</v>
      </c>
      <c r="AD850" s="48">
        <v>1.01</v>
      </c>
      <c r="AE850" s="48">
        <v>1.01</v>
      </c>
      <c r="AF850" s="48">
        <v>1.01</v>
      </c>
      <c r="AG850" s="48">
        <v>1.01</v>
      </c>
      <c r="AH850" s="48">
        <v>0.99</v>
      </c>
      <c r="AI850" s="48">
        <v>0.97</v>
      </c>
      <c r="AJ850" s="48">
        <v>0.97</v>
      </c>
      <c r="AK850" s="48">
        <v>0.96</v>
      </c>
    </row>
    <row r="851" spans="1:37" s="48" customFormat="1" x14ac:dyDescent="0.3">
      <c r="A851" s="48" t="str">
        <f t="shared" si="17"/>
        <v>SDG_NoInv_Base_ReproTest02PVAXaagra</v>
      </c>
      <c r="B851" s="49" t="s">
        <v>221</v>
      </c>
      <c r="C851" s="50" t="s">
        <v>272</v>
      </c>
      <c r="D851" s="51" t="s">
        <v>212</v>
      </c>
      <c r="E851" s="48" t="s">
        <v>9</v>
      </c>
      <c r="F851" s="48">
        <v>1</v>
      </c>
      <c r="G851" s="48">
        <v>1.03</v>
      </c>
      <c r="H851" s="48">
        <v>1.03</v>
      </c>
      <c r="I851" s="48">
        <v>1.02</v>
      </c>
      <c r="J851" s="48">
        <v>1.02</v>
      </c>
      <c r="K851" s="48">
        <v>1.03</v>
      </c>
      <c r="L851" s="48">
        <v>1.03</v>
      </c>
      <c r="M851" s="48">
        <v>1.03</v>
      </c>
      <c r="N851" s="48">
        <v>1.04</v>
      </c>
      <c r="O851" s="48">
        <v>1.06</v>
      </c>
      <c r="P851" s="48">
        <v>1.06</v>
      </c>
      <c r="Q851" s="48">
        <v>1.06</v>
      </c>
      <c r="R851" s="48">
        <v>1.05</v>
      </c>
      <c r="S851" s="48">
        <v>1.05</v>
      </c>
      <c r="T851" s="48">
        <v>1.06</v>
      </c>
      <c r="U851" s="48">
        <v>1.06</v>
      </c>
      <c r="V851" s="48">
        <v>1.06</v>
      </c>
      <c r="W851" s="48">
        <v>1.06</v>
      </c>
      <c r="X851" s="48">
        <v>1.06</v>
      </c>
      <c r="Y851" s="48">
        <v>1.06</v>
      </c>
      <c r="Z851" s="48">
        <v>1.06</v>
      </c>
      <c r="AA851" s="48">
        <v>1.06</v>
      </c>
      <c r="AB851" s="48">
        <v>1.06</v>
      </c>
      <c r="AC851" s="48">
        <v>1.06</v>
      </c>
      <c r="AD851" s="48">
        <v>1.06</v>
      </c>
      <c r="AE851" s="48">
        <v>1.06</v>
      </c>
      <c r="AF851" s="48">
        <v>1.06</v>
      </c>
      <c r="AG851" s="48">
        <v>1.05</v>
      </c>
      <c r="AH851" s="48">
        <v>1.03</v>
      </c>
      <c r="AI851" s="48">
        <v>1.01</v>
      </c>
      <c r="AJ851" s="48">
        <v>1</v>
      </c>
      <c r="AK851" s="48">
        <v>0.99</v>
      </c>
    </row>
    <row r="852" spans="1:37" s="48" customFormat="1" x14ac:dyDescent="0.3">
      <c r="A852" s="48" t="str">
        <f t="shared" si="17"/>
        <v>SDG_NoInv_Base_ReproTest02PVAXaaoil</v>
      </c>
      <c r="B852" s="49" t="s">
        <v>221</v>
      </c>
      <c r="C852" s="50" t="s">
        <v>272</v>
      </c>
      <c r="D852" s="51" t="s">
        <v>212</v>
      </c>
      <c r="E852" s="48" t="s">
        <v>10</v>
      </c>
      <c r="F852" s="48">
        <v>1</v>
      </c>
      <c r="G852" s="48">
        <v>0.92</v>
      </c>
      <c r="H852" s="48">
        <v>0.94</v>
      </c>
      <c r="I852" s="48">
        <v>0.98</v>
      </c>
      <c r="J852" s="48">
        <v>1.01</v>
      </c>
      <c r="K852" s="48">
        <v>1.02</v>
      </c>
      <c r="L852" s="48">
        <v>1.03</v>
      </c>
      <c r="M852" s="48">
        <v>1.03</v>
      </c>
      <c r="N852" s="48">
        <v>1.03</v>
      </c>
      <c r="O852" s="48">
        <v>1.05</v>
      </c>
      <c r="P852" s="48">
        <v>1.05</v>
      </c>
      <c r="Q852" s="48">
        <v>1.05</v>
      </c>
      <c r="R852" s="48">
        <v>1.06</v>
      </c>
      <c r="S852" s="48">
        <v>1.07</v>
      </c>
      <c r="T852" s="48">
        <v>1.08</v>
      </c>
      <c r="U852" s="48">
        <v>1.08</v>
      </c>
      <c r="V852" s="48">
        <v>1.0900000000000001</v>
      </c>
      <c r="W852" s="48">
        <v>1.0900000000000001</v>
      </c>
      <c r="X852" s="48">
        <v>1.1000000000000001</v>
      </c>
      <c r="Y852" s="48">
        <v>1.1000000000000001</v>
      </c>
      <c r="Z852" s="48">
        <v>1.1100000000000001</v>
      </c>
      <c r="AA852" s="48">
        <v>1.1200000000000001</v>
      </c>
      <c r="AB852" s="48">
        <v>1.1299999999999999</v>
      </c>
      <c r="AC852" s="48">
        <v>1.1399999999999999</v>
      </c>
      <c r="AD852" s="48">
        <v>1.1399999999999999</v>
      </c>
      <c r="AE852" s="48">
        <v>1.1499999999999999</v>
      </c>
      <c r="AF852" s="48">
        <v>1.17</v>
      </c>
      <c r="AG852" s="48">
        <v>1.17</v>
      </c>
      <c r="AH852" s="48">
        <v>1.1399999999999999</v>
      </c>
      <c r="AI852" s="48">
        <v>1.1299999999999999</v>
      </c>
      <c r="AJ852" s="48">
        <v>1.1100000000000001</v>
      </c>
      <c r="AK852" s="48">
        <v>1.1000000000000001</v>
      </c>
    </row>
    <row r="853" spans="1:37" s="48" customFormat="1" x14ac:dyDescent="0.3">
      <c r="A853" s="48" t="str">
        <f t="shared" si="17"/>
        <v>SDG_NoInv_Base_ReproTest02PVAXaatub</v>
      </c>
      <c r="B853" s="49" t="s">
        <v>221</v>
      </c>
      <c r="C853" s="50" t="s">
        <v>272</v>
      </c>
      <c r="D853" s="51" t="s">
        <v>212</v>
      </c>
      <c r="E853" s="48" t="s">
        <v>11</v>
      </c>
      <c r="F853" s="48">
        <v>1</v>
      </c>
      <c r="G853" s="48">
        <v>0.98</v>
      </c>
      <c r="H853" s="48">
        <v>0.97</v>
      </c>
      <c r="I853" s="48">
        <v>0.98</v>
      </c>
      <c r="J853" s="48">
        <v>0.99</v>
      </c>
      <c r="K853" s="48">
        <v>0.98</v>
      </c>
      <c r="L853" s="48">
        <v>0.98</v>
      </c>
      <c r="M853" s="48">
        <v>0.98</v>
      </c>
      <c r="N853" s="48">
        <v>0.98</v>
      </c>
      <c r="O853" s="48">
        <v>0.98</v>
      </c>
      <c r="P853" s="48">
        <v>0.98</v>
      </c>
      <c r="Q853" s="48">
        <v>0.98</v>
      </c>
      <c r="R853" s="48">
        <v>0.98</v>
      </c>
      <c r="S853" s="48">
        <v>0.98</v>
      </c>
      <c r="T853" s="48">
        <v>0.98</v>
      </c>
      <c r="U853" s="48">
        <v>0.98</v>
      </c>
      <c r="V853" s="48">
        <v>0.98</v>
      </c>
      <c r="W853" s="48">
        <v>0.98</v>
      </c>
      <c r="X853" s="48">
        <v>0.98</v>
      </c>
      <c r="Y853" s="48">
        <v>0.98</v>
      </c>
      <c r="Z853" s="48">
        <v>0.98</v>
      </c>
      <c r="AA853" s="48">
        <v>0.98</v>
      </c>
      <c r="AB853" s="48">
        <v>0.98</v>
      </c>
      <c r="AC853" s="48">
        <v>0.98</v>
      </c>
      <c r="AD853" s="48">
        <v>0.98</v>
      </c>
      <c r="AE853" s="48">
        <v>0.98</v>
      </c>
      <c r="AF853" s="48">
        <v>0.99</v>
      </c>
      <c r="AG853" s="48">
        <v>0.98</v>
      </c>
      <c r="AH853" s="48">
        <v>0.96</v>
      </c>
      <c r="AI853" s="48">
        <v>0.95</v>
      </c>
      <c r="AJ853" s="48">
        <v>0.95</v>
      </c>
      <c r="AK853" s="48">
        <v>0.94</v>
      </c>
    </row>
    <row r="854" spans="1:37" s="48" customFormat="1" x14ac:dyDescent="0.3">
      <c r="A854" s="48" t="str">
        <f t="shared" ref="A854:A917" si="18">_xlfn.CONCAT(C854,D854,E854)</f>
        <v>SDG_NoInv_Base_ReproTest02PVAXaapul</v>
      </c>
      <c r="B854" s="49" t="s">
        <v>221</v>
      </c>
      <c r="C854" s="50" t="s">
        <v>272</v>
      </c>
      <c r="D854" s="51" t="s">
        <v>212</v>
      </c>
      <c r="E854" s="48" t="s">
        <v>12</v>
      </c>
      <c r="F854" s="48">
        <v>1</v>
      </c>
      <c r="G854" s="48">
        <v>0.95</v>
      </c>
      <c r="H854" s="48">
        <v>0.94</v>
      </c>
      <c r="I854" s="48">
        <v>0.96</v>
      </c>
      <c r="J854" s="48">
        <v>0.98</v>
      </c>
      <c r="K854" s="48">
        <v>0.98</v>
      </c>
      <c r="L854" s="48">
        <v>0.98</v>
      </c>
      <c r="M854" s="48">
        <v>0.97</v>
      </c>
      <c r="N854" s="48">
        <v>0.97</v>
      </c>
      <c r="O854" s="48">
        <v>0.96</v>
      </c>
      <c r="P854" s="48">
        <v>0.96</v>
      </c>
      <c r="Q854" s="48">
        <v>0.95</v>
      </c>
      <c r="R854" s="48">
        <v>0.96</v>
      </c>
      <c r="S854" s="48">
        <v>0.96</v>
      </c>
      <c r="T854" s="48">
        <v>0.96</v>
      </c>
      <c r="U854" s="48">
        <v>0.96</v>
      </c>
      <c r="V854" s="48">
        <v>0.96</v>
      </c>
      <c r="W854" s="48">
        <v>0.96</v>
      </c>
      <c r="X854" s="48">
        <v>0.96</v>
      </c>
      <c r="Y854" s="48">
        <v>0.96</v>
      </c>
      <c r="Z854" s="48">
        <v>0.97</v>
      </c>
      <c r="AA854" s="48">
        <v>0.97</v>
      </c>
      <c r="AB854" s="48">
        <v>0.97</v>
      </c>
      <c r="AC854" s="48">
        <v>0.97</v>
      </c>
      <c r="AD854" s="48">
        <v>0.97</v>
      </c>
      <c r="AE854" s="48">
        <v>0.98</v>
      </c>
      <c r="AF854" s="48">
        <v>0.99</v>
      </c>
      <c r="AG854" s="48">
        <v>0.99</v>
      </c>
      <c r="AH854" s="48">
        <v>0.98</v>
      </c>
      <c r="AI854" s="48">
        <v>0.98</v>
      </c>
      <c r="AJ854" s="48">
        <v>0.98</v>
      </c>
      <c r="AK854" s="48">
        <v>0.98</v>
      </c>
    </row>
    <row r="855" spans="1:37" s="48" customFormat="1" x14ac:dyDescent="0.3">
      <c r="A855" s="48" t="str">
        <f t="shared" si="18"/>
        <v>SDG_NoInv_Base_ReproTest02PVAXaasug</v>
      </c>
      <c r="B855" s="49" t="s">
        <v>221</v>
      </c>
      <c r="C855" s="50" t="s">
        <v>272</v>
      </c>
      <c r="D855" s="51" t="s">
        <v>212</v>
      </c>
      <c r="E855" s="48" t="s">
        <v>13</v>
      </c>
      <c r="F855" s="48">
        <v>1</v>
      </c>
      <c r="G855" s="48">
        <v>0.98</v>
      </c>
      <c r="H855" s="48">
        <v>0.97</v>
      </c>
      <c r="I855" s="48">
        <v>0.98</v>
      </c>
      <c r="J855" s="48">
        <v>0.99</v>
      </c>
      <c r="K855" s="48">
        <v>0.99</v>
      </c>
      <c r="L855" s="48">
        <v>0.99</v>
      </c>
      <c r="M855" s="48">
        <v>0.98</v>
      </c>
      <c r="N855" s="48">
        <v>0.98</v>
      </c>
      <c r="O855" s="48">
        <v>1</v>
      </c>
      <c r="P855" s="48">
        <v>0.99</v>
      </c>
      <c r="Q855" s="48">
        <v>0.98</v>
      </c>
      <c r="R855" s="48">
        <v>0.98</v>
      </c>
      <c r="S855" s="48">
        <v>0.98</v>
      </c>
      <c r="T855" s="48">
        <v>0.98</v>
      </c>
      <c r="U855" s="48">
        <v>0.98</v>
      </c>
      <c r="V855" s="48">
        <v>0.97</v>
      </c>
      <c r="W855" s="48">
        <v>0.97</v>
      </c>
      <c r="X855" s="48">
        <v>0.98</v>
      </c>
      <c r="Y855" s="48">
        <v>0.97</v>
      </c>
      <c r="Z855" s="48">
        <v>0.97</v>
      </c>
      <c r="AA855" s="48">
        <v>0.97</v>
      </c>
      <c r="AB855" s="48">
        <v>0.97</v>
      </c>
      <c r="AC855" s="48">
        <v>0.97</v>
      </c>
      <c r="AD855" s="48">
        <v>0.97</v>
      </c>
      <c r="AE855" s="48">
        <v>0.97</v>
      </c>
      <c r="AF855" s="48">
        <v>0.97</v>
      </c>
      <c r="AG855" s="48">
        <v>0.97</v>
      </c>
      <c r="AH855" s="48">
        <v>0.96</v>
      </c>
      <c r="AI855" s="48">
        <v>0.95</v>
      </c>
      <c r="AJ855" s="48">
        <v>0.95</v>
      </c>
      <c r="AK855" s="48">
        <v>0.95</v>
      </c>
    </row>
    <row r="856" spans="1:37" s="48" customFormat="1" x14ac:dyDescent="0.3">
      <c r="A856" s="48" t="str">
        <f t="shared" si="18"/>
        <v>SDG_NoInv_Base_ReproTest02PVAXaaoth</v>
      </c>
      <c r="B856" s="49" t="s">
        <v>221</v>
      </c>
      <c r="C856" s="50" t="s">
        <v>272</v>
      </c>
      <c r="D856" s="51" t="s">
        <v>212</v>
      </c>
      <c r="E856" s="48" t="s">
        <v>14</v>
      </c>
      <c r="F856" s="48">
        <v>1</v>
      </c>
      <c r="G856" s="48">
        <v>0.93</v>
      </c>
      <c r="H856" s="48">
        <v>0.96</v>
      </c>
      <c r="I856" s="48">
        <v>0.98</v>
      </c>
      <c r="J856" s="48">
        <v>1</v>
      </c>
      <c r="K856" s="48">
        <v>1.02</v>
      </c>
      <c r="L856" s="48">
        <v>1.05</v>
      </c>
      <c r="M856" s="48">
        <v>1.07</v>
      </c>
      <c r="N856" s="48">
        <v>1.1000000000000001</v>
      </c>
      <c r="O856" s="48">
        <v>1.19</v>
      </c>
      <c r="P856" s="48">
        <v>1.21</v>
      </c>
      <c r="Q856" s="48">
        <v>1.22</v>
      </c>
      <c r="R856" s="48">
        <v>1.24</v>
      </c>
      <c r="S856" s="48">
        <v>1.26</v>
      </c>
      <c r="T856" s="48">
        <v>1.28</v>
      </c>
      <c r="U856" s="48">
        <v>1.31</v>
      </c>
      <c r="V856" s="48">
        <v>1.34</v>
      </c>
      <c r="W856" s="48">
        <v>1.37</v>
      </c>
      <c r="X856" s="48">
        <v>1.42</v>
      </c>
      <c r="Y856" s="48">
        <v>1.45</v>
      </c>
      <c r="Z856" s="48">
        <v>1.48</v>
      </c>
      <c r="AA856" s="48">
        <v>1.51</v>
      </c>
      <c r="AB856" s="48">
        <v>1.55</v>
      </c>
      <c r="AC856" s="48">
        <v>1.58</v>
      </c>
      <c r="AD856" s="48">
        <v>1.6</v>
      </c>
      <c r="AE856" s="48">
        <v>1.63</v>
      </c>
      <c r="AF856" s="48">
        <v>1.66</v>
      </c>
      <c r="AG856" s="48">
        <v>1.68</v>
      </c>
      <c r="AH856" s="48">
        <v>1.64</v>
      </c>
      <c r="AI856" s="48">
        <v>1.58</v>
      </c>
      <c r="AJ856" s="48">
        <v>1.53</v>
      </c>
      <c r="AK856" s="48">
        <v>1.47</v>
      </c>
    </row>
    <row r="857" spans="1:37" s="48" customFormat="1" x14ac:dyDescent="0.3">
      <c r="A857" s="48" t="str">
        <f t="shared" si="18"/>
        <v>SDG_NoInv_Base_ReproTest02PVAXalani</v>
      </c>
      <c r="B857" s="49" t="s">
        <v>221</v>
      </c>
      <c r="C857" s="50" t="s">
        <v>272</v>
      </c>
      <c r="D857" s="51" t="s">
        <v>212</v>
      </c>
      <c r="E857" s="48" t="s">
        <v>15</v>
      </c>
      <c r="F857" s="48">
        <v>1</v>
      </c>
      <c r="G857" s="48">
        <v>0.8</v>
      </c>
      <c r="H857" s="48">
        <v>0.86</v>
      </c>
      <c r="I857" s="48">
        <v>0.88</v>
      </c>
      <c r="J857" s="48">
        <v>0.9</v>
      </c>
      <c r="K857" s="48">
        <v>0.91</v>
      </c>
      <c r="L857" s="48">
        <v>0.9</v>
      </c>
      <c r="M857" s="48">
        <v>0.9</v>
      </c>
      <c r="N857" s="48">
        <v>0.9</v>
      </c>
      <c r="O857" s="48">
        <v>0.95</v>
      </c>
      <c r="P857" s="48">
        <v>0.94</v>
      </c>
      <c r="Q857" s="48">
        <v>0.92</v>
      </c>
      <c r="R857" s="48">
        <v>0.92</v>
      </c>
      <c r="S857" s="48">
        <v>0.92</v>
      </c>
      <c r="T857" s="48">
        <v>0.92</v>
      </c>
      <c r="U857" s="48">
        <v>0.92</v>
      </c>
      <c r="V857" s="48">
        <v>0.92</v>
      </c>
      <c r="W857" s="48">
        <v>0.93</v>
      </c>
      <c r="X857" s="48">
        <v>0.93</v>
      </c>
      <c r="Y857" s="48">
        <v>0.93</v>
      </c>
      <c r="Z857" s="48">
        <v>0.93</v>
      </c>
      <c r="AA857" s="48">
        <v>0.93</v>
      </c>
      <c r="AB857" s="48">
        <v>0.95</v>
      </c>
      <c r="AC857" s="48">
        <v>0.95</v>
      </c>
      <c r="AD857" s="48">
        <v>0.95</v>
      </c>
      <c r="AE857" s="48">
        <v>0.95</v>
      </c>
      <c r="AF857" s="48">
        <v>0.95</v>
      </c>
      <c r="AG857" s="48">
        <v>0.95</v>
      </c>
      <c r="AH857" s="48">
        <v>0.98</v>
      </c>
      <c r="AI857" s="48">
        <v>1</v>
      </c>
      <c r="AJ857" s="48">
        <v>1</v>
      </c>
      <c r="AK857" s="48">
        <v>1</v>
      </c>
    </row>
    <row r="858" spans="1:37" s="48" customFormat="1" x14ac:dyDescent="0.3">
      <c r="A858" s="48" t="str">
        <f t="shared" si="18"/>
        <v>SDG_NoInv_Base_ReproTest02PVAXafore</v>
      </c>
      <c r="B858" s="49" t="s">
        <v>221</v>
      </c>
      <c r="C858" s="50" t="s">
        <v>272</v>
      </c>
      <c r="D858" s="51" t="s">
        <v>212</v>
      </c>
      <c r="E858" s="48" t="s">
        <v>16</v>
      </c>
      <c r="F858" s="48">
        <v>1</v>
      </c>
      <c r="G858" s="48">
        <v>0.96</v>
      </c>
      <c r="H858" s="48">
        <v>0.95</v>
      </c>
      <c r="I858" s="48">
        <v>0.96</v>
      </c>
      <c r="J858" s="48">
        <v>0.96</v>
      </c>
      <c r="K858" s="48">
        <v>0.96</v>
      </c>
      <c r="L858" s="48">
        <v>0.96</v>
      </c>
      <c r="M858" s="48">
        <v>0.95</v>
      </c>
      <c r="N858" s="48">
        <v>0.96</v>
      </c>
      <c r="O858" s="48">
        <v>0.97</v>
      </c>
      <c r="P858" s="48">
        <v>0.97</v>
      </c>
      <c r="Q858" s="48">
        <v>0.96</v>
      </c>
      <c r="R858" s="48">
        <v>0.96</v>
      </c>
      <c r="S858" s="48">
        <v>0.96</v>
      </c>
      <c r="T858" s="48">
        <v>0.95</v>
      </c>
      <c r="U858" s="48">
        <v>0.96</v>
      </c>
      <c r="V858" s="48">
        <v>0.96</v>
      </c>
      <c r="W858" s="48">
        <v>0.97</v>
      </c>
      <c r="X858" s="48">
        <v>0.98</v>
      </c>
      <c r="Y858" s="48">
        <v>0.98</v>
      </c>
      <c r="Z858" s="48">
        <v>0.98</v>
      </c>
      <c r="AA858" s="48">
        <v>0.98</v>
      </c>
      <c r="AB858" s="48">
        <v>0.98</v>
      </c>
      <c r="AC858" s="48">
        <v>0.97</v>
      </c>
      <c r="AD858" s="48">
        <v>0.97</v>
      </c>
      <c r="AE858" s="48">
        <v>0.97</v>
      </c>
      <c r="AF858" s="48">
        <v>0.98</v>
      </c>
      <c r="AG858" s="48">
        <v>0.97</v>
      </c>
      <c r="AH858" s="48">
        <v>0.96</v>
      </c>
      <c r="AI858" s="48">
        <v>0.96</v>
      </c>
      <c r="AJ858" s="48">
        <v>0.95</v>
      </c>
      <c r="AK858" s="48">
        <v>0.95</v>
      </c>
    </row>
    <row r="859" spans="1:37" s="48" customFormat="1" x14ac:dyDescent="0.3">
      <c r="A859" s="48" t="str">
        <f t="shared" si="18"/>
        <v>SDG_NoInv_Base_ReproTest02PVAXafish</v>
      </c>
      <c r="B859" s="49" t="s">
        <v>221</v>
      </c>
      <c r="C859" s="50" t="s">
        <v>272</v>
      </c>
      <c r="D859" s="51" t="s">
        <v>212</v>
      </c>
      <c r="E859" s="48" t="s">
        <v>17</v>
      </c>
      <c r="F859" s="48">
        <v>1</v>
      </c>
      <c r="G859" s="48">
        <v>0.93</v>
      </c>
      <c r="H859" s="48">
        <v>0.94</v>
      </c>
      <c r="I859" s="48">
        <v>0.93</v>
      </c>
      <c r="J859" s="48">
        <v>0.94</v>
      </c>
      <c r="K859" s="48">
        <v>0.93</v>
      </c>
      <c r="L859" s="48">
        <v>0.93</v>
      </c>
      <c r="M859" s="48">
        <v>0.93</v>
      </c>
      <c r="N859" s="48">
        <v>0.93</v>
      </c>
      <c r="O859" s="48">
        <v>0.97</v>
      </c>
      <c r="P859" s="48">
        <v>0.97</v>
      </c>
      <c r="Q859" s="48">
        <v>0.96</v>
      </c>
      <c r="R859" s="48">
        <v>0.95</v>
      </c>
      <c r="S859" s="48">
        <v>0.95</v>
      </c>
      <c r="T859" s="48">
        <v>0.95</v>
      </c>
      <c r="U859" s="48">
        <v>0.95</v>
      </c>
      <c r="V859" s="48">
        <v>0.95</v>
      </c>
      <c r="W859" s="48">
        <v>0.95</v>
      </c>
      <c r="X859" s="48">
        <v>0.95</v>
      </c>
      <c r="Y859" s="48">
        <v>0.95</v>
      </c>
      <c r="Z859" s="48">
        <v>0.95</v>
      </c>
      <c r="AA859" s="48">
        <v>0.96</v>
      </c>
      <c r="AB859" s="48">
        <v>0.97</v>
      </c>
      <c r="AC859" s="48">
        <v>0.97</v>
      </c>
      <c r="AD859" s="48">
        <v>0.97</v>
      </c>
      <c r="AE859" s="48">
        <v>0.97</v>
      </c>
      <c r="AF859" s="48">
        <v>0.97</v>
      </c>
      <c r="AG859" s="48">
        <v>0.97</v>
      </c>
      <c r="AH859" s="48">
        <v>0.99</v>
      </c>
      <c r="AI859" s="48">
        <v>0.99</v>
      </c>
      <c r="AJ859" s="48">
        <v>0.99</v>
      </c>
      <c r="AK859" s="48">
        <v>0.99</v>
      </c>
    </row>
    <row r="860" spans="1:37" s="48" customFormat="1" x14ac:dyDescent="0.3">
      <c r="A860" s="48" t="str">
        <f t="shared" si="18"/>
        <v>SDG_NoInv_Base_ReproTest02PVAXacoal</v>
      </c>
      <c r="B860" s="49" t="s">
        <v>221</v>
      </c>
      <c r="C860" s="50" t="s">
        <v>272</v>
      </c>
      <c r="D860" s="51" t="s">
        <v>212</v>
      </c>
      <c r="E860" s="48" t="s">
        <v>18</v>
      </c>
      <c r="F860" s="48">
        <v>1</v>
      </c>
      <c r="G860" s="48">
        <v>1.03</v>
      </c>
      <c r="H860" s="48">
        <v>1.05</v>
      </c>
      <c r="I860" s="48">
        <v>1.04</v>
      </c>
      <c r="J860" s="48">
        <v>1.05</v>
      </c>
      <c r="K860" s="48">
        <v>1.04</v>
      </c>
      <c r="L860" s="48">
        <v>1.05</v>
      </c>
      <c r="M860" s="48">
        <v>1.06</v>
      </c>
      <c r="N860" s="48">
        <v>1.06</v>
      </c>
      <c r="O860" s="48">
        <v>1.1100000000000001</v>
      </c>
      <c r="P860" s="48">
        <v>1.1299999999999999</v>
      </c>
      <c r="Q860" s="48">
        <v>1.1399999999999999</v>
      </c>
      <c r="R860" s="48">
        <v>1.1499999999999999</v>
      </c>
      <c r="S860" s="48">
        <v>1.1499999999999999</v>
      </c>
      <c r="T860" s="48">
        <v>1.1599999999999999</v>
      </c>
      <c r="U860" s="48">
        <v>1.17</v>
      </c>
      <c r="V860" s="48">
        <v>1.17</v>
      </c>
      <c r="W860" s="48">
        <v>1.18</v>
      </c>
      <c r="X860" s="48">
        <v>1.18</v>
      </c>
      <c r="Y860" s="48">
        <v>1.19</v>
      </c>
      <c r="Z860" s="48">
        <v>1.2</v>
      </c>
      <c r="AA860" s="48">
        <v>1.22</v>
      </c>
      <c r="AB860" s="48">
        <v>1.24</v>
      </c>
      <c r="AC860" s="48">
        <v>1.26</v>
      </c>
      <c r="AD860" s="48">
        <v>1.28</v>
      </c>
      <c r="AE860" s="48">
        <v>1.3</v>
      </c>
      <c r="AF860" s="48">
        <v>1.32</v>
      </c>
      <c r="AG860" s="48">
        <v>1.35</v>
      </c>
      <c r="AH860" s="48">
        <v>1.39</v>
      </c>
      <c r="AI860" s="48">
        <v>1.44</v>
      </c>
      <c r="AJ860" s="48">
        <v>1.52</v>
      </c>
      <c r="AK860" s="48">
        <v>1.69</v>
      </c>
    </row>
    <row r="861" spans="1:37" s="48" customFormat="1" x14ac:dyDescent="0.3">
      <c r="A861" s="48" t="str">
        <f t="shared" si="18"/>
        <v>SDG_NoInv_Base_ReproTest02PVAXagold</v>
      </c>
      <c r="B861" s="49" t="s">
        <v>221</v>
      </c>
      <c r="C861" s="50" t="s">
        <v>272</v>
      </c>
      <c r="D861" s="51" t="s">
        <v>212</v>
      </c>
      <c r="E861" s="48" t="s">
        <v>19</v>
      </c>
      <c r="F861" s="48">
        <v>1</v>
      </c>
      <c r="G861" s="48">
        <v>0.98</v>
      </c>
      <c r="H861" s="48">
        <v>1</v>
      </c>
      <c r="I861" s="48">
        <v>1</v>
      </c>
      <c r="J861" s="48">
        <v>1.01</v>
      </c>
      <c r="K861" s="48">
        <v>1.02</v>
      </c>
      <c r="L861" s="48">
        <v>1.03</v>
      </c>
      <c r="M861" s="48">
        <v>1.06</v>
      </c>
      <c r="N861" s="48">
        <v>1.08</v>
      </c>
      <c r="O861" s="48">
        <v>1.1599999999999999</v>
      </c>
      <c r="P861" s="48">
        <v>1.19</v>
      </c>
      <c r="Q861" s="48">
        <v>1.21</v>
      </c>
      <c r="R861" s="48">
        <v>1.22</v>
      </c>
      <c r="S861" s="48">
        <v>1.23</v>
      </c>
      <c r="T861" s="48">
        <v>1.24</v>
      </c>
      <c r="U861" s="48">
        <v>1.26</v>
      </c>
      <c r="V861" s="48">
        <v>1.27</v>
      </c>
      <c r="W861" s="48">
        <v>1.29</v>
      </c>
      <c r="X861" s="48">
        <v>1.31</v>
      </c>
      <c r="Y861" s="48">
        <v>1.33</v>
      </c>
      <c r="Z861" s="48">
        <v>1.33</v>
      </c>
      <c r="AA861" s="48">
        <v>1.35</v>
      </c>
      <c r="AB861" s="48">
        <v>1.37</v>
      </c>
      <c r="AC861" s="48">
        <v>1.39</v>
      </c>
      <c r="AD861" s="48">
        <v>1.39</v>
      </c>
      <c r="AE861" s="48">
        <v>1.4</v>
      </c>
      <c r="AF861" s="48">
        <v>1.41</v>
      </c>
      <c r="AG861" s="48">
        <v>1.37</v>
      </c>
      <c r="AH861" s="48">
        <v>1.31</v>
      </c>
      <c r="AI861" s="48">
        <v>1.23</v>
      </c>
      <c r="AJ861" s="48">
        <v>1.1499999999999999</v>
      </c>
      <c r="AK861" s="48">
        <v>1.07</v>
      </c>
    </row>
    <row r="862" spans="1:37" s="48" customFormat="1" x14ac:dyDescent="0.3">
      <c r="A862" s="48" t="str">
        <f t="shared" si="18"/>
        <v>SDG_NoInv_Base_ReproTest02PVAXangas</v>
      </c>
      <c r="B862" s="49" t="s">
        <v>221</v>
      </c>
      <c r="C862" s="50" t="s">
        <v>272</v>
      </c>
      <c r="D862" s="51" t="s">
        <v>212</v>
      </c>
      <c r="E862" s="48" t="s">
        <v>20</v>
      </c>
      <c r="F862" s="48">
        <v>1</v>
      </c>
      <c r="G862" s="48">
        <v>1.05</v>
      </c>
      <c r="H862" s="48">
        <v>1.06</v>
      </c>
      <c r="I862" s="48">
        <v>1.05</v>
      </c>
      <c r="J862" s="48">
        <v>1.06</v>
      </c>
      <c r="K862" s="48">
        <v>1.06</v>
      </c>
      <c r="L862" s="48">
        <v>1.07</v>
      </c>
      <c r="M862" s="48">
        <v>1.08</v>
      </c>
      <c r="N862" s="48">
        <v>1.1000000000000001</v>
      </c>
      <c r="O862" s="48">
        <v>1.17</v>
      </c>
      <c r="P862" s="48">
        <v>1.19</v>
      </c>
      <c r="Q862" s="48">
        <v>1.19</v>
      </c>
      <c r="R862" s="48">
        <v>1.19</v>
      </c>
      <c r="S862" s="48">
        <v>1.2</v>
      </c>
      <c r="T862" s="48">
        <v>1.2</v>
      </c>
      <c r="U862" s="48">
        <v>1.21</v>
      </c>
      <c r="V862" s="48">
        <v>1.21</v>
      </c>
      <c r="W862" s="48">
        <v>1.22</v>
      </c>
      <c r="X862" s="48">
        <v>1.23</v>
      </c>
      <c r="Y862" s="48">
        <v>1.23</v>
      </c>
      <c r="Z862" s="48">
        <v>1.23</v>
      </c>
      <c r="AA862" s="48">
        <v>1.23</v>
      </c>
      <c r="AB862" s="48">
        <v>1.25</v>
      </c>
      <c r="AC862" s="48">
        <v>1.25</v>
      </c>
      <c r="AD862" s="48">
        <v>1.26</v>
      </c>
      <c r="AE862" s="48">
        <v>1.26</v>
      </c>
      <c r="AF862" s="48">
        <v>1.26</v>
      </c>
      <c r="AG862" s="48">
        <v>1.26</v>
      </c>
      <c r="AH862" s="48">
        <v>1.25</v>
      </c>
      <c r="AI862" s="48">
        <v>1.23</v>
      </c>
      <c r="AJ862" s="48">
        <v>1.21</v>
      </c>
      <c r="AK862" s="48">
        <v>1.18</v>
      </c>
    </row>
    <row r="863" spans="1:37" s="48" customFormat="1" x14ac:dyDescent="0.3">
      <c r="A863" s="48" t="str">
        <f t="shared" si="18"/>
        <v>SDG_NoInv_Base_ReproTest02PVAXapgm</v>
      </c>
      <c r="B863" s="49" t="s">
        <v>221</v>
      </c>
      <c r="C863" s="50" t="s">
        <v>272</v>
      </c>
      <c r="D863" s="51" t="s">
        <v>212</v>
      </c>
      <c r="E863" s="48" t="s">
        <v>21</v>
      </c>
      <c r="F863" s="48">
        <v>1</v>
      </c>
      <c r="G863" s="48">
        <v>0.69</v>
      </c>
      <c r="H863" s="48">
        <v>0.83</v>
      </c>
      <c r="I863" s="48">
        <v>0.95</v>
      </c>
      <c r="J863" s="48">
        <v>1.04</v>
      </c>
      <c r="K863" s="48">
        <v>1.08</v>
      </c>
      <c r="L863" s="48">
        <v>1.0900000000000001</v>
      </c>
      <c r="M863" s="48">
        <v>1.01</v>
      </c>
      <c r="N863" s="48">
        <v>0.97</v>
      </c>
      <c r="O863" s="48">
        <v>0.95</v>
      </c>
      <c r="P863" s="48">
        <v>0.94</v>
      </c>
      <c r="Q863" s="48">
        <v>0.94</v>
      </c>
      <c r="R863" s="48">
        <v>0.96</v>
      </c>
      <c r="S863" s="48">
        <v>0.98</v>
      </c>
      <c r="T863" s="48">
        <v>0.99</v>
      </c>
      <c r="U863" s="48">
        <v>0.99</v>
      </c>
      <c r="V863" s="48">
        <v>1</v>
      </c>
      <c r="W863" s="48">
        <v>1</v>
      </c>
      <c r="X863" s="48">
        <v>1</v>
      </c>
      <c r="Y863" s="48">
        <v>1</v>
      </c>
      <c r="Z863" s="48">
        <v>1</v>
      </c>
      <c r="AA863" s="48">
        <v>1</v>
      </c>
      <c r="AB863" s="48">
        <v>1.39</v>
      </c>
      <c r="AC863" s="48">
        <v>1.53</v>
      </c>
      <c r="AD863" s="48">
        <v>1.5</v>
      </c>
      <c r="AE863" s="48">
        <v>1.45</v>
      </c>
      <c r="AF863" s="48">
        <v>1.4</v>
      </c>
      <c r="AG863" s="48">
        <v>1.36</v>
      </c>
      <c r="AH863" s="48">
        <v>1.55</v>
      </c>
      <c r="AI863" s="48">
        <v>1.67</v>
      </c>
      <c r="AJ863" s="48">
        <v>1.69</v>
      </c>
      <c r="AK863" s="48">
        <v>1.67</v>
      </c>
    </row>
    <row r="864" spans="1:37" s="48" customFormat="1" x14ac:dyDescent="0.3">
      <c r="A864" s="48" t="str">
        <f t="shared" si="18"/>
        <v>SDG_NoInv_Base_ReproTest02PVAXamore</v>
      </c>
      <c r="B864" s="49" t="s">
        <v>221</v>
      </c>
      <c r="C864" s="50" t="s">
        <v>272</v>
      </c>
      <c r="D864" s="51" t="s">
        <v>212</v>
      </c>
      <c r="E864" s="48" t="s">
        <v>22</v>
      </c>
      <c r="F864" s="48">
        <v>1</v>
      </c>
      <c r="G864" s="48">
        <v>1.06</v>
      </c>
      <c r="H864" s="48">
        <v>1.07</v>
      </c>
      <c r="I864" s="48">
        <v>1.06</v>
      </c>
      <c r="J864" s="48">
        <v>1.05</v>
      </c>
      <c r="K864" s="48">
        <v>1.05</v>
      </c>
      <c r="L864" s="48">
        <v>1.05</v>
      </c>
      <c r="M864" s="48">
        <v>1.06</v>
      </c>
      <c r="N864" s="48">
        <v>1.06</v>
      </c>
      <c r="O864" s="48">
        <v>1.0900000000000001</v>
      </c>
      <c r="P864" s="48">
        <v>1.0900000000000001</v>
      </c>
      <c r="Q864" s="48">
        <v>1.0900000000000001</v>
      </c>
      <c r="R864" s="48">
        <v>1.08</v>
      </c>
      <c r="S864" s="48">
        <v>1.07</v>
      </c>
      <c r="T864" s="48">
        <v>1.07</v>
      </c>
      <c r="U864" s="48">
        <v>1.06</v>
      </c>
      <c r="V864" s="48">
        <v>1.06</v>
      </c>
      <c r="W864" s="48">
        <v>1.06</v>
      </c>
      <c r="X864" s="48">
        <v>1.06</v>
      </c>
      <c r="Y864" s="48">
        <v>1.06</v>
      </c>
      <c r="Z864" s="48">
        <v>1.05</v>
      </c>
      <c r="AA864" s="48">
        <v>1.05</v>
      </c>
      <c r="AB864" s="48">
        <v>1.05</v>
      </c>
      <c r="AC864" s="48">
        <v>1.04</v>
      </c>
      <c r="AD864" s="48">
        <v>1.04</v>
      </c>
      <c r="AE864" s="48">
        <v>1.04</v>
      </c>
      <c r="AF864" s="48">
        <v>1.04</v>
      </c>
      <c r="AG864" s="48">
        <v>1.03</v>
      </c>
      <c r="AH864" s="48">
        <v>1.01</v>
      </c>
      <c r="AI864" s="48">
        <v>0.99</v>
      </c>
      <c r="AJ864" s="48">
        <v>0.97</v>
      </c>
      <c r="AK864" s="48">
        <v>0.95</v>
      </c>
    </row>
    <row r="865" spans="1:37" s="48" customFormat="1" x14ac:dyDescent="0.3">
      <c r="A865" s="48" t="str">
        <f t="shared" si="18"/>
        <v>SDG_NoInv_Base_ReproTest02PVAXamine</v>
      </c>
      <c r="B865" s="49" t="s">
        <v>221</v>
      </c>
      <c r="C865" s="50" t="s">
        <v>272</v>
      </c>
      <c r="D865" s="51" t="s">
        <v>212</v>
      </c>
      <c r="E865" s="48" t="s">
        <v>23</v>
      </c>
      <c r="F865" s="48">
        <v>1</v>
      </c>
      <c r="G865" s="48">
        <v>1.03</v>
      </c>
      <c r="H865" s="48">
        <v>1.03</v>
      </c>
      <c r="I865" s="48">
        <v>1.03</v>
      </c>
      <c r="J865" s="48">
        <v>1.03</v>
      </c>
      <c r="K865" s="48">
        <v>1.03</v>
      </c>
      <c r="L865" s="48">
        <v>1.03</v>
      </c>
      <c r="M865" s="48">
        <v>1.04</v>
      </c>
      <c r="N865" s="48">
        <v>1.04</v>
      </c>
      <c r="O865" s="48">
        <v>1.05</v>
      </c>
      <c r="P865" s="48">
        <v>1.04</v>
      </c>
      <c r="Q865" s="48">
        <v>1.04</v>
      </c>
      <c r="R865" s="48">
        <v>1.04</v>
      </c>
      <c r="S865" s="48">
        <v>1.04</v>
      </c>
      <c r="T865" s="48">
        <v>1.04</v>
      </c>
      <c r="U865" s="48">
        <v>1.04</v>
      </c>
      <c r="V865" s="48">
        <v>1.04</v>
      </c>
      <c r="W865" s="48">
        <v>1.05</v>
      </c>
      <c r="X865" s="48">
        <v>1.06</v>
      </c>
      <c r="Y865" s="48">
        <v>1.06</v>
      </c>
      <c r="Z865" s="48">
        <v>1.06</v>
      </c>
      <c r="AA865" s="48">
        <v>1.06</v>
      </c>
      <c r="AB865" s="48">
        <v>1.05</v>
      </c>
      <c r="AC865" s="48">
        <v>1.05</v>
      </c>
      <c r="AD865" s="48">
        <v>1.04</v>
      </c>
      <c r="AE865" s="48">
        <v>1.04</v>
      </c>
      <c r="AF865" s="48">
        <v>1.05</v>
      </c>
      <c r="AG865" s="48">
        <v>1.05</v>
      </c>
      <c r="AH865" s="48">
        <v>1.05</v>
      </c>
      <c r="AI865" s="48">
        <v>1.04</v>
      </c>
      <c r="AJ865" s="48">
        <v>1.03</v>
      </c>
      <c r="AK865" s="48">
        <v>1.03</v>
      </c>
    </row>
    <row r="866" spans="1:37" s="48" customFormat="1" x14ac:dyDescent="0.3">
      <c r="A866" s="48" t="str">
        <f t="shared" si="18"/>
        <v>SDG_NoInv_Base_ReproTest02PVAXameat</v>
      </c>
      <c r="B866" s="49" t="s">
        <v>221</v>
      </c>
      <c r="C866" s="50" t="s">
        <v>272</v>
      </c>
      <c r="D866" s="51" t="s">
        <v>212</v>
      </c>
      <c r="E866" s="48" t="s">
        <v>24</v>
      </c>
      <c r="F866" s="48">
        <v>1</v>
      </c>
      <c r="G866" s="48">
        <v>0.96</v>
      </c>
      <c r="H866" s="48">
        <v>0.93</v>
      </c>
      <c r="I866" s="48">
        <v>0.94</v>
      </c>
      <c r="J866" s="48">
        <v>0.94</v>
      </c>
      <c r="K866" s="48">
        <v>0.94</v>
      </c>
      <c r="L866" s="48">
        <v>0.94</v>
      </c>
      <c r="M866" s="48">
        <v>0.94</v>
      </c>
      <c r="N866" s="48">
        <v>0.94</v>
      </c>
      <c r="O866" s="48">
        <v>0.94</v>
      </c>
      <c r="P866" s="48">
        <v>0.94</v>
      </c>
      <c r="Q866" s="48">
        <v>0.94</v>
      </c>
      <c r="R866" s="48">
        <v>0.95</v>
      </c>
      <c r="S866" s="48">
        <v>0.95</v>
      </c>
      <c r="T866" s="48">
        <v>0.95</v>
      </c>
      <c r="U866" s="48">
        <v>0.95</v>
      </c>
      <c r="V866" s="48">
        <v>0.95</v>
      </c>
      <c r="W866" s="48">
        <v>0.95</v>
      </c>
      <c r="X866" s="48">
        <v>0.95</v>
      </c>
      <c r="Y866" s="48">
        <v>0.95</v>
      </c>
      <c r="Z866" s="48">
        <v>0.95</v>
      </c>
      <c r="AA866" s="48">
        <v>0.95</v>
      </c>
      <c r="AB866" s="48">
        <v>0.95</v>
      </c>
      <c r="AC866" s="48">
        <v>0.95</v>
      </c>
      <c r="AD866" s="48">
        <v>0.95</v>
      </c>
      <c r="AE866" s="48">
        <v>0.95</v>
      </c>
      <c r="AF866" s="48">
        <v>0.96</v>
      </c>
      <c r="AG866" s="48">
        <v>0.96</v>
      </c>
      <c r="AH866" s="48">
        <v>0.95</v>
      </c>
      <c r="AI866" s="48">
        <v>0.96</v>
      </c>
      <c r="AJ866" s="48">
        <v>0.97</v>
      </c>
      <c r="AK866" s="48">
        <v>0.98</v>
      </c>
    </row>
    <row r="867" spans="1:37" s="48" customFormat="1" x14ac:dyDescent="0.3">
      <c r="A867" s="48" t="str">
        <f t="shared" si="18"/>
        <v>SDG_NoInv_Base_ReproTest02PVAXapfis</v>
      </c>
      <c r="B867" s="49" t="s">
        <v>221</v>
      </c>
      <c r="C867" s="50" t="s">
        <v>272</v>
      </c>
      <c r="D867" s="51" t="s">
        <v>212</v>
      </c>
      <c r="E867" s="48" t="s">
        <v>25</v>
      </c>
      <c r="F867" s="48">
        <v>1</v>
      </c>
      <c r="G867" s="48">
        <v>1</v>
      </c>
      <c r="H867" s="48">
        <v>1</v>
      </c>
      <c r="I867" s="48">
        <v>0.99</v>
      </c>
      <c r="J867" s="48">
        <v>0.99</v>
      </c>
      <c r="K867" s="48">
        <v>0.99</v>
      </c>
      <c r="L867" s="48">
        <v>0.99</v>
      </c>
      <c r="M867" s="48">
        <v>0.99</v>
      </c>
      <c r="N867" s="48">
        <v>0.99</v>
      </c>
      <c r="O867" s="48">
        <v>1</v>
      </c>
      <c r="P867" s="48">
        <v>1</v>
      </c>
      <c r="Q867" s="48">
        <v>1</v>
      </c>
      <c r="R867" s="48">
        <v>1</v>
      </c>
      <c r="S867" s="48">
        <v>1</v>
      </c>
      <c r="T867" s="48">
        <v>1</v>
      </c>
      <c r="U867" s="48">
        <v>1</v>
      </c>
      <c r="V867" s="48">
        <v>1</v>
      </c>
      <c r="W867" s="48">
        <v>1</v>
      </c>
      <c r="X867" s="48">
        <v>1</v>
      </c>
      <c r="Y867" s="48">
        <v>1</v>
      </c>
      <c r="Z867" s="48">
        <v>1</v>
      </c>
      <c r="AA867" s="48">
        <v>1</v>
      </c>
      <c r="AB867" s="48">
        <v>1</v>
      </c>
      <c r="AC867" s="48">
        <v>1</v>
      </c>
      <c r="AD867" s="48">
        <v>1</v>
      </c>
      <c r="AE867" s="48">
        <v>1</v>
      </c>
      <c r="AF867" s="48">
        <v>1</v>
      </c>
      <c r="AG867" s="48">
        <v>1</v>
      </c>
      <c r="AH867" s="48">
        <v>0.98</v>
      </c>
      <c r="AI867" s="48">
        <v>0.97</v>
      </c>
      <c r="AJ867" s="48">
        <v>0.97</v>
      </c>
      <c r="AK867" s="48">
        <v>0.96</v>
      </c>
    </row>
    <row r="868" spans="1:37" s="48" customFormat="1" x14ac:dyDescent="0.3">
      <c r="A868" s="48" t="str">
        <f t="shared" si="18"/>
        <v>SDG_NoInv_Base_ReproTest02PVAXavege</v>
      </c>
      <c r="B868" s="49" t="s">
        <v>221</v>
      </c>
      <c r="C868" s="50" t="s">
        <v>272</v>
      </c>
      <c r="D868" s="51" t="s">
        <v>212</v>
      </c>
      <c r="E868" s="48" t="s">
        <v>26</v>
      </c>
      <c r="F868" s="48">
        <v>1</v>
      </c>
      <c r="G868" s="48">
        <v>0.98</v>
      </c>
      <c r="H868" s="48">
        <v>0.99</v>
      </c>
      <c r="I868" s="48">
        <v>0.99</v>
      </c>
      <c r="J868" s="48">
        <v>0.99</v>
      </c>
      <c r="K868" s="48">
        <v>0.99</v>
      </c>
      <c r="L868" s="48">
        <v>0.99</v>
      </c>
      <c r="M868" s="48">
        <v>0.99</v>
      </c>
      <c r="N868" s="48">
        <v>0.99</v>
      </c>
      <c r="O868" s="48">
        <v>1.01</v>
      </c>
      <c r="P868" s="48">
        <v>1.01</v>
      </c>
      <c r="Q868" s="48">
        <v>1</v>
      </c>
      <c r="R868" s="48">
        <v>1</v>
      </c>
      <c r="S868" s="48">
        <v>1</v>
      </c>
      <c r="T868" s="48">
        <v>1</v>
      </c>
      <c r="U868" s="48">
        <v>1</v>
      </c>
      <c r="V868" s="48">
        <v>1</v>
      </c>
      <c r="W868" s="48">
        <v>1.01</v>
      </c>
      <c r="X868" s="48">
        <v>1.01</v>
      </c>
      <c r="Y868" s="48">
        <v>1.01</v>
      </c>
      <c r="Z868" s="48">
        <v>1</v>
      </c>
      <c r="AA868" s="48">
        <v>1</v>
      </c>
      <c r="AB868" s="48">
        <v>1.01</v>
      </c>
      <c r="AC868" s="48">
        <v>1.01</v>
      </c>
      <c r="AD868" s="48">
        <v>1.01</v>
      </c>
      <c r="AE868" s="48">
        <v>1</v>
      </c>
      <c r="AF868" s="48">
        <v>1.01</v>
      </c>
      <c r="AG868" s="48">
        <v>1</v>
      </c>
      <c r="AH868" s="48">
        <v>0.99</v>
      </c>
      <c r="AI868" s="48">
        <v>0.98</v>
      </c>
      <c r="AJ868" s="48">
        <v>0.97</v>
      </c>
      <c r="AK868" s="48">
        <v>0.97</v>
      </c>
    </row>
    <row r="869" spans="1:37" s="48" customFormat="1" x14ac:dyDescent="0.3">
      <c r="A869" s="48" t="str">
        <f t="shared" si="18"/>
        <v>SDG_NoInv_Base_ReproTest02PVAXafats</v>
      </c>
      <c r="B869" s="49" t="s">
        <v>221</v>
      </c>
      <c r="C869" s="50" t="s">
        <v>272</v>
      </c>
      <c r="D869" s="51" t="s">
        <v>212</v>
      </c>
      <c r="E869" s="48" t="s">
        <v>27</v>
      </c>
      <c r="F869" s="48">
        <v>1</v>
      </c>
      <c r="G869" s="48">
        <v>0.97</v>
      </c>
      <c r="H869" s="48">
        <v>0.96</v>
      </c>
      <c r="I869" s="48">
        <v>0.94</v>
      </c>
      <c r="J869" s="48">
        <v>0.95</v>
      </c>
      <c r="K869" s="48">
        <v>0.94</v>
      </c>
      <c r="L869" s="48">
        <v>0.93</v>
      </c>
      <c r="M869" s="48">
        <v>0.93</v>
      </c>
      <c r="N869" s="48">
        <v>0.92</v>
      </c>
      <c r="O869" s="48">
        <v>1.01</v>
      </c>
      <c r="P869" s="48">
        <v>1</v>
      </c>
      <c r="Q869" s="48">
        <v>0.97</v>
      </c>
      <c r="R869" s="48">
        <v>0.94</v>
      </c>
      <c r="S869" s="48">
        <v>0.93</v>
      </c>
      <c r="T869" s="48">
        <v>0.92</v>
      </c>
      <c r="U869" s="48">
        <v>0.91</v>
      </c>
      <c r="V869" s="48">
        <v>0.9</v>
      </c>
      <c r="W869" s="48">
        <v>0.9</v>
      </c>
      <c r="X869" s="48">
        <v>0.91</v>
      </c>
      <c r="Y869" s="48">
        <v>0.91</v>
      </c>
      <c r="Z869" s="48">
        <v>0.9</v>
      </c>
      <c r="AA869" s="48">
        <v>0.91</v>
      </c>
      <c r="AB869" s="48">
        <v>0.93</v>
      </c>
      <c r="AC869" s="48">
        <v>0.94</v>
      </c>
      <c r="AD869" s="48">
        <v>0.93</v>
      </c>
      <c r="AE869" s="48">
        <v>0.92</v>
      </c>
      <c r="AF869" s="48">
        <v>0.91</v>
      </c>
      <c r="AG869" s="48">
        <v>0.91</v>
      </c>
      <c r="AH869" s="48">
        <v>0.92</v>
      </c>
      <c r="AI869" s="48">
        <v>0.92</v>
      </c>
      <c r="AJ869" s="48">
        <v>0.92</v>
      </c>
      <c r="AK869" s="48">
        <v>0.92</v>
      </c>
    </row>
    <row r="870" spans="1:37" s="48" customFormat="1" x14ac:dyDescent="0.3">
      <c r="A870" s="48" t="str">
        <f t="shared" si="18"/>
        <v>SDG_NoInv_Base_ReproTest02PVAXadair</v>
      </c>
      <c r="B870" s="49" t="s">
        <v>221</v>
      </c>
      <c r="C870" s="50" t="s">
        <v>272</v>
      </c>
      <c r="D870" s="51" t="s">
        <v>212</v>
      </c>
      <c r="E870" s="48" t="s">
        <v>28</v>
      </c>
      <c r="F870" s="48">
        <v>1</v>
      </c>
      <c r="G870" s="48">
        <v>0.99</v>
      </c>
      <c r="H870" s="48">
        <v>0.98</v>
      </c>
      <c r="I870" s="48">
        <v>0.98</v>
      </c>
      <c r="J870" s="48">
        <v>0.99</v>
      </c>
      <c r="K870" s="48">
        <v>0.99</v>
      </c>
      <c r="L870" s="48">
        <v>0.99</v>
      </c>
      <c r="M870" s="48">
        <v>0.99</v>
      </c>
      <c r="N870" s="48">
        <v>0.99</v>
      </c>
      <c r="O870" s="48">
        <v>1</v>
      </c>
      <c r="P870" s="48">
        <v>1</v>
      </c>
      <c r="Q870" s="48">
        <v>0.99</v>
      </c>
      <c r="R870" s="48">
        <v>0.99</v>
      </c>
      <c r="S870" s="48">
        <v>0.99</v>
      </c>
      <c r="T870" s="48">
        <v>1</v>
      </c>
      <c r="U870" s="48">
        <v>1</v>
      </c>
      <c r="V870" s="48">
        <v>1</v>
      </c>
      <c r="W870" s="48">
        <v>1</v>
      </c>
      <c r="X870" s="48">
        <v>1</v>
      </c>
      <c r="Y870" s="48">
        <v>1</v>
      </c>
      <c r="Z870" s="48">
        <v>1</v>
      </c>
      <c r="AA870" s="48">
        <v>1</v>
      </c>
      <c r="AB870" s="48">
        <v>1</v>
      </c>
      <c r="AC870" s="48">
        <v>1</v>
      </c>
      <c r="AD870" s="48">
        <v>1</v>
      </c>
      <c r="AE870" s="48">
        <v>1</v>
      </c>
      <c r="AF870" s="48">
        <v>1</v>
      </c>
      <c r="AG870" s="48">
        <v>1</v>
      </c>
      <c r="AH870" s="48">
        <v>0.99</v>
      </c>
      <c r="AI870" s="48">
        <v>0.98</v>
      </c>
      <c r="AJ870" s="48">
        <v>0.97</v>
      </c>
      <c r="AK870" s="48">
        <v>0.97</v>
      </c>
    </row>
    <row r="871" spans="1:37" s="48" customFormat="1" x14ac:dyDescent="0.3">
      <c r="A871" s="48" t="str">
        <f t="shared" si="18"/>
        <v>SDG_NoInv_Base_ReproTest02PVAXagrai</v>
      </c>
      <c r="B871" s="49" t="s">
        <v>221</v>
      </c>
      <c r="C871" s="50" t="s">
        <v>272</v>
      </c>
      <c r="D871" s="51" t="s">
        <v>212</v>
      </c>
      <c r="E871" s="48" t="s">
        <v>29</v>
      </c>
      <c r="F871" s="48">
        <v>1</v>
      </c>
      <c r="G871" s="48">
        <v>1</v>
      </c>
      <c r="H871" s="48">
        <v>0.98</v>
      </c>
      <c r="I871" s="48">
        <v>0.98</v>
      </c>
      <c r="J871" s="48">
        <v>0.98</v>
      </c>
      <c r="K871" s="48">
        <v>0.97</v>
      </c>
      <c r="L871" s="48">
        <v>0.97</v>
      </c>
      <c r="M871" s="48">
        <v>0.96</v>
      </c>
      <c r="N871" s="48">
        <v>0.96</v>
      </c>
      <c r="O871" s="48">
        <v>0.96</v>
      </c>
      <c r="P871" s="48">
        <v>0.95</v>
      </c>
      <c r="Q871" s="48">
        <v>0.95</v>
      </c>
      <c r="R871" s="48">
        <v>0.95</v>
      </c>
      <c r="S871" s="48">
        <v>0.95</v>
      </c>
      <c r="T871" s="48">
        <v>0.94</v>
      </c>
      <c r="U871" s="48">
        <v>0.94</v>
      </c>
      <c r="V871" s="48">
        <v>0.94</v>
      </c>
      <c r="W871" s="48">
        <v>0.94</v>
      </c>
      <c r="X871" s="48">
        <v>0.94</v>
      </c>
      <c r="Y871" s="48">
        <v>0.94</v>
      </c>
      <c r="Z871" s="48">
        <v>0.94</v>
      </c>
      <c r="AA871" s="48">
        <v>0.94</v>
      </c>
      <c r="AB871" s="48">
        <v>0.94</v>
      </c>
      <c r="AC871" s="48">
        <v>0.94</v>
      </c>
      <c r="AD871" s="48">
        <v>0.94</v>
      </c>
      <c r="AE871" s="48">
        <v>0.95</v>
      </c>
      <c r="AF871" s="48">
        <v>0.95</v>
      </c>
      <c r="AG871" s="48">
        <v>0.94</v>
      </c>
      <c r="AH871" s="48">
        <v>0.93</v>
      </c>
      <c r="AI871" s="48">
        <v>0.93</v>
      </c>
      <c r="AJ871" s="48">
        <v>0.93</v>
      </c>
      <c r="AK871" s="48">
        <v>0.93</v>
      </c>
    </row>
    <row r="872" spans="1:37" s="48" customFormat="1" x14ac:dyDescent="0.3">
      <c r="A872" s="48" t="str">
        <f t="shared" si="18"/>
        <v>SDG_NoInv_Base_ReproTest02PVAXastar</v>
      </c>
      <c r="B872" s="49" t="s">
        <v>221</v>
      </c>
      <c r="C872" s="50" t="s">
        <v>272</v>
      </c>
      <c r="D872" s="51" t="s">
        <v>212</v>
      </c>
      <c r="E872" s="48" t="s">
        <v>30</v>
      </c>
      <c r="F872" s="48">
        <v>1</v>
      </c>
      <c r="G872" s="48">
        <v>0.99</v>
      </c>
      <c r="H872" s="48">
        <v>0.98</v>
      </c>
      <c r="I872" s="48">
        <v>0.98</v>
      </c>
      <c r="J872" s="48">
        <v>0.98</v>
      </c>
      <c r="K872" s="48">
        <v>0.97</v>
      </c>
      <c r="L872" s="48">
        <v>0.96</v>
      </c>
      <c r="M872" s="48">
        <v>0.95</v>
      </c>
      <c r="N872" s="48">
        <v>0.95</v>
      </c>
      <c r="O872" s="48">
        <v>0.95</v>
      </c>
      <c r="P872" s="48">
        <v>0.94</v>
      </c>
      <c r="Q872" s="48">
        <v>0.94</v>
      </c>
      <c r="R872" s="48">
        <v>0.94</v>
      </c>
      <c r="S872" s="48">
        <v>0.93</v>
      </c>
      <c r="T872" s="48">
        <v>0.93</v>
      </c>
      <c r="U872" s="48">
        <v>0.93</v>
      </c>
      <c r="V872" s="48">
        <v>0.92</v>
      </c>
      <c r="W872" s="48">
        <v>0.92</v>
      </c>
      <c r="X872" s="48">
        <v>0.92</v>
      </c>
      <c r="Y872" s="48">
        <v>0.92</v>
      </c>
      <c r="Z872" s="48">
        <v>0.92</v>
      </c>
      <c r="AA872" s="48">
        <v>0.92</v>
      </c>
      <c r="AB872" s="48">
        <v>0.92</v>
      </c>
      <c r="AC872" s="48">
        <v>0.91</v>
      </c>
      <c r="AD872" s="48">
        <v>0.92</v>
      </c>
      <c r="AE872" s="48">
        <v>0.92</v>
      </c>
      <c r="AF872" s="48">
        <v>0.92</v>
      </c>
      <c r="AG872" s="48">
        <v>0.9</v>
      </c>
      <c r="AH872" s="48">
        <v>0.87</v>
      </c>
      <c r="AI872" s="48">
        <v>0.85</v>
      </c>
      <c r="AJ872" s="48">
        <v>0.84</v>
      </c>
      <c r="AK872" s="48">
        <v>0.83</v>
      </c>
    </row>
    <row r="873" spans="1:37" s="48" customFormat="1" x14ac:dyDescent="0.3">
      <c r="A873" s="48" t="str">
        <f t="shared" si="18"/>
        <v>SDG_NoInv_Base_ReproTest02PVAXafeed</v>
      </c>
      <c r="B873" s="49" t="s">
        <v>221</v>
      </c>
      <c r="C873" s="50" t="s">
        <v>272</v>
      </c>
      <c r="D873" s="51" t="s">
        <v>212</v>
      </c>
      <c r="E873" s="48" t="s">
        <v>31</v>
      </c>
      <c r="F873" s="48">
        <v>1</v>
      </c>
      <c r="G873" s="48">
        <v>0.78</v>
      </c>
      <c r="H873" s="48">
        <v>0.87</v>
      </c>
      <c r="I873" s="48">
        <v>0.89</v>
      </c>
      <c r="J873" s="48">
        <v>0.91</v>
      </c>
      <c r="K873" s="48">
        <v>0.92</v>
      </c>
      <c r="L873" s="48">
        <v>0.91</v>
      </c>
      <c r="M873" s="48">
        <v>0.91</v>
      </c>
      <c r="N873" s="48">
        <v>0.91</v>
      </c>
      <c r="O873" s="48">
        <v>0.95</v>
      </c>
      <c r="P873" s="48">
        <v>0.94</v>
      </c>
      <c r="Q873" s="48">
        <v>0.94</v>
      </c>
      <c r="R873" s="48">
        <v>0.94</v>
      </c>
      <c r="S873" s="48">
        <v>0.94</v>
      </c>
      <c r="T873" s="48">
        <v>0.95</v>
      </c>
      <c r="U873" s="48">
        <v>0.95</v>
      </c>
      <c r="V873" s="48">
        <v>0.95</v>
      </c>
      <c r="W873" s="48">
        <v>0.96</v>
      </c>
      <c r="X873" s="48">
        <v>0.96</v>
      </c>
      <c r="Y873" s="48">
        <v>0.97</v>
      </c>
      <c r="Z873" s="48">
        <v>0.97</v>
      </c>
      <c r="AA873" s="48">
        <v>0.97</v>
      </c>
      <c r="AB873" s="48">
        <v>0.99</v>
      </c>
      <c r="AC873" s="48">
        <v>0.99</v>
      </c>
      <c r="AD873" s="48">
        <v>0.99</v>
      </c>
      <c r="AE873" s="48">
        <v>0.98</v>
      </c>
      <c r="AF873" s="48">
        <v>0.98</v>
      </c>
      <c r="AG873" s="48">
        <v>0.98</v>
      </c>
      <c r="AH873" s="48">
        <v>1.04</v>
      </c>
      <c r="AI873" s="48">
        <v>1.06</v>
      </c>
      <c r="AJ873" s="48">
        <v>1.06</v>
      </c>
      <c r="AK873" s="48">
        <v>1.06</v>
      </c>
    </row>
    <row r="874" spans="1:37" s="48" customFormat="1" x14ac:dyDescent="0.3">
      <c r="A874" s="48" t="str">
        <f t="shared" si="18"/>
        <v>SDG_NoInv_Base_ReproTest02PVAXabake</v>
      </c>
      <c r="B874" s="49" t="s">
        <v>221</v>
      </c>
      <c r="C874" s="50" t="s">
        <v>272</v>
      </c>
      <c r="D874" s="51" t="s">
        <v>212</v>
      </c>
      <c r="E874" s="48" t="s">
        <v>32</v>
      </c>
      <c r="F874" s="48">
        <v>1</v>
      </c>
      <c r="G874" s="48">
        <v>1.01</v>
      </c>
      <c r="H874" s="48">
        <v>1.01</v>
      </c>
      <c r="I874" s="48">
        <v>1.01</v>
      </c>
      <c r="J874" s="48">
        <v>1.01</v>
      </c>
      <c r="K874" s="48">
        <v>1.01</v>
      </c>
      <c r="L874" s="48">
        <v>1.01</v>
      </c>
      <c r="M874" s="48">
        <v>1.01</v>
      </c>
      <c r="N874" s="48">
        <v>1.01</v>
      </c>
      <c r="O874" s="48">
        <v>1.01</v>
      </c>
      <c r="P874" s="48">
        <v>1.01</v>
      </c>
      <c r="Q874" s="48">
        <v>1.01</v>
      </c>
      <c r="R874" s="48">
        <v>1.01</v>
      </c>
      <c r="S874" s="48">
        <v>1.01</v>
      </c>
      <c r="T874" s="48">
        <v>1.01</v>
      </c>
      <c r="U874" s="48">
        <v>1.01</v>
      </c>
      <c r="V874" s="48">
        <v>1.02</v>
      </c>
      <c r="W874" s="48">
        <v>1.02</v>
      </c>
      <c r="X874" s="48">
        <v>1.02</v>
      </c>
      <c r="Y874" s="48">
        <v>1.02</v>
      </c>
      <c r="Z874" s="48">
        <v>1.02</v>
      </c>
      <c r="AA874" s="48">
        <v>1.01</v>
      </c>
      <c r="AB874" s="48">
        <v>1.01</v>
      </c>
      <c r="AC874" s="48">
        <v>1.01</v>
      </c>
      <c r="AD874" s="48">
        <v>1.01</v>
      </c>
      <c r="AE874" s="48">
        <v>1.01</v>
      </c>
      <c r="AF874" s="48">
        <v>1.01</v>
      </c>
      <c r="AG874" s="48">
        <v>1.01</v>
      </c>
      <c r="AH874" s="48">
        <v>0.99</v>
      </c>
      <c r="AI874" s="48">
        <v>0.97</v>
      </c>
      <c r="AJ874" s="48">
        <v>0.96</v>
      </c>
      <c r="AK874" s="48">
        <v>0.96</v>
      </c>
    </row>
    <row r="875" spans="1:37" s="48" customFormat="1" x14ac:dyDescent="0.3">
      <c r="A875" s="48" t="str">
        <f t="shared" si="18"/>
        <v>SDG_NoInv_Base_ReproTest02PVAXasuga</v>
      </c>
      <c r="B875" s="49" t="s">
        <v>221</v>
      </c>
      <c r="C875" s="50" t="s">
        <v>272</v>
      </c>
      <c r="D875" s="51" t="s">
        <v>212</v>
      </c>
      <c r="E875" s="48" t="s">
        <v>33</v>
      </c>
      <c r="F875" s="48">
        <v>1</v>
      </c>
      <c r="G875" s="48">
        <v>1.01</v>
      </c>
      <c r="H875" s="48">
        <v>1</v>
      </c>
      <c r="I875" s="48">
        <v>1</v>
      </c>
      <c r="J875" s="48">
        <v>1</v>
      </c>
      <c r="K875" s="48">
        <v>1</v>
      </c>
      <c r="L875" s="48">
        <v>1</v>
      </c>
      <c r="M875" s="48">
        <v>0.99</v>
      </c>
      <c r="N875" s="48">
        <v>0.99</v>
      </c>
      <c r="O875" s="48">
        <v>0.99</v>
      </c>
      <c r="P875" s="48">
        <v>0.99</v>
      </c>
      <c r="Q875" s="48">
        <v>0.98</v>
      </c>
      <c r="R875" s="48">
        <v>0.98</v>
      </c>
      <c r="S875" s="48">
        <v>0.99</v>
      </c>
      <c r="T875" s="48">
        <v>0.99</v>
      </c>
      <c r="U875" s="48">
        <v>0.99</v>
      </c>
      <c r="V875" s="48">
        <v>0.98</v>
      </c>
      <c r="W875" s="48">
        <v>0.98</v>
      </c>
      <c r="X875" s="48">
        <v>0.99</v>
      </c>
      <c r="Y875" s="48">
        <v>0.98</v>
      </c>
      <c r="Z875" s="48">
        <v>0.98</v>
      </c>
      <c r="AA875" s="48">
        <v>0.98</v>
      </c>
      <c r="AB875" s="48">
        <v>0.98</v>
      </c>
      <c r="AC875" s="48">
        <v>0.98</v>
      </c>
      <c r="AD875" s="48">
        <v>0.98</v>
      </c>
      <c r="AE875" s="48">
        <v>0.98</v>
      </c>
      <c r="AF875" s="48">
        <v>0.98</v>
      </c>
      <c r="AG875" s="48">
        <v>0.98</v>
      </c>
      <c r="AH875" s="48">
        <v>0.97</v>
      </c>
      <c r="AI875" s="48">
        <v>0.96</v>
      </c>
      <c r="AJ875" s="48">
        <v>0.96</v>
      </c>
      <c r="AK875" s="48">
        <v>0.96</v>
      </c>
    </row>
    <row r="876" spans="1:37" s="48" customFormat="1" x14ac:dyDescent="0.3">
      <c r="A876" s="48" t="str">
        <f t="shared" si="18"/>
        <v>SDG_NoInv_Base_ReproTest02PVAXaconf</v>
      </c>
      <c r="B876" s="49" t="s">
        <v>221</v>
      </c>
      <c r="C876" s="50" t="s">
        <v>272</v>
      </c>
      <c r="D876" s="51" t="s">
        <v>212</v>
      </c>
      <c r="E876" s="48" t="s">
        <v>34</v>
      </c>
      <c r="F876" s="48">
        <v>1</v>
      </c>
      <c r="G876" s="48">
        <v>1</v>
      </c>
      <c r="H876" s="48">
        <v>1.01</v>
      </c>
      <c r="I876" s="48">
        <v>1.01</v>
      </c>
      <c r="J876" s="48">
        <v>1.01</v>
      </c>
      <c r="K876" s="48">
        <v>1.01</v>
      </c>
      <c r="L876" s="48">
        <v>1.01</v>
      </c>
      <c r="M876" s="48">
        <v>1.02</v>
      </c>
      <c r="N876" s="48">
        <v>1.02</v>
      </c>
      <c r="O876" s="48">
        <v>1.02</v>
      </c>
      <c r="P876" s="48">
        <v>1.03</v>
      </c>
      <c r="Q876" s="48">
        <v>1.03</v>
      </c>
      <c r="R876" s="48">
        <v>1.03</v>
      </c>
      <c r="S876" s="48">
        <v>1.04</v>
      </c>
      <c r="T876" s="48">
        <v>1.04</v>
      </c>
      <c r="U876" s="48">
        <v>1.04</v>
      </c>
      <c r="V876" s="48">
        <v>1.05</v>
      </c>
      <c r="W876" s="48">
        <v>1.05</v>
      </c>
      <c r="X876" s="48">
        <v>1.05</v>
      </c>
      <c r="Y876" s="48">
        <v>1.05</v>
      </c>
      <c r="Z876" s="48">
        <v>1.04</v>
      </c>
      <c r="AA876" s="48">
        <v>1.04</v>
      </c>
      <c r="AB876" s="48">
        <v>1.04</v>
      </c>
      <c r="AC876" s="48">
        <v>1.04</v>
      </c>
      <c r="AD876" s="48">
        <v>1.04</v>
      </c>
      <c r="AE876" s="48">
        <v>1.04</v>
      </c>
      <c r="AF876" s="48">
        <v>1.04</v>
      </c>
      <c r="AG876" s="48">
        <v>1.04</v>
      </c>
      <c r="AH876" s="48">
        <v>1.02</v>
      </c>
      <c r="AI876" s="48">
        <v>1.01</v>
      </c>
      <c r="AJ876" s="48">
        <v>0.99</v>
      </c>
      <c r="AK876" s="48">
        <v>0.99</v>
      </c>
    </row>
    <row r="877" spans="1:37" s="48" customFormat="1" x14ac:dyDescent="0.3">
      <c r="A877" s="48" t="str">
        <f t="shared" si="18"/>
        <v>SDG_NoInv_Base_ReproTest02PVAXapast</v>
      </c>
      <c r="B877" s="49" t="s">
        <v>221</v>
      </c>
      <c r="C877" s="50" t="s">
        <v>272</v>
      </c>
      <c r="D877" s="51" t="s">
        <v>212</v>
      </c>
      <c r="E877" s="48" t="s">
        <v>35</v>
      </c>
      <c r="F877" s="48">
        <v>1</v>
      </c>
      <c r="G877" s="48">
        <v>0.93</v>
      </c>
      <c r="H877" s="48">
        <v>0.94</v>
      </c>
      <c r="I877" s="48">
        <v>0.93</v>
      </c>
      <c r="J877" s="48">
        <v>0.94</v>
      </c>
      <c r="K877" s="48">
        <v>0.94</v>
      </c>
      <c r="L877" s="48">
        <v>0.94</v>
      </c>
      <c r="M877" s="48">
        <v>0.94</v>
      </c>
      <c r="N877" s="48">
        <v>0.94</v>
      </c>
      <c r="O877" s="48">
        <v>0.98</v>
      </c>
      <c r="P877" s="48">
        <v>0.97</v>
      </c>
      <c r="Q877" s="48">
        <v>0.96</v>
      </c>
      <c r="R877" s="48">
        <v>0.95</v>
      </c>
      <c r="S877" s="48">
        <v>0.96</v>
      </c>
      <c r="T877" s="48">
        <v>0.96</v>
      </c>
      <c r="U877" s="48">
        <v>0.96</v>
      </c>
      <c r="V877" s="48">
        <v>0.95</v>
      </c>
      <c r="W877" s="48">
        <v>0.96</v>
      </c>
      <c r="X877" s="48">
        <v>0.96</v>
      </c>
      <c r="Y877" s="48">
        <v>0.96</v>
      </c>
      <c r="Z877" s="48">
        <v>0.95</v>
      </c>
      <c r="AA877" s="48">
        <v>0.95</v>
      </c>
      <c r="AB877" s="48">
        <v>0.96</v>
      </c>
      <c r="AC877" s="48">
        <v>0.96</v>
      </c>
      <c r="AD877" s="48">
        <v>0.96</v>
      </c>
      <c r="AE877" s="48">
        <v>0.96</v>
      </c>
      <c r="AF877" s="48">
        <v>0.96</v>
      </c>
      <c r="AG877" s="48">
        <v>0.95</v>
      </c>
      <c r="AH877" s="48">
        <v>0.97</v>
      </c>
      <c r="AI877" s="48">
        <v>0.97</v>
      </c>
      <c r="AJ877" s="48">
        <v>0.97</v>
      </c>
      <c r="AK877" s="48">
        <v>0.97</v>
      </c>
    </row>
    <row r="878" spans="1:37" s="48" customFormat="1" x14ac:dyDescent="0.3">
      <c r="A878" s="48" t="str">
        <f t="shared" si="18"/>
        <v>SDG_NoInv_Base_ReproTest02PVAXaofoo</v>
      </c>
      <c r="B878" s="49" t="s">
        <v>221</v>
      </c>
      <c r="C878" s="50" t="s">
        <v>272</v>
      </c>
      <c r="D878" s="51" t="s">
        <v>212</v>
      </c>
      <c r="E878" s="48" t="s">
        <v>36</v>
      </c>
      <c r="F878" s="48">
        <v>1</v>
      </c>
      <c r="G878" s="48">
        <v>0.96</v>
      </c>
      <c r="H878" s="48">
        <v>0.96</v>
      </c>
      <c r="I878" s="48">
        <v>0.97</v>
      </c>
      <c r="J878" s="48">
        <v>0.97</v>
      </c>
      <c r="K878" s="48">
        <v>0.97</v>
      </c>
      <c r="L878" s="48">
        <v>0.97</v>
      </c>
      <c r="M878" s="48">
        <v>0.97</v>
      </c>
      <c r="N878" s="48">
        <v>0.97</v>
      </c>
      <c r="O878" s="48">
        <v>1</v>
      </c>
      <c r="P878" s="48">
        <v>0.99</v>
      </c>
      <c r="Q878" s="48">
        <v>0.98</v>
      </c>
      <c r="R878" s="48">
        <v>0.98</v>
      </c>
      <c r="S878" s="48">
        <v>0.98</v>
      </c>
      <c r="T878" s="48">
        <v>0.98</v>
      </c>
      <c r="U878" s="48">
        <v>0.98</v>
      </c>
      <c r="V878" s="48">
        <v>0.98</v>
      </c>
      <c r="W878" s="48">
        <v>0.98</v>
      </c>
      <c r="X878" s="48">
        <v>0.99</v>
      </c>
      <c r="Y878" s="48">
        <v>0.98</v>
      </c>
      <c r="Z878" s="48">
        <v>0.98</v>
      </c>
      <c r="AA878" s="48">
        <v>0.98</v>
      </c>
      <c r="AB878" s="48">
        <v>0.99</v>
      </c>
      <c r="AC878" s="48">
        <v>0.99</v>
      </c>
      <c r="AD878" s="48">
        <v>0.98</v>
      </c>
      <c r="AE878" s="48">
        <v>0.98</v>
      </c>
      <c r="AF878" s="48">
        <v>0.98</v>
      </c>
      <c r="AG878" s="48">
        <v>0.98</v>
      </c>
      <c r="AH878" s="48">
        <v>0.98</v>
      </c>
      <c r="AI878" s="48">
        <v>0.98</v>
      </c>
      <c r="AJ878" s="48">
        <v>0.97</v>
      </c>
      <c r="AK878" s="48">
        <v>0.97</v>
      </c>
    </row>
    <row r="879" spans="1:37" s="48" customFormat="1" x14ac:dyDescent="0.3">
      <c r="A879" s="48" t="str">
        <f t="shared" si="18"/>
        <v>SDG_NoInv_Base_ReproTest02PVAXabevt</v>
      </c>
      <c r="B879" s="49" t="s">
        <v>221</v>
      </c>
      <c r="C879" s="50" t="s">
        <v>272</v>
      </c>
      <c r="D879" s="51" t="s">
        <v>212</v>
      </c>
      <c r="E879" s="48" t="s">
        <v>37</v>
      </c>
      <c r="F879" s="48">
        <v>1</v>
      </c>
      <c r="G879" s="48">
        <v>1</v>
      </c>
      <c r="H879" s="48">
        <v>1.02</v>
      </c>
      <c r="I879" s="48">
        <v>1.01</v>
      </c>
      <c r="J879" s="48">
        <v>1.01</v>
      </c>
      <c r="K879" s="48">
        <v>1.01</v>
      </c>
      <c r="L879" s="48">
        <v>1.01</v>
      </c>
      <c r="M879" s="48">
        <v>1.01</v>
      </c>
      <c r="N879" s="48">
        <v>1.01</v>
      </c>
      <c r="O879" s="48">
        <v>1.05</v>
      </c>
      <c r="P879" s="48">
        <v>1.04</v>
      </c>
      <c r="Q879" s="48">
        <v>1.03</v>
      </c>
      <c r="R879" s="48">
        <v>1.02</v>
      </c>
      <c r="S879" s="48">
        <v>1.02</v>
      </c>
      <c r="T879" s="48">
        <v>1.02</v>
      </c>
      <c r="U879" s="48">
        <v>1.02</v>
      </c>
      <c r="V879" s="48">
        <v>1.02</v>
      </c>
      <c r="W879" s="48">
        <v>1.02</v>
      </c>
      <c r="X879" s="48">
        <v>1.02</v>
      </c>
      <c r="Y879" s="48">
        <v>1.02</v>
      </c>
      <c r="Z879" s="48">
        <v>1.01</v>
      </c>
      <c r="AA879" s="48">
        <v>1.01</v>
      </c>
      <c r="AB879" s="48">
        <v>1.02</v>
      </c>
      <c r="AC879" s="48">
        <v>1.02</v>
      </c>
      <c r="AD879" s="48">
        <v>1.02</v>
      </c>
      <c r="AE879" s="48">
        <v>1.01</v>
      </c>
      <c r="AF879" s="48">
        <v>1.01</v>
      </c>
      <c r="AG879" s="48">
        <v>1.01</v>
      </c>
      <c r="AH879" s="48">
        <v>1</v>
      </c>
      <c r="AI879" s="48">
        <v>0.99</v>
      </c>
      <c r="AJ879" s="48">
        <v>0.99</v>
      </c>
      <c r="AK879" s="48">
        <v>0.98</v>
      </c>
    </row>
    <row r="880" spans="1:37" s="48" customFormat="1" x14ac:dyDescent="0.3">
      <c r="A880" s="48" t="str">
        <f t="shared" si="18"/>
        <v>SDG_NoInv_Base_ReproTest02PVAXatext</v>
      </c>
      <c r="B880" s="49" t="s">
        <v>221</v>
      </c>
      <c r="C880" s="50" t="s">
        <v>272</v>
      </c>
      <c r="D880" s="51" t="s">
        <v>212</v>
      </c>
      <c r="E880" s="48" t="s">
        <v>38</v>
      </c>
      <c r="F880" s="48">
        <v>1</v>
      </c>
      <c r="G880" s="48">
        <v>1.1000000000000001</v>
      </c>
      <c r="H880" s="48">
        <v>1.0900000000000001</v>
      </c>
      <c r="I880" s="48">
        <v>1.0900000000000001</v>
      </c>
      <c r="J880" s="48">
        <v>1.08</v>
      </c>
      <c r="K880" s="48">
        <v>1.08</v>
      </c>
      <c r="L880" s="48">
        <v>1.0900000000000001</v>
      </c>
      <c r="M880" s="48">
        <v>1.1000000000000001</v>
      </c>
      <c r="N880" s="48">
        <v>1.1000000000000001</v>
      </c>
      <c r="O880" s="48">
        <v>1.1000000000000001</v>
      </c>
      <c r="P880" s="48">
        <v>1.1000000000000001</v>
      </c>
      <c r="Q880" s="48">
        <v>1.1000000000000001</v>
      </c>
      <c r="R880" s="48">
        <v>1.1100000000000001</v>
      </c>
      <c r="S880" s="48">
        <v>1.1100000000000001</v>
      </c>
      <c r="T880" s="48">
        <v>1.1100000000000001</v>
      </c>
      <c r="U880" s="48">
        <v>1.1100000000000001</v>
      </c>
      <c r="V880" s="48">
        <v>1.1200000000000001</v>
      </c>
      <c r="W880" s="48">
        <v>1.1200000000000001</v>
      </c>
      <c r="X880" s="48">
        <v>1.1200000000000001</v>
      </c>
      <c r="Y880" s="48">
        <v>1.1200000000000001</v>
      </c>
      <c r="Z880" s="48">
        <v>1.1100000000000001</v>
      </c>
      <c r="AA880" s="48">
        <v>1.1100000000000001</v>
      </c>
      <c r="AB880" s="48">
        <v>1.1100000000000001</v>
      </c>
      <c r="AC880" s="48">
        <v>1.1000000000000001</v>
      </c>
      <c r="AD880" s="48">
        <v>1.1000000000000001</v>
      </c>
      <c r="AE880" s="48">
        <v>1.1000000000000001</v>
      </c>
      <c r="AF880" s="48">
        <v>1.1000000000000001</v>
      </c>
      <c r="AG880" s="48">
        <v>1.1000000000000001</v>
      </c>
      <c r="AH880" s="48">
        <v>1.07</v>
      </c>
      <c r="AI880" s="48">
        <v>1.04</v>
      </c>
      <c r="AJ880" s="48">
        <v>1.02</v>
      </c>
      <c r="AK880" s="48">
        <v>1.01</v>
      </c>
    </row>
    <row r="881" spans="1:37" s="48" customFormat="1" x14ac:dyDescent="0.3">
      <c r="A881" s="48" t="str">
        <f t="shared" si="18"/>
        <v>SDG_NoInv_Base_ReproTest02PVAXaclth</v>
      </c>
      <c r="B881" s="49" t="s">
        <v>221</v>
      </c>
      <c r="C881" s="50" t="s">
        <v>272</v>
      </c>
      <c r="D881" s="51" t="s">
        <v>212</v>
      </c>
      <c r="E881" s="48" t="s">
        <v>39</v>
      </c>
      <c r="F881" s="48">
        <v>1</v>
      </c>
      <c r="G881" s="48">
        <v>1.1000000000000001</v>
      </c>
      <c r="H881" s="48">
        <v>1.1000000000000001</v>
      </c>
      <c r="I881" s="48">
        <v>1.1000000000000001</v>
      </c>
      <c r="J881" s="48">
        <v>1.1000000000000001</v>
      </c>
      <c r="K881" s="48">
        <v>1.1100000000000001</v>
      </c>
      <c r="L881" s="48">
        <v>1.1100000000000001</v>
      </c>
      <c r="M881" s="48">
        <v>1.1200000000000001</v>
      </c>
      <c r="N881" s="48">
        <v>1.1299999999999999</v>
      </c>
      <c r="O881" s="48">
        <v>1.1200000000000001</v>
      </c>
      <c r="P881" s="48">
        <v>1.1299999999999999</v>
      </c>
      <c r="Q881" s="48">
        <v>1.1299999999999999</v>
      </c>
      <c r="R881" s="48">
        <v>1.1299999999999999</v>
      </c>
      <c r="S881" s="48">
        <v>1.1299999999999999</v>
      </c>
      <c r="T881" s="48">
        <v>1.1399999999999999</v>
      </c>
      <c r="U881" s="48">
        <v>1.1399999999999999</v>
      </c>
      <c r="V881" s="48">
        <v>1.1399999999999999</v>
      </c>
      <c r="W881" s="48">
        <v>1.1499999999999999</v>
      </c>
      <c r="X881" s="48">
        <v>1.1499999999999999</v>
      </c>
      <c r="Y881" s="48">
        <v>1.1399999999999999</v>
      </c>
      <c r="Z881" s="48">
        <v>1.1399999999999999</v>
      </c>
      <c r="AA881" s="48">
        <v>1.1399999999999999</v>
      </c>
      <c r="AB881" s="48">
        <v>1.1299999999999999</v>
      </c>
      <c r="AC881" s="48">
        <v>1.1200000000000001</v>
      </c>
      <c r="AD881" s="48">
        <v>1.1200000000000001</v>
      </c>
      <c r="AE881" s="48">
        <v>1.1200000000000001</v>
      </c>
      <c r="AF881" s="48">
        <v>1.1200000000000001</v>
      </c>
      <c r="AG881" s="48">
        <v>1.1200000000000001</v>
      </c>
      <c r="AH881" s="48">
        <v>1.08</v>
      </c>
      <c r="AI881" s="48">
        <v>1.05</v>
      </c>
      <c r="AJ881" s="48">
        <v>1.04</v>
      </c>
      <c r="AK881" s="48">
        <v>1.02</v>
      </c>
    </row>
    <row r="882" spans="1:37" s="48" customFormat="1" x14ac:dyDescent="0.3">
      <c r="A882" s="48" t="str">
        <f t="shared" si="18"/>
        <v>SDG_NoInv_Base_ReproTest02PVAXaleat</v>
      </c>
      <c r="B882" s="49" t="s">
        <v>221</v>
      </c>
      <c r="C882" s="50" t="s">
        <v>272</v>
      </c>
      <c r="D882" s="51" t="s">
        <v>212</v>
      </c>
      <c r="E882" s="48" t="s">
        <v>40</v>
      </c>
      <c r="F882" s="48">
        <v>1</v>
      </c>
      <c r="G882" s="48">
        <v>1.0900000000000001</v>
      </c>
      <c r="H882" s="48">
        <v>1.05</v>
      </c>
      <c r="I882" s="48">
        <v>1.01</v>
      </c>
      <c r="J882" s="48">
        <v>0.99</v>
      </c>
      <c r="K882" s="48">
        <v>1</v>
      </c>
      <c r="L882" s="48">
        <v>1</v>
      </c>
      <c r="M882" s="48">
        <v>1.02</v>
      </c>
      <c r="N882" s="48">
        <v>1.02</v>
      </c>
      <c r="O882" s="48">
        <v>1.1200000000000001</v>
      </c>
      <c r="P882" s="48">
        <v>1.1200000000000001</v>
      </c>
      <c r="Q882" s="48">
        <v>1.1000000000000001</v>
      </c>
      <c r="R882" s="48">
        <v>1.07</v>
      </c>
      <c r="S882" s="48">
        <v>1.05</v>
      </c>
      <c r="T882" s="48">
        <v>1.04</v>
      </c>
      <c r="U882" s="48">
        <v>1.03</v>
      </c>
      <c r="V882" s="48">
        <v>1.02</v>
      </c>
      <c r="W882" s="48">
        <v>1.03</v>
      </c>
      <c r="X882" s="48">
        <v>1.03</v>
      </c>
      <c r="Y882" s="48">
        <v>1.02</v>
      </c>
      <c r="Z882" s="48">
        <v>1.01</v>
      </c>
      <c r="AA882" s="48">
        <v>1.01</v>
      </c>
      <c r="AB882" s="48">
        <v>1.03</v>
      </c>
      <c r="AC882" s="48">
        <v>1.03</v>
      </c>
      <c r="AD882" s="48">
        <v>1.03</v>
      </c>
      <c r="AE882" s="48">
        <v>1.03</v>
      </c>
      <c r="AF882" s="48">
        <v>1.03</v>
      </c>
      <c r="AG882" s="48">
        <v>1.02</v>
      </c>
      <c r="AH882" s="48">
        <v>0.99</v>
      </c>
      <c r="AI882" s="48">
        <v>0.95</v>
      </c>
      <c r="AJ882" s="48">
        <v>0.93</v>
      </c>
      <c r="AK882" s="48">
        <v>0.92</v>
      </c>
    </row>
    <row r="883" spans="1:37" s="48" customFormat="1" x14ac:dyDescent="0.3">
      <c r="A883" s="48" t="str">
        <f t="shared" si="18"/>
        <v>SDG_NoInv_Base_ReproTest02PVAXafoot</v>
      </c>
      <c r="B883" s="49" t="s">
        <v>221</v>
      </c>
      <c r="C883" s="50" t="s">
        <v>272</v>
      </c>
      <c r="D883" s="51" t="s">
        <v>212</v>
      </c>
      <c r="E883" s="48" t="s">
        <v>41</v>
      </c>
      <c r="F883" s="48">
        <v>1</v>
      </c>
      <c r="G883" s="48">
        <v>1.0900000000000001</v>
      </c>
      <c r="H883" s="48">
        <v>1.0900000000000001</v>
      </c>
      <c r="I883" s="48">
        <v>1.0900000000000001</v>
      </c>
      <c r="J883" s="48">
        <v>1.0900000000000001</v>
      </c>
      <c r="K883" s="48">
        <v>1.0900000000000001</v>
      </c>
      <c r="L883" s="48">
        <v>1.1000000000000001</v>
      </c>
      <c r="M883" s="48">
        <v>1.1000000000000001</v>
      </c>
      <c r="N883" s="48">
        <v>1.1100000000000001</v>
      </c>
      <c r="O883" s="48">
        <v>1.1000000000000001</v>
      </c>
      <c r="P883" s="48">
        <v>1.1100000000000001</v>
      </c>
      <c r="Q883" s="48">
        <v>1.1100000000000001</v>
      </c>
      <c r="R883" s="48">
        <v>1.1100000000000001</v>
      </c>
      <c r="S883" s="48">
        <v>1.1100000000000001</v>
      </c>
      <c r="T883" s="48">
        <v>1.1100000000000001</v>
      </c>
      <c r="U883" s="48">
        <v>1.1200000000000001</v>
      </c>
      <c r="V883" s="48">
        <v>1.1200000000000001</v>
      </c>
      <c r="W883" s="48">
        <v>1.1200000000000001</v>
      </c>
      <c r="X883" s="48">
        <v>1.1200000000000001</v>
      </c>
      <c r="Y883" s="48">
        <v>1.1200000000000001</v>
      </c>
      <c r="Z883" s="48">
        <v>1.1200000000000001</v>
      </c>
      <c r="AA883" s="48">
        <v>1.1100000000000001</v>
      </c>
      <c r="AB883" s="48">
        <v>1.1100000000000001</v>
      </c>
      <c r="AC883" s="48">
        <v>1.1000000000000001</v>
      </c>
      <c r="AD883" s="48">
        <v>1.1000000000000001</v>
      </c>
      <c r="AE883" s="48">
        <v>1.1000000000000001</v>
      </c>
      <c r="AF883" s="48">
        <v>1.1000000000000001</v>
      </c>
      <c r="AG883" s="48">
        <v>1.1000000000000001</v>
      </c>
      <c r="AH883" s="48">
        <v>1.07</v>
      </c>
      <c r="AI883" s="48">
        <v>1.05</v>
      </c>
      <c r="AJ883" s="48">
        <v>1.03</v>
      </c>
      <c r="AK883" s="48">
        <v>1.02</v>
      </c>
    </row>
    <row r="884" spans="1:37" s="48" customFormat="1" x14ac:dyDescent="0.3">
      <c r="A884" s="48" t="str">
        <f t="shared" si="18"/>
        <v>SDG_NoInv_Base_ReproTest02PVAXawood</v>
      </c>
      <c r="B884" s="49" t="s">
        <v>221</v>
      </c>
      <c r="C884" s="50" t="s">
        <v>272</v>
      </c>
      <c r="D884" s="51" t="s">
        <v>212</v>
      </c>
      <c r="E884" s="48" t="s">
        <v>42</v>
      </c>
      <c r="F884" s="48">
        <v>1</v>
      </c>
      <c r="G884" s="48">
        <v>1.02</v>
      </c>
      <c r="H884" s="48">
        <v>1.01</v>
      </c>
      <c r="I884" s="48">
        <v>1.01</v>
      </c>
      <c r="J884" s="48">
        <v>1.01</v>
      </c>
      <c r="K884" s="48">
        <v>1.01</v>
      </c>
      <c r="L884" s="48">
        <v>1.01</v>
      </c>
      <c r="M884" s="48">
        <v>1.02</v>
      </c>
      <c r="N884" s="48">
        <v>1.02</v>
      </c>
      <c r="O884" s="48">
        <v>1.02</v>
      </c>
      <c r="P884" s="48">
        <v>1.02</v>
      </c>
      <c r="Q884" s="48">
        <v>1.02</v>
      </c>
      <c r="R884" s="48">
        <v>1.02</v>
      </c>
      <c r="S884" s="48">
        <v>1.03</v>
      </c>
      <c r="T884" s="48">
        <v>1.03</v>
      </c>
      <c r="U884" s="48">
        <v>1.03</v>
      </c>
      <c r="V884" s="48">
        <v>1.04</v>
      </c>
      <c r="W884" s="48">
        <v>1.04</v>
      </c>
      <c r="X884" s="48">
        <v>1.04</v>
      </c>
      <c r="Y884" s="48">
        <v>1.04</v>
      </c>
      <c r="Z884" s="48">
        <v>1.04</v>
      </c>
      <c r="AA884" s="48">
        <v>1.04</v>
      </c>
      <c r="AB884" s="48">
        <v>1.04</v>
      </c>
      <c r="AC884" s="48">
        <v>1.03</v>
      </c>
      <c r="AD884" s="48">
        <v>1.03</v>
      </c>
      <c r="AE884" s="48">
        <v>1.03</v>
      </c>
      <c r="AF884" s="48">
        <v>1.04</v>
      </c>
      <c r="AG884" s="48">
        <v>1.04</v>
      </c>
      <c r="AH884" s="48">
        <v>1.03</v>
      </c>
      <c r="AI884" s="48">
        <v>1.01</v>
      </c>
      <c r="AJ884" s="48">
        <v>1.01</v>
      </c>
      <c r="AK884" s="48">
        <v>1.01</v>
      </c>
    </row>
    <row r="885" spans="1:37" s="48" customFormat="1" x14ac:dyDescent="0.3">
      <c r="A885" s="48" t="str">
        <f t="shared" si="18"/>
        <v>SDG_NoInv_Base_ReproTest02PVAXapapr</v>
      </c>
      <c r="B885" s="49" t="s">
        <v>221</v>
      </c>
      <c r="C885" s="50" t="s">
        <v>272</v>
      </c>
      <c r="D885" s="51" t="s">
        <v>212</v>
      </c>
      <c r="E885" s="48" t="s">
        <v>43</v>
      </c>
      <c r="F885" s="48">
        <v>1</v>
      </c>
      <c r="G885" s="48">
        <v>1.04</v>
      </c>
      <c r="H885" s="48">
        <v>1.04</v>
      </c>
      <c r="I885" s="48">
        <v>1.04</v>
      </c>
      <c r="J885" s="48">
        <v>1.03</v>
      </c>
      <c r="K885" s="48">
        <v>1.04</v>
      </c>
      <c r="L885" s="48">
        <v>1.04</v>
      </c>
      <c r="M885" s="48">
        <v>1.03</v>
      </c>
      <c r="N885" s="48">
        <v>1.03</v>
      </c>
      <c r="O885" s="48">
        <v>1.04</v>
      </c>
      <c r="P885" s="48">
        <v>1.04</v>
      </c>
      <c r="Q885" s="48">
        <v>1.04</v>
      </c>
      <c r="R885" s="48">
        <v>1.05</v>
      </c>
      <c r="S885" s="48">
        <v>1.05</v>
      </c>
      <c r="T885" s="48">
        <v>1.05</v>
      </c>
      <c r="U885" s="48">
        <v>1.05</v>
      </c>
      <c r="V885" s="48">
        <v>1.05</v>
      </c>
      <c r="W885" s="48">
        <v>1.06</v>
      </c>
      <c r="X885" s="48">
        <v>1.06</v>
      </c>
      <c r="Y885" s="48">
        <v>1.06</v>
      </c>
      <c r="Z885" s="48">
        <v>1.05</v>
      </c>
      <c r="AA885" s="48">
        <v>1.05</v>
      </c>
      <c r="AB885" s="48">
        <v>1.05</v>
      </c>
      <c r="AC885" s="48">
        <v>1.04</v>
      </c>
      <c r="AD885" s="48">
        <v>1.04</v>
      </c>
      <c r="AE885" s="48">
        <v>1.04</v>
      </c>
      <c r="AF885" s="48">
        <v>1.04</v>
      </c>
      <c r="AG885" s="48">
        <v>1.04</v>
      </c>
      <c r="AH885" s="48">
        <v>1.03</v>
      </c>
      <c r="AI885" s="48">
        <v>1.01</v>
      </c>
      <c r="AJ885" s="48">
        <v>1</v>
      </c>
      <c r="AK885" s="48">
        <v>0.99</v>
      </c>
    </row>
    <row r="886" spans="1:37" s="48" customFormat="1" x14ac:dyDescent="0.3">
      <c r="A886" s="48" t="str">
        <f t="shared" si="18"/>
        <v>SDG_NoInv_Base_ReproTest02PVAXaprnt</v>
      </c>
      <c r="B886" s="49" t="s">
        <v>221</v>
      </c>
      <c r="C886" s="50" t="s">
        <v>272</v>
      </c>
      <c r="D886" s="51" t="s">
        <v>212</v>
      </c>
      <c r="E886" s="48" t="s">
        <v>44</v>
      </c>
      <c r="F886" s="48">
        <v>1</v>
      </c>
      <c r="G886" s="48">
        <v>1.1000000000000001</v>
      </c>
      <c r="H886" s="48">
        <v>1.1000000000000001</v>
      </c>
      <c r="I886" s="48">
        <v>1.1000000000000001</v>
      </c>
      <c r="J886" s="48">
        <v>1.1000000000000001</v>
      </c>
      <c r="K886" s="48">
        <v>1.1000000000000001</v>
      </c>
      <c r="L886" s="48">
        <v>1.1100000000000001</v>
      </c>
      <c r="M886" s="48">
        <v>1.1200000000000001</v>
      </c>
      <c r="N886" s="48">
        <v>1.1200000000000001</v>
      </c>
      <c r="O886" s="48">
        <v>1.1200000000000001</v>
      </c>
      <c r="P886" s="48">
        <v>1.1200000000000001</v>
      </c>
      <c r="Q886" s="48">
        <v>1.1200000000000001</v>
      </c>
      <c r="R886" s="48">
        <v>1.1299999999999999</v>
      </c>
      <c r="S886" s="48">
        <v>1.1299999999999999</v>
      </c>
      <c r="T886" s="48">
        <v>1.1299999999999999</v>
      </c>
      <c r="U886" s="48">
        <v>1.1399999999999999</v>
      </c>
      <c r="V886" s="48">
        <v>1.1399999999999999</v>
      </c>
      <c r="W886" s="48">
        <v>1.1399999999999999</v>
      </c>
      <c r="X886" s="48">
        <v>1.1399999999999999</v>
      </c>
      <c r="Y886" s="48">
        <v>1.1399999999999999</v>
      </c>
      <c r="Z886" s="48">
        <v>1.1399999999999999</v>
      </c>
      <c r="AA886" s="48">
        <v>1.1299999999999999</v>
      </c>
      <c r="AB886" s="48">
        <v>1.1200000000000001</v>
      </c>
      <c r="AC886" s="48">
        <v>1.1200000000000001</v>
      </c>
      <c r="AD886" s="48">
        <v>1.1200000000000001</v>
      </c>
      <c r="AE886" s="48">
        <v>1.1100000000000001</v>
      </c>
      <c r="AF886" s="48">
        <v>1.1100000000000001</v>
      </c>
      <c r="AG886" s="48">
        <v>1.1100000000000001</v>
      </c>
      <c r="AH886" s="48">
        <v>1.08</v>
      </c>
      <c r="AI886" s="48">
        <v>1.05</v>
      </c>
      <c r="AJ886" s="48">
        <v>1.03</v>
      </c>
      <c r="AK886" s="48">
        <v>1.01</v>
      </c>
    </row>
    <row r="887" spans="1:37" s="48" customFormat="1" x14ac:dyDescent="0.3">
      <c r="A887" s="48" t="str">
        <f t="shared" si="18"/>
        <v>SDG_NoInv_Base_ReproTest02PVAXapetr</v>
      </c>
      <c r="B887" s="49" t="s">
        <v>221</v>
      </c>
      <c r="C887" s="50" t="s">
        <v>272</v>
      </c>
      <c r="D887" s="51" t="s">
        <v>212</v>
      </c>
      <c r="E887" s="48" t="s">
        <v>45</v>
      </c>
      <c r="F887" s="48">
        <v>1</v>
      </c>
      <c r="G887" s="48">
        <v>1.1599999999999999</v>
      </c>
      <c r="H887" s="48">
        <v>0.85</v>
      </c>
      <c r="I887" s="48">
        <v>0.66</v>
      </c>
      <c r="J887" s="48">
        <v>0.62</v>
      </c>
      <c r="K887" s="48">
        <v>0.6</v>
      </c>
      <c r="L887" s="48">
        <v>0.57999999999999996</v>
      </c>
      <c r="M887" s="48">
        <v>0.6</v>
      </c>
      <c r="N887" s="48">
        <v>0.61</v>
      </c>
      <c r="O887" s="48">
        <v>1.17</v>
      </c>
      <c r="P887" s="48">
        <v>1.55</v>
      </c>
      <c r="Q887" s="48">
        <v>1.49</v>
      </c>
      <c r="R887" s="48">
        <v>1.45</v>
      </c>
      <c r="S887" s="48">
        <v>1.44</v>
      </c>
      <c r="T887" s="48">
        <v>1.43</v>
      </c>
      <c r="U887" s="48">
        <v>1.43</v>
      </c>
      <c r="V887" s="48">
        <v>1.42</v>
      </c>
      <c r="W887" s="48">
        <v>1.42</v>
      </c>
      <c r="X887" s="48">
        <v>1.45</v>
      </c>
      <c r="Y887" s="48">
        <v>1.45</v>
      </c>
      <c r="Z887" s="48">
        <v>1.43</v>
      </c>
      <c r="AA887" s="48">
        <v>1.42</v>
      </c>
      <c r="AB887" s="48">
        <v>1.49</v>
      </c>
      <c r="AC887" s="48">
        <v>1.5</v>
      </c>
      <c r="AD887" s="48">
        <v>1.48</v>
      </c>
      <c r="AE887" s="48">
        <v>1.45</v>
      </c>
      <c r="AF887" s="48">
        <v>1.42</v>
      </c>
      <c r="AG887" s="48">
        <v>1.29</v>
      </c>
      <c r="AH887" s="48">
        <v>1.2</v>
      </c>
      <c r="AI887" s="48">
        <v>1.02</v>
      </c>
      <c r="AJ887" s="48">
        <v>0.82</v>
      </c>
      <c r="AK887" s="48">
        <v>0.53</v>
      </c>
    </row>
    <row r="888" spans="1:37" s="48" customFormat="1" x14ac:dyDescent="0.3">
      <c r="A888" s="48" t="str">
        <f t="shared" si="18"/>
        <v>SDG_NoInv_Base_ReproTest02PVAXahydr</v>
      </c>
      <c r="B888" s="49" t="s">
        <v>221</v>
      </c>
      <c r="C888" s="50" t="s">
        <v>272</v>
      </c>
      <c r="D888" s="51" t="s">
        <v>212</v>
      </c>
      <c r="E888" s="48" t="s">
        <v>46</v>
      </c>
      <c r="F888" s="48">
        <v>1</v>
      </c>
      <c r="G888" s="48">
        <v>2.6</v>
      </c>
      <c r="H888" s="48">
        <v>2.71</v>
      </c>
      <c r="I888" s="48">
        <v>2.69</v>
      </c>
      <c r="J888" s="48">
        <v>2.7</v>
      </c>
      <c r="K888" s="48">
        <v>2.72</v>
      </c>
      <c r="L888" s="48">
        <v>2.75</v>
      </c>
      <c r="M888" s="48">
        <v>2.79</v>
      </c>
      <c r="N888" s="48">
        <v>2.83</v>
      </c>
      <c r="O888" s="48">
        <v>3.04</v>
      </c>
      <c r="P888" s="48">
        <v>3.11</v>
      </c>
      <c r="Q888" s="48">
        <v>3.46</v>
      </c>
      <c r="R888" s="48">
        <v>3.48</v>
      </c>
      <c r="S888" s="48">
        <v>3.5</v>
      </c>
      <c r="T888" s="48">
        <v>3.52</v>
      </c>
      <c r="U888" s="48">
        <v>3.54</v>
      </c>
      <c r="V888" s="48">
        <v>3.55</v>
      </c>
      <c r="W888" s="48">
        <v>3.57</v>
      </c>
      <c r="X888" s="48">
        <v>-0.87</v>
      </c>
      <c r="Y888" s="48">
        <v>-0.69</v>
      </c>
      <c r="Z888" s="48">
        <v>1.95</v>
      </c>
      <c r="AA888" s="48">
        <v>2</v>
      </c>
      <c r="AB888" s="48">
        <v>2.0499999999999998</v>
      </c>
      <c r="AC888" s="48">
        <v>2.04</v>
      </c>
      <c r="AD888" s="48">
        <v>2.02</v>
      </c>
      <c r="AE888" s="48">
        <v>2</v>
      </c>
      <c r="AF888" s="48">
        <v>1.99</v>
      </c>
      <c r="AG888" s="48">
        <v>1.78</v>
      </c>
      <c r="AH888" s="48">
        <v>1.59</v>
      </c>
      <c r="AI888" s="48">
        <v>1.27</v>
      </c>
      <c r="AJ888" s="48">
        <v>0.98</v>
      </c>
      <c r="AK888" s="48">
        <v>0.74</v>
      </c>
    </row>
    <row r="889" spans="1:37" s="48" customFormat="1" x14ac:dyDescent="0.3">
      <c r="A889" s="48" t="str">
        <f t="shared" si="18"/>
        <v>SDG_NoInv_Base_ReproTest02PVAXaammo</v>
      </c>
      <c r="B889" s="49" t="s">
        <v>221</v>
      </c>
      <c r="C889" s="50" t="s">
        <v>272</v>
      </c>
      <c r="D889" s="51" t="s">
        <v>212</v>
      </c>
      <c r="E889" s="48" t="s">
        <v>47</v>
      </c>
      <c r="F889" s="48">
        <v>1</v>
      </c>
      <c r="G889" s="48">
        <v>1.03</v>
      </c>
      <c r="H889" s="48">
        <v>1.02</v>
      </c>
      <c r="I889" s="48">
        <v>1.03</v>
      </c>
      <c r="J889" s="48">
        <v>1.02</v>
      </c>
      <c r="K889" s="48">
        <v>1.03</v>
      </c>
      <c r="L889" s="48">
        <v>1.03</v>
      </c>
      <c r="M889" s="48">
        <v>1.04</v>
      </c>
      <c r="N889" s="48">
        <v>1.04</v>
      </c>
      <c r="O889" s="48">
        <v>1.03</v>
      </c>
      <c r="P889" s="48">
        <v>1.03</v>
      </c>
      <c r="Q889" s="48">
        <v>1.03</v>
      </c>
      <c r="R889" s="48">
        <v>1.03</v>
      </c>
      <c r="S889" s="48">
        <v>1.04</v>
      </c>
      <c r="T889" s="48">
        <v>1.04</v>
      </c>
      <c r="U889" s="48">
        <v>1.05</v>
      </c>
      <c r="V889" s="48">
        <v>1.05</v>
      </c>
      <c r="W889" s="48">
        <v>1.05</v>
      </c>
      <c r="X889" s="48">
        <v>1.06</v>
      </c>
      <c r="Y889" s="48">
        <v>1.05</v>
      </c>
      <c r="Z889" s="48">
        <v>1.05</v>
      </c>
      <c r="AA889" s="48">
        <v>1.05</v>
      </c>
      <c r="AB889" s="48">
        <v>1.03</v>
      </c>
      <c r="AC889" s="48">
        <v>1.01</v>
      </c>
      <c r="AD889" s="48">
        <v>1</v>
      </c>
      <c r="AE889" s="48">
        <v>1</v>
      </c>
      <c r="AF889" s="48">
        <v>1</v>
      </c>
      <c r="AG889" s="48">
        <v>1</v>
      </c>
      <c r="AH889" s="48">
        <v>0.96</v>
      </c>
      <c r="AI889" s="48">
        <v>0.94</v>
      </c>
      <c r="AJ889" s="48">
        <v>0.92</v>
      </c>
      <c r="AK889" s="48">
        <v>0.9</v>
      </c>
    </row>
    <row r="890" spans="1:37" s="48" customFormat="1" x14ac:dyDescent="0.3">
      <c r="A890" s="48" t="str">
        <f t="shared" si="18"/>
        <v>SDG_NoInv_Base_ReproTest02PVAXabchm</v>
      </c>
      <c r="B890" s="49" t="s">
        <v>221</v>
      </c>
      <c r="C890" s="50" t="s">
        <v>272</v>
      </c>
      <c r="D890" s="51" t="s">
        <v>212</v>
      </c>
      <c r="E890" s="48" t="s">
        <v>48</v>
      </c>
      <c r="F890" s="48">
        <v>1</v>
      </c>
      <c r="G890" s="48">
        <v>1.27</v>
      </c>
      <c r="H890" s="48">
        <v>1.37</v>
      </c>
      <c r="I890" s="48">
        <v>1.36</v>
      </c>
      <c r="J890" s="48">
        <v>1.4</v>
      </c>
      <c r="K890" s="48">
        <v>1.44</v>
      </c>
      <c r="L890" s="48">
        <v>1.48</v>
      </c>
      <c r="M890" s="48">
        <v>1.54</v>
      </c>
      <c r="N890" s="48">
        <v>1.59</v>
      </c>
      <c r="O890" s="48">
        <v>1.87</v>
      </c>
      <c r="P890" s="48">
        <v>1.95</v>
      </c>
      <c r="Q890" s="48">
        <v>1.97</v>
      </c>
      <c r="R890" s="48">
        <v>1.97</v>
      </c>
      <c r="S890" s="48">
        <v>1.98</v>
      </c>
      <c r="T890" s="48">
        <v>2</v>
      </c>
      <c r="U890" s="48">
        <v>2.02</v>
      </c>
      <c r="V890" s="48">
        <v>2.02</v>
      </c>
      <c r="W890" s="48">
        <v>2.04</v>
      </c>
      <c r="X890" s="48">
        <v>2.0699999999999998</v>
      </c>
      <c r="Y890" s="48">
        <v>2.06</v>
      </c>
      <c r="Z890" s="48">
        <v>2.0299999999999998</v>
      </c>
      <c r="AA890" s="48">
        <v>2.02</v>
      </c>
      <c r="AB890" s="48">
        <v>2.1</v>
      </c>
      <c r="AC890" s="48">
        <v>2.13</v>
      </c>
      <c r="AD890" s="48">
        <v>2.14</v>
      </c>
      <c r="AE890" s="48">
        <v>2.14</v>
      </c>
      <c r="AF890" s="48">
        <v>2.14</v>
      </c>
      <c r="AG890" s="48">
        <v>2.1</v>
      </c>
      <c r="AH890" s="48">
        <v>2.04</v>
      </c>
      <c r="AI890" s="48">
        <v>1.93</v>
      </c>
      <c r="AJ890" s="48">
        <v>1.82</v>
      </c>
      <c r="AK890" s="48">
        <v>1.71</v>
      </c>
    </row>
    <row r="891" spans="1:37" s="48" customFormat="1" x14ac:dyDescent="0.3">
      <c r="A891" s="48" t="str">
        <f t="shared" si="18"/>
        <v>SDG_NoInv_Base_ReproTest02PVAXaochm</v>
      </c>
      <c r="B891" s="49" t="s">
        <v>221</v>
      </c>
      <c r="C891" s="50" t="s">
        <v>272</v>
      </c>
      <c r="D891" s="51" t="s">
        <v>212</v>
      </c>
      <c r="E891" s="48" t="s">
        <v>49</v>
      </c>
      <c r="F891" s="48">
        <v>1</v>
      </c>
      <c r="G891" s="48">
        <v>1.19</v>
      </c>
      <c r="H891" s="48">
        <v>1.27</v>
      </c>
      <c r="I891" s="48">
        <v>1.25</v>
      </c>
      <c r="J891" s="48">
        <v>1.27</v>
      </c>
      <c r="K891" s="48">
        <v>1.29</v>
      </c>
      <c r="L891" s="48">
        <v>1.31</v>
      </c>
      <c r="M891" s="48">
        <v>1.35</v>
      </c>
      <c r="N891" s="48">
        <v>1.38</v>
      </c>
      <c r="O891" s="48">
        <v>1.63</v>
      </c>
      <c r="P891" s="48">
        <v>1.68</v>
      </c>
      <c r="Q891" s="48">
        <v>1.68</v>
      </c>
      <c r="R891" s="48">
        <v>1.68</v>
      </c>
      <c r="S891" s="48">
        <v>1.68</v>
      </c>
      <c r="T891" s="48">
        <v>1.68</v>
      </c>
      <c r="U891" s="48">
        <v>1.69</v>
      </c>
      <c r="V891" s="48">
        <v>1.68</v>
      </c>
      <c r="W891" s="48">
        <v>1.69</v>
      </c>
      <c r="X891" s="48">
        <v>1.71</v>
      </c>
      <c r="Y891" s="48">
        <v>1.7</v>
      </c>
      <c r="Z891" s="48">
        <v>1.68</v>
      </c>
      <c r="AA891" s="48">
        <v>1.68</v>
      </c>
      <c r="AB891" s="48">
        <v>1.74</v>
      </c>
      <c r="AC891" s="48">
        <v>1.77</v>
      </c>
      <c r="AD891" s="48">
        <v>1.77</v>
      </c>
      <c r="AE891" s="48">
        <v>1.77</v>
      </c>
      <c r="AF891" s="48">
        <v>1.76</v>
      </c>
      <c r="AG891" s="48">
        <v>1.74</v>
      </c>
      <c r="AH891" s="48">
        <v>1.71</v>
      </c>
      <c r="AI891" s="48">
        <v>1.65</v>
      </c>
      <c r="AJ891" s="48">
        <v>1.59</v>
      </c>
      <c r="AK891" s="48">
        <v>1.52</v>
      </c>
    </row>
    <row r="892" spans="1:37" s="48" customFormat="1" x14ac:dyDescent="0.3">
      <c r="A892" s="48" t="str">
        <f t="shared" si="18"/>
        <v>SDG_NoInv_Base_ReproTest02PVAXarubb</v>
      </c>
      <c r="B892" s="49" t="s">
        <v>221</v>
      </c>
      <c r="C892" s="50" t="s">
        <v>272</v>
      </c>
      <c r="D892" s="51" t="s">
        <v>212</v>
      </c>
      <c r="E892" s="48" t="s">
        <v>50</v>
      </c>
      <c r="F892" s="48">
        <v>1</v>
      </c>
      <c r="G892" s="48">
        <v>1.01</v>
      </c>
      <c r="H892" s="48">
        <v>1.01</v>
      </c>
      <c r="I892" s="48">
        <v>1.01</v>
      </c>
      <c r="J892" s="48">
        <v>1.01</v>
      </c>
      <c r="K892" s="48">
        <v>1.01</v>
      </c>
      <c r="L892" s="48">
        <v>1.01</v>
      </c>
      <c r="M892" s="48">
        <v>1.02</v>
      </c>
      <c r="N892" s="48">
        <v>1.02</v>
      </c>
      <c r="O892" s="48">
        <v>1.03</v>
      </c>
      <c r="P892" s="48">
        <v>1.03</v>
      </c>
      <c r="Q892" s="48">
        <v>1.03</v>
      </c>
      <c r="R892" s="48">
        <v>1.03</v>
      </c>
      <c r="S892" s="48">
        <v>1.03</v>
      </c>
      <c r="T892" s="48">
        <v>1.04</v>
      </c>
      <c r="U892" s="48">
        <v>1.04</v>
      </c>
      <c r="V892" s="48">
        <v>1.04</v>
      </c>
      <c r="W892" s="48">
        <v>1.04</v>
      </c>
      <c r="X892" s="48">
        <v>1.04</v>
      </c>
      <c r="Y892" s="48">
        <v>1.04</v>
      </c>
      <c r="Z892" s="48">
        <v>1.04</v>
      </c>
      <c r="AA892" s="48">
        <v>1.04</v>
      </c>
      <c r="AB892" s="48">
        <v>1.04</v>
      </c>
      <c r="AC892" s="48">
        <v>1.04</v>
      </c>
      <c r="AD892" s="48">
        <v>1.04</v>
      </c>
      <c r="AE892" s="48">
        <v>1.04</v>
      </c>
      <c r="AF892" s="48">
        <v>1.04</v>
      </c>
      <c r="AG892" s="48">
        <v>1.04</v>
      </c>
      <c r="AH892" s="48">
        <v>1.03</v>
      </c>
      <c r="AI892" s="48">
        <v>1.01</v>
      </c>
      <c r="AJ892" s="48">
        <v>1</v>
      </c>
      <c r="AK892" s="48">
        <v>1</v>
      </c>
    </row>
    <row r="893" spans="1:37" s="48" customFormat="1" x14ac:dyDescent="0.3">
      <c r="A893" s="48" t="str">
        <f t="shared" si="18"/>
        <v>SDG_NoInv_Base_ReproTest02PVAXaplas</v>
      </c>
      <c r="B893" s="49" t="s">
        <v>221</v>
      </c>
      <c r="C893" s="50" t="s">
        <v>272</v>
      </c>
      <c r="D893" s="51" t="s">
        <v>212</v>
      </c>
      <c r="E893" s="48" t="s">
        <v>51</v>
      </c>
      <c r="F893" s="48">
        <v>1</v>
      </c>
      <c r="G893" s="48">
        <v>1.06</v>
      </c>
      <c r="H893" s="48">
        <v>1.06</v>
      </c>
      <c r="I893" s="48">
        <v>1.06</v>
      </c>
      <c r="J893" s="48">
        <v>1.05</v>
      </c>
      <c r="K893" s="48">
        <v>1.06</v>
      </c>
      <c r="L893" s="48">
        <v>1.06</v>
      </c>
      <c r="M893" s="48">
        <v>1.07</v>
      </c>
      <c r="N893" s="48">
        <v>1.07</v>
      </c>
      <c r="O893" s="48">
        <v>1.07</v>
      </c>
      <c r="P893" s="48">
        <v>1.07</v>
      </c>
      <c r="Q893" s="48">
        <v>1.07</v>
      </c>
      <c r="R893" s="48">
        <v>1.08</v>
      </c>
      <c r="S893" s="48">
        <v>1.08</v>
      </c>
      <c r="T893" s="48">
        <v>1.08</v>
      </c>
      <c r="U893" s="48">
        <v>1.0900000000000001</v>
      </c>
      <c r="V893" s="48">
        <v>1.0900000000000001</v>
      </c>
      <c r="W893" s="48">
        <v>1.0900000000000001</v>
      </c>
      <c r="X893" s="48">
        <v>1.0900000000000001</v>
      </c>
      <c r="Y893" s="48">
        <v>1.0900000000000001</v>
      </c>
      <c r="Z893" s="48">
        <v>1.0900000000000001</v>
      </c>
      <c r="AA893" s="48">
        <v>1.08</v>
      </c>
      <c r="AB893" s="48">
        <v>1.08</v>
      </c>
      <c r="AC893" s="48">
        <v>1.07</v>
      </c>
      <c r="AD893" s="48">
        <v>1.07</v>
      </c>
      <c r="AE893" s="48">
        <v>1.07</v>
      </c>
      <c r="AF893" s="48">
        <v>1.07</v>
      </c>
      <c r="AG893" s="48">
        <v>1.06</v>
      </c>
      <c r="AH893" s="48">
        <v>1.03</v>
      </c>
      <c r="AI893" s="48">
        <v>1.01</v>
      </c>
      <c r="AJ893" s="48">
        <v>0.99</v>
      </c>
      <c r="AK893" s="48">
        <v>0.98</v>
      </c>
    </row>
    <row r="894" spans="1:37" s="48" customFormat="1" x14ac:dyDescent="0.3">
      <c r="A894" s="48" t="str">
        <f t="shared" si="18"/>
        <v>SDG_NoInv_Base_ReproTest02PVAXanmet</v>
      </c>
      <c r="B894" s="49" t="s">
        <v>221</v>
      </c>
      <c r="C894" s="50" t="s">
        <v>272</v>
      </c>
      <c r="D894" s="51" t="s">
        <v>212</v>
      </c>
      <c r="E894" s="48" t="s">
        <v>52</v>
      </c>
      <c r="F894" s="48">
        <v>1</v>
      </c>
      <c r="G894" s="48">
        <v>1.08</v>
      </c>
      <c r="H894" s="48">
        <v>1.07</v>
      </c>
      <c r="I894" s="48">
        <v>1.06</v>
      </c>
      <c r="J894" s="48">
        <v>1.06</v>
      </c>
      <c r="K894" s="48">
        <v>1.06</v>
      </c>
      <c r="L894" s="48">
        <v>1.06</v>
      </c>
      <c r="M894" s="48">
        <v>1.07</v>
      </c>
      <c r="N894" s="48">
        <v>1.07</v>
      </c>
      <c r="O894" s="48">
        <v>1.07</v>
      </c>
      <c r="P894" s="48">
        <v>1.08</v>
      </c>
      <c r="Q894" s="48">
        <v>1.08</v>
      </c>
      <c r="R894" s="48">
        <v>1.08</v>
      </c>
      <c r="S894" s="48">
        <v>1.08</v>
      </c>
      <c r="T894" s="48">
        <v>1.08</v>
      </c>
      <c r="U894" s="48">
        <v>1.08</v>
      </c>
      <c r="V894" s="48">
        <v>1.0900000000000001</v>
      </c>
      <c r="W894" s="48">
        <v>1.0900000000000001</v>
      </c>
      <c r="X894" s="48">
        <v>1.0900000000000001</v>
      </c>
      <c r="Y894" s="48">
        <v>1.0900000000000001</v>
      </c>
      <c r="Z894" s="48">
        <v>1.0900000000000001</v>
      </c>
      <c r="AA894" s="48">
        <v>1.0900000000000001</v>
      </c>
      <c r="AB894" s="48">
        <v>1.08</v>
      </c>
      <c r="AC894" s="48">
        <v>1.08</v>
      </c>
      <c r="AD894" s="48">
        <v>1.08</v>
      </c>
      <c r="AE894" s="48">
        <v>1.08</v>
      </c>
      <c r="AF894" s="48">
        <v>1.08</v>
      </c>
      <c r="AG894" s="48">
        <v>1.08</v>
      </c>
      <c r="AH894" s="48">
        <v>1.06</v>
      </c>
      <c r="AI894" s="48">
        <v>1.04</v>
      </c>
      <c r="AJ894" s="48">
        <v>1.03</v>
      </c>
      <c r="AK894" s="48">
        <v>1.02</v>
      </c>
    </row>
    <row r="895" spans="1:37" s="48" customFormat="1" x14ac:dyDescent="0.3">
      <c r="A895" s="48" t="str">
        <f t="shared" si="18"/>
        <v>SDG_NoInv_Base_ReproTest02PVAXairon</v>
      </c>
      <c r="B895" s="49" t="s">
        <v>221</v>
      </c>
      <c r="C895" s="50" t="s">
        <v>272</v>
      </c>
      <c r="D895" s="51" t="s">
        <v>212</v>
      </c>
      <c r="E895" s="48" t="s">
        <v>53</v>
      </c>
      <c r="F895" s="48">
        <v>1</v>
      </c>
      <c r="G895" s="48">
        <v>1.2</v>
      </c>
      <c r="H895" s="48">
        <v>1.17</v>
      </c>
      <c r="I895" s="48">
        <v>1.1599999999999999</v>
      </c>
      <c r="J895" s="48">
        <v>1.1499999999999999</v>
      </c>
      <c r="K895" s="48">
        <v>1.1399999999999999</v>
      </c>
      <c r="L895" s="48">
        <v>1.1499999999999999</v>
      </c>
      <c r="M895" s="48">
        <v>1.1499999999999999</v>
      </c>
      <c r="N895" s="48">
        <v>1.1599999999999999</v>
      </c>
      <c r="O895" s="48">
        <v>1.1599999999999999</v>
      </c>
      <c r="P895" s="48">
        <v>1.1599999999999999</v>
      </c>
      <c r="Q895" s="48">
        <v>1.1599999999999999</v>
      </c>
      <c r="R895" s="48">
        <v>1.1599999999999999</v>
      </c>
      <c r="S895" s="48">
        <v>1.1599999999999999</v>
      </c>
      <c r="T895" s="48">
        <v>1.1599999999999999</v>
      </c>
      <c r="U895" s="48">
        <v>1.17</v>
      </c>
      <c r="V895" s="48">
        <v>1.17</v>
      </c>
      <c r="W895" s="48">
        <v>1.18</v>
      </c>
      <c r="X895" s="48">
        <v>1.18</v>
      </c>
      <c r="Y895" s="48">
        <v>1.17</v>
      </c>
      <c r="Z895" s="48">
        <v>1.17</v>
      </c>
      <c r="AA895" s="48">
        <v>1.17</v>
      </c>
      <c r="AB895" s="48">
        <v>1.1499999999999999</v>
      </c>
      <c r="AC895" s="48">
        <v>1.1399999999999999</v>
      </c>
      <c r="AD895" s="48">
        <v>1.1499999999999999</v>
      </c>
      <c r="AE895" s="48">
        <v>1.1499999999999999</v>
      </c>
      <c r="AF895" s="48">
        <v>1.1499999999999999</v>
      </c>
      <c r="AG895" s="48">
        <v>1.1499999999999999</v>
      </c>
      <c r="AH895" s="48">
        <v>1.1200000000000001</v>
      </c>
      <c r="AI895" s="48">
        <v>1.0900000000000001</v>
      </c>
      <c r="AJ895" s="48">
        <v>1.08</v>
      </c>
      <c r="AK895" s="48">
        <v>1.07</v>
      </c>
    </row>
    <row r="896" spans="1:37" s="48" customFormat="1" x14ac:dyDescent="0.3">
      <c r="A896" s="48" t="str">
        <f t="shared" si="18"/>
        <v>SDG_NoInv_Base_ReproTest02PVAXanfrm</v>
      </c>
      <c r="B896" s="49" t="s">
        <v>221</v>
      </c>
      <c r="C896" s="50" t="s">
        <v>272</v>
      </c>
      <c r="D896" s="51" t="s">
        <v>212</v>
      </c>
      <c r="E896" s="48" t="s">
        <v>54</v>
      </c>
      <c r="F896" s="48">
        <v>1</v>
      </c>
      <c r="G896" s="48">
        <v>1.17</v>
      </c>
      <c r="H896" s="48">
        <v>1.1100000000000001</v>
      </c>
      <c r="I896" s="48">
        <v>1.06</v>
      </c>
      <c r="J896" s="48">
        <v>1.04</v>
      </c>
      <c r="K896" s="48">
        <v>1.05</v>
      </c>
      <c r="L896" s="48">
        <v>1.07</v>
      </c>
      <c r="M896" s="48">
        <v>1.1299999999999999</v>
      </c>
      <c r="N896" s="48">
        <v>1.1599999999999999</v>
      </c>
      <c r="O896" s="48">
        <v>1.25</v>
      </c>
      <c r="P896" s="48">
        <v>1.25</v>
      </c>
      <c r="Q896" s="48">
        <v>1.22</v>
      </c>
      <c r="R896" s="48">
        <v>1.2</v>
      </c>
      <c r="S896" s="48">
        <v>1.18</v>
      </c>
      <c r="T896" s="48">
        <v>1.18</v>
      </c>
      <c r="U896" s="48">
        <v>1.18</v>
      </c>
      <c r="V896" s="48">
        <v>1.21</v>
      </c>
      <c r="W896" s="48">
        <v>1.22</v>
      </c>
      <c r="X896" s="48">
        <v>1.2</v>
      </c>
      <c r="Y896" s="48">
        <v>1.19</v>
      </c>
      <c r="Z896" s="48">
        <v>1.18</v>
      </c>
      <c r="AA896" s="48">
        <v>1.19</v>
      </c>
      <c r="AB896" s="48">
        <v>1.05</v>
      </c>
      <c r="AC896" s="48">
        <v>1.02</v>
      </c>
      <c r="AD896" s="48">
        <v>1.04</v>
      </c>
      <c r="AE896" s="48">
        <v>1.07</v>
      </c>
      <c r="AF896" s="48">
        <v>1.1000000000000001</v>
      </c>
      <c r="AG896" s="48">
        <v>1.1100000000000001</v>
      </c>
      <c r="AH896" s="48">
        <v>1</v>
      </c>
      <c r="AI896" s="48">
        <v>0.93</v>
      </c>
      <c r="AJ896" s="48">
        <v>0.91</v>
      </c>
      <c r="AK896" s="48">
        <v>0.9</v>
      </c>
    </row>
    <row r="897" spans="1:37" s="48" customFormat="1" x14ac:dyDescent="0.3">
      <c r="A897" s="48" t="str">
        <f t="shared" si="18"/>
        <v>SDG_NoInv_Base_ReproTest02PVAXametp</v>
      </c>
      <c r="B897" s="49" t="s">
        <v>221</v>
      </c>
      <c r="C897" s="50" t="s">
        <v>272</v>
      </c>
      <c r="D897" s="51" t="s">
        <v>212</v>
      </c>
      <c r="E897" s="48" t="s">
        <v>55</v>
      </c>
      <c r="F897" s="48">
        <v>1</v>
      </c>
      <c r="G897" s="48">
        <v>1.19</v>
      </c>
      <c r="H897" s="48">
        <v>1.19</v>
      </c>
      <c r="I897" s="48">
        <v>1.18</v>
      </c>
      <c r="J897" s="48">
        <v>1.18</v>
      </c>
      <c r="K897" s="48">
        <v>1.18</v>
      </c>
      <c r="L897" s="48">
        <v>1.19</v>
      </c>
      <c r="M897" s="48">
        <v>1.2</v>
      </c>
      <c r="N897" s="48">
        <v>1.2</v>
      </c>
      <c r="O897" s="48">
        <v>1.2</v>
      </c>
      <c r="P897" s="48">
        <v>1.2</v>
      </c>
      <c r="Q897" s="48">
        <v>1.2</v>
      </c>
      <c r="R897" s="48">
        <v>1.21</v>
      </c>
      <c r="S897" s="48">
        <v>1.21</v>
      </c>
      <c r="T897" s="48">
        <v>1.21</v>
      </c>
      <c r="U897" s="48">
        <v>1.22</v>
      </c>
      <c r="V897" s="48">
        <v>1.22</v>
      </c>
      <c r="W897" s="48">
        <v>1.22</v>
      </c>
      <c r="X897" s="48">
        <v>1.22</v>
      </c>
      <c r="Y897" s="48">
        <v>1.22</v>
      </c>
      <c r="Z897" s="48">
        <v>1.22</v>
      </c>
      <c r="AA897" s="48">
        <v>1.21</v>
      </c>
      <c r="AB897" s="48">
        <v>1.2</v>
      </c>
      <c r="AC897" s="48">
        <v>1.2</v>
      </c>
      <c r="AD897" s="48">
        <v>1.2</v>
      </c>
      <c r="AE897" s="48">
        <v>1.2</v>
      </c>
      <c r="AF897" s="48">
        <v>1.2</v>
      </c>
      <c r="AG897" s="48">
        <v>1.19</v>
      </c>
      <c r="AH897" s="48">
        <v>1.1599999999999999</v>
      </c>
      <c r="AI897" s="48">
        <v>1.1299999999999999</v>
      </c>
      <c r="AJ897" s="48">
        <v>1.1100000000000001</v>
      </c>
      <c r="AK897" s="48">
        <v>1.1000000000000001</v>
      </c>
    </row>
    <row r="898" spans="1:37" s="48" customFormat="1" x14ac:dyDescent="0.3">
      <c r="A898" s="48" t="str">
        <f t="shared" si="18"/>
        <v>SDG_NoInv_Base_ReproTest02PVAXamach</v>
      </c>
      <c r="B898" s="49" t="s">
        <v>221</v>
      </c>
      <c r="C898" s="50" t="s">
        <v>272</v>
      </c>
      <c r="D898" s="51" t="s">
        <v>212</v>
      </c>
      <c r="E898" s="48" t="s">
        <v>56</v>
      </c>
      <c r="F898" s="48">
        <v>1</v>
      </c>
      <c r="G898" s="48">
        <v>1.18</v>
      </c>
      <c r="H898" s="48">
        <v>1.17</v>
      </c>
      <c r="I898" s="48">
        <v>1.1499999999999999</v>
      </c>
      <c r="J898" s="48">
        <v>1.1499999999999999</v>
      </c>
      <c r="K898" s="48">
        <v>1.1499999999999999</v>
      </c>
      <c r="L898" s="48">
        <v>1.1499999999999999</v>
      </c>
      <c r="M898" s="48">
        <v>1.1599999999999999</v>
      </c>
      <c r="N898" s="48">
        <v>1.17</v>
      </c>
      <c r="O898" s="48">
        <v>1.17</v>
      </c>
      <c r="P898" s="48">
        <v>1.17</v>
      </c>
      <c r="Q898" s="48">
        <v>1.17</v>
      </c>
      <c r="R898" s="48">
        <v>1.17</v>
      </c>
      <c r="S898" s="48">
        <v>1.17</v>
      </c>
      <c r="T898" s="48">
        <v>1.17</v>
      </c>
      <c r="U898" s="48">
        <v>1.18</v>
      </c>
      <c r="V898" s="48">
        <v>1.18</v>
      </c>
      <c r="W898" s="48">
        <v>1.18</v>
      </c>
      <c r="X898" s="48">
        <v>1.18</v>
      </c>
      <c r="Y898" s="48">
        <v>1.18</v>
      </c>
      <c r="Z898" s="48">
        <v>1.18</v>
      </c>
      <c r="AA898" s="48">
        <v>1.18</v>
      </c>
      <c r="AB898" s="48">
        <v>1.1599999999999999</v>
      </c>
      <c r="AC898" s="48">
        <v>1.1599999999999999</v>
      </c>
      <c r="AD898" s="48">
        <v>1.1599999999999999</v>
      </c>
      <c r="AE898" s="48">
        <v>1.1599999999999999</v>
      </c>
      <c r="AF898" s="48">
        <v>1.17</v>
      </c>
      <c r="AG898" s="48">
        <v>1.1599999999999999</v>
      </c>
      <c r="AH898" s="48">
        <v>1.1299999999999999</v>
      </c>
      <c r="AI898" s="48">
        <v>1.1000000000000001</v>
      </c>
      <c r="AJ898" s="48">
        <v>1.08</v>
      </c>
      <c r="AK898" s="48">
        <v>1.07</v>
      </c>
    </row>
    <row r="899" spans="1:37" s="48" customFormat="1" x14ac:dyDescent="0.3">
      <c r="A899" s="48" t="str">
        <f t="shared" si="18"/>
        <v>SDG_NoInv_Base_ReproTest02PVAXafcel</v>
      </c>
      <c r="B899" s="49" t="s">
        <v>221</v>
      </c>
      <c r="C899" s="50" t="s">
        <v>272</v>
      </c>
      <c r="D899" s="51" t="s">
        <v>212</v>
      </c>
      <c r="E899" s="48" t="s">
        <v>57</v>
      </c>
      <c r="F899" s="48">
        <v>1</v>
      </c>
      <c r="G899" s="48">
        <v>1</v>
      </c>
      <c r="H899" s="48">
        <v>1.01</v>
      </c>
      <c r="I899" s="48">
        <v>0.96</v>
      </c>
      <c r="J899" s="48">
        <v>0.95</v>
      </c>
      <c r="K899" s="48">
        <v>0.94</v>
      </c>
      <c r="L899" s="48">
        <v>0.95</v>
      </c>
      <c r="M899" s="48">
        <v>0.99</v>
      </c>
      <c r="N899" s="48">
        <v>1.02</v>
      </c>
      <c r="O899" s="48">
        <v>1.17</v>
      </c>
      <c r="P899" s="48">
        <v>1.2</v>
      </c>
      <c r="Q899" s="48">
        <v>1.21</v>
      </c>
      <c r="R899" s="48">
        <v>1.2</v>
      </c>
      <c r="S899" s="48">
        <v>1.2</v>
      </c>
      <c r="T899" s="48">
        <v>1.21</v>
      </c>
      <c r="U899" s="48">
        <v>1.21</v>
      </c>
      <c r="V899" s="48">
        <v>1.24</v>
      </c>
      <c r="W899" s="48">
        <v>1.25</v>
      </c>
      <c r="X899" s="48">
        <v>1.23</v>
      </c>
      <c r="Y899" s="48">
        <v>1.23</v>
      </c>
      <c r="Z899" s="48">
        <v>1.22</v>
      </c>
      <c r="AA899" s="48">
        <v>1.22</v>
      </c>
      <c r="AB899" s="48">
        <v>1.18</v>
      </c>
      <c r="AC899" s="48">
        <v>1.1599999999999999</v>
      </c>
      <c r="AD899" s="48">
        <v>1.1599999999999999</v>
      </c>
      <c r="AE899" s="48">
        <v>1.1599999999999999</v>
      </c>
      <c r="AF899" s="48">
        <v>1.1599999999999999</v>
      </c>
      <c r="AG899" s="48">
        <v>1.1599999999999999</v>
      </c>
      <c r="AH899" s="48">
        <v>1.08</v>
      </c>
      <c r="AI899" s="48">
        <v>0.99</v>
      </c>
      <c r="AJ899" s="48">
        <v>0.93</v>
      </c>
      <c r="AK899" s="48">
        <v>0.89</v>
      </c>
    </row>
    <row r="900" spans="1:37" s="48" customFormat="1" x14ac:dyDescent="0.3">
      <c r="A900" s="48" t="str">
        <f t="shared" si="18"/>
        <v>SDG_NoInv_Base_ReproTest02PVAXaelct</v>
      </c>
      <c r="B900" s="49" t="s">
        <v>221</v>
      </c>
      <c r="C900" s="50" t="s">
        <v>272</v>
      </c>
      <c r="D900" s="51" t="s">
        <v>212</v>
      </c>
      <c r="E900" s="48" t="s">
        <v>58</v>
      </c>
      <c r="F900" s="48">
        <v>1</v>
      </c>
      <c r="G900" s="48">
        <v>1</v>
      </c>
      <c r="H900" s="48">
        <v>1.01</v>
      </c>
      <c r="I900" s="48">
        <v>0.97</v>
      </c>
      <c r="J900" s="48">
        <v>0.96</v>
      </c>
      <c r="K900" s="48">
        <v>0.95</v>
      </c>
      <c r="L900" s="48">
        <v>0.96</v>
      </c>
      <c r="M900" s="48">
        <v>1</v>
      </c>
      <c r="N900" s="48">
        <v>1.02</v>
      </c>
      <c r="O900" s="48">
        <v>1.1599999999999999</v>
      </c>
      <c r="P900" s="48">
        <v>1.19</v>
      </c>
      <c r="Q900" s="48">
        <v>1.2</v>
      </c>
      <c r="R900" s="48">
        <v>1.19</v>
      </c>
      <c r="S900" s="48">
        <v>1.19</v>
      </c>
      <c r="T900" s="48">
        <v>1.2</v>
      </c>
      <c r="U900" s="48">
        <v>1.2</v>
      </c>
      <c r="V900" s="48">
        <v>1.23</v>
      </c>
      <c r="W900" s="48">
        <v>1.24</v>
      </c>
      <c r="X900" s="48">
        <v>1.22</v>
      </c>
      <c r="Y900" s="48">
        <v>1.22</v>
      </c>
      <c r="Z900" s="48">
        <v>1.21</v>
      </c>
      <c r="AA900" s="48">
        <v>1.21</v>
      </c>
      <c r="AB900" s="48">
        <v>1.18</v>
      </c>
      <c r="AC900" s="48">
        <v>1.1499999999999999</v>
      </c>
      <c r="AD900" s="48">
        <v>1.1499999999999999</v>
      </c>
      <c r="AE900" s="48">
        <v>1.1599999999999999</v>
      </c>
      <c r="AF900" s="48">
        <v>1.1599999999999999</v>
      </c>
      <c r="AG900" s="48">
        <v>1.1499999999999999</v>
      </c>
      <c r="AH900" s="48">
        <v>1.08</v>
      </c>
      <c r="AI900" s="48">
        <v>1</v>
      </c>
      <c r="AJ900" s="48">
        <v>0.95</v>
      </c>
      <c r="AK900" s="48">
        <v>0.91</v>
      </c>
    </row>
    <row r="901" spans="1:37" s="48" customFormat="1" x14ac:dyDescent="0.3">
      <c r="A901" s="48" t="str">
        <f t="shared" si="18"/>
        <v>SDG_NoInv_Base_ReproTest02PVAXaemch</v>
      </c>
      <c r="B901" s="49" t="s">
        <v>221</v>
      </c>
      <c r="C901" s="50" t="s">
        <v>272</v>
      </c>
      <c r="D901" s="51" t="s">
        <v>212</v>
      </c>
      <c r="E901" s="48" t="s">
        <v>59</v>
      </c>
      <c r="F901" s="48">
        <v>1</v>
      </c>
      <c r="G901" s="48">
        <v>1.19</v>
      </c>
      <c r="H901" s="48">
        <v>1.19</v>
      </c>
      <c r="I901" s="48">
        <v>1.19</v>
      </c>
      <c r="J901" s="48">
        <v>1.19</v>
      </c>
      <c r="K901" s="48">
        <v>1.19</v>
      </c>
      <c r="L901" s="48">
        <v>1.2</v>
      </c>
      <c r="M901" s="48">
        <v>1.21</v>
      </c>
      <c r="N901" s="48">
        <v>1.21</v>
      </c>
      <c r="O901" s="48">
        <v>1.21</v>
      </c>
      <c r="P901" s="48">
        <v>1.21</v>
      </c>
      <c r="Q901" s="48">
        <v>1.22</v>
      </c>
      <c r="R901" s="48">
        <v>1.22</v>
      </c>
      <c r="S901" s="48">
        <v>1.22</v>
      </c>
      <c r="T901" s="48">
        <v>1.23</v>
      </c>
      <c r="U901" s="48">
        <v>1.23</v>
      </c>
      <c r="V901" s="48">
        <v>1.23</v>
      </c>
      <c r="W901" s="48">
        <v>1.24</v>
      </c>
      <c r="X901" s="48">
        <v>1.24</v>
      </c>
      <c r="Y901" s="48">
        <v>1.23</v>
      </c>
      <c r="Z901" s="48">
        <v>1.23</v>
      </c>
      <c r="AA901" s="48">
        <v>1.23</v>
      </c>
      <c r="AB901" s="48">
        <v>1.22</v>
      </c>
      <c r="AC901" s="48">
        <v>1.21</v>
      </c>
      <c r="AD901" s="48">
        <v>1.21</v>
      </c>
      <c r="AE901" s="48">
        <v>1.2</v>
      </c>
      <c r="AF901" s="48">
        <v>1.21</v>
      </c>
      <c r="AG901" s="48">
        <v>1.2</v>
      </c>
      <c r="AH901" s="48">
        <v>1.1599999999999999</v>
      </c>
      <c r="AI901" s="48">
        <v>1.1299999999999999</v>
      </c>
      <c r="AJ901" s="48">
        <v>1.1100000000000001</v>
      </c>
      <c r="AK901" s="48">
        <v>1.0900000000000001</v>
      </c>
    </row>
    <row r="902" spans="1:37" s="48" customFormat="1" x14ac:dyDescent="0.3">
      <c r="A902" s="48" t="str">
        <f t="shared" si="18"/>
        <v>SDG_NoInv_Base_ReproTest02PVAXasequ</v>
      </c>
      <c r="B902" s="49" t="s">
        <v>221</v>
      </c>
      <c r="C902" s="50" t="s">
        <v>272</v>
      </c>
      <c r="D902" s="51" t="s">
        <v>212</v>
      </c>
      <c r="E902" s="48" t="s">
        <v>60</v>
      </c>
      <c r="F902" s="48">
        <v>1</v>
      </c>
      <c r="G902" s="48">
        <v>1.2</v>
      </c>
      <c r="H902" s="48">
        <v>1.17</v>
      </c>
      <c r="I902" s="48">
        <v>1.1499999999999999</v>
      </c>
      <c r="J902" s="48">
        <v>1.1299999999999999</v>
      </c>
      <c r="K902" s="48">
        <v>1.1299999999999999</v>
      </c>
      <c r="L902" s="48">
        <v>1.1299999999999999</v>
      </c>
      <c r="M902" s="48">
        <v>1.1399999999999999</v>
      </c>
      <c r="N902" s="48">
        <v>1.1499999999999999</v>
      </c>
      <c r="O902" s="48">
        <v>1.1599999999999999</v>
      </c>
      <c r="P902" s="48">
        <v>1.1599999999999999</v>
      </c>
      <c r="Q902" s="48">
        <v>1.1499999999999999</v>
      </c>
      <c r="R902" s="48">
        <v>1.1499999999999999</v>
      </c>
      <c r="S902" s="48">
        <v>1.1499999999999999</v>
      </c>
      <c r="T902" s="48">
        <v>1.1499999999999999</v>
      </c>
      <c r="U902" s="48">
        <v>1.1599999999999999</v>
      </c>
      <c r="V902" s="48">
        <v>1.1599999999999999</v>
      </c>
      <c r="W902" s="48">
        <v>1.1599999999999999</v>
      </c>
      <c r="X902" s="48">
        <v>1.17</v>
      </c>
      <c r="Y902" s="48">
        <v>1.1599999999999999</v>
      </c>
      <c r="Z902" s="48">
        <v>1.1599999999999999</v>
      </c>
      <c r="AA902" s="48">
        <v>1.1599999999999999</v>
      </c>
      <c r="AB902" s="48">
        <v>1.1299999999999999</v>
      </c>
      <c r="AC902" s="48">
        <v>1.1200000000000001</v>
      </c>
      <c r="AD902" s="48">
        <v>1.1299999999999999</v>
      </c>
      <c r="AE902" s="48">
        <v>1.1399999999999999</v>
      </c>
      <c r="AF902" s="48">
        <v>1.1399999999999999</v>
      </c>
      <c r="AG902" s="48">
        <v>1.1399999999999999</v>
      </c>
      <c r="AH902" s="48">
        <v>1.1000000000000001</v>
      </c>
      <c r="AI902" s="48">
        <v>1.06</v>
      </c>
      <c r="AJ902" s="48">
        <v>1.04</v>
      </c>
      <c r="AK902" s="48">
        <v>1.03</v>
      </c>
    </row>
    <row r="903" spans="1:37" s="48" customFormat="1" x14ac:dyDescent="0.3">
      <c r="A903" s="48" t="str">
        <f t="shared" si="18"/>
        <v>SDG_NoInv_Base_ReproTest02PVAXavehi</v>
      </c>
      <c r="B903" s="49" t="s">
        <v>221</v>
      </c>
      <c r="C903" s="50" t="s">
        <v>272</v>
      </c>
      <c r="D903" s="51" t="s">
        <v>212</v>
      </c>
      <c r="E903" s="48" t="s">
        <v>61</v>
      </c>
      <c r="F903" s="48">
        <v>1</v>
      </c>
      <c r="G903" s="48">
        <v>1.18</v>
      </c>
      <c r="H903" s="48">
        <v>1.18</v>
      </c>
      <c r="I903" s="48">
        <v>1.17</v>
      </c>
      <c r="J903" s="48">
        <v>1.1599999999999999</v>
      </c>
      <c r="K903" s="48">
        <v>1.1599999999999999</v>
      </c>
      <c r="L903" s="48">
        <v>1.17</v>
      </c>
      <c r="M903" s="48">
        <v>1.18</v>
      </c>
      <c r="N903" s="48">
        <v>1.18</v>
      </c>
      <c r="O903" s="48">
        <v>1.18</v>
      </c>
      <c r="P903" s="48">
        <v>1.18</v>
      </c>
      <c r="Q903" s="48">
        <v>1.19</v>
      </c>
      <c r="R903" s="48">
        <v>1.19</v>
      </c>
      <c r="S903" s="48">
        <v>1.19</v>
      </c>
      <c r="T903" s="48">
        <v>1.19</v>
      </c>
      <c r="U903" s="48">
        <v>1.2</v>
      </c>
      <c r="V903" s="48">
        <v>1.2</v>
      </c>
      <c r="W903" s="48">
        <v>1.21</v>
      </c>
      <c r="X903" s="48">
        <v>1.21</v>
      </c>
      <c r="Y903" s="48">
        <v>1.2</v>
      </c>
      <c r="Z903" s="48">
        <v>1.19</v>
      </c>
      <c r="AA903" s="48">
        <v>1.19</v>
      </c>
      <c r="AB903" s="48">
        <v>1.17</v>
      </c>
      <c r="AC903" s="48">
        <v>1.17</v>
      </c>
      <c r="AD903" s="48">
        <v>1.17</v>
      </c>
      <c r="AE903" s="48">
        <v>1.17</v>
      </c>
      <c r="AF903" s="48">
        <v>1.18</v>
      </c>
      <c r="AG903" s="48">
        <v>1.18</v>
      </c>
      <c r="AH903" s="48">
        <v>1.1399999999999999</v>
      </c>
      <c r="AI903" s="48">
        <v>1.1100000000000001</v>
      </c>
      <c r="AJ903" s="48">
        <v>1.0900000000000001</v>
      </c>
      <c r="AK903" s="48">
        <v>1.08</v>
      </c>
    </row>
    <row r="904" spans="1:37" s="48" customFormat="1" x14ac:dyDescent="0.3">
      <c r="A904" s="48" t="str">
        <f t="shared" si="18"/>
        <v>SDG_NoInv_Base_ReproTest02PVAXatequ</v>
      </c>
      <c r="B904" s="49" t="s">
        <v>221</v>
      </c>
      <c r="C904" s="50" t="s">
        <v>272</v>
      </c>
      <c r="D904" s="51" t="s">
        <v>212</v>
      </c>
      <c r="E904" s="48" t="s">
        <v>62</v>
      </c>
      <c r="F904" s="48">
        <v>1</v>
      </c>
      <c r="G904" s="48">
        <v>1.18</v>
      </c>
      <c r="H904" s="48">
        <v>1.17</v>
      </c>
      <c r="I904" s="48">
        <v>1.17</v>
      </c>
      <c r="J904" s="48">
        <v>1.1599999999999999</v>
      </c>
      <c r="K904" s="48">
        <v>1.1599999999999999</v>
      </c>
      <c r="L904" s="48">
        <v>1.17</v>
      </c>
      <c r="M904" s="48">
        <v>1.18</v>
      </c>
      <c r="N904" s="48">
        <v>1.19</v>
      </c>
      <c r="O904" s="48">
        <v>1.2</v>
      </c>
      <c r="P904" s="48">
        <v>1.2</v>
      </c>
      <c r="Q904" s="48">
        <v>1.2</v>
      </c>
      <c r="R904" s="48">
        <v>1.2</v>
      </c>
      <c r="S904" s="48">
        <v>1.2</v>
      </c>
      <c r="T904" s="48">
        <v>1.2</v>
      </c>
      <c r="U904" s="48">
        <v>1.2</v>
      </c>
      <c r="V904" s="48">
        <v>1.21</v>
      </c>
      <c r="W904" s="48">
        <v>1.21</v>
      </c>
      <c r="X904" s="48">
        <v>1.21</v>
      </c>
      <c r="Y904" s="48">
        <v>1.2</v>
      </c>
      <c r="Z904" s="48">
        <v>1.2</v>
      </c>
      <c r="AA904" s="48">
        <v>1.2</v>
      </c>
      <c r="AB904" s="48">
        <v>1.18</v>
      </c>
      <c r="AC904" s="48">
        <v>1.17</v>
      </c>
      <c r="AD904" s="48">
        <v>1.17</v>
      </c>
      <c r="AE904" s="48">
        <v>1.17</v>
      </c>
      <c r="AF904" s="48">
        <v>1.17</v>
      </c>
      <c r="AG904" s="48">
        <v>1.17</v>
      </c>
      <c r="AH904" s="48">
        <v>1.1299999999999999</v>
      </c>
      <c r="AI904" s="48">
        <v>1.0900000000000001</v>
      </c>
      <c r="AJ904" s="48">
        <v>1.07</v>
      </c>
      <c r="AK904" s="48">
        <v>1.05</v>
      </c>
    </row>
    <row r="905" spans="1:37" s="48" customFormat="1" x14ac:dyDescent="0.3">
      <c r="A905" s="48" t="str">
        <f t="shared" si="18"/>
        <v>SDG_NoInv_Base_ReproTest02PVAXafurn</v>
      </c>
      <c r="B905" s="49" t="s">
        <v>221</v>
      </c>
      <c r="C905" s="50" t="s">
        <v>272</v>
      </c>
      <c r="D905" s="51" t="s">
        <v>212</v>
      </c>
      <c r="E905" s="48" t="s">
        <v>63</v>
      </c>
      <c r="F905" s="48">
        <v>1</v>
      </c>
      <c r="G905" s="48">
        <v>1.19</v>
      </c>
      <c r="H905" s="48">
        <v>1.17</v>
      </c>
      <c r="I905" s="48">
        <v>1.1599999999999999</v>
      </c>
      <c r="J905" s="48">
        <v>1.1599999999999999</v>
      </c>
      <c r="K905" s="48">
        <v>1.1599999999999999</v>
      </c>
      <c r="L905" s="48">
        <v>1.1599999999999999</v>
      </c>
      <c r="M905" s="48">
        <v>1.17</v>
      </c>
      <c r="N905" s="48">
        <v>1.17</v>
      </c>
      <c r="O905" s="48">
        <v>1.18</v>
      </c>
      <c r="P905" s="48">
        <v>1.18</v>
      </c>
      <c r="Q905" s="48">
        <v>1.18</v>
      </c>
      <c r="R905" s="48">
        <v>1.18</v>
      </c>
      <c r="S905" s="48">
        <v>1.18</v>
      </c>
      <c r="T905" s="48">
        <v>1.18</v>
      </c>
      <c r="U905" s="48">
        <v>1.19</v>
      </c>
      <c r="V905" s="48">
        <v>1.19</v>
      </c>
      <c r="W905" s="48">
        <v>1.19</v>
      </c>
      <c r="X905" s="48">
        <v>1.19</v>
      </c>
      <c r="Y905" s="48">
        <v>1.19</v>
      </c>
      <c r="Z905" s="48">
        <v>1.19</v>
      </c>
      <c r="AA905" s="48">
        <v>1.19</v>
      </c>
      <c r="AB905" s="48">
        <v>1.18</v>
      </c>
      <c r="AC905" s="48">
        <v>1.17</v>
      </c>
      <c r="AD905" s="48">
        <v>1.17</v>
      </c>
      <c r="AE905" s="48">
        <v>1.17</v>
      </c>
      <c r="AF905" s="48">
        <v>1.17</v>
      </c>
      <c r="AG905" s="48">
        <v>1.17</v>
      </c>
      <c r="AH905" s="48">
        <v>1.1399999999999999</v>
      </c>
      <c r="AI905" s="48">
        <v>1.1200000000000001</v>
      </c>
      <c r="AJ905" s="48">
        <v>1.1000000000000001</v>
      </c>
      <c r="AK905" s="48">
        <v>1.0900000000000001</v>
      </c>
    </row>
    <row r="906" spans="1:37" s="48" customFormat="1" x14ac:dyDescent="0.3">
      <c r="A906" s="48" t="str">
        <f t="shared" si="18"/>
        <v>SDG_NoInv_Base_ReproTest02PVAXaoman</v>
      </c>
      <c r="B906" s="49" t="s">
        <v>221</v>
      </c>
      <c r="C906" s="50" t="s">
        <v>272</v>
      </c>
      <c r="D906" s="51" t="s">
        <v>212</v>
      </c>
      <c r="E906" s="48" t="s">
        <v>64</v>
      </c>
      <c r="F906" s="48">
        <v>1</v>
      </c>
      <c r="G906" s="48">
        <v>1.1200000000000001</v>
      </c>
      <c r="H906" s="48">
        <v>1.1000000000000001</v>
      </c>
      <c r="I906" s="48">
        <v>1.07</v>
      </c>
      <c r="J906" s="48">
        <v>1.06</v>
      </c>
      <c r="K906" s="48">
        <v>1.06</v>
      </c>
      <c r="L906" s="48">
        <v>1.05</v>
      </c>
      <c r="M906" s="48">
        <v>1.06</v>
      </c>
      <c r="N906" s="48">
        <v>1.07</v>
      </c>
      <c r="O906" s="48">
        <v>1.1399999999999999</v>
      </c>
      <c r="P906" s="48">
        <v>1.1299999999999999</v>
      </c>
      <c r="Q906" s="48">
        <v>1.1100000000000001</v>
      </c>
      <c r="R906" s="48">
        <v>1.0900000000000001</v>
      </c>
      <c r="S906" s="48">
        <v>1.0900000000000001</v>
      </c>
      <c r="T906" s="48">
        <v>1.08</v>
      </c>
      <c r="U906" s="48">
        <v>1.08</v>
      </c>
      <c r="V906" s="48">
        <v>1.07</v>
      </c>
      <c r="W906" s="48">
        <v>1.07</v>
      </c>
      <c r="X906" s="48">
        <v>1.07</v>
      </c>
      <c r="Y906" s="48">
        <v>1.07</v>
      </c>
      <c r="Z906" s="48">
        <v>1.07</v>
      </c>
      <c r="AA906" s="48">
        <v>1.07</v>
      </c>
      <c r="AB906" s="48">
        <v>1.06</v>
      </c>
      <c r="AC906" s="48">
        <v>1.06</v>
      </c>
      <c r="AD906" s="48">
        <v>1.06</v>
      </c>
      <c r="AE906" s="48">
        <v>1.07</v>
      </c>
      <c r="AF906" s="48">
        <v>1.07</v>
      </c>
      <c r="AG906" s="48">
        <v>1.07</v>
      </c>
      <c r="AH906" s="48">
        <v>1.05</v>
      </c>
      <c r="AI906" s="48">
        <v>1.02</v>
      </c>
      <c r="AJ906" s="48">
        <v>1.01</v>
      </c>
      <c r="AK906" s="48">
        <v>1</v>
      </c>
    </row>
    <row r="907" spans="1:37" s="48" customFormat="1" x14ac:dyDescent="0.3">
      <c r="A907" s="48" t="str">
        <f t="shared" si="18"/>
        <v>SDG_NoInv_Base_ReproTest02PVAXaelec</v>
      </c>
      <c r="B907" s="49" t="s">
        <v>221</v>
      </c>
      <c r="C907" s="50" t="s">
        <v>272</v>
      </c>
      <c r="D907" s="51" t="s">
        <v>212</v>
      </c>
      <c r="E907" s="48" t="s">
        <v>65</v>
      </c>
      <c r="F907" s="48">
        <v>1</v>
      </c>
      <c r="G907" s="48">
        <v>1.1200000000000001</v>
      </c>
      <c r="H907" s="48">
        <v>1</v>
      </c>
      <c r="I907" s="48">
        <v>1.01</v>
      </c>
      <c r="J907" s="48">
        <v>1.04</v>
      </c>
      <c r="K907" s="48">
        <v>1.07</v>
      </c>
      <c r="L907" s="48">
        <v>1.0900000000000001</v>
      </c>
      <c r="M907" s="48">
        <v>1.07</v>
      </c>
      <c r="N907" s="48">
        <v>1.04</v>
      </c>
      <c r="O907" s="48">
        <v>1.04</v>
      </c>
      <c r="P907" s="48">
        <v>1.04</v>
      </c>
      <c r="Q907" s="48">
        <v>1.07</v>
      </c>
      <c r="R907" s="48">
        <v>1.1200000000000001</v>
      </c>
      <c r="S907" s="48">
        <v>1.1299999999999999</v>
      </c>
      <c r="T907" s="48">
        <v>1.1499999999999999</v>
      </c>
      <c r="U907" s="48">
        <v>1.17</v>
      </c>
      <c r="V907" s="48">
        <v>1.17</v>
      </c>
      <c r="W907" s="48">
        <v>1.18</v>
      </c>
      <c r="X907" s="48">
        <v>1.18</v>
      </c>
      <c r="Y907" s="48">
        <v>1.21</v>
      </c>
      <c r="Z907" s="48">
        <v>1.23</v>
      </c>
      <c r="AA907" s="48">
        <v>1.26</v>
      </c>
      <c r="AB907" s="48">
        <v>1.28</v>
      </c>
      <c r="AC907" s="48">
        <v>1.31</v>
      </c>
      <c r="AD907" s="48">
        <v>1.34</v>
      </c>
      <c r="AE907" s="48">
        <v>1.37</v>
      </c>
      <c r="AF907" s="48">
        <v>1.39</v>
      </c>
      <c r="AG907" s="48">
        <v>1.51</v>
      </c>
      <c r="AH907" s="48">
        <v>1.6</v>
      </c>
      <c r="AI907" s="48">
        <v>1.72</v>
      </c>
      <c r="AJ907" s="48">
        <v>1.83</v>
      </c>
      <c r="AK907" s="48">
        <v>1.92</v>
      </c>
    </row>
    <row r="908" spans="1:37" s="48" customFormat="1" x14ac:dyDescent="0.3">
      <c r="A908" s="48" t="str">
        <f t="shared" si="18"/>
        <v>SDG_NoInv_Base_ReproTest02PVAXawatr</v>
      </c>
      <c r="B908" s="49" t="s">
        <v>221</v>
      </c>
      <c r="C908" s="50" t="s">
        <v>272</v>
      </c>
      <c r="D908" s="51" t="s">
        <v>212</v>
      </c>
      <c r="E908" s="48" t="s">
        <v>66</v>
      </c>
      <c r="F908" s="48">
        <v>1</v>
      </c>
      <c r="G908" s="48">
        <v>0.85</v>
      </c>
      <c r="H908" s="48">
        <v>0.89</v>
      </c>
      <c r="I908" s="48">
        <v>0.91</v>
      </c>
      <c r="J908" s="48">
        <v>0.92</v>
      </c>
      <c r="K908" s="48">
        <v>0.93</v>
      </c>
      <c r="L908" s="48">
        <v>0.94</v>
      </c>
      <c r="M908" s="48">
        <v>0.94</v>
      </c>
      <c r="N908" s="48">
        <v>0.94</v>
      </c>
      <c r="O908" s="48">
        <v>0.94</v>
      </c>
      <c r="P908" s="48">
        <v>0.94</v>
      </c>
      <c r="Q908" s="48">
        <v>0.94</v>
      </c>
      <c r="R908" s="48">
        <v>0.95</v>
      </c>
      <c r="S908" s="48">
        <v>0.96</v>
      </c>
      <c r="T908" s="48">
        <v>0.96</v>
      </c>
      <c r="U908" s="48">
        <v>0.96</v>
      </c>
      <c r="V908" s="48">
        <v>0.97</v>
      </c>
      <c r="W908" s="48">
        <v>0.97</v>
      </c>
      <c r="X908" s="48">
        <v>0.97</v>
      </c>
      <c r="Y908" s="48">
        <v>0.97</v>
      </c>
      <c r="Z908" s="48">
        <v>0.97</v>
      </c>
      <c r="AA908" s="48">
        <v>0.97</v>
      </c>
      <c r="AB908" s="48">
        <v>0.98</v>
      </c>
      <c r="AC908" s="48">
        <v>0.99</v>
      </c>
      <c r="AD908" s="48">
        <v>0.99</v>
      </c>
      <c r="AE908" s="48">
        <v>1</v>
      </c>
      <c r="AF908" s="48">
        <v>1</v>
      </c>
      <c r="AG908" s="48">
        <v>1.01</v>
      </c>
      <c r="AH908" s="48">
        <v>1.03</v>
      </c>
      <c r="AI908" s="48">
        <v>1.04</v>
      </c>
      <c r="AJ908" s="48">
        <v>1.05</v>
      </c>
      <c r="AK908" s="48">
        <v>1.06</v>
      </c>
    </row>
    <row r="909" spans="1:37" s="48" customFormat="1" x14ac:dyDescent="0.3">
      <c r="A909" s="48" t="str">
        <f t="shared" si="18"/>
        <v>SDG_NoInv_Base_ReproTest02PVAXacons</v>
      </c>
      <c r="B909" s="49" t="s">
        <v>221</v>
      </c>
      <c r="C909" s="50" t="s">
        <v>272</v>
      </c>
      <c r="D909" s="51" t="s">
        <v>212</v>
      </c>
      <c r="E909" s="48" t="s">
        <v>67</v>
      </c>
      <c r="F909" s="48">
        <v>1</v>
      </c>
      <c r="G909" s="48">
        <v>1.1599999999999999</v>
      </c>
      <c r="H909" s="48">
        <v>1.1200000000000001</v>
      </c>
      <c r="I909" s="48">
        <v>1.1100000000000001</v>
      </c>
      <c r="J909" s="48">
        <v>1.0900000000000001</v>
      </c>
      <c r="K909" s="48">
        <v>1.0900000000000001</v>
      </c>
      <c r="L909" s="48">
        <v>1.0900000000000001</v>
      </c>
      <c r="M909" s="48">
        <v>1.1000000000000001</v>
      </c>
      <c r="N909" s="48">
        <v>1.1000000000000001</v>
      </c>
      <c r="O909" s="48">
        <v>1.1000000000000001</v>
      </c>
      <c r="P909" s="48">
        <v>1.1000000000000001</v>
      </c>
      <c r="Q909" s="48">
        <v>1.1000000000000001</v>
      </c>
      <c r="R909" s="48">
        <v>1.1100000000000001</v>
      </c>
      <c r="S909" s="48">
        <v>1.1100000000000001</v>
      </c>
      <c r="T909" s="48">
        <v>1.1200000000000001</v>
      </c>
      <c r="U909" s="48">
        <v>1.1200000000000001</v>
      </c>
      <c r="V909" s="48">
        <v>1.1299999999999999</v>
      </c>
      <c r="W909" s="48">
        <v>1.1299999999999999</v>
      </c>
      <c r="X909" s="48">
        <v>1.1299999999999999</v>
      </c>
      <c r="Y909" s="48">
        <v>1.1299999999999999</v>
      </c>
      <c r="Z909" s="48">
        <v>1.1299999999999999</v>
      </c>
      <c r="AA909" s="48">
        <v>1.1299999999999999</v>
      </c>
      <c r="AB909" s="48">
        <v>1.1200000000000001</v>
      </c>
      <c r="AC909" s="48">
        <v>1.1100000000000001</v>
      </c>
      <c r="AD909" s="48">
        <v>1.1200000000000001</v>
      </c>
      <c r="AE909" s="48">
        <v>1.1200000000000001</v>
      </c>
      <c r="AF909" s="48">
        <v>1.1299999999999999</v>
      </c>
      <c r="AG909" s="48">
        <v>1.1299999999999999</v>
      </c>
      <c r="AH909" s="48">
        <v>1.1200000000000001</v>
      </c>
      <c r="AI909" s="48">
        <v>1.1000000000000001</v>
      </c>
      <c r="AJ909" s="48">
        <v>1.1000000000000001</v>
      </c>
      <c r="AK909" s="48">
        <v>1.1000000000000001</v>
      </c>
    </row>
    <row r="910" spans="1:37" s="48" customFormat="1" x14ac:dyDescent="0.3">
      <c r="A910" s="48" t="str">
        <f t="shared" si="18"/>
        <v>SDG_NoInv_Base_ReproTest02PVAXatrad</v>
      </c>
      <c r="B910" s="49" t="s">
        <v>221</v>
      </c>
      <c r="C910" s="50" t="s">
        <v>272</v>
      </c>
      <c r="D910" s="51" t="s">
        <v>212</v>
      </c>
      <c r="E910" s="48" t="s">
        <v>68</v>
      </c>
      <c r="F910" s="48">
        <v>1</v>
      </c>
      <c r="G910" s="48">
        <v>1.01</v>
      </c>
      <c r="H910" s="48">
        <v>1.02</v>
      </c>
      <c r="I910" s="48">
        <v>1.03</v>
      </c>
      <c r="J910" s="48">
        <v>1.02</v>
      </c>
      <c r="K910" s="48">
        <v>1.02</v>
      </c>
      <c r="L910" s="48">
        <v>1.02</v>
      </c>
      <c r="M910" s="48">
        <v>1.03</v>
      </c>
      <c r="N910" s="48">
        <v>1.03</v>
      </c>
      <c r="O910" s="48">
        <v>0.98</v>
      </c>
      <c r="P910" s="48">
        <v>0.99</v>
      </c>
      <c r="Q910" s="48">
        <v>1</v>
      </c>
      <c r="R910" s="48">
        <v>1.02</v>
      </c>
      <c r="S910" s="48">
        <v>1.03</v>
      </c>
      <c r="T910" s="48">
        <v>1.03</v>
      </c>
      <c r="U910" s="48">
        <v>1.04</v>
      </c>
      <c r="V910" s="48">
        <v>1.05</v>
      </c>
      <c r="W910" s="48">
        <v>1.05</v>
      </c>
      <c r="X910" s="48">
        <v>1.06</v>
      </c>
      <c r="Y910" s="48">
        <v>1.05</v>
      </c>
      <c r="Z910" s="48">
        <v>1.05</v>
      </c>
      <c r="AA910" s="48">
        <v>1.05</v>
      </c>
      <c r="AB910" s="48">
        <v>1.03</v>
      </c>
      <c r="AC910" s="48">
        <v>1.02</v>
      </c>
      <c r="AD910" s="48">
        <v>1.02</v>
      </c>
      <c r="AE910" s="48">
        <v>1.03</v>
      </c>
      <c r="AF910" s="48">
        <v>1.04</v>
      </c>
      <c r="AG910" s="48">
        <v>1.04</v>
      </c>
      <c r="AH910" s="48">
        <v>1.02</v>
      </c>
      <c r="AI910" s="48">
        <v>1</v>
      </c>
      <c r="AJ910" s="48">
        <v>0.99</v>
      </c>
      <c r="AK910" s="48">
        <v>0.99</v>
      </c>
    </row>
    <row r="911" spans="1:37" s="48" customFormat="1" x14ac:dyDescent="0.3">
      <c r="A911" s="48" t="str">
        <f t="shared" si="18"/>
        <v>SDG_NoInv_Base_ReproTest02PVAXahotl</v>
      </c>
      <c r="B911" s="49" t="s">
        <v>221</v>
      </c>
      <c r="C911" s="50" t="s">
        <v>272</v>
      </c>
      <c r="D911" s="51" t="s">
        <v>212</v>
      </c>
      <c r="E911" s="48" t="s">
        <v>69</v>
      </c>
      <c r="F911" s="48">
        <v>1</v>
      </c>
      <c r="G911" s="48">
        <v>1.02</v>
      </c>
      <c r="H911" s="48">
        <v>1.04</v>
      </c>
      <c r="I911" s="48">
        <v>1.03</v>
      </c>
      <c r="J911" s="48">
        <v>1.03</v>
      </c>
      <c r="K911" s="48">
        <v>1.03</v>
      </c>
      <c r="L911" s="48">
        <v>1.03</v>
      </c>
      <c r="M911" s="48">
        <v>1.04</v>
      </c>
      <c r="N911" s="48">
        <v>1.04</v>
      </c>
      <c r="O911" s="48">
        <v>1.05</v>
      </c>
      <c r="P911" s="48">
        <v>1.05</v>
      </c>
      <c r="Q911" s="48">
        <v>1.05</v>
      </c>
      <c r="R911" s="48">
        <v>1.05</v>
      </c>
      <c r="S911" s="48">
        <v>1.05</v>
      </c>
      <c r="T911" s="48">
        <v>1.06</v>
      </c>
      <c r="U911" s="48">
        <v>1.06</v>
      </c>
      <c r="V911" s="48">
        <v>1.06</v>
      </c>
      <c r="W911" s="48">
        <v>1.07</v>
      </c>
      <c r="X911" s="48">
        <v>1.07</v>
      </c>
      <c r="Y911" s="48">
        <v>1.07</v>
      </c>
      <c r="Z911" s="48">
        <v>1.07</v>
      </c>
      <c r="AA911" s="48">
        <v>1.07</v>
      </c>
      <c r="AB911" s="48">
        <v>1.07</v>
      </c>
      <c r="AC911" s="48">
        <v>1.07</v>
      </c>
      <c r="AD911" s="48">
        <v>1.07</v>
      </c>
      <c r="AE911" s="48">
        <v>1.07</v>
      </c>
      <c r="AF911" s="48">
        <v>1.07</v>
      </c>
      <c r="AG911" s="48">
        <v>1.07</v>
      </c>
      <c r="AH911" s="48">
        <v>1.07</v>
      </c>
      <c r="AI911" s="48">
        <v>1.07</v>
      </c>
      <c r="AJ911" s="48">
        <v>1.06</v>
      </c>
      <c r="AK911" s="48">
        <v>1.06</v>
      </c>
    </row>
    <row r="912" spans="1:37" s="48" customFormat="1" x14ac:dyDescent="0.3">
      <c r="A912" s="48" t="str">
        <f t="shared" si="18"/>
        <v>SDG_NoInv_Base_ReproTest02PVAXaltrp-p</v>
      </c>
      <c r="B912" s="49" t="s">
        <v>221</v>
      </c>
      <c r="C912" s="50" t="s">
        <v>272</v>
      </c>
      <c r="D912" s="51" t="s">
        <v>212</v>
      </c>
      <c r="E912" s="48" t="s">
        <v>70</v>
      </c>
      <c r="F912" s="48">
        <v>1</v>
      </c>
      <c r="G912" s="48">
        <v>0.98</v>
      </c>
      <c r="H912" s="48">
        <v>0.96</v>
      </c>
      <c r="I912" s="48">
        <v>0.97</v>
      </c>
      <c r="J912" s="48">
        <v>0.97</v>
      </c>
      <c r="K912" s="48">
        <v>0.97</v>
      </c>
      <c r="L912" s="48">
        <v>0.97</v>
      </c>
      <c r="M912" s="48">
        <v>0.97</v>
      </c>
      <c r="N912" s="48">
        <v>0.98</v>
      </c>
      <c r="O912" s="48">
        <v>0.99</v>
      </c>
      <c r="P912" s="48">
        <v>1</v>
      </c>
      <c r="Q912" s="48">
        <v>1</v>
      </c>
      <c r="R912" s="48">
        <v>1.01</v>
      </c>
      <c r="S912" s="48">
        <v>1.02</v>
      </c>
      <c r="T912" s="48">
        <v>1.02</v>
      </c>
      <c r="U912" s="48">
        <v>1.02</v>
      </c>
      <c r="V912" s="48">
        <v>1.02</v>
      </c>
      <c r="W912" s="48">
        <v>1.02</v>
      </c>
      <c r="X912" s="48">
        <v>1.03</v>
      </c>
      <c r="Y912" s="48">
        <v>1.02</v>
      </c>
      <c r="Z912" s="48">
        <v>1.02</v>
      </c>
      <c r="AA912" s="48">
        <v>1.01</v>
      </c>
      <c r="AB912" s="48">
        <v>1.01</v>
      </c>
      <c r="AC912" s="48">
        <v>1.01</v>
      </c>
      <c r="AD912" s="48">
        <v>1</v>
      </c>
      <c r="AE912" s="48">
        <v>1</v>
      </c>
      <c r="AF912" s="48">
        <v>1</v>
      </c>
      <c r="AG912" s="48">
        <v>1</v>
      </c>
      <c r="AH912" s="48">
        <v>1</v>
      </c>
      <c r="AI912" s="48">
        <v>1.01</v>
      </c>
      <c r="AJ912" s="48">
        <v>1.01</v>
      </c>
      <c r="AK912" s="48">
        <v>1.02</v>
      </c>
    </row>
    <row r="913" spans="1:37" s="48" customFormat="1" x14ac:dyDescent="0.3">
      <c r="A913" s="48" t="str">
        <f t="shared" si="18"/>
        <v>SDG_NoInv_Base_ReproTest02PVAXaltrp-f</v>
      </c>
      <c r="B913" s="49" t="s">
        <v>221</v>
      </c>
      <c r="C913" s="50" t="s">
        <v>272</v>
      </c>
      <c r="D913" s="51" t="s">
        <v>212</v>
      </c>
      <c r="E913" s="48" t="s">
        <v>71</v>
      </c>
      <c r="F913" s="48">
        <v>1</v>
      </c>
      <c r="G913" s="48">
        <v>0.94</v>
      </c>
      <c r="H913" s="48">
        <v>0.94</v>
      </c>
      <c r="I913" s="48">
        <v>0.97</v>
      </c>
      <c r="J913" s="48">
        <v>0.97</v>
      </c>
      <c r="K913" s="48">
        <v>0.96</v>
      </c>
      <c r="L913" s="48">
        <v>0.96</v>
      </c>
      <c r="M913" s="48">
        <v>0.95</v>
      </c>
      <c r="N913" s="48">
        <v>0.97</v>
      </c>
      <c r="O913" s="48">
        <v>0.97</v>
      </c>
      <c r="P913" s="48">
        <v>0.99</v>
      </c>
      <c r="Q913" s="48">
        <v>1.01</v>
      </c>
      <c r="R913" s="48">
        <v>1.01</v>
      </c>
      <c r="S913" s="48">
        <v>1</v>
      </c>
      <c r="T913" s="48">
        <v>1</v>
      </c>
      <c r="U913" s="48">
        <v>1.01</v>
      </c>
      <c r="V913" s="48">
        <v>1.02</v>
      </c>
      <c r="W913" s="48">
        <v>1.01</v>
      </c>
      <c r="X913" s="48">
        <v>1.01</v>
      </c>
      <c r="Y913" s="48">
        <v>1.02</v>
      </c>
      <c r="Z913" s="48">
        <v>1.04</v>
      </c>
      <c r="AA913" s="48">
        <v>1.05</v>
      </c>
      <c r="AB913" s="48">
        <v>1.04</v>
      </c>
      <c r="AC913" s="48">
        <v>1.04</v>
      </c>
      <c r="AD913" s="48">
        <v>1.04</v>
      </c>
      <c r="AE913" s="48">
        <v>1.04</v>
      </c>
      <c r="AF913" s="48">
        <v>1.02</v>
      </c>
      <c r="AG913" s="48">
        <v>1.01</v>
      </c>
      <c r="AH913" s="48">
        <v>1.02</v>
      </c>
      <c r="AI913" s="48">
        <v>1.03</v>
      </c>
      <c r="AJ913" s="48">
        <v>1.04</v>
      </c>
      <c r="AK913" s="48">
        <v>1.05</v>
      </c>
    </row>
    <row r="914" spans="1:37" s="48" customFormat="1" x14ac:dyDescent="0.3">
      <c r="A914" s="48" t="str">
        <f t="shared" si="18"/>
        <v>SDG_NoInv_Base_ReproTest02PVAXaotrp-p</v>
      </c>
      <c r="B914" s="49" t="s">
        <v>221</v>
      </c>
      <c r="C914" s="50" t="s">
        <v>272</v>
      </c>
      <c r="D914" s="51" t="s">
        <v>212</v>
      </c>
      <c r="E914" s="48" t="s">
        <v>72</v>
      </c>
      <c r="F914" s="48">
        <v>1</v>
      </c>
      <c r="G914" s="48">
        <v>1.08</v>
      </c>
      <c r="H914" s="48">
        <v>1.08</v>
      </c>
      <c r="I914" s="48">
        <v>1.1000000000000001</v>
      </c>
      <c r="J914" s="48">
        <v>1.1000000000000001</v>
      </c>
      <c r="K914" s="48">
        <v>1.08</v>
      </c>
      <c r="L914" s="48">
        <v>1.06</v>
      </c>
      <c r="M914" s="48">
        <v>1.04</v>
      </c>
      <c r="N914" s="48">
        <v>1.02</v>
      </c>
      <c r="O914" s="48">
        <v>0.97</v>
      </c>
      <c r="P914" s="48">
        <v>0.97</v>
      </c>
      <c r="Q914" s="48">
        <v>0.98</v>
      </c>
      <c r="R914" s="48">
        <v>0.98</v>
      </c>
      <c r="S914" s="48">
        <v>0.99</v>
      </c>
      <c r="T914" s="48">
        <v>0.99</v>
      </c>
      <c r="U914" s="48">
        <v>0.99</v>
      </c>
      <c r="V914" s="48">
        <v>0.99</v>
      </c>
      <c r="W914" s="48">
        <v>0.99</v>
      </c>
      <c r="X914" s="48">
        <v>0.99</v>
      </c>
      <c r="Y914" s="48">
        <v>0.98</v>
      </c>
      <c r="Z914" s="48">
        <v>0.98</v>
      </c>
      <c r="AA914" s="48">
        <v>0.97</v>
      </c>
      <c r="AB914" s="48">
        <v>0.96</v>
      </c>
      <c r="AC914" s="48">
        <v>0.95</v>
      </c>
      <c r="AD914" s="48">
        <v>0.96</v>
      </c>
      <c r="AE914" s="48">
        <v>0.97</v>
      </c>
      <c r="AF914" s="48">
        <v>0.97</v>
      </c>
      <c r="AG914" s="48">
        <v>0.98</v>
      </c>
      <c r="AH914" s="48">
        <v>0.98</v>
      </c>
      <c r="AI914" s="48">
        <v>0.99</v>
      </c>
      <c r="AJ914" s="48">
        <v>1.01</v>
      </c>
      <c r="AK914" s="48">
        <v>1.02</v>
      </c>
    </row>
    <row r="915" spans="1:37" s="48" customFormat="1" x14ac:dyDescent="0.3">
      <c r="A915" s="48" t="str">
        <f t="shared" si="18"/>
        <v>SDG_NoInv_Base_ReproTest02PVAXaotrp-f</v>
      </c>
      <c r="B915" s="49" t="s">
        <v>221</v>
      </c>
      <c r="C915" s="50" t="s">
        <v>272</v>
      </c>
      <c r="D915" s="51" t="s">
        <v>212</v>
      </c>
      <c r="E915" s="48" t="s">
        <v>73</v>
      </c>
      <c r="F915" s="48">
        <v>1</v>
      </c>
      <c r="G915" s="48">
        <v>1.01</v>
      </c>
      <c r="H915" s="48">
        <v>1.02</v>
      </c>
      <c r="I915" s="48">
        <v>1.02</v>
      </c>
      <c r="J915" s="48">
        <v>1.02</v>
      </c>
      <c r="K915" s="48">
        <v>1.01</v>
      </c>
      <c r="L915" s="48">
        <v>1</v>
      </c>
      <c r="M915" s="48">
        <v>0.99</v>
      </c>
      <c r="N915" s="48">
        <v>0.99</v>
      </c>
      <c r="O915" s="48">
        <v>0.98</v>
      </c>
      <c r="P915" s="48">
        <v>0.99</v>
      </c>
      <c r="Q915" s="48">
        <v>1</v>
      </c>
      <c r="R915" s="48">
        <v>1.01</v>
      </c>
      <c r="S915" s="48">
        <v>1</v>
      </c>
      <c r="T915" s="48">
        <v>1</v>
      </c>
      <c r="U915" s="48">
        <v>1.01</v>
      </c>
      <c r="V915" s="48">
        <v>1.02</v>
      </c>
      <c r="W915" s="48">
        <v>1.01</v>
      </c>
      <c r="X915" s="48">
        <v>1.01</v>
      </c>
      <c r="Y915" s="48">
        <v>1.01</v>
      </c>
      <c r="Z915" s="48">
        <v>1.02</v>
      </c>
      <c r="AA915" s="48">
        <v>1.03</v>
      </c>
      <c r="AB915" s="48">
        <v>1.01</v>
      </c>
      <c r="AC915" s="48">
        <v>1.02</v>
      </c>
      <c r="AD915" s="48">
        <v>1.02</v>
      </c>
      <c r="AE915" s="48">
        <v>1.02</v>
      </c>
      <c r="AF915" s="48">
        <v>1.02</v>
      </c>
      <c r="AG915" s="48">
        <v>1.01</v>
      </c>
      <c r="AH915" s="48">
        <v>1.01</v>
      </c>
      <c r="AI915" s="48">
        <v>1.01</v>
      </c>
      <c r="AJ915" s="48">
        <v>1.02</v>
      </c>
      <c r="AK915" s="48">
        <v>1.02</v>
      </c>
    </row>
    <row r="916" spans="1:37" s="48" customFormat="1" x14ac:dyDescent="0.3">
      <c r="A916" s="48" t="str">
        <f t="shared" si="18"/>
        <v>SDG_NoInv_Base_ReproTest02PVAXaprtr</v>
      </c>
      <c r="B916" s="49" t="s">
        <v>221</v>
      </c>
      <c r="C916" s="50" t="s">
        <v>272</v>
      </c>
      <c r="D916" s="51" t="s">
        <v>212</v>
      </c>
      <c r="E916" s="48" t="s">
        <v>74</v>
      </c>
      <c r="F916" s="48">
        <v>1</v>
      </c>
      <c r="G916" s="48">
        <v>1.02</v>
      </c>
      <c r="H916" s="48">
        <v>1.02</v>
      </c>
      <c r="I916" s="48">
        <v>1.01</v>
      </c>
      <c r="J916" s="48">
        <v>0.99</v>
      </c>
      <c r="K916" s="48">
        <v>0.99</v>
      </c>
      <c r="L916" s="48">
        <v>0.99</v>
      </c>
      <c r="M916" s="48">
        <v>0.99</v>
      </c>
      <c r="N916" s="48">
        <v>0.99</v>
      </c>
      <c r="O916" s="48">
        <v>0.98</v>
      </c>
      <c r="P916" s="48">
        <v>0.99</v>
      </c>
      <c r="Q916" s="48">
        <v>0.99</v>
      </c>
      <c r="R916" s="48">
        <v>1</v>
      </c>
      <c r="S916" s="48">
        <v>1.01</v>
      </c>
      <c r="T916" s="48">
        <v>1.02</v>
      </c>
      <c r="U916" s="48">
        <v>1.02</v>
      </c>
      <c r="V916" s="48">
        <v>1.03</v>
      </c>
      <c r="W916" s="48">
        <v>1.04</v>
      </c>
      <c r="X916" s="48">
        <v>1.04</v>
      </c>
      <c r="Y916" s="48">
        <v>1.04</v>
      </c>
      <c r="Z916" s="48">
        <v>1.03</v>
      </c>
      <c r="AA916" s="48">
        <v>1.03</v>
      </c>
      <c r="AB916" s="48">
        <v>1.03</v>
      </c>
      <c r="AC916" s="48">
        <v>1.02</v>
      </c>
      <c r="AD916" s="48">
        <v>1.02</v>
      </c>
      <c r="AE916" s="48">
        <v>1.02</v>
      </c>
      <c r="AF916" s="48">
        <v>1.04</v>
      </c>
      <c r="AG916" s="48">
        <v>1.02</v>
      </c>
      <c r="AH916" s="48">
        <v>1.01</v>
      </c>
      <c r="AI916" s="48">
        <v>0.97</v>
      </c>
      <c r="AJ916" s="48">
        <v>0.95</v>
      </c>
      <c r="AK916" s="48">
        <v>0.94</v>
      </c>
    </row>
    <row r="917" spans="1:37" s="48" customFormat="1" x14ac:dyDescent="0.3">
      <c r="A917" s="48" t="str">
        <f t="shared" si="18"/>
        <v>SDG_NoInv_Base_ReproTest02PVAXatrps</v>
      </c>
      <c r="B917" s="49" t="s">
        <v>221</v>
      </c>
      <c r="C917" s="50" t="s">
        <v>272</v>
      </c>
      <c r="D917" s="51" t="s">
        <v>212</v>
      </c>
      <c r="E917" s="48" t="s">
        <v>75</v>
      </c>
      <c r="F917" s="48">
        <v>1</v>
      </c>
      <c r="G917" s="48">
        <v>1</v>
      </c>
      <c r="H917" s="48">
        <v>1</v>
      </c>
      <c r="I917" s="48">
        <v>1</v>
      </c>
      <c r="J917" s="48">
        <v>1</v>
      </c>
      <c r="K917" s="48">
        <v>1</v>
      </c>
      <c r="L917" s="48">
        <v>1</v>
      </c>
      <c r="M917" s="48">
        <v>1</v>
      </c>
      <c r="N917" s="48">
        <v>1</v>
      </c>
      <c r="O917" s="48">
        <v>1</v>
      </c>
      <c r="P917" s="48">
        <v>1</v>
      </c>
      <c r="Q917" s="48">
        <v>0.99</v>
      </c>
      <c r="R917" s="48">
        <v>1</v>
      </c>
      <c r="S917" s="48">
        <v>1.01</v>
      </c>
      <c r="T917" s="48">
        <v>1.02</v>
      </c>
      <c r="U917" s="48">
        <v>1.02</v>
      </c>
      <c r="V917" s="48">
        <v>1.03</v>
      </c>
      <c r="W917" s="48">
        <v>1.03</v>
      </c>
      <c r="X917" s="48">
        <v>1.03</v>
      </c>
      <c r="Y917" s="48">
        <v>1.03</v>
      </c>
      <c r="Z917" s="48">
        <v>1.03</v>
      </c>
      <c r="AA917" s="48">
        <v>1.03</v>
      </c>
      <c r="AB917" s="48">
        <v>1.05</v>
      </c>
      <c r="AC917" s="48">
        <v>1.06</v>
      </c>
      <c r="AD917" s="48">
        <v>1.07</v>
      </c>
      <c r="AE917" s="48">
        <v>1.08</v>
      </c>
      <c r="AF917" s="48">
        <v>1.08</v>
      </c>
      <c r="AG917" s="48">
        <v>1.08</v>
      </c>
      <c r="AH917" s="48">
        <v>1.08</v>
      </c>
      <c r="AI917" s="48">
        <v>1.08</v>
      </c>
      <c r="AJ917" s="48">
        <v>1.0900000000000001</v>
      </c>
      <c r="AK917" s="48">
        <v>1.0900000000000001</v>
      </c>
    </row>
    <row r="918" spans="1:37" s="48" customFormat="1" x14ac:dyDescent="0.3">
      <c r="A918" s="48" t="str">
        <f t="shared" ref="A918:A922" si="19">_xlfn.CONCAT(C918,D918,E918)</f>
        <v>SDG_NoInv_Base_ReproTest02PVAXacomm</v>
      </c>
      <c r="B918" s="49" t="s">
        <v>221</v>
      </c>
      <c r="C918" s="50" t="s">
        <v>272</v>
      </c>
      <c r="D918" s="51" t="s">
        <v>212</v>
      </c>
      <c r="E918" s="48" t="s">
        <v>76</v>
      </c>
      <c r="F918" s="48">
        <v>1</v>
      </c>
      <c r="G918" s="48">
        <v>0.88</v>
      </c>
      <c r="H918" s="48">
        <v>0.92</v>
      </c>
      <c r="I918" s="48">
        <v>0.93</v>
      </c>
      <c r="J918" s="48">
        <v>0.94</v>
      </c>
      <c r="K918" s="48">
        <v>0.95</v>
      </c>
      <c r="L918" s="48">
        <v>0.96</v>
      </c>
      <c r="M918" s="48">
        <v>0.96</v>
      </c>
      <c r="N918" s="48">
        <v>0.96</v>
      </c>
      <c r="O918" s="48">
        <v>0.96</v>
      </c>
      <c r="P918" s="48">
        <v>0.97</v>
      </c>
      <c r="Q918" s="48">
        <v>0.97</v>
      </c>
      <c r="R918" s="48">
        <v>0.98</v>
      </c>
      <c r="S918" s="48">
        <v>0.98</v>
      </c>
      <c r="T918" s="48">
        <v>0.99</v>
      </c>
      <c r="U918" s="48">
        <v>0.99</v>
      </c>
      <c r="V918" s="48">
        <v>0.99</v>
      </c>
      <c r="W918" s="48">
        <v>1</v>
      </c>
      <c r="X918" s="48">
        <v>1</v>
      </c>
      <c r="Y918" s="48">
        <v>1</v>
      </c>
      <c r="Z918" s="48">
        <v>1.01</v>
      </c>
      <c r="AA918" s="48">
        <v>1.01</v>
      </c>
      <c r="AB918" s="48">
        <v>1</v>
      </c>
      <c r="AC918" s="48">
        <v>0.99</v>
      </c>
      <c r="AD918" s="48">
        <v>1</v>
      </c>
      <c r="AE918" s="48">
        <v>1</v>
      </c>
      <c r="AF918" s="48">
        <v>1</v>
      </c>
      <c r="AG918" s="48">
        <v>1.01</v>
      </c>
      <c r="AH918" s="48">
        <v>1.01</v>
      </c>
      <c r="AI918" s="48">
        <v>1.01</v>
      </c>
      <c r="AJ918" s="48">
        <v>1</v>
      </c>
      <c r="AK918" s="48">
        <v>1</v>
      </c>
    </row>
    <row r="919" spans="1:37" s="48" customFormat="1" x14ac:dyDescent="0.3">
      <c r="A919" s="48" t="str">
        <f t="shared" si="19"/>
        <v>SDG_NoInv_Base_ReproTest02PVAXafsrv</v>
      </c>
      <c r="B919" s="49" t="s">
        <v>221</v>
      </c>
      <c r="C919" s="50" t="s">
        <v>272</v>
      </c>
      <c r="D919" s="51" t="s">
        <v>212</v>
      </c>
      <c r="E919" s="48" t="s">
        <v>77</v>
      </c>
      <c r="F919" s="48">
        <v>1</v>
      </c>
      <c r="G919" s="48">
        <v>0.96</v>
      </c>
      <c r="H919" s="48">
        <v>0.97</v>
      </c>
      <c r="I919" s="48">
        <v>0.98</v>
      </c>
      <c r="J919" s="48">
        <v>0.98</v>
      </c>
      <c r="K919" s="48">
        <v>0.98</v>
      </c>
      <c r="L919" s="48">
        <v>0.99</v>
      </c>
      <c r="M919" s="48">
        <v>0.99</v>
      </c>
      <c r="N919" s="48">
        <v>1</v>
      </c>
      <c r="O919" s="48">
        <v>0.99</v>
      </c>
      <c r="P919" s="48">
        <v>1</v>
      </c>
      <c r="Q919" s="48">
        <v>1</v>
      </c>
      <c r="R919" s="48">
        <v>1</v>
      </c>
      <c r="S919" s="48">
        <v>1.01</v>
      </c>
      <c r="T919" s="48">
        <v>1.01</v>
      </c>
      <c r="U919" s="48">
        <v>1.02</v>
      </c>
      <c r="V919" s="48">
        <v>1.02</v>
      </c>
      <c r="W919" s="48">
        <v>1.03</v>
      </c>
      <c r="X919" s="48">
        <v>1.03</v>
      </c>
      <c r="Y919" s="48">
        <v>1.03</v>
      </c>
      <c r="Z919" s="48">
        <v>1.03</v>
      </c>
      <c r="AA919" s="48">
        <v>1.03</v>
      </c>
      <c r="AB919" s="48">
        <v>1.03</v>
      </c>
      <c r="AC919" s="48">
        <v>1.02</v>
      </c>
      <c r="AD919" s="48">
        <v>1.02</v>
      </c>
      <c r="AE919" s="48">
        <v>1.02</v>
      </c>
      <c r="AF919" s="48">
        <v>1.03</v>
      </c>
      <c r="AG919" s="48">
        <v>1.03</v>
      </c>
      <c r="AH919" s="48">
        <v>1.01</v>
      </c>
      <c r="AI919" s="48">
        <v>1</v>
      </c>
      <c r="AJ919" s="48">
        <v>0.99</v>
      </c>
      <c r="AK919" s="48">
        <v>0.99</v>
      </c>
    </row>
    <row r="920" spans="1:37" s="48" customFormat="1" x14ac:dyDescent="0.3">
      <c r="A920" s="48" t="str">
        <f t="shared" si="19"/>
        <v>SDG_NoInv_Base_ReproTest02PVAXabsrv</v>
      </c>
      <c r="B920" s="49" t="s">
        <v>221</v>
      </c>
      <c r="C920" s="50" t="s">
        <v>272</v>
      </c>
      <c r="D920" s="51" t="s">
        <v>212</v>
      </c>
      <c r="E920" s="48" t="s">
        <v>78</v>
      </c>
      <c r="F920" s="48">
        <v>1</v>
      </c>
      <c r="G920" s="48">
        <v>0.89</v>
      </c>
      <c r="H920" s="48">
        <v>0.91</v>
      </c>
      <c r="I920" s="48">
        <v>0.93</v>
      </c>
      <c r="J920" s="48">
        <v>0.93</v>
      </c>
      <c r="K920" s="48">
        <v>0.94</v>
      </c>
      <c r="L920" s="48">
        <v>0.95</v>
      </c>
      <c r="M920" s="48">
        <v>0.95</v>
      </c>
      <c r="N920" s="48">
        <v>0.96</v>
      </c>
      <c r="O920" s="48">
        <v>0.95</v>
      </c>
      <c r="P920" s="48">
        <v>0.96</v>
      </c>
      <c r="Q920" s="48">
        <v>0.96</v>
      </c>
      <c r="R920" s="48">
        <v>0.97</v>
      </c>
      <c r="S920" s="48">
        <v>0.97</v>
      </c>
      <c r="T920" s="48">
        <v>0.98</v>
      </c>
      <c r="U920" s="48">
        <v>0.98</v>
      </c>
      <c r="V920" s="48">
        <v>0.99</v>
      </c>
      <c r="W920" s="48">
        <v>0.99</v>
      </c>
      <c r="X920" s="48">
        <v>1</v>
      </c>
      <c r="Y920" s="48">
        <v>1</v>
      </c>
      <c r="Z920" s="48">
        <v>1</v>
      </c>
      <c r="AA920" s="48">
        <v>1</v>
      </c>
      <c r="AB920" s="48">
        <v>0.99</v>
      </c>
      <c r="AC920" s="48">
        <v>0.99</v>
      </c>
      <c r="AD920" s="48">
        <v>0.99</v>
      </c>
      <c r="AE920" s="48">
        <v>0.99</v>
      </c>
      <c r="AF920" s="48">
        <v>1</v>
      </c>
      <c r="AG920" s="48">
        <v>1</v>
      </c>
      <c r="AH920" s="48">
        <v>1</v>
      </c>
      <c r="AI920" s="48">
        <v>1</v>
      </c>
      <c r="AJ920" s="48">
        <v>0.99</v>
      </c>
      <c r="AK920" s="48">
        <v>0.99</v>
      </c>
    </row>
    <row r="921" spans="1:37" s="48" customFormat="1" x14ac:dyDescent="0.3">
      <c r="A921" s="48" t="str">
        <f t="shared" si="19"/>
        <v>SDG_NoInv_Base_ReproTest02PVAXagsrv</v>
      </c>
      <c r="B921" s="49" t="s">
        <v>221</v>
      </c>
      <c r="C921" s="50" t="s">
        <v>272</v>
      </c>
      <c r="D921" s="51" t="s">
        <v>212</v>
      </c>
      <c r="E921" s="48" t="s">
        <v>79</v>
      </c>
      <c r="F921" s="48">
        <v>1</v>
      </c>
      <c r="G921" s="48">
        <v>1.01</v>
      </c>
      <c r="H921" s="48">
        <v>1.02</v>
      </c>
      <c r="I921" s="48">
        <v>1.02</v>
      </c>
      <c r="J921" s="48">
        <v>1.02</v>
      </c>
      <c r="K921" s="48">
        <v>1.02</v>
      </c>
      <c r="L921" s="48">
        <v>1.03</v>
      </c>
      <c r="M921" s="48">
        <v>1.04</v>
      </c>
      <c r="N921" s="48">
        <v>1.04</v>
      </c>
      <c r="O921" s="48">
        <v>1.04</v>
      </c>
      <c r="P921" s="48">
        <v>1.04</v>
      </c>
      <c r="Q921" s="48">
        <v>1.04</v>
      </c>
      <c r="R921" s="48">
        <v>1.05</v>
      </c>
      <c r="S921" s="48">
        <v>1.05</v>
      </c>
      <c r="T921" s="48">
        <v>1.05</v>
      </c>
      <c r="U921" s="48">
        <v>1.06</v>
      </c>
      <c r="V921" s="48">
        <v>1.06</v>
      </c>
      <c r="W921" s="48">
        <v>1.06</v>
      </c>
      <c r="X921" s="48">
        <v>1.06</v>
      </c>
      <c r="Y921" s="48">
        <v>1.06</v>
      </c>
      <c r="Z921" s="48">
        <v>1.06</v>
      </c>
      <c r="AA921" s="48">
        <v>1.06</v>
      </c>
      <c r="AB921" s="48">
        <v>1.05</v>
      </c>
      <c r="AC921" s="48">
        <v>1.05</v>
      </c>
      <c r="AD921" s="48">
        <v>1.04</v>
      </c>
      <c r="AE921" s="48">
        <v>1.04</v>
      </c>
      <c r="AF921" s="48">
        <v>1.04</v>
      </c>
      <c r="AG921" s="48">
        <v>1.04</v>
      </c>
      <c r="AH921" s="48">
        <v>1.02</v>
      </c>
      <c r="AI921" s="48">
        <v>1</v>
      </c>
      <c r="AJ921" s="48">
        <v>0.98</v>
      </c>
      <c r="AK921" s="48">
        <v>0.97</v>
      </c>
    </row>
    <row r="922" spans="1:37" s="48" customFormat="1" x14ac:dyDescent="0.3">
      <c r="A922" s="48" t="str">
        <f t="shared" si="19"/>
        <v>SDG_NoInv_Base_ReproTest02PVAXaosrv</v>
      </c>
      <c r="B922" s="49" t="s">
        <v>221</v>
      </c>
      <c r="C922" s="50" t="s">
        <v>272</v>
      </c>
      <c r="D922" s="51" t="s">
        <v>212</v>
      </c>
      <c r="E922" s="48" t="s">
        <v>80</v>
      </c>
      <c r="F922" s="48">
        <v>1</v>
      </c>
      <c r="G922" s="48">
        <v>1.1399999999999999</v>
      </c>
      <c r="H922" s="48">
        <v>1.1200000000000001</v>
      </c>
      <c r="I922" s="48">
        <v>1.1100000000000001</v>
      </c>
      <c r="J922" s="48">
        <v>1.1000000000000001</v>
      </c>
      <c r="K922" s="48">
        <v>1.1000000000000001</v>
      </c>
      <c r="L922" s="48">
        <v>1.0900000000000001</v>
      </c>
      <c r="M922" s="48">
        <v>1.0900000000000001</v>
      </c>
      <c r="N922" s="48">
        <v>1.0900000000000001</v>
      </c>
      <c r="O922" s="48">
        <v>1.0900000000000001</v>
      </c>
      <c r="P922" s="48">
        <v>1.1000000000000001</v>
      </c>
      <c r="Q922" s="48">
        <v>1.1000000000000001</v>
      </c>
      <c r="R922" s="48">
        <v>1.1000000000000001</v>
      </c>
      <c r="S922" s="48">
        <v>1.1100000000000001</v>
      </c>
      <c r="T922" s="48">
        <v>1.1200000000000001</v>
      </c>
      <c r="U922" s="48">
        <v>1.1200000000000001</v>
      </c>
      <c r="V922" s="48">
        <v>1.1200000000000001</v>
      </c>
      <c r="W922" s="48">
        <v>1.1299999999999999</v>
      </c>
      <c r="X922" s="48">
        <v>1.1299999999999999</v>
      </c>
      <c r="Y922" s="48">
        <v>1.1299999999999999</v>
      </c>
      <c r="Z922" s="48">
        <v>1.1399999999999999</v>
      </c>
      <c r="AA922" s="48">
        <v>1.1399999999999999</v>
      </c>
      <c r="AB922" s="48">
        <v>1.1299999999999999</v>
      </c>
      <c r="AC922" s="48">
        <v>1.1299999999999999</v>
      </c>
      <c r="AD922" s="48">
        <v>1.1299999999999999</v>
      </c>
      <c r="AE922" s="48">
        <v>1.1299999999999999</v>
      </c>
      <c r="AF922" s="48">
        <v>1.1299999999999999</v>
      </c>
      <c r="AG922" s="48">
        <v>1.1299999999999999</v>
      </c>
      <c r="AH922" s="48">
        <v>1.1399999999999999</v>
      </c>
      <c r="AI922" s="48">
        <v>1.1299999999999999</v>
      </c>
      <c r="AJ922" s="48">
        <v>1.1299999999999999</v>
      </c>
      <c r="AK922" s="48">
        <v>1.1299999999999999</v>
      </c>
    </row>
    <row r="923" spans="1:37" x14ac:dyDescent="0.3">
      <c r="A923" s="48" t="str">
        <f t="shared" ref="A923:A930" si="20">_xlfn.CONCAT(C923,D923,E923)</f>
        <v>SDG_NoInv_Base_ReproTest02utaxbase</v>
      </c>
      <c r="B923" s="49" t="s">
        <v>221</v>
      </c>
      <c r="C923" s="50" t="s">
        <v>272</v>
      </c>
      <c r="D923" s="50" t="s">
        <v>225</v>
      </c>
      <c r="E923" s="51" t="s">
        <v>219</v>
      </c>
      <c r="F923" s="48">
        <v>58.648751329495703</v>
      </c>
      <c r="G923" s="48">
        <v>55.583243315480502</v>
      </c>
      <c r="H923" s="48">
        <v>57.228720567669399</v>
      </c>
      <c r="I923" s="48">
        <v>58.575206618935702</v>
      </c>
      <c r="J923" s="48">
        <v>55.4063942037602</v>
      </c>
      <c r="K923" s="48">
        <v>56.359648308551499</v>
      </c>
      <c r="L923" s="48">
        <v>57.610360597872102</v>
      </c>
      <c r="M923" s="48">
        <v>58.673569540270996</v>
      </c>
      <c r="N923" s="48">
        <v>58.723755609614102</v>
      </c>
      <c r="O923" s="48">
        <v>58.766473964949299</v>
      </c>
      <c r="P923" s="48">
        <v>59.476905423813101</v>
      </c>
      <c r="Q923" s="48">
        <v>60.145327517920201</v>
      </c>
      <c r="R923" s="48">
        <v>61.798776788148103</v>
      </c>
      <c r="S923" s="48">
        <v>64.099592124112704</v>
      </c>
      <c r="T923" s="48">
        <v>65.847570090378895</v>
      </c>
      <c r="U923" s="48">
        <v>67.718307680303795</v>
      </c>
      <c r="V923" s="48">
        <v>69.667631157701294</v>
      </c>
      <c r="W923" s="48">
        <v>71.720637439781598</v>
      </c>
      <c r="X923" s="48">
        <v>73.879690463321595</v>
      </c>
      <c r="Y923" s="48">
        <v>74.9336700028949</v>
      </c>
      <c r="Z923" s="48">
        <v>76.930464426420698</v>
      </c>
      <c r="AA923" s="48">
        <v>78.915509733297995</v>
      </c>
      <c r="AB923" s="48">
        <v>80.534402769726</v>
      </c>
      <c r="AC923" s="48">
        <v>82.009722256624201</v>
      </c>
      <c r="AD923" s="48">
        <v>83.928511736691505</v>
      </c>
      <c r="AE923" s="48">
        <v>85.863703893014701</v>
      </c>
      <c r="AF923" s="48">
        <v>87.805519067060004</v>
      </c>
      <c r="AG923" s="48">
        <v>89.261317829283101</v>
      </c>
      <c r="AH923" s="48">
        <v>93.009336797402796</v>
      </c>
      <c r="AI923" s="48">
        <v>95.225676861640807</v>
      </c>
      <c r="AJ923" s="48">
        <v>99.126987817362206</v>
      </c>
      <c r="AK923" s="48">
        <v>102.153873612361</v>
      </c>
    </row>
    <row r="924" spans="1:37" x14ac:dyDescent="0.3">
      <c r="A924" s="48" t="str">
        <f t="shared" si="20"/>
        <v>SDG_NoInv_Base_ReproTest02imptaxbase</v>
      </c>
      <c r="B924" s="49" t="s">
        <v>221</v>
      </c>
      <c r="C924" s="50" t="s">
        <v>272</v>
      </c>
      <c r="D924" s="50" t="s">
        <v>220</v>
      </c>
      <c r="E924" s="51" t="s">
        <v>219</v>
      </c>
      <c r="F924" s="48">
        <v>53.826071644541003</v>
      </c>
      <c r="G924" s="48">
        <v>51.0837549263521</v>
      </c>
      <c r="H924" s="48">
        <v>53.156780282988798</v>
      </c>
      <c r="I924" s="48">
        <v>54.120301997480396</v>
      </c>
      <c r="J924" s="48">
        <v>55.246395633603498</v>
      </c>
      <c r="K924" s="48">
        <v>56.497596924586801</v>
      </c>
      <c r="L924" s="48">
        <v>57.960637204087497</v>
      </c>
      <c r="M924" s="48">
        <v>59.633657071964102</v>
      </c>
      <c r="N924" s="48">
        <v>61.381779759796601</v>
      </c>
      <c r="O924" s="48">
        <v>64.7323982908066</v>
      </c>
      <c r="P924" s="48">
        <v>66.955116613581595</v>
      </c>
      <c r="Q924" s="48">
        <v>68.813936960509196</v>
      </c>
      <c r="R924" s="48">
        <v>70.987066989082294</v>
      </c>
      <c r="S924" s="48">
        <v>73.309680482325007</v>
      </c>
      <c r="T924" s="48">
        <v>75.830090126359096</v>
      </c>
      <c r="U924" s="48">
        <v>78.657923255858904</v>
      </c>
      <c r="V924" s="48">
        <v>81.371448546379895</v>
      </c>
      <c r="W924" s="48">
        <v>84.317385972473602</v>
      </c>
      <c r="X924" s="48">
        <v>87.503942726134198</v>
      </c>
      <c r="Y924" s="48">
        <v>90.166164242609099</v>
      </c>
      <c r="Z924" s="48">
        <v>92.745829129696901</v>
      </c>
      <c r="AA924" s="48">
        <v>95.474287180479394</v>
      </c>
      <c r="AB924" s="48">
        <v>98.734107156983498</v>
      </c>
      <c r="AC924" s="48">
        <v>101.634061232354</v>
      </c>
      <c r="AD924" s="48">
        <v>104.601935692181</v>
      </c>
      <c r="AE924" s="48">
        <v>107.68558987398001</v>
      </c>
      <c r="AF924" s="48">
        <v>110.96696143635501</v>
      </c>
      <c r="AG924" s="48">
        <v>114.228351509398</v>
      </c>
      <c r="AH924" s="48">
        <v>114.219744908325</v>
      </c>
      <c r="AI924" s="48">
        <v>113.40982789243</v>
      </c>
      <c r="AJ924" s="48">
        <v>112.757423894642</v>
      </c>
      <c r="AK924" s="48">
        <v>111.94430896444599</v>
      </c>
    </row>
    <row r="925" spans="1:37" x14ac:dyDescent="0.3">
      <c r="A925" s="48" t="str">
        <f t="shared" si="20"/>
        <v>SDG_NoInv_Base_ReproTest02vataxbase</v>
      </c>
      <c r="B925" s="49" t="s">
        <v>221</v>
      </c>
      <c r="C925" s="50" t="s">
        <v>272</v>
      </c>
      <c r="D925" s="50" t="s">
        <v>226</v>
      </c>
      <c r="E925" s="51" t="s">
        <v>219</v>
      </c>
      <c r="F925" s="52">
        <v>2.2587798931727801E-11</v>
      </c>
      <c r="G925" s="52">
        <v>5.1841197749358903E-11</v>
      </c>
      <c r="H925" s="52">
        <v>2.95585759655773E-12</v>
      </c>
      <c r="I925" s="52">
        <v>6.9348969153277796E-12</v>
      </c>
      <c r="J925" s="52">
        <v>-6.8212104436033199E-13</v>
      </c>
      <c r="K925" s="52">
        <v>-2.6147975667681501E-12</v>
      </c>
      <c r="L925" s="52">
        <v>-2.16998670061735E-12</v>
      </c>
      <c r="M925" s="52">
        <v>-5.3432813724064998E-12</v>
      </c>
      <c r="N925" s="52">
        <v>-4.5474735485608096E-13</v>
      </c>
      <c r="O925" s="52">
        <v>2.6147973001603298E-12</v>
      </c>
      <c r="P925" s="52">
        <v>-3.5242919694877E-12</v>
      </c>
      <c r="Q925" s="52">
        <v>1.70530256592611E-11</v>
      </c>
      <c r="R925" s="52">
        <v>3.8653526478691102E-12</v>
      </c>
      <c r="S925" s="52">
        <v>-5.0022210296405598E-12</v>
      </c>
      <c r="T925" s="52">
        <v>5.1159078737900302E-13</v>
      </c>
      <c r="U925" s="52">
        <v>-1.27329263166915E-11</v>
      </c>
      <c r="V925" s="52">
        <v>-1.2931878156906499E-12</v>
      </c>
      <c r="W925" s="52">
        <v>4.77484718458702E-12</v>
      </c>
      <c r="X925" s="52">
        <v>-2.2737367555755701E-13</v>
      </c>
      <c r="Y925" s="52">
        <v>-1.36424205406956E-12</v>
      </c>
      <c r="Z925" s="52">
        <v>-2.5011104297247598E-12</v>
      </c>
      <c r="AA925" s="52">
        <v>5.6825650525488998E-12</v>
      </c>
      <c r="AB925" s="52">
        <v>4.3201022590622897E-12</v>
      </c>
      <c r="AC925" s="52">
        <v>1.5916158613132201E-12</v>
      </c>
      <c r="AD925" s="52">
        <v>2.3874237567788199E-12</v>
      </c>
      <c r="AE925" s="52">
        <v>-7.50333214840931E-12</v>
      </c>
      <c r="AF925" s="52">
        <v>-4.0927261577897099E-12</v>
      </c>
      <c r="AG925" s="52">
        <v>3.4106027858900599E-13</v>
      </c>
      <c r="AH925" s="52">
        <v>3.29691829368067E-12</v>
      </c>
      <c r="AI925" s="52">
        <v>-1.4551915255911401E-11</v>
      </c>
      <c r="AJ925" s="52">
        <v>-4.7748472178963102E-12</v>
      </c>
      <c r="AK925" s="52">
        <v>1.08237662101126E-11</v>
      </c>
    </row>
    <row r="926" spans="1:37" x14ac:dyDescent="0.3">
      <c r="A926" s="48" t="str">
        <f t="shared" si="20"/>
        <v>SDG_NoInv_Base_ReproTest02acttaxbase</v>
      </c>
      <c r="B926" s="49" t="s">
        <v>221</v>
      </c>
      <c r="C926" s="50" t="s">
        <v>272</v>
      </c>
      <c r="D926" s="50" t="s">
        <v>218</v>
      </c>
      <c r="E926" s="51" t="s">
        <v>219</v>
      </c>
      <c r="F926" s="48">
        <v>94.683488898731298</v>
      </c>
      <c r="G926" s="48">
        <v>83.997983384561707</v>
      </c>
      <c r="H926" s="48">
        <v>84.410976570283907</v>
      </c>
      <c r="I926" s="48">
        <v>85.475434166778896</v>
      </c>
      <c r="J926" s="48">
        <v>87.143299328381801</v>
      </c>
      <c r="K926" s="48">
        <v>88.845175344129302</v>
      </c>
      <c r="L926" s="48">
        <v>90.895130972308607</v>
      </c>
      <c r="M926" s="48">
        <v>93.154775637577401</v>
      </c>
      <c r="N926" s="48">
        <v>95.920703885348601</v>
      </c>
      <c r="O926" s="48">
        <v>98.0019503123806</v>
      </c>
      <c r="P926" s="48">
        <v>101.30439477325601</v>
      </c>
      <c r="Q926" s="48">
        <v>104.88696921032999</v>
      </c>
      <c r="R926" s="48">
        <v>108.884193450414</v>
      </c>
      <c r="S926" s="48">
        <v>112.843304457248</v>
      </c>
      <c r="T926" s="48">
        <v>117.082143626236</v>
      </c>
      <c r="U926" s="48">
        <v>122.034213355521</v>
      </c>
      <c r="V926" s="48">
        <v>126.93748927587001</v>
      </c>
      <c r="W926" s="48">
        <v>131.921605358481</v>
      </c>
      <c r="X926" s="48">
        <v>137.11357962780099</v>
      </c>
      <c r="Y926" s="48">
        <v>142.48564735180301</v>
      </c>
      <c r="Z926" s="48">
        <v>148.04672905878999</v>
      </c>
      <c r="AA926" s="48">
        <v>153.46102426219699</v>
      </c>
      <c r="AB926" s="48">
        <v>159.13104696181301</v>
      </c>
      <c r="AC926" s="48">
        <v>164.65431836758401</v>
      </c>
      <c r="AD926" s="48">
        <v>170.22290764505399</v>
      </c>
      <c r="AE926" s="48">
        <v>175.98703967646799</v>
      </c>
      <c r="AF926" s="48">
        <v>181.89790113795701</v>
      </c>
      <c r="AG926" s="48">
        <v>187.68021000562501</v>
      </c>
      <c r="AH926" s="48">
        <v>188.366520107821</v>
      </c>
      <c r="AI926" s="48">
        <v>188.39279532109799</v>
      </c>
      <c r="AJ926" s="48">
        <v>187.850876159183</v>
      </c>
      <c r="AK926" s="48">
        <v>186.82771882856301</v>
      </c>
    </row>
    <row r="927" spans="1:37" x14ac:dyDescent="0.3">
      <c r="A927" s="48" t="str">
        <f t="shared" si="20"/>
        <v>SDG_NoInv_Base_ReproTest02comtaxbase</v>
      </c>
      <c r="B927" s="49" t="s">
        <v>221</v>
      </c>
      <c r="C927" s="50" t="s">
        <v>272</v>
      </c>
      <c r="D927" s="50" t="s">
        <v>227</v>
      </c>
      <c r="E927" s="51" t="s">
        <v>219</v>
      </c>
      <c r="F927" s="48">
        <v>497.90817031404998</v>
      </c>
      <c r="G927" s="48">
        <v>448.29761945596999</v>
      </c>
      <c r="H927" s="48">
        <v>447.50594805729298</v>
      </c>
      <c r="I927" s="48">
        <v>451.251991314978</v>
      </c>
      <c r="J927" s="48">
        <v>459.97254839951</v>
      </c>
      <c r="K927" s="48">
        <v>468.35177726391902</v>
      </c>
      <c r="L927" s="48">
        <v>478.67810921799799</v>
      </c>
      <c r="M927" s="48">
        <v>490.03698406920603</v>
      </c>
      <c r="N927" s="48">
        <v>503.43740805502301</v>
      </c>
      <c r="O927" s="48">
        <v>518.88134478236202</v>
      </c>
      <c r="P927" s="48">
        <v>534.91706439893198</v>
      </c>
      <c r="Q927" s="48">
        <v>550.72076243415904</v>
      </c>
      <c r="R927" s="48">
        <v>569.05680935386795</v>
      </c>
      <c r="S927" s="48">
        <v>587.10613307154699</v>
      </c>
      <c r="T927" s="48">
        <v>606.62686071988799</v>
      </c>
      <c r="U927" s="48">
        <v>629.02664614793605</v>
      </c>
      <c r="V927" s="48">
        <v>650.64029919039297</v>
      </c>
      <c r="W927" s="48">
        <v>673.00385960521305</v>
      </c>
      <c r="X927" s="48">
        <v>696.29311856369395</v>
      </c>
      <c r="Y927" s="48">
        <v>719.04156621226196</v>
      </c>
      <c r="Z927" s="48">
        <v>742.66964960789903</v>
      </c>
      <c r="AA927" s="48">
        <v>765.36474457895497</v>
      </c>
      <c r="AB927" s="48">
        <v>791.45533980875302</v>
      </c>
      <c r="AC927" s="48">
        <v>815.74960360857597</v>
      </c>
      <c r="AD927" s="48">
        <v>839.87287511574505</v>
      </c>
      <c r="AE927" s="48">
        <v>864.93653257194205</v>
      </c>
      <c r="AF927" s="48">
        <v>890.99037388810598</v>
      </c>
      <c r="AG927" s="48">
        <v>917.33298643997603</v>
      </c>
      <c r="AH927" s="48">
        <v>918.95722270624003</v>
      </c>
      <c r="AI927" s="48">
        <v>918.26730990937494</v>
      </c>
      <c r="AJ927" s="48">
        <v>915.40138806845903</v>
      </c>
      <c r="AK927" s="48">
        <v>911.06548679980096</v>
      </c>
    </row>
    <row r="928" spans="1:37" x14ac:dyDescent="0.3">
      <c r="A928" s="48" t="str">
        <f t="shared" si="20"/>
        <v>SDG_NoInv_Base_ReproTest02DIRTAXbase</v>
      </c>
      <c r="B928" s="49" t="s">
        <v>221</v>
      </c>
      <c r="C928" s="50" t="s">
        <v>272</v>
      </c>
      <c r="D928" s="50" t="s">
        <v>228</v>
      </c>
      <c r="E928" s="51" t="s">
        <v>219</v>
      </c>
      <c r="F928" s="48">
        <v>784.14526173304796</v>
      </c>
      <c r="G928" s="48">
        <v>771.78829722593002</v>
      </c>
      <c r="H928" s="48">
        <v>771.36629053723095</v>
      </c>
      <c r="I928" s="48">
        <v>785.62130615053002</v>
      </c>
      <c r="J928" s="48">
        <v>797.34059648447203</v>
      </c>
      <c r="K928" s="48">
        <v>809.85460814397095</v>
      </c>
      <c r="L928" s="48">
        <v>824.37202237051702</v>
      </c>
      <c r="M928" s="48">
        <v>839.87146740001504</v>
      </c>
      <c r="N928" s="48">
        <v>856.07660973447696</v>
      </c>
      <c r="O928" s="48">
        <v>875.35979862472004</v>
      </c>
      <c r="P928" s="48">
        <v>895.63282866665395</v>
      </c>
      <c r="Q928" s="48">
        <v>915.94834745041305</v>
      </c>
      <c r="R928" s="48">
        <v>938.51285770243396</v>
      </c>
      <c r="S928" s="48">
        <v>962.728100478383</v>
      </c>
      <c r="T928" s="48">
        <v>987.94530736916499</v>
      </c>
      <c r="U928" s="48">
        <v>1015.71680392697</v>
      </c>
      <c r="V928" s="48">
        <v>1044.30488115346</v>
      </c>
      <c r="W928" s="48">
        <v>1073.55024266295</v>
      </c>
      <c r="X928" s="48">
        <v>1104.44780413999</v>
      </c>
      <c r="Y928" s="48">
        <v>1134.39327458756</v>
      </c>
      <c r="Z928" s="48">
        <v>1164.2705579717699</v>
      </c>
      <c r="AA928" s="48">
        <v>1194.96028339534</v>
      </c>
      <c r="AB928" s="48">
        <v>1226.6592528947001</v>
      </c>
      <c r="AC928" s="48">
        <v>1258.8348327827</v>
      </c>
      <c r="AD928" s="48">
        <v>1291.0186898386401</v>
      </c>
      <c r="AE928" s="48">
        <v>1324.1342537233299</v>
      </c>
      <c r="AF928" s="48">
        <v>1358.6702979184199</v>
      </c>
      <c r="AG928" s="48">
        <v>1394.6855220519401</v>
      </c>
      <c r="AH928" s="48">
        <v>1412.2497780874701</v>
      </c>
      <c r="AI928" s="48">
        <v>1416.44823036958</v>
      </c>
      <c r="AJ928" s="48">
        <v>1419.49329456643</v>
      </c>
      <c r="AK928" s="48">
        <v>1421.0406170784299</v>
      </c>
    </row>
    <row r="929" spans="1:37" x14ac:dyDescent="0.3">
      <c r="A929" s="48" t="str">
        <f t="shared" si="20"/>
        <v>SDG_NoInv_Base_ReproTest02FACINCbase</v>
      </c>
      <c r="B929" s="49" t="s">
        <v>221</v>
      </c>
      <c r="C929" s="50" t="s">
        <v>272</v>
      </c>
      <c r="D929" s="50" t="s">
        <v>229</v>
      </c>
      <c r="E929" s="51" t="s">
        <v>219</v>
      </c>
      <c r="F929" s="48">
        <v>108.72526139301399</v>
      </c>
      <c r="G929" s="48">
        <v>98.129396972178498</v>
      </c>
      <c r="H929" s="48">
        <v>101.968729814819</v>
      </c>
      <c r="I929" s="48">
        <v>104.613456809368</v>
      </c>
      <c r="J929" s="48">
        <v>106.887963638879</v>
      </c>
      <c r="K929" s="48">
        <v>109.271210489155</v>
      </c>
      <c r="L929" s="48">
        <v>111.822256303822</v>
      </c>
      <c r="M929" s="48">
        <v>114.485110552555</v>
      </c>
      <c r="N929" s="48">
        <v>117.670075915108</v>
      </c>
      <c r="O929" s="48">
        <v>122.02100710579499</v>
      </c>
      <c r="P929" s="48">
        <v>125.98529280595901</v>
      </c>
      <c r="Q929" s="48">
        <v>129.80094115721701</v>
      </c>
      <c r="R929" s="48">
        <v>134.10663952283099</v>
      </c>
      <c r="S929" s="48">
        <v>138.63437679475601</v>
      </c>
      <c r="T929" s="48">
        <v>143.411713230293</v>
      </c>
      <c r="U929" s="48">
        <v>148.94168646808001</v>
      </c>
      <c r="V929" s="48">
        <v>154.45333901265599</v>
      </c>
      <c r="W929" s="48">
        <v>160.00364106551899</v>
      </c>
      <c r="X929" s="48">
        <v>165.52912636816399</v>
      </c>
      <c r="Y929" s="48">
        <v>171.100808767579</v>
      </c>
      <c r="Z929" s="48">
        <v>177.36461813496999</v>
      </c>
      <c r="AA929" s="48">
        <v>183.16091319976599</v>
      </c>
      <c r="AB929" s="48">
        <v>190.74580868888199</v>
      </c>
      <c r="AC929" s="48">
        <v>197.488099454837</v>
      </c>
      <c r="AD929" s="48">
        <v>203.590902108319</v>
      </c>
      <c r="AE929" s="48">
        <v>209.79379359869699</v>
      </c>
      <c r="AF929" s="48">
        <v>216.06537672166499</v>
      </c>
      <c r="AG929" s="48">
        <v>221.20404366923799</v>
      </c>
      <c r="AH929" s="48">
        <v>223.96853302438501</v>
      </c>
      <c r="AI929" s="48">
        <v>224.936396645229</v>
      </c>
      <c r="AJ929" s="48">
        <v>224.67026192592999</v>
      </c>
      <c r="AK929" s="48">
        <v>223.60233853800901</v>
      </c>
    </row>
    <row r="930" spans="1:37" x14ac:dyDescent="0.3">
      <c r="A930" s="48" t="str">
        <f t="shared" si="20"/>
        <v>SDG_NoInv_Base_ReproTest02TRNSFRbase</v>
      </c>
      <c r="B930" s="49" t="s">
        <v>221</v>
      </c>
      <c r="C930" s="50" t="s">
        <v>272</v>
      </c>
      <c r="D930" s="50" t="s">
        <v>230</v>
      </c>
      <c r="E930" s="51" t="s">
        <v>219</v>
      </c>
      <c r="F930" s="48">
        <v>-48.3117601953644</v>
      </c>
      <c r="G930" s="48">
        <v>-49.500066358220302</v>
      </c>
      <c r="H930" s="48">
        <v>-50.154768613862601</v>
      </c>
      <c r="I930" s="48">
        <v>-49.948742428150098</v>
      </c>
      <c r="J930" s="48">
        <v>-49.998985604281899</v>
      </c>
      <c r="K930" s="48">
        <v>-50.114733054921103</v>
      </c>
      <c r="L930" s="48">
        <v>-50.271943133417103</v>
      </c>
      <c r="M930" s="48">
        <v>-50.556602663313001</v>
      </c>
      <c r="N930" s="48">
        <v>-50.8023956368814</v>
      </c>
      <c r="O930" s="48">
        <v>-52.537729652175898</v>
      </c>
      <c r="P930" s="48">
        <v>-52.978564725377502</v>
      </c>
      <c r="Q930" s="48">
        <v>-53.074822200605396</v>
      </c>
      <c r="R930" s="48">
        <v>-53.105830614185599</v>
      </c>
      <c r="S930" s="48">
        <v>-53.155094205896098</v>
      </c>
      <c r="T930" s="48">
        <v>-53.250200952325599</v>
      </c>
      <c r="U930" s="48">
        <v>-53.354524419534201</v>
      </c>
      <c r="V930" s="48">
        <v>-53.366403978787297</v>
      </c>
      <c r="W930" s="48">
        <v>-53.455354170908102</v>
      </c>
      <c r="X930" s="48">
        <v>-53.617884888276301</v>
      </c>
      <c r="Y930" s="48">
        <v>-53.603623101034003</v>
      </c>
      <c r="Z930" s="48">
        <v>-53.512669319693302</v>
      </c>
      <c r="AA930" s="48">
        <v>-53.560496709665102</v>
      </c>
      <c r="AB930" s="48">
        <v>-53.927709031207499</v>
      </c>
      <c r="AC930" s="48">
        <v>-54.106642908763199</v>
      </c>
      <c r="AD930" s="48">
        <v>-54.167929541720802</v>
      </c>
      <c r="AE930" s="48">
        <v>-54.164040335328401</v>
      </c>
      <c r="AF930" s="48">
        <v>-54.150020469795002</v>
      </c>
      <c r="AG930" s="48">
        <v>-54.095477636497897</v>
      </c>
      <c r="AH930" s="48">
        <v>-53.9306770364594</v>
      </c>
      <c r="AI930" s="48">
        <v>-53.452928935253297</v>
      </c>
      <c r="AJ930" s="48">
        <v>-53.094678977483397</v>
      </c>
      <c r="AK930" s="48">
        <v>-52.747538487781597</v>
      </c>
    </row>
    <row r="931" spans="1:37" x14ac:dyDescent="0.3">
      <c r="A931" s="48" t="str">
        <f t="shared" ref="A931" si="21">_xlfn.CONCAT(C931,D931,E931)</f>
        <v>SDG_NoInv_Base_ReproTest02TRNSFRGR_fromgovtohhd-0</v>
      </c>
      <c r="B931" s="49" t="s">
        <v>221</v>
      </c>
      <c r="C931" s="50" t="s">
        <v>272</v>
      </c>
      <c r="D931" s="5" t="s">
        <v>274</v>
      </c>
      <c r="E931" s="5" t="s">
        <v>84</v>
      </c>
      <c r="F931">
        <v>0</v>
      </c>
      <c r="G931" t="s">
        <v>273</v>
      </c>
      <c r="H931">
        <v>-5.0759606637858098E-2</v>
      </c>
      <c r="I931">
        <v>3.7216472211804102E-2</v>
      </c>
      <c r="J931">
        <v>2.79065131399793E-2</v>
      </c>
      <c r="K931">
        <v>2.38474162009094E-2</v>
      </c>
      <c r="L931">
        <v>2.6967470234237199E-2</v>
      </c>
      <c r="M931">
        <v>2.9459998370363501E-2</v>
      </c>
      <c r="N931">
        <v>2.9412718007589701E-2</v>
      </c>
      <c r="O931">
        <v>3.1131296017530799E-2</v>
      </c>
      <c r="P931">
        <v>3.4704642898447803E-2</v>
      </c>
      <c r="Q931">
        <v>3.5588050265159897E-2</v>
      </c>
      <c r="R931">
        <v>3.4196378830204502E-2</v>
      </c>
      <c r="S931">
        <v>3.8755059726975599E-2</v>
      </c>
      <c r="T931">
        <v>3.8244287322554901E-2</v>
      </c>
      <c r="U931">
        <v>3.8848006848175E-2</v>
      </c>
      <c r="V931">
        <v>4.23697516501505E-2</v>
      </c>
      <c r="W931">
        <v>4.0058579864215599E-2</v>
      </c>
      <c r="X931">
        <v>4.01391851651825E-2</v>
      </c>
      <c r="Y931">
        <v>4.0496962050435098E-2</v>
      </c>
      <c r="Z931">
        <v>3.7279675760817498E-2</v>
      </c>
      <c r="AA931">
        <v>3.8129957250863898E-2</v>
      </c>
      <c r="AB931">
        <v>3.62158173294699E-2</v>
      </c>
      <c r="AC931">
        <v>3.8795584363503402E-2</v>
      </c>
      <c r="AD931">
        <v>3.5527071801026003E-2</v>
      </c>
      <c r="AE931">
        <v>3.4941722299268202E-2</v>
      </c>
      <c r="AF931">
        <v>3.5116796114376E-2</v>
      </c>
      <c r="AG931">
        <v>3.5318553614171001E-2</v>
      </c>
      <c r="AH931">
        <v>3.4157223698554402E-2</v>
      </c>
      <c r="AI931">
        <v>1.00182571805972E-2</v>
      </c>
      <c r="AJ931">
        <v>5.9400462142406001E-3</v>
      </c>
      <c r="AK931">
        <v>5.2854157199971798E-3</v>
      </c>
    </row>
    <row r="932" spans="1:37" x14ac:dyDescent="0.3">
      <c r="A932" s="48" t="str">
        <f t="shared" ref="A932:A940" si="22">_xlfn.CONCAT(C932,D932,E932)</f>
        <v>SDG_NoInv_Base_ReproTest02TRNSFRGR_fromgovtohhd-1</v>
      </c>
      <c r="B932" s="49" t="s">
        <v>221</v>
      </c>
      <c r="C932" s="50" t="s">
        <v>272</v>
      </c>
      <c r="D932" s="5" t="s">
        <v>274</v>
      </c>
      <c r="E932" s="5" t="s">
        <v>85</v>
      </c>
      <c r="F932">
        <v>0</v>
      </c>
      <c r="G932" t="s">
        <v>273</v>
      </c>
      <c r="H932">
        <v>-5.0759606637858098E-2</v>
      </c>
      <c r="I932">
        <v>3.7216472211804102E-2</v>
      </c>
      <c r="J932">
        <v>2.79065131399793E-2</v>
      </c>
      <c r="K932">
        <v>2.38474162009094E-2</v>
      </c>
      <c r="L932">
        <v>2.6967470234237199E-2</v>
      </c>
      <c r="M932">
        <v>2.9459998370363501E-2</v>
      </c>
      <c r="N932">
        <v>2.9412718007589701E-2</v>
      </c>
      <c r="O932">
        <v>3.1131296017530799E-2</v>
      </c>
      <c r="P932">
        <v>3.4704642898447803E-2</v>
      </c>
      <c r="Q932">
        <v>3.5588050265159897E-2</v>
      </c>
      <c r="R932">
        <v>3.4196378830204502E-2</v>
      </c>
      <c r="S932">
        <v>3.8755059726975599E-2</v>
      </c>
      <c r="T932">
        <v>3.8244287322554901E-2</v>
      </c>
      <c r="U932">
        <v>3.8848006848175E-2</v>
      </c>
      <c r="V932">
        <v>4.23697516501505E-2</v>
      </c>
      <c r="W932">
        <v>4.0058579864215599E-2</v>
      </c>
      <c r="X932">
        <v>4.01391851651825E-2</v>
      </c>
      <c r="Y932">
        <v>4.0496962050435098E-2</v>
      </c>
      <c r="Z932">
        <v>3.7279675760817498E-2</v>
      </c>
      <c r="AA932">
        <v>3.8129957250863898E-2</v>
      </c>
      <c r="AB932">
        <v>3.62158173294699E-2</v>
      </c>
      <c r="AC932">
        <v>3.8795584363503402E-2</v>
      </c>
      <c r="AD932">
        <v>3.5527071801026003E-2</v>
      </c>
      <c r="AE932">
        <v>3.4941722299268202E-2</v>
      </c>
      <c r="AF932">
        <v>3.5116796114376E-2</v>
      </c>
      <c r="AG932">
        <v>3.5318553614171001E-2</v>
      </c>
      <c r="AH932">
        <v>3.4157223698554402E-2</v>
      </c>
      <c r="AI932">
        <v>1.00182571805972E-2</v>
      </c>
      <c r="AJ932">
        <v>5.9400462142406001E-3</v>
      </c>
      <c r="AK932">
        <v>5.2854157199971798E-3</v>
      </c>
    </row>
    <row r="933" spans="1:37" x14ac:dyDescent="0.3">
      <c r="A933" s="48" t="str">
        <f t="shared" si="22"/>
        <v>SDG_NoInv_Base_ReproTest02TRNSFRGR_fromgovtohhd-2</v>
      </c>
      <c r="B933" s="49" t="s">
        <v>221</v>
      </c>
      <c r="C933" s="50" t="s">
        <v>272</v>
      </c>
      <c r="D933" s="5" t="s">
        <v>274</v>
      </c>
      <c r="E933" s="5" t="s">
        <v>86</v>
      </c>
      <c r="F933">
        <v>0</v>
      </c>
      <c r="G933" t="s">
        <v>273</v>
      </c>
      <c r="H933">
        <v>-5.0759606637858098E-2</v>
      </c>
      <c r="I933">
        <v>3.7216472211804102E-2</v>
      </c>
      <c r="J933">
        <v>2.79065131399793E-2</v>
      </c>
      <c r="K933">
        <v>2.38474162009094E-2</v>
      </c>
      <c r="L933">
        <v>2.6967470234237199E-2</v>
      </c>
      <c r="M933">
        <v>2.9459998370363501E-2</v>
      </c>
      <c r="N933">
        <v>2.9412718007589701E-2</v>
      </c>
      <c r="O933">
        <v>3.1131296017530799E-2</v>
      </c>
      <c r="P933">
        <v>3.4704642898447803E-2</v>
      </c>
      <c r="Q933">
        <v>3.5588050265159897E-2</v>
      </c>
      <c r="R933">
        <v>3.4196378830204502E-2</v>
      </c>
      <c r="S933">
        <v>3.8755059726975599E-2</v>
      </c>
      <c r="T933">
        <v>3.8244287322554901E-2</v>
      </c>
      <c r="U933">
        <v>3.8848006848175E-2</v>
      </c>
      <c r="V933">
        <v>4.23697516501505E-2</v>
      </c>
      <c r="W933">
        <v>4.0058579864215599E-2</v>
      </c>
      <c r="X933">
        <v>4.01391851651825E-2</v>
      </c>
      <c r="Y933">
        <v>4.0496962050435098E-2</v>
      </c>
      <c r="Z933">
        <v>3.7279675760817498E-2</v>
      </c>
      <c r="AA933">
        <v>3.8129957250863898E-2</v>
      </c>
      <c r="AB933">
        <v>3.62158173294699E-2</v>
      </c>
      <c r="AC933">
        <v>3.8795584363503402E-2</v>
      </c>
      <c r="AD933">
        <v>3.5527071801026003E-2</v>
      </c>
      <c r="AE933">
        <v>3.4941722299268202E-2</v>
      </c>
      <c r="AF933">
        <v>3.5116796114376E-2</v>
      </c>
      <c r="AG933">
        <v>3.5318553614171001E-2</v>
      </c>
      <c r="AH933">
        <v>3.4157223698554402E-2</v>
      </c>
      <c r="AI933">
        <v>1.00182571805972E-2</v>
      </c>
      <c r="AJ933">
        <v>5.9400462142406001E-3</v>
      </c>
      <c r="AK933">
        <v>5.2854157199971798E-3</v>
      </c>
    </row>
    <row r="934" spans="1:37" x14ac:dyDescent="0.3">
      <c r="A934" s="48" t="str">
        <f t="shared" si="22"/>
        <v>SDG_NoInv_Base_ReproTest02TRNSFRGR_fromgovtohhd-3</v>
      </c>
      <c r="B934" s="49" t="s">
        <v>221</v>
      </c>
      <c r="C934" s="50" t="s">
        <v>272</v>
      </c>
      <c r="D934" s="5" t="s">
        <v>274</v>
      </c>
      <c r="E934" s="5" t="s">
        <v>87</v>
      </c>
      <c r="F934">
        <v>0</v>
      </c>
      <c r="G934" t="s">
        <v>273</v>
      </c>
      <c r="H934">
        <v>-5.0759606637858098E-2</v>
      </c>
      <c r="I934">
        <v>3.7216472211804102E-2</v>
      </c>
      <c r="J934">
        <v>2.79065131399793E-2</v>
      </c>
      <c r="K934">
        <v>2.38474162009094E-2</v>
      </c>
      <c r="L934">
        <v>2.6967470234237199E-2</v>
      </c>
      <c r="M934">
        <v>2.9459998370363501E-2</v>
      </c>
      <c r="N934">
        <v>2.9412718007589701E-2</v>
      </c>
      <c r="O934">
        <v>3.1131296017530799E-2</v>
      </c>
      <c r="P934">
        <v>3.4704642898447803E-2</v>
      </c>
      <c r="Q934">
        <v>3.5588050265159897E-2</v>
      </c>
      <c r="R934">
        <v>3.4196378830204502E-2</v>
      </c>
      <c r="S934">
        <v>3.8755059726975599E-2</v>
      </c>
      <c r="T934">
        <v>3.8244287322554901E-2</v>
      </c>
      <c r="U934">
        <v>3.8848006848175E-2</v>
      </c>
      <c r="V934">
        <v>4.23697516501505E-2</v>
      </c>
      <c r="W934">
        <v>4.0058579864215599E-2</v>
      </c>
      <c r="X934">
        <v>4.01391851651825E-2</v>
      </c>
      <c r="Y934">
        <v>4.0496962050435098E-2</v>
      </c>
      <c r="Z934">
        <v>3.7279675760817498E-2</v>
      </c>
      <c r="AA934">
        <v>3.8129957250863898E-2</v>
      </c>
      <c r="AB934">
        <v>3.62158173294699E-2</v>
      </c>
      <c r="AC934">
        <v>3.8795584363503402E-2</v>
      </c>
      <c r="AD934">
        <v>3.5527071801026003E-2</v>
      </c>
      <c r="AE934">
        <v>3.4941722299268202E-2</v>
      </c>
      <c r="AF934">
        <v>3.5116796114376E-2</v>
      </c>
      <c r="AG934">
        <v>3.5318553614171001E-2</v>
      </c>
      <c r="AH934">
        <v>3.4157223698554402E-2</v>
      </c>
      <c r="AI934">
        <v>1.00182571805972E-2</v>
      </c>
      <c r="AJ934">
        <v>5.9400462142406001E-3</v>
      </c>
      <c r="AK934">
        <v>5.2854157199971798E-3</v>
      </c>
    </row>
    <row r="935" spans="1:37" x14ac:dyDescent="0.3">
      <c r="A935" s="48" t="str">
        <f t="shared" si="22"/>
        <v>SDG_NoInv_Base_ReproTest02TRNSFRGR_fromgovtohhd-4</v>
      </c>
      <c r="B935" s="49" t="s">
        <v>221</v>
      </c>
      <c r="C935" s="50" t="s">
        <v>272</v>
      </c>
      <c r="D935" s="5" t="s">
        <v>274</v>
      </c>
      <c r="E935" s="5" t="s">
        <v>88</v>
      </c>
      <c r="F935">
        <v>0</v>
      </c>
      <c r="G935" t="s">
        <v>273</v>
      </c>
      <c r="H935">
        <v>-5.0759606637858098E-2</v>
      </c>
      <c r="I935">
        <v>3.7216472211804102E-2</v>
      </c>
      <c r="J935">
        <v>2.79065131399793E-2</v>
      </c>
      <c r="K935">
        <v>2.38474162009094E-2</v>
      </c>
      <c r="L935">
        <v>2.6967470234237199E-2</v>
      </c>
      <c r="M935">
        <v>2.9459998370363501E-2</v>
      </c>
      <c r="N935">
        <v>2.9412718007589701E-2</v>
      </c>
      <c r="O935">
        <v>3.1131296017530799E-2</v>
      </c>
      <c r="P935">
        <v>3.4704642898447803E-2</v>
      </c>
      <c r="Q935">
        <v>3.5588050265159897E-2</v>
      </c>
      <c r="R935">
        <v>3.4196378830204502E-2</v>
      </c>
      <c r="S935">
        <v>3.8755059726975599E-2</v>
      </c>
      <c r="T935">
        <v>3.8244287322554901E-2</v>
      </c>
      <c r="U935">
        <v>3.8848006848175E-2</v>
      </c>
      <c r="V935">
        <v>4.23697516501505E-2</v>
      </c>
      <c r="W935">
        <v>4.0058579864215599E-2</v>
      </c>
      <c r="X935">
        <v>4.01391851651825E-2</v>
      </c>
      <c r="Y935">
        <v>4.0496962050435098E-2</v>
      </c>
      <c r="Z935">
        <v>3.7279675760817498E-2</v>
      </c>
      <c r="AA935">
        <v>3.8129957250863898E-2</v>
      </c>
      <c r="AB935">
        <v>3.62158173294699E-2</v>
      </c>
      <c r="AC935">
        <v>3.8795584363503402E-2</v>
      </c>
      <c r="AD935">
        <v>3.5527071801026003E-2</v>
      </c>
      <c r="AE935">
        <v>3.4941722299268202E-2</v>
      </c>
      <c r="AF935">
        <v>3.5116796114376E-2</v>
      </c>
      <c r="AG935">
        <v>3.5318553614171001E-2</v>
      </c>
      <c r="AH935">
        <v>3.4157223698554402E-2</v>
      </c>
      <c r="AI935">
        <v>1.00182571805972E-2</v>
      </c>
      <c r="AJ935">
        <v>5.9400462142406001E-3</v>
      </c>
      <c r="AK935">
        <v>5.2854157199971798E-3</v>
      </c>
    </row>
    <row r="936" spans="1:37" x14ac:dyDescent="0.3">
      <c r="A936" s="48" t="str">
        <f t="shared" si="22"/>
        <v>SDG_NoInv_Base_ReproTest02TRNSFRGR_fromgovtohhd-5</v>
      </c>
      <c r="B936" s="49" t="s">
        <v>221</v>
      </c>
      <c r="C936" s="50" t="s">
        <v>272</v>
      </c>
      <c r="D936" s="5" t="s">
        <v>274</v>
      </c>
      <c r="E936" s="5" t="s">
        <v>89</v>
      </c>
      <c r="F936">
        <v>0</v>
      </c>
      <c r="G936" t="s">
        <v>273</v>
      </c>
      <c r="H936">
        <v>-5.0759606637858098E-2</v>
      </c>
      <c r="I936">
        <v>3.7216472211804102E-2</v>
      </c>
      <c r="J936">
        <v>2.79065131399793E-2</v>
      </c>
      <c r="K936">
        <v>2.38474162009094E-2</v>
      </c>
      <c r="L936">
        <v>2.6967470234237199E-2</v>
      </c>
      <c r="M936">
        <v>2.9459998370363501E-2</v>
      </c>
      <c r="N936">
        <v>2.9412718007589701E-2</v>
      </c>
      <c r="O936">
        <v>3.1131296017530799E-2</v>
      </c>
      <c r="P936">
        <v>3.4704642898447803E-2</v>
      </c>
      <c r="Q936">
        <v>3.5588050265159897E-2</v>
      </c>
      <c r="R936">
        <v>3.4196378830204502E-2</v>
      </c>
      <c r="S936">
        <v>3.8755059726975599E-2</v>
      </c>
      <c r="T936">
        <v>3.8244287322554901E-2</v>
      </c>
      <c r="U936">
        <v>3.8848006848175E-2</v>
      </c>
      <c r="V936">
        <v>4.23697516501505E-2</v>
      </c>
      <c r="W936">
        <v>4.0058579864215599E-2</v>
      </c>
      <c r="X936">
        <v>4.01391851651825E-2</v>
      </c>
      <c r="Y936">
        <v>4.0496962050435098E-2</v>
      </c>
      <c r="Z936">
        <v>3.7279675760817498E-2</v>
      </c>
      <c r="AA936">
        <v>3.8129957250863898E-2</v>
      </c>
      <c r="AB936">
        <v>3.62158173294699E-2</v>
      </c>
      <c r="AC936">
        <v>3.8795584363503402E-2</v>
      </c>
      <c r="AD936">
        <v>3.5527071801026003E-2</v>
      </c>
      <c r="AE936">
        <v>3.4941722299268202E-2</v>
      </c>
      <c r="AF936">
        <v>3.5116796114376E-2</v>
      </c>
      <c r="AG936">
        <v>3.5318553614171001E-2</v>
      </c>
      <c r="AH936">
        <v>3.4157223698554402E-2</v>
      </c>
      <c r="AI936">
        <v>1.00182571805972E-2</v>
      </c>
      <c r="AJ936">
        <v>5.9400462142406001E-3</v>
      </c>
      <c r="AK936">
        <v>5.2854157199971798E-3</v>
      </c>
    </row>
    <row r="937" spans="1:37" x14ac:dyDescent="0.3">
      <c r="A937" s="48" t="str">
        <f t="shared" si="22"/>
        <v>SDG_NoInv_Base_ReproTest02TRNSFRGR_fromgovtohhd-6</v>
      </c>
      <c r="B937" s="49" t="s">
        <v>221</v>
      </c>
      <c r="C937" s="50" t="s">
        <v>272</v>
      </c>
      <c r="D937" s="5" t="s">
        <v>274</v>
      </c>
      <c r="E937" s="5" t="s">
        <v>90</v>
      </c>
      <c r="F937">
        <v>0</v>
      </c>
      <c r="G937" t="s">
        <v>273</v>
      </c>
      <c r="H937">
        <v>-5.0759606637858098E-2</v>
      </c>
      <c r="I937">
        <v>3.7216472211804102E-2</v>
      </c>
      <c r="J937">
        <v>2.79065131399793E-2</v>
      </c>
      <c r="K937">
        <v>2.38474162009094E-2</v>
      </c>
      <c r="L937">
        <v>2.6967470234237199E-2</v>
      </c>
      <c r="M937">
        <v>2.9459998370363501E-2</v>
      </c>
      <c r="N937">
        <v>2.9412718007589701E-2</v>
      </c>
      <c r="O937">
        <v>3.1131296017530799E-2</v>
      </c>
      <c r="P937">
        <v>3.4704642898447803E-2</v>
      </c>
      <c r="Q937">
        <v>3.5588050265159897E-2</v>
      </c>
      <c r="R937">
        <v>3.4196378830204502E-2</v>
      </c>
      <c r="S937">
        <v>3.8755059726975599E-2</v>
      </c>
      <c r="T937">
        <v>3.8244287322554901E-2</v>
      </c>
      <c r="U937">
        <v>3.8848006848175E-2</v>
      </c>
      <c r="V937">
        <v>4.23697516501505E-2</v>
      </c>
      <c r="W937">
        <v>4.0058579864215599E-2</v>
      </c>
      <c r="X937">
        <v>4.01391851651825E-2</v>
      </c>
      <c r="Y937">
        <v>4.0496962050435098E-2</v>
      </c>
      <c r="Z937">
        <v>3.7279675760817498E-2</v>
      </c>
      <c r="AA937">
        <v>3.8129957250863898E-2</v>
      </c>
      <c r="AB937">
        <v>3.62158173294699E-2</v>
      </c>
      <c r="AC937">
        <v>3.8795584363503402E-2</v>
      </c>
      <c r="AD937">
        <v>3.5527071801026003E-2</v>
      </c>
      <c r="AE937">
        <v>3.4941722299268202E-2</v>
      </c>
      <c r="AF937">
        <v>3.5116796114376E-2</v>
      </c>
      <c r="AG937">
        <v>3.5318553614171001E-2</v>
      </c>
      <c r="AH937">
        <v>3.4157223698554402E-2</v>
      </c>
      <c r="AI937">
        <v>1.00182571805972E-2</v>
      </c>
      <c r="AJ937">
        <v>5.9400462142406001E-3</v>
      </c>
      <c r="AK937">
        <v>5.2854157199971798E-3</v>
      </c>
    </row>
    <row r="938" spans="1:37" x14ac:dyDescent="0.3">
      <c r="A938" s="48" t="str">
        <f t="shared" si="22"/>
        <v>SDG_NoInv_Base_ReproTest02TRNSFRGR_fromgovtohhd-7</v>
      </c>
      <c r="B938" s="49" t="s">
        <v>221</v>
      </c>
      <c r="C938" s="50" t="s">
        <v>272</v>
      </c>
      <c r="D938" s="5" t="s">
        <v>274</v>
      </c>
      <c r="E938" s="5" t="s">
        <v>91</v>
      </c>
      <c r="F938">
        <v>0</v>
      </c>
      <c r="G938" t="s">
        <v>273</v>
      </c>
      <c r="H938">
        <v>-5.0759606637858098E-2</v>
      </c>
      <c r="I938">
        <v>3.7216472211804102E-2</v>
      </c>
      <c r="J938">
        <v>2.79065131399793E-2</v>
      </c>
      <c r="K938">
        <v>2.38474162009094E-2</v>
      </c>
      <c r="L938">
        <v>2.6967470234237199E-2</v>
      </c>
      <c r="M938">
        <v>2.9459998370363501E-2</v>
      </c>
      <c r="N938">
        <v>2.9412718007589701E-2</v>
      </c>
      <c r="O938">
        <v>3.1131296017530799E-2</v>
      </c>
      <c r="P938">
        <v>3.4704642898447803E-2</v>
      </c>
      <c r="Q938">
        <v>3.5588050265159897E-2</v>
      </c>
      <c r="R938">
        <v>3.4196378830204502E-2</v>
      </c>
      <c r="S938">
        <v>3.8755059726975599E-2</v>
      </c>
      <c r="T938">
        <v>3.8244287322554901E-2</v>
      </c>
      <c r="U938">
        <v>3.8848006848175E-2</v>
      </c>
      <c r="V938">
        <v>4.23697516501505E-2</v>
      </c>
      <c r="W938">
        <v>4.0058579864215599E-2</v>
      </c>
      <c r="X938">
        <v>4.01391851651825E-2</v>
      </c>
      <c r="Y938">
        <v>4.0496962050435098E-2</v>
      </c>
      <c r="Z938">
        <v>3.7279675760817498E-2</v>
      </c>
      <c r="AA938">
        <v>3.8129957250863898E-2</v>
      </c>
      <c r="AB938">
        <v>3.62158173294699E-2</v>
      </c>
      <c r="AC938">
        <v>3.8795584363503402E-2</v>
      </c>
      <c r="AD938">
        <v>3.5527071801026003E-2</v>
      </c>
      <c r="AE938">
        <v>3.4941722299268202E-2</v>
      </c>
      <c r="AF938">
        <v>3.5116796114376E-2</v>
      </c>
      <c r="AG938">
        <v>3.5318553614171001E-2</v>
      </c>
      <c r="AH938">
        <v>3.4157223698554402E-2</v>
      </c>
      <c r="AI938">
        <v>1.00182571805972E-2</v>
      </c>
      <c r="AJ938">
        <v>5.9400462142406001E-3</v>
      </c>
      <c r="AK938">
        <v>5.2854157199971798E-3</v>
      </c>
    </row>
    <row r="939" spans="1:37" x14ac:dyDescent="0.3">
      <c r="A939" s="48" t="str">
        <f t="shared" si="22"/>
        <v>SDG_NoInv_Base_ReproTest02TRNSFRGR_fromgovtohhd-8</v>
      </c>
      <c r="B939" s="49" t="s">
        <v>221</v>
      </c>
      <c r="C939" s="50" t="s">
        <v>272</v>
      </c>
      <c r="D939" s="5" t="s">
        <v>274</v>
      </c>
      <c r="E939" s="5" t="s">
        <v>92</v>
      </c>
      <c r="F939">
        <v>0</v>
      </c>
      <c r="G939" t="s">
        <v>273</v>
      </c>
      <c r="H939">
        <v>-5.0759606637858098E-2</v>
      </c>
      <c r="I939">
        <v>3.7216472211804102E-2</v>
      </c>
      <c r="J939">
        <v>2.79065131399793E-2</v>
      </c>
      <c r="K939">
        <v>2.38474162009094E-2</v>
      </c>
      <c r="L939">
        <v>2.6967470234237199E-2</v>
      </c>
      <c r="M939">
        <v>2.9459998370363501E-2</v>
      </c>
      <c r="N939">
        <v>2.9412718007589701E-2</v>
      </c>
      <c r="O939">
        <v>3.1131296017530799E-2</v>
      </c>
      <c r="P939">
        <v>3.4704642898447803E-2</v>
      </c>
      <c r="Q939">
        <v>3.5588050265159897E-2</v>
      </c>
      <c r="R939">
        <v>3.4196378830204502E-2</v>
      </c>
      <c r="S939">
        <v>3.8755059726975599E-2</v>
      </c>
      <c r="T939">
        <v>3.8244287322554901E-2</v>
      </c>
      <c r="U939">
        <v>3.8848006848175E-2</v>
      </c>
      <c r="V939">
        <v>4.23697516501505E-2</v>
      </c>
      <c r="W939">
        <v>4.0058579864215599E-2</v>
      </c>
      <c r="X939">
        <v>4.01391851651825E-2</v>
      </c>
      <c r="Y939">
        <v>4.0496962050435098E-2</v>
      </c>
      <c r="Z939">
        <v>3.7279675760817498E-2</v>
      </c>
      <c r="AA939">
        <v>3.8129957250863898E-2</v>
      </c>
      <c r="AB939">
        <v>3.62158173294699E-2</v>
      </c>
      <c r="AC939">
        <v>3.8795584363503402E-2</v>
      </c>
      <c r="AD939">
        <v>3.5527071801026003E-2</v>
      </c>
      <c r="AE939">
        <v>3.4941722299268202E-2</v>
      </c>
      <c r="AF939">
        <v>3.5116796114376E-2</v>
      </c>
      <c r="AG939">
        <v>3.5318553614171001E-2</v>
      </c>
      <c r="AH939">
        <v>3.4157223698554402E-2</v>
      </c>
      <c r="AI939">
        <v>1.00182571805972E-2</v>
      </c>
      <c r="AJ939">
        <v>5.9400462142406001E-3</v>
      </c>
      <c r="AK939">
        <v>5.2854157199971798E-3</v>
      </c>
    </row>
    <row r="940" spans="1:37" x14ac:dyDescent="0.3">
      <c r="A940" s="48" t="str">
        <f t="shared" si="22"/>
        <v>SDG_NoInv_Base_ReproTest02TRNSFRGR_fromgovtohhd-9</v>
      </c>
      <c r="B940" s="49" t="s">
        <v>221</v>
      </c>
      <c r="C940" s="50" t="s">
        <v>272</v>
      </c>
      <c r="D940" s="5" t="s">
        <v>274</v>
      </c>
      <c r="E940" s="5" t="s">
        <v>93</v>
      </c>
      <c r="F940">
        <v>0</v>
      </c>
      <c r="G940" t="s">
        <v>273</v>
      </c>
      <c r="H940">
        <v>-5.0759606637858098E-2</v>
      </c>
      <c r="I940">
        <v>3.7216472211804102E-2</v>
      </c>
      <c r="J940">
        <v>2.79065131399793E-2</v>
      </c>
      <c r="K940">
        <v>2.38474162009094E-2</v>
      </c>
      <c r="L940">
        <v>2.6967470234237199E-2</v>
      </c>
      <c r="M940">
        <v>2.9459998370363501E-2</v>
      </c>
      <c r="N940">
        <v>2.9412718007589701E-2</v>
      </c>
      <c r="O940">
        <v>3.1131296017530799E-2</v>
      </c>
      <c r="P940">
        <v>3.4704642898447803E-2</v>
      </c>
      <c r="Q940">
        <v>3.5588050265159897E-2</v>
      </c>
      <c r="R940">
        <v>3.4196378830204502E-2</v>
      </c>
      <c r="S940">
        <v>3.8755059726975599E-2</v>
      </c>
      <c r="T940">
        <v>3.8244287322554901E-2</v>
      </c>
      <c r="U940">
        <v>3.8848006848175E-2</v>
      </c>
      <c r="V940">
        <v>4.23697516501505E-2</v>
      </c>
      <c r="W940">
        <v>4.0058579864215599E-2</v>
      </c>
      <c r="X940">
        <v>4.01391851651825E-2</v>
      </c>
      <c r="Y940">
        <v>4.0496962050435098E-2</v>
      </c>
      <c r="Z940">
        <v>3.7279675760817498E-2</v>
      </c>
      <c r="AA940">
        <v>3.8129957250863898E-2</v>
      </c>
      <c r="AB940">
        <v>3.62158173294699E-2</v>
      </c>
      <c r="AC940">
        <v>3.8795584363503402E-2</v>
      </c>
      <c r="AD940">
        <v>3.5527071801026003E-2</v>
      </c>
      <c r="AE940">
        <v>3.4941722299268202E-2</v>
      </c>
      <c r="AF940">
        <v>3.5116796114376E-2</v>
      </c>
      <c r="AG940">
        <v>3.5318553614171001E-2</v>
      </c>
      <c r="AH940">
        <v>3.4157223698554402E-2</v>
      </c>
      <c r="AI940">
        <v>1.00182571805972E-2</v>
      </c>
      <c r="AJ940">
        <v>5.9400462142406001E-3</v>
      </c>
      <c r="AK940">
        <v>5.2854157199971798E-3</v>
      </c>
    </row>
    <row r="941" spans="1:37" s="48" customFormat="1" x14ac:dyDescent="0.3">
      <c r="A941" s="48" t="str">
        <f t="shared" ref="A941" si="23">_xlfn.CONCAT(C941,D941,E941)</f>
        <v>SDG_NoInv_Base_ReproTest02GDP_RUNbase</v>
      </c>
      <c r="B941" s="49" t="s">
        <v>221</v>
      </c>
      <c r="C941" s="50" t="s">
        <v>272</v>
      </c>
      <c r="D941" s="51" t="s">
        <v>275</v>
      </c>
      <c r="E941" s="48" t="s">
        <v>219</v>
      </c>
      <c r="F941" s="48">
        <v>4436.7667702664303</v>
      </c>
      <c r="G941" s="48">
        <v>4128.5306735708</v>
      </c>
      <c r="H941" s="48">
        <v>4254.5632300550096</v>
      </c>
      <c r="I941" s="48">
        <v>4336.2022972163804</v>
      </c>
      <c r="J941" s="48">
        <v>4406.8117613369805</v>
      </c>
      <c r="K941" s="48">
        <v>4486.1392040041701</v>
      </c>
      <c r="L941" s="48">
        <v>4578.05362351863</v>
      </c>
      <c r="M941" s="48">
        <v>4675.2715255921103</v>
      </c>
      <c r="N941" s="48">
        <v>4783.3959693350298</v>
      </c>
      <c r="O941" s="48">
        <v>4899.0415310628296</v>
      </c>
      <c r="P941" s="48">
        <v>5020.3171125997796</v>
      </c>
      <c r="Q941" s="48">
        <v>5141.2961865391899</v>
      </c>
      <c r="R941" s="48">
        <v>5285.8846780561098</v>
      </c>
      <c r="S941" s="48">
        <v>5439.2262843384697</v>
      </c>
      <c r="T941" s="48">
        <v>5601.5447538386197</v>
      </c>
      <c r="U941" s="48">
        <v>5787.7331897964104</v>
      </c>
      <c r="V941" s="48">
        <v>5964.8331584163598</v>
      </c>
      <c r="W941" s="48">
        <v>6154.4206023953602</v>
      </c>
      <c r="X941" s="48">
        <v>6365.0923620829499</v>
      </c>
      <c r="Y941" s="48">
        <v>6565.5680823057401</v>
      </c>
      <c r="Z941" s="48">
        <v>6769.3061391425299</v>
      </c>
      <c r="AA941" s="48">
        <v>6976.19740181413</v>
      </c>
      <c r="AB941" s="48">
        <v>7197.71173279295</v>
      </c>
      <c r="AC941" s="48">
        <v>7408.0746653660899</v>
      </c>
      <c r="AD941" s="48">
        <v>7620.7655685672698</v>
      </c>
      <c r="AE941" s="48">
        <v>7841.0688940121399</v>
      </c>
      <c r="AF941" s="48">
        <v>8069.22269809712</v>
      </c>
      <c r="AG941" s="48">
        <v>8300.2746139709507</v>
      </c>
      <c r="AH941" s="48">
        <v>8350.6015075075702</v>
      </c>
      <c r="AI941" s="48">
        <v>8369.9192617034696</v>
      </c>
      <c r="AJ941" s="48">
        <v>8379.9058768177802</v>
      </c>
      <c r="AK941" s="48">
        <v>8372.7887960621993</v>
      </c>
    </row>
    <row r="942" spans="1:37" x14ac:dyDescent="0.3">
      <c r="A942" s="24" t="str">
        <f t="shared" ref="A942" si="24">_xlfn.CONCAT(C942,D942,E942)</f>
        <v>SDGbaseTRAv2_UrbAS_BAU_wICAGRPalmaRatiototal</v>
      </c>
      <c r="B942" s="58" t="s">
        <v>221</v>
      </c>
      <c r="C942" s="59" t="s">
        <v>276</v>
      </c>
      <c r="D942" s="5" t="s">
        <v>0</v>
      </c>
      <c r="E942" t="s">
        <v>1</v>
      </c>
      <c r="F942">
        <v>3.69</v>
      </c>
      <c r="G942">
        <v>3.48</v>
      </c>
      <c r="H942">
        <v>3.7</v>
      </c>
      <c r="I942">
        <v>3.66</v>
      </c>
      <c r="J942">
        <v>3.59</v>
      </c>
      <c r="K942">
        <v>3.58</v>
      </c>
      <c r="L942">
        <v>3.57</v>
      </c>
      <c r="M942">
        <v>3.55</v>
      </c>
      <c r="N942">
        <v>3.53</v>
      </c>
      <c r="O942">
        <v>3.51</v>
      </c>
      <c r="P942">
        <v>3.5</v>
      </c>
      <c r="Q942">
        <v>3.47</v>
      </c>
      <c r="R942">
        <v>3.47</v>
      </c>
      <c r="S942">
        <v>3.46</v>
      </c>
      <c r="T942">
        <v>3.45</v>
      </c>
      <c r="U942">
        <v>3.45</v>
      </c>
      <c r="V942">
        <v>3.43</v>
      </c>
      <c r="W942">
        <v>3.42</v>
      </c>
      <c r="X942">
        <v>3.41</v>
      </c>
      <c r="Y942">
        <v>3.39</v>
      </c>
      <c r="Z942">
        <v>3.38</v>
      </c>
      <c r="AA942">
        <v>3.36</v>
      </c>
      <c r="AB942">
        <v>3.35</v>
      </c>
      <c r="AC942">
        <v>3.33</v>
      </c>
      <c r="AD942">
        <v>3.31</v>
      </c>
      <c r="AE942">
        <v>3.3</v>
      </c>
      <c r="AF942">
        <v>3.29</v>
      </c>
      <c r="AG942">
        <v>3.26</v>
      </c>
      <c r="AH942">
        <v>3.19</v>
      </c>
      <c r="AI942">
        <v>3.16</v>
      </c>
      <c r="AJ942">
        <v>3.13</v>
      </c>
      <c r="AK942">
        <v>3.11</v>
      </c>
    </row>
    <row r="943" spans="1:37" x14ac:dyDescent="0.3">
      <c r="A943" s="24" t="str">
        <f t="shared" ref="A943:A1006" si="25">_xlfn.CONCAT(C943,D943,E943)</f>
        <v>SDGbaseTRAv2_UrbAS_BAU_wICAGR20-20Ratiototal</v>
      </c>
      <c r="B943" s="58" t="s">
        <v>221</v>
      </c>
      <c r="C943" s="59" t="s">
        <v>276</v>
      </c>
      <c r="D943" s="5" t="s">
        <v>2</v>
      </c>
      <c r="E943" t="s">
        <v>1</v>
      </c>
      <c r="F943">
        <v>13.17</v>
      </c>
      <c r="G943">
        <v>12.41</v>
      </c>
      <c r="H943">
        <v>13.23</v>
      </c>
      <c r="I943">
        <v>13.07</v>
      </c>
      <c r="J943">
        <v>12.83</v>
      </c>
      <c r="K943">
        <v>12.8</v>
      </c>
      <c r="L943">
        <v>12.74</v>
      </c>
      <c r="M943">
        <v>12.67</v>
      </c>
      <c r="N943">
        <v>12.62</v>
      </c>
      <c r="O943">
        <v>12.54</v>
      </c>
      <c r="P943">
        <v>12.47</v>
      </c>
      <c r="Q943">
        <v>12.39</v>
      </c>
      <c r="R943">
        <v>12.39</v>
      </c>
      <c r="S943">
        <v>12.34</v>
      </c>
      <c r="T943">
        <v>12.3</v>
      </c>
      <c r="U943">
        <v>12.29</v>
      </c>
      <c r="V943">
        <v>12.23</v>
      </c>
      <c r="W943">
        <v>12.19</v>
      </c>
      <c r="X943">
        <v>12.14</v>
      </c>
      <c r="Y943">
        <v>12.06</v>
      </c>
      <c r="Z943">
        <v>12.02</v>
      </c>
      <c r="AA943">
        <v>11.96</v>
      </c>
      <c r="AB943">
        <v>11.91</v>
      </c>
      <c r="AC943">
        <v>11.83</v>
      </c>
      <c r="AD943">
        <v>11.77</v>
      </c>
      <c r="AE943">
        <v>11.72</v>
      </c>
      <c r="AF943">
        <v>11.67</v>
      </c>
      <c r="AG943">
        <v>11.58</v>
      </c>
      <c r="AH943">
        <v>11.29</v>
      </c>
      <c r="AI943">
        <v>11.17</v>
      </c>
      <c r="AJ943">
        <v>11.08</v>
      </c>
      <c r="AK943">
        <v>10.99</v>
      </c>
    </row>
    <row r="944" spans="1:37" x14ac:dyDescent="0.3">
      <c r="A944" s="24" t="str">
        <f t="shared" si="25"/>
        <v>SDGbaseTRAv2_UrbAS_BAU_wICAGRC_GVAaawhe</v>
      </c>
      <c r="B944" s="58" t="s">
        <v>221</v>
      </c>
      <c r="C944" s="59" t="s">
        <v>276</v>
      </c>
      <c r="D944" s="5" t="s">
        <v>3</v>
      </c>
      <c r="E944" t="s">
        <v>4</v>
      </c>
      <c r="F944">
        <v>2.66</v>
      </c>
      <c r="G944">
        <v>2.4900000000000002</v>
      </c>
      <c r="H944">
        <v>2.5499999999999998</v>
      </c>
      <c r="I944">
        <v>2.62</v>
      </c>
      <c r="J944">
        <v>2.67</v>
      </c>
      <c r="K944">
        <v>2.71</v>
      </c>
      <c r="L944">
        <v>2.76</v>
      </c>
      <c r="M944">
        <v>2.78</v>
      </c>
      <c r="N944">
        <v>2.81</v>
      </c>
      <c r="O944">
        <v>2.96</v>
      </c>
      <c r="P944">
        <v>2.99</v>
      </c>
      <c r="Q944">
        <v>2.99</v>
      </c>
      <c r="R944">
        <v>3.05</v>
      </c>
      <c r="S944">
        <v>3.1</v>
      </c>
      <c r="T944">
        <v>3.15</v>
      </c>
      <c r="U944">
        <v>3.22</v>
      </c>
      <c r="V944">
        <v>3.26</v>
      </c>
      <c r="W944">
        <v>3.31</v>
      </c>
      <c r="X944">
        <v>3.35</v>
      </c>
      <c r="Y944">
        <v>3.4</v>
      </c>
      <c r="Z944">
        <v>3.45</v>
      </c>
      <c r="AA944">
        <v>3.51</v>
      </c>
      <c r="AB944">
        <v>3.6</v>
      </c>
      <c r="AC944">
        <v>3.66</v>
      </c>
      <c r="AD944">
        <v>3.72</v>
      </c>
      <c r="AE944">
        <v>3.78</v>
      </c>
      <c r="AF944">
        <v>3.85</v>
      </c>
      <c r="AG944">
        <v>3.88</v>
      </c>
      <c r="AH944">
        <v>3.81</v>
      </c>
      <c r="AI944">
        <v>3.74</v>
      </c>
      <c r="AJ944">
        <v>3.7</v>
      </c>
      <c r="AK944">
        <v>3.64</v>
      </c>
    </row>
    <row r="945" spans="1:37" x14ac:dyDescent="0.3">
      <c r="A945" s="24" t="str">
        <f t="shared" si="25"/>
        <v>SDGbaseTRAv2_UrbAS_BAU_wICAGRC_GVAaamai</v>
      </c>
      <c r="B945" s="58" t="s">
        <v>221</v>
      </c>
      <c r="C945" s="59" t="s">
        <v>276</v>
      </c>
      <c r="D945" s="5" t="s">
        <v>3</v>
      </c>
      <c r="E945" t="s">
        <v>5</v>
      </c>
      <c r="F945">
        <v>11.93</v>
      </c>
      <c r="G945">
        <v>11.25</v>
      </c>
      <c r="H945">
        <v>11.71</v>
      </c>
      <c r="I945">
        <v>12.12</v>
      </c>
      <c r="J945">
        <v>12.47</v>
      </c>
      <c r="K945">
        <v>12.64</v>
      </c>
      <c r="L945">
        <v>12.9</v>
      </c>
      <c r="M945">
        <v>13.01</v>
      </c>
      <c r="N945">
        <v>13.14</v>
      </c>
      <c r="O945">
        <v>14.19</v>
      </c>
      <c r="P945">
        <v>14.36</v>
      </c>
      <c r="Q945">
        <v>14.32</v>
      </c>
      <c r="R945">
        <v>14.55</v>
      </c>
      <c r="S945">
        <v>14.76</v>
      </c>
      <c r="T945">
        <v>14.94</v>
      </c>
      <c r="U945">
        <v>15.23</v>
      </c>
      <c r="V945">
        <v>15.38</v>
      </c>
      <c r="W945">
        <v>15.51</v>
      </c>
      <c r="X945">
        <v>15.68</v>
      </c>
      <c r="Y945">
        <v>15.84</v>
      </c>
      <c r="Z945">
        <v>16.04</v>
      </c>
      <c r="AA945">
        <v>16.25</v>
      </c>
      <c r="AB945">
        <v>16.79</v>
      </c>
      <c r="AC945">
        <v>17.07</v>
      </c>
      <c r="AD945">
        <v>17.3</v>
      </c>
      <c r="AE945">
        <v>17.510000000000002</v>
      </c>
      <c r="AF945">
        <v>17.77</v>
      </c>
      <c r="AG945">
        <v>17.68</v>
      </c>
      <c r="AH945">
        <v>17.010000000000002</v>
      </c>
      <c r="AI945">
        <v>16.36</v>
      </c>
      <c r="AJ945">
        <v>15.88</v>
      </c>
      <c r="AK945">
        <v>15.38</v>
      </c>
    </row>
    <row r="946" spans="1:37" x14ac:dyDescent="0.3">
      <c r="A946" s="24" t="str">
        <f t="shared" si="25"/>
        <v>SDGbaseTRAv2_UrbAS_BAU_wICAGRC_GVAaaoce</v>
      </c>
      <c r="B946" s="58" t="s">
        <v>221</v>
      </c>
      <c r="C946" s="59" t="s">
        <v>276</v>
      </c>
      <c r="D946" s="5" t="s">
        <v>3</v>
      </c>
      <c r="E946" t="s">
        <v>6</v>
      </c>
      <c r="F946">
        <v>0.82</v>
      </c>
      <c r="G946">
        <v>0.75</v>
      </c>
      <c r="H946">
        <v>0.79</v>
      </c>
      <c r="I946">
        <v>0.82</v>
      </c>
      <c r="J946">
        <v>0.85</v>
      </c>
      <c r="K946">
        <v>0.86</v>
      </c>
      <c r="L946">
        <v>0.88</v>
      </c>
      <c r="M946">
        <v>0.9</v>
      </c>
      <c r="N946">
        <v>0.91</v>
      </c>
      <c r="O946">
        <v>0.98</v>
      </c>
      <c r="P946">
        <v>1</v>
      </c>
      <c r="Q946">
        <v>1</v>
      </c>
      <c r="R946">
        <v>1.03</v>
      </c>
      <c r="S946">
        <v>1.05</v>
      </c>
      <c r="T946">
        <v>1.08</v>
      </c>
      <c r="U946">
        <v>1.1100000000000001</v>
      </c>
      <c r="V946">
        <v>1.1200000000000001</v>
      </c>
      <c r="W946">
        <v>1.1399999999999999</v>
      </c>
      <c r="X946">
        <v>1.17</v>
      </c>
      <c r="Y946">
        <v>1.19</v>
      </c>
      <c r="Z946">
        <v>1.21</v>
      </c>
      <c r="AA946">
        <v>1.23</v>
      </c>
      <c r="AB946">
        <v>1.29</v>
      </c>
      <c r="AC946">
        <v>1.32</v>
      </c>
      <c r="AD946">
        <v>1.34</v>
      </c>
      <c r="AE946">
        <v>1.37</v>
      </c>
      <c r="AF946">
        <v>1.39</v>
      </c>
      <c r="AG946">
        <v>1.41</v>
      </c>
      <c r="AH946">
        <v>1.37</v>
      </c>
      <c r="AI946">
        <v>1.33</v>
      </c>
      <c r="AJ946">
        <v>1.3</v>
      </c>
      <c r="AK946">
        <v>1.27</v>
      </c>
    </row>
    <row r="947" spans="1:37" x14ac:dyDescent="0.3">
      <c r="A947" s="24" t="str">
        <f t="shared" si="25"/>
        <v>SDGbaseTRAv2_UrbAS_BAU_wICAGRC_GVAaaveg</v>
      </c>
      <c r="B947" s="58" t="s">
        <v>221</v>
      </c>
      <c r="C947" s="59" t="s">
        <v>276</v>
      </c>
      <c r="D947" s="5" t="s">
        <v>3</v>
      </c>
      <c r="E947" t="s">
        <v>7</v>
      </c>
      <c r="F947">
        <v>6.73</v>
      </c>
      <c r="G947">
        <v>6.45</v>
      </c>
      <c r="H947">
        <v>6.49</v>
      </c>
      <c r="I947">
        <v>6.58</v>
      </c>
      <c r="J947">
        <v>6.68</v>
      </c>
      <c r="K947">
        <v>6.72</v>
      </c>
      <c r="L947">
        <v>6.79</v>
      </c>
      <c r="M947">
        <v>6.84</v>
      </c>
      <c r="N947">
        <v>6.9</v>
      </c>
      <c r="O947">
        <v>7.03</v>
      </c>
      <c r="P947">
        <v>7.09</v>
      </c>
      <c r="Q947">
        <v>7.13</v>
      </c>
      <c r="R947">
        <v>7.26</v>
      </c>
      <c r="S947">
        <v>7.39</v>
      </c>
      <c r="T947">
        <v>7.51</v>
      </c>
      <c r="U947">
        <v>7.65</v>
      </c>
      <c r="V947">
        <v>7.77</v>
      </c>
      <c r="W947">
        <v>7.87</v>
      </c>
      <c r="X947">
        <v>7.98</v>
      </c>
      <c r="Y947">
        <v>8.08</v>
      </c>
      <c r="Z947">
        <v>8.1999999999999993</v>
      </c>
      <c r="AA947">
        <v>8.31</v>
      </c>
      <c r="AB947">
        <v>8.4499999999999993</v>
      </c>
      <c r="AC947">
        <v>8.5399999999999991</v>
      </c>
      <c r="AD947">
        <v>8.66</v>
      </c>
      <c r="AE947">
        <v>8.8000000000000007</v>
      </c>
      <c r="AF947">
        <v>8.9600000000000009</v>
      </c>
      <c r="AG947">
        <v>9.06</v>
      </c>
      <c r="AH947">
        <v>8.8699999999999992</v>
      </c>
      <c r="AI947">
        <v>8.73</v>
      </c>
      <c r="AJ947">
        <v>8.66</v>
      </c>
      <c r="AK947">
        <v>8.58</v>
      </c>
    </row>
    <row r="948" spans="1:37" x14ac:dyDescent="0.3">
      <c r="A948" s="24" t="str">
        <f t="shared" si="25"/>
        <v>SDGbaseTRAv2_UrbAS_BAU_wICAGRC_GVAaaofr</v>
      </c>
      <c r="B948" s="58" t="s">
        <v>221</v>
      </c>
      <c r="C948" s="59" t="s">
        <v>276</v>
      </c>
      <c r="D948" s="5" t="s">
        <v>3</v>
      </c>
      <c r="E948" t="s">
        <v>8</v>
      </c>
      <c r="F948">
        <v>13</v>
      </c>
      <c r="G948">
        <v>12.67</v>
      </c>
      <c r="H948">
        <v>12.99</v>
      </c>
      <c r="I948">
        <v>13.08</v>
      </c>
      <c r="J948">
        <v>13.28</v>
      </c>
      <c r="K948">
        <v>13.45</v>
      </c>
      <c r="L948">
        <v>13.69</v>
      </c>
      <c r="M948">
        <v>13.87</v>
      </c>
      <c r="N948">
        <v>14.06</v>
      </c>
      <c r="O948">
        <v>15.07</v>
      </c>
      <c r="P948">
        <v>15.33</v>
      </c>
      <c r="Q948">
        <v>15.4</v>
      </c>
      <c r="R948">
        <v>15.69</v>
      </c>
      <c r="S948">
        <v>16.010000000000002</v>
      </c>
      <c r="T948">
        <v>16.34</v>
      </c>
      <c r="U948">
        <v>16.71</v>
      </c>
      <c r="V948">
        <v>17.05</v>
      </c>
      <c r="W948">
        <v>17.39</v>
      </c>
      <c r="X948">
        <v>17.670000000000002</v>
      </c>
      <c r="Y948">
        <v>17.95</v>
      </c>
      <c r="Z948">
        <v>18.22</v>
      </c>
      <c r="AA948">
        <v>18.54</v>
      </c>
      <c r="AB948">
        <v>19.100000000000001</v>
      </c>
      <c r="AC948">
        <v>19.48</v>
      </c>
      <c r="AD948">
        <v>19.84</v>
      </c>
      <c r="AE948">
        <v>20.190000000000001</v>
      </c>
      <c r="AF948">
        <v>20.61</v>
      </c>
      <c r="AG948">
        <v>20.84</v>
      </c>
      <c r="AH948">
        <v>20.47</v>
      </c>
      <c r="AI948">
        <v>19.95</v>
      </c>
      <c r="AJ948">
        <v>19.61</v>
      </c>
      <c r="AK948">
        <v>19.27</v>
      </c>
    </row>
    <row r="949" spans="1:37" x14ac:dyDescent="0.3">
      <c r="A949" s="24" t="str">
        <f t="shared" si="25"/>
        <v>SDGbaseTRAv2_UrbAS_BAU_wICAGRC_GVAaagra</v>
      </c>
      <c r="B949" s="58" t="s">
        <v>221</v>
      </c>
      <c r="C949" s="59" t="s">
        <v>276</v>
      </c>
      <c r="D949" s="5" t="s">
        <v>3</v>
      </c>
      <c r="E949" t="s">
        <v>9</v>
      </c>
      <c r="F949">
        <v>6.2</v>
      </c>
      <c r="G949">
        <v>6.2</v>
      </c>
      <c r="H949">
        <v>6.46</v>
      </c>
      <c r="I949">
        <v>6.45</v>
      </c>
      <c r="J949">
        <v>6.49</v>
      </c>
      <c r="K949">
        <v>6.61</v>
      </c>
      <c r="L949">
        <v>6.75</v>
      </c>
      <c r="M949">
        <v>6.91</v>
      </c>
      <c r="N949">
        <v>7.08</v>
      </c>
      <c r="O949">
        <v>7.72</v>
      </c>
      <c r="P949">
        <v>7.95</v>
      </c>
      <c r="Q949">
        <v>8.06</v>
      </c>
      <c r="R949">
        <v>8.26</v>
      </c>
      <c r="S949">
        <v>8.49</v>
      </c>
      <c r="T949">
        <v>8.75</v>
      </c>
      <c r="U949">
        <v>9.0500000000000007</v>
      </c>
      <c r="V949">
        <v>9.31</v>
      </c>
      <c r="W949">
        <v>9.6</v>
      </c>
      <c r="X949">
        <v>9.91</v>
      </c>
      <c r="Y949">
        <v>10.15</v>
      </c>
      <c r="Z949">
        <v>10.36</v>
      </c>
      <c r="AA949">
        <v>10.61</v>
      </c>
      <c r="AB949">
        <v>11.07</v>
      </c>
      <c r="AC949">
        <v>11.4</v>
      </c>
      <c r="AD949">
        <v>11.67</v>
      </c>
      <c r="AE949">
        <v>11.91</v>
      </c>
      <c r="AF949">
        <v>12.18</v>
      </c>
      <c r="AG949">
        <v>12.35</v>
      </c>
      <c r="AH949">
        <v>12.16</v>
      </c>
      <c r="AI949">
        <v>11.81</v>
      </c>
      <c r="AJ949">
        <v>11.54</v>
      </c>
      <c r="AK949">
        <v>11.27</v>
      </c>
    </row>
    <row r="950" spans="1:37" x14ac:dyDescent="0.3">
      <c r="A950" s="24" t="str">
        <f t="shared" si="25"/>
        <v>SDGbaseTRAv2_UrbAS_BAU_wICAGRC_GVAaaoil</v>
      </c>
      <c r="B950" s="58" t="s">
        <v>221</v>
      </c>
      <c r="C950" s="59" t="s">
        <v>276</v>
      </c>
      <c r="D950" s="5" t="s">
        <v>3</v>
      </c>
      <c r="E950" t="s">
        <v>10</v>
      </c>
      <c r="F950">
        <v>5.45</v>
      </c>
      <c r="G950">
        <v>4.93</v>
      </c>
      <c r="H950">
        <v>5.09</v>
      </c>
      <c r="I950">
        <v>5.32</v>
      </c>
      <c r="J950">
        <v>5.47</v>
      </c>
      <c r="K950">
        <v>5.58</v>
      </c>
      <c r="L950">
        <v>5.72</v>
      </c>
      <c r="M950">
        <v>5.78</v>
      </c>
      <c r="N950">
        <v>5.85</v>
      </c>
      <c r="O950">
        <v>6.07</v>
      </c>
      <c r="P950">
        <v>6.15</v>
      </c>
      <c r="Q950">
        <v>6.21</v>
      </c>
      <c r="R950">
        <v>6.4</v>
      </c>
      <c r="S950">
        <v>6.59</v>
      </c>
      <c r="T950">
        <v>6.76</v>
      </c>
      <c r="U950">
        <v>6.96</v>
      </c>
      <c r="V950">
        <v>7.11</v>
      </c>
      <c r="W950">
        <v>7.25</v>
      </c>
      <c r="X950">
        <v>7.42</v>
      </c>
      <c r="Y950">
        <v>7.58</v>
      </c>
      <c r="Z950">
        <v>7.77</v>
      </c>
      <c r="AA950">
        <v>7.93</v>
      </c>
      <c r="AB950">
        <v>8.19</v>
      </c>
      <c r="AC950">
        <v>8.36</v>
      </c>
      <c r="AD950">
        <v>8.5399999999999991</v>
      </c>
      <c r="AE950">
        <v>8.7200000000000006</v>
      </c>
      <c r="AF950">
        <v>8.9499999999999993</v>
      </c>
      <c r="AG950">
        <v>9.11</v>
      </c>
      <c r="AH950">
        <v>8.92</v>
      </c>
      <c r="AI950">
        <v>8.77</v>
      </c>
      <c r="AJ950">
        <v>8.68</v>
      </c>
      <c r="AK950">
        <v>8.56</v>
      </c>
    </row>
    <row r="951" spans="1:37" x14ac:dyDescent="0.3">
      <c r="A951" s="24" t="str">
        <f t="shared" si="25"/>
        <v>SDGbaseTRAv2_UrbAS_BAU_wICAGRC_GVAaatub</v>
      </c>
      <c r="B951" s="58" t="s">
        <v>221</v>
      </c>
      <c r="C951" s="59" t="s">
        <v>276</v>
      </c>
      <c r="D951" s="5" t="s">
        <v>3</v>
      </c>
      <c r="E951" t="s">
        <v>11</v>
      </c>
      <c r="F951">
        <v>2.95</v>
      </c>
      <c r="G951">
        <v>2.78</v>
      </c>
      <c r="H951">
        <v>2.79</v>
      </c>
      <c r="I951">
        <v>2.84</v>
      </c>
      <c r="J951">
        <v>2.9</v>
      </c>
      <c r="K951">
        <v>2.91</v>
      </c>
      <c r="L951">
        <v>2.95</v>
      </c>
      <c r="M951">
        <v>2.97</v>
      </c>
      <c r="N951">
        <v>3</v>
      </c>
      <c r="O951">
        <v>3.08</v>
      </c>
      <c r="P951">
        <v>3.11</v>
      </c>
      <c r="Q951">
        <v>3.13</v>
      </c>
      <c r="R951">
        <v>3.19</v>
      </c>
      <c r="S951">
        <v>3.25</v>
      </c>
      <c r="T951">
        <v>3.31</v>
      </c>
      <c r="U951">
        <v>3.37</v>
      </c>
      <c r="V951">
        <v>3.43</v>
      </c>
      <c r="W951">
        <v>3.47</v>
      </c>
      <c r="X951">
        <v>3.52</v>
      </c>
      <c r="Y951">
        <v>3.56</v>
      </c>
      <c r="Z951">
        <v>3.62</v>
      </c>
      <c r="AA951">
        <v>3.67</v>
      </c>
      <c r="AB951">
        <v>3.74</v>
      </c>
      <c r="AC951">
        <v>3.79</v>
      </c>
      <c r="AD951">
        <v>3.84</v>
      </c>
      <c r="AE951">
        <v>3.9</v>
      </c>
      <c r="AF951">
        <v>3.98</v>
      </c>
      <c r="AG951">
        <v>4</v>
      </c>
      <c r="AH951">
        <v>3.9</v>
      </c>
      <c r="AI951">
        <v>3.81</v>
      </c>
      <c r="AJ951">
        <v>3.76</v>
      </c>
      <c r="AK951">
        <v>3.71</v>
      </c>
    </row>
    <row r="952" spans="1:37" x14ac:dyDescent="0.3">
      <c r="A952" s="24" t="str">
        <f t="shared" si="25"/>
        <v>SDGbaseTRAv2_UrbAS_BAU_wICAGRC_GVAaapul</v>
      </c>
      <c r="B952" s="58" t="s">
        <v>221</v>
      </c>
      <c r="C952" s="59" t="s">
        <v>276</v>
      </c>
      <c r="D952" s="5" t="s">
        <v>3</v>
      </c>
      <c r="E952" t="s">
        <v>12</v>
      </c>
      <c r="F952">
        <v>0.52</v>
      </c>
      <c r="G952">
        <v>0.49</v>
      </c>
      <c r="H952">
        <v>0.49</v>
      </c>
      <c r="I952">
        <v>0.51</v>
      </c>
      <c r="J952">
        <v>0.52</v>
      </c>
      <c r="K952">
        <v>0.53</v>
      </c>
      <c r="L952">
        <v>0.53</v>
      </c>
      <c r="M952">
        <v>0.53</v>
      </c>
      <c r="N952">
        <v>0.54</v>
      </c>
      <c r="O952">
        <v>0.54</v>
      </c>
      <c r="P952">
        <v>0.54</v>
      </c>
      <c r="Q952">
        <v>0.54</v>
      </c>
      <c r="R952">
        <v>0.56000000000000005</v>
      </c>
      <c r="S952">
        <v>0.56999999999999995</v>
      </c>
      <c r="T952">
        <v>0.56999999999999995</v>
      </c>
      <c r="U952">
        <v>0.59</v>
      </c>
      <c r="V952">
        <v>0.59</v>
      </c>
      <c r="W952">
        <v>0.6</v>
      </c>
      <c r="X952">
        <v>0.61</v>
      </c>
      <c r="Y952">
        <v>0.61</v>
      </c>
      <c r="Z952">
        <v>0.63</v>
      </c>
      <c r="AA952">
        <v>0.63</v>
      </c>
      <c r="AB952">
        <v>0.64</v>
      </c>
      <c r="AC952">
        <v>0.65</v>
      </c>
      <c r="AD952">
        <v>0.66</v>
      </c>
      <c r="AE952">
        <v>0.67</v>
      </c>
      <c r="AF952">
        <v>0.69</v>
      </c>
      <c r="AG952">
        <v>0.7</v>
      </c>
      <c r="AH952">
        <v>0.69</v>
      </c>
      <c r="AI952">
        <v>0.69</v>
      </c>
      <c r="AJ952">
        <v>0.69</v>
      </c>
      <c r="AK952">
        <v>0.69</v>
      </c>
    </row>
    <row r="953" spans="1:37" x14ac:dyDescent="0.3">
      <c r="A953" s="24" t="str">
        <f t="shared" si="25"/>
        <v>SDGbaseTRAv2_UrbAS_BAU_wICAGRC_GVAaasug</v>
      </c>
      <c r="B953" s="58" t="s">
        <v>221</v>
      </c>
      <c r="C953" s="59" t="s">
        <v>276</v>
      </c>
      <c r="D953" s="5" t="s">
        <v>3</v>
      </c>
      <c r="E953" t="s">
        <v>13</v>
      </c>
      <c r="F953">
        <v>3.82</v>
      </c>
      <c r="G953">
        <v>3.66</v>
      </c>
      <c r="H953">
        <v>3.68</v>
      </c>
      <c r="I953">
        <v>3.75</v>
      </c>
      <c r="J953">
        <v>3.83</v>
      </c>
      <c r="K953">
        <v>3.85</v>
      </c>
      <c r="L953">
        <v>3.89</v>
      </c>
      <c r="M953">
        <v>3.91</v>
      </c>
      <c r="N953">
        <v>3.93</v>
      </c>
      <c r="O953">
        <v>4.0999999999999996</v>
      </c>
      <c r="P953">
        <v>4.12</v>
      </c>
      <c r="Q953">
        <v>4.09</v>
      </c>
      <c r="R953">
        <v>4.13</v>
      </c>
      <c r="S953">
        <v>4.1900000000000004</v>
      </c>
      <c r="T953">
        <v>4.25</v>
      </c>
      <c r="U953">
        <v>4.3099999999999996</v>
      </c>
      <c r="V953">
        <v>4.34</v>
      </c>
      <c r="W953">
        <v>4.38</v>
      </c>
      <c r="X953">
        <v>4.45</v>
      </c>
      <c r="Y953">
        <v>4.5</v>
      </c>
      <c r="Z953">
        <v>4.54</v>
      </c>
      <c r="AA953">
        <v>4.58</v>
      </c>
      <c r="AB953">
        <v>4.67</v>
      </c>
      <c r="AC953">
        <v>4.71</v>
      </c>
      <c r="AD953">
        <v>4.74</v>
      </c>
      <c r="AE953">
        <v>4.7699999999999996</v>
      </c>
      <c r="AF953">
        <v>4.83</v>
      </c>
      <c r="AG953">
        <v>4.9000000000000004</v>
      </c>
      <c r="AH953">
        <v>4.83</v>
      </c>
      <c r="AI953">
        <v>4.7699999999999996</v>
      </c>
      <c r="AJ953">
        <v>4.75</v>
      </c>
      <c r="AK953">
        <v>4.71</v>
      </c>
    </row>
    <row r="954" spans="1:37" x14ac:dyDescent="0.3">
      <c r="A954" s="24" t="str">
        <f t="shared" si="25"/>
        <v>SDGbaseTRAv2_UrbAS_BAU_wICAGRC_GVAaaoth</v>
      </c>
      <c r="B954" s="58" t="s">
        <v>221</v>
      </c>
      <c r="C954" s="59" t="s">
        <v>276</v>
      </c>
      <c r="D954" s="5" t="s">
        <v>3</v>
      </c>
      <c r="E954" t="s">
        <v>14</v>
      </c>
      <c r="F954">
        <v>7.29</v>
      </c>
      <c r="G954">
        <v>6.77</v>
      </c>
      <c r="H954">
        <v>7.1</v>
      </c>
      <c r="I954">
        <v>7.19</v>
      </c>
      <c r="J954">
        <v>7.25</v>
      </c>
      <c r="K954">
        <v>7.44</v>
      </c>
      <c r="L954">
        <v>7.66</v>
      </c>
      <c r="M954">
        <v>7.88</v>
      </c>
      <c r="N954">
        <v>8.11</v>
      </c>
      <c r="O954">
        <v>8.8800000000000008</v>
      </c>
      <c r="P954">
        <v>9.1999999999999993</v>
      </c>
      <c r="Q954">
        <v>9.3699999999999992</v>
      </c>
      <c r="R954">
        <v>9.68</v>
      </c>
      <c r="S954">
        <v>10</v>
      </c>
      <c r="T954">
        <v>10.37</v>
      </c>
      <c r="U954">
        <v>10.82</v>
      </c>
      <c r="V954">
        <v>11.22</v>
      </c>
      <c r="W954">
        <v>11.7</v>
      </c>
      <c r="X954">
        <v>12.27</v>
      </c>
      <c r="Y954">
        <v>12.76</v>
      </c>
      <c r="Z954">
        <v>13.21</v>
      </c>
      <c r="AA954">
        <v>13.71</v>
      </c>
      <c r="AB954">
        <v>14.34</v>
      </c>
      <c r="AC954">
        <v>14.83</v>
      </c>
      <c r="AD954">
        <v>15.27</v>
      </c>
      <c r="AE954">
        <v>15.72</v>
      </c>
      <c r="AF954">
        <v>16.239999999999998</v>
      </c>
      <c r="AG954">
        <v>16.73</v>
      </c>
      <c r="AH954">
        <v>16.399999999999999</v>
      </c>
      <c r="AI954">
        <v>15.88</v>
      </c>
      <c r="AJ954">
        <v>15.4</v>
      </c>
      <c r="AK954">
        <v>14.9</v>
      </c>
    </row>
    <row r="955" spans="1:37" x14ac:dyDescent="0.3">
      <c r="A955" s="24" t="str">
        <f t="shared" si="25"/>
        <v>SDGbaseTRAv2_UrbAS_BAU_wICAGRC_GVAalani</v>
      </c>
      <c r="B955" s="58" t="s">
        <v>221</v>
      </c>
      <c r="C955" s="59" t="s">
        <v>276</v>
      </c>
      <c r="D955" s="5" t="s">
        <v>3</v>
      </c>
      <c r="E955" t="s">
        <v>15</v>
      </c>
      <c r="F955">
        <v>27.55</v>
      </c>
      <c r="G955">
        <v>22.03</v>
      </c>
      <c r="H955">
        <v>24.07</v>
      </c>
      <c r="I955">
        <v>24.52</v>
      </c>
      <c r="J955">
        <v>24.54</v>
      </c>
      <c r="K955">
        <v>25.5</v>
      </c>
      <c r="L955">
        <v>26.16</v>
      </c>
      <c r="M955">
        <v>26.7</v>
      </c>
      <c r="N955">
        <v>27.36</v>
      </c>
      <c r="O955">
        <v>30.05</v>
      </c>
      <c r="P955">
        <v>30.5</v>
      </c>
      <c r="Q955">
        <v>30.68</v>
      </c>
      <c r="R955">
        <v>31.54</v>
      </c>
      <c r="S955">
        <v>32.56</v>
      </c>
      <c r="T955">
        <v>33.64</v>
      </c>
      <c r="U955">
        <v>34.78</v>
      </c>
      <c r="V955">
        <v>35.840000000000003</v>
      </c>
      <c r="W955">
        <v>37.130000000000003</v>
      </c>
      <c r="X955">
        <v>38.49</v>
      </c>
      <c r="Y955">
        <v>39.69</v>
      </c>
      <c r="Z955">
        <v>40.78</v>
      </c>
      <c r="AA955">
        <v>41.88</v>
      </c>
      <c r="AB955">
        <v>44.07</v>
      </c>
      <c r="AC955">
        <v>45.32</v>
      </c>
      <c r="AD955">
        <v>46.32</v>
      </c>
      <c r="AE955">
        <v>47.39</v>
      </c>
      <c r="AF955">
        <v>48.73</v>
      </c>
      <c r="AG955">
        <v>49.73</v>
      </c>
      <c r="AH955">
        <v>50.87</v>
      </c>
      <c r="AI955">
        <v>50.91</v>
      </c>
      <c r="AJ955">
        <v>50.55</v>
      </c>
      <c r="AK955">
        <v>49.98</v>
      </c>
    </row>
    <row r="956" spans="1:37" x14ac:dyDescent="0.3">
      <c r="A956" s="24" t="str">
        <f t="shared" si="25"/>
        <v>SDGbaseTRAv2_UrbAS_BAU_wICAGRC_GVAafore</v>
      </c>
      <c r="B956" s="58" t="s">
        <v>221</v>
      </c>
      <c r="C956" s="59" t="s">
        <v>276</v>
      </c>
      <c r="D956" s="5" t="s">
        <v>3</v>
      </c>
      <c r="E956" t="s">
        <v>16</v>
      </c>
      <c r="F956">
        <v>6.49</v>
      </c>
      <c r="G956">
        <v>5.89</v>
      </c>
      <c r="H956">
        <v>6.03</v>
      </c>
      <c r="I956">
        <v>6.17</v>
      </c>
      <c r="J956">
        <v>6.31</v>
      </c>
      <c r="K956">
        <v>6.34</v>
      </c>
      <c r="L956">
        <v>6.42</v>
      </c>
      <c r="M956">
        <v>6.46</v>
      </c>
      <c r="N956">
        <v>6.58</v>
      </c>
      <c r="O956">
        <v>6.85</v>
      </c>
      <c r="P956">
        <v>6.98</v>
      </c>
      <c r="Q956">
        <v>6.98</v>
      </c>
      <c r="R956">
        <v>7.09</v>
      </c>
      <c r="S956">
        <v>7.21</v>
      </c>
      <c r="T956">
        <v>7.31</v>
      </c>
      <c r="U956">
        <v>7.52</v>
      </c>
      <c r="V956">
        <v>7.71</v>
      </c>
      <c r="W956">
        <v>7.93</v>
      </c>
      <c r="X956">
        <v>8.16</v>
      </c>
      <c r="Y956">
        <v>8.43</v>
      </c>
      <c r="Z956">
        <v>8.61</v>
      </c>
      <c r="AA956">
        <v>8.77</v>
      </c>
      <c r="AB956">
        <v>8.94</v>
      </c>
      <c r="AC956">
        <v>9.07</v>
      </c>
      <c r="AD956">
        <v>9.2200000000000006</v>
      </c>
      <c r="AE956">
        <v>9.3800000000000008</v>
      </c>
      <c r="AF956">
        <v>9.57</v>
      </c>
      <c r="AG956">
        <v>9.7100000000000009</v>
      </c>
      <c r="AH956">
        <v>9.5399999999999991</v>
      </c>
      <c r="AI956">
        <v>9.3699999999999992</v>
      </c>
      <c r="AJ956">
        <v>9.2799999999999994</v>
      </c>
      <c r="AK956">
        <v>9.18</v>
      </c>
    </row>
    <row r="957" spans="1:37" x14ac:dyDescent="0.3">
      <c r="A957" s="24" t="str">
        <f t="shared" si="25"/>
        <v>SDGbaseTRAv2_UrbAS_BAU_wICAGRC_GVAafish</v>
      </c>
      <c r="B957" s="58" t="s">
        <v>221</v>
      </c>
      <c r="C957" s="59" t="s">
        <v>276</v>
      </c>
      <c r="D957" s="5" t="s">
        <v>3</v>
      </c>
      <c r="E957" t="s">
        <v>17</v>
      </c>
      <c r="F957">
        <v>7.37</v>
      </c>
      <c r="G957">
        <v>6.91</v>
      </c>
      <c r="H957">
        <v>7.2</v>
      </c>
      <c r="I957">
        <v>7.2</v>
      </c>
      <c r="J957">
        <v>7.18</v>
      </c>
      <c r="K957">
        <v>7.32</v>
      </c>
      <c r="L957">
        <v>7.47</v>
      </c>
      <c r="M957">
        <v>7.63</v>
      </c>
      <c r="N957">
        <v>7.8</v>
      </c>
      <c r="O957">
        <v>8.4600000000000009</v>
      </c>
      <c r="P957">
        <v>8.7100000000000009</v>
      </c>
      <c r="Q957">
        <v>8.85</v>
      </c>
      <c r="R957">
        <v>9.09</v>
      </c>
      <c r="S957">
        <v>9.35</v>
      </c>
      <c r="T957">
        <v>9.64</v>
      </c>
      <c r="U957">
        <v>9.98</v>
      </c>
      <c r="V957">
        <v>10.28</v>
      </c>
      <c r="W957">
        <v>10.62</v>
      </c>
      <c r="X957">
        <v>11.01</v>
      </c>
      <c r="Y957">
        <v>11.35</v>
      </c>
      <c r="Z957">
        <v>11.68</v>
      </c>
      <c r="AA957">
        <v>12.04</v>
      </c>
      <c r="AB957">
        <v>12.63</v>
      </c>
      <c r="AC957">
        <v>13.07</v>
      </c>
      <c r="AD957">
        <v>13.44</v>
      </c>
      <c r="AE957">
        <v>13.8</v>
      </c>
      <c r="AF957">
        <v>14.19</v>
      </c>
      <c r="AG957">
        <v>14.54</v>
      </c>
      <c r="AH957">
        <v>14.6</v>
      </c>
      <c r="AI957">
        <v>14.46</v>
      </c>
      <c r="AJ957">
        <v>14.32</v>
      </c>
      <c r="AK957">
        <v>14.16</v>
      </c>
    </row>
    <row r="958" spans="1:37" x14ac:dyDescent="0.3">
      <c r="A958" s="24" t="str">
        <f t="shared" si="25"/>
        <v>SDGbaseTRAv2_UrbAS_BAU_wICAGRC_GVAacoal</v>
      </c>
      <c r="B958" s="58" t="s">
        <v>221</v>
      </c>
      <c r="C958" s="59" t="s">
        <v>276</v>
      </c>
      <c r="D958" s="5" t="s">
        <v>3</v>
      </c>
      <c r="E958" t="s">
        <v>18</v>
      </c>
      <c r="F958">
        <v>112.99</v>
      </c>
      <c r="G958">
        <v>112.95</v>
      </c>
      <c r="H958">
        <v>112.94</v>
      </c>
      <c r="I958">
        <v>109.88</v>
      </c>
      <c r="J958">
        <v>106.69</v>
      </c>
      <c r="K958">
        <v>104.95</v>
      </c>
      <c r="L958">
        <v>103</v>
      </c>
      <c r="M958">
        <v>102.09</v>
      </c>
      <c r="N958">
        <v>101.18</v>
      </c>
      <c r="O958">
        <v>104.46</v>
      </c>
      <c r="P958">
        <v>102.59</v>
      </c>
      <c r="Q958">
        <v>98.1</v>
      </c>
      <c r="R958">
        <v>94.8</v>
      </c>
      <c r="S958">
        <v>95.18</v>
      </c>
      <c r="T958">
        <v>95.03</v>
      </c>
      <c r="U958">
        <v>95.25</v>
      </c>
      <c r="V958">
        <v>94.03</v>
      </c>
      <c r="W958">
        <v>94.49</v>
      </c>
      <c r="X958">
        <v>92.71</v>
      </c>
      <c r="Y958">
        <v>91.31</v>
      </c>
      <c r="Z958">
        <v>89.7</v>
      </c>
      <c r="AA958">
        <v>88.41</v>
      </c>
      <c r="AB958">
        <v>84.92</v>
      </c>
      <c r="AC958">
        <v>80.97</v>
      </c>
      <c r="AD958">
        <v>76.8</v>
      </c>
      <c r="AE958">
        <v>72.52</v>
      </c>
      <c r="AF958">
        <v>68.260000000000005</v>
      </c>
      <c r="AG958">
        <v>59.66</v>
      </c>
      <c r="AH958">
        <v>50.67</v>
      </c>
      <c r="AI958">
        <v>41.31</v>
      </c>
      <c r="AJ958">
        <v>32.19</v>
      </c>
      <c r="AK958">
        <v>22.82</v>
      </c>
    </row>
    <row r="959" spans="1:37" x14ac:dyDescent="0.3">
      <c r="A959" s="24" t="str">
        <f t="shared" si="25"/>
        <v>SDGbaseTRAv2_UrbAS_BAU_wICAGRC_GVAagold</v>
      </c>
      <c r="B959" s="58" t="s">
        <v>221</v>
      </c>
      <c r="C959" s="59" t="s">
        <v>276</v>
      </c>
      <c r="D959" s="5" t="s">
        <v>3</v>
      </c>
      <c r="E959" t="s">
        <v>19</v>
      </c>
      <c r="F959">
        <v>61.14</v>
      </c>
      <c r="G959">
        <v>59.91</v>
      </c>
      <c r="H959">
        <v>61.21</v>
      </c>
      <c r="I959">
        <v>60.83</v>
      </c>
      <c r="J959">
        <v>60.77</v>
      </c>
      <c r="K959">
        <v>61.21</v>
      </c>
      <c r="L959">
        <v>61.93</v>
      </c>
      <c r="M959">
        <v>63.23</v>
      </c>
      <c r="N959">
        <v>64.53</v>
      </c>
      <c r="O959">
        <v>69.36</v>
      </c>
      <c r="P959">
        <v>71.09</v>
      </c>
      <c r="Q959">
        <v>71.73</v>
      </c>
      <c r="R959">
        <v>72.23</v>
      </c>
      <c r="S959">
        <v>73.010000000000005</v>
      </c>
      <c r="T959">
        <v>73.8</v>
      </c>
      <c r="U959">
        <v>74.77</v>
      </c>
      <c r="V959">
        <v>75.489999999999995</v>
      </c>
      <c r="W959">
        <v>76.44</v>
      </c>
      <c r="X959">
        <v>77.790000000000006</v>
      </c>
      <c r="Y959">
        <v>78.45</v>
      </c>
      <c r="Z959">
        <v>78.8</v>
      </c>
      <c r="AA959">
        <v>79.510000000000005</v>
      </c>
      <c r="AB959">
        <v>80.930000000000007</v>
      </c>
      <c r="AC959">
        <v>81.67</v>
      </c>
      <c r="AD959">
        <v>82.07</v>
      </c>
      <c r="AE959">
        <v>82.3</v>
      </c>
      <c r="AF959">
        <v>82.58</v>
      </c>
      <c r="AG959">
        <v>80.31</v>
      </c>
      <c r="AH959">
        <v>76.98</v>
      </c>
      <c r="AI959">
        <v>72.08</v>
      </c>
      <c r="AJ959">
        <v>67.44</v>
      </c>
      <c r="AK959">
        <v>62.51</v>
      </c>
    </row>
    <row r="960" spans="1:37" x14ac:dyDescent="0.3">
      <c r="A960" s="24" t="str">
        <f t="shared" si="25"/>
        <v>SDGbaseTRAv2_UrbAS_BAU_wICAGRC_GVAangas</v>
      </c>
      <c r="B960" s="58" t="s">
        <v>221</v>
      </c>
      <c r="C960" s="59" t="s">
        <v>276</v>
      </c>
      <c r="D960" s="5" t="s">
        <v>3</v>
      </c>
      <c r="E960" t="s">
        <v>20</v>
      </c>
      <c r="F960">
        <v>0.94</v>
      </c>
      <c r="G960">
        <v>0.83</v>
      </c>
      <c r="H960">
        <v>0.81</v>
      </c>
      <c r="I960">
        <v>0.75</v>
      </c>
      <c r="J960">
        <v>0.7</v>
      </c>
      <c r="K960">
        <v>0.67</v>
      </c>
      <c r="L960">
        <v>0.63</v>
      </c>
      <c r="M960">
        <v>0.61</v>
      </c>
      <c r="N960">
        <v>0.57999999999999996</v>
      </c>
      <c r="O960">
        <v>0.61</v>
      </c>
      <c r="P960">
        <v>0.6</v>
      </c>
      <c r="Q960">
        <v>0.56999999999999995</v>
      </c>
      <c r="R960">
        <v>0.54</v>
      </c>
      <c r="S960">
        <v>0.52</v>
      </c>
      <c r="T960">
        <v>0.5</v>
      </c>
      <c r="U960">
        <v>0.47</v>
      </c>
      <c r="V960">
        <v>0.45</v>
      </c>
      <c r="W960">
        <v>0.43</v>
      </c>
      <c r="X960">
        <v>0.42</v>
      </c>
      <c r="Y960">
        <v>0.4</v>
      </c>
      <c r="Z960">
        <v>0.38</v>
      </c>
      <c r="AA960">
        <v>0.36</v>
      </c>
      <c r="AB960">
        <v>0.35</v>
      </c>
      <c r="AC960">
        <v>0.34</v>
      </c>
      <c r="AD960">
        <v>0.32</v>
      </c>
      <c r="AE960">
        <v>0.31</v>
      </c>
      <c r="AF960">
        <v>0.28999999999999998</v>
      </c>
      <c r="AG960">
        <v>0.28000000000000003</v>
      </c>
      <c r="AH960">
        <v>0.26</v>
      </c>
      <c r="AI960">
        <v>0.25</v>
      </c>
      <c r="AJ960">
        <v>0.23</v>
      </c>
      <c r="AK960">
        <v>0.21</v>
      </c>
    </row>
    <row r="961" spans="1:37" x14ac:dyDescent="0.3">
      <c r="A961" s="24" t="str">
        <f t="shared" si="25"/>
        <v>SDGbaseTRAv2_UrbAS_BAU_wICAGRC_GVAapgm</v>
      </c>
      <c r="B961" s="58" t="s">
        <v>221</v>
      </c>
      <c r="C961" s="59" t="s">
        <v>276</v>
      </c>
      <c r="D961" s="5" t="s">
        <v>3</v>
      </c>
      <c r="E961" t="s">
        <v>21</v>
      </c>
      <c r="F961">
        <v>97.82</v>
      </c>
      <c r="G961">
        <v>51.07</v>
      </c>
      <c r="H961">
        <v>64.62</v>
      </c>
      <c r="I961">
        <v>78.62</v>
      </c>
      <c r="J961">
        <v>90.66</v>
      </c>
      <c r="K961">
        <v>98.46</v>
      </c>
      <c r="L961">
        <v>103.43</v>
      </c>
      <c r="M961">
        <v>96.26</v>
      </c>
      <c r="N961">
        <v>93.49</v>
      </c>
      <c r="O961">
        <v>91.87</v>
      </c>
      <c r="P961">
        <v>91.73</v>
      </c>
      <c r="Q961">
        <v>92.11</v>
      </c>
      <c r="R961">
        <v>95.99</v>
      </c>
      <c r="S961">
        <v>99.34</v>
      </c>
      <c r="T961">
        <v>101.97</v>
      </c>
      <c r="U961">
        <v>103.84</v>
      </c>
      <c r="V961">
        <v>106.88</v>
      </c>
      <c r="W961">
        <v>109.39</v>
      </c>
      <c r="X961">
        <v>111.15</v>
      </c>
      <c r="Y961">
        <v>113.51</v>
      </c>
      <c r="Z961">
        <v>115.7</v>
      </c>
      <c r="AA961">
        <v>118.01</v>
      </c>
      <c r="AB961">
        <v>195.67</v>
      </c>
      <c r="AC961">
        <v>249.67</v>
      </c>
      <c r="AD961">
        <v>278.7</v>
      </c>
      <c r="AE961">
        <v>302.20999999999998</v>
      </c>
      <c r="AF961">
        <v>324.54000000000002</v>
      </c>
      <c r="AG961">
        <v>348</v>
      </c>
      <c r="AH961">
        <v>430.31</v>
      </c>
      <c r="AI961">
        <v>502.11</v>
      </c>
      <c r="AJ961">
        <v>543.32000000000005</v>
      </c>
      <c r="AK961">
        <v>577.34</v>
      </c>
    </row>
    <row r="962" spans="1:37" x14ac:dyDescent="0.3">
      <c r="A962" s="24" t="str">
        <f t="shared" si="25"/>
        <v>SDGbaseTRAv2_UrbAS_BAU_wICAGRC_GVAamore</v>
      </c>
      <c r="B962" s="58" t="s">
        <v>221</v>
      </c>
      <c r="C962" s="59" t="s">
        <v>276</v>
      </c>
      <c r="D962" s="5" t="s">
        <v>3</v>
      </c>
      <c r="E962" t="s">
        <v>22</v>
      </c>
      <c r="F962">
        <v>78.23</v>
      </c>
      <c r="G962">
        <v>76.86</v>
      </c>
      <c r="H962">
        <v>80.819999999999993</v>
      </c>
      <c r="I962">
        <v>81.98</v>
      </c>
      <c r="J962">
        <v>83.82</v>
      </c>
      <c r="K962">
        <v>85.55</v>
      </c>
      <c r="L962">
        <v>87.59</v>
      </c>
      <c r="M962">
        <v>90.42</v>
      </c>
      <c r="N962">
        <v>93.2</v>
      </c>
      <c r="O962">
        <v>102.3</v>
      </c>
      <c r="P962">
        <v>106.56</v>
      </c>
      <c r="Q962">
        <v>109.11</v>
      </c>
      <c r="R962">
        <v>111.6</v>
      </c>
      <c r="S962">
        <v>114.45</v>
      </c>
      <c r="T962">
        <v>117.48</v>
      </c>
      <c r="U962">
        <v>120.8</v>
      </c>
      <c r="V962">
        <v>123.58</v>
      </c>
      <c r="W962">
        <v>126.89</v>
      </c>
      <c r="X962">
        <v>130.87</v>
      </c>
      <c r="Y962">
        <v>133.56</v>
      </c>
      <c r="Z962">
        <v>135.59</v>
      </c>
      <c r="AA962">
        <v>138.25</v>
      </c>
      <c r="AB962">
        <v>141.9</v>
      </c>
      <c r="AC962">
        <v>144.31</v>
      </c>
      <c r="AD962">
        <v>146.34</v>
      </c>
      <c r="AE962">
        <v>148.13999999999999</v>
      </c>
      <c r="AF962">
        <v>150.16999999999999</v>
      </c>
      <c r="AG962">
        <v>150.91</v>
      </c>
      <c r="AH962">
        <v>147.41</v>
      </c>
      <c r="AI962">
        <v>140.88</v>
      </c>
      <c r="AJ962">
        <v>135.49</v>
      </c>
      <c r="AK962">
        <v>129.31</v>
      </c>
    </row>
    <row r="963" spans="1:37" x14ac:dyDescent="0.3">
      <c r="A963" s="24" t="str">
        <f t="shared" si="25"/>
        <v>SDGbaseTRAv2_UrbAS_BAU_wICAGRC_GVAamine</v>
      </c>
      <c r="B963" s="58" t="s">
        <v>221</v>
      </c>
      <c r="C963" s="59" t="s">
        <v>276</v>
      </c>
      <c r="D963" s="5" t="s">
        <v>3</v>
      </c>
      <c r="E963" t="s">
        <v>23</v>
      </c>
      <c r="F963">
        <v>57.01</v>
      </c>
      <c r="G963">
        <v>54.51</v>
      </c>
      <c r="H963">
        <v>56.88</v>
      </c>
      <c r="I963">
        <v>58.85</v>
      </c>
      <c r="J963">
        <v>62.74</v>
      </c>
      <c r="K963">
        <v>63.85</v>
      </c>
      <c r="L963">
        <v>65.3</v>
      </c>
      <c r="M963">
        <v>67.290000000000006</v>
      </c>
      <c r="N963">
        <v>69.11</v>
      </c>
      <c r="O963">
        <v>72.8</v>
      </c>
      <c r="P963">
        <v>74.69</v>
      </c>
      <c r="Q963">
        <v>76.42</v>
      </c>
      <c r="R963">
        <v>78.05</v>
      </c>
      <c r="S963">
        <v>80.23</v>
      </c>
      <c r="T963">
        <v>82.75</v>
      </c>
      <c r="U963">
        <v>85.26</v>
      </c>
      <c r="V963">
        <v>87.52</v>
      </c>
      <c r="W963">
        <v>90.43</v>
      </c>
      <c r="X963">
        <v>94.46</v>
      </c>
      <c r="Y963">
        <v>97.61</v>
      </c>
      <c r="Z963">
        <v>100.49</v>
      </c>
      <c r="AA963">
        <v>103.57</v>
      </c>
      <c r="AB963">
        <v>106.14</v>
      </c>
      <c r="AC963">
        <v>108</v>
      </c>
      <c r="AD963">
        <v>110.07</v>
      </c>
      <c r="AE963">
        <v>112.37</v>
      </c>
      <c r="AF963">
        <v>115.31</v>
      </c>
      <c r="AG963">
        <v>118.57</v>
      </c>
      <c r="AH963">
        <v>118.11</v>
      </c>
      <c r="AI963">
        <v>116</v>
      </c>
      <c r="AJ963">
        <v>115</v>
      </c>
      <c r="AK963">
        <v>113.88</v>
      </c>
    </row>
    <row r="964" spans="1:37" x14ac:dyDescent="0.3">
      <c r="A964" s="24" t="str">
        <f t="shared" si="25"/>
        <v>SDGbaseTRAv2_UrbAS_BAU_wICAGRC_GVAameat</v>
      </c>
      <c r="B964" s="58" t="s">
        <v>221</v>
      </c>
      <c r="C964" s="59" t="s">
        <v>276</v>
      </c>
      <c r="D964" s="5" t="s">
        <v>3</v>
      </c>
      <c r="E964" t="s">
        <v>24</v>
      </c>
      <c r="F964">
        <v>14.3</v>
      </c>
      <c r="G964">
        <v>13.76</v>
      </c>
      <c r="H964">
        <v>13.63</v>
      </c>
      <c r="I964">
        <v>13.74</v>
      </c>
      <c r="J964">
        <v>13.81</v>
      </c>
      <c r="K964">
        <v>13.97</v>
      </c>
      <c r="L964">
        <v>14.26</v>
      </c>
      <c r="M964">
        <v>14.56</v>
      </c>
      <c r="N964">
        <v>14.86</v>
      </c>
      <c r="O964">
        <v>15.3</v>
      </c>
      <c r="P964">
        <v>15.8</v>
      </c>
      <c r="Q964">
        <v>16.11</v>
      </c>
      <c r="R964">
        <v>16.59</v>
      </c>
      <c r="S964">
        <v>17.12</v>
      </c>
      <c r="T964">
        <v>17.66</v>
      </c>
      <c r="U964">
        <v>18.22</v>
      </c>
      <c r="V964">
        <v>18.7</v>
      </c>
      <c r="W964">
        <v>19.239999999999998</v>
      </c>
      <c r="X964">
        <v>19.78</v>
      </c>
      <c r="Y964">
        <v>20.21</v>
      </c>
      <c r="Z964">
        <v>20.63</v>
      </c>
      <c r="AA964">
        <v>21.03</v>
      </c>
      <c r="AB964">
        <v>21.64</v>
      </c>
      <c r="AC964">
        <v>22.14</v>
      </c>
      <c r="AD964">
        <v>22.63</v>
      </c>
      <c r="AE964">
        <v>23.07</v>
      </c>
      <c r="AF964">
        <v>23.62</v>
      </c>
      <c r="AG964">
        <v>24.1</v>
      </c>
      <c r="AH964">
        <v>23.85</v>
      </c>
      <c r="AI964">
        <v>23.74</v>
      </c>
      <c r="AJ964">
        <v>23.77</v>
      </c>
      <c r="AK964">
        <v>23.74</v>
      </c>
    </row>
    <row r="965" spans="1:37" x14ac:dyDescent="0.3">
      <c r="A965" s="24" t="str">
        <f t="shared" si="25"/>
        <v>SDGbaseTRAv2_UrbAS_BAU_wICAGRC_GVAapfis</v>
      </c>
      <c r="B965" s="58" t="s">
        <v>221</v>
      </c>
      <c r="C965" s="59" t="s">
        <v>276</v>
      </c>
      <c r="D965" s="5" t="s">
        <v>3</v>
      </c>
      <c r="E965" t="s">
        <v>25</v>
      </c>
      <c r="F965">
        <v>6.32</v>
      </c>
      <c r="G965">
        <v>6.25</v>
      </c>
      <c r="H965">
        <v>6.41</v>
      </c>
      <c r="I965">
        <v>6.43</v>
      </c>
      <c r="J965">
        <v>6.43</v>
      </c>
      <c r="K965">
        <v>6.5</v>
      </c>
      <c r="L965">
        <v>6.62</v>
      </c>
      <c r="M965">
        <v>6.75</v>
      </c>
      <c r="N965">
        <v>6.88</v>
      </c>
      <c r="O965">
        <v>7.27</v>
      </c>
      <c r="P965">
        <v>7.47</v>
      </c>
      <c r="Q965">
        <v>7.58</v>
      </c>
      <c r="R965">
        <v>7.78</v>
      </c>
      <c r="S965">
        <v>8.01</v>
      </c>
      <c r="T965">
        <v>8.25</v>
      </c>
      <c r="U965">
        <v>8.52</v>
      </c>
      <c r="V965">
        <v>8.75</v>
      </c>
      <c r="W965">
        <v>9.01</v>
      </c>
      <c r="X965">
        <v>9.31</v>
      </c>
      <c r="Y965">
        <v>9.5299999999999994</v>
      </c>
      <c r="Z965">
        <v>9.74</v>
      </c>
      <c r="AA965">
        <v>9.9700000000000006</v>
      </c>
      <c r="AB965">
        <v>10.34</v>
      </c>
      <c r="AC965">
        <v>10.63</v>
      </c>
      <c r="AD965">
        <v>10.89</v>
      </c>
      <c r="AE965">
        <v>11.13</v>
      </c>
      <c r="AF965">
        <v>11.4</v>
      </c>
      <c r="AG965">
        <v>11.63</v>
      </c>
      <c r="AH965">
        <v>11.44</v>
      </c>
      <c r="AI965">
        <v>11.2</v>
      </c>
      <c r="AJ965">
        <v>11.04</v>
      </c>
      <c r="AK965">
        <v>10.86</v>
      </c>
    </row>
    <row r="966" spans="1:37" x14ac:dyDescent="0.3">
      <c r="A966" s="24" t="str">
        <f t="shared" si="25"/>
        <v>SDGbaseTRAv2_UrbAS_BAU_wICAGRC_GVAavege</v>
      </c>
      <c r="B966" s="58" t="s">
        <v>221</v>
      </c>
      <c r="C966" s="59" t="s">
        <v>276</v>
      </c>
      <c r="D966" s="5" t="s">
        <v>3</v>
      </c>
      <c r="E966" t="s">
        <v>26</v>
      </c>
      <c r="F966">
        <v>10.97</v>
      </c>
      <c r="G966">
        <v>10.45</v>
      </c>
      <c r="H966">
        <v>10.86</v>
      </c>
      <c r="I966">
        <v>10.89</v>
      </c>
      <c r="J966">
        <v>10.86</v>
      </c>
      <c r="K966">
        <v>11.08</v>
      </c>
      <c r="L966">
        <v>11.31</v>
      </c>
      <c r="M966">
        <v>11.55</v>
      </c>
      <c r="N966">
        <v>11.8</v>
      </c>
      <c r="O966">
        <v>12.65</v>
      </c>
      <c r="P966">
        <v>12.98</v>
      </c>
      <c r="Q966">
        <v>13.15</v>
      </c>
      <c r="R966">
        <v>13.54</v>
      </c>
      <c r="S966">
        <v>13.95</v>
      </c>
      <c r="T966">
        <v>14.38</v>
      </c>
      <c r="U966">
        <v>14.88</v>
      </c>
      <c r="V966">
        <v>15.3</v>
      </c>
      <c r="W966">
        <v>15.79</v>
      </c>
      <c r="X966">
        <v>16.32</v>
      </c>
      <c r="Y966">
        <v>16.73</v>
      </c>
      <c r="Z966">
        <v>17.12</v>
      </c>
      <c r="AA966">
        <v>17.54</v>
      </c>
      <c r="AB966">
        <v>18.309999999999999</v>
      </c>
      <c r="AC966">
        <v>18.84</v>
      </c>
      <c r="AD966">
        <v>19.28</v>
      </c>
      <c r="AE966">
        <v>19.7</v>
      </c>
      <c r="AF966">
        <v>20.170000000000002</v>
      </c>
      <c r="AG966">
        <v>20.54</v>
      </c>
      <c r="AH966">
        <v>20.39</v>
      </c>
      <c r="AI966">
        <v>20.04</v>
      </c>
      <c r="AJ966">
        <v>19.72</v>
      </c>
      <c r="AK966">
        <v>19.36</v>
      </c>
    </row>
    <row r="967" spans="1:37" x14ac:dyDescent="0.3">
      <c r="A967" s="24" t="str">
        <f t="shared" si="25"/>
        <v>SDGbaseTRAv2_UrbAS_BAU_wICAGRC_GVAafats</v>
      </c>
      <c r="B967" s="58" t="s">
        <v>221</v>
      </c>
      <c r="C967" s="59" t="s">
        <v>276</v>
      </c>
      <c r="D967" s="5" t="s">
        <v>3</v>
      </c>
      <c r="E967" t="s">
        <v>27</v>
      </c>
      <c r="F967">
        <v>3.48</v>
      </c>
      <c r="G967">
        <v>3.45</v>
      </c>
      <c r="H967">
        <v>3.54</v>
      </c>
      <c r="I967">
        <v>3.5</v>
      </c>
      <c r="J967">
        <v>3.51</v>
      </c>
      <c r="K967">
        <v>3.56</v>
      </c>
      <c r="L967">
        <v>3.62</v>
      </c>
      <c r="M967">
        <v>3.68</v>
      </c>
      <c r="N967">
        <v>3.75</v>
      </c>
      <c r="O967">
        <v>4.33</v>
      </c>
      <c r="P967">
        <v>4.43</v>
      </c>
      <c r="Q967">
        <v>4.42</v>
      </c>
      <c r="R967">
        <v>4.46</v>
      </c>
      <c r="S967">
        <v>4.5199999999999996</v>
      </c>
      <c r="T967">
        <v>4.59</v>
      </c>
      <c r="U967">
        <v>4.68</v>
      </c>
      <c r="V967">
        <v>4.7300000000000004</v>
      </c>
      <c r="W967">
        <v>4.82</v>
      </c>
      <c r="X967">
        <v>4.96</v>
      </c>
      <c r="Y967">
        <v>5.0599999999999996</v>
      </c>
      <c r="Z967">
        <v>5.14</v>
      </c>
      <c r="AA967">
        <v>5.24</v>
      </c>
      <c r="AB967">
        <v>5.54</v>
      </c>
      <c r="AC967">
        <v>5.68</v>
      </c>
      <c r="AD967">
        <v>5.74</v>
      </c>
      <c r="AE967">
        <v>5.77</v>
      </c>
      <c r="AF967">
        <v>5.81</v>
      </c>
      <c r="AG967">
        <v>5.86</v>
      </c>
      <c r="AH967">
        <v>5.87</v>
      </c>
      <c r="AI967">
        <v>5.77</v>
      </c>
      <c r="AJ967">
        <v>5.67</v>
      </c>
      <c r="AK967">
        <v>5.57</v>
      </c>
    </row>
    <row r="968" spans="1:37" x14ac:dyDescent="0.3">
      <c r="A968" s="24" t="str">
        <f t="shared" si="25"/>
        <v>SDGbaseTRAv2_UrbAS_BAU_wICAGRC_GVAadair</v>
      </c>
      <c r="B968" s="58" t="s">
        <v>221</v>
      </c>
      <c r="C968" s="59" t="s">
        <v>276</v>
      </c>
      <c r="D968" s="5" t="s">
        <v>3</v>
      </c>
      <c r="E968" t="s">
        <v>28</v>
      </c>
      <c r="F968">
        <v>10.56</v>
      </c>
      <c r="G968">
        <v>10.26</v>
      </c>
      <c r="H968">
        <v>10.39</v>
      </c>
      <c r="I968">
        <v>10.39</v>
      </c>
      <c r="J968">
        <v>10.38</v>
      </c>
      <c r="K968">
        <v>10.56</v>
      </c>
      <c r="L968">
        <v>10.78</v>
      </c>
      <c r="M968">
        <v>11</v>
      </c>
      <c r="N968">
        <v>11.23</v>
      </c>
      <c r="O968">
        <v>11.84</v>
      </c>
      <c r="P968">
        <v>12.13</v>
      </c>
      <c r="Q968">
        <v>12.27</v>
      </c>
      <c r="R968">
        <v>12.62</v>
      </c>
      <c r="S968">
        <v>12.98</v>
      </c>
      <c r="T968">
        <v>13.38</v>
      </c>
      <c r="U968">
        <v>13.81</v>
      </c>
      <c r="V968">
        <v>14.21</v>
      </c>
      <c r="W968">
        <v>14.66</v>
      </c>
      <c r="X968">
        <v>15.15</v>
      </c>
      <c r="Y968">
        <v>15.55</v>
      </c>
      <c r="Z968">
        <v>15.92</v>
      </c>
      <c r="AA968">
        <v>16.28</v>
      </c>
      <c r="AB968">
        <v>16.89</v>
      </c>
      <c r="AC968">
        <v>17.309999999999999</v>
      </c>
      <c r="AD968">
        <v>17.68</v>
      </c>
      <c r="AE968">
        <v>18.04</v>
      </c>
      <c r="AF968">
        <v>18.46</v>
      </c>
      <c r="AG968">
        <v>18.78</v>
      </c>
      <c r="AH968">
        <v>18.57</v>
      </c>
      <c r="AI968">
        <v>18.309999999999999</v>
      </c>
      <c r="AJ968">
        <v>18.100000000000001</v>
      </c>
      <c r="AK968">
        <v>17.850000000000001</v>
      </c>
    </row>
    <row r="969" spans="1:37" x14ac:dyDescent="0.3">
      <c r="A969" s="24" t="str">
        <f t="shared" si="25"/>
        <v>SDGbaseTRAv2_UrbAS_BAU_wICAGRC_GVAagrai</v>
      </c>
      <c r="B969" s="58" t="s">
        <v>221</v>
      </c>
      <c r="C969" s="59" t="s">
        <v>276</v>
      </c>
      <c r="D969" s="5" t="s">
        <v>3</v>
      </c>
      <c r="E969" t="s">
        <v>29</v>
      </c>
      <c r="F969">
        <v>8.56</v>
      </c>
      <c r="G969">
        <v>8.39</v>
      </c>
      <c r="H969">
        <v>8.34</v>
      </c>
      <c r="I969">
        <v>8.4700000000000006</v>
      </c>
      <c r="J969">
        <v>8.58</v>
      </c>
      <c r="K969">
        <v>8.5500000000000007</v>
      </c>
      <c r="L969">
        <v>8.58</v>
      </c>
      <c r="M969">
        <v>8.59</v>
      </c>
      <c r="N969">
        <v>8.61</v>
      </c>
      <c r="O969">
        <v>8.7899999999999991</v>
      </c>
      <c r="P969">
        <v>8.84</v>
      </c>
      <c r="Q969">
        <v>8.84</v>
      </c>
      <c r="R969">
        <v>8.92</v>
      </c>
      <c r="S969">
        <v>8.98</v>
      </c>
      <c r="T969">
        <v>9.02</v>
      </c>
      <c r="U969">
        <v>9.11</v>
      </c>
      <c r="V969">
        <v>9.15</v>
      </c>
      <c r="W969">
        <v>9.16</v>
      </c>
      <c r="X969">
        <v>9.1999999999999993</v>
      </c>
      <c r="Y969">
        <v>9.24</v>
      </c>
      <c r="Z969">
        <v>9.3000000000000007</v>
      </c>
      <c r="AA969">
        <v>9.36</v>
      </c>
      <c r="AB969">
        <v>9.49</v>
      </c>
      <c r="AC969">
        <v>9.5500000000000007</v>
      </c>
      <c r="AD969">
        <v>9.64</v>
      </c>
      <c r="AE969">
        <v>9.7100000000000009</v>
      </c>
      <c r="AF969">
        <v>9.8000000000000007</v>
      </c>
      <c r="AG969">
        <v>9.7799999999999994</v>
      </c>
      <c r="AH969">
        <v>9.5500000000000007</v>
      </c>
      <c r="AI969">
        <v>9.42</v>
      </c>
      <c r="AJ969">
        <v>9.3800000000000008</v>
      </c>
      <c r="AK969">
        <v>9.32</v>
      </c>
    </row>
    <row r="970" spans="1:37" x14ac:dyDescent="0.3">
      <c r="A970" s="24" t="str">
        <f t="shared" si="25"/>
        <v>SDGbaseTRAv2_UrbAS_BAU_wICAGRC_GVAastar</v>
      </c>
      <c r="B970" s="58" t="s">
        <v>221</v>
      </c>
      <c r="C970" s="59" t="s">
        <v>276</v>
      </c>
      <c r="D970" s="5" t="s">
        <v>3</v>
      </c>
      <c r="E970" t="s">
        <v>30</v>
      </c>
      <c r="F970">
        <v>7.25</v>
      </c>
      <c r="G970">
        <v>7.11</v>
      </c>
      <c r="H970">
        <v>7.14</v>
      </c>
      <c r="I970">
        <v>7.25</v>
      </c>
      <c r="J970">
        <v>7.33</v>
      </c>
      <c r="K970">
        <v>7.32</v>
      </c>
      <c r="L970">
        <v>7.36</v>
      </c>
      <c r="M970">
        <v>7.38</v>
      </c>
      <c r="N970">
        <v>7.42</v>
      </c>
      <c r="O970">
        <v>7.57</v>
      </c>
      <c r="P970">
        <v>7.63</v>
      </c>
      <c r="Q970">
        <v>7.65</v>
      </c>
      <c r="R970">
        <v>7.7</v>
      </c>
      <c r="S970">
        <v>7.74</v>
      </c>
      <c r="T970">
        <v>7.75</v>
      </c>
      <c r="U970">
        <v>7.81</v>
      </c>
      <c r="V970">
        <v>7.82</v>
      </c>
      <c r="W970">
        <v>7.82</v>
      </c>
      <c r="X970">
        <v>7.83</v>
      </c>
      <c r="Y970">
        <v>7.84</v>
      </c>
      <c r="Z970">
        <v>7.86</v>
      </c>
      <c r="AA970">
        <v>7.88</v>
      </c>
      <c r="AB970">
        <v>7.94</v>
      </c>
      <c r="AC970">
        <v>7.96</v>
      </c>
      <c r="AD970">
        <v>8</v>
      </c>
      <c r="AE970">
        <v>8.0299999999999994</v>
      </c>
      <c r="AF970">
        <v>8.07</v>
      </c>
      <c r="AG970">
        <v>7.74</v>
      </c>
      <c r="AH970">
        <v>7.29</v>
      </c>
      <c r="AI970">
        <v>6.89</v>
      </c>
      <c r="AJ970">
        <v>6.57</v>
      </c>
      <c r="AK970">
        <v>6.28</v>
      </c>
    </row>
    <row r="971" spans="1:37" x14ac:dyDescent="0.3">
      <c r="A971" s="24" t="str">
        <f t="shared" si="25"/>
        <v>SDGbaseTRAv2_UrbAS_BAU_wICAGRC_GVAafeed</v>
      </c>
      <c r="B971" s="58" t="s">
        <v>221</v>
      </c>
      <c r="C971" s="59" t="s">
        <v>276</v>
      </c>
      <c r="D971" s="5" t="s">
        <v>3</v>
      </c>
      <c r="E971" t="s">
        <v>31</v>
      </c>
      <c r="F971">
        <v>6.55</v>
      </c>
      <c r="G971">
        <v>5.0599999999999996</v>
      </c>
      <c r="H971">
        <v>5.72</v>
      </c>
      <c r="I971">
        <v>5.7</v>
      </c>
      <c r="J971">
        <v>5.59</v>
      </c>
      <c r="K971">
        <v>6.02</v>
      </c>
      <c r="L971">
        <v>6.19</v>
      </c>
      <c r="M971">
        <v>6.31</v>
      </c>
      <c r="N971">
        <v>6.47</v>
      </c>
      <c r="O971">
        <v>6.96</v>
      </c>
      <c r="P971">
        <v>7.13</v>
      </c>
      <c r="Q971">
        <v>7.25</v>
      </c>
      <c r="R971">
        <v>7.57</v>
      </c>
      <c r="S971">
        <v>7.86</v>
      </c>
      <c r="T971">
        <v>8.18</v>
      </c>
      <c r="U971">
        <v>8.5</v>
      </c>
      <c r="V971">
        <v>8.86</v>
      </c>
      <c r="W971">
        <v>9.24</v>
      </c>
      <c r="X971">
        <v>9.61</v>
      </c>
      <c r="Y971">
        <v>9.99</v>
      </c>
      <c r="Z971">
        <v>10.37</v>
      </c>
      <c r="AA971">
        <v>10.69</v>
      </c>
      <c r="AB971">
        <v>11.31</v>
      </c>
      <c r="AC971">
        <v>11.7</v>
      </c>
      <c r="AD971">
        <v>12.01</v>
      </c>
      <c r="AE971">
        <v>12.36</v>
      </c>
      <c r="AF971">
        <v>12.71</v>
      </c>
      <c r="AG971">
        <v>13.08</v>
      </c>
      <c r="AH971">
        <v>13.69</v>
      </c>
      <c r="AI971">
        <v>13.92</v>
      </c>
      <c r="AJ971">
        <v>13.78</v>
      </c>
      <c r="AK971">
        <v>13.59</v>
      </c>
    </row>
    <row r="972" spans="1:37" x14ac:dyDescent="0.3">
      <c r="A972" s="24" t="str">
        <f t="shared" si="25"/>
        <v>SDGbaseTRAv2_UrbAS_BAU_wICAGRC_GVAabake</v>
      </c>
      <c r="B972" s="58" t="s">
        <v>221</v>
      </c>
      <c r="C972" s="59" t="s">
        <v>276</v>
      </c>
      <c r="D972" s="5" t="s">
        <v>3</v>
      </c>
      <c r="E972" t="s">
        <v>32</v>
      </c>
      <c r="F972">
        <v>22.28</v>
      </c>
      <c r="G972">
        <v>21.57</v>
      </c>
      <c r="H972">
        <v>21.87</v>
      </c>
      <c r="I972">
        <v>22.2</v>
      </c>
      <c r="J972">
        <v>22.41</v>
      </c>
      <c r="K972">
        <v>22.67</v>
      </c>
      <c r="L972">
        <v>23.05</v>
      </c>
      <c r="M972">
        <v>23.41</v>
      </c>
      <c r="N972">
        <v>23.8</v>
      </c>
      <c r="O972">
        <v>24.31</v>
      </c>
      <c r="P972">
        <v>24.75</v>
      </c>
      <c r="Q972">
        <v>25.09</v>
      </c>
      <c r="R972">
        <v>25.72</v>
      </c>
      <c r="S972">
        <v>26.33</v>
      </c>
      <c r="T972">
        <v>26.94</v>
      </c>
      <c r="U972">
        <v>27.61</v>
      </c>
      <c r="V972">
        <v>28.19</v>
      </c>
      <c r="W972">
        <v>28.8</v>
      </c>
      <c r="X972">
        <v>29.49</v>
      </c>
      <c r="Y972">
        <v>30.04</v>
      </c>
      <c r="Z972">
        <v>30.57</v>
      </c>
      <c r="AA972">
        <v>31.06</v>
      </c>
      <c r="AB972">
        <v>31.68</v>
      </c>
      <c r="AC972">
        <v>32.159999999999997</v>
      </c>
      <c r="AD972">
        <v>32.71</v>
      </c>
      <c r="AE972">
        <v>33.270000000000003</v>
      </c>
      <c r="AF972">
        <v>33.92</v>
      </c>
      <c r="AG972">
        <v>34.28</v>
      </c>
      <c r="AH972">
        <v>33.54</v>
      </c>
      <c r="AI972">
        <v>32.92</v>
      </c>
      <c r="AJ972">
        <v>32.54</v>
      </c>
      <c r="AK972">
        <v>32.14</v>
      </c>
    </row>
    <row r="973" spans="1:37" x14ac:dyDescent="0.3">
      <c r="A973" s="24" t="str">
        <f t="shared" si="25"/>
        <v>SDGbaseTRAv2_UrbAS_BAU_wICAGRC_GVAasuga</v>
      </c>
      <c r="B973" s="58" t="s">
        <v>221</v>
      </c>
      <c r="C973" s="59" t="s">
        <v>276</v>
      </c>
      <c r="D973" s="5" t="s">
        <v>3</v>
      </c>
      <c r="E973" t="s">
        <v>33</v>
      </c>
      <c r="F973">
        <v>8.52</v>
      </c>
      <c r="G973">
        <v>8.36</v>
      </c>
      <c r="H973">
        <v>8.4600000000000009</v>
      </c>
      <c r="I973">
        <v>8.58</v>
      </c>
      <c r="J973">
        <v>8.66</v>
      </c>
      <c r="K973">
        <v>8.7200000000000006</v>
      </c>
      <c r="L973">
        <v>8.83</v>
      </c>
      <c r="M973">
        <v>8.9</v>
      </c>
      <c r="N973">
        <v>8.9700000000000006</v>
      </c>
      <c r="O973">
        <v>9.3000000000000007</v>
      </c>
      <c r="P973">
        <v>9.3800000000000008</v>
      </c>
      <c r="Q973">
        <v>9.3800000000000008</v>
      </c>
      <c r="R973">
        <v>9.52</v>
      </c>
      <c r="S973">
        <v>9.68</v>
      </c>
      <c r="T973">
        <v>9.84</v>
      </c>
      <c r="U973">
        <v>10.01</v>
      </c>
      <c r="V973">
        <v>10.1</v>
      </c>
      <c r="W973">
        <v>10.220000000000001</v>
      </c>
      <c r="X973">
        <v>10.39</v>
      </c>
      <c r="Y973">
        <v>10.51</v>
      </c>
      <c r="Z973">
        <v>10.61</v>
      </c>
      <c r="AA973">
        <v>10.71</v>
      </c>
      <c r="AB973">
        <v>10.91</v>
      </c>
      <c r="AC973">
        <v>11</v>
      </c>
      <c r="AD973">
        <v>11.1</v>
      </c>
      <c r="AE973">
        <v>11.2</v>
      </c>
      <c r="AF973">
        <v>11.35</v>
      </c>
      <c r="AG973">
        <v>11.5</v>
      </c>
      <c r="AH973">
        <v>11.35</v>
      </c>
      <c r="AI973">
        <v>11.21</v>
      </c>
      <c r="AJ973">
        <v>11.16</v>
      </c>
      <c r="AK973">
        <v>11.11</v>
      </c>
    </row>
    <row r="974" spans="1:37" x14ac:dyDescent="0.3">
      <c r="A974" s="24" t="str">
        <f t="shared" si="25"/>
        <v>SDGbaseTRAv2_UrbAS_BAU_wICAGRC_GVAaconf</v>
      </c>
      <c r="B974" s="58" t="s">
        <v>221</v>
      </c>
      <c r="C974" s="59" t="s">
        <v>276</v>
      </c>
      <c r="D974" s="5" t="s">
        <v>3</v>
      </c>
      <c r="E974" t="s">
        <v>34</v>
      </c>
      <c r="F974">
        <v>2.4900000000000002</v>
      </c>
      <c r="G974">
        <v>2.41</v>
      </c>
      <c r="H974">
        <v>2.5</v>
      </c>
      <c r="I974">
        <v>2.48</v>
      </c>
      <c r="J974">
        <v>2.4500000000000002</v>
      </c>
      <c r="K974">
        <v>2.5099999999999998</v>
      </c>
      <c r="L974">
        <v>2.57</v>
      </c>
      <c r="M974">
        <v>2.64</v>
      </c>
      <c r="N974">
        <v>2.71</v>
      </c>
      <c r="O974">
        <v>2.85</v>
      </c>
      <c r="P974">
        <v>2.94</v>
      </c>
      <c r="Q974">
        <v>3.02</v>
      </c>
      <c r="R974">
        <v>3.15</v>
      </c>
      <c r="S974">
        <v>3.3</v>
      </c>
      <c r="T974">
        <v>3.45</v>
      </c>
      <c r="U974">
        <v>3.62</v>
      </c>
      <c r="V974">
        <v>3.77</v>
      </c>
      <c r="W974">
        <v>3.93</v>
      </c>
      <c r="X974">
        <v>4.09</v>
      </c>
      <c r="Y974">
        <v>4.2300000000000004</v>
      </c>
      <c r="Z974">
        <v>4.38</v>
      </c>
      <c r="AA974">
        <v>4.53</v>
      </c>
      <c r="AB974">
        <v>4.75</v>
      </c>
      <c r="AC974">
        <v>4.92</v>
      </c>
      <c r="AD974">
        <v>5.09</v>
      </c>
      <c r="AE974">
        <v>5.26</v>
      </c>
      <c r="AF974">
        <v>5.43</v>
      </c>
      <c r="AG974">
        <v>5.58</v>
      </c>
      <c r="AH974">
        <v>5.53</v>
      </c>
      <c r="AI974">
        <v>5.44</v>
      </c>
      <c r="AJ974">
        <v>5.34</v>
      </c>
      <c r="AK974">
        <v>5.24</v>
      </c>
    </row>
    <row r="975" spans="1:37" x14ac:dyDescent="0.3">
      <c r="A975" s="24" t="str">
        <f t="shared" si="25"/>
        <v>SDGbaseTRAv2_UrbAS_BAU_wICAGRC_GVAapast</v>
      </c>
      <c r="B975" s="58" t="s">
        <v>221</v>
      </c>
      <c r="C975" s="59" t="s">
        <v>276</v>
      </c>
      <c r="D975" s="5" t="s">
        <v>3</v>
      </c>
      <c r="E975" t="s">
        <v>35</v>
      </c>
      <c r="F975">
        <v>0.65</v>
      </c>
      <c r="G975">
        <v>0.62</v>
      </c>
      <c r="H975">
        <v>0.64</v>
      </c>
      <c r="I975">
        <v>0.64</v>
      </c>
      <c r="J975">
        <v>0.63</v>
      </c>
      <c r="K975">
        <v>0.65</v>
      </c>
      <c r="L975">
        <v>0.67</v>
      </c>
      <c r="M975">
        <v>0.69</v>
      </c>
      <c r="N975">
        <v>0.71</v>
      </c>
      <c r="O975">
        <v>0.78</v>
      </c>
      <c r="P975">
        <v>0.8</v>
      </c>
      <c r="Q975">
        <v>0.81</v>
      </c>
      <c r="R975">
        <v>0.83</v>
      </c>
      <c r="S975">
        <v>0.87</v>
      </c>
      <c r="T975">
        <v>0.91</v>
      </c>
      <c r="U975">
        <v>0.94</v>
      </c>
      <c r="V975">
        <v>0.97</v>
      </c>
      <c r="W975">
        <v>1.01</v>
      </c>
      <c r="X975">
        <v>1.06</v>
      </c>
      <c r="Y975">
        <v>1.0900000000000001</v>
      </c>
      <c r="Z975">
        <v>1.1100000000000001</v>
      </c>
      <c r="AA975">
        <v>1.1399999999999999</v>
      </c>
      <c r="AB975">
        <v>1.19</v>
      </c>
      <c r="AC975">
        <v>1.23</v>
      </c>
      <c r="AD975">
        <v>1.26</v>
      </c>
      <c r="AE975">
        <v>1.28</v>
      </c>
      <c r="AF975">
        <v>1.32</v>
      </c>
      <c r="AG975">
        <v>1.34</v>
      </c>
      <c r="AH975">
        <v>1.35</v>
      </c>
      <c r="AI975">
        <v>1.33</v>
      </c>
      <c r="AJ975">
        <v>1.31</v>
      </c>
      <c r="AK975">
        <v>1.29</v>
      </c>
    </row>
    <row r="976" spans="1:37" x14ac:dyDescent="0.3">
      <c r="A976" s="24" t="str">
        <f t="shared" si="25"/>
        <v>SDGbaseTRAv2_UrbAS_BAU_wICAGRC_GVAaofoo</v>
      </c>
      <c r="B976" s="58" t="s">
        <v>221</v>
      </c>
      <c r="C976" s="59" t="s">
        <v>276</v>
      </c>
      <c r="D976" s="5" t="s">
        <v>3</v>
      </c>
      <c r="E976" t="s">
        <v>36</v>
      </c>
      <c r="F976">
        <v>12.41</v>
      </c>
      <c r="G976">
        <v>11.68</v>
      </c>
      <c r="H976">
        <v>12.02</v>
      </c>
      <c r="I976">
        <v>12.07</v>
      </c>
      <c r="J976">
        <v>12.09</v>
      </c>
      <c r="K976">
        <v>12.35</v>
      </c>
      <c r="L976">
        <v>12.62</v>
      </c>
      <c r="M976">
        <v>12.89</v>
      </c>
      <c r="N976">
        <v>13.17</v>
      </c>
      <c r="O976">
        <v>14.17</v>
      </c>
      <c r="P976">
        <v>14.48</v>
      </c>
      <c r="Q976">
        <v>14.6</v>
      </c>
      <c r="R976">
        <v>14.96</v>
      </c>
      <c r="S976">
        <v>15.39</v>
      </c>
      <c r="T976">
        <v>15.86</v>
      </c>
      <c r="U976">
        <v>16.37</v>
      </c>
      <c r="V976">
        <v>16.8</v>
      </c>
      <c r="W976">
        <v>17.34</v>
      </c>
      <c r="X976">
        <v>17.940000000000001</v>
      </c>
      <c r="Y976">
        <v>18.39</v>
      </c>
      <c r="Z976">
        <v>18.79</v>
      </c>
      <c r="AA976">
        <v>19.2</v>
      </c>
      <c r="AB976">
        <v>19.989999999999998</v>
      </c>
      <c r="AC976">
        <v>20.47</v>
      </c>
      <c r="AD976">
        <v>20.86</v>
      </c>
      <c r="AE976">
        <v>21.24</v>
      </c>
      <c r="AF976">
        <v>21.72</v>
      </c>
      <c r="AG976">
        <v>22.16</v>
      </c>
      <c r="AH976">
        <v>22.14</v>
      </c>
      <c r="AI976">
        <v>21.89</v>
      </c>
      <c r="AJ976">
        <v>21.66</v>
      </c>
      <c r="AK976">
        <v>21.39</v>
      </c>
    </row>
    <row r="977" spans="1:37" x14ac:dyDescent="0.3">
      <c r="A977" s="24" t="str">
        <f t="shared" si="25"/>
        <v>SDGbaseTRAv2_UrbAS_BAU_wICAGRC_GVAabevt</v>
      </c>
      <c r="B977" s="58" t="s">
        <v>221</v>
      </c>
      <c r="C977" s="59" t="s">
        <v>276</v>
      </c>
      <c r="D977" s="5" t="s">
        <v>3</v>
      </c>
      <c r="E977" t="s">
        <v>37</v>
      </c>
      <c r="F977">
        <v>40.840000000000003</v>
      </c>
      <c r="G977">
        <v>40.18</v>
      </c>
      <c r="H977">
        <v>42.77</v>
      </c>
      <c r="I977">
        <v>42.53</v>
      </c>
      <c r="J977">
        <v>42.07</v>
      </c>
      <c r="K977">
        <v>43.39</v>
      </c>
      <c r="L977">
        <v>44.59</v>
      </c>
      <c r="M977">
        <v>45.83</v>
      </c>
      <c r="N977">
        <v>47.04</v>
      </c>
      <c r="O977">
        <v>52.4</v>
      </c>
      <c r="P977">
        <v>53.9</v>
      </c>
      <c r="Q977">
        <v>54.38</v>
      </c>
      <c r="R977">
        <v>55.94</v>
      </c>
      <c r="S977">
        <v>57.78</v>
      </c>
      <c r="T977">
        <v>59.92</v>
      </c>
      <c r="U977">
        <v>62.14</v>
      </c>
      <c r="V977">
        <v>63.94</v>
      </c>
      <c r="W977">
        <v>66.28</v>
      </c>
      <c r="X977">
        <v>68.900000000000006</v>
      </c>
      <c r="Y977">
        <v>70.67</v>
      </c>
      <c r="Z977">
        <v>72.19</v>
      </c>
      <c r="AA977">
        <v>74.040000000000006</v>
      </c>
      <c r="AB977">
        <v>78.180000000000007</v>
      </c>
      <c r="AC977">
        <v>80.849999999999994</v>
      </c>
      <c r="AD977">
        <v>82.7</v>
      </c>
      <c r="AE977">
        <v>84.24</v>
      </c>
      <c r="AF977">
        <v>86.13</v>
      </c>
      <c r="AG977">
        <v>87.92</v>
      </c>
      <c r="AH977">
        <v>88.15</v>
      </c>
      <c r="AI977">
        <v>86.79</v>
      </c>
      <c r="AJ977">
        <v>85.6</v>
      </c>
      <c r="AK977">
        <v>84.23</v>
      </c>
    </row>
    <row r="978" spans="1:37" x14ac:dyDescent="0.3">
      <c r="A978" s="24" t="str">
        <f t="shared" si="25"/>
        <v>SDGbaseTRAv2_UrbAS_BAU_wICAGRC_GVAatext</v>
      </c>
      <c r="B978" s="58" t="s">
        <v>221</v>
      </c>
      <c r="C978" s="59" t="s">
        <v>276</v>
      </c>
      <c r="D978" s="5" t="s">
        <v>3</v>
      </c>
      <c r="E978" t="s">
        <v>38</v>
      </c>
      <c r="F978">
        <v>6.57</v>
      </c>
      <c r="G978">
        <v>6.66</v>
      </c>
      <c r="H978">
        <v>6.8</v>
      </c>
      <c r="I978">
        <v>6.81</v>
      </c>
      <c r="J978">
        <v>6.86</v>
      </c>
      <c r="K978">
        <v>6.98</v>
      </c>
      <c r="L978">
        <v>7.15</v>
      </c>
      <c r="M978">
        <v>7.35</v>
      </c>
      <c r="N978">
        <v>7.56</v>
      </c>
      <c r="O978">
        <v>7.94</v>
      </c>
      <c r="P978">
        <v>8.19</v>
      </c>
      <c r="Q978">
        <v>8.3699999999999992</v>
      </c>
      <c r="R978">
        <v>8.64</v>
      </c>
      <c r="S978">
        <v>8.92</v>
      </c>
      <c r="T978">
        <v>9.2200000000000006</v>
      </c>
      <c r="U978">
        <v>9.57</v>
      </c>
      <c r="V978">
        <v>9.9</v>
      </c>
      <c r="W978">
        <v>10.26</v>
      </c>
      <c r="X978">
        <v>10.65</v>
      </c>
      <c r="Y978">
        <v>10.96</v>
      </c>
      <c r="Z978">
        <v>11.25</v>
      </c>
      <c r="AA978">
        <v>11.55</v>
      </c>
      <c r="AB978">
        <v>11.9</v>
      </c>
      <c r="AC978">
        <v>12.19</v>
      </c>
      <c r="AD978">
        <v>12.49</v>
      </c>
      <c r="AE978">
        <v>12.81</v>
      </c>
      <c r="AF978">
        <v>13.17</v>
      </c>
      <c r="AG978">
        <v>13.51</v>
      </c>
      <c r="AH978">
        <v>13.23</v>
      </c>
      <c r="AI978">
        <v>12.9</v>
      </c>
      <c r="AJ978">
        <v>12.66</v>
      </c>
      <c r="AK978">
        <v>12.43</v>
      </c>
    </row>
    <row r="979" spans="1:37" x14ac:dyDescent="0.3">
      <c r="A979" s="24" t="str">
        <f t="shared" si="25"/>
        <v>SDGbaseTRAv2_UrbAS_BAU_wICAGRC_GVAaclth</v>
      </c>
      <c r="B979" s="58" t="s">
        <v>221</v>
      </c>
      <c r="C979" s="59" t="s">
        <v>276</v>
      </c>
      <c r="D979" s="5" t="s">
        <v>3</v>
      </c>
      <c r="E979" t="s">
        <v>39</v>
      </c>
      <c r="F979">
        <v>6.76</v>
      </c>
      <c r="G979">
        <v>6.84</v>
      </c>
      <c r="H979">
        <v>7.03</v>
      </c>
      <c r="I979">
        <v>7.1</v>
      </c>
      <c r="J979">
        <v>7.14</v>
      </c>
      <c r="K979">
        <v>7.25</v>
      </c>
      <c r="L979">
        <v>7.4</v>
      </c>
      <c r="M979">
        <v>7.57</v>
      </c>
      <c r="N979">
        <v>7.75</v>
      </c>
      <c r="O979">
        <v>8.0299999999999994</v>
      </c>
      <c r="P979">
        <v>8.24</v>
      </c>
      <c r="Q979">
        <v>8.39</v>
      </c>
      <c r="R979">
        <v>8.66</v>
      </c>
      <c r="S979">
        <v>8.92</v>
      </c>
      <c r="T979">
        <v>9.1999999999999993</v>
      </c>
      <c r="U979">
        <v>9.5399999999999991</v>
      </c>
      <c r="V979">
        <v>9.83</v>
      </c>
      <c r="W979">
        <v>10.16</v>
      </c>
      <c r="X979">
        <v>10.49</v>
      </c>
      <c r="Y979">
        <v>10.76</v>
      </c>
      <c r="Z979">
        <v>11.02</v>
      </c>
      <c r="AA979">
        <v>11.27</v>
      </c>
      <c r="AB979">
        <v>11.6</v>
      </c>
      <c r="AC979">
        <v>11.85</v>
      </c>
      <c r="AD979">
        <v>12.11</v>
      </c>
      <c r="AE979">
        <v>12.38</v>
      </c>
      <c r="AF979">
        <v>12.67</v>
      </c>
      <c r="AG979">
        <v>12.95</v>
      </c>
      <c r="AH979">
        <v>12.66</v>
      </c>
      <c r="AI979">
        <v>12.37</v>
      </c>
      <c r="AJ979">
        <v>12.16</v>
      </c>
      <c r="AK979">
        <v>11.95</v>
      </c>
    </row>
    <row r="980" spans="1:37" x14ac:dyDescent="0.3">
      <c r="A980" s="24" t="str">
        <f t="shared" si="25"/>
        <v>SDGbaseTRAv2_UrbAS_BAU_wICAGRC_GVAaleat</v>
      </c>
      <c r="B980" s="58" t="s">
        <v>221</v>
      </c>
      <c r="C980" s="59" t="s">
        <v>276</v>
      </c>
      <c r="D980" s="5" t="s">
        <v>3</v>
      </c>
      <c r="E980" t="s">
        <v>40</v>
      </c>
      <c r="F980">
        <v>2.4500000000000002</v>
      </c>
      <c r="G980">
        <v>2.64</v>
      </c>
      <c r="H980">
        <v>2.7</v>
      </c>
      <c r="I980">
        <v>2.6</v>
      </c>
      <c r="J980">
        <v>2.57</v>
      </c>
      <c r="K980">
        <v>2.59</v>
      </c>
      <c r="L980">
        <v>2.66</v>
      </c>
      <c r="M980">
        <v>2.77</v>
      </c>
      <c r="N980">
        <v>2.88</v>
      </c>
      <c r="O980">
        <v>3.4</v>
      </c>
      <c r="P980">
        <v>3.61</v>
      </c>
      <c r="Q980">
        <v>3.68</v>
      </c>
      <c r="R980">
        <v>3.74</v>
      </c>
      <c r="S980">
        <v>3.82</v>
      </c>
      <c r="T980">
        <v>3.93</v>
      </c>
      <c r="U980">
        <v>4.08</v>
      </c>
      <c r="V980">
        <v>4.2</v>
      </c>
      <c r="W980">
        <v>4.3499999999999996</v>
      </c>
      <c r="X980">
        <v>4.54</v>
      </c>
      <c r="Y980">
        <v>4.6399999999999997</v>
      </c>
      <c r="Z980">
        <v>4.71</v>
      </c>
      <c r="AA980">
        <v>4.8499999999999996</v>
      </c>
      <c r="AB980">
        <v>5.13</v>
      </c>
      <c r="AC980">
        <v>5.35</v>
      </c>
      <c r="AD980">
        <v>5.53</v>
      </c>
      <c r="AE980">
        <v>5.66</v>
      </c>
      <c r="AF980">
        <v>5.8</v>
      </c>
      <c r="AG980">
        <v>5.91</v>
      </c>
      <c r="AH980">
        <v>5.64</v>
      </c>
      <c r="AI980">
        <v>5.28</v>
      </c>
      <c r="AJ980">
        <v>5.05</v>
      </c>
      <c r="AK980">
        <v>4.84</v>
      </c>
    </row>
    <row r="981" spans="1:37" x14ac:dyDescent="0.3">
      <c r="A981" s="24" t="str">
        <f t="shared" si="25"/>
        <v>SDGbaseTRAv2_UrbAS_BAU_wICAGRC_GVAafoot</v>
      </c>
      <c r="B981" s="58" t="s">
        <v>221</v>
      </c>
      <c r="C981" s="59" t="s">
        <v>276</v>
      </c>
      <c r="D981" s="5" t="s">
        <v>3</v>
      </c>
      <c r="E981" t="s">
        <v>41</v>
      </c>
      <c r="F981">
        <v>1.91</v>
      </c>
      <c r="G981">
        <v>1.99</v>
      </c>
      <c r="H981">
        <v>2.04</v>
      </c>
      <c r="I981">
        <v>2.06</v>
      </c>
      <c r="J981">
        <v>2.08</v>
      </c>
      <c r="K981">
        <v>2.11</v>
      </c>
      <c r="L981">
        <v>2.16</v>
      </c>
      <c r="M981">
        <v>2.21</v>
      </c>
      <c r="N981">
        <v>2.2599999999999998</v>
      </c>
      <c r="O981">
        <v>2.36</v>
      </c>
      <c r="P981">
        <v>2.4300000000000002</v>
      </c>
      <c r="Q981">
        <v>2.48</v>
      </c>
      <c r="R981">
        <v>2.56</v>
      </c>
      <c r="S981">
        <v>2.63</v>
      </c>
      <c r="T981">
        <v>2.71</v>
      </c>
      <c r="U981">
        <v>2.8</v>
      </c>
      <c r="V981">
        <v>2.88</v>
      </c>
      <c r="W981">
        <v>2.97</v>
      </c>
      <c r="X981">
        <v>3.07</v>
      </c>
      <c r="Y981">
        <v>3.15</v>
      </c>
      <c r="Z981">
        <v>3.22</v>
      </c>
      <c r="AA981">
        <v>3.3</v>
      </c>
      <c r="AB981">
        <v>3.41</v>
      </c>
      <c r="AC981">
        <v>3.5</v>
      </c>
      <c r="AD981">
        <v>3.58</v>
      </c>
      <c r="AE981">
        <v>3.67</v>
      </c>
      <c r="AF981">
        <v>3.77</v>
      </c>
      <c r="AG981">
        <v>3.84</v>
      </c>
      <c r="AH981">
        <v>3.76</v>
      </c>
      <c r="AI981">
        <v>3.69</v>
      </c>
      <c r="AJ981">
        <v>3.63</v>
      </c>
      <c r="AK981">
        <v>3.57</v>
      </c>
    </row>
    <row r="982" spans="1:37" x14ac:dyDescent="0.3">
      <c r="A982" s="24" t="str">
        <f t="shared" si="25"/>
        <v>SDGbaseTRAv2_UrbAS_BAU_wICAGRC_GVAawood</v>
      </c>
      <c r="B982" s="58" t="s">
        <v>221</v>
      </c>
      <c r="C982" s="59" t="s">
        <v>276</v>
      </c>
      <c r="D982" s="5" t="s">
        <v>3</v>
      </c>
      <c r="E982" t="s">
        <v>42</v>
      </c>
      <c r="F982">
        <v>23.69</v>
      </c>
      <c r="G982">
        <v>22.37</v>
      </c>
      <c r="H982">
        <v>23.04</v>
      </c>
      <c r="I982">
        <v>23.49</v>
      </c>
      <c r="J982">
        <v>24.21</v>
      </c>
      <c r="K982">
        <v>24.61</v>
      </c>
      <c r="L982">
        <v>25.12</v>
      </c>
      <c r="M982">
        <v>25.75</v>
      </c>
      <c r="N982">
        <v>26.38</v>
      </c>
      <c r="O982">
        <v>27.46</v>
      </c>
      <c r="P982">
        <v>28.13</v>
      </c>
      <c r="Q982">
        <v>28.71</v>
      </c>
      <c r="R982">
        <v>29.47</v>
      </c>
      <c r="S982">
        <v>30.37</v>
      </c>
      <c r="T982">
        <v>31.34</v>
      </c>
      <c r="U982">
        <v>32.4</v>
      </c>
      <c r="V982">
        <v>33.47</v>
      </c>
      <c r="W982">
        <v>34.630000000000003</v>
      </c>
      <c r="X982">
        <v>35.869999999999997</v>
      </c>
      <c r="Y982">
        <v>36.92</v>
      </c>
      <c r="Z982">
        <v>37.92</v>
      </c>
      <c r="AA982">
        <v>38.93</v>
      </c>
      <c r="AB982">
        <v>39.880000000000003</v>
      </c>
      <c r="AC982">
        <v>40.68</v>
      </c>
      <c r="AD982">
        <v>41.61</v>
      </c>
      <c r="AE982">
        <v>42.63</v>
      </c>
      <c r="AF982">
        <v>43.77</v>
      </c>
      <c r="AG982">
        <v>44.79</v>
      </c>
      <c r="AH982">
        <v>44.39</v>
      </c>
      <c r="AI982">
        <v>43.6</v>
      </c>
      <c r="AJ982">
        <v>43.1</v>
      </c>
      <c r="AK982">
        <v>42.6</v>
      </c>
    </row>
    <row r="983" spans="1:37" x14ac:dyDescent="0.3">
      <c r="A983" s="24" t="str">
        <f t="shared" si="25"/>
        <v>SDGbaseTRAv2_UrbAS_BAU_wICAGRC_GVAapapr</v>
      </c>
      <c r="B983" s="58" t="s">
        <v>221</v>
      </c>
      <c r="C983" s="59" t="s">
        <v>276</v>
      </c>
      <c r="D983" s="5" t="s">
        <v>3</v>
      </c>
      <c r="E983" t="s">
        <v>43</v>
      </c>
      <c r="F983">
        <v>24.02</v>
      </c>
      <c r="G983">
        <v>23.66</v>
      </c>
      <c r="H983">
        <v>24.57</v>
      </c>
      <c r="I983">
        <v>24.84</v>
      </c>
      <c r="J983">
        <v>24.83</v>
      </c>
      <c r="K983">
        <v>25.42</v>
      </c>
      <c r="L983">
        <v>25.95</v>
      </c>
      <c r="M983">
        <v>26.21</v>
      </c>
      <c r="N983">
        <v>26.88</v>
      </c>
      <c r="O983">
        <v>27.98</v>
      </c>
      <c r="P983">
        <v>28.67</v>
      </c>
      <c r="Q983">
        <v>29.27</v>
      </c>
      <c r="R983">
        <v>30.91</v>
      </c>
      <c r="S983">
        <v>31.77</v>
      </c>
      <c r="T983">
        <v>32.74</v>
      </c>
      <c r="U983">
        <v>33.880000000000003</v>
      </c>
      <c r="V983">
        <v>34.950000000000003</v>
      </c>
      <c r="W983">
        <v>36.15</v>
      </c>
      <c r="X983">
        <v>37.409999999999997</v>
      </c>
      <c r="Y983">
        <v>38.44</v>
      </c>
      <c r="Z983">
        <v>39.43</v>
      </c>
      <c r="AA983">
        <v>40.49</v>
      </c>
      <c r="AB983">
        <v>41.55</v>
      </c>
      <c r="AC983">
        <v>42.39</v>
      </c>
      <c r="AD983">
        <v>43.3</v>
      </c>
      <c r="AE983">
        <v>44.27</v>
      </c>
      <c r="AF983">
        <v>45.35</v>
      </c>
      <c r="AG983">
        <v>46.3</v>
      </c>
      <c r="AH983">
        <v>45.56</v>
      </c>
      <c r="AI983">
        <v>44.54</v>
      </c>
      <c r="AJ983">
        <v>43.8</v>
      </c>
      <c r="AK983">
        <v>43.08</v>
      </c>
    </row>
    <row r="984" spans="1:37" x14ac:dyDescent="0.3">
      <c r="A984" s="24" t="str">
        <f t="shared" si="25"/>
        <v>SDGbaseTRAv2_UrbAS_BAU_wICAGRC_GVAaprnt</v>
      </c>
      <c r="B984" s="58" t="s">
        <v>221</v>
      </c>
      <c r="C984" s="59" t="s">
        <v>276</v>
      </c>
      <c r="D984" s="5" t="s">
        <v>3</v>
      </c>
      <c r="E984" t="s">
        <v>44</v>
      </c>
      <c r="F984">
        <v>16.78</v>
      </c>
      <c r="G984">
        <v>17.13</v>
      </c>
      <c r="H984">
        <v>17.73</v>
      </c>
      <c r="I984">
        <v>17.96</v>
      </c>
      <c r="J984">
        <v>18.07</v>
      </c>
      <c r="K984">
        <v>18.38</v>
      </c>
      <c r="L984">
        <v>18.82</v>
      </c>
      <c r="M984">
        <v>19.32</v>
      </c>
      <c r="N984">
        <v>19.850000000000001</v>
      </c>
      <c r="O984">
        <v>20.13</v>
      </c>
      <c r="P984">
        <v>20.65</v>
      </c>
      <c r="Q984">
        <v>21.18</v>
      </c>
      <c r="R984">
        <v>21.98</v>
      </c>
      <c r="S984">
        <v>22.77</v>
      </c>
      <c r="T984">
        <v>23.6</v>
      </c>
      <c r="U984">
        <v>24.59</v>
      </c>
      <c r="V984">
        <v>25.54</v>
      </c>
      <c r="W984">
        <v>26.54</v>
      </c>
      <c r="X984">
        <v>27.56</v>
      </c>
      <c r="Y984">
        <v>28.45</v>
      </c>
      <c r="Z984">
        <v>29.33</v>
      </c>
      <c r="AA984">
        <v>30.23</v>
      </c>
      <c r="AB984">
        <v>30.93</v>
      </c>
      <c r="AC984">
        <v>31.61</v>
      </c>
      <c r="AD984">
        <v>32.43</v>
      </c>
      <c r="AE984">
        <v>33.340000000000003</v>
      </c>
      <c r="AF984">
        <v>34.31</v>
      </c>
      <c r="AG984">
        <v>35.17</v>
      </c>
      <c r="AH984">
        <v>34.119999999999997</v>
      </c>
      <c r="AI984">
        <v>33.090000000000003</v>
      </c>
      <c r="AJ984">
        <v>32.36</v>
      </c>
      <c r="AK984">
        <v>31.69</v>
      </c>
    </row>
    <row r="985" spans="1:37" x14ac:dyDescent="0.3">
      <c r="A985" s="24" t="str">
        <f t="shared" si="25"/>
        <v>SDGbaseTRAv2_UrbAS_BAU_wICAGRC_GVAapetr</v>
      </c>
      <c r="B985" s="58" t="s">
        <v>221</v>
      </c>
      <c r="C985" s="59" t="s">
        <v>276</v>
      </c>
      <c r="D985" s="5" t="s">
        <v>3</v>
      </c>
      <c r="E985" t="s">
        <v>45</v>
      </c>
      <c r="F985">
        <v>46.32</v>
      </c>
      <c r="G985">
        <v>33.58</v>
      </c>
      <c r="H985">
        <v>28.08</v>
      </c>
      <c r="I985">
        <v>24.7</v>
      </c>
      <c r="J985">
        <v>22.24</v>
      </c>
      <c r="K985">
        <v>21.36</v>
      </c>
      <c r="L985">
        <v>20.87</v>
      </c>
      <c r="M985">
        <v>21.28</v>
      </c>
      <c r="N985">
        <v>21.75</v>
      </c>
      <c r="O985">
        <v>18.53</v>
      </c>
      <c r="P985">
        <v>15.73</v>
      </c>
      <c r="Q985">
        <v>14.94</v>
      </c>
      <c r="R985">
        <v>14.54</v>
      </c>
      <c r="S985">
        <v>14.42</v>
      </c>
      <c r="T985">
        <v>14.38</v>
      </c>
      <c r="U985">
        <v>14.41</v>
      </c>
      <c r="V985">
        <v>14.24</v>
      </c>
      <c r="W985">
        <v>14.31</v>
      </c>
      <c r="X985">
        <v>14.75</v>
      </c>
      <c r="Y985">
        <v>14.58</v>
      </c>
      <c r="Z985">
        <v>14.29</v>
      </c>
      <c r="AA985">
        <v>14.2</v>
      </c>
      <c r="AB985">
        <v>13.59</v>
      </c>
      <c r="AC985">
        <v>12.37</v>
      </c>
      <c r="AD985">
        <v>10.88</v>
      </c>
      <c r="AE985">
        <v>9.35</v>
      </c>
      <c r="AF985">
        <v>7.88</v>
      </c>
      <c r="AG985">
        <v>5.98</v>
      </c>
      <c r="AH985">
        <v>4.42</v>
      </c>
      <c r="AI985">
        <v>2.8</v>
      </c>
      <c r="AJ985">
        <v>1.5</v>
      </c>
      <c r="AK985">
        <v>0.48</v>
      </c>
    </row>
    <row r="986" spans="1:37" x14ac:dyDescent="0.3">
      <c r="A986" s="24" t="str">
        <f t="shared" si="25"/>
        <v>SDGbaseTRAv2_UrbAS_BAU_wICAGRC_GVAahydr</v>
      </c>
      <c r="B986" s="58" t="s">
        <v>221</v>
      </c>
      <c r="C986" s="59" t="s">
        <v>276</v>
      </c>
      <c r="D986" s="5" t="s">
        <v>3</v>
      </c>
      <c r="E986" t="s">
        <v>46</v>
      </c>
      <c r="F986">
        <v>0.12</v>
      </c>
      <c r="G986">
        <v>0.33</v>
      </c>
      <c r="H986">
        <v>0.84</v>
      </c>
      <c r="I986">
        <v>1.97</v>
      </c>
      <c r="J986">
        <v>1.95</v>
      </c>
      <c r="K986">
        <v>1.96</v>
      </c>
      <c r="L986">
        <v>1.98</v>
      </c>
      <c r="M986">
        <v>2.0099999999999998</v>
      </c>
      <c r="N986">
        <v>2.0299999999999998</v>
      </c>
      <c r="O986">
        <v>2.19</v>
      </c>
      <c r="P986">
        <v>2.2400000000000002</v>
      </c>
      <c r="Q986">
        <v>2.5</v>
      </c>
      <c r="R986">
        <v>2.5099999999999998</v>
      </c>
      <c r="S986">
        <v>2.5299999999999998</v>
      </c>
      <c r="T986">
        <v>2.5499999999999998</v>
      </c>
      <c r="U986">
        <v>2.57</v>
      </c>
      <c r="V986">
        <v>2.58</v>
      </c>
      <c r="W986">
        <v>2.6</v>
      </c>
      <c r="X986">
        <v>-2.17</v>
      </c>
      <c r="Y986">
        <v>-2.61</v>
      </c>
      <c r="Z986">
        <v>8.98</v>
      </c>
      <c r="AA986">
        <v>11.58</v>
      </c>
      <c r="AB986">
        <v>12.86</v>
      </c>
      <c r="AC986">
        <v>13.81</v>
      </c>
      <c r="AD986">
        <v>14.64</v>
      </c>
      <c r="AE986">
        <v>15.43</v>
      </c>
      <c r="AF986">
        <v>16.239999999999998</v>
      </c>
      <c r="AG986">
        <v>16.399999999999999</v>
      </c>
      <c r="AH986">
        <v>16.309999999999999</v>
      </c>
      <c r="AI986">
        <v>14.16</v>
      </c>
      <c r="AJ986">
        <v>11.86</v>
      </c>
      <c r="AK986">
        <v>9.4499999999999993</v>
      </c>
    </row>
    <row r="987" spans="1:37" x14ac:dyDescent="0.3">
      <c r="A987" s="24" t="str">
        <f t="shared" si="25"/>
        <v>SDGbaseTRAv2_UrbAS_BAU_wICAGRC_GVAaammo</v>
      </c>
      <c r="B987" s="58" t="s">
        <v>221</v>
      </c>
      <c r="C987" s="59" t="s">
        <v>276</v>
      </c>
      <c r="D987" s="5" t="s">
        <v>3</v>
      </c>
      <c r="E987" t="s">
        <v>47</v>
      </c>
      <c r="F987">
        <v>2.4900000000000002</v>
      </c>
      <c r="G987">
        <v>2.42</v>
      </c>
      <c r="H987">
        <v>2.41</v>
      </c>
      <c r="I987">
        <v>2.4300000000000002</v>
      </c>
      <c r="J987">
        <v>2.4500000000000002</v>
      </c>
      <c r="K987">
        <v>2.46</v>
      </c>
      <c r="L987">
        <v>2.5</v>
      </c>
      <c r="M987">
        <v>2.54</v>
      </c>
      <c r="N987">
        <v>2.58</v>
      </c>
      <c r="O987">
        <v>2.52</v>
      </c>
      <c r="P987">
        <v>2.5299999999999998</v>
      </c>
      <c r="Q987">
        <v>2.56</v>
      </c>
      <c r="R987">
        <v>2.62</v>
      </c>
      <c r="S987">
        <v>2.68</v>
      </c>
      <c r="T987">
        <v>2.74</v>
      </c>
      <c r="U987">
        <v>2.81</v>
      </c>
      <c r="V987">
        <v>2.89</v>
      </c>
      <c r="W987">
        <v>2.97</v>
      </c>
      <c r="X987">
        <v>3.05</v>
      </c>
      <c r="Y987">
        <v>3.1</v>
      </c>
      <c r="Z987">
        <v>3.15</v>
      </c>
      <c r="AA987">
        <v>3.18</v>
      </c>
      <c r="AB987">
        <v>3.02</v>
      </c>
      <c r="AC987">
        <v>2.89</v>
      </c>
      <c r="AD987">
        <v>2.82</v>
      </c>
      <c r="AE987">
        <v>2.77</v>
      </c>
      <c r="AF987">
        <v>2.73</v>
      </c>
      <c r="AG987">
        <v>2.69</v>
      </c>
      <c r="AH987">
        <v>2.5</v>
      </c>
      <c r="AI987">
        <v>2.3199999999999998</v>
      </c>
      <c r="AJ987">
        <v>2.1800000000000002</v>
      </c>
      <c r="AK987">
        <v>2.06</v>
      </c>
    </row>
    <row r="988" spans="1:37" x14ac:dyDescent="0.3">
      <c r="A988" s="24" t="str">
        <f t="shared" si="25"/>
        <v>SDGbaseTRAv2_UrbAS_BAU_wICAGRC_GVAabchm</v>
      </c>
      <c r="B988" s="58" t="s">
        <v>221</v>
      </c>
      <c r="C988" s="59" t="s">
        <v>276</v>
      </c>
      <c r="D988" s="5" t="s">
        <v>3</v>
      </c>
      <c r="E988" t="s">
        <v>48</v>
      </c>
      <c r="F988">
        <v>22.37</v>
      </c>
      <c r="G988">
        <v>28.29</v>
      </c>
      <c r="H988">
        <v>29.8</v>
      </c>
      <c r="I988">
        <v>29.05</v>
      </c>
      <c r="J988">
        <v>29.1</v>
      </c>
      <c r="K988">
        <v>30.05</v>
      </c>
      <c r="L988">
        <v>31.01</v>
      </c>
      <c r="M988">
        <v>32.29</v>
      </c>
      <c r="N988">
        <v>33.409999999999997</v>
      </c>
      <c r="O988">
        <v>40.01</v>
      </c>
      <c r="P988">
        <v>41.51</v>
      </c>
      <c r="Q988">
        <v>41.7</v>
      </c>
      <c r="R988">
        <v>42.06</v>
      </c>
      <c r="S988">
        <v>42.63</v>
      </c>
      <c r="T988">
        <v>43.33</v>
      </c>
      <c r="U988">
        <v>43.99</v>
      </c>
      <c r="V988">
        <v>44.17</v>
      </c>
      <c r="W988">
        <v>44.96</v>
      </c>
      <c r="X988">
        <v>46.16</v>
      </c>
      <c r="Y988">
        <v>46.27</v>
      </c>
      <c r="Z988">
        <v>45.98</v>
      </c>
      <c r="AA988">
        <v>45.09</v>
      </c>
      <c r="AB988">
        <v>43.94</v>
      </c>
      <c r="AC988">
        <v>41.2</v>
      </c>
      <c r="AD988">
        <v>38.14</v>
      </c>
      <c r="AE988">
        <v>35.21</v>
      </c>
      <c r="AF988">
        <v>32.630000000000003</v>
      </c>
      <c r="AG988">
        <v>29.48</v>
      </c>
      <c r="AH988">
        <v>26.34</v>
      </c>
      <c r="AI988">
        <v>22.35</v>
      </c>
      <c r="AJ988">
        <v>18.87</v>
      </c>
      <c r="AK988">
        <v>15.82</v>
      </c>
    </row>
    <row r="989" spans="1:37" x14ac:dyDescent="0.3">
      <c r="A989" s="24" t="str">
        <f t="shared" si="25"/>
        <v>SDGbaseTRAv2_UrbAS_BAU_wICAGRC_GVAaochm</v>
      </c>
      <c r="B989" s="58" t="s">
        <v>221</v>
      </c>
      <c r="C989" s="59" t="s">
        <v>276</v>
      </c>
      <c r="D989" s="5" t="s">
        <v>3</v>
      </c>
      <c r="E989" t="s">
        <v>49</v>
      </c>
      <c r="F989">
        <v>34.24</v>
      </c>
      <c r="G989">
        <v>40.64</v>
      </c>
      <c r="H989">
        <v>42.11</v>
      </c>
      <c r="I989">
        <v>40.92</v>
      </c>
      <c r="J989">
        <v>40.79</v>
      </c>
      <c r="K989">
        <v>41.69</v>
      </c>
      <c r="L989">
        <v>42.56</v>
      </c>
      <c r="M989">
        <v>43.72</v>
      </c>
      <c r="N989">
        <v>44.75</v>
      </c>
      <c r="O989">
        <v>53.54</v>
      </c>
      <c r="P989">
        <v>55.04</v>
      </c>
      <c r="Q989">
        <v>54.82</v>
      </c>
      <c r="R989">
        <v>54.96</v>
      </c>
      <c r="S989">
        <v>55.27</v>
      </c>
      <c r="T989">
        <v>55.81</v>
      </c>
      <c r="U989">
        <v>56.38</v>
      </c>
      <c r="V989">
        <v>56.34</v>
      </c>
      <c r="W989">
        <v>57.04</v>
      </c>
      <c r="X989">
        <v>58.31</v>
      </c>
      <c r="Y989">
        <v>58.41</v>
      </c>
      <c r="Z989">
        <v>58.07</v>
      </c>
      <c r="AA989">
        <v>57.16</v>
      </c>
      <c r="AB989">
        <v>55.74</v>
      </c>
      <c r="AC989">
        <v>52.28</v>
      </c>
      <c r="AD989">
        <v>48.28</v>
      </c>
      <c r="AE989">
        <v>44.43</v>
      </c>
      <c r="AF989">
        <v>40.98</v>
      </c>
      <c r="AG989">
        <v>37.270000000000003</v>
      </c>
      <c r="AH989">
        <v>33.82</v>
      </c>
      <c r="AI989">
        <v>29.21</v>
      </c>
      <c r="AJ989">
        <v>25.13</v>
      </c>
      <c r="AK989">
        <v>21.56</v>
      </c>
    </row>
    <row r="990" spans="1:37" x14ac:dyDescent="0.3">
      <c r="A990" s="24" t="str">
        <f t="shared" si="25"/>
        <v>SDGbaseTRAv2_UrbAS_BAU_wICAGRC_GVAarubb</v>
      </c>
      <c r="B990" s="58" t="s">
        <v>221</v>
      </c>
      <c r="C990" s="59" t="s">
        <v>276</v>
      </c>
      <c r="D990" s="5" t="s">
        <v>3</v>
      </c>
      <c r="E990" t="s">
        <v>50</v>
      </c>
      <c r="F990">
        <v>6.77</v>
      </c>
      <c r="G990">
        <v>6.48</v>
      </c>
      <c r="H990">
        <v>6.73</v>
      </c>
      <c r="I990">
        <v>6.75</v>
      </c>
      <c r="J990">
        <v>6.77</v>
      </c>
      <c r="K990">
        <v>6.94</v>
      </c>
      <c r="L990">
        <v>7.13</v>
      </c>
      <c r="M990">
        <v>7.32</v>
      </c>
      <c r="N990">
        <v>7.53</v>
      </c>
      <c r="O990">
        <v>8.0299999999999994</v>
      </c>
      <c r="P990">
        <v>8.2899999999999991</v>
      </c>
      <c r="Q990">
        <v>8.49</v>
      </c>
      <c r="R990">
        <v>8.7899999999999991</v>
      </c>
      <c r="S990">
        <v>9.09</v>
      </c>
      <c r="T990">
        <v>9.41</v>
      </c>
      <c r="U990">
        <v>9.7899999999999991</v>
      </c>
      <c r="V990">
        <v>10.16</v>
      </c>
      <c r="W990">
        <v>10.55</v>
      </c>
      <c r="X990">
        <v>10.93</v>
      </c>
      <c r="Y990">
        <v>11.23</v>
      </c>
      <c r="Z990">
        <v>11.54</v>
      </c>
      <c r="AA990">
        <v>11.85</v>
      </c>
      <c r="AB990">
        <v>12.42</v>
      </c>
      <c r="AC990">
        <v>12.9</v>
      </c>
      <c r="AD990">
        <v>13.37</v>
      </c>
      <c r="AE990">
        <v>13.84</v>
      </c>
      <c r="AF990">
        <v>14.33</v>
      </c>
      <c r="AG990">
        <v>14.76</v>
      </c>
      <c r="AH990">
        <v>14.71</v>
      </c>
      <c r="AI990">
        <v>14.54</v>
      </c>
      <c r="AJ990">
        <v>14.43</v>
      </c>
      <c r="AK990">
        <v>14.3</v>
      </c>
    </row>
    <row r="991" spans="1:37" x14ac:dyDescent="0.3">
      <c r="A991" s="24" t="str">
        <f t="shared" si="25"/>
        <v>SDGbaseTRAv2_UrbAS_BAU_wICAGRC_GVAaplas</v>
      </c>
      <c r="B991" s="58" t="s">
        <v>221</v>
      </c>
      <c r="C991" s="59" t="s">
        <v>276</v>
      </c>
      <c r="D991" s="5" t="s">
        <v>3</v>
      </c>
      <c r="E991" t="s">
        <v>51</v>
      </c>
      <c r="F991">
        <v>15.43</v>
      </c>
      <c r="G991">
        <v>15.29</v>
      </c>
      <c r="H991">
        <v>15.76</v>
      </c>
      <c r="I991">
        <v>15.99</v>
      </c>
      <c r="J991">
        <v>16.41</v>
      </c>
      <c r="K991">
        <v>16.68</v>
      </c>
      <c r="L991">
        <v>17.07</v>
      </c>
      <c r="M991">
        <v>17.53</v>
      </c>
      <c r="N991">
        <v>18</v>
      </c>
      <c r="O991">
        <v>18.59</v>
      </c>
      <c r="P991">
        <v>19.100000000000001</v>
      </c>
      <c r="Q991">
        <v>19.53</v>
      </c>
      <c r="R991">
        <v>20.149999999999999</v>
      </c>
      <c r="S991">
        <v>20.78</v>
      </c>
      <c r="T991">
        <v>21.46</v>
      </c>
      <c r="U991">
        <v>22.26</v>
      </c>
      <c r="V991">
        <v>23.02</v>
      </c>
      <c r="W991">
        <v>23.81</v>
      </c>
      <c r="X991">
        <v>24.66</v>
      </c>
      <c r="Y991">
        <v>25.36</v>
      </c>
      <c r="Z991">
        <v>26.02</v>
      </c>
      <c r="AA991">
        <v>26.69</v>
      </c>
      <c r="AB991">
        <v>27.21</v>
      </c>
      <c r="AC991">
        <v>27.68</v>
      </c>
      <c r="AD991">
        <v>28.26</v>
      </c>
      <c r="AE991">
        <v>28.91</v>
      </c>
      <c r="AF991">
        <v>29.63</v>
      </c>
      <c r="AG991">
        <v>30.21</v>
      </c>
      <c r="AH991">
        <v>29.28</v>
      </c>
      <c r="AI991">
        <v>28.39</v>
      </c>
      <c r="AJ991">
        <v>27.71</v>
      </c>
      <c r="AK991">
        <v>27.07</v>
      </c>
    </row>
    <row r="992" spans="1:37" x14ac:dyDescent="0.3">
      <c r="A992" s="24" t="str">
        <f t="shared" si="25"/>
        <v>SDGbaseTRAv2_UrbAS_BAU_wICAGRC_GVAanmet</v>
      </c>
      <c r="B992" s="58" t="s">
        <v>221</v>
      </c>
      <c r="C992" s="59" t="s">
        <v>276</v>
      </c>
      <c r="D992" s="5" t="s">
        <v>3</v>
      </c>
      <c r="E992" t="s">
        <v>52</v>
      </c>
      <c r="F992">
        <v>17.63</v>
      </c>
      <c r="G992">
        <v>17.63</v>
      </c>
      <c r="H992">
        <v>18.190000000000001</v>
      </c>
      <c r="I992">
        <v>18.86</v>
      </c>
      <c r="J992">
        <v>20.86</v>
      </c>
      <c r="K992">
        <v>21.06</v>
      </c>
      <c r="L992">
        <v>21.47</v>
      </c>
      <c r="M992">
        <v>22.04</v>
      </c>
      <c r="N992">
        <v>22.69</v>
      </c>
      <c r="O992">
        <v>23.72</v>
      </c>
      <c r="P992">
        <v>24.53</v>
      </c>
      <c r="Q992">
        <v>25.24</v>
      </c>
      <c r="R992">
        <v>25.9</v>
      </c>
      <c r="S992">
        <v>26.71</v>
      </c>
      <c r="T992">
        <v>27.59</v>
      </c>
      <c r="U992">
        <v>28.61</v>
      </c>
      <c r="V992">
        <v>29.68</v>
      </c>
      <c r="W992">
        <v>30.77</v>
      </c>
      <c r="X992">
        <v>31.79</v>
      </c>
      <c r="Y992">
        <v>32.75</v>
      </c>
      <c r="Z992">
        <v>33.72</v>
      </c>
      <c r="AA992">
        <v>34.71</v>
      </c>
      <c r="AB992">
        <v>35.590000000000003</v>
      </c>
      <c r="AC992">
        <v>36.46</v>
      </c>
      <c r="AD992">
        <v>37.51</v>
      </c>
      <c r="AE992">
        <v>38.64</v>
      </c>
      <c r="AF992">
        <v>39.840000000000003</v>
      </c>
      <c r="AG992">
        <v>40.78</v>
      </c>
      <c r="AH992">
        <v>40.04</v>
      </c>
      <c r="AI992">
        <v>39.21</v>
      </c>
      <c r="AJ992">
        <v>38.700000000000003</v>
      </c>
      <c r="AK992">
        <v>38.18</v>
      </c>
    </row>
    <row r="993" spans="1:37" x14ac:dyDescent="0.3">
      <c r="A993" s="24" t="str">
        <f t="shared" si="25"/>
        <v>SDGbaseTRAv2_UrbAS_BAU_wICAGRC_GVAairon</v>
      </c>
      <c r="B993" s="58" t="s">
        <v>221</v>
      </c>
      <c r="C993" s="59" t="s">
        <v>276</v>
      </c>
      <c r="D993" s="5" t="s">
        <v>3</v>
      </c>
      <c r="E993" t="s">
        <v>53</v>
      </c>
      <c r="F993">
        <v>20.84</v>
      </c>
      <c r="G993">
        <v>23.56</v>
      </c>
      <c r="H993">
        <v>23.38</v>
      </c>
      <c r="I993">
        <v>23.14</v>
      </c>
      <c r="J993">
        <v>23.51</v>
      </c>
      <c r="K993">
        <v>23.59</v>
      </c>
      <c r="L993">
        <v>23.94</v>
      </c>
      <c r="M993">
        <v>24.59</v>
      </c>
      <c r="N993">
        <v>25.18</v>
      </c>
      <c r="O993">
        <v>26.3</v>
      </c>
      <c r="P993">
        <v>26.99</v>
      </c>
      <c r="Q993">
        <v>27.47</v>
      </c>
      <c r="R993">
        <v>28.02</v>
      </c>
      <c r="S993">
        <v>28.68</v>
      </c>
      <c r="T993">
        <v>29.39</v>
      </c>
      <c r="U993">
        <v>30.28</v>
      </c>
      <c r="V993">
        <v>31.43</v>
      </c>
      <c r="W993">
        <v>32.46</v>
      </c>
      <c r="X993">
        <v>33.28</v>
      </c>
      <c r="Y993">
        <v>34.159999999999997</v>
      </c>
      <c r="Z993">
        <v>34.94</v>
      </c>
      <c r="AA993">
        <v>35.880000000000003</v>
      </c>
      <c r="AB993">
        <v>35.31</v>
      </c>
      <c r="AC993">
        <v>35.49</v>
      </c>
      <c r="AD993">
        <v>36.35</v>
      </c>
      <c r="AE993">
        <v>37.44</v>
      </c>
      <c r="AF993">
        <v>38.6</v>
      </c>
      <c r="AG993">
        <v>39.47</v>
      </c>
      <c r="AH993">
        <v>37.61</v>
      </c>
      <c r="AI993">
        <v>36.35</v>
      </c>
      <c r="AJ993">
        <v>35.619999999999997</v>
      </c>
      <c r="AK993">
        <v>35.03</v>
      </c>
    </row>
    <row r="994" spans="1:37" x14ac:dyDescent="0.3">
      <c r="A994" s="24" t="str">
        <f t="shared" si="25"/>
        <v>SDGbaseTRAv2_UrbAS_BAU_wICAGRC_GVAanfrm</v>
      </c>
      <c r="B994" s="58" t="s">
        <v>221</v>
      </c>
      <c r="C994" s="59" t="s">
        <v>276</v>
      </c>
      <c r="D994" s="5" t="s">
        <v>3</v>
      </c>
      <c r="E994" t="s">
        <v>54</v>
      </c>
      <c r="F994">
        <v>13.07</v>
      </c>
      <c r="G994">
        <v>13.67</v>
      </c>
      <c r="H994">
        <v>12.55</v>
      </c>
      <c r="I994">
        <v>11.09</v>
      </c>
      <c r="J994">
        <v>10.54</v>
      </c>
      <c r="K994">
        <v>10.6</v>
      </c>
      <c r="L994">
        <v>11.08</v>
      </c>
      <c r="M994">
        <v>12.61</v>
      </c>
      <c r="N994">
        <v>13.74</v>
      </c>
      <c r="O994">
        <v>17.649999999999999</v>
      </c>
      <c r="P994">
        <v>18.989999999999998</v>
      </c>
      <c r="Q994">
        <v>19.16</v>
      </c>
      <c r="R994">
        <v>19.309999999999999</v>
      </c>
      <c r="S994">
        <v>19.78</v>
      </c>
      <c r="T994">
        <v>20.38</v>
      </c>
      <c r="U994">
        <v>21.38</v>
      </c>
      <c r="V994">
        <v>23.86</v>
      </c>
      <c r="W994">
        <v>25.76</v>
      </c>
      <c r="X994">
        <v>26</v>
      </c>
      <c r="Y994">
        <v>27.11</v>
      </c>
      <c r="Z994">
        <v>27.74</v>
      </c>
      <c r="AA994">
        <v>29.1</v>
      </c>
      <c r="AB994">
        <v>22.25</v>
      </c>
      <c r="AC994">
        <v>20.29</v>
      </c>
      <c r="AD994">
        <v>21.1</v>
      </c>
      <c r="AE994">
        <v>22.52</v>
      </c>
      <c r="AF994">
        <v>24.13</v>
      </c>
      <c r="AG994">
        <v>24.89</v>
      </c>
      <c r="AH994">
        <v>19.190000000000001</v>
      </c>
      <c r="AI994">
        <v>16.010000000000002</v>
      </c>
      <c r="AJ994">
        <v>14.73</v>
      </c>
      <c r="AK994">
        <v>13.88</v>
      </c>
    </row>
    <row r="995" spans="1:37" x14ac:dyDescent="0.3">
      <c r="A995" s="24" t="str">
        <f t="shared" si="25"/>
        <v>SDGbaseTRAv2_UrbAS_BAU_wICAGRC_GVAametp</v>
      </c>
      <c r="B995" s="58" t="s">
        <v>221</v>
      </c>
      <c r="C995" s="59" t="s">
        <v>276</v>
      </c>
      <c r="D995" s="5" t="s">
        <v>3</v>
      </c>
      <c r="E995" t="s">
        <v>55</v>
      </c>
      <c r="F995">
        <v>33.25</v>
      </c>
      <c r="G995">
        <v>35.78</v>
      </c>
      <c r="H995">
        <v>36.83</v>
      </c>
      <c r="I995">
        <v>37.43</v>
      </c>
      <c r="J995">
        <v>39.1</v>
      </c>
      <c r="K995">
        <v>39.770000000000003</v>
      </c>
      <c r="L995">
        <v>40.85</v>
      </c>
      <c r="M995">
        <v>42.2</v>
      </c>
      <c r="N995">
        <v>43.55</v>
      </c>
      <c r="O995">
        <v>45.71</v>
      </c>
      <c r="P995">
        <v>47.26</v>
      </c>
      <c r="Q995">
        <v>48.5</v>
      </c>
      <c r="R995">
        <v>49.99</v>
      </c>
      <c r="S995">
        <v>51.65</v>
      </c>
      <c r="T995">
        <v>53.41</v>
      </c>
      <c r="U995">
        <v>55.5</v>
      </c>
      <c r="V995">
        <v>57.82</v>
      </c>
      <c r="W995">
        <v>59.96</v>
      </c>
      <c r="X995">
        <v>61.64</v>
      </c>
      <c r="Y995">
        <v>63.53</v>
      </c>
      <c r="Z995">
        <v>65.36</v>
      </c>
      <c r="AA995">
        <v>67.31</v>
      </c>
      <c r="AB995">
        <v>68.81</v>
      </c>
      <c r="AC995">
        <v>70.38</v>
      </c>
      <c r="AD995">
        <v>72.48</v>
      </c>
      <c r="AE995">
        <v>74.81</v>
      </c>
      <c r="AF995">
        <v>77.31</v>
      </c>
      <c r="AG995">
        <v>79.349999999999994</v>
      </c>
      <c r="AH995">
        <v>76.900000000000006</v>
      </c>
      <c r="AI995">
        <v>74.569999999999993</v>
      </c>
      <c r="AJ995">
        <v>73.12</v>
      </c>
      <c r="AK995">
        <v>71.81</v>
      </c>
    </row>
    <row r="996" spans="1:37" x14ac:dyDescent="0.3">
      <c r="A996" s="24" t="str">
        <f t="shared" si="25"/>
        <v>SDGbaseTRAv2_UrbAS_BAU_wICAGRC_GVAamach</v>
      </c>
      <c r="B996" s="58" t="s">
        <v>221</v>
      </c>
      <c r="C996" s="59" t="s">
        <v>276</v>
      </c>
      <c r="D996" s="5" t="s">
        <v>3</v>
      </c>
      <c r="E996" t="s">
        <v>56</v>
      </c>
      <c r="F996">
        <v>38.67</v>
      </c>
      <c r="G996">
        <v>40.92</v>
      </c>
      <c r="H996">
        <v>41.8</v>
      </c>
      <c r="I996">
        <v>41.97</v>
      </c>
      <c r="J996">
        <v>42.31</v>
      </c>
      <c r="K996">
        <v>42.98</v>
      </c>
      <c r="L996">
        <v>44.12</v>
      </c>
      <c r="M996">
        <v>45.77</v>
      </c>
      <c r="N996">
        <v>47.28</v>
      </c>
      <c r="O996">
        <v>50.05</v>
      </c>
      <c r="P996">
        <v>51.71</v>
      </c>
      <c r="Q996">
        <v>52.94</v>
      </c>
      <c r="R996">
        <v>54.31</v>
      </c>
      <c r="S996">
        <v>56.07</v>
      </c>
      <c r="T996">
        <v>57.97</v>
      </c>
      <c r="U996">
        <v>60.26</v>
      </c>
      <c r="V996">
        <v>62.85</v>
      </c>
      <c r="W996">
        <v>65.19</v>
      </c>
      <c r="X996">
        <v>66.98</v>
      </c>
      <c r="Y996">
        <v>69.180000000000007</v>
      </c>
      <c r="Z996">
        <v>71.28</v>
      </c>
      <c r="AA996">
        <v>73.58</v>
      </c>
      <c r="AB996">
        <v>74.180000000000007</v>
      </c>
      <c r="AC996">
        <v>75.48</v>
      </c>
      <c r="AD996">
        <v>78.010000000000005</v>
      </c>
      <c r="AE996">
        <v>80.92</v>
      </c>
      <c r="AF996">
        <v>84.01</v>
      </c>
      <c r="AG996">
        <v>86.39</v>
      </c>
      <c r="AH996">
        <v>82.58</v>
      </c>
      <c r="AI996">
        <v>79.23</v>
      </c>
      <c r="AJ996">
        <v>77.36</v>
      </c>
      <c r="AK996">
        <v>75.739999999999995</v>
      </c>
    </row>
    <row r="997" spans="1:37" x14ac:dyDescent="0.3">
      <c r="A997" s="24" t="str">
        <f t="shared" si="25"/>
        <v>SDGbaseTRAv2_UrbAS_BAU_wICAGRC_GVAafcel</v>
      </c>
      <c r="B997" s="58" t="s">
        <v>221</v>
      </c>
      <c r="C997" s="59" t="s">
        <v>276</v>
      </c>
      <c r="D997" s="5" t="s">
        <v>3</v>
      </c>
      <c r="E997" t="s">
        <v>57</v>
      </c>
      <c r="F997">
        <v>0.28999999999999998</v>
      </c>
      <c r="G997">
        <v>0.28999999999999998</v>
      </c>
      <c r="H997">
        <v>0.28999999999999998</v>
      </c>
      <c r="I997">
        <v>0.28000000000000003</v>
      </c>
      <c r="J997">
        <v>0.27</v>
      </c>
      <c r="K997">
        <v>0.27</v>
      </c>
      <c r="L997">
        <v>0.27</v>
      </c>
      <c r="M997">
        <v>0.28000000000000003</v>
      </c>
      <c r="N997">
        <v>0.28999999999999998</v>
      </c>
      <c r="O997">
        <v>0.33</v>
      </c>
      <c r="P997">
        <v>0.34</v>
      </c>
      <c r="Q997">
        <v>0.34</v>
      </c>
      <c r="R997">
        <v>0.34</v>
      </c>
      <c r="S997">
        <v>0.34</v>
      </c>
      <c r="T997">
        <v>0.34</v>
      </c>
      <c r="U997">
        <v>0.34</v>
      </c>
      <c r="V997">
        <v>0.35</v>
      </c>
      <c r="W997">
        <v>0.35</v>
      </c>
      <c r="X997">
        <v>0.35</v>
      </c>
      <c r="Y997">
        <v>5.05</v>
      </c>
      <c r="Z997">
        <v>10.039999999999999</v>
      </c>
      <c r="AA997">
        <v>15.08</v>
      </c>
      <c r="AB997">
        <v>15.74</v>
      </c>
      <c r="AC997">
        <v>16.5</v>
      </c>
      <c r="AD997">
        <v>17.579999999999998</v>
      </c>
      <c r="AE997">
        <v>18.71</v>
      </c>
      <c r="AF997">
        <v>19.89</v>
      </c>
      <c r="AG997">
        <v>19.73</v>
      </c>
      <c r="AH997">
        <v>18.3</v>
      </c>
      <c r="AI997">
        <v>16.579999999999998</v>
      </c>
      <c r="AJ997">
        <v>15.61</v>
      </c>
      <c r="AK997">
        <v>14.77</v>
      </c>
    </row>
    <row r="998" spans="1:37" x14ac:dyDescent="0.3">
      <c r="A998" s="24" t="str">
        <f t="shared" si="25"/>
        <v>SDGbaseTRAv2_UrbAS_BAU_wICAGRC_GVAaelct</v>
      </c>
      <c r="B998" s="58" t="s">
        <v>221</v>
      </c>
      <c r="C998" s="59" t="s">
        <v>276</v>
      </c>
      <c r="D998" s="5" t="s">
        <v>3</v>
      </c>
      <c r="E998" t="s">
        <v>58</v>
      </c>
      <c r="F998">
        <v>0.08</v>
      </c>
      <c r="G998">
        <v>0.08</v>
      </c>
      <c r="H998">
        <v>0.08</v>
      </c>
      <c r="I998">
        <v>0.08</v>
      </c>
      <c r="J998">
        <v>7.0000000000000007E-2</v>
      </c>
      <c r="K998">
        <v>7.0000000000000007E-2</v>
      </c>
      <c r="L998">
        <v>7.0000000000000007E-2</v>
      </c>
      <c r="M998">
        <v>0.08</v>
      </c>
      <c r="N998">
        <v>0.08</v>
      </c>
      <c r="O998">
        <v>0.09</v>
      </c>
      <c r="P998">
        <v>0.09</v>
      </c>
      <c r="Q998">
        <v>0.09</v>
      </c>
      <c r="R998">
        <v>0.09</v>
      </c>
      <c r="S998">
        <v>0.09</v>
      </c>
      <c r="T998">
        <v>0.09</v>
      </c>
      <c r="U998">
        <v>0.09</v>
      </c>
      <c r="V998">
        <v>0.09</v>
      </c>
      <c r="W998">
        <v>0.09</v>
      </c>
      <c r="X998">
        <v>3.8</v>
      </c>
      <c r="Y998">
        <v>3.8</v>
      </c>
      <c r="Z998">
        <v>2.08</v>
      </c>
      <c r="AA998">
        <v>2.08</v>
      </c>
      <c r="AB998">
        <v>2.02</v>
      </c>
      <c r="AC998">
        <v>1.98</v>
      </c>
      <c r="AD998">
        <v>1.1100000000000001</v>
      </c>
      <c r="AE998">
        <v>1.1200000000000001</v>
      </c>
      <c r="AF998">
        <v>1.1200000000000001</v>
      </c>
      <c r="AG998">
        <v>1.1100000000000001</v>
      </c>
      <c r="AH998">
        <v>1.04</v>
      </c>
      <c r="AI998">
        <v>7.18</v>
      </c>
      <c r="AJ998">
        <v>6.81</v>
      </c>
      <c r="AK998">
        <v>6.5</v>
      </c>
    </row>
    <row r="999" spans="1:37" x14ac:dyDescent="0.3">
      <c r="A999" s="24" t="str">
        <f t="shared" si="25"/>
        <v>SDGbaseTRAv2_UrbAS_BAU_wICAGRC_GVAaemch</v>
      </c>
      <c r="B999" s="58" t="s">
        <v>221</v>
      </c>
      <c r="C999" s="59" t="s">
        <v>276</v>
      </c>
      <c r="D999" s="5" t="s">
        <v>3</v>
      </c>
      <c r="E999" t="s">
        <v>59</v>
      </c>
      <c r="F999">
        <v>8.99</v>
      </c>
      <c r="G999">
        <v>9.76</v>
      </c>
      <c r="H999">
        <v>10.050000000000001</v>
      </c>
      <c r="I999">
        <v>10.09</v>
      </c>
      <c r="J999">
        <v>10.23</v>
      </c>
      <c r="K999">
        <v>10.39</v>
      </c>
      <c r="L999">
        <v>10.68</v>
      </c>
      <c r="M999">
        <v>11.14</v>
      </c>
      <c r="N999">
        <v>11.55</v>
      </c>
      <c r="O999">
        <v>12.26</v>
      </c>
      <c r="P999">
        <v>12.72</v>
      </c>
      <c r="Q999">
        <v>13.07</v>
      </c>
      <c r="R999">
        <v>13.47</v>
      </c>
      <c r="S999">
        <v>13.94</v>
      </c>
      <c r="T999">
        <v>14.44</v>
      </c>
      <c r="U999">
        <v>15.05</v>
      </c>
      <c r="V999">
        <v>15.7</v>
      </c>
      <c r="W999">
        <v>16.329999999999998</v>
      </c>
      <c r="X999">
        <v>16.88</v>
      </c>
      <c r="Y999">
        <v>17.440000000000001</v>
      </c>
      <c r="Z999">
        <v>17.97</v>
      </c>
      <c r="AA999">
        <v>18.55</v>
      </c>
      <c r="AB999">
        <v>18.48</v>
      </c>
      <c r="AC999">
        <v>18.63</v>
      </c>
      <c r="AD999">
        <v>19.149999999999999</v>
      </c>
      <c r="AE999">
        <v>19.78</v>
      </c>
      <c r="AF999">
        <v>20.48</v>
      </c>
      <c r="AG999">
        <v>21.1</v>
      </c>
      <c r="AH999">
        <v>19.88</v>
      </c>
      <c r="AI999">
        <v>18.78</v>
      </c>
      <c r="AJ999">
        <v>18.170000000000002</v>
      </c>
      <c r="AK999">
        <v>17.62</v>
      </c>
    </row>
    <row r="1000" spans="1:37" x14ac:dyDescent="0.3">
      <c r="A1000" s="24" t="str">
        <f t="shared" si="25"/>
        <v>SDGbaseTRAv2_UrbAS_BAU_wICAGRC_GVAasequ</v>
      </c>
      <c r="B1000" s="58" t="s">
        <v>221</v>
      </c>
      <c r="C1000" s="59" t="s">
        <v>276</v>
      </c>
      <c r="D1000" s="5" t="s">
        <v>3</v>
      </c>
      <c r="E1000" t="s">
        <v>60</v>
      </c>
      <c r="F1000">
        <v>8.7799999999999994</v>
      </c>
      <c r="G1000">
        <v>9.99</v>
      </c>
      <c r="H1000">
        <v>10.029999999999999</v>
      </c>
      <c r="I1000">
        <v>9.82</v>
      </c>
      <c r="J1000">
        <v>9.66</v>
      </c>
      <c r="K1000">
        <v>9.77</v>
      </c>
      <c r="L1000">
        <v>10.01</v>
      </c>
      <c r="M1000">
        <v>10.49</v>
      </c>
      <c r="N1000">
        <v>10.87</v>
      </c>
      <c r="O1000">
        <v>11.69</v>
      </c>
      <c r="P1000">
        <v>12.07</v>
      </c>
      <c r="Q1000">
        <v>12.34</v>
      </c>
      <c r="R1000">
        <v>12.67</v>
      </c>
      <c r="S1000">
        <v>13.06</v>
      </c>
      <c r="T1000">
        <v>13.53</v>
      </c>
      <c r="U1000">
        <v>14.08</v>
      </c>
      <c r="V1000">
        <v>14.62</v>
      </c>
      <c r="W1000">
        <v>15.2</v>
      </c>
      <c r="X1000">
        <v>15.8</v>
      </c>
      <c r="Y1000">
        <v>16.37</v>
      </c>
      <c r="Z1000">
        <v>16.89</v>
      </c>
      <c r="AA1000">
        <v>17.489999999999998</v>
      </c>
      <c r="AB1000">
        <v>17.12</v>
      </c>
      <c r="AC1000">
        <v>17.18</v>
      </c>
      <c r="AD1000">
        <v>17.760000000000002</v>
      </c>
      <c r="AE1000">
        <v>18.46</v>
      </c>
      <c r="AF1000">
        <v>19.22</v>
      </c>
      <c r="AG1000">
        <v>19.8</v>
      </c>
      <c r="AH1000">
        <v>18.350000000000001</v>
      </c>
      <c r="AI1000">
        <v>17.09</v>
      </c>
      <c r="AJ1000">
        <v>16.47</v>
      </c>
      <c r="AK1000">
        <v>15.99</v>
      </c>
    </row>
    <row r="1001" spans="1:37" x14ac:dyDescent="0.3">
      <c r="A1001" s="24" t="str">
        <f t="shared" si="25"/>
        <v>SDGbaseTRAv2_UrbAS_BAU_wICAGRC_GVAavehi</v>
      </c>
      <c r="B1001" s="58" t="s">
        <v>221</v>
      </c>
      <c r="C1001" s="59" t="s">
        <v>276</v>
      </c>
      <c r="D1001" s="5" t="s">
        <v>3</v>
      </c>
      <c r="E1001" t="s">
        <v>61</v>
      </c>
      <c r="F1001">
        <v>39.57</v>
      </c>
      <c r="G1001">
        <v>42.97</v>
      </c>
      <c r="H1001">
        <v>44.04</v>
      </c>
      <c r="I1001">
        <v>43.61</v>
      </c>
      <c r="J1001">
        <v>42.95</v>
      </c>
      <c r="K1001">
        <v>43.76</v>
      </c>
      <c r="L1001">
        <v>44.96</v>
      </c>
      <c r="M1001">
        <v>46.72</v>
      </c>
      <c r="N1001">
        <v>48.37</v>
      </c>
      <c r="O1001">
        <v>50.57</v>
      </c>
      <c r="P1001">
        <v>52.32</v>
      </c>
      <c r="Q1001">
        <v>53.83</v>
      </c>
      <c r="R1001">
        <v>55.98</v>
      </c>
      <c r="S1001">
        <v>58.25</v>
      </c>
      <c r="T1001">
        <v>60.71</v>
      </c>
      <c r="U1001">
        <v>63.67</v>
      </c>
      <c r="V1001">
        <v>66.84</v>
      </c>
      <c r="W1001">
        <v>69.959999999999994</v>
      </c>
      <c r="X1001">
        <v>72.680000000000007</v>
      </c>
      <c r="Y1001">
        <v>73.709999999999994</v>
      </c>
      <c r="Z1001">
        <v>74.8</v>
      </c>
      <c r="AA1001">
        <v>76.02</v>
      </c>
      <c r="AB1001">
        <v>76.400000000000006</v>
      </c>
      <c r="AC1001">
        <v>77.599999999999994</v>
      </c>
      <c r="AD1001">
        <v>80.22</v>
      </c>
      <c r="AE1001">
        <v>83.36</v>
      </c>
      <c r="AF1001">
        <v>86.7</v>
      </c>
      <c r="AG1001">
        <v>89.88</v>
      </c>
      <c r="AH1001">
        <v>85.87</v>
      </c>
      <c r="AI1001">
        <v>81.67</v>
      </c>
      <c r="AJ1001">
        <v>79.22</v>
      </c>
      <c r="AK1001">
        <v>77.14</v>
      </c>
    </row>
    <row r="1002" spans="1:37" x14ac:dyDescent="0.3">
      <c r="A1002" s="24" t="str">
        <f t="shared" si="25"/>
        <v>SDGbaseTRAv2_UrbAS_BAU_wICAGRC_GVAatequ</v>
      </c>
      <c r="B1002" s="58" t="s">
        <v>221</v>
      </c>
      <c r="C1002" s="59" t="s">
        <v>276</v>
      </c>
      <c r="D1002" s="5" t="s">
        <v>3</v>
      </c>
      <c r="E1002" t="s">
        <v>62</v>
      </c>
      <c r="F1002">
        <v>7.09</v>
      </c>
      <c r="G1002">
        <v>7.24</v>
      </c>
      <c r="H1002">
        <v>7.45</v>
      </c>
      <c r="I1002">
        <v>7.25</v>
      </c>
      <c r="J1002">
        <v>7.14</v>
      </c>
      <c r="K1002">
        <v>7.25</v>
      </c>
      <c r="L1002">
        <v>7.46</v>
      </c>
      <c r="M1002">
        <v>7.91</v>
      </c>
      <c r="N1002">
        <v>8.2899999999999991</v>
      </c>
      <c r="O1002">
        <v>9.52</v>
      </c>
      <c r="P1002">
        <v>10.029999999999999</v>
      </c>
      <c r="Q1002">
        <v>10.28</v>
      </c>
      <c r="R1002">
        <v>10.48</v>
      </c>
      <c r="S1002">
        <v>10.77</v>
      </c>
      <c r="T1002">
        <v>11.13</v>
      </c>
      <c r="U1002">
        <v>11.59</v>
      </c>
      <c r="V1002">
        <v>12.12</v>
      </c>
      <c r="W1002">
        <v>12.59</v>
      </c>
      <c r="X1002">
        <v>12.91</v>
      </c>
      <c r="Y1002">
        <v>13.31</v>
      </c>
      <c r="Z1002">
        <v>13.65</v>
      </c>
      <c r="AA1002">
        <v>14.11</v>
      </c>
      <c r="AB1002">
        <v>13.52</v>
      </c>
      <c r="AC1002">
        <v>13.39</v>
      </c>
      <c r="AD1002">
        <v>13.78</v>
      </c>
      <c r="AE1002">
        <v>14.31</v>
      </c>
      <c r="AF1002">
        <v>14.89</v>
      </c>
      <c r="AG1002">
        <v>15.24</v>
      </c>
      <c r="AH1002">
        <v>13.76</v>
      </c>
      <c r="AI1002">
        <v>12.53</v>
      </c>
      <c r="AJ1002">
        <v>11.89</v>
      </c>
      <c r="AK1002">
        <v>11.38</v>
      </c>
    </row>
    <row r="1003" spans="1:37" x14ac:dyDescent="0.3">
      <c r="A1003" s="24" t="str">
        <f t="shared" si="25"/>
        <v>SDGbaseTRAv2_UrbAS_BAU_wICAGRC_GVAafurn</v>
      </c>
      <c r="B1003" s="58" t="s">
        <v>221</v>
      </c>
      <c r="C1003" s="59" t="s">
        <v>276</v>
      </c>
      <c r="D1003" s="5" t="s">
        <v>3</v>
      </c>
      <c r="E1003" t="s">
        <v>63</v>
      </c>
      <c r="F1003">
        <v>6.09</v>
      </c>
      <c r="G1003">
        <v>6.48</v>
      </c>
      <c r="H1003">
        <v>6.65</v>
      </c>
      <c r="I1003">
        <v>6.71</v>
      </c>
      <c r="J1003">
        <v>6.79</v>
      </c>
      <c r="K1003">
        <v>6.92</v>
      </c>
      <c r="L1003">
        <v>7.12</v>
      </c>
      <c r="M1003">
        <v>7.37</v>
      </c>
      <c r="N1003">
        <v>7.62</v>
      </c>
      <c r="O1003">
        <v>8.07</v>
      </c>
      <c r="P1003">
        <v>8.36</v>
      </c>
      <c r="Q1003">
        <v>8.57</v>
      </c>
      <c r="R1003">
        <v>8.84</v>
      </c>
      <c r="S1003">
        <v>9.15</v>
      </c>
      <c r="T1003">
        <v>9.49</v>
      </c>
      <c r="U1003">
        <v>9.8800000000000008</v>
      </c>
      <c r="V1003">
        <v>10.29</v>
      </c>
      <c r="W1003">
        <v>10.71</v>
      </c>
      <c r="X1003">
        <v>11.08</v>
      </c>
      <c r="Y1003">
        <v>11.45</v>
      </c>
      <c r="Z1003">
        <v>11.81</v>
      </c>
      <c r="AA1003">
        <v>12.18</v>
      </c>
      <c r="AB1003">
        <v>12.53</v>
      </c>
      <c r="AC1003">
        <v>12.83</v>
      </c>
      <c r="AD1003">
        <v>13.2</v>
      </c>
      <c r="AE1003">
        <v>13.59</v>
      </c>
      <c r="AF1003">
        <v>14.03</v>
      </c>
      <c r="AG1003">
        <v>14.4</v>
      </c>
      <c r="AH1003">
        <v>14.04</v>
      </c>
      <c r="AI1003">
        <v>13.63</v>
      </c>
      <c r="AJ1003">
        <v>13.35</v>
      </c>
      <c r="AK1003">
        <v>13.08</v>
      </c>
    </row>
    <row r="1004" spans="1:37" x14ac:dyDescent="0.3">
      <c r="A1004" s="24" t="str">
        <f t="shared" si="25"/>
        <v>SDGbaseTRAv2_UrbAS_BAU_wICAGRC_GVAaoman</v>
      </c>
      <c r="B1004" s="58" t="s">
        <v>221</v>
      </c>
      <c r="C1004" s="59" t="s">
        <v>276</v>
      </c>
      <c r="D1004" s="5" t="s">
        <v>3</v>
      </c>
      <c r="E1004" t="s">
        <v>64</v>
      </c>
      <c r="F1004">
        <v>25.46</v>
      </c>
      <c r="G1004">
        <v>26.08</v>
      </c>
      <c r="H1004">
        <v>26.82</v>
      </c>
      <c r="I1004">
        <v>26.33</v>
      </c>
      <c r="J1004">
        <v>25.95</v>
      </c>
      <c r="K1004">
        <v>26.49</v>
      </c>
      <c r="L1004">
        <v>27.15</v>
      </c>
      <c r="M1004">
        <v>28.18</v>
      </c>
      <c r="N1004">
        <v>29.09</v>
      </c>
      <c r="O1004">
        <v>32.799999999999997</v>
      </c>
      <c r="P1004">
        <v>34</v>
      </c>
      <c r="Q1004">
        <v>34.49</v>
      </c>
      <c r="R1004">
        <v>35.24</v>
      </c>
      <c r="S1004">
        <v>36.18</v>
      </c>
      <c r="T1004">
        <v>37.29</v>
      </c>
      <c r="U1004">
        <v>38.54</v>
      </c>
      <c r="V1004">
        <v>39.64</v>
      </c>
      <c r="W1004">
        <v>40.96</v>
      </c>
      <c r="X1004">
        <v>42.26</v>
      </c>
      <c r="Y1004">
        <v>43.35</v>
      </c>
      <c r="Z1004">
        <v>44.31</v>
      </c>
      <c r="AA1004">
        <v>45.57</v>
      </c>
      <c r="AB1004">
        <v>46.39</v>
      </c>
      <c r="AC1004">
        <v>47.27</v>
      </c>
      <c r="AD1004">
        <v>48.55</v>
      </c>
      <c r="AE1004">
        <v>49.84</v>
      </c>
      <c r="AF1004">
        <v>51.26</v>
      </c>
      <c r="AG1004">
        <v>52.22</v>
      </c>
      <c r="AH1004">
        <v>50.35</v>
      </c>
      <c r="AI1004">
        <v>47.93</v>
      </c>
      <c r="AJ1004">
        <v>46.52</v>
      </c>
      <c r="AK1004">
        <v>45.2</v>
      </c>
    </row>
    <row r="1005" spans="1:37" x14ac:dyDescent="0.3">
      <c r="A1005" s="24" t="str">
        <f t="shared" si="25"/>
        <v>SDGbaseTRAv2_UrbAS_BAU_wICAGRC_GVAaelec</v>
      </c>
      <c r="B1005" s="58" t="s">
        <v>221</v>
      </c>
      <c r="C1005" s="59" t="s">
        <v>276</v>
      </c>
      <c r="D1005" s="5" t="s">
        <v>3</v>
      </c>
      <c r="E1005" t="s">
        <v>65</v>
      </c>
      <c r="F1005">
        <v>142.19999999999999</v>
      </c>
      <c r="G1005">
        <v>152.87</v>
      </c>
      <c r="H1005">
        <v>142.08000000000001</v>
      </c>
      <c r="I1005">
        <v>142.11000000000001</v>
      </c>
      <c r="J1005">
        <v>143.38999999999999</v>
      </c>
      <c r="K1005">
        <v>146.71</v>
      </c>
      <c r="L1005">
        <v>149.75</v>
      </c>
      <c r="M1005">
        <v>148.71</v>
      </c>
      <c r="N1005">
        <v>145.99</v>
      </c>
      <c r="O1005">
        <v>145.13999999999999</v>
      </c>
      <c r="P1005">
        <v>147.94999999999999</v>
      </c>
      <c r="Q1005">
        <v>153.04</v>
      </c>
      <c r="R1005">
        <v>162.81</v>
      </c>
      <c r="S1005">
        <v>169.73</v>
      </c>
      <c r="T1005">
        <v>176.53</v>
      </c>
      <c r="U1005">
        <v>183.13</v>
      </c>
      <c r="V1005">
        <v>183.7</v>
      </c>
      <c r="W1005">
        <v>189.4</v>
      </c>
      <c r="X1005">
        <v>202.83</v>
      </c>
      <c r="Y1005">
        <v>215.16</v>
      </c>
      <c r="Z1005">
        <v>228.45</v>
      </c>
      <c r="AA1005">
        <v>241.8</v>
      </c>
      <c r="AB1005">
        <v>250.87</v>
      </c>
      <c r="AC1005">
        <v>262.17</v>
      </c>
      <c r="AD1005">
        <v>274.67</v>
      </c>
      <c r="AE1005">
        <v>287.01</v>
      </c>
      <c r="AF1005">
        <v>299.47000000000003</v>
      </c>
      <c r="AG1005">
        <v>342.46</v>
      </c>
      <c r="AH1005">
        <v>378.88</v>
      </c>
      <c r="AI1005">
        <v>422.32</v>
      </c>
      <c r="AJ1005">
        <v>466.93</v>
      </c>
      <c r="AK1005">
        <v>508.11</v>
      </c>
    </row>
    <row r="1006" spans="1:37" x14ac:dyDescent="0.3">
      <c r="A1006" s="24" t="str">
        <f t="shared" si="25"/>
        <v>SDGbaseTRAv2_UrbAS_BAU_wICAGRC_GVAawatr</v>
      </c>
      <c r="B1006" s="58" t="s">
        <v>221</v>
      </c>
      <c r="C1006" s="59" t="s">
        <v>276</v>
      </c>
      <c r="D1006" s="5" t="s">
        <v>3</v>
      </c>
      <c r="E1006" t="s">
        <v>66</v>
      </c>
      <c r="F1006">
        <v>38.119999999999997</v>
      </c>
      <c r="G1006">
        <v>32.08</v>
      </c>
      <c r="H1006">
        <v>34.19</v>
      </c>
      <c r="I1006">
        <v>34.92</v>
      </c>
      <c r="J1006">
        <v>35</v>
      </c>
      <c r="K1006">
        <v>36.479999999999997</v>
      </c>
      <c r="L1006">
        <v>37.72</v>
      </c>
      <c r="M1006">
        <v>38.79</v>
      </c>
      <c r="N1006">
        <v>39.78</v>
      </c>
      <c r="O1006">
        <v>40.950000000000003</v>
      </c>
      <c r="P1006">
        <v>42.12</v>
      </c>
      <c r="Q1006">
        <v>43.29</v>
      </c>
      <c r="R1006">
        <v>45.09</v>
      </c>
      <c r="S1006">
        <v>47.12</v>
      </c>
      <c r="T1006">
        <v>49.22</v>
      </c>
      <c r="U1006">
        <v>51.23</v>
      </c>
      <c r="V1006">
        <v>53.21</v>
      </c>
      <c r="W1006">
        <v>55.47</v>
      </c>
      <c r="X1006">
        <v>57.58</v>
      </c>
      <c r="Y1006">
        <v>59.48</v>
      </c>
      <c r="Z1006">
        <v>61.36</v>
      </c>
      <c r="AA1006">
        <v>63.24</v>
      </c>
      <c r="AB1006">
        <v>66.25</v>
      </c>
      <c r="AC1006">
        <v>68.95</v>
      </c>
      <c r="AD1006">
        <v>71.72</v>
      </c>
      <c r="AE1006">
        <v>74.540000000000006</v>
      </c>
      <c r="AF1006">
        <v>77.56</v>
      </c>
      <c r="AG1006">
        <v>80.48</v>
      </c>
      <c r="AH1006">
        <v>82.21</v>
      </c>
      <c r="AI1006">
        <v>83.32</v>
      </c>
      <c r="AJ1006">
        <v>84.1</v>
      </c>
      <c r="AK1006">
        <v>84.62</v>
      </c>
    </row>
    <row r="1007" spans="1:37" x14ac:dyDescent="0.3">
      <c r="A1007" s="24" t="str">
        <f t="shared" ref="A1007:A1070" si="26">_xlfn.CONCAT(C1007,D1007,E1007)</f>
        <v>SDGbaseTRAv2_UrbAS_BAU_wICAGRC_GVAacons</v>
      </c>
      <c r="B1007" s="58" t="s">
        <v>221</v>
      </c>
      <c r="C1007" s="59" t="s">
        <v>276</v>
      </c>
      <c r="D1007" s="5" t="s">
        <v>3</v>
      </c>
      <c r="E1007" t="s">
        <v>67</v>
      </c>
      <c r="F1007">
        <v>140.65</v>
      </c>
      <c r="G1007">
        <v>150.31</v>
      </c>
      <c r="H1007">
        <v>152.05000000000001</v>
      </c>
      <c r="I1007">
        <v>162.76</v>
      </c>
      <c r="J1007">
        <v>199.58</v>
      </c>
      <c r="K1007">
        <v>190.56</v>
      </c>
      <c r="L1007">
        <v>189.64</v>
      </c>
      <c r="M1007">
        <v>192.99</v>
      </c>
      <c r="N1007">
        <v>197.86</v>
      </c>
      <c r="O1007">
        <v>203.97</v>
      </c>
      <c r="P1007">
        <v>211.21</v>
      </c>
      <c r="Q1007">
        <v>218.63</v>
      </c>
      <c r="R1007">
        <v>222.34</v>
      </c>
      <c r="S1007">
        <v>229.2</v>
      </c>
      <c r="T1007">
        <v>236.59</v>
      </c>
      <c r="U1007">
        <v>245.05</v>
      </c>
      <c r="V1007">
        <v>254.92</v>
      </c>
      <c r="W1007">
        <v>264.18</v>
      </c>
      <c r="X1007">
        <v>271.70999999999998</v>
      </c>
      <c r="Y1007">
        <v>280.01</v>
      </c>
      <c r="Z1007">
        <v>288.95999999999998</v>
      </c>
      <c r="AA1007">
        <v>297.38</v>
      </c>
      <c r="AB1007">
        <v>302.69</v>
      </c>
      <c r="AC1007">
        <v>309.91000000000003</v>
      </c>
      <c r="AD1007">
        <v>320.12</v>
      </c>
      <c r="AE1007">
        <v>331.25</v>
      </c>
      <c r="AF1007">
        <v>342.66</v>
      </c>
      <c r="AG1007">
        <v>352.73</v>
      </c>
      <c r="AH1007">
        <v>350.86</v>
      </c>
      <c r="AI1007">
        <v>348.1</v>
      </c>
      <c r="AJ1007">
        <v>347.87</v>
      </c>
      <c r="AK1007">
        <v>347.17</v>
      </c>
    </row>
    <row r="1008" spans="1:37" x14ac:dyDescent="0.3">
      <c r="A1008" s="24" t="str">
        <f t="shared" si="26"/>
        <v>SDGbaseTRAv2_UrbAS_BAU_wICAGRC_GVAatrad</v>
      </c>
      <c r="B1008" s="58" t="s">
        <v>221</v>
      </c>
      <c r="C1008" s="59" t="s">
        <v>276</v>
      </c>
      <c r="D1008" s="5" t="s">
        <v>3</v>
      </c>
      <c r="E1008" t="s">
        <v>68</v>
      </c>
      <c r="F1008">
        <v>482.47</v>
      </c>
      <c r="G1008">
        <v>445.48</v>
      </c>
      <c r="H1008">
        <v>462.65</v>
      </c>
      <c r="I1008">
        <v>476.42</v>
      </c>
      <c r="J1008">
        <v>479.38</v>
      </c>
      <c r="K1008">
        <v>485.59</v>
      </c>
      <c r="L1008">
        <v>494.05</v>
      </c>
      <c r="M1008">
        <v>505.47</v>
      </c>
      <c r="N1008">
        <v>516.49</v>
      </c>
      <c r="O1008">
        <v>484.88</v>
      </c>
      <c r="P1008">
        <v>494.73</v>
      </c>
      <c r="Q1008">
        <v>513.15</v>
      </c>
      <c r="R1008">
        <v>533.45000000000005</v>
      </c>
      <c r="S1008">
        <v>553.61</v>
      </c>
      <c r="T1008">
        <v>573.63</v>
      </c>
      <c r="U1008">
        <v>594.96</v>
      </c>
      <c r="V1008">
        <v>617.6</v>
      </c>
      <c r="W1008">
        <v>639.99</v>
      </c>
      <c r="X1008">
        <v>660.29</v>
      </c>
      <c r="Y1008">
        <v>677.14</v>
      </c>
      <c r="Z1008">
        <v>692.55</v>
      </c>
      <c r="AA1008">
        <v>708.65</v>
      </c>
      <c r="AB1008">
        <v>704.59</v>
      </c>
      <c r="AC1008">
        <v>709.87</v>
      </c>
      <c r="AD1008">
        <v>724.69</v>
      </c>
      <c r="AE1008">
        <v>742.49</v>
      </c>
      <c r="AF1008">
        <v>762.31</v>
      </c>
      <c r="AG1008">
        <v>777.79</v>
      </c>
      <c r="AH1008">
        <v>754.73</v>
      </c>
      <c r="AI1008">
        <v>732.59</v>
      </c>
      <c r="AJ1008">
        <v>718.64</v>
      </c>
      <c r="AK1008">
        <v>706.07</v>
      </c>
    </row>
    <row r="1009" spans="1:37" x14ac:dyDescent="0.3">
      <c r="A1009" s="24" t="str">
        <f t="shared" si="26"/>
        <v>SDGbaseTRAv2_UrbAS_BAU_wICAGRC_GVAahotl</v>
      </c>
      <c r="B1009" s="58" t="s">
        <v>221</v>
      </c>
      <c r="C1009" s="59" t="s">
        <v>276</v>
      </c>
      <c r="D1009" s="5" t="s">
        <v>3</v>
      </c>
      <c r="E1009" t="s">
        <v>69</v>
      </c>
      <c r="F1009">
        <v>37.69</v>
      </c>
      <c r="G1009">
        <v>35.92</v>
      </c>
      <c r="H1009">
        <v>38.020000000000003</v>
      </c>
      <c r="I1009">
        <v>38.020000000000003</v>
      </c>
      <c r="J1009">
        <v>37.479999999999997</v>
      </c>
      <c r="K1009">
        <v>38.700000000000003</v>
      </c>
      <c r="L1009">
        <v>39.82</v>
      </c>
      <c r="M1009">
        <v>40.99</v>
      </c>
      <c r="N1009">
        <v>42.18</v>
      </c>
      <c r="O1009">
        <v>44.43</v>
      </c>
      <c r="P1009">
        <v>45.9</v>
      </c>
      <c r="Q1009">
        <v>47.09</v>
      </c>
      <c r="R1009">
        <v>49.04</v>
      </c>
      <c r="S1009">
        <v>51.08</v>
      </c>
      <c r="T1009">
        <v>53.3</v>
      </c>
      <c r="U1009">
        <v>55.68</v>
      </c>
      <c r="V1009">
        <v>57.96</v>
      </c>
      <c r="W1009">
        <v>60.6</v>
      </c>
      <c r="X1009">
        <v>63.36</v>
      </c>
      <c r="Y1009">
        <v>65.790000000000006</v>
      </c>
      <c r="Z1009">
        <v>68.16</v>
      </c>
      <c r="AA1009">
        <v>70.599999999999994</v>
      </c>
      <c r="AB1009">
        <v>73.709999999999994</v>
      </c>
      <c r="AC1009">
        <v>76.27</v>
      </c>
      <c r="AD1009">
        <v>78.7</v>
      </c>
      <c r="AE1009">
        <v>81.2</v>
      </c>
      <c r="AF1009">
        <v>84.02</v>
      </c>
      <c r="AG1009">
        <v>86.77</v>
      </c>
      <c r="AH1009">
        <v>87.18</v>
      </c>
      <c r="AI1009">
        <v>86.46</v>
      </c>
      <c r="AJ1009">
        <v>85.64</v>
      </c>
      <c r="AK1009">
        <v>84.67</v>
      </c>
    </row>
    <row r="1010" spans="1:37" x14ac:dyDescent="0.3">
      <c r="A1010" s="24" t="str">
        <f t="shared" si="26"/>
        <v>SDGbaseTRAv2_UrbAS_BAU_wICAGRC_GVAaltrp-p</v>
      </c>
      <c r="B1010" s="58" t="s">
        <v>221</v>
      </c>
      <c r="C1010" s="59" t="s">
        <v>276</v>
      </c>
      <c r="D1010" s="5" t="s">
        <v>3</v>
      </c>
      <c r="E1010" t="s">
        <v>70</v>
      </c>
      <c r="F1010">
        <v>60.68</v>
      </c>
      <c r="G1010">
        <v>57.24</v>
      </c>
      <c r="H1010">
        <v>57.22</v>
      </c>
      <c r="I1010">
        <v>58.1</v>
      </c>
      <c r="J1010">
        <v>58.21</v>
      </c>
      <c r="K1010">
        <v>59.14</v>
      </c>
      <c r="L1010">
        <v>60.25</v>
      </c>
      <c r="M1010">
        <v>61.79</v>
      </c>
      <c r="N1010">
        <v>63.81</v>
      </c>
      <c r="O1010">
        <v>66.91</v>
      </c>
      <c r="P1010">
        <v>69.650000000000006</v>
      </c>
      <c r="Q1010">
        <v>71.84</v>
      </c>
      <c r="R1010">
        <v>74.88</v>
      </c>
      <c r="S1010">
        <v>78</v>
      </c>
      <c r="T1010">
        <v>81.11</v>
      </c>
      <c r="U1010">
        <v>84.6</v>
      </c>
      <c r="V1010">
        <v>87.81</v>
      </c>
      <c r="W1010">
        <v>91.01</v>
      </c>
      <c r="X1010">
        <v>94.49</v>
      </c>
      <c r="Y1010">
        <v>97.32</v>
      </c>
      <c r="Z1010">
        <v>99.88</v>
      </c>
      <c r="AA1010">
        <v>102.41</v>
      </c>
      <c r="AB1010">
        <v>105.35</v>
      </c>
      <c r="AC1010">
        <v>107.71</v>
      </c>
      <c r="AD1010">
        <v>109.87</v>
      </c>
      <c r="AE1010">
        <v>111.79</v>
      </c>
      <c r="AF1010">
        <v>114.21</v>
      </c>
      <c r="AG1010">
        <v>116.27</v>
      </c>
      <c r="AH1010">
        <v>115.82</v>
      </c>
      <c r="AI1010">
        <v>114.86</v>
      </c>
      <c r="AJ1010">
        <v>114.81</v>
      </c>
      <c r="AK1010">
        <v>113.9</v>
      </c>
    </row>
    <row r="1011" spans="1:37" x14ac:dyDescent="0.3">
      <c r="A1011" s="24" t="str">
        <f t="shared" si="26"/>
        <v>SDGbaseTRAv2_UrbAS_BAU_wICAGRC_GVAaltrp-f</v>
      </c>
      <c r="B1011" s="58" t="s">
        <v>221</v>
      </c>
      <c r="C1011" s="59" t="s">
        <v>276</v>
      </c>
      <c r="D1011" s="5" t="s">
        <v>3</v>
      </c>
      <c r="E1011" t="s">
        <v>71</v>
      </c>
      <c r="F1011">
        <v>247.43</v>
      </c>
      <c r="G1011">
        <v>219.04</v>
      </c>
      <c r="H1011">
        <v>225.55</v>
      </c>
      <c r="I1011">
        <v>244.36</v>
      </c>
      <c r="J1011">
        <v>250.23</v>
      </c>
      <c r="K1011">
        <v>252.79</v>
      </c>
      <c r="L1011">
        <v>256.08999999999997</v>
      </c>
      <c r="M1011">
        <v>260.64</v>
      </c>
      <c r="N1011">
        <v>270</v>
      </c>
      <c r="O1011">
        <v>278.95</v>
      </c>
      <c r="P1011">
        <v>293.92</v>
      </c>
      <c r="Q1011">
        <v>311.62</v>
      </c>
      <c r="R1011">
        <v>321.81</v>
      </c>
      <c r="S1011">
        <v>325.64</v>
      </c>
      <c r="T1011">
        <v>331.87</v>
      </c>
      <c r="U1011">
        <v>348.13</v>
      </c>
      <c r="V1011">
        <v>364.11</v>
      </c>
      <c r="W1011">
        <v>369.91</v>
      </c>
      <c r="X1011">
        <v>382.66</v>
      </c>
      <c r="Y1011">
        <v>398.3</v>
      </c>
      <c r="Z1011">
        <v>418.75</v>
      </c>
      <c r="AA1011">
        <v>438.24</v>
      </c>
      <c r="AB1011">
        <v>447.36</v>
      </c>
      <c r="AC1011">
        <v>462.08</v>
      </c>
      <c r="AD1011">
        <v>476.5</v>
      </c>
      <c r="AE1011">
        <v>490.44</v>
      </c>
      <c r="AF1011">
        <v>498.82</v>
      </c>
      <c r="AG1011">
        <v>504.08</v>
      </c>
      <c r="AH1011">
        <v>505.37</v>
      </c>
      <c r="AI1011">
        <v>507.54</v>
      </c>
      <c r="AJ1011">
        <v>511.54</v>
      </c>
      <c r="AK1011">
        <v>513.88</v>
      </c>
    </row>
    <row r="1012" spans="1:37" x14ac:dyDescent="0.3">
      <c r="A1012" s="24" t="str">
        <f t="shared" si="26"/>
        <v>SDGbaseTRAv2_UrbAS_BAU_wICAGRC_GVAaotrp-p</v>
      </c>
      <c r="B1012" s="58" t="s">
        <v>221</v>
      </c>
      <c r="C1012" s="59" t="s">
        <v>276</v>
      </c>
      <c r="D1012" s="5" t="s">
        <v>3</v>
      </c>
      <c r="E1012" t="s">
        <v>72</v>
      </c>
      <c r="F1012">
        <v>8.1</v>
      </c>
      <c r="G1012">
        <v>8.59</v>
      </c>
      <c r="H1012">
        <v>9.0500000000000007</v>
      </c>
      <c r="I1012">
        <v>9.6300000000000008</v>
      </c>
      <c r="J1012">
        <v>9.86</v>
      </c>
      <c r="K1012">
        <v>10.06</v>
      </c>
      <c r="L1012">
        <v>10.220000000000001</v>
      </c>
      <c r="M1012">
        <v>10.36</v>
      </c>
      <c r="N1012">
        <v>10.49</v>
      </c>
      <c r="O1012">
        <v>10.050000000000001</v>
      </c>
      <c r="P1012">
        <v>10.27</v>
      </c>
      <c r="Q1012">
        <v>10.54</v>
      </c>
      <c r="R1012">
        <v>10.91</v>
      </c>
      <c r="S1012">
        <v>11.26</v>
      </c>
      <c r="T1012">
        <v>11.59</v>
      </c>
      <c r="U1012">
        <v>11.92</v>
      </c>
      <c r="V1012">
        <v>12.26</v>
      </c>
      <c r="W1012">
        <v>12.53</v>
      </c>
      <c r="X1012">
        <v>12.76</v>
      </c>
      <c r="Y1012">
        <v>12.95</v>
      </c>
      <c r="Z1012">
        <v>13.13</v>
      </c>
      <c r="AA1012">
        <v>13.23</v>
      </c>
      <c r="AB1012">
        <v>13.17</v>
      </c>
      <c r="AC1012">
        <v>13.26</v>
      </c>
      <c r="AD1012">
        <v>13.47</v>
      </c>
      <c r="AE1012">
        <v>13.69</v>
      </c>
      <c r="AF1012">
        <v>14</v>
      </c>
      <c r="AG1012">
        <v>14.29</v>
      </c>
      <c r="AH1012">
        <v>14.18</v>
      </c>
      <c r="AI1012">
        <v>14.24</v>
      </c>
      <c r="AJ1012">
        <v>14.42</v>
      </c>
      <c r="AK1012">
        <v>14.57</v>
      </c>
    </row>
    <row r="1013" spans="1:37" x14ac:dyDescent="0.3">
      <c r="A1013" s="24" t="str">
        <f t="shared" si="26"/>
        <v>SDGbaseTRAv2_UrbAS_BAU_wICAGRC_GVAaotrp-f</v>
      </c>
      <c r="B1013" s="58" t="s">
        <v>221</v>
      </c>
      <c r="C1013" s="59" t="s">
        <v>276</v>
      </c>
      <c r="D1013" s="5" t="s">
        <v>3</v>
      </c>
      <c r="E1013" t="s">
        <v>73</v>
      </c>
      <c r="F1013">
        <v>7.29</v>
      </c>
      <c r="G1013">
        <v>7.02</v>
      </c>
      <c r="H1013">
        <v>7.35</v>
      </c>
      <c r="I1013">
        <v>7.63</v>
      </c>
      <c r="J1013">
        <v>7.7</v>
      </c>
      <c r="K1013">
        <v>7.76</v>
      </c>
      <c r="L1013">
        <v>7.85</v>
      </c>
      <c r="M1013">
        <v>7.96</v>
      </c>
      <c r="N1013">
        <v>8.15</v>
      </c>
      <c r="O1013">
        <v>8.17</v>
      </c>
      <c r="P1013">
        <v>8.48</v>
      </c>
      <c r="Q1013">
        <v>8.86</v>
      </c>
      <c r="R1013">
        <v>9.23</v>
      </c>
      <c r="S1013">
        <v>9.3800000000000008</v>
      </c>
      <c r="T1013">
        <v>9.57</v>
      </c>
      <c r="U1013">
        <v>9.9499999999999993</v>
      </c>
      <c r="V1013">
        <v>10.36</v>
      </c>
      <c r="W1013">
        <v>10.54</v>
      </c>
      <c r="X1013">
        <v>10.77</v>
      </c>
      <c r="Y1013">
        <v>11.08</v>
      </c>
      <c r="Z1013">
        <v>11.5</v>
      </c>
      <c r="AA1013">
        <v>11.9</v>
      </c>
      <c r="AB1013">
        <v>12.02</v>
      </c>
      <c r="AC1013">
        <v>12.31</v>
      </c>
      <c r="AD1013">
        <v>12.65</v>
      </c>
      <c r="AE1013">
        <v>12.98</v>
      </c>
      <c r="AF1013">
        <v>13.22</v>
      </c>
      <c r="AG1013">
        <v>13.36</v>
      </c>
      <c r="AH1013">
        <v>13.24</v>
      </c>
      <c r="AI1013">
        <v>13.21</v>
      </c>
      <c r="AJ1013">
        <v>13.27</v>
      </c>
      <c r="AK1013">
        <v>13.31</v>
      </c>
    </row>
    <row r="1014" spans="1:37" x14ac:dyDescent="0.3">
      <c r="A1014" s="24" t="str">
        <f t="shared" si="26"/>
        <v>SDGbaseTRAv2_UrbAS_BAU_wICAGRC_GVAaprtr</v>
      </c>
      <c r="B1014" s="58" t="s">
        <v>221</v>
      </c>
      <c r="C1014" s="59" t="s">
        <v>276</v>
      </c>
      <c r="D1014" s="5" t="s">
        <v>3</v>
      </c>
      <c r="E1014" t="s">
        <v>74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</row>
    <row r="1015" spans="1:37" x14ac:dyDescent="0.3">
      <c r="A1015" s="24" t="str">
        <f t="shared" si="26"/>
        <v>SDGbaseTRAv2_UrbAS_BAU_wICAGRC_GVAatrps</v>
      </c>
      <c r="B1015" s="58" t="s">
        <v>221</v>
      </c>
      <c r="C1015" s="59" t="s">
        <v>276</v>
      </c>
      <c r="D1015" s="5" t="s">
        <v>3</v>
      </c>
      <c r="E1015" t="s">
        <v>75</v>
      </c>
      <c r="F1015">
        <v>54.94</v>
      </c>
      <c r="G1015">
        <v>50.35</v>
      </c>
      <c r="H1015">
        <v>51.46</v>
      </c>
      <c r="I1015">
        <v>51.97</v>
      </c>
      <c r="J1015">
        <v>52.48</v>
      </c>
      <c r="K1015">
        <v>53.59</v>
      </c>
      <c r="L1015">
        <v>54.64</v>
      </c>
      <c r="M1015">
        <v>55.35</v>
      </c>
      <c r="N1015">
        <v>56.12</v>
      </c>
      <c r="O1015">
        <v>57.05</v>
      </c>
      <c r="P1015">
        <v>57.92</v>
      </c>
      <c r="Q1015">
        <v>58.54</v>
      </c>
      <c r="R1015">
        <v>60.06</v>
      </c>
      <c r="S1015">
        <v>62.23</v>
      </c>
      <c r="T1015">
        <v>64.25</v>
      </c>
      <c r="U1015">
        <v>66.44</v>
      </c>
      <c r="V1015">
        <v>68.489999999999995</v>
      </c>
      <c r="W1015">
        <v>70.95</v>
      </c>
      <c r="X1015">
        <v>72.92</v>
      </c>
      <c r="Y1015">
        <v>74.92</v>
      </c>
      <c r="Z1015">
        <v>76.86</v>
      </c>
      <c r="AA1015">
        <v>78.86</v>
      </c>
      <c r="AB1015">
        <v>83.57</v>
      </c>
      <c r="AC1015">
        <v>87.85</v>
      </c>
      <c r="AD1015">
        <v>92.12</v>
      </c>
      <c r="AE1015">
        <v>96.32</v>
      </c>
      <c r="AF1015">
        <v>100.55</v>
      </c>
      <c r="AG1015">
        <v>103.71</v>
      </c>
      <c r="AH1015">
        <v>105.18</v>
      </c>
      <c r="AI1015">
        <v>106.23</v>
      </c>
      <c r="AJ1015">
        <v>107.29</v>
      </c>
      <c r="AK1015">
        <v>108.16</v>
      </c>
    </row>
    <row r="1016" spans="1:37" x14ac:dyDescent="0.3">
      <c r="A1016" s="24" t="str">
        <f t="shared" si="26"/>
        <v>SDGbaseTRAv2_UrbAS_BAU_wICAGRC_GVAacomm</v>
      </c>
      <c r="B1016" s="58" t="s">
        <v>221</v>
      </c>
      <c r="C1016" s="59" t="s">
        <v>276</v>
      </c>
      <c r="D1016" s="5" t="s">
        <v>3</v>
      </c>
      <c r="E1016" t="s">
        <v>76</v>
      </c>
      <c r="F1016">
        <v>84.05</v>
      </c>
      <c r="G1016">
        <v>70.12</v>
      </c>
      <c r="H1016">
        <v>75.099999999999994</v>
      </c>
      <c r="I1016">
        <v>77.08</v>
      </c>
      <c r="J1016">
        <v>77.5</v>
      </c>
      <c r="K1016">
        <v>80.5</v>
      </c>
      <c r="L1016">
        <v>82.95</v>
      </c>
      <c r="M1016">
        <v>85.54</v>
      </c>
      <c r="N1016">
        <v>87.97</v>
      </c>
      <c r="O1016">
        <v>90.73</v>
      </c>
      <c r="P1016">
        <v>93.49</v>
      </c>
      <c r="Q1016">
        <v>96.21</v>
      </c>
      <c r="R1016">
        <v>99.88</v>
      </c>
      <c r="S1016">
        <v>103.79</v>
      </c>
      <c r="T1016">
        <v>107.91</v>
      </c>
      <c r="U1016">
        <v>112.21</v>
      </c>
      <c r="V1016">
        <v>116.77</v>
      </c>
      <c r="W1016">
        <v>121.73</v>
      </c>
      <c r="X1016">
        <v>126.62</v>
      </c>
      <c r="Y1016">
        <v>131.24</v>
      </c>
      <c r="Z1016">
        <v>135.76</v>
      </c>
      <c r="AA1016">
        <v>140.27000000000001</v>
      </c>
      <c r="AB1016">
        <v>143.47</v>
      </c>
      <c r="AC1016">
        <v>147.22999999999999</v>
      </c>
      <c r="AD1016">
        <v>151.97</v>
      </c>
      <c r="AE1016">
        <v>157.11000000000001</v>
      </c>
      <c r="AF1016">
        <v>162.61000000000001</v>
      </c>
      <c r="AG1016">
        <v>167.7</v>
      </c>
      <c r="AH1016">
        <v>167.96</v>
      </c>
      <c r="AI1016">
        <v>167</v>
      </c>
      <c r="AJ1016">
        <v>166.22</v>
      </c>
      <c r="AK1016">
        <v>165.24</v>
      </c>
    </row>
    <row r="1017" spans="1:37" x14ac:dyDescent="0.3">
      <c r="A1017" s="24" t="str">
        <f t="shared" si="26"/>
        <v>SDGbaseTRAv2_UrbAS_BAU_wICAGRC_GVAafsrv</v>
      </c>
      <c r="B1017" s="58" t="s">
        <v>221</v>
      </c>
      <c r="C1017" s="59" t="s">
        <v>276</v>
      </c>
      <c r="D1017" s="5" t="s">
        <v>3</v>
      </c>
      <c r="E1017" t="s">
        <v>77</v>
      </c>
      <c r="F1017">
        <v>413.44</v>
      </c>
      <c r="G1017">
        <v>375.52</v>
      </c>
      <c r="H1017">
        <v>393.38</v>
      </c>
      <c r="I1017">
        <v>397.26</v>
      </c>
      <c r="J1017">
        <v>396.22</v>
      </c>
      <c r="K1017">
        <v>406.73</v>
      </c>
      <c r="L1017">
        <v>417.69</v>
      </c>
      <c r="M1017">
        <v>429.15</v>
      </c>
      <c r="N1017">
        <v>441.12</v>
      </c>
      <c r="O1017">
        <v>454.61</v>
      </c>
      <c r="P1017">
        <v>468.63</v>
      </c>
      <c r="Q1017">
        <v>481.99</v>
      </c>
      <c r="R1017">
        <v>501.92</v>
      </c>
      <c r="S1017">
        <v>522.37</v>
      </c>
      <c r="T1017">
        <v>544.25</v>
      </c>
      <c r="U1017">
        <v>568.54</v>
      </c>
      <c r="V1017">
        <v>592.33000000000004</v>
      </c>
      <c r="W1017">
        <v>618.53</v>
      </c>
      <c r="X1017">
        <v>646.1</v>
      </c>
      <c r="Y1017">
        <v>671.36</v>
      </c>
      <c r="Z1017">
        <v>696.74</v>
      </c>
      <c r="AA1017">
        <v>722.13</v>
      </c>
      <c r="AB1017">
        <v>749.84</v>
      </c>
      <c r="AC1017">
        <v>775.66</v>
      </c>
      <c r="AD1017">
        <v>802.6</v>
      </c>
      <c r="AE1017">
        <v>831.11</v>
      </c>
      <c r="AF1017">
        <v>860.87</v>
      </c>
      <c r="AG1017">
        <v>889.73</v>
      </c>
      <c r="AH1017">
        <v>888.65</v>
      </c>
      <c r="AI1017">
        <v>881.87</v>
      </c>
      <c r="AJ1017">
        <v>875.42</v>
      </c>
      <c r="AK1017">
        <v>868.02</v>
      </c>
    </row>
    <row r="1018" spans="1:37" x14ac:dyDescent="0.3">
      <c r="A1018" s="24" t="str">
        <f t="shared" si="26"/>
        <v>SDGbaseTRAv2_UrbAS_BAU_wICAGRC_GVAabsrv</v>
      </c>
      <c r="B1018" s="58" t="s">
        <v>221</v>
      </c>
      <c r="C1018" s="59" t="s">
        <v>276</v>
      </c>
      <c r="D1018" s="5" t="s">
        <v>3</v>
      </c>
      <c r="E1018" t="s">
        <v>78</v>
      </c>
      <c r="F1018">
        <v>367.48</v>
      </c>
      <c r="G1018">
        <v>309.48</v>
      </c>
      <c r="H1018">
        <v>327.62</v>
      </c>
      <c r="I1018">
        <v>335.22</v>
      </c>
      <c r="J1018">
        <v>337.4</v>
      </c>
      <c r="K1018">
        <v>349.4</v>
      </c>
      <c r="L1018">
        <v>360.06</v>
      </c>
      <c r="M1018">
        <v>370.79</v>
      </c>
      <c r="N1018">
        <v>381.46</v>
      </c>
      <c r="O1018">
        <v>392.42</v>
      </c>
      <c r="P1018">
        <v>404.67</v>
      </c>
      <c r="Q1018">
        <v>416.79</v>
      </c>
      <c r="R1018">
        <v>433.51</v>
      </c>
      <c r="S1018">
        <v>450.75</v>
      </c>
      <c r="T1018">
        <v>468.87</v>
      </c>
      <c r="U1018">
        <v>488.04</v>
      </c>
      <c r="V1018">
        <v>507.92</v>
      </c>
      <c r="W1018">
        <v>529.47</v>
      </c>
      <c r="X1018">
        <v>550.77</v>
      </c>
      <c r="Y1018">
        <v>570.77</v>
      </c>
      <c r="Z1018">
        <v>590.77</v>
      </c>
      <c r="AA1018">
        <v>610.45000000000005</v>
      </c>
      <c r="AB1018">
        <v>628.78</v>
      </c>
      <c r="AC1018">
        <v>646.34</v>
      </c>
      <c r="AD1018">
        <v>666.12</v>
      </c>
      <c r="AE1018">
        <v>687.7</v>
      </c>
      <c r="AF1018">
        <v>711.07</v>
      </c>
      <c r="AG1018">
        <v>733.26</v>
      </c>
      <c r="AH1018">
        <v>735.64</v>
      </c>
      <c r="AI1018">
        <v>732.99</v>
      </c>
      <c r="AJ1018">
        <v>730.01</v>
      </c>
      <c r="AK1018">
        <v>726</v>
      </c>
    </row>
    <row r="1019" spans="1:37" x14ac:dyDescent="0.3">
      <c r="A1019" s="24" t="str">
        <f t="shared" si="26"/>
        <v>SDGbaseTRAv2_UrbAS_BAU_wICAGRC_GVAagsrv</v>
      </c>
      <c r="B1019" s="58" t="s">
        <v>221</v>
      </c>
      <c r="C1019" s="59" t="s">
        <v>276</v>
      </c>
      <c r="D1019" s="5" t="s">
        <v>3</v>
      </c>
      <c r="E1019" t="s">
        <v>79</v>
      </c>
      <c r="F1019">
        <v>789.44</v>
      </c>
      <c r="G1019">
        <v>748.88</v>
      </c>
      <c r="H1019">
        <v>774.52</v>
      </c>
      <c r="I1019">
        <v>816.84</v>
      </c>
      <c r="J1019">
        <v>829.96</v>
      </c>
      <c r="K1019">
        <v>844.61</v>
      </c>
      <c r="L1019">
        <v>864.06</v>
      </c>
      <c r="M1019">
        <v>885.2</v>
      </c>
      <c r="N1019">
        <v>908.39</v>
      </c>
      <c r="O1019">
        <v>933.14</v>
      </c>
      <c r="P1019">
        <v>961.35</v>
      </c>
      <c r="Q1019">
        <v>989.05</v>
      </c>
      <c r="R1019">
        <v>1017.35</v>
      </c>
      <c r="S1019">
        <v>1045.8900000000001</v>
      </c>
      <c r="T1019">
        <v>1074.8800000000001</v>
      </c>
      <c r="U1019">
        <v>1105.8399999999999</v>
      </c>
      <c r="V1019">
        <v>1137.6099999999999</v>
      </c>
      <c r="W1019">
        <v>1169.8800000000001</v>
      </c>
      <c r="X1019">
        <v>1201.21</v>
      </c>
      <c r="Y1019">
        <v>1229.93</v>
      </c>
      <c r="Z1019">
        <v>1259.1400000000001</v>
      </c>
      <c r="AA1019">
        <v>1289.02</v>
      </c>
      <c r="AB1019">
        <v>1314.29</v>
      </c>
      <c r="AC1019">
        <v>1342.11</v>
      </c>
      <c r="AD1019">
        <v>1375.35</v>
      </c>
      <c r="AE1019">
        <v>1410.91</v>
      </c>
      <c r="AF1019">
        <v>1448.01</v>
      </c>
      <c r="AG1019">
        <v>1481.55</v>
      </c>
      <c r="AH1019">
        <v>1482.46</v>
      </c>
      <c r="AI1019">
        <v>1487.93</v>
      </c>
      <c r="AJ1019">
        <v>1503.06</v>
      </c>
      <c r="AK1019">
        <v>1521.44</v>
      </c>
    </row>
    <row r="1020" spans="1:37" x14ac:dyDescent="0.3">
      <c r="A1020" s="24" t="str">
        <f t="shared" si="26"/>
        <v>SDGbaseTRAv2_UrbAS_BAU_wICAGRC_GVAaosrv</v>
      </c>
      <c r="B1020" s="58" t="s">
        <v>221</v>
      </c>
      <c r="C1020" s="59" t="s">
        <v>276</v>
      </c>
      <c r="D1020" s="5" t="s">
        <v>3</v>
      </c>
      <c r="E1020" t="s">
        <v>80</v>
      </c>
      <c r="F1020">
        <v>475.08</v>
      </c>
      <c r="G1020">
        <v>490.21</v>
      </c>
      <c r="H1020">
        <v>500.8</v>
      </c>
      <c r="I1020">
        <v>501.73</v>
      </c>
      <c r="J1020">
        <v>502.48</v>
      </c>
      <c r="K1020">
        <v>512.91999999999996</v>
      </c>
      <c r="L1020">
        <v>523.97</v>
      </c>
      <c r="M1020">
        <v>536.82000000000005</v>
      </c>
      <c r="N1020">
        <v>550.87</v>
      </c>
      <c r="O1020">
        <v>566.49</v>
      </c>
      <c r="P1020">
        <v>583.76</v>
      </c>
      <c r="Q1020">
        <v>600.91</v>
      </c>
      <c r="R1020">
        <v>624.52</v>
      </c>
      <c r="S1020">
        <v>648.66999999999996</v>
      </c>
      <c r="T1020">
        <v>674.28</v>
      </c>
      <c r="U1020">
        <v>702.38</v>
      </c>
      <c r="V1020">
        <v>730.96</v>
      </c>
      <c r="W1020">
        <v>761.48</v>
      </c>
      <c r="X1020">
        <v>792.95</v>
      </c>
      <c r="Y1020">
        <v>822.51</v>
      </c>
      <c r="Z1020">
        <v>852.07</v>
      </c>
      <c r="AA1020">
        <v>881.33</v>
      </c>
      <c r="AB1020">
        <v>909.03</v>
      </c>
      <c r="AC1020">
        <v>935.86</v>
      </c>
      <c r="AD1020">
        <v>965.06</v>
      </c>
      <c r="AE1020">
        <v>996.41</v>
      </c>
      <c r="AF1020">
        <v>1029.1099999999999</v>
      </c>
      <c r="AG1020">
        <v>1060.3499999999999</v>
      </c>
      <c r="AH1020">
        <v>1062.98</v>
      </c>
      <c r="AI1020">
        <v>1058.8399999999999</v>
      </c>
      <c r="AJ1020">
        <v>1053.29</v>
      </c>
      <c r="AK1020">
        <v>1045.75</v>
      </c>
    </row>
    <row r="1021" spans="1:37" x14ac:dyDescent="0.3">
      <c r="A1021" s="24" t="str">
        <f t="shared" si="26"/>
        <v>SDGbaseTRAv2_UrbAS_BAU_wICAGRC_GVAtotal</v>
      </c>
      <c r="B1021" s="58" t="s">
        <v>221</v>
      </c>
      <c r="C1021" s="59" t="s">
        <v>276</v>
      </c>
      <c r="D1021" s="5" t="s">
        <v>3</v>
      </c>
      <c r="E1021" t="s">
        <v>1</v>
      </c>
      <c r="F1021">
        <v>4444.87</v>
      </c>
      <c r="G1021">
        <v>4194.8100000000004</v>
      </c>
      <c r="H1021">
        <v>4327.82</v>
      </c>
      <c r="I1021">
        <v>4442.3</v>
      </c>
      <c r="J1021">
        <v>4522.34</v>
      </c>
      <c r="K1021">
        <v>4601.92</v>
      </c>
      <c r="L1021">
        <v>4697.82</v>
      </c>
      <c r="M1021">
        <v>4798.0200000000004</v>
      </c>
      <c r="N1021">
        <v>4910.45</v>
      </c>
      <c r="O1021">
        <v>5043.29</v>
      </c>
      <c r="P1021">
        <v>5185.74</v>
      </c>
      <c r="Q1021">
        <v>5325.85</v>
      </c>
      <c r="R1021">
        <v>5497.04</v>
      </c>
      <c r="S1021">
        <v>5671.74</v>
      </c>
      <c r="T1021">
        <v>5855.35</v>
      </c>
      <c r="U1021">
        <v>6064.34</v>
      </c>
      <c r="V1021">
        <v>6269.11</v>
      </c>
      <c r="W1021">
        <v>6480.61</v>
      </c>
      <c r="X1021">
        <v>6700.85</v>
      </c>
      <c r="Y1021">
        <v>6907.8</v>
      </c>
      <c r="Z1021">
        <v>7126.33</v>
      </c>
      <c r="AA1021">
        <v>7340</v>
      </c>
      <c r="AB1021">
        <v>7572.09</v>
      </c>
      <c r="AC1021">
        <v>7792.44</v>
      </c>
      <c r="AD1021">
        <v>8018.32</v>
      </c>
      <c r="AE1021">
        <v>8253.2199999999993</v>
      </c>
      <c r="AF1021">
        <v>8496.23</v>
      </c>
      <c r="AG1021">
        <v>8734.84</v>
      </c>
      <c r="AH1021">
        <v>8779.8799999999992</v>
      </c>
      <c r="AI1021">
        <v>8799.56</v>
      </c>
      <c r="AJ1021">
        <v>8821.9500000000007</v>
      </c>
      <c r="AK1021">
        <v>8831.49</v>
      </c>
    </row>
    <row r="1022" spans="1:37" x14ac:dyDescent="0.3">
      <c r="A1022" s="24" t="str">
        <f t="shared" si="26"/>
        <v>SDGbaseTRAv2_UrbAS_BAU_wICAGRGOVSHRXtotal</v>
      </c>
      <c r="B1022" s="58" t="s">
        <v>221</v>
      </c>
      <c r="C1022" s="59" t="s">
        <v>276</v>
      </c>
      <c r="D1022" s="5" t="s">
        <v>191</v>
      </c>
      <c r="E1022" t="s">
        <v>1</v>
      </c>
      <c r="F1022">
        <v>0.21</v>
      </c>
      <c r="G1022">
        <v>0.21</v>
      </c>
      <c r="H1022">
        <v>0.21</v>
      </c>
      <c r="I1022">
        <v>0.22</v>
      </c>
      <c r="J1022">
        <v>0.24</v>
      </c>
      <c r="K1022">
        <v>0.24</v>
      </c>
      <c r="L1022">
        <v>0.24</v>
      </c>
      <c r="M1022">
        <v>0.24</v>
      </c>
      <c r="N1022">
        <v>0.24</v>
      </c>
      <c r="O1022">
        <v>0.24</v>
      </c>
      <c r="P1022">
        <v>0.24</v>
      </c>
      <c r="Q1022">
        <v>0.24</v>
      </c>
      <c r="R1022">
        <v>0.24</v>
      </c>
      <c r="S1022">
        <v>0.24</v>
      </c>
      <c r="T1022">
        <v>0.24</v>
      </c>
      <c r="U1022">
        <v>0.24</v>
      </c>
      <c r="V1022">
        <v>0.23</v>
      </c>
      <c r="W1022">
        <v>0.23</v>
      </c>
      <c r="X1022">
        <v>0.23</v>
      </c>
      <c r="Y1022">
        <v>0.23</v>
      </c>
      <c r="Z1022">
        <v>0.23</v>
      </c>
      <c r="AA1022">
        <v>0.23</v>
      </c>
      <c r="AB1022">
        <v>0.22</v>
      </c>
      <c r="AC1022">
        <v>0.22</v>
      </c>
      <c r="AD1022">
        <v>0.22</v>
      </c>
      <c r="AE1022">
        <v>0.22</v>
      </c>
      <c r="AF1022">
        <v>0.22</v>
      </c>
      <c r="AG1022">
        <v>0.22</v>
      </c>
      <c r="AH1022">
        <v>0.22</v>
      </c>
      <c r="AI1022">
        <v>0.22</v>
      </c>
      <c r="AJ1022">
        <v>0.22</v>
      </c>
      <c r="AK1022">
        <v>0.23</v>
      </c>
    </row>
    <row r="1023" spans="1:37" x14ac:dyDescent="0.3">
      <c r="A1023" s="24" t="str">
        <f t="shared" si="26"/>
        <v>SDGbaseTRAv2_UrbAS_BAU_wICAGRINVSHRXtotal</v>
      </c>
      <c r="B1023" s="58" t="s">
        <v>221</v>
      </c>
      <c r="C1023" s="59" t="s">
        <v>276</v>
      </c>
      <c r="D1023" s="5" t="s">
        <v>189</v>
      </c>
      <c r="E1023" t="s">
        <v>1</v>
      </c>
      <c r="F1023">
        <v>0.18</v>
      </c>
      <c r="G1023">
        <v>0.18</v>
      </c>
      <c r="H1023">
        <v>0.18</v>
      </c>
      <c r="I1023">
        <v>0.18</v>
      </c>
      <c r="J1023">
        <v>0.18</v>
      </c>
      <c r="K1023">
        <v>0.18</v>
      </c>
      <c r="L1023">
        <v>0.18</v>
      </c>
      <c r="M1023">
        <v>0.18</v>
      </c>
      <c r="N1023">
        <v>0.18</v>
      </c>
      <c r="O1023">
        <v>0.18</v>
      </c>
      <c r="P1023">
        <v>0.18</v>
      </c>
      <c r="Q1023">
        <v>0.18</v>
      </c>
      <c r="R1023">
        <v>0.18</v>
      </c>
      <c r="S1023">
        <v>0.18</v>
      </c>
      <c r="T1023">
        <v>0.18</v>
      </c>
      <c r="U1023">
        <v>0.18</v>
      </c>
      <c r="V1023">
        <v>0.18</v>
      </c>
      <c r="W1023">
        <v>0.18</v>
      </c>
      <c r="X1023">
        <v>0.18</v>
      </c>
      <c r="Y1023">
        <v>0.18</v>
      </c>
      <c r="Z1023">
        <v>0.18</v>
      </c>
      <c r="AA1023">
        <v>0.18</v>
      </c>
      <c r="AB1023">
        <v>0.18</v>
      </c>
      <c r="AC1023">
        <v>0.18</v>
      </c>
      <c r="AD1023">
        <v>0.18</v>
      </c>
      <c r="AE1023">
        <v>0.18</v>
      </c>
      <c r="AF1023">
        <v>0.19</v>
      </c>
      <c r="AG1023">
        <v>0.19</v>
      </c>
      <c r="AH1023">
        <v>0.19</v>
      </c>
      <c r="AI1023">
        <v>0.19</v>
      </c>
      <c r="AJ1023">
        <v>0.18</v>
      </c>
      <c r="AK1023">
        <v>0.18</v>
      </c>
    </row>
    <row r="1024" spans="1:37" x14ac:dyDescent="0.3">
      <c r="A1024" s="24" t="str">
        <f t="shared" si="26"/>
        <v>SDGbaseTRAv2_UrbAS_BAU_wICAGRC_QFSlabtotal</v>
      </c>
      <c r="B1024" s="58" t="s">
        <v>221</v>
      </c>
      <c r="C1024" s="59" t="s">
        <v>276</v>
      </c>
      <c r="D1024" s="5" t="s">
        <v>206</v>
      </c>
      <c r="E1024" t="s">
        <v>1</v>
      </c>
      <c r="F1024">
        <v>16418.580000000002</v>
      </c>
      <c r="G1024">
        <v>15183.47</v>
      </c>
      <c r="H1024">
        <v>15748.7</v>
      </c>
      <c r="I1024">
        <v>16279.25</v>
      </c>
      <c r="J1024">
        <v>16761.810000000001</v>
      </c>
      <c r="K1024">
        <v>17184.189999999999</v>
      </c>
      <c r="L1024">
        <v>17593.509999999998</v>
      </c>
      <c r="M1024">
        <v>18006.43</v>
      </c>
      <c r="N1024">
        <v>18433.87</v>
      </c>
      <c r="O1024">
        <v>18862.54</v>
      </c>
      <c r="P1024">
        <v>19335.419999999998</v>
      </c>
      <c r="Q1024">
        <v>19830.28</v>
      </c>
      <c r="R1024">
        <v>20371.12</v>
      </c>
      <c r="S1024">
        <v>20950.46</v>
      </c>
      <c r="T1024">
        <v>21566.44</v>
      </c>
      <c r="U1024">
        <v>22236.14</v>
      </c>
      <c r="V1024">
        <v>22945.13</v>
      </c>
      <c r="W1024">
        <v>23686.7</v>
      </c>
      <c r="X1024">
        <v>24461.19</v>
      </c>
      <c r="Y1024">
        <v>25232.48</v>
      </c>
      <c r="Z1024">
        <v>26002.799999999999</v>
      </c>
      <c r="AA1024">
        <v>26777.33</v>
      </c>
      <c r="AB1024">
        <v>27554.89</v>
      </c>
      <c r="AC1024">
        <v>28329.62</v>
      </c>
      <c r="AD1024">
        <v>29124.05</v>
      </c>
      <c r="AE1024">
        <v>29946.93</v>
      </c>
      <c r="AF1024">
        <v>30801.96</v>
      </c>
      <c r="AG1024">
        <v>31654.82</v>
      </c>
      <c r="AH1024">
        <v>32225.95</v>
      </c>
      <c r="AI1024">
        <v>32574.080000000002</v>
      </c>
      <c r="AJ1024">
        <v>32793.760000000002</v>
      </c>
      <c r="AK1024">
        <v>32919.53</v>
      </c>
    </row>
    <row r="1025" spans="1:37" x14ac:dyDescent="0.3">
      <c r="A1025" s="24" t="str">
        <f t="shared" si="26"/>
        <v>SDGbaseTRAv2_UrbAS_BAU_wICAGRC_PubDeftotal</v>
      </c>
      <c r="B1025" s="58" t="s">
        <v>221</v>
      </c>
      <c r="C1025" s="59" t="s">
        <v>276</v>
      </c>
      <c r="D1025" s="5" t="s">
        <v>99</v>
      </c>
      <c r="E1025" t="s">
        <v>1</v>
      </c>
      <c r="F1025">
        <v>0</v>
      </c>
      <c r="G1025">
        <v>0</v>
      </c>
      <c r="H1025">
        <v>0</v>
      </c>
      <c r="I1025">
        <v>0</v>
      </c>
      <c r="J1025">
        <v>0.01</v>
      </c>
      <c r="K1025">
        <v>0.01</v>
      </c>
      <c r="L1025">
        <v>0.01</v>
      </c>
      <c r="M1025">
        <v>0.01</v>
      </c>
      <c r="N1025">
        <v>0.01</v>
      </c>
      <c r="O1025">
        <v>0.01</v>
      </c>
      <c r="P1025">
        <v>0.01</v>
      </c>
      <c r="Q1025">
        <v>0.01</v>
      </c>
      <c r="R1025">
        <v>0.01</v>
      </c>
      <c r="S1025">
        <v>0.01</v>
      </c>
      <c r="T1025">
        <v>0.01</v>
      </c>
      <c r="U1025">
        <v>0.01</v>
      </c>
      <c r="V1025">
        <v>0.01</v>
      </c>
      <c r="W1025">
        <v>0.01</v>
      </c>
      <c r="X1025">
        <v>0.01</v>
      </c>
      <c r="Y1025">
        <v>0.01</v>
      </c>
      <c r="Z1025">
        <v>0.01</v>
      </c>
      <c r="AA1025">
        <v>0.01</v>
      </c>
      <c r="AB1025">
        <v>0.01</v>
      </c>
      <c r="AC1025">
        <v>0.01</v>
      </c>
      <c r="AD1025">
        <v>0.01</v>
      </c>
      <c r="AE1025">
        <v>0.01</v>
      </c>
      <c r="AF1025">
        <v>0.01</v>
      </c>
      <c r="AG1025">
        <v>0.01</v>
      </c>
      <c r="AH1025">
        <v>0.01</v>
      </c>
      <c r="AI1025">
        <v>0.01</v>
      </c>
      <c r="AJ1025">
        <v>0.01</v>
      </c>
      <c r="AK1025">
        <v>0.01</v>
      </c>
    </row>
    <row r="1026" spans="1:37" x14ac:dyDescent="0.3">
      <c r="A1026" s="24" t="str">
        <f t="shared" si="26"/>
        <v>SDGbaseTRAv2_UrbAS_BAU_wICAGRYIXent-n</v>
      </c>
      <c r="B1026" s="58" t="s">
        <v>221</v>
      </c>
      <c r="C1026" s="59" t="s">
        <v>276</v>
      </c>
      <c r="D1026" s="5" t="s">
        <v>95</v>
      </c>
      <c r="E1026" t="s">
        <v>82</v>
      </c>
      <c r="F1026">
        <v>1681.68</v>
      </c>
      <c r="G1026">
        <v>1548.6</v>
      </c>
      <c r="H1026">
        <v>1604.47</v>
      </c>
      <c r="I1026">
        <v>1631.16</v>
      </c>
      <c r="J1026">
        <v>1642.63</v>
      </c>
      <c r="K1026">
        <v>1670.85</v>
      </c>
      <c r="L1026">
        <v>1700.61</v>
      </c>
      <c r="M1026">
        <v>1731</v>
      </c>
      <c r="N1026">
        <v>1767.28</v>
      </c>
      <c r="O1026">
        <v>1816.81</v>
      </c>
      <c r="P1026">
        <v>1862.85</v>
      </c>
      <c r="Q1026">
        <v>1906.73</v>
      </c>
      <c r="R1026">
        <v>1964.26</v>
      </c>
      <c r="S1026">
        <v>2022.56</v>
      </c>
      <c r="T1026">
        <v>2084.5700000000002</v>
      </c>
      <c r="U1026">
        <v>2156.81</v>
      </c>
      <c r="V1026">
        <v>2228.27</v>
      </c>
      <c r="W1026">
        <v>2300.5100000000002</v>
      </c>
      <c r="X1026">
        <v>2373.87</v>
      </c>
      <c r="Y1026">
        <v>2445.17</v>
      </c>
      <c r="Z1026">
        <v>2525.0500000000002</v>
      </c>
      <c r="AA1026">
        <v>2599.56</v>
      </c>
      <c r="AB1026">
        <v>2693.74</v>
      </c>
      <c r="AC1026">
        <v>2777.03</v>
      </c>
      <c r="AD1026">
        <v>2855.32</v>
      </c>
      <c r="AE1026">
        <v>2935.22</v>
      </c>
      <c r="AF1026">
        <v>3016.94</v>
      </c>
      <c r="AG1026">
        <v>3086.62</v>
      </c>
      <c r="AH1026">
        <v>3109.98</v>
      </c>
      <c r="AI1026">
        <v>3116.91</v>
      </c>
      <c r="AJ1026">
        <v>3113.24</v>
      </c>
      <c r="AK1026">
        <v>3100.97</v>
      </c>
    </row>
    <row r="1027" spans="1:37" x14ac:dyDescent="0.3">
      <c r="A1027" s="24" t="str">
        <f t="shared" si="26"/>
        <v>SDGbaseTRAv2_UrbAS_BAU_wICAGRYIXent-e</v>
      </c>
      <c r="B1027" s="58" t="s">
        <v>221</v>
      </c>
      <c r="C1027" s="59" t="s">
        <v>276</v>
      </c>
      <c r="D1027" s="5" t="s">
        <v>95</v>
      </c>
      <c r="E1027" t="s">
        <v>83</v>
      </c>
      <c r="F1027">
        <v>67.67</v>
      </c>
      <c r="G1027">
        <v>74.709999999999994</v>
      </c>
      <c r="H1027">
        <v>62.1</v>
      </c>
      <c r="I1027">
        <v>63.09</v>
      </c>
      <c r="J1027">
        <v>65.69</v>
      </c>
      <c r="K1027">
        <v>69.95</v>
      </c>
      <c r="L1027">
        <v>73.64</v>
      </c>
      <c r="M1027">
        <v>73.010000000000005</v>
      </c>
      <c r="N1027">
        <v>70.81</v>
      </c>
      <c r="O1027">
        <v>69.3</v>
      </c>
      <c r="P1027">
        <v>70.95</v>
      </c>
      <c r="Q1027">
        <v>74.680000000000007</v>
      </c>
      <c r="R1027">
        <v>81.75</v>
      </c>
      <c r="S1027">
        <v>86.66</v>
      </c>
      <c r="T1027">
        <v>91.71</v>
      </c>
      <c r="U1027">
        <v>96.54</v>
      </c>
      <c r="V1027">
        <v>96.91</v>
      </c>
      <c r="W1027">
        <v>101.26</v>
      </c>
      <c r="X1027">
        <v>111.37</v>
      </c>
      <c r="Y1027">
        <v>120.89</v>
      </c>
      <c r="Z1027">
        <v>131.24</v>
      </c>
      <c r="AA1027">
        <v>141.56</v>
      </c>
      <c r="AB1027">
        <v>148.72</v>
      </c>
      <c r="AC1027">
        <v>158.03</v>
      </c>
      <c r="AD1027">
        <v>168.09</v>
      </c>
      <c r="AE1027">
        <v>177.85</v>
      </c>
      <c r="AF1027">
        <v>187.63</v>
      </c>
      <c r="AG1027">
        <v>226.01</v>
      </c>
      <c r="AH1027">
        <v>260.95999999999998</v>
      </c>
      <c r="AI1027">
        <v>303.68</v>
      </c>
      <c r="AJ1027">
        <v>346.61</v>
      </c>
      <c r="AK1027">
        <v>386.12</v>
      </c>
    </row>
    <row r="1028" spans="1:37" x14ac:dyDescent="0.3">
      <c r="A1028" s="24" t="str">
        <f t="shared" si="26"/>
        <v>SDGbaseTRAv2_UrbAS_BAU_wICAGRYIXhhd-0</v>
      </c>
      <c r="B1028" s="58" t="s">
        <v>221</v>
      </c>
      <c r="C1028" s="59" t="s">
        <v>276</v>
      </c>
      <c r="D1028" s="5" t="s">
        <v>95</v>
      </c>
      <c r="E1028" t="s">
        <v>84</v>
      </c>
      <c r="F1028">
        <v>80.83</v>
      </c>
      <c r="G1028">
        <v>80.209999999999994</v>
      </c>
      <c r="H1028">
        <v>78.58</v>
      </c>
      <c r="I1028">
        <v>81.12</v>
      </c>
      <c r="J1028">
        <v>83.21</v>
      </c>
      <c r="K1028">
        <v>84.87</v>
      </c>
      <c r="L1028">
        <v>86.92</v>
      </c>
      <c r="M1028">
        <v>89.22</v>
      </c>
      <c r="N1028">
        <v>91.67</v>
      </c>
      <c r="O1028">
        <v>94.44</v>
      </c>
      <c r="P1028">
        <v>97.48</v>
      </c>
      <c r="Q1028">
        <v>100.6</v>
      </c>
      <c r="R1028">
        <v>103.93</v>
      </c>
      <c r="S1028">
        <v>107.66</v>
      </c>
      <c r="T1028">
        <v>111.51</v>
      </c>
      <c r="U1028">
        <v>115.69</v>
      </c>
      <c r="V1028">
        <v>120.21</v>
      </c>
      <c r="W1028">
        <v>124.72</v>
      </c>
      <c r="X1028">
        <v>129.4</v>
      </c>
      <c r="Y1028">
        <v>134.12</v>
      </c>
      <c r="Z1028">
        <v>138.72999999999999</v>
      </c>
      <c r="AA1028">
        <v>143.53</v>
      </c>
      <c r="AB1028">
        <v>148.44</v>
      </c>
      <c r="AC1028">
        <v>153.6</v>
      </c>
      <c r="AD1028">
        <v>158.66999999999999</v>
      </c>
      <c r="AE1028">
        <v>163.88</v>
      </c>
      <c r="AF1028">
        <v>169.3</v>
      </c>
      <c r="AG1028">
        <v>174.7</v>
      </c>
      <c r="AH1028">
        <v>178.43</v>
      </c>
      <c r="AI1028">
        <v>179.32</v>
      </c>
      <c r="AJ1028">
        <v>179.9</v>
      </c>
      <c r="AK1028">
        <v>180.36</v>
      </c>
    </row>
    <row r="1029" spans="1:37" x14ac:dyDescent="0.3">
      <c r="A1029" s="24" t="str">
        <f t="shared" si="26"/>
        <v>SDGbaseTRAv2_UrbAS_BAU_wICAGRYIXhhd-1</v>
      </c>
      <c r="B1029" s="58" t="s">
        <v>221</v>
      </c>
      <c r="C1029" s="59" t="s">
        <v>276</v>
      </c>
      <c r="D1029" s="5" t="s">
        <v>95</v>
      </c>
      <c r="E1029" t="s">
        <v>85</v>
      </c>
      <c r="F1029">
        <v>111.12</v>
      </c>
      <c r="G1029">
        <v>109.88</v>
      </c>
      <c r="H1029">
        <v>108.1</v>
      </c>
      <c r="I1029">
        <v>111.52</v>
      </c>
      <c r="J1029">
        <v>114.3</v>
      </c>
      <c r="K1029">
        <v>116.55</v>
      </c>
      <c r="L1029">
        <v>119.33</v>
      </c>
      <c r="M1029">
        <v>122.45</v>
      </c>
      <c r="N1029">
        <v>125.77</v>
      </c>
      <c r="O1029">
        <v>129.53</v>
      </c>
      <c r="P1029">
        <v>133.66</v>
      </c>
      <c r="Q1029">
        <v>137.88</v>
      </c>
      <c r="R1029">
        <v>142.44</v>
      </c>
      <c r="S1029">
        <v>147.5</v>
      </c>
      <c r="T1029">
        <v>152.74</v>
      </c>
      <c r="U1029">
        <v>158.44999999999999</v>
      </c>
      <c r="V1029">
        <v>164.6</v>
      </c>
      <c r="W1029">
        <v>170.73</v>
      </c>
      <c r="X1029">
        <v>177.08</v>
      </c>
      <c r="Y1029">
        <v>183.46</v>
      </c>
      <c r="Z1029">
        <v>189.71</v>
      </c>
      <c r="AA1029">
        <v>196.2</v>
      </c>
      <c r="AB1029">
        <v>202.86</v>
      </c>
      <c r="AC1029">
        <v>209.82</v>
      </c>
      <c r="AD1029">
        <v>216.68</v>
      </c>
      <c r="AE1029">
        <v>223.73</v>
      </c>
      <c r="AF1029">
        <v>231.07</v>
      </c>
      <c r="AG1029">
        <v>238.32</v>
      </c>
      <c r="AH1029">
        <v>243.01</v>
      </c>
      <c r="AI1029">
        <v>244.07</v>
      </c>
      <c r="AJ1029">
        <v>244.74</v>
      </c>
      <c r="AK1029">
        <v>245.25</v>
      </c>
    </row>
    <row r="1030" spans="1:37" x14ac:dyDescent="0.3">
      <c r="A1030" s="24" t="str">
        <f t="shared" si="26"/>
        <v>SDGbaseTRAv2_UrbAS_BAU_wICAGRYIXhhd-2</v>
      </c>
      <c r="B1030" s="58" t="s">
        <v>221</v>
      </c>
      <c r="C1030" s="59" t="s">
        <v>276</v>
      </c>
      <c r="D1030" s="5" t="s">
        <v>95</v>
      </c>
      <c r="E1030" t="s">
        <v>86</v>
      </c>
      <c r="F1030">
        <v>130.16999999999999</v>
      </c>
      <c r="G1030">
        <v>128.19</v>
      </c>
      <c r="H1030">
        <v>126.56</v>
      </c>
      <c r="I1030">
        <v>130.41999999999999</v>
      </c>
      <c r="J1030">
        <v>133.51</v>
      </c>
      <c r="K1030">
        <v>136.11000000000001</v>
      </c>
      <c r="L1030">
        <v>139.33000000000001</v>
      </c>
      <c r="M1030">
        <v>142.91999999999999</v>
      </c>
      <c r="N1030">
        <v>146.76</v>
      </c>
      <c r="O1030">
        <v>151.07</v>
      </c>
      <c r="P1030">
        <v>155.83000000000001</v>
      </c>
      <c r="Q1030">
        <v>160.68</v>
      </c>
      <c r="R1030">
        <v>165.98</v>
      </c>
      <c r="S1030">
        <v>171.85</v>
      </c>
      <c r="T1030">
        <v>177.92</v>
      </c>
      <c r="U1030">
        <v>184.58</v>
      </c>
      <c r="V1030">
        <v>191.72</v>
      </c>
      <c r="W1030">
        <v>198.84</v>
      </c>
      <c r="X1030">
        <v>206.18</v>
      </c>
      <c r="Y1030">
        <v>213.52</v>
      </c>
      <c r="Z1030">
        <v>220.75</v>
      </c>
      <c r="AA1030">
        <v>228.23</v>
      </c>
      <c r="AB1030">
        <v>235.92</v>
      </c>
      <c r="AC1030">
        <v>243.92</v>
      </c>
      <c r="AD1030">
        <v>251.82</v>
      </c>
      <c r="AE1030">
        <v>259.97000000000003</v>
      </c>
      <c r="AF1030">
        <v>268.45</v>
      </c>
      <c r="AG1030">
        <v>276.73</v>
      </c>
      <c r="AH1030">
        <v>281.75</v>
      </c>
      <c r="AI1030">
        <v>282.75</v>
      </c>
      <c r="AJ1030">
        <v>283.35000000000002</v>
      </c>
      <c r="AK1030">
        <v>283.74</v>
      </c>
    </row>
    <row r="1031" spans="1:37" x14ac:dyDescent="0.3">
      <c r="A1031" s="24" t="str">
        <f t="shared" si="26"/>
        <v>SDGbaseTRAv2_UrbAS_BAU_wICAGRYIXhhd-3</v>
      </c>
      <c r="B1031" s="58" t="s">
        <v>221</v>
      </c>
      <c r="C1031" s="59" t="s">
        <v>276</v>
      </c>
      <c r="D1031" s="5" t="s">
        <v>95</v>
      </c>
      <c r="E1031" t="s">
        <v>87</v>
      </c>
      <c r="F1031">
        <v>160.16</v>
      </c>
      <c r="G1031">
        <v>157.07</v>
      </c>
      <c r="H1031">
        <v>156.02000000000001</v>
      </c>
      <c r="I1031">
        <v>160.59</v>
      </c>
      <c r="J1031">
        <v>164.22</v>
      </c>
      <c r="K1031">
        <v>167.34</v>
      </c>
      <c r="L1031">
        <v>171.21</v>
      </c>
      <c r="M1031">
        <v>175.53</v>
      </c>
      <c r="N1031">
        <v>180.17</v>
      </c>
      <c r="O1031">
        <v>185.4</v>
      </c>
      <c r="P1031">
        <v>191.15</v>
      </c>
      <c r="Q1031">
        <v>196.96</v>
      </c>
      <c r="R1031">
        <v>203.43</v>
      </c>
      <c r="S1031">
        <v>210.52</v>
      </c>
      <c r="T1031">
        <v>217.89</v>
      </c>
      <c r="U1031">
        <v>226</v>
      </c>
      <c r="V1031">
        <v>234.64</v>
      </c>
      <c r="W1031">
        <v>243.25</v>
      </c>
      <c r="X1031">
        <v>252.12</v>
      </c>
      <c r="Y1031">
        <v>260.91000000000003</v>
      </c>
      <c r="Z1031">
        <v>269.63</v>
      </c>
      <c r="AA1031">
        <v>278.58999999999997</v>
      </c>
      <c r="AB1031">
        <v>287.87</v>
      </c>
      <c r="AC1031">
        <v>297.42</v>
      </c>
      <c r="AD1031">
        <v>306.92</v>
      </c>
      <c r="AE1031">
        <v>316.73</v>
      </c>
      <c r="AF1031">
        <v>326.93</v>
      </c>
      <c r="AG1031">
        <v>336.77</v>
      </c>
      <c r="AH1031">
        <v>342.02</v>
      </c>
      <c r="AI1031">
        <v>342.87</v>
      </c>
      <c r="AJ1031">
        <v>343.35</v>
      </c>
      <c r="AK1031">
        <v>343.56</v>
      </c>
    </row>
    <row r="1032" spans="1:37" x14ac:dyDescent="0.3">
      <c r="A1032" s="24" t="str">
        <f t="shared" si="26"/>
        <v>SDGbaseTRAv2_UrbAS_BAU_wICAGRYIXhhd-4</v>
      </c>
      <c r="B1032" s="58" t="s">
        <v>221</v>
      </c>
      <c r="C1032" s="59" t="s">
        <v>276</v>
      </c>
      <c r="D1032" s="5" t="s">
        <v>95</v>
      </c>
      <c r="E1032" t="s">
        <v>88</v>
      </c>
      <c r="F1032">
        <v>173.02</v>
      </c>
      <c r="G1032">
        <v>168.81</v>
      </c>
      <c r="H1032">
        <v>168.91</v>
      </c>
      <c r="I1032">
        <v>173.64</v>
      </c>
      <c r="J1032">
        <v>177.38</v>
      </c>
      <c r="K1032">
        <v>180.64</v>
      </c>
      <c r="L1032">
        <v>184.72</v>
      </c>
      <c r="M1032">
        <v>189.26</v>
      </c>
      <c r="N1032">
        <v>194.19</v>
      </c>
      <c r="O1032">
        <v>199.73</v>
      </c>
      <c r="P1032">
        <v>205.8</v>
      </c>
      <c r="Q1032">
        <v>211.9</v>
      </c>
      <c r="R1032">
        <v>218.82</v>
      </c>
      <c r="S1032">
        <v>226.33</v>
      </c>
      <c r="T1032">
        <v>234.15</v>
      </c>
      <c r="U1032">
        <v>242.82</v>
      </c>
      <c r="V1032">
        <v>251.97</v>
      </c>
      <c r="W1032">
        <v>261.11</v>
      </c>
      <c r="X1032">
        <v>270.47000000000003</v>
      </c>
      <c r="Y1032">
        <v>279.67</v>
      </c>
      <c r="Z1032">
        <v>288.86</v>
      </c>
      <c r="AA1032">
        <v>298.24</v>
      </c>
      <c r="AB1032">
        <v>308.02999999999997</v>
      </c>
      <c r="AC1032">
        <v>317.97000000000003</v>
      </c>
      <c r="AD1032">
        <v>327.95</v>
      </c>
      <c r="AE1032">
        <v>338.27</v>
      </c>
      <c r="AF1032">
        <v>349</v>
      </c>
      <c r="AG1032">
        <v>359.18</v>
      </c>
      <c r="AH1032">
        <v>363.66</v>
      </c>
      <c r="AI1032">
        <v>364.09</v>
      </c>
      <c r="AJ1032">
        <v>364.26</v>
      </c>
      <c r="AK1032">
        <v>364.14</v>
      </c>
    </row>
    <row r="1033" spans="1:37" x14ac:dyDescent="0.3">
      <c r="A1033" s="24" t="str">
        <f t="shared" si="26"/>
        <v>SDGbaseTRAv2_UrbAS_BAU_wICAGRYIXhhd-5</v>
      </c>
      <c r="B1033" s="58" t="s">
        <v>221</v>
      </c>
      <c r="C1033" s="59" t="s">
        <v>276</v>
      </c>
      <c r="D1033" s="5" t="s">
        <v>95</v>
      </c>
      <c r="E1033" t="s">
        <v>89</v>
      </c>
      <c r="F1033">
        <v>238.85</v>
      </c>
      <c r="G1033">
        <v>231.64</v>
      </c>
      <c r="H1033">
        <v>234.1</v>
      </c>
      <c r="I1033">
        <v>240.32</v>
      </c>
      <c r="J1033">
        <v>245.11</v>
      </c>
      <c r="K1033">
        <v>249.41</v>
      </c>
      <c r="L1033">
        <v>254.86</v>
      </c>
      <c r="M1033">
        <v>260.92</v>
      </c>
      <c r="N1033">
        <v>267.56</v>
      </c>
      <c r="O1033">
        <v>274.95999999999998</v>
      </c>
      <c r="P1033">
        <v>283.10000000000002</v>
      </c>
      <c r="Q1033">
        <v>291.19</v>
      </c>
      <c r="R1033">
        <v>300.63</v>
      </c>
      <c r="S1033">
        <v>310.70999999999998</v>
      </c>
      <c r="T1033">
        <v>321.23</v>
      </c>
      <c r="U1033">
        <v>333.03</v>
      </c>
      <c r="V1033">
        <v>345.29</v>
      </c>
      <c r="W1033">
        <v>357.57</v>
      </c>
      <c r="X1033">
        <v>370.11</v>
      </c>
      <c r="Y1033">
        <v>382.22</v>
      </c>
      <c r="Z1033">
        <v>394.43</v>
      </c>
      <c r="AA1033">
        <v>406.8</v>
      </c>
      <c r="AB1033">
        <v>419.75</v>
      </c>
      <c r="AC1033">
        <v>432.69</v>
      </c>
      <c r="AD1033">
        <v>445.89</v>
      </c>
      <c r="AE1033">
        <v>459.61</v>
      </c>
      <c r="AF1033">
        <v>473.89</v>
      </c>
      <c r="AG1033">
        <v>487.1</v>
      </c>
      <c r="AH1033">
        <v>490.92</v>
      </c>
      <c r="AI1033">
        <v>490.51</v>
      </c>
      <c r="AJ1033">
        <v>490.12</v>
      </c>
      <c r="AK1033">
        <v>489.36</v>
      </c>
    </row>
    <row r="1034" spans="1:37" x14ac:dyDescent="0.3">
      <c r="A1034" s="24" t="str">
        <f t="shared" si="26"/>
        <v>SDGbaseTRAv2_UrbAS_BAU_wICAGRYIXhhd-6</v>
      </c>
      <c r="B1034" s="58" t="s">
        <v>221</v>
      </c>
      <c r="C1034" s="59" t="s">
        <v>276</v>
      </c>
      <c r="D1034" s="5" t="s">
        <v>95</v>
      </c>
      <c r="E1034" t="s">
        <v>90</v>
      </c>
      <c r="F1034">
        <v>288.75</v>
      </c>
      <c r="G1034">
        <v>276.86</v>
      </c>
      <c r="H1034">
        <v>282.88</v>
      </c>
      <c r="I1034">
        <v>289.89999999999998</v>
      </c>
      <c r="J1034">
        <v>294.8</v>
      </c>
      <c r="K1034">
        <v>299.83999999999997</v>
      </c>
      <c r="L1034">
        <v>306.16000000000003</v>
      </c>
      <c r="M1034">
        <v>313.14999999999998</v>
      </c>
      <c r="N1034">
        <v>320.89999999999998</v>
      </c>
      <c r="O1034">
        <v>329.47</v>
      </c>
      <c r="P1034">
        <v>338.94</v>
      </c>
      <c r="Q1034">
        <v>348.24</v>
      </c>
      <c r="R1034">
        <v>359.51</v>
      </c>
      <c r="S1034">
        <v>371.3</v>
      </c>
      <c r="T1034">
        <v>383.66</v>
      </c>
      <c r="U1034">
        <v>397.67</v>
      </c>
      <c r="V1034">
        <v>411.99</v>
      </c>
      <c r="W1034">
        <v>426.4</v>
      </c>
      <c r="X1034">
        <v>441.01</v>
      </c>
      <c r="Y1034">
        <v>454.92</v>
      </c>
      <c r="Z1034">
        <v>469.15</v>
      </c>
      <c r="AA1034">
        <v>483.39</v>
      </c>
      <c r="AB1034">
        <v>498.43</v>
      </c>
      <c r="AC1034">
        <v>513.16</v>
      </c>
      <c r="AD1034">
        <v>528.38</v>
      </c>
      <c r="AE1034">
        <v>544.26</v>
      </c>
      <c r="AF1034">
        <v>560.77</v>
      </c>
      <c r="AG1034">
        <v>575.6</v>
      </c>
      <c r="AH1034">
        <v>577.54999999999995</v>
      </c>
      <c r="AI1034">
        <v>576.01</v>
      </c>
      <c r="AJ1034">
        <v>574.77</v>
      </c>
      <c r="AK1034">
        <v>573.04</v>
      </c>
    </row>
    <row r="1035" spans="1:37" x14ac:dyDescent="0.3">
      <c r="A1035" s="24" t="str">
        <f t="shared" si="26"/>
        <v>SDGbaseTRAv2_UrbAS_BAU_wICAGRYIXhhd-7</v>
      </c>
      <c r="B1035" s="58" t="s">
        <v>221</v>
      </c>
      <c r="C1035" s="59" t="s">
        <v>276</v>
      </c>
      <c r="D1035" s="5" t="s">
        <v>95</v>
      </c>
      <c r="E1035" t="s">
        <v>91</v>
      </c>
      <c r="F1035">
        <v>412.51</v>
      </c>
      <c r="G1035">
        <v>392.61</v>
      </c>
      <c r="H1035">
        <v>404.48</v>
      </c>
      <c r="I1035">
        <v>413.85</v>
      </c>
      <c r="J1035">
        <v>419.78</v>
      </c>
      <c r="K1035">
        <v>426.83</v>
      </c>
      <c r="L1035">
        <v>435.61</v>
      </c>
      <c r="M1035">
        <v>445.23</v>
      </c>
      <c r="N1035">
        <v>455.99</v>
      </c>
      <c r="O1035">
        <v>467.75</v>
      </c>
      <c r="P1035">
        <v>480.83</v>
      </c>
      <c r="Q1035">
        <v>493.59</v>
      </c>
      <c r="R1035">
        <v>509.59</v>
      </c>
      <c r="S1035">
        <v>526.07000000000005</v>
      </c>
      <c r="T1035">
        <v>543.37</v>
      </c>
      <c r="U1035">
        <v>563.15</v>
      </c>
      <c r="V1035">
        <v>583.05999999999995</v>
      </c>
      <c r="W1035">
        <v>603.21</v>
      </c>
      <c r="X1035">
        <v>623.63</v>
      </c>
      <c r="Y1035">
        <v>642.76</v>
      </c>
      <c r="Z1035">
        <v>662.58</v>
      </c>
      <c r="AA1035">
        <v>682.19</v>
      </c>
      <c r="AB1035">
        <v>703.11</v>
      </c>
      <c r="AC1035">
        <v>723.17</v>
      </c>
      <c r="AD1035">
        <v>744.1</v>
      </c>
      <c r="AE1035">
        <v>766.02</v>
      </c>
      <c r="AF1035">
        <v>788.82</v>
      </c>
      <c r="AG1035">
        <v>808.9</v>
      </c>
      <c r="AH1035">
        <v>808.83</v>
      </c>
      <c r="AI1035">
        <v>805.44</v>
      </c>
      <c r="AJ1035">
        <v>802.81</v>
      </c>
      <c r="AK1035">
        <v>799.41</v>
      </c>
    </row>
    <row r="1036" spans="1:37" x14ac:dyDescent="0.3">
      <c r="A1036" s="24" t="str">
        <f t="shared" si="26"/>
        <v>SDGbaseTRAv2_UrbAS_BAU_wICAGRYIXhhd-8</v>
      </c>
      <c r="B1036" s="58" t="s">
        <v>221</v>
      </c>
      <c r="C1036" s="59" t="s">
        <v>276</v>
      </c>
      <c r="D1036" s="5" t="s">
        <v>95</v>
      </c>
      <c r="E1036" t="s">
        <v>92</v>
      </c>
      <c r="F1036">
        <v>748.01</v>
      </c>
      <c r="G1036">
        <v>704.08</v>
      </c>
      <c r="H1036">
        <v>732.93</v>
      </c>
      <c r="I1036">
        <v>748.66</v>
      </c>
      <c r="J1036">
        <v>756.06</v>
      </c>
      <c r="K1036">
        <v>768.75</v>
      </c>
      <c r="L1036">
        <v>784.15</v>
      </c>
      <c r="M1036">
        <v>800.77</v>
      </c>
      <c r="N1036">
        <v>819.47</v>
      </c>
      <c r="O1036">
        <v>839.4</v>
      </c>
      <c r="P1036">
        <v>861.99</v>
      </c>
      <c r="Q1036">
        <v>883.91</v>
      </c>
      <c r="R1036">
        <v>912.81</v>
      </c>
      <c r="S1036">
        <v>941.84</v>
      </c>
      <c r="T1036">
        <v>972.39</v>
      </c>
      <c r="U1036">
        <v>1007.6</v>
      </c>
      <c r="V1036">
        <v>1042.3</v>
      </c>
      <c r="W1036">
        <v>1077.75</v>
      </c>
      <c r="X1036">
        <v>1113.77</v>
      </c>
      <c r="Y1036">
        <v>1146.8499999999999</v>
      </c>
      <c r="Z1036">
        <v>1181.5899999999999</v>
      </c>
      <c r="AA1036">
        <v>1215.5</v>
      </c>
      <c r="AB1036">
        <v>1251.79</v>
      </c>
      <c r="AC1036">
        <v>1285.76</v>
      </c>
      <c r="AD1036">
        <v>1321.72</v>
      </c>
      <c r="AE1036">
        <v>1359.59</v>
      </c>
      <c r="AF1036">
        <v>1399.02</v>
      </c>
      <c r="AG1036">
        <v>1433.02</v>
      </c>
      <c r="AH1036">
        <v>1426.86</v>
      </c>
      <c r="AI1036">
        <v>1418.2</v>
      </c>
      <c r="AJ1036">
        <v>1411.65</v>
      </c>
      <c r="AK1036">
        <v>1403.68</v>
      </c>
    </row>
    <row r="1037" spans="1:37" x14ac:dyDescent="0.3">
      <c r="A1037" s="24" t="str">
        <f t="shared" si="26"/>
        <v>SDGbaseTRAv2_UrbAS_BAU_wICAGRYIXhhd-9</v>
      </c>
      <c r="B1037" s="58" t="s">
        <v>221</v>
      </c>
      <c r="C1037" s="59" t="s">
        <v>276</v>
      </c>
      <c r="D1037" s="5" t="s">
        <v>95</v>
      </c>
      <c r="E1037" t="s">
        <v>93</v>
      </c>
      <c r="F1037">
        <v>1780.4</v>
      </c>
      <c r="G1037">
        <v>1655.6</v>
      </c>
      <c r="H1037">
        <v>1736</v>
      </c>
      <c r="I1037">
        <v>1768.95</v>
      </c>
      <c r="J1037">
        <v>1777.82</v>
      </c>
      <c r="K1037">
        <v>1808.49</v>
      </c>
      <c r="L1037">
        <v>1843.87</v>
      </c>
      <c r="M1037">
        <v>1881.14</v>
      </c>
      <c r="N1037">
        <v>1923.58</v>
      </c>
      <c r="O1037">
        <v>1969.61</v>
      </c>
      <c r="P1037">
        <v>2020.97</v>
      </c>
      <c r="Q1037">
        <v>2070.46</v>
      </c>
      <c r="R1037">
        <v>2139.09</v>
      </c>
      <c r="S1037">
        <v>2206.64</v>
      </c>
      <c r="T1037">
        <v>2277.9699999999998</v>
      </c>
      <c r="U1037">
        <v>2360.73</v>
      </c>
      <c r="V1037">
        <v>2440.9299999999998</v>
      </c>
      <c r="W1037">
        <v>2523.4699999999998</v>
      </c>
      <c r="X1037">
        <v>2607.83</v>
      </c>
      <c r="Y1037">
        <v>2684.66</v>
      </c>
      <c r="Z1037">
        <v>2767.11</v>
      </c>
      <c r="AA1037">
        <v>2846.06</v>
      </c>
      <c r="AB1037">
        <v>2933.61</v>
      </c>
      <c r="AC1037">
        <v>3012.86</v>
      </c>
      <c r="AD1037">
        <v>3095.82</v>
      </c>
      <c r="AE1037">
        <v>3183.08</v>
      </c>
      <c r="AF1037">
        <v>3273.86</v>
      </c>
      <c r="AG1037">
        <v>3350.95</v>
      </c>
      <c r="AH1037">
        <v>3332.5</v>
      </c>
      <c r="AI1037">
        <v>3311.57</v>
      </c>
      <c r="AJ1037">
        <v>3294.03</v>
      </c>
      <c r="AK1037">
        <v>3271.99</v>
      </c>
    </row>
    <row r="1038" spans="1:37" x14ac:dyDescent="0.3">
      <c r="A1038" s="24" t="str">
        <f t="shared" si="26"/>
        <v>SDGbaseTRAv2_UrbAS_BAU_wICAGRC_YIXtotal</v>
      </c>
      <c r="B1038" s="58" t="s">
        <v>221</v>
      </c>
      <c r="C1038" s="59" t="s">
        <v>276</v>
      </c>
      <c r="D1038" s="5" t="s">
        <v>223</v>
      </c>
      <c r="E1038" t="s">
        <v>1</v>
      </c>
      <c r="F1038">
        <v>5873.17</v>
      </c>
      <c r="G1038">
        <v>5528.24</v>
      </c>
      <c r="H1038">
        <v>5695.14</v>
      </c>
      <c r="I1038">
        <v>5813.22</v>
      </c>
      <c r="J1038">
        <v>5874.51</v>
      </c>
      <c r="K1038">
        <v>5979.62</v>
      </c>
      <c r="L1038">
        <v>6100.42</v>
      </c>
      <c r="M1038">
        <v>6224.61</v>
      </c>
      <c r="N1038">
        <v>6364.16</v>
      </c>
      <c r="O1038">
        <v>6527.48</v>
      </c>
      <c r="P1038">
        <v>6703.56</v>
      </c>
      <c r="Q1038">
        <v>6876.81</v>
      </c>
      <c r="R1038">
        <v>7102.24</v>
      </c>
      <c r="S1038">
        <v>7329.63</v>
      </c>
      <c r="T1038">
        <v>7569.08</v>
      </c>
      <c r="U1038">
        <v>7843.06</v>
      </c>
      <c r="V1038">
        <v>8111.88</v>
      </c>
      <c r="W1038">
        <v>8388.81</v>
      </c>
      <c r="X1038">
        <v>8676.86</v>
      </c>
      <c r="Y1038">
        <v>8949.15</v>
      </c>
      <c r="Z1038">
        <v>9238.83</v>
      </c>
      <c r="AA1038">
        <v>9519.85</v>
      </c>
      <c r="AB1038">
        <v>9832.2800000000007</v>
      </c>
      <c r="AC1038">
        <v>10125.44</v>
      </c>
      <c r="AD1038">
        <v>10421.35</v>
      </c>
      <c r="AE1038">
        <v>10728.21</v>
      </c>
      <c r="AF1038">
        <v>11045.67</v>
      </c>
      <c r="AG1038">
        <v>11353.9</v>
      </c>
      <c r="AH1038">
        <v>11416.46</v>
      </c>
      <c r="AI1038">
        <v>11435.43</v>
      </c>
      <c r="AJ1038">
        <v>11448.82</v>
      </c>
      <c r="AK1038">
        <v>11441.62</v>
      </c>
    </row>
    <row r="1039" spans="1:37" x14ac:dyDescent="0.3">
      <c r="A1039" s="24" t="str">
        <f t="shared" si="26"/>
        <v>SDGbaseTRAv2_UrbAS_BAU_wICAGRTINSXent-n</v>
      </c>
      <c r="B1039" s="58" t="s">
        <v>221</v>
      </c>
      <c r="C1039" s="59" t="s">
        <v>276</v>
      </c>
      <c r="D1039" s="5" t="s">
        <v>94</v>
      </c>
      <c r="E1039" t="s">
        <v>82</v>
      </c>
      <c r="F1039">
        <v>0.14000000000000001</v>
      </c>
      <c r="G1039">
        <v>0.15</v>
      </c>
      <c r="H1039">
        <v>0.15</v>
      </c>
      <c r="I1039">
        <v>0.16</v>
      </c>
      <c r="J1039">
        <v>0.18</v>
      </c>
      <c r="K1039">
        <v>0.18</v>
      </c>
      <c r="L1039">
        <v>0.18</v>
      </c>
      <c r="M1039">
        <v>0.18</v>
      </c>
      <c r="N1039">
        <v>0.18</v>
      </c>
      <c r="O1039">
        <v>0.18</v>
      </c>
      <c r="P1039">
        <v>0.18</v>
      </c>
      <c r="Q1039">
        <v>0.19</v>
      </c>
      <c r="R1039">
        <v>0.18</v>
      </c>
      <c r="S1039">
        <v>0.18</v>
      </c>
      <c r="T1039">
        <v>0.18</v>
      </c>
      <c r="U1039">
        <v>0.17</v>
      </c>
      <c r="V1039">
        <v>0.17</v>
      </c>
      <c r="W1039">
        <v>0.17</v>
      </c>
      <c r="X1039">
        <v>0.16</v>
      </c>
      <c r="Y1039">
        <v>0.16</v>
      </c>
      <c r="Z1039">
        <v>0.16</v>
      </c>
      <c r="AA1039">
        <v>0.16</v>
      </c>
      <c r="AB1039">
        <v>0.15</v>
      </c>
      <c r="AC1039">
        <v>0.15</v>
      </c>
      <c r="AD1039">
        <v>0.15</v>
      </c>
      <c r="AE1039">
        <v>0.15</v>
      </c>
      <c r="AF1039">
        <v>0.15</v>
      </c>
      <c r="AG1039">
        <v>0.14000000000000001</v>
      </c>
      <c r="AH1039">
        <v>0.15</v>
      </c>
      <c r="AI1039">
        <v>0.15</v>
      </c>
      <c r="AJ1039">
        <v>0.15</v>
      </c>
      <c r="AK1039">
        <v>0.16</v>
      </c>
    </row>
    <row r="1040" spans="1:37" x14ac:dyDescent="0.3">
      <c r="A1040" s="24" t="str">
        <f t="shared" si="26"/>
        <v>SDGbaseTRAv2_UrbAS_BAU_wICAGRTINSXent-e</v>
      </c>
      <c r="B1040" s="58" t="s">
        <v>221</v>
      </c>
      <c r="C1040" s="59" t="s">
        <v>276</v>
      </c>
      <c r="D1040" s="5" t="s">
        <v>94</v>
      </c>
      <c r="E1040" t="s">
        <v>83</v>
      </c>
      <c r="F1040">
        <v>0.11</v>
      </c>
      <c r="G1040">
        <v>0.12</v>
      </c>
      <c r="H1040">
        <v>0.12</v>
      </c>
      <c r="I1040">
        <v>0.12</v>
      </c>
      <c r="J1040">
        <v>0.12</v>
      </c>
      <c r="K1040">
        <v>0.12</v>
      </c>
      <c r="L1040">
        <v>0.12</v>
      </c>
      <c r="M1040">
        <v>0.12</v>
      </c>
      <c r="N1040">
        <v>0.12</v>
      </c>
      <c r="O1040">
        <v>0.12</v>
      </c>
      <c r="P1040">
        <v>0.12</v>
      </c>
      <c r="Q1040">
        <v>0.12</v>
      </c>
      <c r="R1040">
        <v>0.12</v>
      </c>
      <c r="S1040">
        <v>0.12</v>
      </c>
      <c r="T1040">
        <v>0.12</v>
      </c>
      <c r="U1040">
        <v>0.12</v>
      </c>
      <c r="V1040">
        <v>0.12</v>
      </c>
      <c r="W1040">
        <v>0.12</v>
      </c>
      <c r="X1040">
        <v>0.12</v>
      </c>
      <c r="Y1040">
        <v>0.12</v>
      </c>
      <c r="Z1040">
        <v>0.11</v>
      </c>
      <c r="AA1040">
        <v>0.11</v>
      </c>
      <c r="AB1040">
        <v>0.11</v>
      </c>
      <c r="AC1040">
        <v>0.11</v>
      </c>
      <c r="AD1040">
        <v>0.11</v>
      </c>
      <c r="AE1040">
        <v>0.11</v>
      </c>
      <c r="AF1040">
        <v>0.11</v>
      </c>
      <c r="AG1040">
        <v>0.11</v>
      </c>
      <c r="AH1040">
        <v>0.11</v>
      </c>
      <c r="AI1040">
        <v>0.11</v>
      </c>
      <c r="AJ1040">
        <v>0.11</v>
      </c>
      <c r="AK1040">
        <v>0.11</v>
      </c>
    </row>
    <row r="1041" spans="1:37" x14ac:dyDescent="0.3">
      <c r="A1041" s="24" t="str">
        <f t="shared" si="26"/>
        <v>SDGbaseTRAv2_UrbAS_BAU_wICAGRTINSXhhd-0</v>
      </c>
      <c r="B1041" s="58" t="s">
        <v>221</v>
      </c>
      <c r="C1041" s="59" t="s">
        <v>276</v>
      </c>
      <c r="D1041" s="5" t="s">
        <v>94</v>
      </c>
      <c r="E1041" t="s">
        <v>84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</row>
    <row r="1042" spans="1:37" x14ac:dyDescent="0.3">
      <c r="A1042" s="24" t="str">
        <f t="shared" si="26"/>
        <v>SDGbaseTRAv2_UrbAS_BAU_wICAGRTINSXhhd-1</v>
      </c>
      <c r="B1042" s="58" t="s">
        <v>221</v>
      </c>
      <c r="C1042" s="59" t="s">
        <v>276</v>
      </c>
      <c r="D1042" s="5" t="s">
        <v>94</v>
      </c>
      <c r="E1042" t="s">
        <v>85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</row>
    <row r="1043" spans="1:37" x14ac:dyDescent="0.3">
      <c r="A1043" s="24" t="str">
        <f t="shared" si="26"/>
        <v>SDGbaseTRAv2_UrbAS_BAU_wICAGRTINSXhhd-2</v>
      </c>
      <c r="B1043" s="58" t="s">
        <v>221</v>
      </c>
      <c r="C1043" s="59" t="s">
        <v>276</v>
      </c>
      <c r="D1043" s="5" t="s">
        <v>94</v>
      </c>
      <c r="E1043" t="s">
        <v>86</v>
      </c>
      <c r="F1043">
        <v>0.01</v>
      </c>
      <c r="G1043">
        <v>0.01</v>
      </c>
      <c r="H1043">
        <v>0.01</v>
      </c>
      <c r="I1043">
        <v>0.01</v>
      </c>
      <c r="J1043">
        <v>0.01</v>
      </c>
      <c r="K1043">
        <v>0.01</v>
      </c>
      <c r="L1043">
        <v>0.01</v>
      </c>
      <c r="M1043">
        <v>0.01</v>
      </c>
      <c r="N1043">
        <v>0.01</v>
      </c>
      <c r="O1043">
        <v>0.01</v>
      </c>
      <c r="P1043">
        <v>0.01</v>
      </c>
      <c r="Q1043">
        <v>0.01</v>
      </c>
      <c r="R1043">
        <v>0.01</v>
      </c>
      <c r="S1043">
        <v>0.01</v>
      </c>
      <c r="T1043">
        <v>0.01</v>
      </c>
      <c r="U1043">
        <v>0.01</v>
      </c>
      <c r="V1043">
        <v>0.01</v>
      </c>
      <c r="W1043">
        <v>0.01</v>
      </c>
      <c r="X1043">
        <v>0.01</v>
      </c>
      <c r="Y1043">
        <v>0.01</v>
      </c>
      <c r="Z1043">
        <v>0.01</v>
      </c>
      <c r="AA1043">
        <v>0.01</v>
      </c>
      <c r="AB1043">
        <v>0.01</v>
      </c>
      <c r="AC1043">
        <v>0.01</v>
      </c>
      <c r="AD1043">
        <v>0.01</v>
      </c>
      <c r="AE1043">
        <v>0.01</v>
      </c>
      <c r="AF1043">
        <v>0.01</v>
      </c>
      <c r="AG1043">
        <v>0.01</v>
      </c>
      <c r="AH1043">
        <v>0.01</v>
      </c>
      <c r="AI1043">
        <v>0.01</v>
      </c>
      <c r="AJ1043">
        <v>0.01</v>
      </c>
      <c r="AK1043">
        <v>0.01</v>
      </c>
    </row>
    <row r="1044" spans="1:37" x14ac:dyDescent="0.3">
      <c r="A1044" s="24" t="str">
        <f t="shared" si="26"/>
        <v>SDGbaseTRAv2_UrbAS_BAU_wICAGRTINSXhhd-3</v>
      </c>
      <c r="B1044" s="58" t="s">
        <v>221</v>
      </c>
      <c r="C1044" s="59" t="s">
        <v>276</v>
      </c>
      <c r="D1044" s="5" t="s">
        <v>94</v>
      </c>
      <c r="E1044" t="s">
        <v>87</v>
      </c>
      <c r="F1044">
        <v>0.01</v>
      </c>
      <c r="G1044">
        <v>0.01</v>
      </c>
      <c r="H1044">
        <v>0.01</v>
      </c>
      <c r="I1044">
        <v>0.01</v>
      </c>
      <c r="J1044">
        <v>0.01</v>
      </c>
      <c r="K1044">
        <v>0.01</v>
      </c>
      <c r="L1044">
        <v>0.01</v>
      </c>
      <c r="M1044">
        <v>0.01</v>
      </c>
      <c r="N1044">
        <v>0.01</v>
      </c>
      <c r="O1044">
        <v>0.01</v>
      </c>
      <c r="P1044">
        <v>0.01</v>
      </c>
      <c r="Q1044">
        <v>0.01</v>
      </c>
      <c r="R1044">
        <v>0.01</v>
      </c>
      <c r="S1044">
        <v>0.01</v>
      </c>
      <c r="T1044">
        <v>0.01</v>
      </c>
      <c r="U1044">
        <v>0.01</v>
      </c>
      <c r="V1044">
        <v>0.01</v>
      </c>
      <c r="W1044">
        <v>0.01</v>
      </c>
      <c r="X1044">
        <v>0.01</v>
      </c>
      <c r="Y1044">
        <v>0.01</v>
      </c>
      <c r="Z1044">
        <v>0.01</v>
      </c>
      <c r="AA1044">
        <v>0.01</v>
      </c>
      <c r="AB1044">
        <v>0.01</v>
      </c>
      <c r="AC1044">
        <v>0.01</v>
      </c>
      <c r="AD1044">
        <v>0.01</v>
      </c>
      <c r="AE1044">
        <v>0.01</v>
      </c>
      <c r="AF1044">
        <v>0.01</v>
      </c>
      <c r="AG1044">
        <v>0.01</v>
      </c>
      <c r="AH1044">
        <v>0.01</v>
      </c>
      <c r="AI1044">
        <v>0.01</v>
      </c>
      <c r="AJ1044">
        <v>0.01</v>
      </c>
      <c r="AK1044">
        <v>0.01</v>
      </c>
    </row>
    <row r="1045" spans="1:37" x14ac:dyDescent="0.3">
      <c r="A1045" s="24" t="str">
        <f t="shared" si="26"/>
        <v>SDGbaseTRAv2_UrbAS_BAU_wICAGRTINSXhhd-4</v>
      </c>
      <c r="B1045" s="58" t="s">
        <v>221</v>
      </c>
      <c r="C1045" s="59" t="s">
        <v>276</v>
      </c>
      <c r="D1045" s="5" t="s">
        <v>94</v>
      </c>
      <c r="E1045" t="s">
        <v>88</v>
      </c>
      <c r="F1045">
        <v>0.02</v>
      </c>
      <c r="G1045">
        <v>0.02</v>
      </c>
      <c r="H1045">
        <v>0.02</v>
      </c>
      <c r="I1045">
        <v>0.02</v>
      </c>
      <c r="J1045">
        <v>0.02</v>
      </c>
      <c r="K1045">
        <v>0.02</v>
      </c>
      <c r="L1045">
        <v>0.02</v>
      </c>
      <c r="M1045">
        <v>0.02</v>
      </c>
      <c r="N1045">
        <v>0.02</v>
      </c>
      <c r="O1045">
        <v>0.02</v>
      </c>
      <c r="P1045">
        <v>0.03</v>
      </c>
      <c r="Q1045">
        <v>0.03</v>
      </c>
      <c r="R1045">
        <v>0.02</v>
      </c>
      <c r="S1045">
        <v>0.02</v>
      </c>
      <c r="T1045">
        <v>0.02</v>
      </c>
      <c r="U1045">
        <v>0.02</v>
      </c>
      <c r="V1045">
        <v>0.02</v>
      </c>
      <c r="W1045">
        <v>0.02</v>
      </c>
      <c r="X1045">
        <v>0.02</v>
      </c>
      <c r="Y1045">
        <v>0.02</v>
      </c>
      <c r="Z1045">
        <v>0.02</v>
      </c>
      <c r="AA1045">
        <v>0.02</v>
      </c>
      <c r="AB1045">
        <v>0.02</v>
      </c>
      <c r="AC1045">
        <v>0.02</v>
      </c>
      <c r="AD1045">
        <v>0.02</v>
      </c>
      <c r="AE1045">
        <v>0.02</v>
      </c>
      <c r="AF1045">
        <v>0.02</v>
      </c>
      <c r="AG1045">
        <v>0.02</v>
      </c>
      <c r="AH1045">
        <v>0.02</v>
      </c>
      <c r="AI1045">
        <v>0.02</v>
      </c>
      <c r="AJ1045">
        <v>0.02</v>
      </c>
      <c r="AK1045">
        <v>0.02</v>
      </c>
    </row>
    <row r="1046" spans="1:37" x14ac:dyDescent="0.3">
      <c r="A1046" s="24" t="str">
        <f t="shared" si="26"/>
        <v>SDGbaseTRAv2_UrbAS_BAU_wICAGRTINSXhhd-5</v>
      </c>
      <c r="B1046" s="58" t="s">
        <v>221</v>
      </c>
      <c r="C1046" s="59" t="s">
        <v>276</v>
      </c>
      <c r="D1046" s="5" t="s">
        <v>94</v>
      </c>
      <c r="E1046" t="s">
        <v>89</v>
      </c>
      <c r="F1046">
        <v>0.04</v>
      </c>
      <c r="G1046">
        <v>0.04</v>
      </c>
      <c r="H1046">
        <v>0.04</v>
      </c>
      <c r="I1046">
        <v>0.04</v>
      </c>
      <c r="J1046">
        <v>0.05</v>
      </c>
      <c r="K1046">
        <v>0.05</v>
      </c>
      <c r="L1046">
        <v>0.05</v>
      </c>
      <c r="M1046">
        <v>0.05</v>
      </c>
      <c r="N1046">
        <v>0.05</v>
      </c>
      <c r="O1046">
        <v>0.05</v>
      </c>
      <c r="P1046">
        <v>0.05</v>
      </c>
      <c r="Q1046">
        <v>0.05</v>
      </c>
      <c r="R1046">
        <v>0.05</v>
      </c>
      <c r="S1046">
        <v>0.05</v>
      </c>
      <c r="T1046">
        <v>0.05</v>
      </c>
      <c r="U1046">
        <v>0.05</v>
      </c>
      <c r="V1046">
        <v>0.05</v>
      </c>
      <c r="W1046">
        <v>0.05</v>
      </c>
      <c r="X1046">
        <v>0.04</v>
      </c>
      <c r="Y1046">
        <v>0.04</v>
      </c>
      <c r="Z1046">
        <v>0.04</v>
      </c>
      <c r="AA1046">
        <v>0.04</v>
      </c>
      <c r="AB1046">
        <v>0.04</v>
      </c>
      <c r="AC1046">
        <v>0.04</v>
      </c>
      <c r="AD1046">
        <v>0.04</v>
      </c>
      <c r="AE1046">
        <v>0.04</v>
      </c>
      <c r="AF1046">
        <v>0.04</v>
      </c>
      <c r="AG1046">
        <v>0.04</v>
      </c>
      <c r="AH1046">
        <v>0.04</v>
      </c>
      <c r="AI1046">
        <v>0.04</v>
      </c>
      <c r="AJ1046">
        <v>0.04</v>
      </c>
      <c r="AK1046">
        <v>0.04</v>
      </c>
    </row>
    <row r="1047" spans="1:37" x14ac:dyDescent="0.3">
      <c r="A1047" s="24" t="str">
        <f t="shared" si="26"/>
        <v>SDGbaseTRAv2_UrbAS_BAU_wICAGRTINSXhhd-6</v>
      </c>
      <c r="B1047" s="58" t="s">
        <v>221</v>
      </c>
      <c r="C1047" s="59" t="s">
        <v>276</v>
      </c>
      <c r="D1047" s="5" t="s">
        <v>94</v>
      </c>
      <c r="E1047" t="s">
        <v>90</v>
      </c>
      <c r="F1047">
        <v>0.05</v>
      </c>
      <c r="G1047">
        <v>0.05</v>
      </c>
      <c r="H1047">
        <v>0.05</v>
      </c>
      <c r="I1047">
        <v>0.06</v>
      </c>
      <c r="J1047">
        <v>7.0000000000000007E-2</v>
      </c>
      <c r="K1047">
        <v>7.0000000000000007E-2</v>
      </c>
      <c r="L1047">
        <v>7.0000000000000007E-2</v>
      </c>
      <c r="M1047">
        <v>7.0000000000000007E-2</v>
      </c>
      <c r="N1047">
        <v>7.0000000000000007E-2</v>
      </c>
      <c r="O1047">
        <v>7.0000000000000007E-2</v>
      </c>
      <c r="P1047">
        <v>7.0000000000000007E-2</v>
      </c>
      <c r="Q1047">
        <v>7.0000000000000007E-2</v>
      </c>
      <c r="R1047">
        <v>7.0000000000000007E-2</v>
      </c>
      <c r="S1047">
        <v>7.0000000000000007E-2</v>
      </c>
      <c r="T1047">
        <v>0.06</v>
      </c>
      <c r="U1047">
        <v>0.06</v>
      </c>
      <c r="V1047">
        <v>0.06</v>
      </c>
      <c r="W1047">
        <v>0.06</v>
      </c>
      <c r="X1047">
        <v>0.06</v>
      </c>
      <c r="Y1047">
        <v>0.06</v>
      </c>
      <c r="Z1047">
        <v>0.06</v>
      </c>
      <c r="AA1047">
        <v>0.06</v>
      </c>
      <c r="AB1047">
        <v>0.06</v>
      </c>
      <c r="AC1047">
        <v>0.05</v>
      </c>
      <c r="AD1047">
        <v>0.05</v>
      </c>
      <c r="AE1047">
        <v>0.05</v>
      </c>
      <c r="AF1047">
        <v>0.05</v>
      </c>
      <c r="AG1047">
        <v>0.05</v>
      </c>
      <c r="AH1047">
        <v>0.05</v>
      </c>
      <c r="AI1047">
        <v>0.05</v>
      </c>
      <c r="AJ1047">
        <v>0.06</v>
      </c>
      <c r="AK1047">
        <v>0.06</v>
      </c>
    </row>
    <row r="1048" spans="1:37" x14ac:dyDescent="0.3">
      <c r="A1048" s="24" t="str">
        <f t="shared" si="26"/>
        <v>SDGbaseTRAv2_UrbAS_BAU_wICAGRTINSXhhd-7</v>
      </c>
      <c r="B1048" s="58" t="s">
        <v>221</v>
      </c>
      <c r="C1048" s="59" t="s">
        <v>276</v>
      </c>
      <c r="D1048" s="5" t="s">
        <v>94</v>
      </c>
      <c r="E1048" t="s">
        <v>91</v>
      </c>
      <c r="F1048">
        <v>0.08</v>
      </c>
      <c r="G1048">
        <v>0.09</v>
      </c>
      <c r="H1048">
        <v>0.09</v>
      </c>
      <c r="I1048">
        <v>0.09</v>
      </c>
      <c r="J1048">
        <v>0.11</v>
      </c>
      <c r="K1048">
        <v>0.11</v>
      </c>
      <c r="L1048">
        <v>0.11</v>
      </c>
      <c r="M1048">
        <v>0.11</v>
      </c>
      <c r="N1048">
        <v>0.11</v>
      </c>
      <c r="O1048">
        <v>0.11</v>
      </c>
      <c r="P1048">
        <v>0.11</v>
      </c>
      <c r="Q1048">
        <v>0.11</v>
      </c>
      <c r="R1048">
        <v>0.11</v>
      </c>
      <c r="S1048">
        <v>0.11</v>
      </c>
      <c r="T1048">
        <v>0.1</v>
      </c>
      <c r="U1048">
        <v>0.1</v>
      </c>
      <c r="V1048">
        <v>0.1</v>
      </c>
      <c r="W1048">
        <v>0.1</v>
      </c>
      <c r="X1048">
        <v>0.1</v>
      </c>
      <c r="Y1048">
        <v>0.09</v>
      </c>
      <c r="Z1048">
        <v>0.09</v>
      </c>
      <c r="AA1048">
        <v>0.09</v>
      </c>
      <c r="AB1048">
        <v>0.09</v>
      </c>
      <c r="AC1048">
        <v>0.09</v>
      </c>
      <c r="AD1048">
        <v>0.09</v>
      </c>
      <c r="AE1048">
        <v>0.09</v>
      </c>
      <c r="AF1048">
        <v>0.09</v>
      </c>
      <c r="AG1048">
        <v>0.08</v>
      </c>
      <c r="AH1048">
        <v>0.09</v>
      </c>
      <c r="AI1048">
        <v>0.09</v>
      </c>
      <c r="AJ1048">
        <v>0.09</v>
      </c>
      <c r="AK1048">
        <v>0.09</v>
      </c>
    </row>
    <row r="1049" spans="1:37" x14ac:dyDescent="0.3">
      <c r="A1049" s="24" t="str">
        <f t="shared" si="26"/>
        <v>SDGbaseTRAv2_UrbAS_BAU_wICAGRTINSXhhd-8</v>
      </c>
      <c r="B1049" s="58" t="s">
        <v>221</v>
      </c>
      <c r="C1049" s="59" t="s">
        <v>276</v>
      </c>
      <c r="D1049" s="5" t="s">
        <v>94</v>
      </c>
      <c r="E1049" t="s">
        <v>92</v>
      </c>
      <c r="F1049">
        <v>0.15</v>
      </c>
      <c r="G1049">
        <v>0.16</v>
      </c>
      <c r="H1049">
        <v>0.16</v>
      </c>
      <c r="I1049">
        <v>0.17</v>
      </c>
      <c r="J1049">
        <v>0.19</v>
      </c>
      <c r="K1049">
        <v>0.19</v>
      </c>
      <c r="L1049">
        <v>0.19</v>
      </c>
      <c r="M1049">
        <v>0.19</v>
      </c>
      <c r="N1049">
        <v>0.19</v>
      </c>
      <c r="O1049">
        <v>0.19</v>
      </c>
      <c r="P1049">
        <v>0.2</v>
      </c>
      <c r="Q1049">
        <v>0.2</v>
      </c>
      <c r="R1049">
        <v>0.19</v>
      </c>
      <c r="S1049">
        <v>0.19</v>
      </c>
      <c r="T1049">
        <v>0.19</v>
      </c>
      <c r="U1049">
        <v>0.18</v>
      </c>
      <c r="V1049">
        <v>0.18</v>
      </c>
      <c r="W1049">
        <v>0.18</v>
      </c>
      <c r="X1049">
        <v>0.17</v>
      </c>
      <c r="Y1049">
        <v>0.17</v>
      </c>
      <c r="Z1049">
        <v>0.17</v>
      </c>
      <c r="AA1049">
        <v>0.17</v>
      </c>
      <c r="AB1049">
        <v>0.16</v>
      </c>
      <c r="AC1049">
        <v>0.16</v>
      </c>
      <c r="AD1049">
        <v>0.16</v>
      </c>
      <c r="AE1049">
        <v>0.16</v>
      </c>
      <c r="AF1049">
        <v>0.15</v>
      </c>
      <c r="AG1049">
        <v>0.15</v>
      </c>
      <c r="AH1049">
        <v>0.16</v>
      </c>
      <c r="AI1049">
        <v>0.16</v>
      </c>
      <c r="AJ1049">
        <v>0.16</v>
      </c>
      <c r="AK1049">
        <v>0.17</v>
      </c>
    </row>
    <row r="1050" spans="1:37" x14ac:dyDescent="0.3">
      <c r="A1050" s="24" t="str">
        <f t="shared" si="26"/>
        <v>SDGbaseTRAv2_UrbAS_BAU_wICAGRTINSXhhd-9</v>
      </c>
      <c r="B1050" s="58" t="s">
        <v>221</v>
      </c>
      <c r="C1050" s="59" t="s">
        <v>276</v>
      </c>
      <c r="D1050" s="5" t="s">
        <v>94</v>
      </c>
      <c r="E1050" t="s">
        <v>93</v>
      </c>
      <c r="F1050">
        <v>0.2</v>
      </c>
      <c r="G1050">
        <v>0.21</v>
      </c>
      <c r="H1050">
        <v>0.21</v>
      </c>
      <c r="I1050">
        <v>0.23</v>
      </c>
      <c r="J1050">
        <v>0.26</v>
      </c>
      <c r="K1050">
        <v>0.25</v>
      </c>
      <c r="L1050">
        <v>0.25</v>
      </c>
      <c r="M1050">
        <v>0.25</v>
      </c>
      <c r="N1050">
        <v>0.26</v>
      </c>
      <c r="O1050">
        <v>0.26</v>
      </c>
      <c r="P1050">
        <v>0.26</v>
      </c>
      <c r="Q1050">
        <v>0.26</v>
      </c>
      <c r="R1050">
        <v>0.26</v>
      </c>
      <c r="S1050">
        <v>0.25</v>
      </c>
      <c r="T1050">
        <v>0.25</v>
      </c>
      <c r="U1050">
        <v>0.24</v>
      </c>
      <c r="V1050">
        <v>0.24</v>
      </c>
      <c r="W1050">
        <v>0.24</v>
      </c>
      <c r="X1050">
        <v>0.23</v>
      </c>
      <c r="Y1050">
        <v>0.23</v>
      </c>
      <c r="Z1050">
        <v>0.22</v>
      </c>
      <c r="AA1050">
        <v>0.22</v>
      </c>
      <c r="AB1050">
        <v>0.22</v>
      </c>
      <c r="AC1050">
        <v>0.21</v>
      </c>
      <c r="AD1050">
        <v>0.21</v>
      </c>
      <c r="AE1050">
        <v>0.21</v>
      </c>
      <c r="AF1050">
        <v>0.21</v>
      </c>
      <c r="AG1050">
        <v>0.2</v>
      </c>
      <c r="AH1050">
        <v>0.21</v>
      </c>
      <c r="AI1050">
        <v>0.21</v>
      </c>
      <c r="AJ1050">
        <v>0.22</v>
      </c>
      <c r="AK1050">
        <v>0.22</v>
      </c>
    </row>
    <row r="1051" spans="1:37" x14ac:dyDescent="0.3">
      <c r="A1051" s="24" t="str">
        <f t="shared" si="26"/>
        <v>SDGbaseTRAv2_UrbAS_BAU_wICAGRMPSXent-n</v>
      </c>
      <c r="B1051" s="58" t="s">
        <v>221</v>
      </c>
      <c r="C1051" s="59" t="s">
        <v>276</v>
      </c>
      <c r="D1051" s="5" t="s">
        <v>81</v>
      </c>
      <c r="E1051" t="s">
        <v>82</v>
      </c>
      <c r="F1051">
        <v>0.44</v>
      </c>
      <c r="G1051">
        <v>0.44</v>
      </c>
      <c r="H1051">
        <v>0.44</v>
      </c>
      <c r="I1051">
        <v>0.44</v>
      </c>
      <c r="J1051">
        <v>0.44</v>
      </c>
      <c r="K1051">
        <v>0.44</v>
      </c>
      <c r="L1051">
        <v>0.44</v>
      </c>
      <c r="M1051">
        <v>0.44</v>
      </c>
      <c r="N1051">
        <v>0.44</v>
      </c>
      <c r="O1051">
        <v>0.44</v>
      </c>
      <c r="P1051">
        <v>0.44</v>
      </c>
      <c r="Q1051">
        <v>0.44</v>
      </c>
      <c r="R1051">
        <v>0.44</v>
      </c>
      <c r="S1051">
        <v>0.44</v>
      </c>
      <c r="T1051">
        <v>0.44</v>
      </c>
      <c r="U1051">
        <v>0.44</v>
      </c>
      <c r="V1051">
        <v>0.44</v>
      </c>
      <c r="W1051">
        <v>0.44</v>
      </c>
      <c r="X1051">
        <v>0.44</v>
      </c>
      <c r="Y1051">
        <v>0.44</v>
      </c>
      <c r="Z1051">
        <v>0.44</v>
      </c>
      <c r="AA1051">
        <v>0.44</v>
      </c>
      <c r="AB1051">
        <v>0.44</v>
      </c>
      <c r="AC1051">
        <v>0.44</v>
      </c>
      <c r="AD1051">
        <v>0.44</v>
      </c>
      <c r="AE1051">
        <v>0.44</v>
      </c>
      <c r="AF1051">
        <v>0.44</v>
      </c>
      <c r="AG1051">
        <v>0.44</v>
      </c>
      <c r="AH1051">
        <v>0.44</v>
      </c>
      <c r="AI1051">
        <v>0.44</v>
      </c>
      <c r="AJ1051">
        <v>0.44</v>
      </c>
      <c r="AK1051">
        <v>0.44</v>
      </c>
    </row>
    <row r="1052" spans="1:37" x14ac:dyDescent="0.3">
      <c r="A1052" s="24" t="str">
        <f t="shared" si="26"/>
        <v>SDGbaseTRAv2_UrbAS_BAU_wICAGRMPSXent-e</v>
      </c>
      <c r="B1052" s="58" t="s">
        <v>221</v>
      </c>
      <c r="C1052" s="59" t="s">
        <v>276</v>
      </c>
      <c r="D1052" s="5" t="s">
        <v>81</v>
      </c>
      <c r="E1052" t="s">
        <v>83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</row>
    <row r="1053" spans="1:37" x14ac:dyDescent="0.3">
      <c r="A1053" s="24" t="str">
        <f t="shared" si="26"/>
        <v>SDGbaseTRAv2_UrbAS_BAU_wICAGRMPSXhhd-0</v>
      </c>
      <c r="B1053" s="58" t="s">
        <v>221</v>
      </c>
      <c r="C1053" s="59" t="s">
        <v>276</v>
      </c>
      <c r="D1053" s="5" t="s">
        <v>81</v>
      </c>
      <c r="E1053" t="s">
        <v>84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0.01</v>
      </c>
      <c r="S1053">
        <v>0.01</v>
      </c>
      <c r="T1053">
        <v>0.01</v>
      </c>
      <c r="U1053">
        <v>0.01</v>
      </c>
      <c r="V1053">
        <v>0.01</v>
      </c>
      <c r="W1053">
        <v>0.01</v>
      </c>
      <c r="X1053">
        <v>0.01</v>
      </c>
      <c r="Y1053">
        <v>0.01</v>
      </c>
      <c r="Z1053">
        <v>0.01</v>
      </c>
      <c r="AA1053">
        <v>0.01</v>
      </c>
      <c r="AB1053">
        <v>0.01</v>
      </c>
      <c r="AC1053">
        <v>0.01</v>
      </c>
      <c r="AD1053">
        <v>0.01</v>
      </c>
      <c r="AE1053">
        <v>0.01</v>
      </c>
      <c r="AF1053">
        <v>0.01</v>
      </c>
      <c r="AG1053">
        <v>0.01</v>
      </c>
      <c r="AH1053">
        <v>0</v>
      </c>
      <c r="AI1053">
        <v>0</v>
      </c>
      <c r="AJ1053">
        <v>-0.01</v>
      </c>
      <c r="AK1053">
        <v>-0.01</v>
      </c>
    </row>
    <row r="1054" spans="1:37" x14ac:dyDescent="0.3">
      <c r="A1054" s="24" t="str">
        <f t="shared" si="26"/>
        <v>SDGbaseTRAv2_UrbAS_BAU_wICAGRMPSXhhd-1</v>
      </c>
      <c r="B1054" s="58" t="s">
        <v>221</v>
      </c>
      <c r="C1054" s="59" t="s">
        <v>276</v>
      </c>
      <c r="D1054" s="5" t="s">
        <v>81</v>
      </c>
      <c r="E1054" t="s">
        <v>85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0.01</v>
      </c>
      <c r="S1054">
        <v>0.01</v>
      </c>
      <c r="T1054">
        <v>0.01</v>
      </c>
      <c r="U1054">
        <v>0.01</v>
      </c>
      <c r="V1054">
        <v>0.01</v>
      </c>
      <c r="W1054">
        <v>0.01</v>
      </c>
      <c r="X1054">
        <v>0.01</v>
      </c>
      <c r="Y1054">
        <v>0.01</v>
      </c>
      <c r="Z1054">
        <v>0.01</v>
      </c>
      <c r="AA1054">
        <v>0.01</v>
      </c>
      <c r="AB1054">
        <v>0.01</v>
      </c>
      <c r="AC1054">
        <v>0.01</v>
      </c>
      <c r="AD1054">
        <v>0.01</v>
      </c>
      <c r="AE1054">
        <v>0.01</v>
      </c>
      <c r="AF1054">
        <v>0.01</v>
      </c>
      <c r="AG1054">
        <v>0.01</v>
      </c>
      <c r="AH1054">
        <v>0</v>
      </c>
      <c r="AI1054">
        <v>0</v>
      </c>
      <c r="AJ1054">
        <v>-0.01</v>
      </c>
      <c r="AK1054">
        <v>-0.01</v>
      </c>
    </row>
    <row r="1055" spans="1:37" x14ac:dyDescent="0.3">
      <c r="A1055" s="24" t="str">
        <f t="shared" si="26"/>
        <v>SDGbaseTRAv2_UrbAS_BAU_wICAGRMPSXhhd-2</v>
      </c>
      <c r="B1055" s="58" t="s">
        <v>221</v>
      </c>
      <c r="C1055" s="59" t="s">
        <v>276</v>
      </c>
      <c r="D1055" s="5" t="s">
        <v>81</v>
      </c>
      <c r="E1055" t="s">
        <v>86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0.01</v>
      </c>
      <c r="R1055">
        <v>0.01</v>
      </c>
      <c r="S1055">
        <v>0.01</v>
      </c>
      <c r="T1055">
        <v>0.01</v>
      </c>
      <c r="U1055">
        <v>0.01</v>
      </c>
      <c r="V1055">
        <v>0.01</v>
      </c>
      <c r="W1055">
        <v>0.01</v>
      </c>
      <c r="X1055">
        <v>0.01</v>
      </c>
      <c r="Y1055">
        <v>0.01</v>
      </c>
      <c r="Z1055">
        <v>0.01</v>
      </c>
      <c r="AA1055">
        <v>0.01</v>
      </c>
      <c r="AB1055">
        <v>0.01</v>
      </c>
      <c r="AC1055">
        <v>0.01</v>
      </c>
      <c r="AD1055">
        <v>0.01</v>
      </c>
      <c r="AE1055">
        <v>0.01</v>
      </c>
      <c r="AF1055">
        <v>0.01</v>
      </c>
      <c r="AG1055">
        <v>0.01</v>
      </c>
      <c r="AH1055">
        <v>0</v>
      </c>
      <c r="AI1055">
        <v>0</v>
      </c>
      <c r="AJ1055">
        <v>-0.01</v>
      </c>
      <c r="AK1055">
        <v>-0.01</v>
      </c>
    </row>
    <row r="1056" spans="1:37" x14ac:dyDescent="0.3">
      <c r="A1056" s="24" t="str">
        <f t="shared" si="26"/>
        <v>SDGbaseTRAv2_UrbAS_BAU_wICAGRMPSXhhd-3</v>
      </c>
      <c r="B1056" s="58" t="s">
        <v>221</v>
      </c>
      <c r="C1056" s="59" t="s">
        <v>276</v>
      </c>
      <c r="D1056" s="5" t="s">
        <v>81</v>
      </c>
      <c r="E1056" t="s">
        <v>87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0.01</v>
      </c>
      <c r="O1056">
        <v>0.01</v>
      </c>
      <c r="P1056">
        <v>0.01</v>
      </c>
      <c r="Q1056">
        <v>0.01</v>
      </c>
      <c r="R1056">
        <v>0.01</v>
      </c>
      <c r="S1056">
        <v>0.01</v>
      </c>
      <c r="T1056">
        <v>0.01</v>
      </c>
      <c r="U1056">
        <v>0.01</v>
      </c>
      <c r="V1056">
        <v>0.01</v>
      </c>
      <c r="W1056">
        <v>0.01</v>
      </c>
      <c r="X1056">
        <v>0.01</v>
      </c>
      <c r="Y1056">
        <v>0.01</v>
      </c>
      <c r="Z1056">
        <v>0.01</v>
      </c>
      <c r="AA1056">
        <v>0.01</v>
      </c>
      <c r="AB1056">
        <v>0.01</v>
      </c>
      <c r="AC1056">
        <v>0.01</v>
      </c>
      <c r="AD1056">
        <v>0.01</v>
      </c>
      <c r="AE1056">
        <v>0.01</v>
      </c>
      <c r="AF1056">
        <v>0.01</v>
      </c>
      <c r="AG1056">
        <v>0.01</v>
      </c>
      <c r="AH1056">
        <v>0</v>
      </c>
      <c r="AI1056">
        <v>0</v>
      </c>
      <c r="AJ1056">
        <v>-0.01</v>
      </c>
      <c r="AK1056">
        <v>-0.01</v>
      </c>
    </row>
    <row r="1057" spans="1:37" x14ac:dyDescent="0.3">
      <c r="A1057" s="24" t="str">
        <f t="shared" si="26"/>
        <v>SDGbaseTRAv2_UrbAS_BAU_wICAGRMPSXhhd-4</v>
      </c>
      <c r="B1057" s="58" t="s">
        <v>221</v>
      </c>
      <c r="C1057" s="59" t="s">
        <v>276</v>
      </c>
      <c r="D1057" s="5" t="s">
        <v>81</v>
      </c>
      <c r="E1057" t="s">
        <v>88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0.01</v>
      </c>
      <c r="N1057">
        <v>0.01</v>
      </c>
      <c r="O1057">
        <v>0.01</v>
      </c>
      <c r="P1057">
        <v>0.01</v>
      </c>
      <c r="Q1057">
        <v>0.01</v>
      </c>
      <c r="R1057">
        <v>0.01</v>
      </c>
      <c r="S1057">
        <v>0.01</v>
      </c>
      <c r="T1057">
        <v>0.01</v>
      </c>
      <c r="U1057">
        <v>0.01</v>
      </c>
      <c r="V1057">
        <v>0.01</v>
      </c>
      <c r="W1057">
        <v>0.01</v>
      </c>
      <c r="X1057">
        <v>0.01</v>
      </c>
      <c r="Y1057">
        <v>0.01</v>
      </c>
      <c r="Z1057">
        <v>0.01</v>
      </c>
      <c r="AA1057">
        <v>0.01</v>
      </c>
      <c r="AB1057">
        <v>0.01</v>
      </c>
      <c r="AC1057">
        <v>0.01</v>
      </c>
      <c r="AD1057">
        <v>0.01</v>
      </c>
      <c r="AE1057">
        <v>0.01</v>
      </c>
      <c r="AF1057">
        <v>0.01</v>
      </c>
      <c r="AG1057">
        <v>0.01</v>
      </c>
      <c r="AH1057">
        <v>0</v>
      </c>
      <c r="AI1057">
        <v>0</v>
      </c>
      <c r="AJ1057">
        <v>-0.01</v>
      </c>
      <c r="AK1057">
        <v>-0.01</v>
      </c>
    </row>
    <row r="1058" spans="1:37" x14ac:dyDescent="0.3">
      <c r="A1058" s="24" t="str">
        <f t="shared" si="26"/>
        <v>SDGbaseTRAv2_UrbAS_BAU_wICAGRMPSXhhd-5</v>
      </c>
      <c r="B1058" s="58" t="s">
        <v>221</v>
      </c>
      <c r="C1058" s="59" t="s">
        <v>276</v>
      </c>
      <c r="D1058" s="5" t="s">
        <v>81</v>
      </c>
      <c r="E1058" t="s">
        <v>89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0.01</v>
      </c>
      <c r="N1058">
        <v>0.01</v>
      </c>
      <c r="O1058">
        <v>0.01</v>
      </c>
      <c r="P1058">
        <v>0.01</v>
      </c>
      <c r="Q1058">
        <v>0.01</v>
      </c>
      <c r="R1058">
        <v>0.01</v>
      </c>
      <c r="S1058">
        <v>0.01</v>
      </c>
      <c r="T1058">
        <v>0.01</v>
      </c>
      <c r="U1058">
        <v>0.01</v>
      </c>
      <c r="V1058">
        <v>0.01</v>
      </c>
      <c r="W1058">
        <v>0.01</v>
      </c>
      <c r="X1058">
        <v>0.01</v>
      </c>
      <c r="Y1058">
        <v>0.01</v>
      </c>
      <c r="Z1058">
        <v>0.01</v>
      </c>
      <c r="AA1058">
        <v>0.01</v>
      </c>
      <c r="AB1058">
        <v>0.01</v>
      </c>
      <c r="AC1058">
        <v>0.01</v>
      </c>
      <c r="AD1058">
        <v>0.01</v>
      </c>
      <c r="AE1058">
        <v>0.01</v>
      </c>
      <c r="AF1058">
        <v>0.01</v>
      </c>
      <c r="AG1058">
        <v>0.01</v>
      </c>
      <c r="AH1058">
        <v>0</v>
      </c>
      <c r="AI1058">
        <v>0</v>
      </c>
      <c r="AJ1058">
        <v>-0.01</v>
      </c>
      <c r="AK1058">
        <v>-0.01</v>
      </c>
    </row>
    <row r="1059" spans="1:37" x14ac:dyDescent="0.3">
      <c r="A1059" s="24" t="str">
        <f t="shared" si="26"/>
        <v>SDGbaseTRAv2_UrbAS_BAU_wICAGRMPSXhhd-6</v>
      </c>
      <c r="B1059" s="58" t="s">
        <v>221</v>
      </c>
      <c r="C1059" s="59" t="s">
        <v>276</v>
      </c>
      <c r="D1059" s="5" t="s">
        <v>81</v>
      </c>
      <c r="E1059" t="s">
        <v>90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0.01</v>
      </c>
      <c r="N1059">
        <v>0.01</v>
      </c>
      <c r="O1059">
        <v>0.01</v>
      </c>
      <c r="P1059">
        <v>0.01</v>
      </c>
      <c r="Q1059">
        <v>0.01</v>
      </c>
      <c r="R1059">
        <v>0.01</v>
      </c>
      <c r="S1059">
        <v>0.01</v>
      </c>
      <c r="T1059">
        <v>0.01</v>
      </c>
      <c r="U1059">
        <v>0.01</v>
      </c>
      <c r="V1059">
        <v>0.01</v>
      </c>
      <c r="W1059">
        <v>0.01</v>
      </c>
      <c r="X1059">
        <v>0.01</v>
      </c>
      <c r="Y1059">
        <v>0.01</v>
      </c>
      <c r="Z1059">
        <v>0.01</v>
      </c>
      <c r="AA1059">
        <v>0.01</v>
      </c>
      <c r="AB1059">
        <v>0.01</v>
      </c>
      <c r="AC1059">
        <v>0.01</v>
      </c>
      <c r="AD1059">
        <v>0.01</v>
      </c>
      <c r="AE1059">
        <v>0.01</v>
      </c>
      <c r="AF1059">
        <v>0.01</v>
      </c>
      <c r="AG1059">
        <v>0.01</v>
      </c>
      <c r="AH1059">
        <v>0</v>
      </c>
      <c r="AI1059">
        <v>0</v>
      </c>
      <c r="AJ1059">
        <v>-0.01</v>
      </c>
      <c r="AK1059">
        <v>-0.01</v>
      </c>
    </row>
    <row r="1060" spans="1:37" x14ac:dyDescent="0.3">
      <c r="A1060" s="24" t="str">
        <f t="shared" si="26"/>
        <v>SDGbaseTRAv2_UrbAS_BAU_wICAGRMPSXhhd-7</v>
      </c>
      <c r="B1060" s="58" t="s">
        <v>221</v>
      </c>
      <c r="C1060" s="59" t="s">
        <v>276</v>
      </c>
      <c r="D1060" s="5" t="s">
        <v>81</v>
      </c>
      <c r="E1060" t="s">
        <v>91</v>
      </c>
      <c r="F1060">
        <v>0</v>
      </c>
      <c r="G1060">
        <v>0</v>
      </c>
      <c r="H1060">
        <v>0.01</v>
      </c>
      <c r="I1060">
        <v>0.01</v>
      </c>
      <c r="J1060">
        <v>0.01</v>
      </c>
      <c r="K1060">
        <v>0.01</v>
      </c>
      <c r="L1060">
        <v>0.01</v>
      </c>
      <c r="M1060">
        <v>0.01</v>
      </c>
      <c r="N1060">
        <v>0.01</v>
      </c>
      <c r="O1060">
        <v>0.01</v>
      </c>
      <c r="P1060">
        <v>0.01</v>
      </c>
      <c r="Q1060">
        <v>0.01</v>
      </c>
      <c r="R1060">
        <v>0.01</v>
      </c>
      <c r="S1060">
        <v>0.01</v>
      </c>
      <c r="T1060">
        <v>0.01</v>
      </c>
      <c r="U1060">
        <v>0.01</v>
      </c>
      <c r="V1060">
        <v>0.01</v>
      </c>
      <c r="W1060">
        <v>0.01</v>
      </c>
      <c r="X1060">
        <v>0.01</v>
      </c>
      <c r="Y1060">
        <v>0.01</v>
      </c>
      <c r="Z1060">
        <v>0.01</v>
      </c>
      <c r="AA1060">
        <v>0.01</v>
      </c>
      <c r="AB1060">
        <v>0.01</v>
      </c>
      <c r="AC1060">
        <v>0.01</v>
      </c>
      <c r="AD1060">
        <v>0.01</v>
      </c>
      <c r="AE1060">
        <v>0.01</v>
      </c>
      <c r="AF1060">
        <v>0.01</v>
      </c>
      <c r="AG1060">
        <v>0.01</v>
      </c>
      <c r="AH1060">
        <v>0</v>
      </c>
      <c r="AI1060">
        <v>0</v>
      </c>
      <c r="AJ1060">
        <v>-0.01</v>
      </c>
      <c r="AK1060">
        <v>-0.01</v>
      </c>
    </row>
    <row r="1061" spans="1:37" x14ac:dyDescent="0.3">
      <c r="A1061" s="24" t="str">
        <f t="shared" si="26"/>
        <v>SDGbaseTRAv2_UrbAS_BAU_wICAGRMPSXhhd-8</v>
      </c>
      <c r="B1061" s="58" t="s">
        <v>221</v>
      </c>
      <c r="C1061" s="59" t="s">
        <v>276</v>
      </c>
      <c r="D1061" s="5" t="s">
        <v>81</v>
      </c>
      <c r="E1061" t="s">
        <v>92</v>
      </c>
      <c r="F1061">
        <v>0.01</v>
      </c>
      <c r="G1061">
        <v>0.01</v>
      </c>
      <c r="H1061">
        <v>0.01</v>
      </c>
      <c r="I1061">
        <v>0.01</v>
      </c>
      <c r="J1061">
        <v>0.01</v>
      </c>
      <c r="K1061">
        <v>0.01</v>
      </c>
      <c r="L1061">
        <v>0.01</v>
      </c>
      <c r="M1061">
        <v>0.01</v>
      </c>
      <c r="N1061">
        <v>0.01</v>
      </c>
      <c r="O1061">
        <v>0.01</v>
      </c>
      <c r="P1061">
        <v>0.01</v>
      </c>
      <c r="Q1061">
        <v>0.01</v>
      </c>
      <c r="R1061">
        <v>0.01</v>
      </c>
      <c r="S1061">
        <v>0.01</v>
      </c>
      <c r="T1061">
        <v>0.01</v>
      </c>
      <c r="U1061">
        <v>0.01</v>
      </c>
      <c r="V1061">
        <v>0.01</v>
      </c>
      <c r="W1061">
        <v>0.01</v>
      </c>
      <c r="X1061">
        <v>0.01</v>
      </c>
      <c r="Y1061">
        <v>0.01</v>
      </c>
      <c r="Z1061">
        <v>0.01</v>
      </c>
      <c r="AA1061">
        <v>0.01</v>
      </c>
      <c r="AB1061">
        <v>0.01</v>
      </c>
      <c r="AC1061">
        <v>0.01</v>
      </c>
      <c r="AD1061">
        <v>0.01</v>
      </c>
      <c r="AE1061">
        <v>0.01</v>
      </c>
      <c r="AF1061">
        <v>0.01</v>
      </c>
      <c r="AG1061">
        <v>0.01</v>
      </c>
      <c r="AH1061">
        <v>0.01</v>
      </c>
      <c r="AI1061">
        <v>0</v>
      </c>
      <c r="AJ1061">
        <v>0</v>
      </c>
      <c r="AK1061">
        <v>-0.01</v>
      </c>
    </row>
    <row r="1062" spans="1:37" x14ac:dyDescent="0.3">
      <c r="A1062" s="24" t="str">
        <f t="shared" si="26"/>
        <v>SDGbaseTRAv2_UrbAS_BAU_wICAGRMPSXhhd-9</v>
      </c>
      <c r="B1062" s="58" t="s">
        <v>221</v>
      </c>
      <c r="C1062" s="59" t="s">
        <v>276</v>
      </c>
      <c r="D1062" s="5" t="s">
        <v>81</v>
      </c>
      <c r="E1062" t="s">
        <v>93</v>
      </c>
      <c r="F1062">
        <v>0.04</v>
      </c>
      <c r="G1062">
        <v>0.04</v>
      </c>
      <c r="H1062">
        <v>0.04</v>
      </c>
      <c r="I1062">
        <v>0.04</v>
      </c>
      <c r="J1062">
        <v>0.04</v>
      </c>
      <c r="K1062">
        <v>0.04</v>
      </c>
      <c r="L1062">
        <v>0.04</v>
      </c>
      <c r="M1062">
        <v>0.05</v>
      </c>
      <c r="N1062">
        <v>0.05</v>
      </c>
      <c r="O1062">
        <v>0.05</v>
      </c>
      <c r="P1062">
        <v>0.05</v>
      </c>
      <c r="Q1062">
        <v>0.05</v>
      </c>
      <c r="R1062">
        <v>0.05</v>
      </c>
      <c r="S1062">
        <v>0.05</v>
      </c>
      <c r="T1062">
        <v>0.05</v>
      </c>
      <c r="U1062">
        <v>0.05</v>
      </c>
      <c r="V1062">
        <v>0.05</v>
      </c>
      <c r="W1062">
        <v>0.05</v>
      </c>
      <c r="X1062">
        <v>0.05</v>
      </c>
      <c r="Y1062">
        <v>0.05</v>
      </c>
      <c r="Z1062">
        <v>0.05</v>
      </c>
      <c r="AA1062">
        <v>0.05</v>
      </c>
      <c r="AB1062">
        <v>0.05</v>
      </c>
      <c r="AC1062">
        <v>0.05</v>
      </c>
      <c r="AD1062">
        <v>0.05</v>
      </c>
      <c r="AE1062">
        <v>0.05</v>
      </c>
      <c r="AF1062">
        <v>0.05</v>
      </c>
      <c r="AG1062">
        <v>0.05</v>
      </c>
      <c r="AH1062">
        <v>0.04</v>
      </c>
      <c r="AI1062">
        <v>0.04</v>
      </c>
      <c r="AJ1062">
        <v>0.03</v>
      </c>
      <c r="AK1062">
        <v>0.03</v>
      </c>
    </row>
    <row r="1063" spans="1:37" x14ac:dyDescent="0.3">
      <c r="A1063" s="24" t="str">
        <f t="shared" si="26"/>
        <v>SDGbaseTRAv2_UrbAS_BAU_wICAGRC_SavingsINSent-n</v>
      </c>
      <c r="B1063" s="58" t="s">
        <v>221</v>
      </c>
      <c r="C1063" s="59" t="s">
        <v>276</v>
      </c>
      <c r="D1063" s="5" t="s">
        <v>96</v>
      </c>
      <c r="E1063" t="s">
        <v>82</v>
      </c>
      <c r="F1063">
        <v>634.29</v>
      </c>
      <c r="G1063">
        <v>578.48</v>
      </c>
      <c r="H1063">
        <v>602.61</v>
      </c>
      <c r="I1063">
        <v>602.19000000000005</v>
      </c>
      <c r="J1063">
        <v>591.80999999999995</v>
      </c>
      <c r="K1063">
        <v>603.36</v>
      </c>
      <c r="L1063">
        <v>614.04999999999995</v>
      </c>
      <c r="M1063">
        <v>624.20000000000005</v>
      </c>
      <c r="N1063">
        <v>636.30999999999995</v>
      </c>
      <c r="O1063">
        <v>653.20000000000005</v>
      </c>
      <c r="P1063">
        <v>668.49</v>
      </c>
      <c r="Q1063">
        <v>682.69</v>
      </c>
      <c r="R1063">
        <v>707.1</v>
      </c>
      <c r="S1063">
        <v>730.41</v>
      </c>
      <c r="T1063">
        <v>755.4</v>
      </c>
      <c r="U1063">
        <v>785.12</v>
      </c>
      <c r="V1063">
        <v>813.89</v>
      </c>
      <c r="W1063">
        <v>843.24</v>
      </c>
      <c r="X1063">
        <v>873.31</v>
      </c>
      <c r="Y1063">
        <v>902.14</v>
      </c>
      <c r="Z1063">
        <v>934.85</v>
      </c>
      <c r="AA1063">
        <v>964.91</v>
      </c>
      <c r="AB1063">
        <v>1004.31</v>
      </c>
      <c r="AC1063">
        <v>1038.02</v>
      </c>
      <c r="AD1063">
        <v>1069.3499999999999</v>
      </c>
      <c r="AE1063">
        <v>1101.25</v>
      </c>
      <c r="AF1063">
        <v>1134.01</v>
      </c>
      <c r="AG1063">
        <v>1162.1500000000001</v>
      </c>
      <c r="AH1063">
        <v>1167.21</v>
      </c>
      <c r="AI1063">
        <v>1165.6199999999999</v>
      </c>
      <c r="AJ1063">
        <v>1158.8699999999999</v>
      </c>
      <c r="AK1063">
        <v>1147.69</v>
      </c>
    </row>
    <row r="1064" spans="1:37" x14ac:dyDescent="0.3">
      <c r="A1064" s="24" t="str">
        <f t="shared" si="26"/>
        <v>SDGbaseTRAv2_UrbAS_BAU_wICAGRC_SavingsINSent-e</v>
      </c>
      <c r="B1064" s="58" t="s">
        <v>221</v>
      </c>
      <c r="C1064" s="59" t="s">
        <v>276</v>
      </c>
      <c r="D1064" s="5" t="s">
        <v>96</v>
      </c>
      <c r="E1064" t="s">
        <v>83</v>
      </c>
      <c r="F1064">
        <v>60.1</v>
      </c>
      <c r="G1064">
        <v>65.94</v>
      </c>
      <c r="H1064">
        <v>54.59</v>
      </c>
      <c r="I1064">
        <v>55.44</v>
      </c>
      <c r="J1064">
        <v>57.81</v>
      </c>
      <c r="K1064">
        <v>61.53</v>
      </c>
      <c r="L1064">
        <v>64.760000000000005</v>
      </c>
      <c r="M1064">
        <v>64.22</v>
      </c>
      <c r="N1064">
        <v>62.31</v>
      </c>
      <c r="O1064">
        <v>61.01</v>
      </c>
      <c r="P1064">
        <v>62.51</v>
      </c>
      <c r="Q1064">
        <v>65.86</v>
      </c>
      <c r="R1064">
        <v>72.13</v>
      </c>
      <c r="S1064">
        <v>76.48</v>
      </c>
      <c r="T1064">
        <v>80.959999999999994</v>
      </c>
      <c r="U1064">
        <v>85.27</v>
      </c>
      <c r="V1064">
        <v>85.64</v>
      </c>
      <c r="W1064">
        <v>89.5</v>
      </c>
      <c r="X1064">
        <v>98.47</v>
      </c>
      <c r="Y1064">
        <v>106.96</v>
      </c>
      <c r="Z1064">
        <v>116.21</v>
      </c>
      <c r="AA1064">
        <v>125.43</v>
      </c>
      <c r="AB1064">
        <v>131.84</v>
      </c>
      <c r="AC1064">
        <v>140.16999999999999</v>
      </c>
      <c r="AD1064">
        <v>149.16</v>
      </c>
      <c r="AE1064">
        <v>157.88999999999999</v>
      </c>
      <c r="AF1064">
        <v>166.63</v>
      </c>
      <c r="AG1064">
        <v>200.79</v>
      </c>
      <c r="AH1064">
        <v>231.9</v>
      </c>
      <c r="AI1064">
        <v>270</v>
      </c>
      <c r="AJ1064">
        <v>308.26</v>
      </c>
      <c r="AK1064">
        <v>343.48</v>
      </c>
    </row>
    <row r="1065" spans="1:37" x14ac:dyDescent="0.3">
      <c r="A1065" s="24" t="str">
        <f t="shared" si="26"/>
        <v>SDGbaseTRAv2_UrbAS_BAU_wICAGRC_SavingsINShhd-0</v>
      </c>
      <c r="B1065" s="58" t="s">
        <v>221</v>
      </c>
      <c r="C1065" s="59" t="s">
        <v>276</v>
      </c>
      <c r="D1065" s="5" t="s">
        <v>96</v>
      </c>
      <c r="E1065" t="s">
        <v>84</v>
      </c>
      <c r="F1065">
        <v>0.06</v>
      </c>
      <c r="G1065">
        <v>0</v>
      </c>
      <c r="H1065">
        <v>0.11</v>
      </c>
      <c r="I1065">
        <v>0.18</v>
      </c>
      <c r="J1065">
        <v>0.17</v>
      </c>
      <c r="K1065">
        <v>0.16</v>
      </c>
      <c r="L1065">
        <v>0.19</v>
      </c>
      <c r="M1065">
        <v>0.28999999999999998</v>
      </c>
      <c r="N1065">
        <v>0.41</v>
      </c>
      <c r="O1065">
        <v>0.36</v>
      </c>
      <c r="P1065">
        <v>0.43</v>
      </c>
      <c r="Q1065">
        <v>0.48</v>
      </c>
      <c r="R1065">
        <v>0.53</v>
      </c>
      <c r="S1065">
        <v>0.61</v>
      </c>
      <c r="T1065">
        <v>0.69</v>
      </c>
      <c r="U1065">
        <v>0.8</v>
      </c>
      <c r="V1065">
        <v>1.01</v>
      </c>
      <c r="W1065">
        <v>1.1399999999999999</v>
      </c>
      <c r="X1065">
        <v>1.19</v>
      </c>
      <c r="Y1065">
        <v>1.23</v>
      </c>
      <c r="Z1065">
        <v>1.23</v>
      </c>
      <c r="AA1065">
        <v>1.25</v>
      </c>
      <c r="AB1065">
        <v>1.21</v>
      </c>
      <c r="AC1065">
        <v>1.19</v>
      </c>
      <c r="AD1065">
        <v>1.22</v>
      </c>
      <c r="AE1065">
        <v>1.28</v>
      </c>
      <c r="AF1065">
        <v>1.38</v>
      </c>
      <c r="AG1065">
        <v>0.98</v>
      </c>
      <c r="AH1065">
        <v>0.2</v>
      </c>
      <c r="AI1065">
        <v>-0.78</v>
      </c>
      <c r="AJ1065">
        <v>-1.72</v>
      </c>
      <c r="AK1065">
        <v>-2.58</v>
      </c>
    </row>
    <row r="1066" spans="1:37" x14ac:dyDescent="0.3">
      <c r="A1066" s="24" t="str">
        <f t="shared" si="26"/>
        <v>SDGbaseTRAv2_UrbAS_BAU_wICAGRC_SavingsINShhd-1</v>
      </c>
      <c r="B1066" s="58" t="s">
        <v>221</v>
      </c>
      <c r="C1066" s="59" t="s">
        <v>276</v>
      </c>
      <c r="D1066" s="5" t="s">
        <v>96</v>
      </c>
      <c r="E1066" t="s">
        <v>85</v>
      </c>
      <c r="F1066">
        <v>0.09</v>
      </c>
      <c r="G1066">
        <v>0.01</v>
      </c>
      <c r="H1066">
        <v>0.17</v>
      </c>
      <c r="I1066">
        <v>0.26</v>
      </c>
      <c r="J1066">
        <v>0.24</v>
      </c>
      <c r="K1066">
        <v>0.24</v>
      </c>
      <c r="L1066">
        <v>0.27</v>
      </c>
      <c r="M1066">
        <v>0.41</v>
      </c>
      <c r="N1066">
        <v>0.56999999999999995</v>
      </c>
      <c r="O1066">
        <v>0.51</v>
      </c>
      <c r="P1066">
        <v>0.6</v>
      </c>
      <c r="Q1066">
        <v>0.68</v>
      </c>
      <c r="R1066">
        <v>0.74</v>
      </c>
      <c r="S1066">
        <v>0.85</v>
      </c>
      <c r="T1066">
        <v>0.96</v>
      </c>
      <c r="U1066">
        <v>1.1100000000000001</v>
      </c>
      <c r="V1066">
        <v>1.39</v>
      </c>
      <c r="W1066">
        <v>1.58</v>
      </c>
      <c r="X1066">
        <v>1.65</v>
      </c>
      <c r="Y1066">
        <v>1.7</v>
      </c>
      <c r="Z1066">
        <v>1.7</v>
      </c>
      <c r="AA1066">
        <v>1.72</v>
      </c>
      <c r="AB1066">
        <v>1.68</v>
      </c>
      <c r="AC1066">
        <v>1.65</v>
      </c>
      <c r="AD1066">
        <v>1.69</v>
      </c>
      <c r="AE1066">
        <v>1.77</v>
      </c>
      <c r="AF1066">
        <v>1.9</v>
      </c>
      <c r="AG1066">
        <v>1.36</v>
      </c>
      <c r="AH1066">
        <v>0.3</v>
      </c>
      <c r="AI1066">
        <v>-1.04</v>
      </c>
      <c r="AJ1066">
        <v>-2.2999999999999998</v>
      </c>
      <c r="AK1066">
        <v>-3.47</v>
      </c>
    </row>
    <row r="1067" spans="1:37" x14ac:dyDescent="0.3">
      <c r="A1067" s="24" t="str">
        <f t="shared" si="26"/>
        <v>SDGbaseTRAv2_UrbAS_BAU_wICAGRC_SavingsINShhd-2</v>
      </c>
      <c r="B1067" s="58" t="s">
        <v>221</v>
      </c>
      <c r="C1067" s="59" t="s">
        <v>276</v>
      </c>
      <c r="D1067" s="5" t="s">
        <v>96</v>
      </c>
      <c r="E1067" t="s">
        <v>86</v>
      </c>
      <c r="F1067">
        <v>0.15</v>
      </c>
      <c r="G1067">
        <v>0.05</v>
      </c>
      <c r="H1067">
        <v>0.24</v>
      </c>
      <c r="I1067">
        <v>0.34</v>
      </c>
      <c r="J1067">
        <v>0.33</v>
      </c>
      <c r="K1067">
        <v>0.32</v>
      </c>
      <c r="L1067">
        <v>0.36</v>
      </c>
      <c r="M1067">
        <v>0.52</v>
      </c>
      <c r="N1067">
        <v>0.72</v>
      </c>
      <c r="O1067">
        <v>0.65</v>
      </c>
      <c r="P1067">
        <v>0.75</v>
      </c>
      <c r="Q1067">
        <v>0.84</v>
      </c>
      <c r="R1067">
        <v>0.92</v>
      </c>
      <c r="S1067">
        <v>1.05</v>
      </c>
      <c r="T1067">
        <v>1.18</v>
      </c>
      <c r="U1067">
        <v>1.36</v>
      </c>
      <c r="V1067">
        <v>1.68</v>
      </c>
      <c r="W1067">
        <v>1.9</v>
      </c>
      <c r="X1067">
        <v>1.98</v>
      </c>
      <c r="Y1067">
        <v>2.0499999999999998</v>
      </c>
      <c r="Z1067">
        <v>2.0499999999999998</v>
      </c>
      <c r="AA1067">
        <v>2.08</v>
      </c>
      <c r="AB1067">
        <v>2.0299999999999998</v>
      </c>
      <c r="AC1067">
        <v>1.99</v>
      </c>
      <c r="AD1067">
        <v>2.04</v>
      </c>
      <c r="AE1067">
        <v>2.15</v>
      </c>
      <c r="AF1067">
        <v>2.29</v>
      </c>
      <c r="AG1067">
        <v>1.67</v>
      </c>
      <c r="AH1067">
        <v>0.45</v>
      </c>
      <c r="AI1067">
        <v>-1.1000000000000001</v>
      </c>
      <c r="AJ1067">
        <v>-2.5499999999999998</v>
      </c>
      <c r="AK1067">
        <v>-3.9</v>
      </c>
    </row>
    <row r="1068" spans="1:37" x14ac:dyDescent="0.3">
      <c r="A1068" s="24" t="str">
        <f t="shared" si="26"/>
        <v>SDGbaseTRAv2_UrbAS_BAU_wICAGRC_SavingsINShhd-3</v>
      </c>
      <c r="B1068" s="58" t="s">
        <v>221</v>
      </c>
      <c r="C1068" s="59" t="s">
        <v>276</v>
      </c>
      <c r="D1068" s="5" t="s">
        <v>96</v>
      </c>
      <c r="E1068" t="s">
        <v>87</v>
      </c>
      <c r="F1068">
        <v>0.3</v>
      </c>
      <c r="G1068">
        <v>0.18</v>
      </c>
      <c r="H1068">
        <v>0.41</v>
      </c>
      <c r="I1068">
        <v>0.54</v>
      </c>
      <c r="J1068">
        <v>0.52</v>
      </c>
      <c r="K1068">
        <v>0.52</v>
      </c>
      <c r="L1068">
        <v>0.56999999999999995</v>
      </c>
      <c r="M1068">
        <v>0.77</v>
      </c>
      <c r="N1068">
        <v>1.01</v>
      </c>
      <c r="O1068">
        <v>0.93</v>
      </c>
      <c r="P1068">
        <v>1.05</v>
      </c>
      <c r="Q1068">
        <v>1.17</v>
      </c>
      <c r="R1068">
        <v>1.26</v>
      </c>
      <c r="S1068">
        <v>1.43</v>
      </c>
      <c r="T1068">
        <v>1.6</v>
      </c>
      <c r="U1068">
        <v>1.82</v>
      </c>
      <c r="V1068">
        <v>2.2200000000000002</v>
      </c>
      <c r="W1068">
        <v>2.4900000000000002</v>
      </c>
      <c r="X1068">
        <v>2.6</v>
      </c>
      <c r="Y1068">
        <v>2.68</v>
      </c>
      <c r="Z1068">
        <v>2.69</v>
      </c>
      <c r="AA1068">
        <v>2.73</v>
      </c>
      <c r="AB1068">
        <v>2.67</v>
      </c>
      <c r="AC1068">
        <v>2.64</v>
      </c>
      <c r="AD1068">
        <v>2.7</v>
      </c>
      <c r="AE1068">
        <v>2.83</v>
      </c>
      <c r="AF1068">
        <v>3.02</v>
      </c>
      <c r="AG1068">
        <v>2.27</v>
      </c>
      <c r="AH1068">
        <v>0.78</v>
      </c>
      <c r="AI1068">
        <v>-1.08</v>
      </c>
      <c r="AJ1068">
        <v>-2.84</v>
      </c>
      <c r="AK1068">
        <v>-4.46</v>
      </c>
    </row>
    <row r="1069" spans="1:37" x14ac:dyDescent="0.3">
      <c r="A1069" s="24" t="str">
        <f t="shared" si="26"/>
        <v>SDGbaseTRAv2_UrbAS_BAU_wICAGRC_SavingsINShhd-4</v>
      </c>
      <c r="B1069" s="58" t="s">
        <v>221</v>
      </c>
      <c r="C1069" s="59" t="s">
        <v>276</v>
      </c>
      <c r="D1069" s="5" t="s">
        <v>96</v>
      </c>
      <c r="E1069" t="s">
        <v>88</v>
      </c>
      <c r="F1069">
        <v>0.43</v>
      </c>
      <c r="G1069">
        <v>0.28999999999999998</v>
      </c>
      <c r="H1069">
        <v>0.55000000000000004</v>
      </c>
      <c r="I1069">
        <v>0.68</v>
      </c>
      <c r="J1069">
        <v>0.67</v>
      </c>
      <c r="K1069">
        <v>0.66</v>
      </c>
      <c r="L1069">
        <v>0.72</v>
      </c>
      <c r="M1069">
        <v>0.93</v>
      </c>
      <c r="N1069">
        <v>1.19</v>
      </c>
      <c r="O1069">
        <v>1.1100000000000001</v>
      </c>
      <c r="P1069">
        <v>1.25</v>
      </c>
      <c r="Q1069">
        <v>1.37</v>
      </c>
      <c r="R1069">
        <v>1.48</v>
      </c>
      <c r="S1069">
        <v>1.66</v>
      </c>
      <c r="T1069">
        <v>1.84</v>
      </c>
      <c r="U1069">
        <v>2.08</v>
      </c>
      <c r="V1069">
        <v>2.5099999999999998</v>
      </c>
      <c r="W1069">
        <v>2.81</v>
      </c>
      <c r="X1069">
        <v>2.93</v>
      </c>
      <c r="Y1069">
        <v>3.02</v>
      </c>
      <c r="Z1069">
        <v>3.03</v>
      </c>
      <c r="AA1069">
        <v>3.07</v>
      </c>
      <c r="AB1069">
        <v>3.02</v>
      </c>
      <c r="AC1069">
        <v>2.99</v>
      </c>
      <c r="AD1069">
        <v>3.06</v>
      </c>
      <c r="AE1069">
        <v>3.21</v>
      </c>
      <c r="AF1069">
        <v>3.41</v>
      </c>
      <c r="AG1069">
        <v>2.63</v>
      </c>
      <c r="AH1069">
        <v>1.05</v>
      </c>
      <c r="AI1069">
        <v>-0.91</v>
      </c>
      <c r="AJ1069">
        <v>-2.75</v>
      </c>
      <c r="AK1069">
        <v>-4.4400000000000004</v>
      </c>
    </row>
    <row r="1070" spans="1:37" x14ac:dyDescent="0.3">
      <c r="A1070" s="24" t="str">
        <f t="shared" si="26"/>
        <v>SDGbaseTRAv2_UrbAS_BAU_wICAGRC_SavingsINShhd-5</v>
      </c>
      <c r="B1070" s="58" t="s">
        <v>221</v>
      </c>
      <c r="C1070" s="59" t="s">
        <v>276</v>
      </c>
      <c r="D1070" s="5" t="s">
        <v>96</v>
      </c>
      <c r="E1070" t="s">
        <v>89</v>
      </c>
      <c r="F1070">
        <v>0.66</v>
      </c>
      <c r="G1070">
        <v>0.47</v>
      </c>
      <c r="H1070">
        <v>0.82</v>
      </c>
      <c r="I1070">
        <v>1.01</v>
      </c>
      <c r="J1070">
        <v>0.99</v>
      </c>
      <c r="K1070">
        <v>0.98</v>
      </c>
      <c r="L1070">
        <v>1.06</v>
      </c>
      <c r="M1070">
        <v>1.34</v>
      </c>
      <c r="N1070">
        <v>1.69</v>
      </c>
      <c r="O1070">
        <v>1.58</v>
      </c>
      <c r="P1070">
        <v>1.76</v>
      </c>
      <c r="Q1070">
        <v>1.93</v>
      </c>
      <c r="R1070">
        <v>2.08</v>
      </c>
      <c r="S1070">
        <v>2.33</v>
      </c>
      <c r="T1070">
        <v>2.58</v>
      </c>
      <c r="U1070">
        <v>2.9</v>
      </c>
      <c r="V1070">
        <v>3.48</v>
      </c>
      <c r="W1070">
        <v>3.88</v>
      </c>
      <c r="X1070">
        <v>4.04</v>
      </c>
      <c r="Y1070">
        <v>4.16</v>
      </c>
      <c r="Z1070">
        <v>4.18</v>
      </c>
      <c r="AA1070">
        <v>4.24</v>
      </c>
      <c r="AB1070">
        <v>4.17</v>
      </c>
      <c r="AC1070">
        <v>4.13</v>
      </c>
      <c r="AD1070">
        <v>4.2300000000000004</v>
      </c>
      <c r="AE1070">
        <v>4.43</v>
      </c>
      <c r="AF1070">
        <v>4.7</v>
      </c>
      <c r="AG1070">
        <v>3.65</v>
      </c>
      <c r="AH1070">
        <v>1.56</v>
      </c>
      <c r="AI1070">
        <v>-1.03</v>
      </c>
      <c r="AJ1070">
        <v>-3.46</v>
      </c>
      <c r="AK1070">
        <v>-5.68</v>
      </c>
    </row>
    <row r="1071" spans="1:37" x14ac:dyDescent="0.3">
      <c r="A1071" s="24" t="str">
        <f t="shared" ref="A1071:A1134" si="27">_xlfn.CONCAT(C1071,D1071,E1071)</f>
        <v>SDGbaseTRAv2_UrbAS_BAU_wICAGRC_SavingsINShhd-6</v>
      </c>
      <c r="B1071" s="58" t="s">
        <v>221</v>
      </c>
      <c r="C1071" s="59" t="s">
        <v>276</v>
      </c>
      <c r="D1071" s="5" t="s">
        <v>96</v>
      </c>
      <c r="E1071" t="s">
        <v>90</v>
      </c>
      <c r="F1071">
        <v>0.9</v>
      </c>
      <c r="G1071">
        <v>0.67</v>
      </c>
      <c r="H1071">
        <v>1.0900000000000001</v>
      </c>
      <c r="I1071">
        <v>1.31</v>
      </c>
      <c r="J1071">
        <v>1.28</v>
      </c>
      <c r="K1071">
        <v>1.27</v>
      </c>
      <c r="L1071">
        <v>1.37</v>
      </c>
      <c r="M1071">
        <v>1.71</v>
      </c>
      <c r="N1071">
        <v>2.12</v>
      </c>
      <c r="O1071">
        <v>1.99</v>
      </c>
      <c r="P1071">
        <v>2.21</v>
      </c>
      <c r="Q1071">
        <v>2.41</v>
      </c>
      <c r="R1071">
        <v>2.59</v>
      </c>
      <c r="S1071">
        <v>2.88</v>
      </c>
      <c r="T1071">
        <v>3.17</v>
      </c>
      <c r="U1071">
        <v>3.56</v>
      </c>
      <c r="V1071">
        <v>4.24</v>
      </c>
      <c r="W1071">
        <v>4.71</v>
      </c>
      <c r="X1071">
        <v>4.91</v>
      </c>
      <c r="Y1071">
        <v>5.0599999999999996</v>
      </c>
      <c r="Z1071">
        <v>5.08</v>
      </c>
      <c r="AA1071">
        <v>5.15</v>
      </c>
      <c r="AB1071">
        <v>5.08</v>
      </c>
      <c r="AC1071">
        <v>5.03</v>
      </c>
      <c r="AD1071">
        <v>5.15</v>
      </c>
      <c r="AE1071">
        <v>5.38</v>
      </c>
      <c r="AF1071">
        <v>5.7</v>
      </c>
      <c r="AG1071">
        <v>4.49</v>
      </c>
      <c r="AH1071">
        <v>2.04</v>
      </c>
      <c r="AI1071">
        <v>-0.97</v>
      </c>
      <c r="AJ1071">
        <v>-3.77</v>
      </c>
      <c r="AK1071">
        <v>-6.32</v>
      </c>
    </row>
    <row r="1072" spans="1:37" x14ac:dyDescent="0.3">
      <c r="A1072" s="24" t="str">
        <f t="shared" si="27"/>
        <v>SDGbaseTRAv2_UrbAS_BAU_wICAGRC_SavingsINShhd-7</v>
      </c>
      <c r="B1072" s="58" t="s">
        <v>221</v>
      </c>
      <c r="C1072" s="59" t="s">
        <v>276</v>
      </c>
      <c r="D1072" s="5" t="s">
        <v>96</v>
      </c>
      <c r="E1072" t="s">
        <v>91</v>
      </c>
      <c r="F1072">
        <v>1.64</v>
      </c>
      <c r="G1072">
        <v>1.28</v>
      </c>
      <c r="H1072">
        <v>1.88</v>
      </c>
      <c r="I1072">
        <v>2.1800000000000002</v>
      </c>
      <c r="J1072">
        <v>2.13</v>
      </c>
      <c r="K1072">
        <v>2.12</v>
      </c>
      <c r="L1072">
        <v>2.2599999999999998</v>
      </c>
      <c r="M1072">
        <v>2.73</v>
      </c>
      <c r="N1072">
        <v>3.3</v>
      </c>
      <c r="O1072">
        <v>3.13</v>
      </c>
      <c r="P1072">
        <v>3.43</v>
      </c>
      <c r="Q1072">
        <v>3.71</v>
      </c>
      <c r="R1072">
        <v>3.97</v>
      </c>
      <c r="S1072">
        <v>4.38</v>
      </c>
      <c r="T1072">
        <v>4.8099999999999996</v>
      </c>
      <c r="U1072">
        <v>5.36</v>
      </c>
      <c r="V1072">
        <v>6.3</v>
      </c>
      <c r="W1072">
        <v>6.96</v>
      </c>
      <c r="X1072">
        <v>7.25</v>
      </c>
      <c r="Y1072">
        <v>7.47</v>
      </c>
      <c r="Z1072">
        <v>7.52</v>
      </c>
      <c r="AA1072">
        <v>7.64</v>
      </c>
      <c r="AB1072">
        <v>7.56</v>
      </c>
      <c r="AC1072">
        <v>7.51</v>
      </c>
      <c r="AD1072">
        <v>7.7</v>
      </c>
      <c r="AE1072">
        <v>8.0299999999999994</v>
      </c>
      <c r="AF1072">
        <v>8.49</v>
      </c>
      <c r="AG1072">
        <v>6.85</v>
      </c>
      <c r="AH1072">
        <v>3.52</v>
      </c>
      <c r="AI1072">
        <v>-0.55000000000000004</v>
      </c>
      <c r="AJ1072">
        <v>-4.32</v>
      </c>
      <c r="AK1072">
        <v>-7.74</v>
      </c>
    </row>
    <row r="1073" spans="1:37" x14ac:dyDescent="0.3">
      <c r="A1073" s="24" t="str">
        <f t="shared" si="27"/>
        <v>SDGbaseTRAv2_UrbAS_BAU_wICAGRC_SavingsINShhd-8</v>
      </c>
      <c r="B1073" s="58" t="s">
        <v>221</v>
      </c>
      <c r="C1073" s="59" t="s">
        <v>276</v>
      </c>
      <c r="D1073" s="5" t="s">
        <v>96</v>
      </c>
      <c r="E1073" t="s">
        <v>92</v>
      </c>
      <c r="F1073">
        <v>3.78</v>
      </c>
      <c r="G1073">
        <v>3.08</v>
      </c>
      <c r="H1073">
        <v>4.16</v>
      </c>
      <c r="I1073">
        <v>4.63</v>
      </c>
      <c r="J1073">
        <v>4.46</v>
      </c>
      <c r="K1073">
        <v>4.47</v>
      </c>
      <c r="L1073">
        <v>4.71</v>
      </c>
      <c r="M1073">
        <v>5.49</v>
      </c>
      <c r="N1073">
        <v>6.43</v>
      </c>
      <c r="O1073">
        <v>6.17</v>
      </c>
      <c r="P1073">
        <v>6.68</v>
      </c>
      <c r="Q1073">
        <v>7.14</v>
      </c>
      <c r="R1073">
        <v>7.63</v>
      </c>
      <c r="S1073">
        <v>8.34</v>
      </c>
      <c r="T1073">
        <v>9.08</v>
      </c>
      <c r="U1073">
        <v>10.050000000000001</v>
      </c>
      <c r="V1073">
        <v>11.64</v>
      </c>
      <c r="W1073">
        <v>12.79</v>
      </c>
      <c r="X1073">
        <v>13.33</v>
      </c>
      <c r="Y1073">
        <v>13.74</v>
      </c>
      <c r="Z1073">
        <v>13.9</v>
      </c>
      <c r="AA1073">
        <v>14.15</v>
      </c>
      <c r="AB1073">
        <v>14.1</v>
      </c>
      <c r="AC1073">
        <v>14.07</v>
      </c>
      <c r="AD1073">
        <v>14.43</v>
      </c>
      <c r="AE1073">
        <v>15.03</v>
      </c>
      <c r="AF1073">
        <v>15.84</v>
      </c>
      <c r="AG1073">
        <v>13.2</v>
      </c>
      <c r="AH1073">
        <v>7.69</v>
      </c>
      <c r="AI1073">
        <v>1.05</v>
      </c>
      <c r="AJ1073">
        <v>-5.07</v>
      </c>
      <c r="AK1073">
        <v>-10.56</v>
      </c>
    </row>
    <row r="1074" spans="1:37" x14ac:dyDescent="0.3">
      <c r="A1074" s="24" t="str">
        <f t="shared" si="27"/>
        <v>SDGbaseTRAv2_UrbAS_BAU_wICAGRC_SavingsINShhd-9</v>
      </c>
      <c r="B1074" s="58" t="s">
        <v>221</v>
      </c>
      <c r="C1074" s="59" t="s">
        <v>276</v>
      </c>
      <c r="D1074" s="5" t="s">
        <v>96</v>
      </c>
      <c r="E1074" t="s">
        <v>93</v>
      </c>
      <c r="F1074">
        <v>61.83</v>
      </c>
      <c r="G1074">
        <v>55.68</v>
      </c>
      <c r="H1074">
        <v>60.95</v>
      </c>
      <c r="I1074">
        <v>61.51</v>
      </c>
      <c r="J1074">
        <v>59.34</v>
      </c>
      <c r="K1074">
        <v>60.43</v>
      </c>
      <c r="L1074">
        <v>61.92</v>
      </c>
      <c r="M1074">
        <v>64.540000000000006</v>
      </c>
      <c r="N1074">
        <v>67.61</v>
      </c>
      <c r="O1074">
        <v>68.19</v>
      </c>
      <c r="P1074">
        <v>70.53</v>
      </c>
      <c r="Q1074">
        <v>72.67</v>
      </c>
      <c r="R1074">
        <v>76.17</v>
      </c>
      <c r="S1074">
        <v>79.92</v>
      </c>
      <c r="T1074">
        <v>83.9</v>
      </c>
      <c r="U1074">
        <v>88.83</v>
      </c>
      <c r="V1074">
        <v>94.96</v>
      </c>
      <c r="W1074">
        <v>100.24</v>
      </c>
      <c r="X1074">
        <v>104.3</v>
      </c>
      <c r="Y1074">
        <v>107.8</v>
      </c>
      <c r="Z1074">
        <v>111.01</v>
      </c>
      <c r="AA1074">
        <v>114.21</v>
      </c>
      <c r="AB1074">
        <v>117.33</v>
      </c>
      <c r="AC1074">
        <v>119.98</v>
      </c>
      <c r="AD1074">
        <v>123.5</v>
      </c>
      <c r="AE1074">
        <v>127.68</v>
      </c>
      <c r="AF1074">
        <v>132.44999999999999</v>
      </c>
      <c r="AG1074">
        <v>129.19999999999999</v>
      </c>
      <c r="AH1074">
        <v>115.99</v>
      </c>
      <c r="AI1074">
        <v>100.26</v>
      </c>
      <c r="AJ1074">
        <v>85.69</v>
      </c>
      <c r="AK1074">
        <v>72.290000000000006</v>
      </c>
    </row>
    <row r="1075" spans="1:37" x14ac:dyDescent="0.3">
      <c r="A1075" s="24" t="str">
        <f t="shared" si="27"/>
        <v>SDGbaseTRAv2_UrbAS_BAU_wICAGRC_SavingsINStotal</v>
      </c>
      <c r="B1075" s="58" t="s">
        <v>221</v>
      </c>
      <c r="C1075" s="59" t="s">
        <v>276</v>
      </c>
      <c r="D1075" s="5" t="s">
        <v>96</v>
      </c>
      <c r="E1075" t="s">
        <v>1</v>
      </c>
      <c r="F1075">
        <v>764.23</v>
      </c>
      <c r="G1075">
        <v>706.13</v>
      </c>
      <c r="H1075">
        <v>727.57</v>
      </c>
      <c r="I1075">
        <v>730.26</v>
      </c>
      <c r="J1075">
        <v>719.75</v>
      </c>
      <c r="K1075">
        <v>736.06</v>
      </c>
      <c r="L1075">
        <v>752.25</v>
      </c>
      <c r="M1075">
        <v>767.15</v>
      </c>
      <c r="N1075">
        <v>783.69</v>
      </c>
      <c r="O1075">
        <v>798.83</v>
      </c>
      <c r="P1075">
        <v>819.67</v>
      </c>
      <c r="Q1075">
        <v>840.94</v>
      </c>
      <c r="R1075">
        <v>876.6</v>
      </c>
      <c r="S1075">
        <v>910.34</v>
      </c>
      <c r="T1075">
        <v>946.18</v>
      </c>
      <c r="U1075">
        <v>988.25</v>
      </c>
      <c r="V1075">
        <v>1028.96</v>
      </c>
      <c r="W1075">
        <v>1071.24</v>
      </c>
      <c r="X1075">
        <v>1115.95</v>
      </c>
      <c r="Y1075">
        <v>1158.01</v>
      </c>
      <c r="Z1075">
        <v>1203.44</v>
      </c>
      <c r="AA1075">
        <v>1246.58</v>
      </c>
      <c r="AB1075">
        <v>1294.99</v>
      </c>
      <c r="AC1075">
        <v>1339.36</v>
      </c>
      <c r="AD1075">
        <v>1384.25</v>
      </c>
      <c r="AE1075">
        <v>1430.94</v>
      </c>
      <c r="AF1075">
        <v>1479.83</v>
      </c>
      <c r="AG1075">
        <v>1529.25</v>
      </c>
      <c r="AH1075">
        <v>1532.69</v>
      </c>
      <c r="AI1075">
        <v>1529.47</v>
      </c>
      <c r="AJ1075">
        <v>1524.04</v>
      </c>
      <c r="AK1075">
        <v>1514.32</v>
      </c>
    </row>
    <row r="1076" spans="1:37" x14ac:dyDescent="0.3">
      <c r="A1076" s="24" t="str">
        <f t="shared" si="27"/>
        <v>SDGbaseTRAv2_UrbAS_BAU_wICAGRYGXtotal</v>
      </c>
      <c r="B1076" s="58" t="s">
        <v>221</v>
      </c>
      <c r="C1076" s="59" t="s">
        <v>276</v>
      </c>
      <c r="D1076" s="5" t="s">
        <v>224</v>
      </c>
      <c r="E1076" t="s">
        <v>1</v>
      </c>
      <c r="F1076">
        <v>1490.98</v>
      </c>
      <c r="G1076">
        <v>1432.24</v>
      </c>
      <c r="H1076">
        <v>1460.87</v>
      </c>
      <c r="I1076">
        <v>1573.73</v>
      </c>
      <c r="J1076">
        <v>1703.62</v>
      </c>
      <c r="K1076">
        <v>1724.27</v>
      </c>
      <c r="L1076">
        <v>1760.22</v>
      </c>
      <c r="M1076">
        <v>1803.03</v>
      </c>
      <c r="N1076">
        <v>1852.24</v>
      </c>
      <c r="O1076">
        <v>1907.95</v>
      </c>
      <c r="P1076">
        <v>1970.32</v>
      </c>
      <c r="Q1076">
        <v>2034.1</v>
      </c>
      <c r="R1076">
        <v>2072.85</v>
      </c>
      <c r="S1076">
        <v>2122.4499999999998</v>
      </c>
      <c r="T1076">
        <v>2172.9899999999998</v>
      </c>
      <c r="U1076">
        <v>2226.16</v>
      </c>
      <c r="V1076">
        <v>2282.5</v>
      </c>
      <c r="W1076">
        <v>2338.81</v>
      </c>
      <c r="X1076">
        <v>2395.34</v>
      </c>
      <c r="Y1076">
        <v>2450.88</v>
      </c>
      <c r="Z1076">
        <v>2506.56</v>
      </c>
      <c r="AA1076">
        <v>2564.2600000000002</v>
      </c>
      <c r="AB1076">
        <v>2615.9699999999998</v>
      </c>
      <c r="AC1076">
        <v>2674.04</v>
      </c>
      <c r="AD1076">
        <v>2737.01</v>
      </c>
      <c r="AE1076">
        <v>2803.25</v>
      </c>
      <c r="AF1076">
        <v>2870.74</v>
      </c>
      <c r="AG1076">
        <v>2934.62</v>
      </c>
      <c r="AH1076">
        <v>2974.91</v>
      </c>
      <c r="AI1076">
        <v>3010.12</v>
      </c>
      <c r="AJ1076">
        <v>3052.73</v>
      </c>
      <c r="AK1076">
        <v>3098.65</v>
      </c>
    </row>
    <row r="1077" spans="1:37" x14ac:dyDescent="0.3">
      <c r="A1077" s="24" t="str">
        <f t="shared" si="27"/>
        <v>SDGbaseTRAv2_UrbAS_BAU_wICAGREGXtotal</v>
      </c>
      <c r="B1077" s="58" t="s">
        <v>221</v>
      </c>
      <c r="C1077" s="59" t="s">
        <v>276</v>
      </c>
      <c r="D1077" s="5" t="s">
        <v>197</v>
      </c>
      <c r="E1077" t="s">
        <v>1</v>
      </c>
      <c r="F1077">
        <v>1502.94</v>
      </c>
      <c r="G1077">
        <v>1443.75</v>
      </c>
      <c r="H1077">
        <v>1470.1</v>
      </c>
      <c r="I1077">
        <v>1558.45</v>
      </c>
      <c r="J1077">
        <v>1647.41</v>
      </c>
      <c r="K1077">
        <v>1677.04</v>
      </c>
      <c r="L1077">
        <v>1714.15</v>
      </c>
      <c r="M1077">
        <v>1754.62</v>
      </c>
      <c r="N1077">
        <v>1799.55</v>
      </c>
      <c r="O1077">
        <v>1850.9</v>
      </c>
      <c r="P1077">
        <v>1907.22</v>
      </c>
      <c r="Q1077">
        <v>1964.38</v>
      </c>
      <c r="R1077">
        <v>2012.29</v>
      </c>
      <c r="S1077">
        <v>2062.1</v>
      </c>
      <c r="T1077">
        <v>2112.96</v>
      </c>
      <c r="U1077">
        <v>2166.9499999999998</v>
      </c>
      <c r="V1077">
        <v>2223.4299999999998</v>
      </c>
      <c r="W1077">
        <v>2280.02</v>
      </c>
      <c r="X1077">
        <v>2337.46</v>
      </c>
      <c r="Y1077">
        <v>2393.1</v>
      </c>
      <c r="Z1077">
        <v>2449.23</v>
      </c>
      <c r="AA1077">
        <v>2506.96</v>
      </c>
      <c r="AB1077">
        <v>2559.6999999999998</v>
      </c>
      <c r="AC1077">
        <v>2617.71</v>
      </c>
      <c r="AD1077">
        <v>2680.47</v>
      </c>
      <c r="AE1077">
        <v>2745.96</v>
      </c>
      <c r="AF1077">
        <v>2813.28</v>
      </c>
      <c r="AG1077">
        <v>2877.84</v>
      </c>
      <c r="AH1077">
        <v>2914.55</v>
      </c>
      <c r="AI1077">
        <v>2945.71</v>
      </c>
      <c r="AJ1077">
        <v>2984.64</v>
      </c>
      <c r="AK1077">
        <v>3027.18</v>
      </c>
    </row>
    <row r="1078" spans="1:37" x14ac:dyDescent="0.3">
      <c r="A1078" s="24" t="str">
        <f t="shared" si="27"/>
        <v>SDGbaseTRAv2_UrbAS_BAU_wICAGRGADJXtotal</v>
      </c>
      <c r="B1078" s="58" t="s">
        <v>221</v>
      </c>
      <c r="C1078" s="59" t="s">
        <v>276</v>
      </c>
      <c r="D1078" s="5" t="s">
        <v>190</v>
      </c>
      <c r="E1078" t="s">
        <v>1</v>
      </c>
      <c r="F1078">
        <v>1</v>
      </c>
      <c r="G1078">
        <v>0.94</v>
      </c>
      <c r="H1078">
        <v>0.96</v>
      </c>
      <c r="I1078">
        <v>1.01</v>
      </c>
      <c r="J1078">
        <v>1.03</v>
      </c>
      <c r="K1078">
        <v>1.05</v>
      </c>
      <c r="L1078">
        <v>1.07</v>
      </c>
      <c r="M1078">
        <v>1.1000000000000001</v>
      </c>
      <c r="N1078">
        <v>1.1200000000000001</v>
      </c>
      <c r="O1078">
        <v>1.1599999999999999</v>
      </c>
      <c r="P1078">
        <v>1.19</v>
      </c>
      <c r="Q1078">
        <v>1.22</v>
      </c>
      <c r="R1078">
        <v>1.25</v>
      </c>
      <c r="S1078">
        <v>1.28</v>
      </c>
      <c r="T1078">
        <v>1.31</v>
      </c>
      <c r="U1078">
        <v>1.34</v>
      </c>
      <c r="V1078">
        <v>1.37</v>
      </c>
      <c r="W1078">
        <v>1.41</v>
      </c>
      <c r="X1078">
        <v>1.44</v>
      </c>
      <c r="Y1078">
        <v>1.47</v>
      </c>
      <c r="Z1078">
        <v>1.51</v>
      </c>
      <c r="AA1078">
        <v>1.54</v>
      </c>
      <c r="AB1078">
        <v>1.58</v>
      </c>
      <c r="AC1078">
        <v>1.62</v>
      </c>
      <c r="AD1078">
        <v>1.66</v>
      </c>
      <c r="AE1078">
        <v>1.69</v>
      </c>
      <c r="AF1078">
        <v>1.73</v>
      </c>
      <c r="AG1078">
        <v>1.78</v>
      </c>
      <c r="AH1078">
        <v>1.82</v>
      </c>
      <c r="AI1078">
        <v>1.86</v>
      </c>
      <c r="AJ1078">
        <v>1.9</v>
      </c>
      <c r="AK1078">
        <v>1.95</v>
      </c>
    </row>
    <row r="1079" spans="1:37" x14ac:dyDescent="0.3">
      <c r="A1079" s="24" t="str">
        <f t="shared" si="27"/>
        <v>SDGbaseTRAv2_UrbAS_BAU_wICAGRGOVGRtotal</v>
      </c>
      <c r="B1079" s="58" t="s">
        <v>221</v>
      </c>
      <c r="C1079" s="59" t="s">
        <v>276</v>
      </c>
      <c r="D1079" s="5" t="s">
        <v>192</v>
      </c>
      <c r="E1079" t="s">
        <v>1</v>
      </c>
      <c r="G1079">
        <v>0.02</v>
      </c>
      <c r="H1079">
        <v>0.02</v>
      </c>
      <c r="I1079">
        <v>0.02</v>
      </c>
      <c r="J1079">
        <v>0.02</v>
      </c>
      <c r="K1079">
        <v>0.02</v>
      </c>
      <c r="L1079">
        <v>0.02</v>
      </c>
      <c r="M1079">
        <v>0.02</v>
      </c>
      <c r="N1079">
        <v>0.02</v>
      </c>
      <c r="O1079">
        <v>0.02</v>
      </c>
      <c r="P1079">
        <v>0.02</v>
      </c>
      <c r="Q1079">
        <v>0.02</v>
      </c>
      <c r="R1079">
        <v>0.02</v>
      </c>
      <c r="S1079">
        <v>0.02</v>
      </c>
      <c r="T1079">
        <v>0.02</v>
      </c>
      <c r="U1079">
        <v>0.02</v>
      </c>
      <c r="V1079">
        <v>0.02</v>
      </c>
      <c r="W1079">
        <v>0.02</v>
      </c>
      <c r="X1079">
        <v>0.02</v>
      </c>
      <c r="Y1079">
        <v>0.02</v>
      </c>
      <c r="Z1079">
        <v>0.02</v>
      </c>
      <c r="AA1079">
        <v>0.02</v>
      </c>
      <c r="AB1079">
        <v>0.02</v>
      </c>
      <c r="AC1079">
        <v>0.02</v>
      </c>
      <c r="AD1079">
        <v>0.02</v>
      </c>
      <c r="AE1079">
        <v>0.02</v>
      </c>
      <c r="AF1079">
        <v>0.02</v>
      </c>
      <c r="AG1079">
        <v>0.02</v>
      </c>
      <c r="AH1079">
        <v>0.02</v>
      </c>
      <c r="AI1079">
        <v>0.02</v>
      </c>
      <c r="AJ1079">
        <v>0.02</v>
      </c>
      <c r="AK1079">
        <v>0.02</v>
      </c>
    </row>
    <row r="1080" spans="1:37" x14ac:dyDescent="0.3">
      <c r="A1080" s="24" t="str">
        <f t="shared" si="27"/>
        <v>SDGbaseTRAv2_UrbAS_BAU_wICAGRC_GovConscgsrv</v>
      </c>
      <c r="B1080" s="58" t="s">
        <v>221</v>
      </c>
      <c r="C1080" s="59" t="s">
        <v>276</v>
      </c>
      <c r="D1080" s="5" t="s">
        <v>213</v>
      </c>
      <c r="E1080" t="s">
        <v>184</v>
      </c>
      <c r="F1080">
        <v>1080.43</v>
      </c>
      <c r="G1080">
        <v>1021.24</v>
      </c>
      <c r="H1080">
        <v>1058.1300000000001</v>
      </c>
      <c r="I1080">
        <v>1139.1500000000001</v>
      </c>
      <c r="J1080">
        <v>1222.4000000000001</v>
      </c>
      <c r="K1080">
        <v>1247.02</v>
      </c>
      <c r="L1080">
        <v>1278.3399999999999</v>
      </c>
      <c r="M1080">
        <v>1312.31</v>
      </c>
      <c r="N1080">
        <v>1350.55</v>
      </c>
      <c r="O1080">
        <v>1394.62</v>
      </c>
      <c r="P1080">
        <v>1442.57</v>
      </c>
      <c r="Q1080">
        <v>1490.84</v>
      </c>
      <c r="R1080">
        <v>1529.92</v>
      </c>
      <c r="S1080">
        <v>1569.37</v>
      </c>
      <c r="T1080">
        <v>1609.6</v>
      </c>
      <c r="U1080">
        <v>1652.4</v>
      </c>
      <c r="V1080">
        <v>1696.18</v>
      </c>
      <c r="W1080">
        <v>1740.28</v>
      </c>
      <c r="X1080">
        <v>1784.68</v>
      </c>
      <c r="Y1080">
        <v>1826.64</v>
      </c>
      <c r="Z1080">
        <v>1869.67</v>
      </c>
      <c r="AA1080">
        <v>1913.51</v>
      </c>
      <c r="AB1080">
        <v>1952.54</v>
      </c>
      <c r="AC1080">
        <v>1995.34</v>
      </c>
      <c r="AD1080">
        <v>2043.63</v>
      </c>
      <c r="AE1080">
        <v>2094.38</v>
      </c>
      <c r="AF1080">
        <v>2146.38</v>
      </c>
      <c r="AG1080">
        <v>2194.98</v>
      </c>
      <c r="AH1080">
        <v>2215.6999999999998</v>
      </c>
      <c r="AI1080">
        <v>2242.02</v>
      </c>
      <c r="AJ1080">
        <v>2278.04</v>
      </c>
      <c r="AK1080">
        <v>2317.9899999999998</v>
      </c>
    </row>
    <row r="1081" spans="1:37" x14ac:dyDescent="0.3">
      <c r="A1081" s="24" t="str">
        <f t="shared" si="27"/>
        <v>SDGbaseTRAv2_UrbAS_BAU_wICAGRC_GovConstotal</v>
      </c>
      <c r="B1081" s="58" t="s">
        <v>221</v>
      </c>
      <c r="C1081" s="59" t="s">
        <v>276</v>
      </c>
      <c r="D1081" s="5" t="s">
        <v>213</v>
      </c>
      <c r="E1081" t="s">
        <v>1</v>
      </c>
      <c r="F1081">
        <v>1080.43</v>
      </c>
      <c r="G1081">
        <v>1021.24</v>
      </c>
      <c r="H1081">
        <v>1058.1300000000001</v>
      </c>
      <c r="I1081">
        <v>1139.1500000000001</v>
      </c>
      <c r="J1081">
        <v>1222.4000000000001</v>
      </c>
      <c r="K1081">
        <v>1247.02</v>
      </c>
      <c r="L1081">
        <v>1278.3399999999999</v>
      </c>
      <c r="M1081">
        <v>1312.31</v>
      </c>
      <c r="N1081">
        <v>1350.55</v>
      </c>
      <c r="O1081">
        <v>1394.62</v>
      </c>
      <c r="P1081">
        <v>1442.57</v>
      </c>
      <c r="Q1081">
        <v>1490.84</v>
      </c>
      <c r="R1081">
        <v>1529.92</v>
      </c>
      <c r="S1081">
        <v>1569.37</v>
      </c>
      <c r="T1081">
        <v>1609.6</v>
      </c>
      <c r="U1081">
        <v>1652.4</v>
      </c>
      <c r="V1081">
        <v>1696.18</v>
      </c>
      <c r="W1081">
        <v>1740.28</v>
      </c>
      <c r="X1081">
        <v>1784.68</v>
      </c>
      <c r="Y1081">
        <v>1826.64</v>
      </c>
      <c r="Z1081">
        <v>1869.67</v>
      </c>
      <c r="AA1081">
        <v>1913.51</v>
      </c>
      <c r="AB1081">
        <v>1952.54</v>
      </c>
      <c r="AC1081">
        <v>1995.34</v>
      </c>
      <c r="AD1081">
        <v>2043.63</v>
      </c>
      <c r="AE1081">
        <v>2094.38</v>
      </c>
      <c r="AF1081">
        <v>2146.38</v>
      </c>
      <c r="AG1081">
        <v>2194.98</v>
      </c>
      <c r="AH1081">
        <v>2215.6999999999998</v>
      </c>
      <c r="AI1081">
        <v>2242.02</v>
      </c>
      <c r="AJ1081">
        <v>2278.04</v>
      </c>
      <c r="AK1081">
        <v>2317.9899999999998</v>
      </c>
    </row>
    <row r="1082" spans="1:37" x14ac:dyDescent="0.3">
      <c r="A1082" s="24" t="str">
        <f t="shared" si="27"/>
        <v>SDGbaseTRAv2_UrbAS_BAU_wICAGRGSAVXtotal</v>
      </c>
      <c r="B1082" s="58" t="s">
        <v>221</v>
      </c>
      <c r="C1082" s="59" t="s">
        <v>276</v>
      </c>
      <c r="D1082" s="5" t="s">
        <v>98</v>
      </c>
      <c r="E1082" t="s">
        <v>1</v>
      </c>
      <c r="F1082">
        <v>-11.97</v>
      </c>
      <c r="G1082">
        <v>-11.51</v>
      </c>
      <c r="H1082">
        <v>-9.24</v>
      </c>
      <c r="I1082">
        <v>15.27</v>
      </c>
      <c r="J1082">
        <v>56.21</v>
      </c>
      <c r="K1082">
        <v>47.24</v>
      </c>
      <c r="L1082">
        <v>46.07</v>
      </c>
      <c r="M1082">
        <v>48.41</v>
      </c>
      <c r="N1082">
        <v>52.69</v>
      </c>
      <c r="O1082">
        <v>57.05</v>
      </c>
      <c r="P1082">
        <v>63.1</v>
      </c>
      <c r="Q1082">
        <v>69.72</v>
      </c>
      <c r="R1082">
        <v>60.56</v>
      </c>
      <c r="S1082">
        <v>60.35</v>
      </c>
      <c r="T1082">
        <v>60.03</v>
      </c>
      <c r="U1082">
        <v>59.2</v>
      </c>
      <c r="V1082">
        <v>59.07</v>
      </c>
      <c r="W1082">
        <v>58.79</v>
      </c>
      <c r="X1082">
        <v>57.88</v>
      </c>
      <c r="Y1082">
        <v>57.78</v>
      </c>
      <c r="Z1082">
        <v>57.33</v>
      </c>
      <c r="AA1082">
        <v>57.3</v>
      </c>
      <c r="AB1082">
        <v>56.26</v>
      </c>
      <c r="AC1082">
        <v>56.33</v>
      </c>
      <c r="AD1082">
        <v>56.55</v>
      </c>
      <c r="AE1082">
        <v>57.29</v>
      </c>
      <c r="AF1082">
        <v>57.45</v>
      </c>
      <c r="AG1082">
        <v>56.77</v>
      </c>
      <c r="AH1082">
        <v>60.36</v>
      </c>
      <c r="AI1082">
        <v>64.41</v>
      </c>
      <c r="AJ1082">
        <v>68.09</v>
      </c>
      <c r="AK1082">
        <v>71.47</v>
      </c>
    </row>
    <row r="1083" spans="1:37" x14ac:dyDescent="0.3">
      <c r="A1083" s="24" t="str">
        <f t="shared" si="27"/>
        <v>SDGbaseTRAv2_UrbAS_BAU_wICAGRFSAVXtotal</v>
      </c>
      <c r="B1083" s="58" t="s">
        <v>221</v>
      </c>
      <c r="C1083" s="59" t="s">
        <v>276</v>
      </c>
      <c r="D1083" s="5" t="s">
        <v>97</v>
      </c>
      <c r="E1083" t="s">
        <v>1</v>
      </c>
      <c r="F1083">
        <v>177.03</v>
      </c>
      <c r="G1083">
        <v>180.04</v>
      </c>
      <c r="H1083">
        <v>183.1</v>
      </c>
      <c r="I1083">
        <v>186.21</v>
      </c>
      <c r="J1083">
        <v>189.38</v>
      </c>
      <c r="K1083">
        <v>192.6</v>
      </c>
      <c r="L1083">
        <v>195.87</v>
      </c>
      <c r="M1083">
        <v>199.2</v>
      </c>
      <c r="N1083">
        <v>202.59</v>
      </c>
      <c r="O1083">
        <v>206.03</v>
      </c>
      <c r="P1083">
        <v>209.53</v>
      </c>
      <c r="Q1083">
        <v>213.1</v>
      </c>
      <c r="R1083">
        <v>216.72</v>
      </c>
      <c r="S1083">
        <v>220.4</v>
      </c>
      <c r="T1083">
        <v>224.15</v>
      </c>
      <c r="U1083">
        <v>227.96</v>
      </c>
      <c r="V1083">
        <v>231.84</v>
      </c>
      <c r="W1083">
        <v>235.78</v>
      </c>
      <c r="X1083">
        <v>239.79</v>
      </c>
      <c r="Y1083">
        <v>243.86</v>
      </c>
      <c r="Z1083">
        <v>248.01</v>
      </c>
      <c r="AA1083">
        <v>252.22</v>
      </c>
      <c r="AB1083">
        <v>256.51</v>
      </c>
      <c r="AC1083">
        <v>260.87</v>
      </c>
      <c r="AD1083">
        <v>265.31</v>
      </c>
      <c r="AE1083">
        <v>269.82</v>
      </c>
      <c r="AF1083">
        <v>274.39999999999998</v>
      </c>
      <c r="AG1083">
        <v>279.07</v>
      </c>
      <c r="AH1083">
        <v>283.81</v>
      </c>
      <c r="AI1083">
        <v>288.64</v>
      </c>
      <c r="AJ1083">
        <v>293.54000000000002</v>
      </c>
      <c r="AK1083">
        <v>298.52999999999997</v>
      </c>
    </row>
    <row r="1084" spans="1:37" x14ac:dyDescent="0.3">
      <c r="A1084" s="24" t="str">
        <f t="shared" si="27"/>
        <v>SDGbaseTRAv2_UrbAS_BAU_wICAGRC_TSavtotal</v>
      </c>
      <c r="B1084" s="58" t="s">
        <v>221</v>
      </c>
      <c r="C1084" s="59" t="s">
        <v>276</v>
      </c>
      <c r="D1084" s="5" t="s">
        <v>100</v>
      </c>
      <c r="E1084" t="s">
        <v>1</v>
      </c>
      <c r="F1084">
        <v>929.29</v>
      </c>
      <c r="G1084">
        <v>874.66</v>
      </c>
      <c r="H1084">
        <v>901.44</v>
      </c>
      <c r="I1084">
        <v>931.74</v>
      </c>
      <c r="J1084">
        <v>965.34</v>
      </c>
      <c r="K1084">
        <v>975.89</v>
      </c>
      <c r="L1084">
        <v>994.18</v>
      </c>
      <c r="M1084">
        <v>1014.76</v>
      </c>
      <c r="N1084">
        <v>1038.96</v>
      </c>
      <c r="O1084">
        <v>1061.9100000000001</v>
      </c>
      <c r="P1084">
        <v>1092.3</v>
      </c>
      <c r="Q1084">
        <v>1123.76</v>
      </c>
      <c r="R1084">
        <v>1153.8800000000001</v>
      </c>
      <c r="S1084">
        <v>1191.0999999999999</v>
      </c>
      <c r="T1084">
        <v>1230.3699999999999</v>
      </c>
      <c r="U1084">
        <v>1275.42</v>
      </c>
      <c r="V1084">
        <v>1319.87</v>
      </c>
      <c r="W1084">
        <v>1365.81</v>
      </c>
      <c r="X1084">
        <v>1413.62</v>
      </c>
      <c r="Y1084">
        <v>1459.66</v>
      </c>
      <c r="Z1084">
        <v>1508.78</v>
      </c>
      <c r="AA1084">
        <v>1556.1</v>
      </c>
      <c r="AB1084">
        <v>1607.77</v>
      </c>
      <c r="AC1084">
        <v>1656.56</v>
      </c>
      <c r="AD1084">
        <v>1706.1</v>
      </c>
      <c r="AE1084">
        <v>1758.05</v>
      </c>
      <c r="AF1084">
        <v>1811.69</v>
      </c>
      <c r="AG1084">
        <v>1865.09</v>
      </c>
      <c r="AH1084">
        <v>1876.86</v>
      </c>
      <c r="AI1084">
        <v>1882.52</v>
      </c>
      <c r="AJ1084">
        <v>1885.68</v>
      </c>
      <c r="AK1084">
        <v>1884.32</v>
      </c>
    </row>
    <row r="1085" spans="1:37" x14ac:dyDescent="0.3">
      <c r="A1085" s="24" t="str">
        <f t="shared" si="27"/>
        <v>SDGbaseTRAv2_UrbAS_BAU_wICAGRQINVXctext</v>
      </c>
      <c r="B1085" s="58" t="s">
        <v>221</v>
      </c>
      <c r="C1085" s="59" t="s">
        <v>276</v>
      </c>
      <c r="D1085" s="5" t="s">
        <v>101</v>
      </c>
      <c r="E1085" t="s">
        <v>102</v>
      </c>
      <c r="F1085">
        <v>0.02</v>
      </c>
      <c r="G1085">
        <v>0.02</v>
      </c>
      <c r="H1085">
        <v>0.02</v>
      </c>
      <c r="I1085">
        <v>0.02</v>
      </c>
      <c r="J1085">
        <v>0.02</v>
      </c>
      <c r="K1085">
        <v>0.02</v>
      </c>
      <c r="L1085">
        <v>0.02</v>
      </c>
      <c r="M1085">
        <v>0.02</v>
      </c>
      <c r="N1085">
        <v>0.03</v>
      </c>
      <c r="O1085">
        <v>0.03</v>
      </c>
      <c r="P1085">
        <v>0.03</v>
      </c>
      <c r="Q1085">
        <v>0.03</v>
      </c>
      <c r="R1085">
        <v>0.03</v>
      </c>
      <c r="S1085">
        <v>0.03</v>
      </c>
      <c r="T1085">
        <v>0.03</v>
      </c>
      <c r="U1085">
        <v>0.03</v>
      </c>
      <c r="V1085">
        <v>0.03</v>
      </c>
      <c r="W1085">
        <v>0.03</v>
      </c>
      <c r="X1085">
        <v>0.03</v>
      </c>
      <c r="Y1085">
        <v>0.04</v>
      </c>
      <c r="Z1085">
        <v>0.04</v>
      </c>
      <c r="AA1085">
        <v>0.04</v>
      </c>
      <c r="AB1085">
        <v>0.04</v>
      </c>
      <c r="AC1085">
        <v>0.04</v>
      </c>
      <c r="AD1085">
        <v>0.04</v>
      </c>
      <c r="AE1085">
        <v>0.04</v>
      </c>
      <c r="AF1085">
        <v>0.04</v>
      </c>
      <c r="AG1085">
        <v>0.04</v>
      </c>
      <c r="AH1085">
        <v>0.04</v>
      </c>
      <c r="AI1085">
        <v>0.04</v>
      </c>
      <c r="AJ1085">
        <v>0.04</v>
      </c>
      <c r="AK1085">
        <v>0.04</v>
      </c>
    </row>
    <row r="1086" spans="1:37" x14ac:dyDescent="0.3">
      <c r="A1086" s="24" t="str">
        <f t="shared" si="27"/>
        <v>SDGbaseTRAv2_UrbAS_BAU_wICAGRQINVXcleat</v>
      </c>
      <c r="B1086" s="58" t="s">
        <v>221</v>
      </c>
      <c r="C1086" s="59" t="s">
        <v>276</v>
      </c>
      <c r="D1086" s="5" t="s">
        <v>101</v>
      </c>
      <c r="E1086" t="s">
        <v>103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</row>
    <row r="1087" spans="1:37" x14ac:dyDescent="0.3">
      <c r="A1087" s="24" t="str">
        <f t="shared" si="27"/>
        <v>SDGbaseTRAv2_UrbAS_BAU_wICAGRQINVXcprnt</v>
      </c>
      <c r="B1087" s="58" t="s">
        <v>221</v>
      </c>
      <c r="C1087" s="59" t="s">
        <v>276</v>
      </c>
      <c r="D1087" s="5" t="s">
        <v>101</v>
      </c>
      <c r="E1087" t="s">
        <v>104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</row>
    <row r="1088" spans="1:37" x14ac:dyDescent="0.3">
      <c r="A1088" s="24" t="str">
        <f t="shared" si="27"/>
        <v>SDGbaseTRAv2_UrbAS_BAU_wICAGRQINVXcrubb</v>
      </c>
      <c r="B1088" s="58" t="s">
        <v>221</v>
      </c>
      <c r="C1088" s="59" t="s">
        <v>276</v>
      </c>
      <c r="D1088" s="5" t="s">
        <v>101</v>
      </c>
      <c r="E1088" t="s">
        <v>105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0.01</v>
      </c>
      <c r="Q1088">
        <v>0.01</v>
      </c>
      <c r="R1088">
        <v>0.01</v>
      </c>
      <c r="S1088">
        <v>0.01</v>
      </c>
      <c r="T1088">
        <v>0.01</v>
      </c>
      <c r="U1088">
        <v>0.01</v>
      </c>
      <c r="V1088">
        <v>0.01</v>
      </c>
      <c r="W1088">
        <v>0.01</v>
      </c>
      <c r="X1088">
        <v>0.01</v>
      </c>
      <c r="Y1088">
        <v>0.01</v>
      </c>
      <c r="Z1088">
        <v>0.01</v>
      </c>
      <c r="AA1088">
        <v>0.01</v>
      </c>
      <c r="AB1088">
        <v>0.01</v>
      </c>
      <c r="AC1088">
        <v>0.01</v>
      </c>
      <c r="AD1088">
        <v>0.01</v>
      </c>
      <c r="AE1088">
        <v>0.01</v>
      </c>
      <c r="AF1088">
        <v>0.01</v>
      </c>
      <c r="AG1088">
        <v>0.01</v>
      </c>
      <c r="AH1088">
        <v>0.01</v>
      </c>
      <c r="AI1088">
        <v>0.01</v>
      </c>
      <c r="AJ1088">
        <v>0.01</v>
      </c>
      <c r="AK1088">
        <v>0.01</v>
      </c>
    </row>
    <row r="1089" spans="1:37" x14ac:dyDescent="0.3">
      <c r="A1089" s="24" t="str">
        <f t="shared" si="27"/>
        <v>SDGbaseTRAv2_UrbAS_BAU_wICAGRQINVXcplas</v>
      </c>
      <c r="B1089" s="58" t="s">
        <v>221</v>
      </c>
      <c r="C1089" s="59" t="s">
        <v>276</v>
      </c>
      <c r="D1089" s="5" t="s">
        <v>101</v>
      </c>
      <c r="E1089" t="s">
        <v>106</v>
      </c>
      <c r="F1089">
        <v>0.01</v>
      </c>
      <c r="G1089">
        <v>0.01</v>
      </c>
      <c r="H1089">
        <v>0.01</v>
      </c>
      <c r="I1089">
        <v>0.01</v>
      </c>
      <c r="J1089">
        <v>0.01</v>
      </c>
      <c r="K1089">
        <v>0.01</v>
      </c>
      <c r="L1089">
        <v>0.01</v>
      </c>
      <c r="M1089">
        <v>0.01</v>
      </c>
      <c r="N1089">
        <v>0.01</v>
      </c>
      <c r="O1089">
        <v>0.01</v>
      </c>
      <c r="P1089">
        <v>0.01</v>
      </c>
      <c r="Q1089">
        <v>0.01</v>
      </c>
      <c r="R1089">
        <v>0.01</v>
      </c>
      <c r="S1089">
        <v>0.01</v>
      </c>
      <c r="T1089">
        <v>0.01</v>
      </c>
      <c r="U1089">
        <v>0.01</v>
      </c>
      <c r="V1089">
        <v>0.01</v>
      </c>
      <c r="W1089">
        <v>0.01</v>
      </c>
      <c r="X1089">
        <v>0.01</v>
      </c>
      <c r="Y1089">
        <v>0.01</v>
      </c>
      <c r="Z1089">
        <v>0.01</v>
      </c>
      <c r="AA1089">
        <v>0.02</v>
      </c>
      <c r="AB1089">
        <v>0.02</v>
      </c>
      <c r="AC1089">
        <v>0.02</v>
      </c>
      <c r="AD1089">
        <v>0.02</v>
      </c>
      <c r="AE1089">
        <v>0.02</v>
      </c>
      <c r="AF1089">
        <v>0.02</v>
      </c>
      <c r="AG1089">
        <v>0.02</v>
      </c>
      <c r="AH1089">
        <v>0.02</v>
      </c>
      <c r="AI1089">
        <v>0.02</v>
      </c>
      <c r="AJ1089">
        <v>0.02</v>
      </c>
      <c r="AK1089">
        <v>0.02</v>
      </c>
    </row>
    <row r="1090" spans="1:37" x14ac:dyDescent="0.3">
      <c r="A1090" s="24" t="str">
        <f t="shared" si="27"/>
        <v>SDGbaseTRAv2_UrbAS_BAU_wICAGRQINVXcnmet</v>
      </c>
      <c r="B1090" s="58" t="s">
        <v>221</v>
      </c>
      <c r="C1090" s="59" t="s">
        <v>276</v>
      </c>
      <c r="D1090" s="5" t="s">
        <v>101</v>
      </c>
      <c r="E1090" t="s">
        <v>107</v>
      </c>
      <c r="F1090">
        <v>0.02</v>
      </c>
      <c r="G1090">
        <v>0.02</v>
      </c>
      <c r="H1090">
        <v>0.02</v>
      </c>
      <c r="I1090">
        <v>0.02</v>
      </c>
      <c r="J1090">
        <v>0.02</v>
      </c>
      <c r="K1090">
        <v>0.02</v>
      </c>
      <c r="L1090">
        <v>0.02</v>
      </c>
      <c r="M1090">
        <v>0.02</v>
      </c>
      <c r="N1090">
        <v>0.02</v>
      </c>
      <c r="O1090">
        <v>0.02</v>
      </c>
      <c r="P1090">
        <v>0.02</v>
      </c>
      <c r="Q1090">
        <v>0.02</v>
      </c>
      <c r="R1090">
        <v>0.03</v>
      </c>
      <c r="S1090">
        <v>0.03</v>
      </c>
      <c r="T1090">
        <v>0.03</v>
      </c>
      <c r="U1090">
        <v>0.03</v>
      </c>
      <c r="V1090">
        <v>0.03</v>
      </c>
      <c r="W1090">
        <v>0.03</v>
      </c>
      <c r="X1090">
        <v>0.03</v>
      </c>
      <c r="Y1090">
        <v>0.03</v>
      </c>
      <c r="Z1090">
        <v>0.03</v>
      </c>
      <c r="AA1090">
        <v>0.03</v>
      </c>
      <c r="AB1090">
        <v>0.03</v>
      </c>
      <c r="AC1090">
        <v>0.04</v>
      </c>
      <c r="AD1090">
        <v>0.04</v>
      </c>
      <c r="AE1090">
        <v>0.04</v>
      </c>
      <c r="AF1090">
        <v>0.04</v>
      </c>
      <c r="AG1090">
        <v>0.04</v>
      </c>
      <c r="AH1090">
        <v>0.04</v>
      </c>
      <c r="AI1090">
        <v>0.04</v>
      </c>
      <c r="AJ1090">
        <v>0.04</v>
      </c>
      <c r="AK1090">
        <v>0.04</v>
      </c>
    </row>
    <row r="1091" spans="1:37" x14ac:dyDescent="0.3">
      <c r="A1091" s="24" t="str">
        <f t="shared" si="27"/>
        <v>SDGbaseTRAv2_UrbAS_BAU_wICAGRQINVXcnfrm</v>
      </c>
      <c r="B1091" s="58" t="s">
        <v>221</v>
      </c>
      <c r="C1091" s="59" t="s">
        <v>276</v>
      </c>
      <c r="D1091" s="5" t="s">
        <v>101</v>
      </c>
      <c r="E1091" t="s">
        <v>108</v>
      </c>
      <c r="F1091">
        <v>1.27</v>
      </c>
      <c r="G1091">
        <v>1.1499999999999999</v>
      </c>
      <c r="H1091">
        <v>1.19</v>
      </c>
      <c r="I1091">
        <v>1.22</v>
      </c>
      <c r="J1091">
        <v>1.24</v>
      </c>
      <c r="K1091">
        <v>1.26</v>
      </c>
      <c r="L1091">
        <v>1.29</v>
      </c>
      <c r="M1091">
        <v>1.33</v>
      </c>
      <c r="N1091">
        <v>1.36</v>
      </c>
      <c r="O1091">
        <v>1.41</v>
      </c>
      <c r="P1091">
        <v>1.45</v>
      </c>
      <c r="Q1091">
        <v>1.49</v>
      </c>
      <c r="R1091">
        <v>1.53</v>
      </c>
      <c r="S1091">
        <v>1.58</v>
      </c>
      <c r="T1091">
        <v>1.63</v>
      </c>
      <c r="U1091">
        <v>1.68</v>
      </c>
      <c r="V1091">
        <v>1.74</v>
      </c>
      <c r="W1091">
        <v>1.8</v>
      </c>
      <c r="X1091">
        <v>1.86</v>
      </c>
      <c r="Y1091">
        <v>1.91</v>
      </c>
      <c r="Z1091">
        <v>1.97</v>
      </c>
      <c r="AA1091">
        <v>2.0299999999999998</v>
      </c>
      <c r="AB1091">
        <v>2.08</v>
      </c>
      <c r="AC1091">
        <v>2.13</v>
      </c>
      <c r="AD1091">
        <v>2.19</v>
      </c>
      <c r="AE1091">
        <v>2.2599999999999998</v>
      </c>
      <c r="AF1091">
        <v>2.3199999999999998</v>
      </c>
      <c r="AG1091">
        <v>2.39</v>
      </c>
      <c r="AH1091">
        <v>2.38</v>
      </c>
      <c r="AI1091">
        <v>2.37</v>
      </c>
      <c r="AJ1091">
        <v>2.36</v>
      </c>
      <c r="AK1091">
        <v>2.34</v>
      </c>
    </row>
    <row r="1092" spans="1:37" x14ac:dyDescent="0.3">
      <c r="A1092" s="24" t="str">
        <f t="shared" si="27"/>
        <v>SDGbaseTRAv2_UrbAS_BAU_wICAGRQINVXcmetp</v>
      </c>
      <c r="B1092" s="58" t="s">
        <v>221</v>
      </c>
      <c r="C1092" s="59" t="s">
        <v>276</v>
      </c>
      <c r="D1092" s="5" t="s">
        <v>101</v>
      </c>
      <c r="E1092" t="s">
        <v>109</v>
      </c>
      <c r="F1092">
        <v>2.2400000000000002</v>
      </c>
      <c r="G1092">
        <v>2.04</v>
      </c>
      <c r="H1092">
        <v>2.1</v>
      </c>
      <c r="I1092">
        <v>2.16</v>
      </c>
      <c r="J1092">
        <v>2.19</v>
      </c>
      <c r="K1092">
        <v>2.2400000000000002</v>
      </c>
      <c r="L1092">
        <v>2.29</v>
      </c>
      <c r="M1092">
        <v>2.35</v>
      </c>
      <c r="N1092">
        <v>2.42</v>
      </c>
      <c r="O1092">
        <v>2.5</v>
      </c>
      <c r="P1092">
        <v>2.57</v>
      </c>
      <c r="Q1092">
        <v>2.64</v>
      </c>
      <c r="R1092">
        <v>2.71</v>
      </c>
      <c r="S1092">
        <v>2.79</v>
      </c>
      <c r="T1092">
        <v>2.88</v>
      </c>
      <c r="U1092">
        <v>2.98</v>
      </c>
      <c r="V1092">
        <v>3.09</v>
      </c>
      <c r="W1092">
        <v>3.2</v>
      </c>
      <c r="X1092">
        <v>3.29</v>
      </c>
      <c r="Y1092">
        <v>3.39</v>
      </c>
      <c r="Z1092">
        <v>3.5</v>
      </c>
      <c r="AA1092">
        <v>3.6</v>
      </c>
      <c r="AB1092">
        <v>3.68</v>
      </c>
      <c r="AC1092">
        <v>3.77</v>
      </c>
      <c r="AD1092">
        <v>3.88</v>
      </c>
      <c r="AE1092">
        <v>4</v>
      </c>
      <c r="AF1092">
        <v>4.12</v>
      </c>
      <c r="AG1092">
        <v>4.24</v>
      </c>
      <c r="AH1092">
        <v>4.22</v>
      </c>
      <c r="AI1092">
        <v>4.1900000000000004</v>
      </c>
      <c r="AJ1092">
        <v>4.17</v>
      </c>
      <c r="AK1092">
        <v>4.1500000000000004</v>
      </c>
    </row>
    <row r="1093" spans="1:37" x14ac:dyDescent="0.3">
      <c r="A1093" s="24" t="str">
        <f t="shared" si="27"/>
        <v>SDGbaseTRAv2_UrbAS_BAU_wICAGRQINVXcmach</v>
      </c>
      <c r="B1093" s="58" t="s">
        <v>221</v>
      </c>
      <c r="C1093" s="59" t="s">
        <v>276</v>
      </c>
      <c r="D1093" s="5" t="s">
        <v>101</v>
      </c>
      <c r="E1093" t="s">
        <v>110</v>
      </c>
      <c r="F1093">
        <v>141.12</v>
      </c>
      <c r="G1093">
        <v>128.46</v>
      </c>
      <c r="H1093">
        <v>132.27000000000001</v>
      </c>
      <c r="I1093">
        <v>135.52000000000001</v>
      </c>
      <c r="J1093">
        <v>137.97999999999999</v>
      </c>
      <c r="K1093">
        <v>140.79</v>
      </c>
      <c r="L1093">
        <v>144.19</v>
      </c>
      <c r="M1093">
        <v>148.04</v>
      </c>
      <c r="N1093">
        <v>152.09</v>
      </c>
      <c r="O1093">
        <v>157.18</v>
      </c>
      <c r="P1093">
        <v>161.85</v>
      </c>
      <c r="Q1093">
        <v>166.29</v>
      </c>
      <c r="R1093">
        <v>170.7</v>
      </c>
      <c r="S1093">
        <v>176.05</v>
      </c>
      <c r="T1093">
        <v>181.71</v>
      </c>
      <c r="U1093">
        <v>188.26</v>
      </c>
      <c r="V1093">
        <v>195.06</v>
      </c>
      <c r="W1093">
        <v>201.76</v>
      </c>
      <c r="X1093">
        <v>207.92</v>
      </c>
      <c r="Y1093">
        <v>214.2</v>
      </c>
      <c r="Z1093">
        <v>220.85</v>
      </c>
      <c r="AA1093">
        <v>227.3</v>
      </c>
      <c r="AB1093">
        <v>232.94</v>
      </c>
      <c r="AC1093">
        <v>238.67</v>
      </c>
      <c r="AD1093">
        <v>245.42</v>
      </c>
      <c r="AE1093">
        <v>252.74</v>
      </c>
      <c r="AF1093">
        <v>260.45</v>
      </c>
      <c r="AG1093">
        <v>268.02</v>
      </c>
      <c r="AH1093">
        <v>267.05</v>
      </c>
      <c r="AI1093">
        <v>265.10000000000002</v>
      </c>
      <c r="AJ1093">
        <v>264.05</v>
      </c>
      <c r="AK1093">
        <v>262.51</v>
      </c>
    </row>
    <row r="1094" spans="1:37" x14ac:dyDescent="0.3">
      <c r="A1094" s="24" t="str">
        <f t="shared" si="27"/>
        <v>SDGbaseTRAv2_UrbAS_BAU_wICAGRQINVXcemch</v>
      </c>
      <c r="B1094" s="58" t="s">
        <v>221</v>
      </c>
      <c r="C1094" s="59" t="s">
        <v>276</v>
      </c>
      <c r="D1094" s="5" t="s">
        <v>101</v>
      </c>
      <c r="E1094" t="s">
        <v>111</v>
      </c>
      <c r="F1094">
        <v>59.86</v>
      </c>
      <c r="G1094">
        <v>54.49</v>
      </c>
      <c r="H1094">
        <v>56.11</v>
      </c>
      <c r="I1094">
        <v>57.48</v>
      </c>
      <c r="J1094">
        <v>58.53</v>
      </c>
      <c r="K1094">
        <v>59.72</v>
      </c>
      <c r="L1094">
        <v>61.16</v>
      </c>
      <c r="M1094">
        <v>62.79</v>
      </c>
      <c r="N1094">
        <v>64.510000000000005</v>
      </c>
      <c r="O1094">
        <v>66.67</v>
      </c>
      <c r="P1094">
        <v>68.650000000000006</v>
      </c>
      <c r="Q1094">
        <v>70.53</v>
      </c>
      <c r="R1094">
        <v>72.41</v>
      </c>
      <c r="S1094">
        <v>74.680000000000007</v>
      </c>
      <c r="T1094">
        <v>77.08</v>
      </c>
      <c r="U1094">
        <v>79.86</v>
      </c>
      <c r="V1094">
        <v>82.74</v>
      </c>
      <c r="W1094">
        <v>85.58</v>
      </c>
      <c r="X1094">
        <v>88.19</v>
      </c>
      <c r="Y1094">
        <v>90.86</v>
      </c>
      <c r="Z1094">
        <v>93.68</v>
      </c>
      <c r="AA1094">
        <v>96.41</v>
      </c>
      <c r="AB1094">
        <v>98.81</v>
      </c>
      <c r="AC1094">
        <v>101.24</v>
      </c>
      <c r="AD1094">
        <v>104.1</v>
      </c>
      <c r="AE1094">
        <v>107.21</v>
      </c>
      <c r="AF1094">
        <v>110.48</v>
      </c>
      <c r="AG1094">
        <v>113.68</v>
      </c>
      <c r="AH1094">
        <v>113.28</v>
      </c>
      <c r="AI1094">
        <v>112.45</v>
      </c>
      <c r="AJ1094">
        <v>112</v>
      </c>
      <c r="AK1094">
        <v>111.35</v>
      </c>
    </row>
    <row r="1095" spans="1:37" x14ac:dyDescent="0.3">
      <c r="A1095" s="24" t="str">
        <f t="shared" si="27"/>
        <v>SDGbaseTRAv2_UrbAS_BAU_wICAGRQINVXcsequ</v>
      </c>
      <c r="B1095" s="58" t="s">
        <v>221</v>
      </c>
      <c r="C1095" s="59" t="s">
        <v>276</v>
      </c>
      <c r="D1095" s="5" t="s">
        <v>101</v>
      </c>
      <c r="E1095" t="s">
        <v>112</v>
      </c>
      <c r="F1095">
        <v>30.11</v>
      </c>
      <c r="G1095">
        <v>27.44</v>
      </c>
      <c r="H1095">
        <v>28.24</v>
      </c>
      <c r="I1095">
        <v>28.93</v>
      </c>
      <c r="J1095">
        <v>29.45</v>
      </c>
      <c r="K1095">
        <v>30.04</v>
      </c>
      <c r="L1095">
        <v>30.75</v>
      </c>
      <c r="M1095">
        <v>31.57</v>
      </c>
      <c r="N1095">
        <v>32.42</v>
      </c>
      <c r="O1095">
        <v>33.49</v>
      </c>
      <c r="P1095">
        <v>34.479999999999997</v>
      </c>
      <c r="Q1095">
        <v>35.409999999999997</v>
      </c>
      <c r="R1095">
        <v>36.340000000000003</v>
      </c>
      <c r="S1095">
        <v>37.47</v>
      </c>
      <c r="T1095">
        <v>38.659999999999997</v>
      </c>
      <c r="U1095">
        <v>40.04</v>
      </c>
      <c r="V1095">
        <v>41.48</v>
      </c>
      <c r="W1095">
        <v>42.89</v>
      </c>
      <c r="X1095">
        <v>44.19</v>
      </c>
      <c r="Y1095">
        <v>45.51</v>
      </c>
      <c r="Z1095">
        <v>46.91</v>
      </c>
      <c r="AA1095">
        <v>48.27</v>
      </c>
      <c r="AB1095">
        <v>49.46</v>
      </c>
      <c r="AC1095">
        <v>50.67</v>
      </c>
      <c r="AD1095">
        <v>52.09</v>
      </c>
      <c r="AE1095">
        <v>53.63</v>
      </c>
      <c r="AF1095">
        <v>55.26</v>
      </c>
      <c r="AG1095">
        <v>56.85</v>
      </c>
      <c r="AH1095">
        <v>56.65</v>
      </c>
      <c r="AI1095">
        <v>56.24</v>
      </c>
      <c r="AJ1095">
        <v>56.02</v>
      </c>
      <c r="AK1095">
        <v>55.69</v>
      </c>
    </row>
    <row r="1096" spans="1:37" x14ac:dyDescent="0.3">
      <c r="A1096" s="24" t="str">
        <f t="shared" si="27"/>
        <v>SDGbaseTRAv2_UrbAS_BAU_wICAGRQINVXcvehi</v>
      </c>
      <c r="B1096" s="58" t="s">
        <v>221</v>
      </c>
      <c r="C1096" s="59" t="s">
        <v>276</v>
      </c>
      <c r="D1096" s="5" t="s">
        <v>101</v>
      </c>
      <c r="E1096" t="s">
        <v>113</v>
      </c>
      <c r="F1096">
        <v>91.08</v>
      </c>
      <c r="G1096">
        <v>83.01</v>
      </c>
      <c r="H1096">
        <v>85.44</v>
      </c>
      <c r="I1096">
        <v>87.52</v>
      </c>
      <c r="J1096">
        <v>89.09</v>
      </c>
      <c r="K1096">
        <v>90.88</v>
      </c>
      <c r="L1096">
        <v>93.04</v>
      </c>
      <c r="M1096">
        <v>95.5</v>
      </c>
      <c r="N1096">
        <v>98.08</v>
      </c>
      <c r="O1096">
        <v>101.32</v>
      </c>
      <c r="P1096">
        <v>104.3</v>
      </c>
      <c r="Q1096">
        <v>107.13</v>
      </c>
      <c r="R1096">
        <v>109.95</v>
      </c>
      <c r="S1096">
        <v>113.36</v>
      </c>
      <c r="T1096">
        <v>116.97</v>
      </c>
      <c r="U1096">
        <v>121.15</v>
      </c>
      <c r="V1096">
        <v>125.48</v>
      </c>
      <c r="W1096">
        <v>129.75</v>
      </c>
      <c r="X1096">
        <v>133.68</v>
      </c>
      <c r="Y1096">
        <v>137.68</v>
      </c>
      <c r="Z1096">
        <v>141.91999999999999</v>
      </c>
      <c r="AA1096">
        <v>146.04</v>
      </c>
      <c r="AB1096">
        <v>149.63999999999999</v>
      </c>
      <c r="AC1096">
        <v>153.29</v>
      </c>
      <c r="AD1096">
        <v>157.59</v>
      </c>
      <c r="AE1096">
        <v>162.26</v>
      </c>
      <c r="AF1096">
        <v>167.18</v>
      </c>
      <c r="AG1096">
        <v>172</v>
      </c>
      <c r="AH1096">
        <v>171.39</v>
      </c>
      <c r="AI1096">
        <v>170.14</v>
      </c>
      <c r="AJ1096">
        <v>169.47</v>
      </c>
      <c r="AK1096">
        <v>168.49</v>
      </c>
    </row>
    <row r="1097" spans="1:37" x14ac:dyDescent="0.3">
      <c r="A1097" s="24" t="str">
        <f t="shared" si="27"/>
        <v>SDGbaseTRAv2_UrbAS_BAU_wICAGRQINVXctequ</v>
      </c>
      <c r="B1097" s="58" t="s">
        <v>221</v>
      </c>
      <c r="C1097" s="59" t="s">
        <v>276</v>
      </c>
      <c r="D1097" s="5" t="s">
        <v>101</v>
      </c>
      <c r="E1097" t="s">
        <v>114</v>
      </c>
      <c r="F1097">
        <v>10.77</v>
      </c>
      <c r="G1097">
        <v>9.81</v>
      </c>
      <c r="H1097">
        <v>10.1</v>
      </c>
      <c r="I1097">
        <v>10.35</v>
      </c>
      <c r="J1097">
        <v>10.53</v>
      </c>
      <c r="K1097">
        <v>10.74</v>
      </c>
      <c r="L1097">
        <v>11</v>
      </c>
      <c r="M1097">
        <v>11.29</v>
      </c>
      <c r="N1097">
        <v>11.6</v>
      </c>
      <c r="O1097">
        <v>11.98</v>
      </c>
      <c r="P1097">
        <v>12.33</v>
      </c>
      <c r="Q1097">
        <v>12.67</v>
      </c>
      <c r="R1097">
        <v>13</v>
      </c>
      <c r="S1097">
        <v>13.4</v>
      </c>
      <c r="T1097">
        <v>13.83</v>
      </c>
      <c r="U1097">
        <v>14.32</v>
      </c>
      <c r="V1097">
        <v>14.84</v>
      </c>
      <c r="W1097">
        <v>15.34</v>
      </c>
      <c r="X1097">
        <v>15.81</v>
      </c>
      <c r="Y1097">
        <v>16.28</v>
      </c>
      <c r="Z1097">
        <v>16.78</v>
      </c>
      <c r="AA1097">
        <v>17.27</v>
      </c>
      <c r="AB1097">
        <v>17.690000000000001</v>
      </c>
      <c r="AC1097">
        <v>18.12</v>
      </c>
      <c r="AD1097">
        <v>18.63</v>
      </c>
      <c r="AE1097">
        <v>19.18</v>
      </c>
      <c r="AF1097">
        <v>19.77</v>
      </c>
      <c r="AG1097">
        <v>20.34</v>
      </c>
      <c r="AH1097">
        <v>20.260000000000002</v>
      </c>
      <c r="AI1097">
        <v>20.12</v>
      </c>
      <c r="AJ1097">
        <v>20.04</v>
      </c>
      <c r="AK1097">
        <v>19.920000000000002</v>
      </c>
    </row>
    <row r="1098" spans="1:37" x14ac:dyDescent="0.3">
      <c r="A1098" s="24" t="str">
        <f t="shared" si="27"/>
        <v>SDGbaseTRAv2_UrbAS_BAU_wICAGRQINVXcfurn</v>
      </c>
      <c r="B1098" s="58" t="s">
        <v>221</v>
      </c>
      <c r="C1098" s="59" t="s">
        <v>276</v>
      </c>
      <c r="D1098" s="5" t="s">
        <v>101</v>
      </c>
      <c r="E1098" t="s">
        <v>115</v>
      </c>
      <c r="F1098">
        <v>21.77</v>
      </c>
      <c r="G1098">
        <v>19.84</v>
      </c>
      <c r="H1098">
        <v>20.420000000000002</v>
      </c>
      <c r="I1098">
        <v>20.92</v>
      </c>
      <c r="J1098">
        <v>21.29</v>
      </c>
      <c r="K1098">
        <v>21.72</v>
      </c>
      <c r="L1098">
        <v>22.24</v>
      </c>
      <c r="M1098">
        <v>22.82</v>
      </c>
      <c r="N1098">
        <v>23.44</v>
      </c>
      <c r="O1098">
        <v>24.22</v>
      </c>
      <c r="P1098">
        <v>24.93</v>
      </c>
      <c r="Q1098">
        <v>25.61</v>
      </c>
      <c r="R1098">
        <v>26.28</v>
      </c>
      <c r="S1098">
        <v>27.09</v>
      </c>
      <c r="T1098">
        <v>27.96</v>
      </c>
      <c r="U1098">
        <v>28.96</v>
      </c>
      <c r="V1098">
        <v>29.99</v>
      </c>
      <c r="W1098">
        <v>31.01</v>
      </c>
      <c r="X1098">
        <v>31.95</v>
      </c>
      <c r="Y1098">
        <v>32.909999999999997</v>
      </c>
      <c r="Z1098">
        <v>33.92</v>
      </c>
      <c r="AA1098">
        <v>34.9</v>
      </c>
      <c r="AB1098">
        <v>35.76</v>
      </c>
      <c r="AC1098">
        <v>36.64</v>
      </c>
      <c r="AD1098">
        <v>37.67</v>
      </c>
      <c r="AE1098">
        <v>38.78</v>
      </c>
      <c r="AF1098">
        <v>39.96</v>
      </c>
      <c r="AG1098">
        <v>41.11</v>
      </c>
      <c r="AH1098">
        <v>40.96</v>
      </c>
      <c r="AI1098">
        <v>40.67</v>
      </c>
      <c r="AJ1098">
        <v>40.51</v>
      </c>
      <c r="AK1098">
        <v>40.270000000000003</v>
      </c>
    </row>
    <row r="1099" spans="1:37" x14ac:dyDescent="0.3">
      <c r="A1099" s="24" t="str">
        <f t="shared" si="27"/>
        <v>SDGbaseTRAv2_UrbAS_BAU_wICAGRQINVXcoman</v>
      </c>
      <c r="B1099" s="58" t="s">
        <v>221</v>
      </c>
      <c r="C1099" s="59" t="s">
        <v>276</v>
      </c>
      <c r="D1099" s="5" t="s">
        <v>101</v>
      </c>
      <c r="E1099" t="s">
        <v>116</v>
      </c>
      <c r="F1099">
        <v>1.45</v>
      </c>
      <c r="G1099">
        <v>1.33</v>
      </c>
      <c r="H1099">
        <v>1.36</v>
      </c>
      <c r="I1099">
        <v>1.4</v>
      </c>
      <c r="J1099">
        <v>1.42</v>
      </c>
      <c r="K1099">
        <v>1.45</v>
      </c>
      <c r="L1099">
        <v>1.49</v>
      </c>
      <c r="M1099">
        <v>1.53</v>
      </c>
      <c r="N1099">
        <v>1.57</v>
      </c>
      <c r="O1099">
        <v>1.62</v>
      </c>
      <c r="P1099">
        <v>1.67</v>
      </c>
      <c r="Q1099">
        <v>1.71</v>
      </c>
      <c r="R1099">
        <v>1.76</v>
      </c>
      <c r="S1099">
        <v>1.81</v>
      </c>
      <c r="T1099">
        <v>1.87</v>
      </c>
      <c r="U1099">
        <v>1.93</v>
      </c>
      <c r="V1099">
        <v>2</v>
      </c>
      <c r="W1099">
        <v>2.0699999999999998</v>
      </c>
      <c r="X1099">
        <v>2.14</v>
      </c>
      <c r="Y1099">
        <v>2.2000000000000002</v>
      </c>
      <c r="Z1099">
        <v>2.27</v>
      </c>
      <c r="AA1099">
        <v>2.33</v>
      </c>
      <c r="AB1099">
        <v>2.39</v>
      </c>
      <c r="AC1099">
        <v>2.4500000000000002</v>
      </c>
      <c r="AD1099">
        <v>2.52</v>
      </c>
      <c r="AE1099">
        <v>2.59</v>
      </c>
      <c r="AF1099">
        <v>2.67</v>
      </c>
      <c r="AG1099">
        <v>2.75</v>
      </c>
      <c r="AH1099">
        <v>2.74</v>
      </c>
      <c r="AI1099">
        <v>2.72</v>
      </c>
      <c r="AJ1099">
        <v>2.71</v>
      </c>
      <c r="AK1099">
        <v>2.69</v>
      </c>
    </row>
    <row r="1100" spans="1:37" x14ac:dyDescent="0.3">
      <c r="A1100" s="24" t="str">
        <f t="shared" si="27"/>
        <v>SDGbaseTRAv2_UrbAS_BAU_wICAGRQINVXccons</v>
      </c>
      <c r="B1100" s="58" t="s">
        <v>221</v>
      </c>
      <c r="C1100" s="59" t="s">
        <v>276</v>
      </c>
      <c r="D1100" s="5" t="s">
        <v>101</v>
      </c>
      <c r="E1100" t="s">
        <v>117</v>
      </c>
      <c r="F1100">
        <v>405.25</v>
      </c>
      <c r="G1100">
        <v>369.33</v>
      </c>
      <c r="H1100">
        <v>380.17</v>
      </c>
      <c r="I1100">
        <v>389.38</v>
      </c>
      <c r="J1100">
        <v>396.37</v>
      </c>
      <c r="K1100">
        <v>404.34</v>
      </c>
      <c r="L1100">
        <v>413.96</v>
      </c>
      <c r="M1100">
        <v>424.89</v>
      </c>
      <c r="N1100">
        <v>436.39</v>
      </c>
      <c r="O1100">
        <v>450.82</v>
      </c>
      <c r="P1100">
        <v>464.07</v>
      </c>
      <c r="Q1100">
        <v>476.67</v>
      </c>
      <c r="R1100">
        <v>489.2</v>
      </c>
      <c r="S1100">
        <v>504.36</v>
      </c>
      <c r="T1100">
        <v>520.42999999999995</v>
      </c>
      <c r="U1100">
        <v>539.02</v>
      </c>
      <c r="V1100">
        <v>558.29999999999995</v>
      </c>
      <c r="W1100">
        <v>577.30999999999995</v>
      </c>
      <c r="X1100">
        <v>594.78</v>
      </c>
      <c r="Y1100">
        <v>612.59</v>
      </c>
      <c r="Z1100">
        <v>631.46</v>
      </c>
      <c r="AA1100">
        <v>649.76</v>
      </c>
      <c r="AB1100">
        <v>665.77</v>
      </c>
      <c r="AC1100">
        <v>682.03</v>
      </c>
      <c r="AD1100">
        <v>701.17</v>
      </c>
      <c r="AE1100">
        <v>721.94</v>
      </c>
      <c r="AF1100">
        <v>743.81</v>
      </c>
      <c r="AG1100">
        <v>765.28</v>
      </c>
      <c r="AH1100">
        <v>762.55</v>
      </c>
      <c r="AI1100">
        <v>757.02</v>
      </c>
      <c r="AJ1100">
        <v>754.02</v>
      </c>
      <c r="AK1100">
        <v>749.67</v>
      </c>
    </row>
    <row r="1101" spans="1:37" x14ac:dyDescent="0.3">
      <c r="A1101" s="24" t="str">
        <f t="shared" si="27"/>
        <v>SDGbaseTRAv2_UrbAS_BAU_wICAGRQINVXcbsrv</v>
      </c>
      <c r="B1101" s="58" t="s">
        <v>221</v>
      </c>
      <c r="C1101" s="59" t="s">
        <v>276</v>
      </c>
      <c r="D1101" s="5" t="s">
        <v>101</v>
      </c>
      <c r="E1101" t="s">
        <v>118</v>
      </c>
      <c r="F1101">
        <v>61.78</v>
      </c>
      <c r="G1101">
        <v>56.3</v>
      </c>
      <c r="H1101">
        <v>57.95</v>
      </c>
      <c r="I1101">
        <v>59.36</v>
      </c>
      <c r="J1101">
        <v>60.42</v>
      </c>
      <c r="K1101">
        <v>61.64</v>
      </c>
      <c r="L1101">
        <v>63.11</v>
      </c>
      <c r="M1101">
        <v>64.77</v>
      </c>
      <c r="N1101">
        <v>66.52</v>
      </c>
      <c r="O1101">
        <v>68.72</v>
      </c>
      <c r="P1101">
        <v>70.75</v>
      </c>
      <c r="Q1101">
        <v>72.67</v>
      </c>
      <c r="R1101">
        <v>74.58</v>
      </c>
      <c r="S1101">
        <v>76.89</v>
      </c>
      <c r="T1101">
        <v>79.34</v>
      </c>
      <c r="U1101">
        <v>82.17</v>
      </c>
      <c r="V1101">
        <v>85.11</v>
      </c>
      <c r="W1101">
        <v>88.01</v>
      </c>
      <c r="X1101">
        <v>90.67</v>
      </c>
      <c r="Y1101">
        <v>93.39</v>
      </c>
      <c r="Z1101">
        <v>96.26</v>
      </c>
      <c r="AA1101">
        <v>99.05</v>
      </c>
      <c r="AB1101">
        <v>101.49</v>
      </c>
      <c r="AC1101">
        <v>103.97</v>
      </c>
      <c r="AD1101">
        <v>106.89</v>
      </c>
      <c r="AE1101">
        <v>110.06</v>
      </c>
      <c r="AF1101">
        <v>113.39</v>
      </c>
      <c r="AG1101">
        <v>116.66</v>
      </c>
      <c r="AH1101">
        <v>116.25</v>
      </c>
      <c r="AI1101">
        <v>115.4</v>
      </c>
      <c r="AJ1101">
        <v>114.95</v>
      </c>
      <c r="AK1101">
        <v>114.28</v>
      </c>
    </row>
    <row r="1102" spans="1:37" x14ac:dyDescent="0.3">
      <c r="A1102" s="24" t="str">
        <f t="shared" si="27"/>
        <v>SDGbaseTRAv2_UrbAS_BAU_wICAGRQINVXcimpt</v>
      </c>
      <c r="B1102" s="58" t="s">
        <v>221</v>
      </c>
      <c r="C1102" s="59" t="s">
        <v>276</v>
      </c>
      <c r="D1102" s="5" t="s">
        <v>101</v>
      </c>
      <c r="E1102" t="s">
        <v>119</v>
      </c>
      <c r="F1102">
        <v>2.82</v>
      </c>
      <c r="G1102">
        <v>2.82</v>
      </c>
      <c r="H1102">
        <v>2.82</v>
      </c>
      <c r="I1102">
        <v>2.82</v>
      </c>
      <c r="J1102">
        <v>2.82</v>
      </c>
      <c r="K1102">
        <v>2.82</v>
      </c>
      <c r="L1102">
        <v>2.82</v>
      </c>
      <c r="M1102">
        <v>2.82</v>
      </c>
      <c r="N1102">
        <v>2.82</v>
      </c>
      <c r="O1102">
        <v>2.82</v>
      </c>
      <c r="P1102">
        <v>2.82</v>
      </c>
      <c r="Q1102">
        <v>2.82</v>
      </c>
      <c r="R1102">
        <v>2.82</v>
      </c>
      <c r="S1102">
        <v>2.82</v>
      </c>
      <c r="T1102">
        <v>2.82</v>
      </c>
      <c r="U1102">
        <v>2.82</v>
      </c>
      <c r="V1102">
        <v>2.82</v>
      </c>
      <c r="W1102">
        <v>2.82</v>
      </c>
      <c r="X1102">
        <v>2.82</v>
      </c>
      <c r="Y1102">
        <v>2.82</v>
      </c>
      <c r="Z1102">
        <v>2.82</v>
      </c>
      <c r="AA1102">
        <v>2.82</v>
      </c>
      <c r="AB1102">
        <v>2.82</v>
      </c>
      <c r="AC1102">
        <v>2.82</v>
      </c>
      <c r="AD1102">
        <v>2.82</v>
      </c>
      <c r="AE1102">
        <v>2.82</v>
      </c>
      <c r="AF1102">
        <v>2.82</v>
      </c>
      <c r="AG1102">
        <v>2.82</v>
      </c>
      <c r="AH1102">
        <v>2.82</v>
      </c>
      <c r="AI1102">
        <v>2.82</v>
      </c>
      <c r="AJ1102">
        <v>2.82</v>
      </c>
      <c r="AK1102">
        <v>2.82</v>
      </c>
    </row>
    <row r="1103" spans="1:37" x14ac:dyDescent="0.3">
      <c r="A1103" s="24" t="str">
        <f t="shared" si="27"/>
        <v>SDGbaseTRAv2_UrbAS_BAU_wICAGRPQXcawhe</v>
      </c>
      <c r="B1103" s="58" t="s">
        <v>221</v>
      </c>
      <c r="C1103" s="59" t="s">
        <v>276</v>
      </c>
      <c r="D1103" s="5" t="s">
        <v>120</v>
      </c>
      <c r="E1103" t="s">
        <v>121</v>
      </c>
      <c r="F1103">
        <v>1.05</v>
      </c>
      <c r="G1103">
        <v>1.06</v>
      </c>
      <c r="H1103">
        <v>1.06</v>
      </c>
      <c r="I1103">
        <v>1.06</v>
      </c>
      <c r="J1103">
        <v>1.06</v>
      </c>
      <c r="K1103">
        <v>1.06</v>
      </c>
      <c r="L1103">
        <v>1.06</v>
      </c>
      <c r="M1103">
        <v>1.06</v>
      </c>
      <c r="N1103">
        <v>1.06</v>
      </c>
      <c r="O1103">
        <v>1.0900000000000001</v>
      </c>
      <c r="P1103">
        <v>1.0900000000000001</v>
      </c>
      <c r="Q1103">
        <v>1.0900000000000001</v>
      </c>
      <c r="R1103">
        <v>1.0900000000000001</v>
      </c>
      <c r="S1103">
        <v>1.0900000000000001</v>
      </c>
      <c r="T1103">
        <v>1.0900000000000001</v>
      </c>
      <c r="U1103">
        <v>1.0900000000000001</v>
      </c>
      <c r="V1103">
        <v>1.0900000000000001</v>
      </c>
      <c r="W1103">
        <v>1.0900000000000001</v>
      </c>
      <c r="X1103">
        <v>1.0900000000000001</v>
      </c>
      <c r="Y1103">
        <v>1.0900000000000001</v>
      </c>
      <c r="Z1103">
        <v>1.0900000000000001</v>
      </c>
      <c r="AA1103">
        <v>1.0900000000000001</v>
      </c>
      <c r="AB1103">
        <v>1.1000000000000001</v>
      </c>
      <c r="AC1103">
        <v>1.1000000000000001</v>
      </c>
      <c r="AD1103">
        <v>1.1000000000000001</v>
      </c>
      <c r="AE1103">
        <v>1.1000000000000001</v>
      </c>
      <c r="AF1103">
        <v>1.1000000000000001</v>
      </c>
      <c r="AG1103">
        <v>1.1000000000000001</v>
      </c>
      <c r="AH1103">
        <v>1.0900000000000001</v>
      </c>
      <c r="AI1103">
        <v>1.08</v>
      </c>
      <c r="AJ1103">
        <v>1.07</v>
      </c>
      <c r="AK1103">
        <v>1.07</v>
      </c>
    </row>
    <row r="1104" spans="1:37" x14ac:dyDescent="0.3">
      <c r="A1104" s="24" t="str">
        <f t="shared" si="27"/>
        <v>SDGbaseTRAv2_UrbAS_BAU_wICAGRPQXcamai</v>
      </c>
      <c r="B1104" s="58" t="s">
        <v>221</v>
      </c>
      <c r="C1104" s="59" t="s">
        <v>276</v>
      </c>
      <c r="D1104" s="5" t="s">
        <v>120</v>
      </c>
      <c r="E1104" t="s">
        <v>122</v>
      </c>
      <c r="F1104">
        <v>1.1000000000000001</v>
      </c>
      <c r="G1104">
        <v>1.08</v>
      </c>
      <c r="H1104">
        <v>1.08</v>
      </c>
      <c r="I1104">
        <v>1.0900000000000001</v>
      </c>
      <c r="J1104">
        <v>1.0900000000000001</v>
      </c>
      <c r="K1104">
        <v>1.08</v>
      </c>
      <c r="L1104">
        <v>1.08</v>
      </c>
      <c r="M1104">
        <v>1.08</v>
      </c>
      <c r="N1104">
        <v>1.08</v>
      </c>
      <c r="O1104">
        <v>1.0900000000000001</v>
      </c>
      <c r="P1104">
        <v>1.0900000000000001</v>
      </c>
      <c r="Q1104">
        <v>1.08</v>
      </c>
      <c r="R1104">
        <v>1.08</v>
      </c>
      <c r="S1104">
        <v>1.07</v>
      </c>
      <c r="T1104">
        <v>1.07</v>
      </c>
      <c r="U1104">
        <v>1.07</v>
      </c>
      <c r="V1104">
        <v>1.06</v>
      </c>
      <c r="W1104">
        <v>1.05</v>
      </c>
      <c r="X1104">
        <v>1.05</v>
      </c>
      <c r="Y1104">
        <v>1.05</v>
      </c>
      <c r="Z1104">
        <v>1.05</v>
      </c>
      <c r="AA1104">
        <v>1.04</v>
      </c>
      <c r="AB1104">
        <v>1.05</v>
      </c>
      <c r="AC1104">
        <v>1.04</v>
      </c>
      <c r="AD1104">
        <v>1.04</v>
      </c>
      <c r="AE1104">
        <v>1.04</v>
      </c>
      <c r="AF1104">
        <v>1.04</v>
      </c>
      <c r="AG1104">
        <v>1.03</v>
      </c>
      <c r="AH1104">
        <v>1.01</v>
      </c>
      <c r="AI1104">
        <v>0.99</v>
      </c>
      <c r="AJ1104">
        <v>0.98</v>
      </c>
      <c r="AK1104">
        <v>0.97</v>
      </c>
    </row>
    <row r="1105" spans="1:37" x14ac:dyDescent="0.3">
      <c r="A1105" s="24" t="str">
        <f t="shared" si="27"/>
        <v>SDGbaseTRAv2_UrbAS_BAU_wICAGRPQXcaoce</v>
      </c>
      <c r="B1105" s="58" t="s">
        <v>221</v>
      </c>
      <c r="C1105" s="59" t="s">
        <v>276</v>
      </c>
      <c r="D1105" s="5" t="s">
        <v>120</v>
      </c>
      <c r="E1105" t="s">
        <v>123</v>
      </c>
      <c r="F1105">
        <v>1.0900000000000001</v>
      </c>
      <c r="G1105">
        <v>1.06</v>
      </c>
      <c r="H1105">
        <v>1.07</v>
      </c>
      <c r="I1105">
        <v>1.08</v>
      </c>
      <c r="J1105">
        <v>1.0900000000000001</v>
      </c>
      <c r="K1105">
        <v>1.0900000000000001</v>
      </c>
      <c r="L1105">
        <v>1.0900000000000001</v>
      </c>
      <c r="M1105">
        <v>1.0900000000000001</v>
      </c>
      <c r="N1105">
        <v>1.0900000000000001</v>
      </c>
      <c r="O1105">
        <v>1.1200000000000001</v>
      </c>
      <c r="P1105">
        <v>1.1200000000000001</v>
      </c>
      <c r="Q1105">
        <v>1.1200000000000001</v>
      </c>
      <c r="R1105">
        <v>1.1200000000000001</v>
      </c>
      <c r="S1105">
        <v>1.1200000000000001</v>
      </c>
      <c r="T1105">
        <v>1.1200000000000001</v>
      </c>
      <c r="U1105">
        <v>1.1299999999999999</v>
      </c>
      <c r="V1105">
        <v>1.1299999999999999</v>
      </c>
      <c r="W1105">
        <v>1.1299999999999999</v>
      </c>
      <c r="X1105">
        <v>1.1299999999999999</v>
      </c>
      <c r="Y1105">
        <v>1.1299999999999999</v>
      </c>
      <c r="Z1105">
        <v>1.1299999999999999</v>
      </c>
      <c r="AA1105">
        <v>1.1299999999999999</v>
      </c>
      <c r="AB1105">
        <v>1.1399999999999999</v>
      </c>
      <c r="AC1105">
        <v>1.1399999999999999</v>
      </c>
      <c r="AD1105">
        <v>1.1499999999999999</v>
      </c>
      <c r="AE1105">
        <v>1.1499999999999999</v>
      </c>
      <c r="AF1105">
        <v>1.1499999999999999</v>
      </c>
      <c r="AG1105">
        <v>1.1399999999999999</v>
      </c>
      <c r="AH1105">
        <v>1.1299999999999999</v>
      </c>
      <c r="AI1105">
        <v>1.1100000000000001</v>
      </c>
      <c r="AJ1105">
        <v>1.1000000000000001</v>
      </c>
      <c r="AK1105">
        <v>1.0900000000000001</v>
      </c>
    </row>
    <row r="1106" spans="1:37" x14ac:dyDescent="0.3">
      <c r="A1106" s="24" t="str">
        <f t="shared" si="27"/>
        <v>SDGbaseTRAv2_UrbAS_BAU_wICAGRPQXcaveg</v>
      </c>
      <c r="B1106" s="58" t="s">
        <v>221</v>
      </c>
      <c r="C1106" s="59" t="s">
        <v>276</v>
      </c>
      <c r="D1106" s="5" t="s">
        <v>120</v>
      </c>
      <c r="E1106" t="s">
        <v>124</v>
      </c>
      <c r="F1106">
        <v>1.1000000000000001</v>
      </c>
      <c r="G1106">
        <v>1.1200000000000001</v>
      </c>
      <c r="H1106">
        <v>1.1200000000000001</v>
      </c>
      <c r="I1106">
        <v>1.1200000000000001</v>
      </c>
      <c r="J1106">
        <v>1.1200000000000001</v>
      </c>
      <c r="K1106">
        <v>1.1100000000000001</v>
      </c>
      <c r="L1106">
        <v>1.1100000000000001</v>
      </c>
      <c r="M1106">
        <v>1.1100000000000001</v>
      </c>
      <c r="N1106">
        <v>1.1100000000000001</v>
      </c>
      <c r="O1106">
        <v>1.1100000000000001</v>
      </c>
      <c r="P1106">
        <v>1.1100000000000001</v>
      </c>
      <c r="Q1106">
        <v>1.1100000000000001</v>
      </c>
      <c r="R1106">
        <v>1.1100000000000001</v>
      </c>
      <c r="S1106">
        <v>1.1100000000000001</v>
      </c>
      <c r="T1106">
        <v>1.1100000000000001</v>
      </c>
      <c r="U1106">
        <v>1.1100000000000001</v>
      </c>
      <c r="V1106">
        <v>1.1000000000000001</v>
      </c>
      <c r="W1106">
        <v>1.1000000000000001</v>
      </c>
      <c r="X1106">
        <v>1.1000000000000001</v>
      </c>
      <c r="Y1106">
        <v>1.1000000000000001</v>
      </c>
      <c r="Z1106">
        <v>1.1000000000000001</v>
      </c>
      <c r="AA1106">
        <v>1.1000000000000001</v>
      </c>
      <c r="AB1106">
        <v>1.0900000000000001</v>
      </c>
      <c r="AC1106">
        <v>1.0900000000000001</v>
      </c>
      <c r="AD1106">
        <v>1.0900000000000001</v>
      </c>
      <c r="AE1106">
        <v>1.0900000000000001</v>
      </c>
      <c r="AF1106">
        <v>1.0900000000000001</v>
      </c>
      <c r="AG1106">
        <v>1.0900000000000001</v>
      </c>
      <c r="AH1106">
        <v>1.0900000000000001</v>
      </c>
      <c r="AI1106">
        <v>1.0900000000000001</v>
      </c>
      <c r="AJ1106">
        <v>1.0900000000000001</v>
      </c>
      <c r="AK1106">
        <v>1.0900000000000001</v>
      </c>
    </row>
    <row r="1107" spans="1:37" x14ac:dyDescent="0.3">
      <c r="A1107" s="24" t="str">
        <f t="shared" si="27"/>
        <v>SDGbaseTRAv2_UrbAS_BAU_wICAGRPQXcaofr</v>
      </c>
      <c r="B1107" s="58" t="s">
        <v>221</v>
      </c>
      <c r="C1107" s="59" t="s">
        <v>276</v>
      </c>
      <c r="D1107" s="5" t="s">
        <v>120</v>
      </c>
      <c r="E1107" t="s">
        <v>125</v>
      </c>
      <c r="F1107">
        <v>1.1000000000000001</v>
      </c>
      <c r="G1107">
        <v>1.1100000000000001</v>
      </c>
      <c r="H1107">
        <v>1.1000000000000001</v>
      </c>
      <c r="I1107">
        <v>1.1000000000000001</v>
      </c>
      <c r="J1107">
        <v>1.1000000000000001</v>
      </c>
      <c r="K1107">
        <v>1.0900000000000001</v>
      </c>
      <c r="L1107">
        <v>1.08</v>
      </c>
      <c r="M1107">
        <v>1.08</v>
      </c>
      <c r="N1107">
        <v>1.08</v>
      </c>
      <c r="O1107">
        <v>1.06</v>
      </c>
      <c r="P1107">
        <v>1.05</v>
      </c>
      <c r="Q1107">
        <v>1.05</v>
      </c>
      <c r="R1107">
        <v>1.05</v>
      </c>
      <c r="S1107">
        <v>1.04</v>
      </c>
      <c r="T1107">
        <v>1.04</v>
      </c>
      <c r="U1107">
        <v>1.04</v>
      </c>
      <c r="V1107">
        <v>1.03</v>
      </c>
      <c r="W1107">
        <v>1.03</v>
      </c>
      <c r="X1107">
        <v>1.03</v>
      </c>
      <c r="Y1107">
        <v>1.02</v>
      </c>
      <c r="Z1107">
        <v>1.02</v>
      </c>
      <c r="AA1107">
        <v>1.02</v>
      </c>
      <c r="AB1107">
        <v>1.01</v>
      </c>
      <c r="AC1107">
        <v>1.01</v>
      </c>
      <c r="AD1107">
        <v>1</v>
      </c>
      <c r="AE1107">
        <v>1</v>
      </c>
      <c r="AF1107">
        <v>1</v>
      </c>
      <c r="AG1107">
        <v>1</v>
      </c>
      <c r="AH1107">
        <v>0.99</v>
      </c>
      <c r="AI1107">
        <v>1</v>
      </c>
      <c r="AJ1107">
        <v>1</v>
      </c>
      <c r="AK1107">
        <v>1</v>
      </c>
    </row>
    <row r="1108" spans="1:37" x14ac:dyDescent="0.3">
      <c r="A1108" s="24" t="str">
        <f t="shared" si="27"/>
        <v>SDGbaseTRAv2_UrbAS_BAU_wICAGRPQXcagra</v>
      </c>
      <c r="B1108" s="58" t="s">
        <v>221</v>
      </c>
      <c r="C1108" s="59" t="s">
        <v>276</v>
      </c>
      <c r="D1108" s="5" t="s">
        <v>120</v>
      </c>
      <c r="E1108" t="s">
        <v>126</v>
      </c>
      <c r="F1108">
        <v>1.1000000000000001</v>
      </c>
      <c r="G1108">
        <v>1.1399999999999999</v>
      </c>
      <c r="H1108">
        <v>1.1399999999999999</v>
      </c>
      <c r="I1108">
        <v>1.1399999999999999</v>
      </c>
      <c r="J1108">
        <v>1.1399999999999999</v>
      </c>
      <c r="K1108">
        <v>1.1399999999999999</v>
      </c>
      <c r="L1108">
        <v>1.1399999999999999</v>
      </c>
      <c r="M1108">
        <v>1.1399999999999999</v>
      </c>
      <c r="N1108">
        <v>1.1399999999999999</v>
      </c>
      <c r="O1108">
        <v>1.1299999999999999</v>
      </c>
      <c r="P1108">
        <v>1.1299999999999999</v>
      </c>
      <c r="Q1108">
        <v>1.1299999999999999</v>
      </c>
      <c r="R1108">
        <v>1.1299999999999999</v>
      </c>
      <c r="S1108">
        <v>1.1299999999999999</v>
      </c>
      <c r="T1108">
        <v>1.1299999999999999</v>
      </c>
      <c r="U1108">
        <v>1.1299999999999999</v>
      </c>
      <c r="V1108">
        <v>1.1299999999999999</v>
      </c>
      <c r="W1108">
        <v>1.1299999999999999</v>
      </c>
      <c r="X1108">
        <v>1.1299999999999999</v>
      </c>
      <c r="Y1108">
        <v>1.1299999999999999</v>
      </c>
      <c r="Z1108">
        <v>1.1299999999999999</v>
      </c>
      <c r="AA1108">
        <v>1.1299999999999999</v>
      </c>
      <c r="AB1108">
        <v>1.1299999999999999</v>
      </c>
      <c r="AC1108">
        <v>1.1200000000000001</v>
      </c>
      <c r="AD1108">
        <v>1.1200000000000001</v>
      </c>
      <c r="AE1108">
        <v>1.1200000000000001</v>
      </c>
      <c r="AF1108">
        <v>1.1200000000000001</v>
      </c>
      <c r="AG1108">
        <v>1.1299999999999999</v>
      </c>
      <c r="AH1108">
        <v>1.1200000000000001</v>
      </c>
      <c r="AI1108">
        <v>1.1299999999999999</v>
      </c>
      <c r="AJ1108">
        <v>1.1299999999999999</v>
      </c>
      <c r="AK1108">
        <v>1.1399999999999999</v>
      </c>
    </row>
    <row r="1109" spans="1:37" x14ac:dyDescent="0.3">
      <c r="A1109" s="24" t="str">
        <f t="shared" si="27"/>
        <v>SDGbaseTRAv2_UrbAS_BAU_wICAGRPQXcaoil</v>
      </c>
      <c r="B1109" s="58" t="s">
        <v>221</v>
      </c>
      <c r="C1109" s="59" t="s">
        <v>276</v>
      </c>
      <c r="D1109" s="5" t="s">
        <v>120</v>
      </c>
      <c r="E1109" t="s">
        <v>127</v>
      </c>
      <c r="F1109">
        <v>1.18</v>
      </c>
      <c r="G1109">
        <v>1.1399999999999999</v>
      </c>
      <c r="H1109">
        <v>1.1399999999999999</v>
      </c>
      <c r="I1109">
        <v>1.1499999999999999</v>
      </c>
      <c r="J1109">
        <v>1.1599999999999999</v>
      </c>
      <c r="K1109">
        <v>1.1499999999999999</v>
      </c>
      <c r="L1109">
        <v>1.1599999999999999</v>
      </c>
      <c r="M1109">
        <v>1.1599999999999999</v>
      </c>
      <c r="N1109">
        <v>1.1599999999999999</v>
      </c>
      <c r="O1109">
        <v>1.17</v>
      </c>
      <c r="P1109">
        <v>1.17</v>
      </c>
      <c r="Q1109">
        <v>1.17</v>
      </c>
      <c r="R1109">
        <v>1.17</v>
      </c>
      <c r="S1109">
        <v>1.18</v>
      </c>
      <c r="T1109">
        <v>1.18</v>
      </c>
      <c r="U1109">
        <v>1.18</v>
      </c>
      <c r="V1109">
        <v>1.18</v>
      </c>
      <c r="W1109">
        <v>1.18</v>
      </c>
      <c r="X1109">
        <v>1.18</v>
      </c>
      <c r="Y1109">
        <v>1.18</v>
      </c>
      <c r="Z1109">
        <v>1.18</v>
      </c>
      <c r="AA1109">
        <v>1.19</v>
      </c>
      <c r="AB1109">
        <v>1.19</v>
      </c>
      <c r="AC1109">
        <v>1.19</v>
      </c>
      <c r="AD1109">
        <v>1.19</v>
      </c>
      <c r="AE1109">
        <v>1.19</v>
      </c>
      <c r="AF1109">
        <v>1.19</v>
      </c>
      <c r="AG1109">
        <v>1.2</v>
      </c>
      <c r="AH1109">
        <v>1.18</v>
      </c>
      <c r="AI1109">
        <v>1.17</v>
      </c>
      <c r="AJ1109">
        <v>1.1599999999999999</v>
      </c>
      <c r="AK1109">
        <v>1.1499999999999999</v>
      </c>
    </row>
    <row r="1110" spans="1:37" x14ac:dyDescent="0.3">
      <c r="A1110" s="24" t="str">
        <f t="shared" si="27"/>
        <v>SDGbaseTRAv2_UrbAS_BAU_wICAGRPQXcatub</v>
      </c>
      <c r="B1110" s="58" t="s">
        <v>221</v>
      </c>
      <c r="C1110" s="59" t="s">
        <v>276</v>
      </c>
      <c r="D1110" s="5" t="s">
        <v>120</v>
      </c>
      <c r="E1110" t="s">
        <v>128</v>
      </c>
      <c r="F1110">
        <v>1.1100000000000001</v>
      </c>
      <c r="G1110">
        <v>1.1200000000000001</v>
      </c>
      <c r="H1110">
        <v>1.1200000000000001</v>
      </c>
      <c r="I1110">
        <v>1.1299999999999999</v>
      </c>
      <c r="J1110">
        <v>1.1299999999999999</v>
      </c>
      <c r="K1110">
        <v>1.1200000000000001</v>
      </c>
      <c r="L1110">
        <v>1.1200000000000001</v>
      </c>
      <c r="M1110">
        <v>1.1200000000000001</v>
      </c>
      <c r="N1110">
        <v>1.1200000000000001</v>
      </c>
      <c r="O1110">
        <v>1.1100000000000001</v>
      </c>
      <c r="P1110">
        <v>1.1100000000000001</v>
      </c>
      <c r="Q1110">
        <v>1.1100000000000001</v>
      </c>
      <c r="R1110">
        <v>1.1100000000000001</v>
      </c>
      <c r="S1110">
        <v>1.1100000000000001</v>
      </c>
      <c r="T1110">
        <v>1.1100000000000001</v>
      </c>
      <c r="U1110">
        <v>1.1100000000000001</v>
      </c>
      <c r="V1110">
        <v>1.1100000000000001</v>
      </c>
      <c r="W1110">
        <v>1.1100000000000001</v>
      </c>
      <c r="X1110">
        <v>1.1100000000000001</v>
      </c>
      <c r="Y1110">
        <v>1.1000000000000001</v>
      </c>
      <c r="Z1110">
        <v>1.1000000000000001</v>
      </c>
      <c r="AA1110">
        <v>1.1000000000000001</v>
      </c>
      <c r="AB1110">
        <v>1.1000000000000001</v>
      </c>
      <c r="AC1110">
        <v>1.1000000000000001</v>
      </c>
      <c r="AD1110">
        <v>1.0900000000000001</v>
      </c>
      <c r="AE1110">
        <v>1.0900000000000001</v>
      </c>
      <c r="AF1110">
        <v>1.0900000000000001</v>
      </c>
      <c r="AG1110">
        <v>1.1000000000000001</v>
      </c>
      <c r="AH1110">
        <v>1.0900000000000001</v>
      </c>
      <c r="AI1110">
        <v>1.1000000000000001</v>
      </c>
      <c r="AJ1110">
        <v>1.1000000000000001</v>
      </c>
      <c r="AK1110">
        <v>1.1000000000000001</v>
      </c>
    </row>
    <row r="1111" spans="1:37" x14ac:dyDescent="0.3">
      <c r="A1111" s="24" t="str">
        <f t="shared" si="27"/>
        <v>SDGbaseTRAv2_UrbAS_BAU_wICAGRPQXcapul</v>
      </c>
      <c r="B1111" s="58" t="s">
        <v>221</v>
      </c>
      <c r="C1111" s="59" t="s">
        <v>276</v>
      </c>
      <c r="D1111" s="5" t="s">
        <v>120</v>
      </c>
      <c r="E1111" t="s">
        <v>129</v>
      </c>
      <c r="F1111">
        <v>1.06</v>
      </c>
      <c r="G1111">
        <v>1.06</v>
      </c>
      <c r="H1111">
        <v>1.06</v>
      </c>
      <c r="I1111">
        <v>1.06</v>
      </c>
      <c r="J1111">
        <v>1.06</v>
      </c>
      <c r="K1111">
        <v>1.06</v>
      </c>
      <c r="L1111">
        <v>1.06</v>
      </c>
      <c r="M1111">
        <v>1.06</v>
      </c>
      <c r="N1111">
        <v>1.06</v>
      </c>
      <c r="O1111">
        <v>1.07</v>
      </c>
      <c r="P1111">
        <v>1.08</v>
      </c>
      <c r="Q1111">
        <v>1.08</v>
      </c>
      <c r="R1111">
        <v>1.08</v>
      </c>
      <c r="S1111">
        <v>1.08</v>
      </c>
      <c r="T1111">
        <v>1.08</v>
      </c>
      <c r="U1111">
        <v>1.08</v>
      </c>
      <c r="V1111">
        <v>1.08</v>
      </c>
      <c r="W1111">
        <v>1.08</v>
      </c>
      <c r="X1111">
        <v>1.08</v>
      </c>
      <c r="Y1111">
        <v>1.08</v>
      </c>
      <c r="Z1111">
        <v>1.08</v>
      </c>
      <c r="AA1111">
        <v>1.07</v>
      </c>
      <c r="AB1111">
        <v>1.08</v>
      </c>
      <c r="AC1111">
        <v>1.08</v>
      </c>
      <c r="AD1111">
        <v>1.08</v>
      </c>
      <c r="AE1111">
        <v>1.08</v>
      </c>
      <c r="AF1111">
        <v>1.08</v>
      </c>
      <c r="AG1111">
        <v>1.08</v>
      </c>
      <c r="AH1111">
        <v>1.07</v>
      </c>
      <c r="AI1111">
        <v>1.06</v>
      </c>
      <c r="AJ1111">
        <v>1.06</v>
      </c>
      <c r="AK1111">
        <v>1.06</v>
      </c>
    </row>
    <row r="1112" spans="1:37" x14ac:dyDescent="0.3">
      <c r="A1112" s="24" t="str">
        <f t="shared" si="27"/>
        <v>SDGbaseTRAv2_UrbAS_BAU_wICAGRPQXcasug</v>
      </c>
      <c r="B1112" s="58" t="s">
        <v>221</v>
      </c>
      <c r="C1112" s="59" t="s">
        <v>276</v>
      </c>
      <c r="D1112" s="5" t="s">
        <v>120</v>
      </c>
      <c r="E1112" t="s">
        <v>130</v>
      </c>
      <c r="F1112">
        <v>1.17</v>
      </c>
      <c r="G1112">
        <v>1.17</v>
      </c>
      <c r="H1112">
        <v>1.1499999999999999</v>
      </c>
      <c r="I1112">
        <v>1.1499999999999999</v>
      </c>
      <c r="J1112">
        <v>1.1399999999999999</v>
      </c>
      <c r="K1112">
        <v>1.1299999999999999</v>
      </c>
      <c r="L1112">
        <v>1.1299999999999999</v>
      </c>
      <c r="M1112">
        <v>1.1299999999999999</v>
      </c>
      <c r="N1112">
        <v>1.1200000000000001</v>
      </c>
      <c r="O1112">
        <v>1.1200000000000001</v>
      </c>
      <c r="P1112">
        <v>1.1200000000000001</v>
      </c>
      <c r="Q1112">
        <v>1.1200000000000001</v>
      </c>
      <c r="R1112">
        <v>1.1200000000000001</v>
      </c>
      <c r="S1112">
        <v>1.1100000000000001</v>
      </c>
      <c r="T1112">
        <v>1.1100000000000001</v>
      </c>
      <c r="U1112">
        <v>1.1100000000000001</v>
      </c>
      <c r="V1112">
        <v>1.1000000000000001</v>
      </c>
      <c r="W1112">
        <v>1.1000000000000001</v>
      </c>
      <c r="X1112">
        <v>1.1000000000000001</v>
      </c>
      <c r="Y1112">
        <v>1.1000000000000001</v>
      </c>
      <c r="Z1112">
        <v>1.0900000000000001</v>
      </c>
      <c r="AA1112">
        <v>1.0900000000000001</v>
      </c>
      <c r="AB1112">
        <v>1.0900000000000001</v>
      </c>
      <c r="AC1112">
        <v>1.08</v>
      </c>
      <c r="AD1112">
        <v>1.08</v>
      </c>
      <c r="AE1112">
        <v>1.07</v>
      </c>
      <c r="AF1112">
        <v>1.07</v>
      </c>
      <c r="AG1112">
        <v>1.07</v>
      </c>
      <c r="AH1112">
        <v>1.06</v>
      </c>
      <c r="AI1112">
        <v>1.06</v>
      </c>
      <c r="AJ1112">
        <v>1.05</v>
      </c>
      <c r="AK1112">
        <v>1.05</v>
      </c>
    </row>
    <row r="1113" spans="1:37" x14ac:dyDescent="0.3">
      <c r="A1113" s="24" t="str">
        <f t="shared" si="27"/>
        <v>SDGbaseTRAv2_UrbAS_BAU_wICAGRPQXcaoth</v>
      </c>
      <c r="B1113" s="58" t="s">
        <v>221</v>
      </c>
      <c r="C1113" s="59" t="s">
        <v>276</v>
      </c>
      <c r="D1113" s="5" t="s">
        <v>120</v>
      </c>
      <c r="E1113" t="s">
        <v>131</v>
      </c>
      <c r="F1113">
        <v>1.1399999999999999</v>
      </c>
      <c r="G1113">
        <v>1.0900000000000001</v>
      </c>
      <c r="H1113">
        <v>1.1100000000000001</v>
      </c>
      <c r="I1113">
        <v>1.1200000000000001</v>
      </c>
      <c r="J1113">
        <v>1.1200000000000001</v>
      </c>
      <c r="K1113">
        <v>1.1299999999999999</v>
      </c>
      <c r="L1113">
        <v>1.1399999999999999</v>
      </c>
      <c r="M1113">
        <v>1.1599999999999999</v>
      </c>
      <c r="N1113">
        <v>1.17</v>
      </c>
      <c r="O1113">
        <v>1.23</v>
      </c>
      <c r="P1113">
        <v>1.25</v>
      </c>
      <c r="Q1113">
        <v>1.25</v>
      </c>
      <c r="R1113">
        <v>1.26</v>
      </c>
      <c r="S1113">
        <v>1.28</v>
      </c>
      <c r="T1113">
        <v>1.29</v>
      </c>
      <c r="U1113">
        <v>1.31</v>
      </c>
      <c r="V1113">
        <v>1.33</v>
      </c>
      <c r="W1113">
        <v>1.35</v>
      </c>
      <c r="X1113">
        <v>1.38</v>
      </c>
      <c r="Y1113">
        <v>1.4</v>
      </c>
      <c r="Z1113">
        <v>1.42</v>
      </c>
      <c r="AA1113">
        <v>1.44</v>
      </c>
      <c r="AB1113">
        <v>1.46</v>
      </c>
      <c r="AC1113">
        <v>1.48</v>
      </c>
      <c r="AD1113">
        <v>1.49</v>
      </c>
      <c r="AE1113">
        <v>1.51</v>
      </c>
      <c r="AF1113">
        <v>1.52</v>
      </c>
      <c r="AG1113">
        <v>1.54</v>
      </c>
      <c r="AH1113">
        <v>1.51</v>
      </c>
      <c r="AI1113">
        <v>1.47</v>
      </c>
      <c r="AJ1113">
        <v>1.44</v>
      </c>
      <c r="AK1113">
        <v>1.4</v>
      </c>
    </row>
    <row r="1114" spans="1:37" x14ac:dyDescent="0.3">
      <c r="A1114" s="24" t="str">
        <f t="shared" si="27"/>
        <v>SDGbaseTRAv2_UrbAS_BAU_wICAGRPQXclani</v>
      </c>
      <c r="B1114" s="58" t="s">
        <v>221</v>
      </c>
      <c r="C1114" s="59" t="s">
        <v>276</v>
      </c>
      <c r="D1114" s="5" t="s">
        <v>120</v>
      </c>
      <c r="E1114" t="s">
        <v>132</v>
      </c>
      <c r="F1114">
        <v>1.23</v>
      </c>
      <c r="G1114">
        <v>1.1200000000000001</v>
      </c>
      <c r="H1114">
        <v>1.1599999999999999</v>
      </c>
      <c r="I1114">
        <v>1.17</v>
      </c>
      <c r="J1114">
        <v>1.17</v>
      </c>
      <c r="K1114">
        <v>1.18</v>
      </c>
      <c r="L1114">
        <v>1.19</v>
      </c>
      <c r="M1114">
        <v>1.19</v>
      </c>
      <c r="N1114">
        <v>1.19</v>
      </c>
      <c r="O1114">
        <v>1.21</v>
      </c>
      <c r="P1114">
        <v>1.2</v>
      </c>
      <c r="Q1114">
        <v>1.2</v>
      </c>
      <c r="R1114">
        <v>1.2</v>
      </c>
      <c r="S1114">
        <v>1.2</v>
      </c>
      <c r="T1114">
        <v>1.2</v>
      </c>
      <c r="U1114">
        <v>1.2</v>
      </c>
      <c r="V1114">
        <v>1.2</v>
      </c>
      <c r="W1114">
        <v>1.21</v>
      </c>
      <c r="X1114">
        <v>1.21</v>
      </c>
      <c r="Y1114">
        <v>1.21</v>
      </c>
      <c r="Z1114">
        <v>1.21</v>
      </c>
      <c r="AA1114">
        <v>1.21</v>
      </c>
      <c r="AB1114">
        <v>1.21</v>
      </c>
      <c r="AC1114">
        <v>1.21</v>
      </c>
      <c r="AD1114">
        <v>1.21</v>
      </c>
      <c r="AE1114">
        <v>1.21</v>
      </c>
      <c r="AF1114">
        <v>1.21</v>
      </c>
      <c r="AG1114">
        <v>1.21</v>
      </c>
      <c r="AH1114">
        <v>1.23</v>
      </c>
      <c r="AI1114">
        <v>1.24</v>
      </c>
      <c r="AJ1114">
        <v>1.24</v>
      </c>
      <c r="AK1114">
        <v>1.25</v>
      </c>
    </row>
    <row r="1115" spans="1:37" x14ac:dyDescent="0.3">
      <c r="A1115" s="24" t="str">
        <f t="shared" si="27"/>
        <v>SDGbaseTRAv2_UrbAS_BAU_wICAGRPQXcfore</v>
      </c>
      <c r="B1115" s="58" t="s">
        <v>221</v>
      </c>
      <c r="C1115" s="59" t="s">
        <v>276</v>
      </c>
      <c r="D1115" s="5" t="s">
        <v>120</v>
      </c>
      <c r="E1115" t="s">
        <v>133</v>
      </c>
      <c r="F1115">
        <v>1.1499999999999999</v>
      </c>
      <c r="G1115">
        <v>1.1499999999999999</v>
      </c>
      <c r="H1115">
        <v>1.1399999999999999</v>
      </c>
      <c r="I1115">
        <v>1.1499999999999999</v>
      </c>
      <c r="J1115">
        <v>1.1499999999999999</v>
      </c>
      <c r="K1115">
        <v>1.1499999999999999</v>
      </c>
      <c r="L1115">
        <v>1.1399999999999999</v>
      </c>
      <c r="M1115">
        <v>1.1399999999999999</v>
      </c>
      <c r="N1115">
        <v>1.1399999999999999</v>
      </c>
      <c r="O1115">
        <v>1.1399999999999999</v>
      </c>
      <c r="P1115">
        <v>1.1399999999999999</v>
      </c>
      <c r="Q1115">
        <v>1.1399999999999999</v>
      </c>
      <c r="R1115">
        <v>1.1399999999999999</v>
      </c>
      <c r="S1115">
        <v>1.1399999999999999</v>
      </c>
      <c r="T1115">
        <v>1.1399999999999999</v>
      </c>
      <c r="U1115">
        <v>1.1399999999999999</v>
      </c>
      <c r="V1115">
        <v>1.1399999999999999</v>
      </c>
      <c r="W1115">
        <v>1.1399999999999999</v>
      </c>
      <c r="X1115">
        <v>1.1399999999999999</v>
      </c>
      <c r="Y1115">
        <v>1.1399999999999999</v>
      </c>
      <c r="Z1115">
        <v>1.1399999999999999</v>
      </c>
      <c r="AA1115">
        <v>1.1399999999999999</v>
      </c>
      <c r="AB1115">
        <v>1.1299999999999999</v>
      </c>
      <c r="AC1115">
        <v>1.1299999999999999</v>
      </c>
      <c r="AD1115">
        <v>1.1299999999999999</v>
      </c>
      <c r="AE1115">
        <v>1.1299999999999999</v>
      </c>
      <c r="AF1115">
        <v>1.1299999999999999</v>
      </c>
      <c r="AG1115">
        <v>1.1299999999999999</v>
      </c>
      <c r="AH1115">
        <v>1.1299999999999999</v>
      </c>
      <c r="AI1115">
        <v>1.1399999999999999</v>
      </c>
      <c r="AJ1115">
        <v>1.1399999999999999</v>
      </c>
      <c r="AK1115">
        <v>1.1499999999999999</v>
      </c>
    </row>
    <row r="1116" spans="1:37" x14ac:dyDescent="0.3">
      <c r="A1116" s="24" t="str">
        <f t="shared" si="27"/>
        <v>SDGbaseTRAv2_UrbAS_BAU_wICAGRPQXcfish</v>
      </c>
      <c r="B1116" s="58" t="s">
        <v>221</v>
      </c>
      <c r="C1116" s="59" t="s">
        <v>276</v>
      </c>
      <c r="D1116" s="5" t="s">
        <v>120</v>
      </c>
      <c r="E1116" t="s">
        <v>134</v>
      </c>
      <c r="F1116">
        <v>1.27</v>
      </c>
      <c r="G1116">
        <v>1.2</v>
      </c>
      <c r="H1116">
        <v>1.2</v>
      </c>
      <c r="I1116">
        <v>1.19</v>
      </c>
      <c r="J1116">
        <v>1.18</v>
      </c>
      <c r="K1116">
        <v>1.18</v>
      </c>
      <c r="L1116">
        <v>1.18</v>
      </c>
      <c r="M1116">
        <v>1.18</v>
      </c>
      <c r="N1116">
        <v>1.18</v>
      </c>
      <c r="O1116">
        <v>1.2</v>
      </c>
      <c r="P1116">
        <v>1.2</v>
      </c>
      <c r="Q1116">
        <v>1.19</v>
      </c>
      <c r="R1116">
        <v>1.19</v>
      </c>
      <c r="S1116">
        <v>1.19</v>
      </c>
      <c r="T1116">
        <v>1.19</v>
      </c>
      <c r="U1116">
        <v>1.19</v>
      </c>
      <c r="V1116">
        <v>1.19</v>
      </c>
      <c r="W1116">
        <v>1.19</v>
      </c>
      <c r="X1116">
        <v>1.19</v>
      </c>
      <c r="Y1116">
        <v>1.19</v>
      </c>
      <c r="Z1116">
        <v>1.19</v>
      </c>
      <c r="AA1116">
        <v>1.19</v>
      </c>
      <c r="AB1116">
        <v>1.2</v>
      </c>
      <c r="AC1116">
        <v>1.2</v>
      </c>
      <c r="AD1116">
        <v>1.2</v>
      </c>
      <c r="AE1116">
        <v>1.2</v>
      </c>
      <c r="AF1116">
        <v>1.2</v>
      </c>
      <c r="AG1116">
        <v>1.2</v>
      </c>
      <c r="AH1116">
        <v>1.21</v>
      </c>
      <c r="AI1116">
        <v>1.21</v>
      </c>
      <c r="AJ1116">
        <v>1.22</v>
      </c>
      <c r="AK1116">
        <v>1.22</v>
      </c>
    </row>
    <row r="1117" spans="1:37" x14ac:dyDescent="0.3">
      <c r="A1117" s="24" t="str">
        <f t="shared" si="27"/>
        <v>SDGbaseTRAv2_UrbAS_BAU_wICAGRPQXccoal-low</v>
      </c>
      <c r="B1117" s="58" t="s">
        <v>221</v>
      </c>
      <c r="C1117" s="59" t="s">
        <v>276</v>
      </c>
      <c r="D1117" s="5" t="s">
        <v>120</v>
      </c>
      <c r="E1117" t="s">
        <v>135</v>
      </c>
      <c r="F1117">
        <v>0.02</v>
      </c>
      <c r="G1117">
        <v>0.02</v>
      </c>
      <c r="H1117">
        <v>0.02</v>
      </c>
      <c r="I1117">
        <v>0.02</v>
      </c>
      <c r="J1117">
        <v>0.02</v>
      </c>
      <c r="K1117">
        <v>0.02</v>
      </c>
      <c r="L1117">
        <v>0.02</v>
      </c>
      <c r="M1117">
        <v>0.02</v>
      </c>
      <c r="N1117">
        <v>0.02</v>
      </c>
      <c r="O1117">
        <v>0.02</v>
      </c>
      <c r="P1117">
        <v>0.02</v>
      </c>
      <c r="Q1117">
        <v>0.02</v>
      </c>
      <c r="R1117">
        <v>0.02</v>
      </c>
      <c r="S1117">
        <v>0.02</v>
      </c>
      <c r="T1117">
        <v>0.02</v>
      </c>
      <c r="U1117">
        <v>0.02</v>
      </c>
      <c r="V1117">
        <v>0.02</v>
      </c>
      <c r="W1117">
        <v>0.02</v>
      </c>
      <c r="X1117">
        <v>0.02</v>
      </c>
      <c r="Y1117">
        <v>0.02</v>
      </c>
      <c r="Z1117">
        <v>0.02</v>
      </c>
      <c r="AA1117">
        <v>0.02</v>
      </c>
      <c r="AB1117">
        <v>0.02</v>
      </c>
      <c r="AC1117">
        <v>0.02</v>
      </c>
      <c r="AD1117">
        <v>0.02</v>
      </c>
      <c r="AE1117">
        <v>0.02</v>
      </c>
      <c r="AF1117">
        <v>0.02</v>
      </c>
      <c r="AG1117">
        <v>0.02</v>
      </c>
      <c r="AH1117">
        <v>0.02</v>
      </c>
      <c r="AI1117">
        <v>0.02</v>
      </c>
      <c r="AJ1117">
        <v>0.02</v>
      </c>
      <c r="AK1117">
        <v>0.02</v>
      </c>
    </row>
    <row r="1118" spans="1:37" x14ac:dyDescent="0.3">
      <c r="A1118" s="24" t="str">
        <f t="shared" si="27"/>
        <v>SDGbaseTRAv2_UrbAS_BAU_wICAGRPQXccoal-hgh</v>
      </c>
      <c r="B1118" s="58" t="s">
        <v>221</v>
      </c>
      <c r="C1118" s="59" t="s">
        <v>276</v>
      </c>
      <c r="D1118" s="5" t="s">
        <v>120</v>
      </c>
      <c r="E1118" t="s">
        <v>136</v>
      </c>
      <c r="F1118">
        <v>0.04</v>
      </c>
      <c r="G1118">
        <v>0.04</v>
      </c>
      <c r="H1118">
        <v>0.04</v>
      </c>
      <c r="I1118">
        <v>0.04</v>
      </c>
      <c r="J1118">
        <v>0.04</v>
      </c>
      <c r="K1118">
        <v>0.04</v>
      </c>
      <c r="L1118">
        <v>0.04</v>
      </c>
      <c r="M1118">
        <v>0.04</v>
      </c>
      <c r="N1118">
        <v>0.04</v>
      </c>
      <c r="O1118">
        <v>0.04</v>
      </c>
      <c r="P1118">
        <v>0.04</v>
      </c>
      <c r="Q1118">
        <v>0.04</v>
      </c>
      <c r="R1118">
        <v>0.04</v>
      </c>
      <c r="S1118">
        <v>0.04</v>
      </c>
      <c r="T1118">
        <v>0.04</v>
      </c>
      <c r="U1118">
        <v>0.04</v>
      </c>
      <c r="V1118">
        <v>0.04</v>
      </c>
      <c r="W1118">
        <v>0.04</v>
      </c>
      <c r="X1118">
        <v>0.04</v>
      </c>
      <c r="Y1118">
        <v>0.04</v>
      </c>
      <c r="Z1118">
        <v>0.04</v>
      </c>
      <c r="AA1118">
        <v>0.04</v>
      </c>
      <c r="AB1118">
        <v>0.04</v>
      </c>
      <c r="AC1118">
        <v>0.04</v>
      </c>
      <c r="AD1118">
        <v>0.04</v>
      </c>
      <c r="AE1118">
        <v>0.04</v>
      </c>
      <c r="AF1118">
        <v>0.04</v>
      </c>
      <c r="AG1118">
        <v>0.04</v>
      </c>
      <c r="AH1118">
        <v>0.04</v>
      </c>
      <c r="AI1118">
        <v>0.04</v>
      </c>
      <c r="AJ1118">
        <v>0.04</v>
      </c>
      <c r="AK1118">
        <v>0.04</v>
      </c>
    </row>
    <row r="1119" spans="1:37" x14ac:dyDescent="0.3">
      <c r="A1119" s="24" t="str">
        <f t="shared" si="27"/>
        <v>SDGbaseTRAv2_UrbAS_BAU_wICAGRPQXccoil</v>
      </c>
      <c r="B1119" s="58" t="s">
        <v>221</v>
      </c>
      <c r="C1119" s="59" t="s">
        <v>276</v>
      </c>
      <c r="D1119" s="5" t="s">
        <v>120</v>
      </c>
      <c r="E1119" t="s">
        <v>137</v>
      </c>
      <c r="F1119">
        <v>0.13</v>
      </c>
      <c r="G1119">
        <v>0.14000000000000001</v>
      </c>
      <c r="H1119">
        <v>0.14000000000000001</v>
      </c>
      <c r="I1119">
        <v>0.14000000000000001</v>
      </c>
      <c r="J1119">
        <v>0.14000000000000001</v>
      </c>
      <c r="K1119">
        <v>0.14000000000000001</v>
      </c>
      <c r="L1119">
        <v>0.14000000000000001</v>
      </c>
      <c r="M1119">
        <v>0.14000000000000001</v>
      </c>
      <c r="N1119">
        <v>0.14000000000000001</v>
      </c>
      <c r="O1119">
        <v>0.15</v>
      </c>
      <c r="P1119">
        <v>0.15</v>
      </c>
      <c r="Q1119">
        <v>0.15</v>
      </c>
      <c r="R1119">
        <v>0.15</v>
      </c>
      <c r="S1119">
        <v>0.15</v>
      </c>
      <c r="T1119">
        <v>0.15</v>
      </c>
      <c r="U1119">
        <v>0.15</v>
      </c>
      <c r="V1119">
        <v>0.15</v>
      </c>
      <c r="W1119">
        <v>0.15</v>
      </c>
      <c r="X1119">
        <v>0.15</v>
      </c>
      <c r="Y1119">
        <v>0.15</v>
      </c>
      <c r="Z1119">
        <v>0.15</v>
      </c>
      <c r="AA1119">
        <v>0.15</v>
      </c>
      <c r="AB1119">
        <v>0.15</v>
      </c>
      <c r="AC1119">
        <v>0.15</v>
      </c>
      <c r="AD1119">
        <v>0.15</v>
      </c>
      <c r="AE1119">
        <v>0.15</v>
      </c>
      <c r="AF1119">
        <v>0.15</v>
      </c>
      <c r="AG1119">
        <v>0.15</v>
      </c>
      <c r="AH1119">
        <v>0.15</v>
      </c>
      <c r="AI1119">
        <v>0.15</v>
      </c>
      <c r="AJ1119">
        <v>0.15</v>
      </c>
      <c r="AK1119">
        <v>0.15</v>
      </c>
    </row>
    <row r="1120" spans="1:37" x14ac:dyDescent="0.3">
      <c r="A1120" s="24" t="str">
        <f t="shared" si="27"/>
        <v>SDGbaseTRAv2_UrbAS_BAU_wICAGRPQXcngas</v>
      </c>
      <c r="B1120" s="58" t="s">
        <v>221</v>
      </c>
      <c r="C1120" s="59" t="s">
        <v>276</v>
      </c>
      <c r="D1120" s="5" t="s">
        <v>120</v>
      </c>
      <c r="E1120" t="s">
        <v>138</v>
      </c>
      <c r="F1120">
        <v>0.04</v>
      </c>
      <c r="G1120">
        <v>0.04</v>
      </c>
      <c r="H1120">
        <v>0.04</v>
      </c>
      <c r="I1120">
        <v>0.04</v>
      </c>
      <c r="J1120">
        <v>0.04</v>
      </c>
      <c r="K1120">
        <v>0.04</v>
      </c>
      <c r="L1120">
        <v>0.04</v>
      </c>
      <c r="M1120">
        <v>0.04</v>
      </c>
      <c r="N1120">
        <v>0.04</v>
      </c>
      <c r="O1120">
        <v>0.04</v>
      </c>
      <c r="P1120">
        <v>0.04</v>
      </c>
      <c r="Q1120">
        <v>0.04</v>
      </c>
      <c r="R1120">
        <v>0.04</v>
      </c>
      <c r="S1120">
        <v>0.04</v>
      </c>
      <c r="T1120">
        <v>0.04</v>
      </c>
      <c r="U1120">
        <v>0.04</v>
      </c>
      <c r="V1120">
        <v>0.04</v>
      </c>
      <c r="W1120">
        <v>0.04</v>
      </c>
      <c r="X1120">
        <v>0.04</v>
      </c>
      <c r="Y1120">
        <v>0.04</v>
      </c>
      <c r="Z1120">
        <v>0.04</v>
      </c>
      <c r="AA1120">
        <v>0.04</v>
      </c>
      <c r="AB1120">
        <v>0.04</v>
      </c>
      <c r="AC1120">
        <v>0.04</v>
      </c>
      <c r="AD1120">
        <v>0.04</v>
      </c>
      <c r="AE1120">
        <v>0.04</v>
      </c>
      <c r="AF1120">
        <v>0.04</v>
      </c>
      <c r="AG1120">
        <v>0.04</v>
      </c>
      <c r="AH1120">
        <v>0.04</v>
      </c>
      <c r="AI1120">
        <v>0.04</v>
      </c>
      <c r="AJ1120">
        <v>0.04</v>
      </c>
      <c r="AK1120">
        <v>0.04</v>
      </c>
    </row>
    <row r="1121" spans="1:37" x14ac:dyDescent="0.3">
      <c r="A1121" s="24" t="str">
        <f t="shared" si="27"/>
        <v>SDGbaseTRAv2_UrbAS_BAU_wICAGRPQXcpgm</v>
      </c>
      <c r="B1121" s="58" t="s">
        <v>221</v>
      </c>
      <c r="C1121" s="59" t="s">
        <v>276</v>
      </c>
      <c r="D1121" s="5" t="s">
        <v>120</v>
      </c>
      <c r="E1121" t="s">
        <v>139</v>
      </c>
      <c r="F1121">
        <v>1</v>
      </c>
      <c r="G1121">
        <v>-1.44</v>
      </c>
      <c r="H1121">
        <v>-0.65</v>
      </c>
      <c r="I1121">
        <v>0.5</v>
      </c>
      <c r="J1121">
        <v>1.4</v>
      </c>
      <c r="K1121">
        <v>1.78</v>
      </c>
      <c r="L1121">
        <v>1.82</v>
      </c>
      <c r="M1121">
        <v>0.86</v>
      </c>
      <c r="N1121">
        <v>0.43</v>
      </c>
      <c r="O1121">
        <v>-0.34</v>
      </c>
      <c r="P1121">
        <v>-0.48</v>
      </c>
      <c r="Q1121">
        <v>-0.47</v>
      </c>
      <c r="R1121">
        <v>-0.28000000000000003</v>
      </c>
      <c r="S1121">
        <v>-0.16</v>
      </c>
      <c r="T1121">
        <v>-0.11</v>
      </c>
      <c r="U1121">
        <v>-0.13</v>
      </c>
      <c r="V1121">
        <v>-0.05</v>
      </c>
      <c r="W1121">
        <v>-0.03</v>
      </c>
      <c r="X1121">
        <v>-7.0000000000000007E-2</v>
      </c>
      <c r="Y1121">
        <v>-0.03</v>
      </c>
      <c r="Z1121">
        <v>0.02</v>
      </c>
      <c r="AA1121">
        <v>0.04</v>
      </c>
      <c r="AB1121">
        <v>3.24</v>
      </c>
      <c r="AC1121">
        <v>5.0199999999999996</v>
      </c>
      <c r="AD1121">
        <v>5.0999999999999996</v>
      </c>
      <c r="AE1121">
        <v>4.82</v>
      </c>
      <c r="AF1121">
        <v>4.47</v>
      </c>
      <c r="AG1121">
        <v>4.34</v>
      </c>
      <c r="AH1121">
        <v>8.2100000000000009</v>
      </c>
      <c r="AI1121">
        <v>12.05</v>
      </c>
      <c r="AJ1121">
        <v>13.87</v>
      </c>
      <c r="AK1121">
        <v>15.26</v>
      </c>
    </row>
    <row r="1122" spans="1:37" x14ac:dyDescent="0.3">
      <c r="A1122" s="24" t="str">
        <f t="shared" si="27"/>
        <v>SDGbaseTRAv2_UrbAS_BAU_wICAGRPQXcmore</v>
      </c>
      <c r="B1122" s="58" t="s">
        <v>221</v>
      </c>
      <c r="C1122" s="59" t="s">
        <v>276</v>
      </c>
      <c r="D1122" s="5" t="s">
        <v>120</v>
      </c>
      <c r="E1122" t="s">
        <v>140</v>
      </c>
      <c r="F1122">
        <v>0.97</v>
      </c>
      <c r="G1122">
        <v>0.99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1.01</v>
      </c>
      <c r="O1122">
        <v>1.04</v>
      </c>
      <c r="P1122">
        <v>1.05</v>
      </c>
      <c r="Q1122">
        <v>1.05</v>
      </c>
      <c r="R1122">
        <v>1.05</v>
      </c>
      <c r="S1122">
        <v>1.05</v>
      </c>
      <c r="T1122">
        <v>1.06</v>
      </c>
      <c r="U1122">
        <v>1.06</v>
      </c>
      <c r="V1122">
        <v>1.06</v>
      </c>
      <c r="W1122">
        <v>1.06</v>
      </c>
      <c r="X1122">
        <v>1.06</v>
      </c>
      <c r="Y1122">
        <v>1.06</v>
      </c>
      <c r="Z1122">
        <v>1.06</v>
      </c>
      <c r="AA1122">
        <v>1.06</v>
      </c>
      <c r="AB1122">
        <v>1.07</v>
      </c>
      <c r="AC1122">
        <v>1.07</v>
      </c>
      <c r="AD1122">
        <v>1.07</v>
      </c>
      <c r="AE1122">
        <v>1.07</v>
      </c>
      <c r="AF1122">
        <v>1.07</v>
      </c>
      <c r="AG1122">
        <v>1.07</v>
      </c>
      <c r="AH1122">
        <v>1.07</v>
      </c>
      <c r="AI1122">
        <v>1.06</v>
      </c>
      <c r="AJ1122">
        <v>1.05</v>
      </c>
      <c r="AK1122">
        <v>1.04</v>
      </c>
    </row>
    <row r="1123" spans="1:37" x14ac:dyDescent="0.3">
      <c r="A1123" s="24" t="str">
        <f t="shared" si="27"/>
        <v>SDGbaseTRAv2_UrbAS_BAU_wICAGRPQXcmine</v>
      </c>
      <c r="B1123" s="58" t="s">
        <v>221</v>
      </c>
      <c r="C1123" s="59" t="s">
        <v>276</v>
      </c>
      <c r="D1123" s="5" t="s">
        <v>120</v>
      </c>
      <c r="E1123" t="s">
        <v>141</v>
      </c>
      <c r="F1123">
        <v>1.03</v>
      </c>
      <c r="G1123">
        <v>1.03</v>
      </c>
      <c r="H1123">
        <v>1.03</v>
      </c>
      <c r="I1123">
        <v>1.05</v>
      </c>
      <c r="J1123">
        <v>1.08</v>
      </c>
      <c r="K1123">
        <v>1.08</v>
      </c>
      <c r="L1123">
        <v>1.07</v>
      </c>
      <c r="M1123">
        <v>1.07</v>
      </c>
      <c r="N1123">
        <v>1.06</v>
      </c>
      <c r="O1123">
        <v>1.03</v>
      </c>
      <c r="P1123">
        <v>1.02</v>
      </c>
      <c r="Q1123">
        <v>1.02</v>
      </c>
      <c r="R1123">
        <v>1.02</v>
      </c>
      <c r="S1123">
        <v>1.02</v>
      </c>
      <c r="T1123">
        <v>1.02</v>
      </c>
      <c r="U1123">
        <v>1.02</v>
      </c>
      <c r="V1123">
        <v>1.02</v>
      </c>
      <c r="W1123">
        <v>1.03</v>
      </c>
      <c r="X1123">
        <v>1.04</v>
      </c>
      <c r="Y1123">
        <v>1.04</v>
      </c>
      <c r="Z1123">
        <v>1.05</v>
      </c>
      <c r="AA1123">
        <v>1.05</v>
      </c>
      <c r="AB1123">
        <v>1.04</v>
      </c>
      <c r="AC1123">
        <v>1.04</v>
      </c>
      <c r="AD1123">
        <v>1.04</v>
      </c>
      <c r="AE1123">
        <v>1.04</v>
      </c>
      <c r="AF1123">
        <v>1.05</v>
      </c>
      <c r="AG1123">
        <v>1.06</v>
      </c>
      <c r="AH1123">
        <v>1.07</v>
      </c>
      <c r="AI1123">
        <v>1.08</v>
      </c>
      <c r="AJ1123">
        <v>1.1000000000000001</v>
      </c>
      <c r="AK1123">
        <v>1.1200000000000001</v>
      </c>
    </row>
    <row r="1124" spans="1:37" x14ac:dyDescent="0.3">
      <c r="A1124" s="24" t="str">
        <f t="shared" si="27"/>
        <v>SDGbaseTRAv2_UrbAS_BAU_wICAGRPQXcmeat</v>
      </c>
      <c r="B1124" s="58" t="s">
        <v>221</v>
      </c>
      <c r="C1124" s="59" t="s">
        <v>276</v>
      </c>
      <c r="D1124" s="5" t="s">
        <v>120</v>
      </c>
      <c r="E1124" t="s">
        <v>142</v>
      </c>
      <c r="F1124">
        <v>1.29</v>
      </c>
      <c r="G1124">
        <v>1.25</v>
      </c>
      <c r="H1124">
        <v>1.25</v>
      </c>
      <c r="I1124">
        <v>1.25</v>
      </c>
      <c r="J1124">
        <v>1.25</v>
      </c>
      <c r="K1124">
        <v>1.26</v>
      </c>
      <c r="L1124">
        <v>1.26</v>
      </c>
      <c r="M1124">
        <v>1.26</v>
      </c>
      <c r="N1124">
        <v>1.26</v>
      </c>
      <c r="O1124">
        <v>1.27</v>
      </c>
      <c r="P1124">
        <v>1.27</v>
      </c>
      <c r="Q1124">
        <v>1.27</v>
      </c>
      <c r="R1124">
        <v>1.27</v>
      </c>
      <c r="S1124">
        <v>1.28</v>
      </c>
      <c r="T1124">
        <v>1.28</v>
      </c>
      <c r="U1124">
        <v>1.28</v>
      </c>
      <c r="V1124">
        <v>1.28</v>
      </c>
      <c r="W1124">
        <v>1.29</v>
      </c>
      <c r="X1124">
        <v>1.29</v>
      </c>
      <c r="Y1124">
        <v>1.29</v>
      </c>
      <c r="Z1124">
        <v>1.29</v>
      </c>
      <c r="AA1124">
        <v>1.29</v>
      </c>
      <c r="AB1124">
        <v>1.29</v>
      </c>
      <c r="AC1124">
        <v>1.29</v>
      </c>
      <c r="AD1124">
        <v>1.29</v>
      </c>
      <c r="AE1124">
        <v>1.29</v>
      </c>
      <c r="AF1124">
        <v>1.29</v>
      </c>
      <c r="AG1124">
        <v>1.3</v>
      </c>
      <c r="AH1124">
        <v>1.3</v>
      </c>
      <c r="AI1124">
        <v>1.31</v>
      </c>
      <c r="AJ1124">
        <v>1.31</v>
      </c>
      <c r="AK1124">
        <v>1.32</v>
      </c>
    </row>
    <row r="1125" spans="1:37" x14ac:dyDescent="0.3">
      <c r="A1125" s="24" t="str">
        <f t="shared" si="27"/>
        <v>SDGbaseTRAv2_UrbAS_BAU_wICAGRPQXcpfis</v>
      </c>
      <c r="B1125" s="58" t="s">
        <v>221</v>
      </c>
      <c r="C1125" s="59" t="s">
        <v>276</v>
      </c>
      <c r="D1125" s="5" t="s">
        <v>120</v>
      </c>
      <c r="E1125" t="s">
        <v>143</v>
      </c>
      <c r="F1125">
        <v>1.27</v>
      </c>
      <c r="G1125">
        <v>1.26</v>
      </c>
      <c r="H1125">
        <v>1.25</v>
      </c>
      <c r="I1125">
        <v>1.24</v>
      </c>
      <c r="J1125">
        <v>1.24</v>
      </c>
      <c r="K1125">
        <v>1.23</v>
      </c>
      <c r="L1125">
        <v>1.23</v>
      </c>
      <c r="M1125">
        <v>1.23</v>
      </c>
      <c r="N1125">
        <v>1.24</v>
      </c>
      <c r="O1125">
        <v>1.23</v>
      </c>
      <c r="P1125">
        <v>1.23</v>
      </c>
      <c r="Q1125">
        <v>1.23</v>
      </c>
      <c r="R1125">
        <v>1.23</v>
      </c>
      <c r="S1125">
        <v>1.24</v>
      </c>
      <c r="T1125">
        <v>1.24</v>
      </c>
      <c r="U1125">
        <v>1.24</v>
      </c>
      <c r="V1125">
        <v>1.24</v>
      </c>
      <c r="W1125">
        <v>1.25</v>
      </c>
      <c r="X1125">
        <v>1.25</v>
      </c>
      <c r="Y1125">
        <v>1.25</v>
      </c>
      <c r="Z1125">
        <v>1.25</v>
      </c>
      <c r="AA1125">
        <v>1.25</v>
      </c>
      <c r="AB1125">
        <v>1.25</v>
      </c>
      <c r="AC1125">
        <v>1.25</v>
      </c>
      <c r="AD1125">
        <v>1.25</v>
      </c>
      <c r="AE1125">
        <v>1.25</v>
      </c>
      <c r="AF1125">
        <v>1.25</v>
      </c>
      <c r="AG1125">
        <v>1.25</v>
      </c>
      <c r="AH1125">
        <v>1.25</v>
      </c>
      <c r="AI1125">
        <v>1.25</v>
      </c>
      <c r="AJ1125">
        <v>1.25</v>
      </c>
      <c r="AK1125">
        <v>1.25</v>
      </c>
    </row>
    <row r="1126" spans="1:37" x14ac:dyDescent="0.3">
      <c r="A1126" s="24" t="str">
        <f t="shared" si="27"/>
        <v>SDGbaseTRAv2_UrbAS_BAU_wICAGRPQXcvege</v>
      </c>
      <c r="B1126" s="58" t="s">
        <v>221</v>
      </c>
      <c r="C1126" s="59" t="s">
        <v>276</v>
      </c>
      <c r="D1126" s="5" t="s">
        <v>120</v>
      </c>
      <c r="E1126" t="s">
        <v>144</v>
      </c>
      <c r="F1126">
        <v>1.24</v>
      </c>
      <c r="G1126">
        <v>1.23</v>
      </c>
      <c r="H1126">
        <v>1.23</v>
      </c>
      <c r="I1126">
        <v>1.23</v>
      </c>
      <c r="J1126">
        <v>1.23</v>
      </c>
      <c r="K1126">
        <v>1.23</v>
      </c>
      <c r="L1126">
        <v>1.23</v>
      </c>
      <c r="M1126">
        <v>1.23</v>
      </c>
      <c r="N1126">
        <v>1.23</v>
      </c>
      <c r="O1126">
        <v>1.22</v>
      </c>
      <c r="P1126">
        <v>1.22</v>
      </c>
      <c r="Q1126">
        <v>1.22</v>
      </c>
      <c r="R1126">
        <v>1.22</v>
      </c>
      <c r="S1126">
        <v>1.22</v>
      </c>
      <c r="T1126">
        <v>1.23</v>
      </c>
      <c r="U1126">
        <v>1.23</v>
      </c>
      <c r="V1126">
        <v>1.23</v>
      </c>
      <c r="W1126">
        <v>1.23</v>
      </c>
      <c r="X1126">
        <v>1.23</v>
      </c>
      <c r="Y1126">
        <v>1.23</v>
      </c>
      <c r="Z1126">
        <v>1.23</v>
      </c>
      <c r="AA1126">
        <v>1.23</v>
      </c>
      <c r="AB1126">
        <v>1.23</v>
      </c>
      <c r="AC1126">
        <v>1.23</v>
      </c>
      <c r="AD1126">
        <v>1.23</v>
      </c>
      <c r="AE1126">
        <v>1.23</v>
      </c>
      <c r="AF1126">
        <v>1.23</v>
      </c>
      <c r="AG1126">
        <v>1.23</v>
      </c>
      <c r="AH1126">
        <v>1.23</v>
      </c>
      <c r="AI1126">
        <v>1.23</v>
      </c>
      <c r="AJ1126">
        <v>1.23</v>
      </c>
      <c r="AK1126">
        <v>1.24</v>
      </c>
    </row>
    <row r="1127" spans="1:37" x14ac:dyDescent="0.3">
      <c r="A1127" s="24" t="str">
        <f t="shared" si="27"/>
        <v>SDGbaseTRAv2_UrbAS_BAU_wICAGRPQXcfats</v>
      </c>
      <c r="B1127" s="58" t="s">
        <v>221</v>
      </c>
      <c r="C1127" s="59" t="s">
        <v>276</v>
      </c>
      <c r="D1127" s="5" t="s">
        <v>120</v>
      </c>
      <c r="E1127" t="s">
        <v>145</v>
      </c>
      <c r="F1127">
        <v>1.4</v>
      </c>
      <c r="G1127">
        <v>1.4</v>
      </c>
      <c r="H1127">
        <v>1.4</v>
      </c>
      <c r="I1127">
        <v>1.4</v>
      </c>
      <c r="J1127">
        <v>1.4</v>
      </c>
      <c r="K1127">
        <v>1.4</v>
      </c>
      <c r="L1127">
        <v>1.4</v>
      </c>
      <c r="M1127">
        <v>1.4</v>
      </c>
      <c r="N1127">
        <v>1.4</v>
      </c>
      <c r="O1127">
        <v>1.42</v>
      </c>
      <c r="P1127">
        <v>1.42</v>
      </c>
      <c r="Q1127">
        <v>1.42</v>
      </c>
      <c r="R1127">
        <v>1.42</v>
      </c>
      <c r="S1127">
        <v>1.42</v>
      </c>
      <c r="T1127">
        <v>1.42</v>
      </c>
      <c r="U1127">
        <v>1.42</v>
      </c>
      <c r="V1127">
        <v>1.42</v>
      </c>
      <c r="W1127">
        <v>1.42</v>
      </c>
      <c r="X1127">
        <v>1.42</v>
      </c>
      <c r="Y1127">
        <v>1.42</v>
      </c>
      <c r="Z1127">
        <v>1.42</v>
      </c>
      <c r="AA1127">
        <v>1.42</v>
      </c>
      <c r="AB1127">
        <v>1.42</v>
      </c>
      <c r="AC1127">
        <v>1.42</v>
      </c>
      <c r="AD1127">
        <v>1.42</v>
      </c>
      <c r="AE1127">
        <v>1.42</v>
      </c>
      <c r="AF1127">
        <v>1.42</v>
      </c>
      <c r="AG1127">
        <v>1.42</v>
      </c>
      <c r="AH1127">
        <v>1.41</v>
      </c>
      <c r="AI1127">
        <v>1.41</v>
      </c>
      <c r="AJ1127">
        <v>1.4</v>
      </c>
      <c r="AK1127">
        <v>1.4</v>
      </c>
    </row>
    <row r="1128" spans="1:37" x14ac:dyDescent="0.3">
      <c r="A1128" s="24" t="str">
        <f t="shared" si="27"/>
        <v>SDGbaseTRAv2_UrbAS_BAU_wICAGRPQXcdair</v>
      </c>
      <c r="B1128" s="58" t="s">
        <v>221</v>
      </c>
      <c r="C1128" s="59" t="s">
        <v>276</v>
      </c>
      <c r="D1128" s="5" t="s">
        <v>120</v>
      </c>
      <c r="E1128" t="s">
        <v>146</v>
      </c>
      <c r="F1128">
        <v>1.55</v>
      </c>
      <c r="G1128">
        <v>1.52</v>
      </c>
      <c r="H1128">
        <v>1.52</v>
      </c>
      <c r="I1128">
        <v>1.52</v>
      </c>
      <c r="J1128">
        <v>1.52</v>
      </c>
      <c r="K1128">
        <v>1.52</v>
      </c>
      <c r="L1128">
        <v>1.52</v>
      </c>
      <c r="M1128">
        <v>1.52</v>
      </c>
      <c r="N1128">
        <v>1.53</v>
      </c>
      <c r="O1128">
        <v>1.51</v>
      </c>
      <c r="P1128">
        <v>1.51</v>
      </c>
      <c r="Q1128">
        <v>1.51</v>
      </c>
      <c r="R1128">
        <v>1.52</v>
      </c>
      <c r="S1128">
        <v>1.52</v>
      </c>
      <c r="T1128">
        <v>1.53</v>
      </c>
      <c r="U1128">
        <v>1.53</v>
      </c>
      <c r="V1128">
        <v>1.53</v>
      </c>
      <c r="W1128">
        <v>1.54</v>
      </c>
      <c r="X1128">
        <v>1.54</v>
      </c>
      <c r="Y1128">
        <v>1.54</v>
      </c>
      <c r="Z1128">
        <v>1.54</v>
      </c>
      <c r="AA1128">
        <v>1.54</v>
      </c>
      <c r="AB1128">
        <v>1.53</v>
      </c>
      <c r="AC1128">
        <v>1.53</v>
      </c>
      <c r="AD1128">
        <v>1.53</v>
      </c>
      <c r="AE1128">
        <v>1.53</v>
      </c>
      <c r="AF1128">
        <v>1.53</v>
      </c>
      <c r="AG1128">
        <v>1.54</v>
      </c>
      <c r="AH1128">
        <v>1.54</v>
      </c>
      <c r="AI1128">
        <v>1.54</v>
      </c>
      <c r="AJ1128">
        <v>1.54</v>
      </c>
      <c r="AK1128">
        <v>1.55</v>
      </c>
    </row>
    <row r="1129" spans="1:37" x14ac:dyDescent="0.3">
      <c r="A1129" s="24" t="str">
        <f t="shared" si="27"/>
        <v>SDGbaseTRAv2_UrbAS_BAU_wICAGRPQXcgrai</v>
      </c>
      <c r="B1129" s="58" t="s">
        <v>221</v>
      </c>
      <c r="C1129" s="59" t="s">
        <v>276</v>
      </c>
      <c r="D1129" s="5" t="s">
        <v>120</v>
      </c>
      <c r="E1129" t="s">
        <v>147</v>
      </c>
      <c r="F1129">
        <v>1.37</v>
      </c>
      <c r="G1129">
        <v>1.36</v>
      </c>
      <c r="H1129">
        <v>1.35</v>
      </c>
      <c r="I1129">
        <v>1.35</v>
      </c>
      <c r="J1129">
        <v>1.36</v>
      </c>
      <c r="K1129">
        <v>1.35</v>
      </c>
      <c r="L1129">
        <v>1.35</v>
      </c>
      <c r="M1129">
        <v>1.34</v>
      </c>
      <c r="N1129">
        <v>1.34</v>
      </c>
      <c r="O1129">
        <v>1.34</v>
      </c>
      <c r="P1129">
        <v>1.33</v>
      </c>
      <c r="Q1129">
        <v>1.33</v>
      </c>
      <c r="R1129">
        <v>1.33</v>
      </c>
      <c r="S1129">
        <v>1.33</v>
      </c>
      <c r="T1129">
        <v>1.33</v>
      </c>
      <c r="U1129">
        <v>1.33</v>
      </c>
      <c r="V1129">
        <v>1.33</v>
      </c>
      <c r="W1129">
        <v>1.33</v>
      </c>
      <c r="X1129">
        <v>1.33</v>
      </c>
      <c r="Y1129">
        <v>1.33</v>
      </c>
      <c r="Z1129">
        <v>1.33</v>
      </c>
      <c r="AA1129">
        <v>1.32</v>
      </c>
      <c r="AB1129">
        <v>1.32</v>
      </c>
      <c r="AC1129">
        <v>1.32</v>
      </c>
      <c r="AD1129">
        <v>1.32</v>
      </c>
      <c r="AE1129">
        <v>1.32</v>
      </c>
      <c r="AF1129">
        <v>1.32</v>
      </c>
      <c r="AG1129">
        <v>1.32</v>
      </c>
      <c r="AH1129">
        <v>1.32</v>
      </c>
      <c r="AI1129">
        <v>1.32</v>
      </c>
      <c r="AJ1129">
        <v>1.32</v>
      </c>
      <c r="AK1129">
        <v>1.33</v>
      </c>
    </row>
    <row r="1130" spans="1:37" x14ac:dyDescent="0.3">
      <c r="A1130" s="24" t="str">
        <f t="shared" si="27"/>
        <v>SDGbaseTRAv2_UrbAS_BAU_wICAGRPQXcstar</v>
      </c>
      <c r="B1130" s="58" t="s">
        <v>221</v>
      </c>
      <c r="C1130" s="59" t="s">
        <v>276</v>
      </c>
      <c r="D1130" s="5" t="s">
        <v>120</v>
      </c>
      <c r="E1130" t="s">
        <v>148</v>
      </c>
      <c r="F1130">
        <v>1.22</v>
      </c>
      <c r="G1130">
        <v>1.21</v>
      </c>
      <c r="H1130">
        <v>1.19</v>
      </c>
      <c r="I1130">
        <v>1.19</v>
      </c>
      <c r="J1130">
        <v>1.19</v>
      </c>
      <c r="K1130">
        <v>1.19</v>
      </c>
      <c r="L1130">
        <v>1.18</v>
      </c>
      <c r="M1130">
        <v>1.17</v>
      </c>
      <c r="N1130">
        <v>1.17</v>
      </c>
      <c r="O1130">
        <v>1.1599999999999999</v>
      </c>
      <c r="P1130">
        <v>1.1599999999999999</v>
      </c>
      <c r="Q1130">
        <v>1.1499999999999999</v>
      </c>
      <c r="R1130">
        <v>1.1499999999999999</v>
      </c>
      <c r="S1130">
        <v>1.1499999999999999</v>
      </c>
      <c r="T1130">
        <v>1.1399999999999999</v>
      </c>
      <c r="U1130">
        <v>1.1399999999999999</v>
      </c>
      <c r="V1130">
        <v>1.1399999999999999</v>
      </c>
      <c r="W1130">
        <v>1.1399999999999999</v>
      </c>
      <c r="X1130">
        <v>1.1299999999999999</v>
      </c>
      <c r="Y1130">
        <v>1.1299999999999999</v>
      </c>
      <c r="Z1130">
        <v>1.1299999999999999</v>
      </c>
      <c r="AA1130">
        <v>1.1299999999999999</v>
      </c>
      <c r="AB1130">
        <v>1.1299999999999999</v>
      </c>
      <c r="AC1130">
        <v>1.1299999999999999</v>
      </c>
      <c r="AD1130">
        <v>1.1299999999999999</v>
      </c>
      <c r="AE1130">
        <v>1.1299999999999999</v>
      </c>
      <c r="AF1130">
        <v>1.1299999999999999</v>
      </c>
      <c r="AG1130">
        <v>1.1499999999999999</v>
      </c>
      <c r="AH1130">
        <v>1.1599999999999999</v>
      </c>
      <c r="AI1130">
        <v>1.18</v>
      </c>
      <c r="AJ1130">
        <v>1.21</v>
      </c>
      <c r="AK1130">
        <v>1.24</v>
      </c>
    </row>
    <row r="1131" spans="1:37" x14ac:dyDescent="0.3">
      <c r="A1131" s="24" t="str">
        <f t="shared" si="27"/>
        <v>SDGbaseTRAv2_UrbAS_BAU_wICAGRPQXcafee</v>
      </c>
      <c r="B1131" s="58" t="s">
        <v>221</v>
      </c>
      <c r="C1131" s="59" t="s">
        <v>276</v>
      </c>
      <c r="D1131" s="5" t="s">
        <v>120</v>
      </c>
      <c r="E1131" t="s">
        <v>149</v>
      </c>
      <c r="F1131">
        <v>2.11</v>
      </c>
      <c r="G1131">
        <v>2.02</v>
      </c>
      <c r="H1131">
        <v>2.0499999999999998</v>
      </c>
      <c r="I1131">
        <v>2.06</v>
      </c>
      <c r="J1131">
        <v>2.04</v>
      </c>
      <c r="K1131">
        <v>2.06</v>
      </c>
      <c r="L1131">
        <v>2.0699999999999998</v>
      </c>
      <c r="M1131">
        <v>2.0699999999999998</v>
      </c>
      <c r="N1131">
        <v>2.0699999999999998</v>
      </c>
      <c r="O1131">
        <v>2.06</v>
      </c>
      <c r="P1131">
        <v>2.06</v>
      </c>
      <c r="Q1131">
        <v>2.0699999999999998</v>
      </c>
      <c r="R1131">
        <v>2.08</v>
      </c>
      <c r="S1131">
        <v>2.08</v>
      </c>
      <c r="T1131">
        <v>2.09</v>
      </c>
      <c r="U1131">
        <v>2.09</v>
      </c>
      <c r="V1131">
        <v>2.1</v>
      </c>
      <c r="W1131">
        <v>2.1</v>
      </c>
      <c r="X1131">
        <v>2.11</v>
      </c>
      <c r="Y1131">
        <v>2.11</v>
      </c>
      <c r="Z1131">
        <v>2.11</v>
      </c>
      <c r="AA1131">
        <v>2.1</v>
      </c>
      <c r="AB1131">
        <v>2.1</v>
      </c>
      <c r="AC1131">
        <v>2.09</v>
      </c>
      <c r="AD1131">
        <v>2.09</v>
      </c>
      <c r="AE1131">
        <v>2.09</v>
      </c>
      <c r="AF1131">
        <v>2.1</v>
      </c>
      <c r="AG1131">
        <v>2.1</v>
      </c>
      <c r="AH1131">
        <v>2.11</v>
      </c>
      <c r="AI1131">
        <v>2.11</v>
      </c>
      <c r="AJ1131">
        <v>2.1</v>
      </c>
      <c r="AK1131">
        <v>2.1</v>
      </c>
    </row>
    <row r="1132" spans="1:37" x14ac:dyDescent="0.3">
      <c r="A1132" s="24" t="str">
        <f t="shared" si="27"/>
        <v>SDGbaseTRAv2_UrbAS_BAU_wICAGRPQXcbake</v>
      </c>
      <c r="B1132" s="58" t="s">
        <v>221</v>
      </c>
      <c r="C1132" s="59" t="s">
        <v>276</v>
      </c>
      <c r="D1132" s="5" t="s">
        <v>120</v>
      </c>
      <c r="E1132" t="s">
        <v>150</v>
      </c>
      <c r="F1132">
        <v>1.21</v>
      </c>
      <c r="G1132">
        <v>1.21</v>
      </c>
      <c r="H1132">
        <v>1.21</v>
      </c>
      <c r="I1132">
        <v>1.21</v>
      </c>
      <c r="J1132">
        <v>1.21</v>
      </c>
      <c r="K1132">
        <v>1.2</v>
      </c>
      <c r="L1132">
        <v>1.2</v>
      </c>
      <c r="M1132">
        <v>1.2</v>
      </c>
      <c r="N1132">
        <v>1.2</v>
      </c>
      <c r="O1132">
        <v>1.2</v>
      </c>
      <c r="P1132">
        <v>1.2</v>
      </c>
      <c r="Q1132">
        <v>1.2</v>
      </c>
      <c r="R1132">
        <v>1.2</v>
      </c>
      <c r="S1132">
        <v>1.2</v>
      </c>
      <c r="T1132">
        <v>1.21</v>
      </c>
      <c r="U1132">
        <v>1.21</v>
      </c>
      <c r="V1132">
        <v>1.21</v>
      </c>
      <c r="W1132">
        <v>1.21</v>
      </c>
      <c r="X1132">
        <v>1.21</v>
      </c>
      <c r="Y1132">
        <v>1.21</v>
      </c>
      <c r="Z1132">
        <v>1.21</v>
      </c>
      <c r="AA1132">
        <v>1.21</v>
      </c>
      <c r="AB1132">
        <v>1.21</v>
      </c>
      <c r="AC1132">
        <v>1.2</v>
      </c>
      <c r="AD1132">
        <v>1.2</v>
      </c>
      <c r="AE1132">
        <v>1.21</v>
      </c>
      <c r="AF1132">
        <v>1.21</v>
      </c>
      <c r="AG1132">
        <v>1.21</v>
      </c>
      <c r="AH1132">
        <v>1.21</v>
      </c>
      <c r="AI1132">
        <v>1.21</v>
      </c>
      <c r="AJ1132">
        <v>1.22</v>
      </c>
      <c r="AK1132">
        <v>1.22</v>
      </c>
    </row>
    <row r="1133" spans="1:37" x14ac:dyDescent="0.3">
      <c r="A1133" s="24" t="str">
        <f t="shared" si="27"/>
        <v>SDGbaseTRAv2_UrbAS_BAU_wICAGRPQXcsuga</v>
      </c>
      <c r="B1133" s="58" t="s">
        <v>221</v>
      </c>
      <c r="C1133" s="59" t="s">
        <v>276</v>
      </c>
      <c r="D1133" s="5" t="s">
        <v>120</v>
      </c>
      <c r="E1133" t="s">
        <v>151</v>
      </c>
      <c r="F1133">
        <v>1.5</v>
      </c>
      <c r="G1133">
        <v>1.5</v>
      </c>
      <c r="H1133">
        <v>1.49</v>
      </c>
      <c r="I1133">
        <v>1.49</v>
      </c>
      <c r="J1133">
        <v>1.49</v>
      </c>
      <c r="K1133">
        <v>1.48</v>
      </c>
      <c r="L1133">
        <v>1.48</v>
      </c>
      <c r="M1133">
        <v>1.48</v>
      </c>
      <c r="N1133">
        <v>1.48</v>
      </c>
      <c r="O1133">
        <v>1.46</v>
      </c>
      <c r="P1133">
        <v>1.47</v>
      </c>
      <c r="Q1133">
        <v>1.47</v>
      </c>
      <c r="R1133">
        <v>1.47</v>
      </c>
      <c r="S1133">
        <v>1.47</v>
      </c>
      <c r="T1133">
        <v>1.47</v>
      </c>
      <c r="U1133">
        <v>1.47</v>
      </c>
      <c r="V1133">
        <v>1.47</v>
      </c>
      <c r="W1133">
        <v>1.47</v>
      </c>
      <c r="X1133">
        <v>1.47</v>
      </c>
      <c r="Y1133">
        <v>1.47</v>
      </c>
      <c r="Z1133">
        <v>1.47</v>
      </c>
      <c r="AA1133">
        <v>1.47</v>
      </c>
      <c r="AB1133">
        <v>1.46</v>
      </c>
      <c r="AC1133">
        <v>1.45</v>
      </c>
      <c r="AD1133">
        <v>1.45</v>
      </c>
      <c r="AE1133">
        <v>1.45</v>
      </c>
      <c r="AF1133">
        <v>1.45</v>
      </c>
      <c r="AG1133">
        <v>1.45</v>
      </c>
      <c r="AH1133">
        <v>1.44</v>
      </c>
      <c r="AI1133">
        <v>1.42</v>
      </c>
      <c r="AJ1133">
        <v>1.42</v>
      </c>
      <c r="AK1133">
        <v>1.41</v>
      </c>
    </row>
    <row r="1134" spans="1:37" x14ac:dyDescent="0.3">
      <c r="A1134" s="24" t="str">
        <f t="shared" si="27"/>
        <v>SDGbaseTRAv2_UrbAS_BAU_wICAGRPQXcconf</v>
      </c>
      <c r="B1134" s="58" t="s">
        <v>221</v>
      </c>
      <c r="C1134" s="59" t="s">
        <v>276</v>
      </c>
      <c r="D1134" s="5" t="s">
        <v>120</v>
      </c>
      <c r="E1134" t="s">
        <v>152</v>
      </c>
      <c r="F1134">
        <v>1.34</v>
      </c>
      <c r="G1134">
        <v>1.32</v>
      </c>
      <c r="H1134">
        <v>1.33</v>
      </c>
      <c r="I1134">
        <v>1.33</v>
      </c>
      <c r="J1134">
        <v>1.32</v>
      </c>
      <c r="K1134">
        <v>1.32</v>
      </c>
      <c r="L1134">
        <v>1.32</v>
      </c>
      <c r="M1134">
        <v>1.33</v>
      </c>
      <c r="N1134">
        <v>1.33</v>
      </c>
      <c r="O1134">
        <v>1.33</v>
      </c>
      <c r="P1134">
        <v>1.33</v>
      </c>
      <c r="Q1134">
        <v>1.33</v>
      </c>
      <c r="R1134">
        <v>1.33</v>
      </c>
      <c r="S1134">
        <v>1.34</v>
      </c>
      <c r="T1134">
        <v>1.34</v>
      </c>
      <c r="U1134">
        <v>1.35</v>
      </c>
      <c r="V1134">
        <v>1.35</v>
      </c>
      <c r="W1134">
        <v>1.35</v>
      </c>
      <c r="X1134">
        <v>1.35</v>
      </c>
      <c r="Y1134">
        <v>1.35</v>
      </c>
      <c r="Z1134">
        <v>1.35</v>
      </c>
      <c r="AA1134">
        <v>1.35</v>
      </c>
      <c r="AB1134">
        <v>1.35</v>
      </c>
      <c r="AC1134">
        <v>1.35</v>
      </c>
      <c r="AD1134">
        <v>1.35</v>
      </c>
      <c r="AE1134">
        <v>1.35</v>
      </c>
      <c r="AF1134">
        <v>1.35</v>
      </c>
      <c r="AG1134">
        <v>1.35</v>
      </c>
      <c r="AH1134">
        <v>1.35</v>
      </c>
      <c r="AI1134">
        <v>1.34</v>
      </c>
      <c r="AJ1134">
        <v>1.34</v>
      </c>
      <c r="AK1134">
        <v>1.34</v>
      </c>
    </row>
    <row r="1135" spans="1:37" x14ac:dyDescent="0.3">
      <c r="A1135" s="24" t="str">
        <f t="shared" ref="A1135:A1198" si="28">_xlfn.CONCAT(C1135,D1135,E1135)</f>
        <v>SDGbaseTRAv2_UrbAS_BAU_wICAGRPQXcpast</v>
      </c>
      <c r="B1135" s="58" t="s">
        <v>221</v>
      </c>
      <c r="C1135" s="59" t="s">
        <v>276</v>
      </c>
      <c r="D1135" s="5" t="s">
        <v>120</v>
      </c>
      <c r="E1135" t="s">
        <v>153</v>
      </c>
      <c r="F1135">
        <v>1.44</v>
      </c>
      <c r="G1135">
        <v>1.39</v>
      </c>
      <c r="H1135">
        <v>1.39</v>
      </c>
      <c r="I1135">
        <v>1.38</v>
      </c>
      <c r="J1135">
        <v>1.38</v>
      </c>
      <c r="K1135">
        <v>1.38</v>
      </c>
      <c r="L1135">
        <v>1.38</v>
      </c>
      <c r="M1135">
        <v>1.38</v>
      </c>
      <c r="N1135">
        <v>1.39</v>
      </c>
      <c r="O1135">
        <v>1.4</v>
      </c>
      <c r="P1135">
        <v>1.4</v>
      </c>
      <c r="Q1135">
        <v>1.39</v>
      </c>
      <c r="R1135">
        <v>1.39</v>
      </c>
      <c r="S1135">
        <v>1.4</v>
      </c>
      <c r="T1135">
        <v>1.4</v>
      </c>
      <c r="U1135">
        <v>1.4</v>
      </c>
      <c r="V1135">
        <v>1.4</v>
      </c>
      <c r="W1135">
        <v>1.4</v>
      </c>
      <c r="X1135">
        <v>1.41</v>
      </c>
      <c r="Y1135">
        <v>1.4</v>
      </c>
      <c r="Z1135">
        <v>1.4</v>
      </c>
      <c r="AA1135">
        <v>1.4</v>
      </c>
      <c r="AB1135">
        <v>1.4</v>
      </c>
      <c r="AC1135">
        <v>1.4</v>
      </c>
      <c r="AD1135">
        <v>1.4</v>
      </c>
      <c r="AE1135">
        <v>1.39</v>
      </c>
      <c r="AF1135">
        <v>1.4</v>
      </c>
      <c r="AG1135">
        <v>1.4</v>
      </c>
      <c r="AH1135">
        <v>1.4</v>
      </c>
      <c r="AI1135">
        <v>1.41</v>
      </c>
      <c r="AJ1135">
        <v>1.41</v>
      </c>
      <c r="AK1135">
        <v>1.41</v>
      </c>
    </row>
    <row r="1136" spans="1:37" x14ac:dyDescent="0.3">
      <c r="A1136" s="24" t="str">
        <f t="shared" si="28"/>
        <v>SDGbaseTRAv2_UrbAS_BAU_wICAGRPQXcofoo</v>
      </c>
      <c r="B1136" s="58" t="s">
        <v>221</v>
      </c>
      <c r="C1136" s="59" t="s">
        <v>276</v>
      </c>
      <c r="D1136" s="5" t="s">
        <v>120</v>
      </c>
      <c r="E1136" t="s">
        <v>154</v>
      </c>
      <c r="F1136">
        <v>1.49</v>
      </c>
      <c r="G1136">
        <v>1.48</v>
      </c>
      <c r="H1136">
        <v>1.47</v>
      </c>
      <c r="I1136">
        <v>1.47</v>
      </c>
      <c r="J1136">
        <v>1.47</v>
      </c>
      <c r="K1136">
        <v>1.47</v>
      </c>
      <c r="L1136">
        <v>1.47</v>
      </c>
      <c r="M1136">
        <v>1.47</v>
      </c>
      <c r="N1136">
        <v>1.47</v>
      </c>
      <c r="O1136">
        <v>1.47</v>
      </c>
      <c r="P1136">
        <v>1.47</v>
      </c>
      <c r="Q1136">
        <v>1.47</v>
      </c>
      <c r="R1136">
        <v>1.47</v>
      </c>
      <c r="S1136">
        <v>1.47</v>
      </c>
      <c r="T1136">
        <v>1.48</v>
      </c>
      <c r="U1136">
        <v>1.48</v>
      </c>
      <c r="V1136">
        <v>1.48</v>
      </c>
      <c r="W1136">
        <v>1.49</v>
      </c>
      <c r="X1136">
        <v>1.49</v>
      </c>
      <c r="Y1136">
        <v>1.49</v>
      </c>
      <c r="Z1136">
        <v>1.49</v>
      </c>
      <c r="AA1136">
        <v>1.49</v>
      </c>
      <c r="AB1136">
        <v>1.48</v>
      </c>
      <c r="AC1136">
        <v>1.48</v>
      </c>
      <c r="AD1136">
        <v>1.48</v>
      </c>
      <c r="AE1136">
        <v>1.48</v>
      </c>
      <c r="AF1136">
        <v>1.48</v>
      </c>
      <c r="AG1136">
        <v>1.48</v>
      </c>
      <c r="AH1136">
        <v>1.48</v>
      </c>
      <c r="AI1136">
        <v>1.47</v>
      </c>
      <c r="AJ1136">
        <v>1.47</v>
      </c>
      <c r="AK1136">
        <v>1.47</v>
      </c>
    </row>
    <row r="1137" spans="1:37" x14ac:dyDescent="0.3">
      <c r="A1137" s="24" t="str">
        <f t="shared" si="28"/>
        <v>SDGbaseTRAv2_UrbAS_BAU_wICAGRPQXcbevt</v>
      </c>
      <c r="B1137" s="58" t="s">
        <v>221</v>
      </c>
      <c r="C1137" s="59" t="s">
        <v>276</v>
      </c>
      <c r="D1137" s="5" t="s">
        <v>120</v>
      </c>
      <c r="E1137" t="s">
        <v>155</v>
      </c>
      <c r="F1137">
        <v>2.2000000000000002</v>
      </c>
      <c r="G1137">
        <v>2.14</v>
      </c>
      <c r="H1137">
        <v>2.1</v>
      </c>
      <c r="I1137">
        <v>2.1</v>
      </c>
      <c r="J1137">
        <v>2.1</v>
      </c>
      <c r="K1137">
        <v>2.1</v>
      </c>
      <c r="L1137">
        <v>2.1</v>
      </c>
      <c r="M1137">
        <v>2.1</v>
      </c>
      <c r="N1137">
        <v>2.11</v>
      </c>
      <c r="O1137">
        <v>2.08</v>
      </c>
      <c r="P1137">
        <v>2.09</v>
      </c>
      <c r="Q1137">
        <v>2.1</v>
      </c>
      <c r="R1137">
        <v>2.1</v>
      </c>
      <c r="S1137">
        <v>2.11</v>
      </c>
      <c r="T1137">
        <v>2.12</v>
      </c>
      <c r="U1137">
        <v>2.13</v>
      </c>
      <c r="V1137">
        <v>2.14</v>
      </c>
      <c r="W1137">
        <v>2.14</v>
      </c>
      <c r="X1137">
        <v>2.15</v>
      </c>
      <c r="Y1137">
        <v>2.15</v>
      </c>
      <c r="Z1137">
        <v>2.16</v>
      </c>
      <c r="AA1137">
        <v>2.16</v>
      </c>
      <c r="AB1137">
        <v>2.16</v>
      </c>
      <c r="AC1137">
        <v>2.16</v>
      </c>
      <c r="AD1137">
        <v>2.16</v>
      </c>
      <c r="AE1137">
        <v>2.16</v>
      </c>
      <c r="AF1137">
        <v>2.17</v>
      </c>
      <c r="AG1137">
        <v>2.1800000000000002</v>
      </c>
      <c r="AH1137">
        <v>2.17</v>
      </c>
      <c r="AI1137">
        <v>2.17</v>
      </c>
      <c r="AJ1137">
        <v>2.17</v>
      </c>
      <c r="AK1137">
        <v>2.17</v>
      </c>
    </row>
    <row r="1138" spans="1:37" x14ac:dyDescent="0.3">
      <c r="A1138" s="24" t="str">
        <f t="shared" si="28"/>
        <v>SDGbaseTRAv2_UrbAS_BAU_wICAGRPQXctext</v>
      </c>
      <c r="B1138" s="58" t="s">
        <v>221</v>
      </c>
      <c r="C1138" s="59" t="s">
        <v>276</v>
      </c>
      <c r="D1138" s="5" t="s">
        <v>120</v>
      </c>
      <c r="E1138" t="s">
        <v>102</v>
      </c>
      <c r="F1138">
        <v>1.37</v>
      </c>
      <c r="G1138">
        <v>1.4</v>
      </c>
      <c r="H1138">
        <v>1.41</v>
      </c>
      <c r="I1138">
        <v>1.41</v>
      </c>
      <c r="J1138">
        <v>1.41</v>
      </c>
      <c r="K1138">
        <v>1.42</v>
      </c>
      <c r="L1138">
        <v>1.42</v>
      </c>
      <c r="M1138">
        <v>1.42</v>
      </c>
      <c r="N1138">
        <v>1.42</v>
      </c>
      <c r="O1138">
        <v>1.42</v>
      </c>
      <c r="P1138">
        <v>1.43</v>
      </c>
      <c r="Q1138">
        <v>1.43</v>
      </c>
      <c r="R1138">
        <v>1.44</v>
      </c>
      <c r="S1138">
        <v>1.44</v>
      </c>
      <c r="T1138">
        <v>1.44</v>
      </c>
      <c r="U1138">
        <v>1.45</v>
      </c>
      <c r="V1138">
        <v>1.45</v>
      </c>
      <c r="W1138">
        <v>1.45</v>
      </c>
      <c r="X1138">
        <v>1.46</v>
      </c>
      <c r="Y1138">
        <v>1.46</v>
      </c>
      <c r="Z1138">
        <v>1.46</v>
      </c>
      <c r="AA1138">
        <v>1.46</v>
      </c>
      <c r="AB1138">
        <v>1.46</v>
      </c>
      <c r="AC1138">
        <v>1.46</v>
      </c>
      <c r="AD1138">
        <v>1.46</v>
      </c>
      <c r="AE1138">
        <v>1.47</v>
      </c>
      <c r="AF1138">
        <v>1.47</v>
      </c>
      <c r="AG1138">
        <v>1.47</v>
      </c>
      <c r="AH1138">
        <v>1.46</v>
      </c>
      <c r="AI1138">
        <v>1.45</v>
      </c>
      <c r="AJ1138">
        <v>1.45</v>
      </c>
      <c r="AK1138">
        <v>1.44</v>
      </c>
    </row>
    <row r="1139" spans="1:37" x14ac:dyDescent="0.3">
      <c r="A1139" s="24" t="str">
        <f t="shared" si="28"/>
        <v>SDGbaseTRAv2_UrbAS_BAU_wICAGRPQXcclth</v>
      </c>
      <c r="B1139" s="58" t="s">
        <v>221</v>
      </c>
      <c r="C1139" s="59" t="s">
        <v>276</v>
      </c>
      <c r="D1139" s="5" t="s">
        <v>120</v>
      </c>
      <c r="E1139" t="s">
        <v>156</v>
      </c>
      <c r="F1139">
        <v>1.33</v>
      </c>
      <c r="G1139">
        <v>1.37</v>
      </c>
      <c r="H1139">
        <v>1.37</v>
      </c>
      <c r="I1139">
        <v>1.37</v>
      </c>
      <c r="J1139">
        <v>1.37</v>
      </c>
      <c r="K1139">
        <v>1.37</v>
      </c>
      <c r="L1139">
        <v>1.37</v>
      </c>
      <c r="M1139">
        <v>1.37</v>
      </c>
      <c r="N1139">
        <v>1.38</v>
      </c>
      <c r="O1139">
        <v>1.38</v>
      </c>
      <c r="P1139">
        <v>1.39</v>
      </c>
      <c r="Q1139">
        <v>1.39</v>
      </c>
      <c r="R1139">
        <v>1.4</v>
      </c>
      <c r="S1139">
        <v>1.4</v>
      </c>
      <c r="T1139">
        <v>1.4</v>
      </c>
      <c r="U1139">
        <v>1.41</v>
      </c>
      <c r="V1139">
        <v>1.41</v>
      </c>
      <c r="W1139">
        <v>1.41</v>
      </c>
      <c r="X1139">
        <v>1.42</v>
      </c>
      <c r="Y1139">
        <v>1.42</v>
      </c>
      <c r="Z1139">
        <v>1.42</v>
      </c>
      <c r="AA1139">
        <v>1.42</v>
      </c>
      <c r="AB1139">
        <v>1.42</v>
      </c>
      <c r="AC1139">
        <v>1.42</v>
      </c>
      <c r="AD1139">
        <v>1.42</v>
      </c>
      <c r="AE1139">
        <v>1.43</v>
      </c>
      <c r="AF1139">
        <v>1.43</v>
      </c>
      <c r="AG1139">
        <v>1.43</v>
      </c>
      <c r="AH1139">
        <v>1.42</v>
      </c>
      <c r="AI1139">
        <v>1.41</v>
      </c>
      <c r="AJ1139">
        <v>1.41</v>
      </c>
      <c r="AK1139">
        <v>1.4</v>
      </c>
    </row>
    <row r="1140" spans="1:37" x14ac:dyDescent="0.3">
      <c r="A1140" s="24" t="str">
        <f t="shared" si="28"/>
        <v>SDGbaseTRAv2_UrbAS_BAU_wICAGRPQXcleat</v>
      </c>
      <c r="B1140" s="58" t="s">
        <v>221</v>
      </c>
      <c r="C1140" s="59" t="s">
        <v>276</v>
      </c>
      <c r="D1140" s="5" t="s">
        <v>120</v>
      </c>
      <c r="E1140" t="s">
        <v>103</v>
      </c>
      <c r="F1140">
        <v>1.1599999999999999</v>
      </c>
      <c r="G1140">
        <v>1.1599999999999999</v>
      </c>
      <c r="H1140">
        <v>1.17</v>
      </c>
      <c r="I1140">
        <v>1.1599999999999999</v>
      </c>
      <c r="J1140">
        <v>1.1499999999999999</v>
      </c>
      <c r="K1140">
        <v>1.1599999999999999</v>
      </c>
      <c r="L1140">
        <v>1.1599999999999999</v>
      </c>
      <c r="M1140">
        <v>1.1599999999999999</v>
      </c>
      <c r="N1140">
        <v>1.1599999999999999</v>
      </c>
      <c r="O1140">
        <v>1.18</v>
      </c>
      <c r="P1140">
        <v>1.18</v>
      </c>
      <c r="Q1140">
        <v>1.18</v>
      </c>
      <c r="R1140">
        <v>1.17</v>
      </c>
      <c r="S1140">
        <v>1.17</v>
      </c>
      <c r="T1140">
        <v>1.17</v>
      </c>
      <c r="U1140">
        <v>1.17</v>
      </c>
      <c r="V1140">
        <v>1.17</v>
      </c>
      <c r="W1140">
        <v>1.18</v>
      </c>
      <c r="X1140">
        <v>1.18</v>
      </c>
      <c r="Y1140">
        <v>1.18</v>
      </c>
      <c r="Z1140">
        <v>1.18</v>
      </c>
      <c r="AA1140">
        <v>1.18</v>
      </c>
      <c r="AB1140">
        <v>1.18</v>
      </c>
      <c r="AC1140">
        <v>1.18</v>
      </c>
      <c r="AD1140">
        <v>1.18</v>
      </c>
      <c r="AE1140">
        <v>1.18</v>
      </c>
      <c r="AF1140">
        <v>1.18</v>
      </c>
      <c r="AG1140">
        <v>1.18</v>
      </c>
      <c r="AH1140">
        <v>1.18</v>
      </c>
      <c r="AI1140">
        <v>1.18</v>
      </c>
      <c r="AJ1140">
        <v>1.17</v>
      </c>
      <c r="AK1140">
        <v>1.17</v>
      </c>
    </row>
    <row r="1141" spans="1:37" x14ac:dyDescent="0.3">
      <c r="A1141" s="24" t="str">
        <f t="shared" si="28"/>
        <v>SDGbaseTRAv2_UrbAS_BAU_wICAGRPQXcfoot</v>
      </c>
      <c r="B1141" s="58" t="s">
        <v>221</v>
      </c>
      <c r="C1141" s="59" t="s">
        <v>276</v>
      </c>
      <c r="D1141" s="5" t="s">
        <v>120</v>
      </c>
      <c r="E1141" t="s">
        <v>157</v>
      </c>
      <c r="F1141">
        <v>1.21</v>
      </c>
      <c r="G1141">
        <v>1.22</v>
      </c>
      <c r="H1141">
        <v>1.23</v>
      </c>
      <c r="I1141">
        <v>1.23</v>
      </c>
      <c r="J1141">
        <v>1.23</v>
      </c>
      <c r="K1141">
        <v>1.23</v>
      </c>
      <c r="L1141">
        <v>1.23</v>
      </c>
      <c r="M1141">
        <v>1.23</v>
      </c>
      <c r="N1141">
        <v>1.24</v>
      </c>
      <c r="O1141">
        <v>1.26</v>
      </c>
      <c r="P1141">
        <v>1.27</v>
      </c>
      <c r="Q1141">
        <v>1.27</v>
      </c>
      <c r="R1141">
        <v>1.27</v>
      </c>
      <c r="S1141">
        <v>1.27</v>
      </c>
      <c r="T1141">
        <v>1.28</v>
      </c>
      <c r="U1141">
        <v>1.28</v>
      </c>
      <c r="V1141">
        <v>1.28</v>
      </c>
      <c r="W1141">
        <v>1.28</v>
      </c>
      <c r="X1141">
        <v>1.29</v>
      </c>
      <c r="Y1141">
        <v>1.29</v>
      </c>
      <c r="Z1141">
        <v>1.29</v>
      </c>
      <c r="AA1141">
        <v>1.29</v>
      </c>
      <c r="AB1141">
        <v>1.29</v>
      </c>
      <c r="AC1141">
        <v>1.29</v>
      </c>
      <c r="AD1141">
        <v>1.3</v>
      </c>
      <c r="AE1141">
        <v>1.3</v>
      </c>
      <c r="AF1141">
        <v>1.3</v>
      </c>
      <c r="AG1141">
        <v>1.3</v>
      </c>
      <c r="AH1141">
        <v>1.29</v>
      </c>
      <c r="AI1141">
        <v>1.28</v>
      </c>
      <c r="AJ1141">
        <v>1.28</v>
      </c>
      <c r="AK1141">
        <v>1.27</v>
      </c>
    </row>
    <row r="1142" spans="1:37" x14ac:dyDescent="0.3">
      <c r="A1142" s="24" t="str">
        <f t="shared" si="28"/>
        <v>SDGbaseTRAv2_UrbAS_BAU_wICAGRPQXcwood</v>
      </c>
      <c r="B1142" s="58" t="s">
        <v>221</v>
      </c>
      <c r="C1142" s="59" t="s">
        <v>276</v>
      </c>
      <c r="D1142" s="5" t="s">
        <v>120</v>
      </c>
      <c r="E1142" t="s">
        <v>158</v>
      </c>
      <c r="F1142">
        <v>1.21</v>
      </c>
      <c r="G1142">
        <v>1.23</v>
      </c>
      <c r="H1142">
        <v>1.23</v>
      </c>
      <c r="I1142">
        <v>1.24</v>
      </c>
      <c r="J1142">
        <v>1.25</v>
      </c>
      <c r="K1142">
        <v>1.24</v>
      </c>
      <c r="L1142">
        <v>1.24</v>
      </c>
      <c r="M1142">
        <v>1.24</v>
      </c>
      <c r="N1142">
        <v>1.24</v>
      </c>
      <c r="O1142">
        <v>1.23</v>
      </c>
      <c r="P1142">
        <v>1.23</v>
      </c>
      <c r="Q1142">
        <v>1.23</v>
      </c>
      <c r="R1142">
        <v>1.23</v>
      </c>
      <c r="S1142">
        <v>1.23</v>
      </c>
      <c r="T1142">
        <v>1.23</v>
      </c>
      <c r="U1142">
        <v>1.23</v>
      </c>
      <c r="V1142">
        <v>1.24</v>
      </c>
      <c r="W1142">
        <v>1.24</v>
      </c>
      <c r="X1142">
        <v>1.24</v>
      </c>
      <c r="Y1142">
        <v>1.24</v>
      </c>
      <c r="Z1142">
        <v>1.24</v>
      </c>
      <c r="AA1142">
        <v>1.24</v>
      </c>
      <c r="AB1142">
        <v>1.23</v>
      </c>
      <c r="AC1142">
        <v>1.23</v>
      </c>
      <c r="AD1142">
        <v>1.23</v>
      </c>
      <c r="AE1142">
        <v>1.23</v>
      </c>
      <c r="AF1142">
        <v>1.23</v>
      </c>
      <c r="AG1142">
        <v>1.23</v>
      </c>
      <c r="AH1142">
        <v>1.23</v>
      </c>
      <c r="AI1142">
        <v>1.23</v>
      </c>
      <c r="AJ1142">
        <v>1.23</v>
      </c>
      <c r="AK1142">
        <v>1.23</v>
      </c>
    </row>
    <row r="1143" spans="1:37" x14ac:dyDescent="0.3">
      <c r="A1143" s="24" t="str">
        <f t="shared" si="28"/>
        <v>SDGbaseTRAv2_UrbAS_BAU_wICAGRPQXcpapr</v>
      </c>
      <c r="B1143" s="58" t="s">
        <v>221</v>
      </c>
      <c r="C1143" s="59" t="s">
        <v>276</v>
      </c>
      <c r="D1143" s="5" t="s">
        <v>120</v>
      </c>
      <c r="E1143" t="s">
        <v>159</v>
      </c>
      <c r="F1143">
        <v>1.32</v>
      </c>
      <c r="G1143">
        <v>1.32</v>
      </c>
      <c r="H1143">
        <v>1.31</v>
      </c>
      <c r="I1143">
        <v>1.3</v>
      </c>
      <c r="J1143">
        <v>1.31</v>
      </c>
      <c r="K1143">
        <v>1.29</v>
      </c>
      <c r="L1143">
        <v>1.29</v>
      </c>
      <c r="M1143">
        <v>1.31</v>
      </c>
      <c r="N1143">
        <v>1.31</v>
      </c>
      <c r="O1143">
        <v>1.3</v>
      </c>
      <c r="P1143">
        <v>1.3</v>
      </c>
      <c r="Q1143">
        <v>1.3</v>
      </c>
      <c r="R1143">
        <v>1.28</v>
      </c>
      <c r="S1143">
        <v>1.28</v>
      </c>
      <c r="T1143">
        <v>1.28</v>
      </c>
      <c r="U1143">
        <v>1.29</v>
      </c>
      <c r="V1143">
        <v>1.29</v>
      </c>
      <c r="W1143">
        <v>1.29</v>
      </c>
      <c r="X1143">
        <v>1.29</v>
      </c>
      <c r="Y1143">
        <v>1.29</v>
      </c>
      <c r="Z1143">
        <v>1.29</v>
      </c>
      <c r="AA1143">
        <v>1.29</v>
      </c>
      <c r="AB1143">
        <v>1.28</v>
      </c>
      <c r="AC1143">
        <v>1.28</v>
      </c>
      <c r="AD1143">
        <v>1.28</v>
      </c>
      <c r="AE1143">
        <v>1.28</v>
      </c>
      <c r="AF1143">
        <v>1.29</v>
      </c>
      <c r="AG1143">
        <v>1.29</v>
      </c>
      <c r="AH1143">
        <v>1.28</v>
      </c>
      <c r="AI1143">
        <v>1.27</v>
      </c>
      <c r="AJ1143">
        <v>1.26</v>
      </c>
      <c r="AK1143">
        <v>1.26</v>
      </c>
    </row>
    <row r="1144" spans="1:37" x14ac:dyDescent="0.3">
      <c r="A1144" s="24" t="str">
        <f t="shared" si="28"/>
        <v>SDGbaseTRAv2_UrbAS_BAU_wICAGRPQXcprnt</v>
      </c>
      <c r="B1144" s="58" t="s">
        <v>221</v>
      </c>
      <c r="C1144" s="59" t="s">
        <v>276</v>
      </c>
      <c r="D1144" s="5" t="s">
        <v>120</v>
      </c>
      <c r="E1144" t="s">
        <v>104</v>
      </c>
      <c r="F1144">
        <v>1.42</v>
      </c>
      <c r="G1144">
        <v>1.45</v>
      </c>
      <c r="H1144">
        <v>1.45</v>
      </c>
      <c r="I1144">
        <v>1.45</v>
      </c>
      <c r="J1144">
        <v>1.45</v>
      </c>
      <c r="K1144">
        <v>1.45</v>
      </c>
      <c r="L1144">
        <v>1.45</v>
      </c>
      <c r="M1144">
        <v>1.46</v>
      </c>
      <c r="N1144">
        <v>1.46</v>
      </c>
      <c r="O1144">
        <v>1.45</v>
      </c>
      <c r="P1144">
        <v>1.45</v>
      </c>
      <c r="Q1144">
        <v>1.45</v>
      </c>
      <c r="R1144">
        <v>1.45</v>
      </c>
      <c r="S1144">
        <v>1.46</v>
      </c>
      <c r="T1144">
        <v>1.46</v>
      </c>
      <c r="U1144">
        <v>1.46</v>
      </c>
      <c r="V1144">
        <v>1.47</v>
      </c>
      <c r="W1144">
        <v>1.47</v>
      </c>
      <c r="X1144">
        <v>1.47</v>
      </c>
      <c r="Y1144">
        <v>1.47</v>
      </c>
      <c r="Z1144">
        <v>1.47</v>
      </c>
      <c r="AA1144">
        <v>1.47</v>
      </c>
      <c r="AB1144">
        <v>1.46</v>
      </c>
      <c r="AC1144">
        <v>1.46</v>
      </c>
      <c r="AD1144">
        <v>1.46</v>
      </c>
      <c r="AE1144">
        <v>1.46</v>
      </c>
      <c r="AF1144">
        <v>1.47</v>
      </c>
      <c r="AG1144">
        <v>1.47</v>
      </c>
      <c r="AH1144">
        <v>1.45</v>
      </c>
      <c r="AI1144">
        <v>1.44</v>
      </c>
      <c r="AJ1144">
        <v>1.44</v>
      </c>
      <c r="AK1144">
        <v>1.43</v>
      </c>
    </row>
    <row r="1145" spans="1:37" x14ac:dyDescent="0.3">
      <c r="A1145" s="24" t="str">
        <f t="shared" si="28"/>
        <v>SDGbaseTRAv2_UrbAS_BAU_wICAGRPQXcpetr-p</v>
      </c>
      <c r="B1145" s="58" t="s">
        <v>221</v>
      </c>
      <c r="C1145" s="59" t="s">
        <v>276</v>
      </c>
      <c r="D1145" s="5" t="s">
        <v>120</v>
      </c>
      <c r="E1145" t="s">
        <v>160</v>
      </c>
      <c r="F1145">
        <v>0.5</v>
      </c>
      <c r="G1145">
        <v>0.51</v>
      </c>
      <c r="H1145">
        <v>0.51</v>
      </c>
      <c r="I1145">
        <v>0.51</v>
      </c>
      <c r="J1145">
        <v>0.51</v>
      </c>
      <c r="K1145">
        <v>0.51</v>
      </c>
      <c r="L1145">
        <v>0.51</v>
      </c>
      <c r="M1145">
        <v>0.51</v>
      </c>
      <c r="N1145">
        <v>0.51</v>
      </c>
      <c r="O1145">
        <v>0.54</v>
      </c>
      <c r="P1145">
        <v>0.54</v>
      </c>
      <c r="Q1145">
        <v>0.54</v>
      </c>
      <c r="R1145">
        <v>0.54</v>
      </c>
      <c r="S1145">
        <v>0.54</v>
      </c>
      <c r="T1145">
        <v>0.54</v>
      </c>
      <c r="U1145">
        <v>0.55000000000000004</v>
      </c>
      <c r="V1145">
        <v>0.55000000000000004</v>
      </c>
      <c r="W1145">
        <v>0.55000000000000004</v>
      </c>
      <c r="X1145">
        <v>0.55000000000000004</v>
      </c>
      <c r="Y1145">
        <v>0.55000000000000004</v>
      </c>
      <c r="Z1145">
        <v>0.55000000000000004</v>
      </c>
      <c r="AA1145">
        <v>0.55000000000000004</v>
      </c>
      <c r="AB1145">
        <v>0.56000000000000005</v>
      </c>
      <c r="AC1145">
        <v>0.56000000000000005</v>
      </c>
      <c r="AD1145">
        <v>0.56000000000000005</v>
      </c>
      <c r="AE1145">
        <v>0.56000000000000005</v>
      </c>
      <c r="AF1145">
        <v>0.56000000000000005</v>
      </c>
      <c r="AG1145">
        <v>0.56000000000000005</v>
      </c>
      <c r="AH1145">
        <v>0.56000000000000005</v>
      </c>
      <c r="AI1145">
        <v>0.55000000000000004</v>
      </c>
      <c r="AJ1145">
        <v>0.55000000000000004</v>
      </c>
      <c r="AK1145">
        <v>0.55000000000000004</v>
      </c>
    </row>
    <row r="1146" spans="1:37" x14ac:dyDescent="0.3">
      <c r="A1146" s="24" t="str">
        <f t="shared" si="28"/>
        <v>SDGbaseTRAv2_UrbAS_BAU_wICAGRPQXcpetr-d</v>
      </c>
      <c r="B1146" s="58" t="s">
        <v>221</v>
      </c>
      <c r="C1146" s="59" t="s">
        <v>276</v>
      </c>
      <c r="D1146" s="5" t="s">
        <v>120</v>
      </c>
      <c r="E1146" t="s">
        <v>161</v>
      </c>
      <c r="F1146">
        <v>0.42</v>
      </c>
      <c r="G1146">
        <v>0.42</v>
      </c>
      <c r="H1146">
        <v>0.43</v>
      </c>
      <c r="I1146">
        <v>0.42</v>
      </c>
      <c r="J1146">
        <v>0.42</v>
      </c>
      <c r="K1146">
        <v>0.42</v>
      </c>
      <c r="L1146">
        <v>0.42</v>
      </c>
      <c r="M1146">
        <v>0.43</v>
      </c>
      <c r="N1146">
        <v>0.43</v>
      </c>
      <c r="O1146">
        <v>0.44</v>
      </c>
      <c r="P1146">
        <v>0.44</v>
      </c>
      <c r="Q1146">
        <v>0.45</v>
      </c>
      <c r="R1146">
        <v>0.45</v>
      </c>
      <c r="S1146">
        <v>0.45</v>
      </c>
      <c r="T1146">
        <v>0.45</v>
      </c>
      <c r="U1146">
        <v>0.45</v>
      </c>
      <c r="V1146">
        <v>0.45</v>
      </c>
      <c r="W1146">
        <v>0.45</v>
      </c>
      <c r="X1146">
        <v>0.45</v>
      </c>
      <c r="Y1146">
        <v>0.45</v>
      </c>
      <c r="Z1146">
        <v>0.45</v>
      </c>
      <c r="AA1146">
        <v>0.45</v>
      </c>
      <c r="AB1146">
        <v>0.46</v>
      </c>
      <c r="AC1146">
        <v>0.46</v>
      </c>
      <c r="AD1146">
        <v>0.46</v>
      </c>
      <c r="AE1146">
        <v>0.46</v>
      </c>
      <c r="AF1146">
        <v>0.46</v>
      </c>
      <c r="AG1146">
        <v>0.46</v>
      </c>
      <c r="AH1146">
        <v>0.46</v>
      </c>
      <c r="AI1146">
        <v>0.45</v>
      </c>
      <c r="AJ1146">
        <v>0.45</v>
      </c>
      <c r="AK1146">
        <v>0.45</v>
      </c>
    </row>
    <row r="1147" spans="1:37" x14ac:dyDescent="0.3">
      <c r="A1147" s="24" t="str">
        <f t="shared" si="28"/>
        <v>SDGbaseTRAv2_UrbAS_BAU_wICAGRPQXcpetr-h</v>
      </c>
      <c r="B1147" s="58" t="s">
        <v>221</v>
      </c>
      <c r="C1147" s="59" t="s">
        <v>276</v>
      </c>
      <c r="D1147" s="5" t="s">
        <v>120</v>
      </c>
      <c r="E1147" t="s">
        <v>162</v>
      </c>
      <c r="F1147">
        <v>0.08</v>
      </c>
      <c r="G1147">
        <v>0.09</v>
      </c>
      <c r="H1147">
        <v>0.09</v>
      </c>
      <c r="I1147">
        <v>0.09</v>
      </c>
      <c r="J1147">
        <v>0.09</v>
      </c>
      <c r="K1147">
        <v>0.09</v>
      </c>
      <c r="L1147">
        <v>0.09</v>
      </c>
      <c r="M1147">
        <v>0.09</v>
      </c>
      <c r="N1147">
        <v>0.09</v>
      </c>
      <c r="O1147">
        <v>0.09</v>
      </c>
      <c r="P1147">
        <v>0.09</v>
      </c>
      <c r="Q1147">
        <v>0.09</v>
      </c>
      <c r="R1147">
        <v>0.09</v>
      </c>
      <c r="S1147">
        <v>0.09</v>
      </c>
      <c r="T1147">
        <v>0.09</v>
      </c>
      <c r="U1147">
        <v>0.09</v>
      </c>
      <c r="V1147">
        <v>0.09</v>
      </c>
      <c r="W1147">
        <v>0.09</v>
      </c>
      <c r="X1147">
        <v>0.09</v>
      </c>
      <c r="Y1147">
        <v>0.09</v>
      </c>
      <c r="Z1147">
        <v>0.09</v>
      </c>
      <c r="AA1147">
        <v>0.09</v>
      </c>
      <c r="AB1147">
        <v>0.09</v>
      </c>
      <c r="AC1147">
        <v>0.09</v>
      </c>
      <c r="AD1147">
        <v>0.09</v>
      </c>
      <c r="AE1147">
        <v>0.09</v>
      </c>
      <c r="AF1147">
        <v>0.09</v>
      </c>
      <c r="AG1147">
        <v>0.09</v>
      </c>
      <c r="AH1147">
        <v>0.09</v>
      </c>
      <c r="AI1147">
        <v>0.09</v>
      </c>
      <c r="AJ1147">
        <v>0.09</v>
      </c>
      <c r="AK1147">
        <v>0.09</v>
      </c>
    </row>
    <row r="1148" spans="1:37" x14ac:dyDescent="0.3">
      <c r="A1148" s="24" t="str">
        <f t="shared" si="28"/>
        <v>SDGbaseTRAv2_UrbAS_BAU_wICAGRPQXcpetr-k</v>
      </c>
      <c r="B1148" s="58" t="s">
        <v>221</v>
      </c>
      <c r="C1148" s="59" t="s">
        <v>276</v>
      </c>
      <c r="D1148" s="5" t="s">
        <v>120</v>
      </c>
      <c r="E1148" t="s">
        <v>163</v>
      </c>
      <c r="F1148">
        <v>0.26</v>
      </c>
      <c r="G1148">
        <v>0.26</v>
      </c>
      <c r="H1148">
        <v>0.27</v>
      </c>
      <c r="I1148">
        <v>0.26</v>
      </c>
      <c r="J1148">
        <v>0.26</v>
      </c>
      <c r="K1148">
        <v>0.26</v>
      </c>
      <c r="L1148">
        <v>0.26</v>
      </c>
      <c r="M1148">
        <v>0.27</v>
      </c>
      <c r="N1148">
        <v>0.27</v>
      </c>
      <c r="O1148">
        <v>0.28999999999999998</v>
      </c>
      <c r="P1148">
        <v>0.3</v>
      </c>
      <c r="Q1148">
        <v>0.3</v>
      </c>
      <c r="R1148">
        <v>0.3</v>
      </c>
      <c r="S1148">
        <v>0.3</v>
      </c>
      <c r="T1148">
        <v>0.3</v>
      </c>
      <c r="U1148">
        <v>0.3</v>
      </c>
      <c r="V1148">
        <v>0.3</v>
      </c>
      <c r="W1148">
        <v>0.3</v>
      </c>
      <c r="X1148">
        <v>0.3</v>
      </c>
      <c r="Y1148">
        <v>0.3</v>
      </c>
      <c r="Z1148">
        <v>0.3</v>
      </c>
      <c r="AA1148">
        <v>0.3</v>
      </c>
      <c r="AB1148">
        <v>0.31</v>
      </c>
      <c r="AC1148">
        <v>0.31</v>
      </c>
      <c r="AD1148">
        <v>0.31</v>
      </c>
      <c r="AE1148">
        <v>0.31</v>
      </c>
      <c r="AF1148">
        <v>0.31</v>
      </c>
      <c r="AG1148">
        <v>0.31</v>
      </c>
      <c r="AH1148">
        <v>0.31</v>
      </c>
      <c r="AI1148">
        <v>0.31</v>
      </c>
      <c r="AJ1148">
        <v>0.31</v>
      </c>
      <c r="AK1148">
        <v>0.31</v>
      </c>
    </row>
    <row r="1149" spans="1:37" x14ac:dyDescent="0.3">
      <c r="A1149" s="24" t="str">
        <f t="shared" si="28"/>
        <v>SDGbaseTRAv2_UrbAS_BAU_wICAGRPQXcpetr-l</v>
      </c>
      <c r="B1149" s="58" t="s">
        <v>221</v>
      </c>
      <c r="C1149" s="59" t="s">
        <v>276</v>
      </c>
      <c r="D1149" s="5" t="s">
        <v>120</v>
      </c>
      <c r="E1149" t="s">
        <v>164</v>
      </c>
      <c r="F1149">
        <v>0.97</v>
      </c>
      <c r="G1149">
        <v>0.99</v>
      </c>
      <c r="H1149">
        <v>1</v>
      </c>
      <c r="I1149">
        <v>0.99</v>
      </c>
      <c r="J1149">
        <v>0.99</v>
      </c>
      <c r="K1149">
        <v>0.99</v>
      </c>
      <c r="L1149">
        <v>0.99</v>
      </c>
      <c r="M1149">
        <v>1</v>
      </c>
      <c r="N1149">
        <v>1</v>
      </c>
      <c r="O1149">
        <v>1.04</v>
      </c>
      <c r="P1149">
        <v>1.05</v>
      </c>
      <c r="Q1149">
        <v>1.05</v>
      </c>
      <c r="R1149">
        <v>1.05</v>
      </c>
      <c r="S1149">
        <v>1.05</v>
      </c>
      <c r="T1149">
        <v>1.06</v>
      </c>
      <c r="U1149">
        <v>1.06</v>
      </c>
      <c r="V1149">
        <v>1.06</v>
      </c>
      <c r="W1149">
        <v>1.06</v>
      </c>
      <c r="X1149">
        <v>1.07</v>
      </c>
      <c r="Y1149">
        <v>1.07</v>
      </c>
      <c r="Z1149">
        <v>1.07</v>
      </c>
      <c r="AA1149">
        <v>1.07</v>
      </c>
      <c r="AB1149">
        <v>1.08</v>
      </c>
      <c r="AC1149">
        <v>1.08</v>
      </c>
      <c r="AD1149">
        <v>1.0900000000000001</v>
      </c>
      <c r="AE1149">
        <v>1.0900000000000001</v>
      </c>
      <c r="AF1149">
        <v>1.0900000000000001</v>
      </c>
      <c r="AG1149">
        <v>1.0900000000000001</v>
      </c>
      <c r="AH1149">
        <v>1.08</v>
      </c>
      <c r="AI1149">
        <v>1.07</v>
      </c>
      <c r="AJ1149">
        <v>1.07</v>
      </c>
      <c r="AK1149">
        <v>1.06</v>
      </c>
    </row>
    <row r="1150" spans="1:37" x14ac:dyDescent="0.3">
      <c r="A1150" s="24" t="str">
        <f t="shared" si="28"/>
        <v>SDGbaseTRAv2_UrbAS_BAU_wICAGRPQXchydr</v>
      </c>
      <c r="B1150" s="58" t="s">
        <v>221</v>
      </c>
      <c r="C1150" s="59" t="s">
        <v>276</v>
      </c>
      <c r="D1150" s="5" t="s">
        <v>120</v>
      </c>
      <c r="E1150" t="s">
        <v>165</v>
      </c>
      <c r="F1150">
        <v>0.91</v>
      </c>
      <c r="G1150">
        <v>0.93</v>
      </c>
      <c r="H1150">
        <v>0.94</v>
      </c>
      <c r="I1150">
        <v>0.93</v>
      </c>
      <c r="J1150">
        <v>0.93</v>
      </c>
      <c r="K1150">
        <v>0.93</v>
      </c>
      <c r="L1150">
        <v>0.94</v>
      </c>
      <c r="M1150">
        <v>0.94</v>
      </c>
      <c r="N1150">
        <v>0.94</v>
      </c>
      <c r="O1150">
        <v>0.98</v>
      </c>
      <c r="P1150">
        <v>0.98</v>
      </c>
      <c r="Q1150">
        <v>0.98</v>
      </c>
      <c r="R1150">
        <v>0.98</v>
      </c>
      <c r="S1150">
        <v>0.99</v>
      </c>
      <c r="T1150">
        <v>0.99</v>
      </c>
      <c r="U1150">
        <v>0.99</v>
      </c>
      <c r="V1150">
        <v>0.99</v>
      </c>
      <c r="W1150">
        <v>0.99</v>
      </c>
      <c r="X1150">
        <v>1</v>
      </c>
      <c r="Y1150">
        <v>1</v>
      </c>
      <c r="Z1150">
        <v>0.99</v>
      </c>
      <c r="AA1150">
        <v>0.99</v>
      </c>
      <c r="AB1150">
        <v>1</v>
      </c>
      <c r="AC1150">
        <v>1</v>
      </c>
      <c r="AD1150">
        <v>1.01</v>
      </c>
      <c r="AE1150">
        <v>1.01</v>
      </c>
      <c r="AF1150">
        <v>1.01</v>
      </c>
      <c r="AG1150">
        <v>1</v>
      </c>
      <c r="AH1150">
        <v>1</v>
      </c>
      <c r="AI1150">
        <v>0.99</v>
      </c>
      <c r="AJ1150">
        <v>0.98</v>
      </c>
      <c r="AK1150">
        <v>0.98</v>
      </c>
    </row>
    <row r="1151" spans="1:37" x14ac:dyDescent="0.3">
      <c r="A1151" s="24" t="str">
        <f t="shared" si="28"/>
        <v>SDGbaseTRAv2_UrbAS_BAU_wICAGRPQXcammo</v>
      </c>
      <c r="B1151" s="58" t="s">
        <v>221</v>
      </c>
      <c r="C1151" s="59" t="s">
        <v>276</v>
      </c>
      <c r="D1151" s="5" t="s">
        <v>120</v>
      </c>
      <c r="E1151" t="s">
        <v>166</v>
      </c>
      <c r="F1151">
        <v>1.19</v>
      </c>
      <c r="G1151">
        <v>0.78</v>
      </c>
      <c r="H1151">
        <v>0.78</v>
      </c>
      <c r="I1151">
        <v>0.79</v>
      </c>
      <c r="J1151">
        <v>0.79</v>
      </c>
      <c r="K1151">
        <v>0.79</v>
      </c>
      <c r="L1151">
        <v>0.78</v>
      </c>
      <c r="M1151">
        <v>0.78</v>
      </c>
      <c r="N1151">
        <v>0.78</v>
      </c>
      <c r="O1151">
        <v>0.77</v>
      </c>
      <c r="P1151">
        <v>0.77</v>
      </c>
      <c r="Q1151">
        <v>0.77</v>
      </c>
      <c r="R1151">
        <v>0.77</v>
      </c>
      <c r="S1151">
        <v>0.77</v>
      </c>
      <c r="T1151">
        <v>0.77</v>
      </c>
      <c r="U1151">
        <v>0.77</v>
      </c>
      <c r="V1151">
        <v>0.77</v>
      </c>
      <c r="W1151">
        <v>0.76</v>
      </c>
      <c r="X1151">
        <v>0.76</v>
      </c>
      <c r="Y1151">
        <v>0.88</v>
      </c>
      <c r="Z1151">
        <v>1.01</v>
      </c>
      <c r="AA1151">
        <v>1.1399999999999999</v>
      </c>
      <c r="AB1151">
        <v>1.17</v>
      </c>
      <c r="AC1151">
        <v>1.2</v>
      </c>
      <c r="AD1151">
        <v>1.23</v>
      </c>
      <c r="AE1151">
        <v>1.26</v>
      </c>
      <c r="AF1151">
        <v>1.29</v>
      </c>
      <c r="AG1151">
        <v>1.32</v>
      </c>
      <c r="AH1151">
        <v>1.34</v>
      </c>
      <c r="AI1151">
        <v>1.37</v>
      </c>
      <c r="AJ1151">
        <v>1.39</v>
      </c>
      <c r="AK1151">
        <v>1.42</v>
      </c>
    </row>
    <row r="1152" spans="1:37" x14ac:dyDescent="0.3">
      <c r="A1152" s="24" t="str">
        <f t="shared" si="28"/>
        <v>SDGbaseTRAv2_UrbAS_BAU_wICAGRPQXcbchm</v>
      </c>
      <c r="B1152" s="58" t="s">
        <v>221</v>
      </c>
      <c r="C1152" s="59" t="s">
        <v>276</v>
      </c>
      <c r="D1152" s="5" t="s">
        <v>120</v>
      </c>
      <c r="E1152" t="s">
        <v>167</v>
      </c>
      <c r="F1152">
        <v>1.19</v>
      </c>
      <c r="G1152">
        <v>1.22</v>
      </c>
      <c r="H1152">
        <v>1.23</v>
      </c>
      <c r="I1152">
        <v>1.23</v>
      </c>
      <c r="J1152">
        <v>1.22</v>
      </c>
      <c r="K1152">
        <v>1.23</v>
      </c>
      <c r="L1152">
        <v>1.23</v>
      </c>
      <c r="M1152">
        <v>1.23</v>
      </c>
      <c r="N1152">
        <v>1.24</v>
      </c>
      <c r="O1152">
        <v>1.28</v>
      </c>
      <c r="P1152">
        <v>1.29</v>
      </c>
      <c r="Q1152">
        <v>1.29</v>
      </c>
      <c r="R1152">
        <v>1.29</v>
      </c>
      <c r="S1152">
        <v>1.29</v>
      </c>
      <c r="T1152">
        <v>1.3</v>
      </c>
      <c r="U1152">
        <v>1.3</v>
      </c>
      <c r="V1152">
        <v>1.3</v>
      </c>
      <c r="W1152">
        <v>1.3</v>
      </c>
      <c r="X1152">
        <v>1.31</v>
      </c>
      <c r="Y1152">
        <v>1.31</v>
      </c>
      <c r="Z1152">
        <v>1.3</v>
      </c>
      <c r="AA1152">
        <v>1.31</v>
      </c>
      <c r="AB1152">
        <v>1.31</v>
      </c>
      <c r="AC1152">
        <v>1.32</v>
      </c>
      <c r="AD1152">
        <v>1.32</v>
      </c>
      <c r="AE1152">
        <v>1.32</v>
      </c>
      <c r="AF1152">
        <v>1.32</v>
      </c>
      <c r="AG1152">
        <v>1.32</v>
      </c>
      <c r="AH1152">
        <v>1.31</v>
      </c>
      <c r="AI1152">
        <v>1.3</v>
      </c>
      <c r="AJ1152">
        <v>1.29</v>
      </c>
      <c r="AK1152">
        <v>1.28</v>
      </c>
    </row>
    <row r="1153" spans="1:37" x14ac:dyDescent="0.3">
      <c r="A1153" s="24" t="str">
        <f t="shared" si="28"/>
        <v>SDGbaseTRAv2_UrbAS_BAU_wICAGRPQXcochm</v>
      </c>
      <c r="B1153" s="58" t="s">
        <v>221</v>
      </c>
      <c r="C1153" s="59" t="s">
        <v>276</v>
      </c>
      <c r="D1153" s="5" t="s">
        <v>120</v>
      </c>
      <c r="E1153" t="s">
        <v>168</v>
      </c>
      <c r="F1153">
        <v>1.3</v>
      </c>
      <c r="G1153">
        <v>1.33</v>
      </c>
      <c r="H1153">
        <v>1.34</v>
      </c>
      <c r="I1153">
        <v>1.34</v>
      </c>
      <c r="J1153">
        <v>1.33</v>
      </c>
      <c r="K1153">
        <v>1.34</v>
      </c>
      <c r="L1153">
        <v>1.34</v>
      </c>
      <c r="M1153">
        <v>1.34</v>
      </c>
      <c r="N1153">
        <v>1.35</v>
      </c>
      <c r="O1153">
        <v>1.39</v>
      </c>
      <c r="P1153">
        <v>1.41</v>
      </c>
      <c r="Q1153">
        <v>1.41</v>
      </c>
      <c r="R1153">
        <v>1.41</v>
      </c>
      <c r="S1153">
        <v>1.41</v>
      </c>
      <c r="T1153">
        <v>1.41</v>
      </c>
      <c r="U1153">
        <v>1.42</v>
      </c>
      <c r="V1153">
        <v>1.42</v>
      </c>
      <c r="W1153">
        <v>1.42</v>
      </c>
      <c r="X1153">
        <v>1.43</v>
      </c>
      <c r="Y1153">
        <v>1.43</v>
      </c>
      <c r="Z1153">
        <v>1.42</v>
      </c>
      <c r="AA1153">
        <v>1.43</v>
      </c>
      <c r="AB1153">
        <v>1.43</v>
      </c>
      <c r="AC1153">
        <v>1.44</v>
      </c>
      <c r="AD1153">
        <v>1.44</v>
      </c>
      <c r="AE1153">
        <v>1.44</v>
      </c>
      <c r="AF1153">
        <v>1.44</v>
      </c>
      <c r="AG1153">
        <v>1.44</v>
      </c>
      <c r="AH1153">
        <v>1.44</v>
      </c>
      <c r="AI1153">
        <v>1.42</v>
      </c>
      <c r="AJ1153">
        <v>1.41</v>
      </c>
      <c r="AK1153">
        <v>1.4</v>
      </c>
    </row>
    <row r="1154" spans="1:37" x14ac:dyDescent="0.3">
      <c r="A1154" s="24" t="str">
        <f t="shared" si="28"/>
        <v>SDGbaseTRAv2_UrbAS_BAU_wICAGRPQXcrubb</v>
      </c>
      <c r="B1154" s="58" t="s">
        <v>221</v>
      </c>
      <c r="C1154" s="59" t="s">
        <v>276</v>
      </c>
      <c r="D1154" s="5" t="s">
        <v>120</v>
      </c>
      <c r="E1154" t="s">
        <v>105</v>
      </c>
      <c r="F1154">
        <v>1.27</v>
      </c>
      <c r="G1154">
        <v>1.28</v>
      </c>
      <c r="H1154">
        <v>1.29</v>
      </c>
      <c r="I1154">
        <v>1.28</v>
      </c>
      <c r="J1154">
        <v>1.28</v>
      </c>
      <c r="K1154">
        <v>1.28</v>
      </c>
      <c r="L1154">
        <v>1.28</v>
      </c>
      <c r="M1154">
        <v>1.29</v>
      </c>
      <c r="N1154">
        <v>1.29</v>
      </c>
      <c r="O1154">
        <v>1.31</v>
      </c>
      <c r="P1154">
        <v>1.31</v>
      </c>
      <c r="Q1154">
        <v>1.31</v>
      </c>
      <c r="R1154">
        <v>1.32</v>
      </c>
      <c r="S1154">
        <v>1.32</v>
      </c>
      <c r="T1154">
        <v>1.32</v>
      </c>
      <c r="U1154">
        <v>1.33</v>
      </c>
      <c r="V1154">
        <v>1.33</v>
      </c>
      <c r="W1154">
        <v>1.33</v>
      </c>
      <c r="X1154">
        <v>1.33</v>
      </c>
      <c r="Y1154">
        <v>1.34</v>
      </c>
      <c r="Z1154">
        <v>1.34</v>
      </c>
      <c r="AA1154">
        <v>1.34</v>
      </c>
      <c r="AB1154">
        <v>1.34</v>
      </c>
      <c r="AC1154">
        <v>1.34</v>
      </c>
      <c r="AD1154">
        <v>1.35</v>
      </c>
      <c r="AE1154">
        <v>1.35</v>
      </c>
      <c r="AF1154">
        <v>1.35</v>
      </c>
      <c r="AG1154">
        <v>1.35</v>
      </c>
      <c r="AH1154">
        <v>1.34</v>
      </c>
      <c r="AI1154">
        <v>1.33</v>
      </c>
      <c r="AJ1154">
        <v>1.33</v>
      </c>
      <c r="AK1154">
        <v>1.32</v>
      </c>
    </row>
    <row r="1155" spans="1:37" x14ac:dyDescent="0.3">
      <c r="A1155" s="24" t="str">
        <f t="shared" si="28"/>
        <v>SDGbaseTRAv2_UrbAS_BAU_wICAGRPQXcplas</v>
      </c>
      <c r="B1155" s="58" t="s">
        <v>221</v>
      </c>
      <c r="C1155" s="59" t="s">
        <v>276</v>
      </c>
      <c r="D1155" s="5" t="s">
        <v>120</v>
      </c>
      <c r="E1155" t="s">
        <v>106</v>
      </c>
      <c r="F1155">
        <v>1.5</v>
      </c>
      <c r="G1155">
        <v>1.52</v>
      </c>
      <c r="H1155">
        <v>1.52</v>
      </c>
      <c r="I1155">
        <v>1.52</v>
      </c>
      <c r="J1155">
        <v>1.52</v>
      </c>
      <c r="K1155">
        <v>1.52</v>
      </c>
      <c r="L1155">
        <v>1.52</v>
      </c>
      <c r="M1155">
        <v>1.52</v>
      </c>
      <c r="N1155">
        <v>1.52</v>
      </c>
      <c r="O1155">
        <v>1.52</v>
      </c>
      <c r="P1155">
        <v>1.53</v>
      </c>
      <c r="Q1155">
        <v>1.53</v>
      </c>
      <c r="R1155">
        <v>1.54</v>
      </c>
      <c r="S1155">
        <v>1.54</v>
      </c>
      <c r="T1155">
        <v>1.54</v>
      </c>
      <c r="U1155">
        <v>1.55</v>
      </c>
      <c r="V1155">
        <v>1.55</v>
      </c>
      <c r="W1155">
        <v>1.55</v>
      </c>
      <c r="X1155">
        <v>1.55</v>
      </c>
      <c r="Y1155">
        <v>1.56</v>
      </c>
      <c r="Z1155">
        <v>1.56</v>
      </c>
      <c r="AA1155">
        <v>1.56</v>
      </c>
      <c r="AB1155">
        <v>1.56</v>
      </c>
      <c r="AC1155">
        <v>1.55</v>
      </c>
      <c r="AD1155">
        <v>1.56</v>
      </c>
      <c r="AE1155">
        <v>1.56</v>
      </c>
      <c r="AF1155">
        <v>1.56</v>
      </c>
      <c r="AG1155">
        <v>1.56</v>
      </c>
      <c r="AH1155">
        <v>1.55</v>
      </c>
      <c r="AI1155">
        <v>1.53</v>
      </c>
      <c r="AJ1155">
        <v>1.53</v>
      </c>
      <c r="AK1155">
        <v>1.52</v>
      </c>
    </row>
    <row r="1156" spans="1:37" x14ac:dyDescent="0.3">
      <c r="A1156" s="24" t="str">
        <f t="shared" si="28"/>
        <v>SDGbaseTRAv2_UrbAS_BAU_wICAGRPQXcnmet</v>
      </c>
      <c r="B1156" s="58" t="s">
        <v>221</v>
      </c>
      <c r="C1156" s="59" t="s">
        <v>276</v>
      </c>
      <c r="D1156" s="5" t="s">
        <v>120</v>
      </c>
      <c r="E1156" t="s">
        <v>107</v>
      </c>
      <c r="F1156">
        <v>1.4</v>
      </c>
      <c r="G1156">
        <v>1.43</v>
      </c>
      <c r="H1156">
        <v>1.43</v>
      </c>
      <c r="I1156">
        <v>1.44</v>
      </c>
      <c r="J1156">
        <v>1.45</v>
      </c>
      <c r="K1156">
        <v>1.44</v>
      </c>
      <c r="L1156">
        <v>1.44</v>
      </c>
      <c r="M1156">
        <v>1.43</v>
      </c>
      <c r="N1156">
        <v>1.43</v>
      </c>
      <c r="O1156">
        <v>1.42</v>
      </c>
      <c r="P1156">
        <v>1.41</v>
      </c>
      <c r="Q1156">
        <v>1.41</v>
      </c>
      <c r="R1156">
        <v>1.42</v>
      </c>
      <c r="S1156">
        <v>1.42</v>
      </c>
      <c r="T1156">
        <v>1.42</v>
      </c>
      <c r="U1156">
        <v>1.42</v>
      </c>
      <c r="V1156">
        <v>1.42</v>
      </c>
      <c r="W1156">
        <v>1.43</v>
      </c>
      <c r="X1156">
        <v>1.43</v>
      </c>
      <c r="Y1156">
        <v>1.43</v>
      </c>
      <c r="Z1156">
        <v>1.43</v>
      </c>
      <c r="AA1156">
        <v>1.43</v>
      </c>
      <c r="AB1156">
        <v>1.42</v>
      </c>
      <c r="AC1156">
        <v>1.42</v>
      </c>
      <c r="AD1156">
        <v>1.42</v>
      </c>
      <c r="AE1156">
        <v>1.42</v>
      </c>
      <c r="AF1156">
        <v>1.43</v>
      </c>
      <c r="AG1156">
        <v>1.44</v>
      </c>
      <c r="AH1156">
        <v>1.44</v>
      </c>
      <c r="AI1156">
        <v>1.44</v>
      </c>
      <c r="AJ1156">
        <v>1.44</v>
      </c>
      <c r="AK1156">
        <v>1.45</v>
      </c>
    </row>
    <row r="1157" spans="1:37" x14ac:dyDescent="0.3">
      <c r="A1157" s="24" t="str">
        <f t="shared" si="28"/>
        <v>SDGbaseTRAv2_UrbAS_BAU_wICAGRPQXciron</v>
      </c>
      <c r="B1157" s="58" t="s">
        <v>221</v>
      </c>
      <c r="C1157" s="59" t="s">
        <v>276</v>
      </c>
      <c r="D1157" s="5" t="s">
        <v>120</v>
      </c>
      <c r="E1157" t="s">
        <v>169</v>
      </c>
      <c r="F1157">
        <v>1.22</v>
      </c>
      <c r="G1157">
        <v>1.34</v>
      </c>
      <c r="H1157">
        <v>1.37</v>
      </c>
      <c r="I1157">
        <v>1.4</v>
      </c>
      <c r="J1157">
        <v>1.41</v>
      </c>
      <c r="K1157">
        <v>1.42</v>
      </c>
      <c r="L1157">
        <v>1.41</v>
      </c>
      <c r="M1157">
        <v>1.4</v>
      </c>
      <c r="N1157">
        <v>1.38</v>
      </c>
      <c r="O1157">
        <v>1.35</v>
      </c>
      <c r="P1157">
        <v>1.34</v>
      </c>
      <c r="Q1157">
        <v>1.34</v>
      </c>
      <c r="R1157">
        <v>1.35</v>
      </c>
      <c r="S1157">
        <v>1.35</v>
      </c>
      <c r="T1157">
        <v>1.35</v>
      </c>
      <c r="U1157">
        <v>1.35</v>
      </c>
      <c r="V1157">
        <v>1.29</v>
      </c>
      <c r="W1157">
        <v>1.28</v>
      </c>
      <c r="X1157">
        <v>1.38</v>
      </c>
      <c r="Y1157">
        <v>1.37</v>
      </c>
      <c r="Z1157">
        <v>1.37</v>
      </c>
      <c r="AA1157">
        <v>1.37</v>
      </c>
      <c r="AB1157">
        <v>1.38</v>
      </c>
      <c r="AC1157">
        <v>1.38</v>
      </c>
      <c r="AD1157">
        <v>1.39</v>
      </c>
      <c r="AE1157">
        <v>1.39</v>
      </c>
      <c r="AF1157">
        <v>1.38</v>
      </c>
      <c r="AG1157">
        <v>1.39</v>
      </c>
      <c r="AH1157">
        <v>1.41</v>
      </c>
      <c r="AI1157">
        <v>1.43</v>
      </c>
      <c r="AJ1157">
        <v>1.44</v>
      </c>
      <c r="AK1157">
        <v>1.46</v>
      </c>
    </row>
    <row r="1158" spans="1:37" x14ac:dyDescent="0.3">
      <c r="A1158" s="24" t="str">
        <f t="shared" si="28"/>
        <v>SDGbaseTRAv2_UrbAS_BAU_wICAGRPQXcnfrm</v>
      </c>
      <c r="B1158" s="58" t="s">
        <v>221</v>
      </c>
      <c r="C1158" s="59" t="s">
        <v>276</v>
      </c>
      <c r="D1158" s="5" t="s">
        <v>120</v>
      </c>
      <c r="E1158" t="s">
        <v>108</v>
      </c>
      <c r="F1158">
        <v>1.25</v>
      </c>
      <c r="G1158">
        <v>1.29</v>
      </c>
      <c r="H1158">
        <v>1.35</v>
      </c>
      <c r="I1158">
        <v>1.42</v>
      </c>
      <c r="J1158">
        <v>1.46</v>
      </c>
      <c r="K1158">
        <v>1.48</v>
      </c>
      <c r="L1158">
        <v>1.48</v>
      </c>
      <c r="M1158">
        <v>1.44</v>
      </c>
      <c r="N1158">
        <v>1.41</v>
      </c>
      <c r="O1158">
        <v>1.35</v>
      </c>
      <c r="P1158">
        <v>1.33</v>
      </c>
      <c r="Q1158">
        <v>1.32</v>
      </c>
      <c r="R1158">
        <v>1.32</v>
      </c>
      <c r="S1158">
        <v>1.32</v>
      </c>
      <c r="T1158">
        <v>1.32</v>
      </c>
      <c r="U1158">
        <v>1.32</v>
      </c>
      <c r="V1158">
        <v>1.29</v>
      </c>
      <c r="W1158">
        <v>1.27</v>
      </c>
      <c r="X1158">
        <v>1.28</v>
      </c>
      <c r="Y1158">
        <v>1.28</v>
      </c>
      <c r="Z1158">
        <v>1.28</v>
      </c>
      <c r="AA1158">
        <v>1.28</v>
      </c>
      <c r="AB1158">
        <v>1.4</v>
      </c>
      <c r="AC1158">
        <v>1.47</v>
      </c>
      <c r="AD1158">
        <v>1.48</v>
      </c>
      <c r="AE1158">
        <v>1.47</v>
      </c>
      <c r="AF1158">
        <v>1.46</v>
      </c>
      <c r="AG1158">
        <v>1.47</v>
      </c>
      <c r="AH1158">
        <v>1.6</v>
      </c>
      <c r="AI1158">
        <v>1.72</v>
      </c>
      <c r="AJ1158">
        <v>1.77</v>
      </c>
      <c r="AK1158">
        <v>1.81</v>
      </c>
    </row>
    <row r="1159" spans="1:37" x14ac:dyDescent="0.3">
      <c r="A1159" s="24" t="str">
        <f t="shared" si="28"/>
        <v>SDGbaseTRAv2_UrbAS_BAU_wICAGRPQXcmetp</v>
      </c>
      <c r="B1159" s="58" t="s">
        <v>221</v>
      </c>
      <c r="C1159" s="59" t="s">
        <v>276</v>
      </c>
      <c r="D1159" s="5" t="s">
        <v>120</v>
      </c>
      <c r="E1159" t="s">
        <v>109</v>
      </c>
      <c r="F1159">
        <v>1.27</v>
      </c>
      <c r="G1159">
        <v>1.36</v>
      </c>
      <c r="H1159">
        <v>1.37</v>
      </c>
      <c r="I1159">
        <v>1.38</v>
      </c>
      <c r="J1159">
        <v>1.39</v>
      </c>
      <c r="K1159">
        <v>1.39</v>
      </c>
      <c r="L1159">
        <v>1.39</v>
      </c>
      <c r="M1159">
        <v>1.38</v>
      </c>
      <c r="N1159">
        <v>1.38</v>
      </c>
      <c r="O1159">
        <v>1.36</v>
      </c>
      <c r="P1159">
        <v>1.36</v>
      </c>
      <c r="Q1159">
        <v>1.36</v>
      </c>
      <c r="R1159">
        <v>1.37</v>
      </c>
      <c r="S1159">
        <v>1.37</v>
      </c>
      <c r="T1159">
        <v>1.37</v>
      </c>
      <c r="U1159">
        <v>1.37</v>
      </c>
      <c r="V1159">
        <v>1.36</v>
      </c>
      <c r="W1159">
        <v>1.36</v>
      </c>
      <c r="X1159">
        <v>1.38</v>
      </c>
      <c r="Y1159">
        <v>1.38</v>
      </c>
      <c r="Z1159">
        <v>1.38</v>
      </c>
      <c r="AA1159">
        <v>1.38</v>
      </c>
      <c r="AB1159">
        <v>1.39</v>
      </c>
      <c r="AC1159">
        <v>1.4</v>
      </c>
      <c r="AD1159">
        <v>1.4</v>
      </c>
      <c r="AE1159">
        <v>1.4</v>
      </c>
      <c r="AF1159">
        <v>1.4</v>
      </c>
      <c r="AG1159">
        <v>1.4</v>
      </c>
      <c r="AH1159">
        <v>1.41</v>
      </c>
      <c r="AI1159">
        <v>1.42</v>
      </c>
      <c r="AJ1159">
        <v>1.43</v>
      </c>
      <c r="AK1159">
        <v>1.44</v>
      </c>
    </row>
    <row r="1160" spans="1:37" x14ac:dyDescent="0.3">
      <c r="A1160" s="24" t="str">
        <f t="shared" si="28"/>
        <v>SDGbaseTRAv2_UrbAS_BAU_wICAGRPQXcmach</v>
      </c>
      <c r="B1160" s="58" t="s">
        <v>221</v>
      </c>
      <c r="C1160" s="59" t="s">
        <v>276</v>
      </c>
      <c r="D1160" s="5" t="s">
        <v>120</v>
      </c>
      <c r="E1160" t="s">
        <v>110</v>
      </c>
      <c r="F1160">
        <v>1.1299999999999999</v>
      </c>
      <c r="G1160">
        <v>1.17</v>
      </c>
      <c r="H1160">
        <v>1.19</v>
      </c>
      <c r="I1160">
        <v>1.19</v>
      </c>
      <c r="J1160">
        <v>1.2</v>
      </c>
      <c r="K1160">
        <v>1.2</v>
      </c>
      <c r="L1160">
        <v>1.2</v>
      </c>
      <c r="M1160">
        <v>1.2</v>
      </c>
      <c r="N1160">
        <v>1.2</v>
      </c>
      <c r="O1160">
        <v>1.2</v>
      </c>
      <c r="P1160">
        <v>1.2</v>
      </c>
      <c r="Q1160">
        <v>1.21</v>
      </c>
      <c r="R1160">
        <v>1.21</v>
      </c>
      <c r="S1160">
        <v>1.21</v>
      </c>
      <c r="T1160">
        <v>1.21</v>
      </c>
      <c r="U1160">
        <v>1.22</v>
      </c>
      <c r="V1160">
        <v>1.21</v>
      </c>
      <c r="W1160">
        <v>1.21</v>
      </c>
      <c r="X1160">
        <v>1.23</v>
      </c>
      <c r="Y1160">
        <v>1.23</v>
      </c>
      <c r="Z1160">
        <v>1.22</v>
      </c>
      <c r="AA1160">
        <v>1.22</v>
      </c>
      <c r="AB1160">
        <v>1.25</v>
      </c>
      <c r="AC1160">
        <v>1.26</v>
      </c>
      <c r="AD1160">
        <v>1.26</v>
      </c>
      <c r="AE1160">
        <v>1.26</v>
      </c>
      <c r="AF1160">
        <v>1.26</v>
      </c>
      <c r="AG1160">
        <v>1.26</v>
      </c>
      <c r="AH1160">
        <v>1.28</v>
      </c>
      <c r="AI1160">
        <v>1.3</v>
      </c>
      <c r="AJ1160">
        <v>1.3</v>
      </c>
      <c r="AK1160">
        <v>1.31</v>
      </c>
    </row>
    <row r="1161" spans="1:37" x14ac:dyDescent="0.3">
      <c r="A1161" s="24" t="str">
        <f t="shared" si="28"/>
        <v>SDGbaseTRAv2_UrbAS_BAU_wICAGRPQXcfcel</v>
      </c>
      <c r="B1161" s="58" t="s">
        <v>221</v>
      </c>
      <c r="C1161" s="59" t="s">
        <v>276</v>
      </c>
      <c r="D1161" s="5" t="s">
        <v>120</v>
      </c>
      <c r="E1161" t="s">
        <v>170</v>
      </c>
      <c r="F1161">
        <v>1</v>
      </c>
      <c r="G1161">
        <v>1.02</v>
      </c>
      <c r="H1161">
        <v>1.04</v>
      </c>
      <c r="I1161">
        <v>1.03</v>
      </c>
      <c r="J1161">
        <v>1.03</v>
      </c>
      <c r="K1161">
        <v>1.03</v>
      </c>
      <c r="L1161">
        <v>1.03</v>
      </c>
      <c r="M1161">
        <v>1.04</v>
      </c>
      <c r="N1161">
        <v>1.04</v>
      </c>
      <c r="O1161">
        <v>1.08</v>
      </c>
      <c r="P1161">
        <v>1.0900000000000001</v>
      </c>
      <c r="Q1161">
        <v>1.0900000000000001</v>
      </c>
      <c r="R1161">
        <v>1.0900000000000001</v>
      </c>
      <c r="S1161">
        <v>1.0900000000000001</v>
      </c>
      <c r="T1161">
        <v>1.0900000000000001</v>
      </c>
      <c r="U1161">
        <v>1.0900000000000001</v>
      </c>
      <c r="V1161">
        <v>1.0900000000000001</v>
      </c>
      <c r="W1161">
        <v>1.1000000000000001</v>
      </c>
      <c r="X1161">
        <v>1.1000000000000001</v>
      </c>
      <c r="Y1161">
        <v>1.1000000000000001</v>
      </c>
      <c r="Z1161">
        <v>1.1000000000000001</v>
      </c>
      <c r="AA1161">
        <v>1.1000000000000001</v>
      </c>
      <c r="AB1161">
        <v>1.1100000000000001</v>
      </c>
      <c r="AC1161">
        <v>1.1100000000000001</v>
      </c>
      <c r="AD1161">
        <v>1.1100000000000001</v>
      </c>
      <c r="AE1161">
        <v>1.1100000000000001</v>
      </c>
      <c r="AF1161">
        <v>1.1100000000000001</v>
      </c>
      <c r="AG1161">
        <v>1.1100000000000001</v>
      </c>
      <c r="AH1161">
        <v>1.1100000000000001</v>
      </c>
      <c r="AI1161">
        <v>1.1000000000000001</v>
      </c>
      <c r="AJ1161">
        <v>1.0900000000000001</v>
      </c>
      <c r="AK1161">
        <v>1.08</v>
      </c>
    </row>
    <row r="1162" spans="1:37" x14ac:dyDescent="0.3">
      <c r="A1162" s="24" t="str">
        <f t="shared" si="28"/>
        <v>SDGbaseTRAv2_UrbAS_BAU_wICAGRPQXcelct</v>
      </c>
      <c r="B1162" s="58" t="s">
        <v>221</v>
      </c>
      <c r="C1162" s="59" t="s">
        <v>276</v>
      </c>
      <c r="D1162" s="5" t="s">
        <v>120</v>
      </c>
      <c r="E1162" t="s">
        <v>171</v>
      </c>
      <c r="F1162">
        <v>1</v>
      </c>
      <c r="G1162">
        <v>1.02</v>
      </c>
      <c r="H1162">
        <v>1.04</v>
      </c>
      <c r="I1162">
        <v>1.03</v>
      </c>
      <c r="J1162">
        <v>1.03</v>
      </c>
      <c r="K1162">
        <v>1.03</v>
      </c>
      <c r="L1162">
        <v>1.03</v>
      </c>
      <c r="M1162">
        <v>1.04</v>
      </c>
      <c r="N1162">
        <v>1.04</v>
      </c>
      <c r="O1162">
        <v>1.08</v>
      </c>
      <c r="P1162">
        <v>1.0900000000000001</v>
      </c>
      <c r="Q1162">
        <v>1.0900000000000001</v>
      </c>
      <c r="R1162">
        <v>1.0900000000000001</v>
      </c>
      <c r="S1162">
        <v>1.0900000000000001</v>
      </c>
      <c r="T1162">
        <v>1.0900000000000001</v>
      </c>
      <c r="U1162">
        <v>1.0900000000000001</v>
      </c>
      <c r="V1162">
        <v>1.0900000000000001</v>
      </c>
      <c r="W1162">
        <v>1.1000000000000001</v>
      </c>
      <c r="X1162">
        <v>1.1000000000000001</v>
      </c>
      <c r="Y1162">
        <v>1.1000000000000001</v>
      </c>
      <c r="Z1162">
        <v>1.1000000000000001</v>
      </c>
      <c r="AA1162">
        <v>1.1000000000000001</v>
      </c>
      <c r="AB1162">
        <v>1.1100000000000001</v>
      </c>
      <c r="AC1162">
        <v>1.1100000000000001</v>
      </c>
      <c r="AD1162">
        <v>1.1100000000000001</v>
      </c>
      <c r="AE1162">
        <v>1.1100000000000001</v>
      </c>
      <c r="AF1162">
        <v>1.1100000000000001</v>
      </c>
      <c r="AG1162">
        <v>1.1100000000000001</v>
      </c>
      <c r="AH1162">
        <v>1.1100000000000001</v>
      </c>
      <c r="AI1162">
        <v>1.1000000000000001</v>
      </c>
      <c r="AJ1162">
        <v>1.0900000000000001</v>
      </c>
      <c r="AK1162">
        <v>1.08</v>
      </c>
    </row>
    <row r="1163" spans="1:37" x14ac:dyDescent="0.3">
      <c r="A1163" s="24" t="str">
        <f t="shared" si="28"/>
        <v>SDGbaseTRAv2_UrbAS_BAU_wICAGRPQXcemch</v>
      </c>
      <c r="B1163" s="58" t="s">
        <v>221</v>
      </c>
      <c r="C1163" s="59" t="s">
        <v>276</v>
      </c>
      <c r="D1163" s="5" t="s">
        <v>120</v>
      </c>
      <c r="E1163" t="s">
        <v>111</v>
      </c>
      <c r="F1163">
        <v>1.25</v>
      </c>
      <c r="G1163">
        <v>1.28</v>
      </c>
      <c r="H1163">
        <v>1.29</v>
      </c>
      <c r="I1163">
        <v>1.3</v>
      </c>
      <c r="J1163">
        <v>1.31</v>
      </c>
      <c r="K1163">
        <v>1.31</v>
      </c>
      <c r="L1163">
        <v>1.31</v>
      </c>
      <c r="M1163">
        <v>1.31</v>
      </c>
      <c r="N1163">
        <v>1.31</v>
      </c>
      <c r="O1163">
        <v>1.31</v>
      </c>
      <c r="P1163">
        <v>1.31</v>
      </c>
      <c r="Q1163">
        <v>1.32</v>
      </c>
      <c r="R1163">
        <v>1.32</v>
      </c>
      <c r="S1163">
        <v>1.32</v>
      </c>
      <c r="T1163">
        <v>1.32</v>
      </c>
      <c r="U1163">
        <v>1.33</v>
      </c>
      <c r="V1163">
        <v>1.32</v>
      </c>
      <c r="W1163">
        <v>1.32</v>
      </c>
      <c r="X1163">
        <v>1.33</v>
      </c>
      <c r="Y1163">
        <v>1.33</v>
      </c>
      <c r="Z1163">
        <v>1.33</v>
      </c>
      <c r="AA1163">
        <v>1.33</v>
      </c>
      <c r="AB1163">
        <v>1.36</v>
      </c>
      <c r="AC1163">
        <v>1.37</v>
      </c>
      <c r="AD1163">
        <v>1.38</v>
      </c>
      <c r="AE1163">
        <v>1.38</v>
      </c>
      <c r="AF1163">
        <v>1.37</v>
      </c>
      <c r="AG1163">
        <v>1.37</v>
      </c>
      <c r="AH1163">
        <v>1.39</v>
      </c>
      <c r="AI1163">
        <v>1.41</v>
      </c>
      <c r="AJ1163">
        <v>1.42</v>
      </c>
      <c r="AK1163">
        <v>1.42</v>
      </c>
    </row>
    <row r="1164" spans="1:37" x14ac:dyDescent="0.3">
      <c r="A1164" s="24" t="str">
        <f t="shared" si="28"/>
        <v>SDGbaseTRAv2_UrbAS_BAU_wICAGRPQXcsequ</v>
      </c>
      <c r="B1164" s="58" t="s">
        <v>221</v>
      </c>
      <c r="C1164" s="59" t="s">
        <v>276</v>
      </c>
      <c r="D1164" s="5" t="s">
        <v>120</v>
      </c>
      <c r="E1164" t="s">
        <v>112</v>
      </c>
      <c r="F1164">
        <v>1.1499999999999999</v>
      </c>
      <c r="G1164">
        <v>1.17</v>
      </c>
      <c r="H1164">
        <v>1.18</v>
      </c>
      <c r="I1164">
        <v>1.18</v>
      </c>
      <c r="J1164">
        <v>1.18</v>
      </c>
      <c r="K1164">
        <v>1.19</v>
      </c>
      <c r="L1164">
        <v>1.19</v>
      </c>
      <c r="M1164">
        <v>1.19</v>
      </c>
      <c r="N1164">
        <v>1.19</v>
      </c>
      <c r="O1164">
        <v>1.21</v>
      </c>
      <c r="P1164">
        <v>1.22</v>
      </c>
      <c r="Q1164">
        <v>1.22</v>
      </c>
      <c r="R1164">
        <v>1.22</v>
      </c>
      <c r="S1164">
        <v>1.22</v>
      </c>
      <c r="T1164">
        <v>1.23</v>
      </c>
      <c r="U1164">
        <v>1.23</v>
      </c>
      <c r="V1164">
        <v>1.23</v>
      </c>
      <c r="W1164">
        <v>1.23</v>
      </c>
      <c r="X1164">
        <v>1.24</v>
      </c>
      <c r="Y1164">
        <v>1.24</v>
      </c>
      <c r="Z1164">
        <v>1.24</v>
      </c>
      <c r="AA1164">
        <v>1.24</v>
      </c>
      <c r="AB1164">
        <v>1.26</v>
      </c>
      <c r="AC1164">
        <v>1.27</v>
      </c>
      <c r="AD1164">
        <v>1.27</v>
      </c>
      <c r="AE1164">
        <v>1.27</v>
      </c>
      <c r="AF1164">
        <v>1.27</v>
      </c>
      <c r="AG1164">
        <v>1.27</v>
      </c>
      <c r="AH1164">
        <v>1.28</v>
      </c>
      <c r="AI1164">
        <v>1.29</v>
      </c>
      <c r="AJ1164">
        <v>1.3</v>
      </c>
      <c r="AK1164">
        <v>1.3</v>
      </c>
    </row>
    <row r="1165" spans="1:37" x14ac:dyDescent="0.3">
      <c r="A1165" s="24" t="str">
        <f t="shared" si="28"/>
        <v>SDGbaseTRAv2_UrbAS_BAU_wICAGRPQXcvehi</v>
      </c>
      <c r="B1165" s="58" t="s">
        <v>221</v>
      </c>
      <c r="C1165" s="59" t="s">
        <v>276</v>
      </c>
      <c r="D1165" s="5" t="s">
        <v>120</v>
      </c>
      <c r="E1165" t="s">
        <v>113</v>
      </c>
      <c r="F1165">
        <v>1.27</v>
      </c>
      <c r="G1165">
        <v>1.29</v>
      </c>
      <c r="H1165">
        <v>1.31</v>
      </c>
      <c r="I1165">
        <v>1.32</v>
      </c>
      <c r="J1165">
        <v>1.33</v>
      </c>
      <c r="K1165">
        <v>1.33</v>
      </c>
      <c r="L1165">
        <v>1.33</v>
      </c>
      <c r="M1165">
        <v>1.33</v>
      </c>
      <c r="N1165">
        <v>1.32</v>
      </c>
      <c r="O1165">
        <v>1.32</v>
      </c>
      <c r="P1165">
        <v>1.32</v>
      </c>
      <c r="Q1165">
        <v>1.33</v>
      </c>
      <c r="R1165">
        <v>1.33</v>
      </c>
      <c r="S1165">
        <v>1.34</v>
      </c>
      <c r="T1165">
        <v>1.34</v>
      </c>
      <c r="U1165">
        <v>1.34</v>
      </c>
      <c r="V1165">
        <v>1.34</v>
      </c>
      <c r="W1165">
        <v>1.34</v>
      </c>
      <c r="X1165">
        <v>1.35</v>
      </c>
      <c r="Y1165">
        <v>1.38</v>
      </c>
      <c r="Z1165">
        <v>1.41</v>
      </c>
      <c r="AA1165">
        <v>1.43</v>
      </c>
      <c r="AB1165">
        <v>1.47</v>
      </c>
      <c r="AC1165">
        <v>1.5</v>
      </c>
      <c r="AD1165">
        <v>1.51</v>
      </c>
      <c r="AE1165">
        <v>1.51</v>
      </c>
      <c r="AF1165">
        <v>1.51</v>
      </c>
      <c r="AG1165">
        <v>1.5</v>
      </c>
      <c r="AH1165">
        <v>1.53</v>
      </c>
      <c r="AI1165">
        <v>1.57</v>
      </c>
      <c r="AJ1165">
        <v>1.58</v>
      </c>
      <c r="AK1165">
        <v>1.59</v>
      </c>
    </row>
    <row r="1166" spans="1:37" x14ac:dyDescent="0.3">
      <c r="A1166" s="24" t="str">
        <f t="shared" si="28"/>
        <v>SDGbaseTRAv2_UrbAS_BAU_wICAGRPQXctequ</v>
      </c>
      <c r="B1166" s="58" t="s">
        <v>221</v>
      </c>
      <c r="C1166" s="59" t="s">
        <v>276</v>
      </c>
      <c r="D1166" s="5" t="s">
        <v>120</v>
      </c>
      <c r="E1166" t="s">
        <v>114</v>
      </c>
      <c r="F1166">
        <v>1.08</v>
      </c>
      <c r="G1166">
        <v>1.1399999999999999</v>
      </c>
      <c r="H1166">
        <v>1.1499999999999999</v>
      </c>
      <c r="I1166">
        <v>1.1599999999999999</v>
      </c>
      <c r="J1166">
        <v>1.18</v>
      </c>
      <c r="K1166">
        <v>1.18</v>
      </c>
      <c r="L1166">
        <v>1.18</v>
      </c>
      <c r="M1166">
        <v>1.17</v>
      </c>
      <c r="N1166">
        <v>1.17</v>
      </c>
      <c r="O1166">
        <v>1.1499999999999999</v>
      </c>
      <c r="P1166">
        <v>1.1499999999999999</v>
      </c>
      <c r="Q1166">
        <v>1.1499999999999999</v>
      </c>
      <c r="R1166">
        <v>1.1499999999999999</v>
      </c>
      <c r="S1166">
        <v>1.1599999999999999</v>
      </c>
      <c r="T1166">
        <v>1.1599999999999999</v>
      </c>
      <c r="U1166">
        <v>1.1599999999999999</v>
      </c>
      <c r="V1166">
        <v>1.1599999999999999</v>
      </c>
      <c r="W1166">
        <v>1.1599999999999999</v>
      </c>
      <c r="X1166">
        <v>1.17</v>
      </c>
      <c r="Y1166">
        <v>1.18</v>
      </c>
      <c r="Z1166">
        <v>1.18</v>
      </c>
      <c r="AA1166">
        <v>1.18</v>
      </c>
      <c r="AB1166">
        <v>1.22</v>
      </c>
      <c r="AC1166">
        <v>1.24</v>
      </c>
      <c r="AD1166">
        <v>1.25</v>
      </c>
      <c r="AE1166">
        <v>1.25</v>
      </c>
      <c r="AF1166">
        <v>1.24</v>
      </c>
      <c r="AG1166">
        <v>1.25</v>
      </c>
      <c r="AH1166">
        <v>1.28</v>
      </c>
      <c r="AI1166">
        <v>1.32</v>
      </c>
      <c r="AJ1166">
        <v>1.34</v>
      </c>
      <c r="AK1166">
        <v>1.35</v>
      </c>
    </row>
    <row r="1167" spans="1:37" x14ac:dyDescent="0.3">
      <c r="A1167" s="24" t="str">
        <f t="shared" si="28"/>
        <v>SDGbaseTRAv2_UrbAS_BAU_wICAGRPQXcfurn</v>
      </c>
      <c r="B1167" s="58" t="s">
        <v>221</v>
      </c>
      <c r="C1167" s="59" t="s">
        <v>276</v>
      </c>
      <c r="D1167" s="5" t="s">
        <v>120</v>
      </c>
      <c r="E1167" t="s">
        <v>115</v>
      </c>
      <c r="F1167">
        <v>1.32</v>
      </c>
      <c r="G1167">
        <v>1.37</v>
      </c>
      <c r="H1167">
        <v>1.37</v>
      </c>
      <c r="I1167">
        <v>1.37</v>
      </c>
      <c r="J1167">
        <v>1.37</v>
      </c>
      <c r="K1167">
        <v>1.37</v>
      </c>
      <c r="L1167">
        <v>1.37</v>
      </c>
      <c r="M1167">
        <v>1.37</v>
      </c>
      <c r="N1167">
        <v>1.37</v>
      </c>
      <c r="O1167">
        <v>1.37</v>
      </c>
      <c r="P1167">
        <v>1.37</v>
      </c>
      <c r="Q1167">
        <v>1.37</v>
      </c>
      <c r="R1167">
        <v>1.37</v>
      </c>
      <c r="S1167">
        <v>1.38</v>
      </c>
      <c r="T1167">
        <v>1.38</v>
      </c>
      <c r="U1167">
        <v>1.38</v>
      </c>
      <c r="V1167">
        <v>1.38</v>
      </c>
      <c r="W1167">
        <v>1.38</v>
      </c>
      <c r="X1167">
        <v>1.39</v>
      </c>
      <c r="Y1167">
        <v>1.39</v>
      </c>
      <c r="Z1167">
        <v>1.39</v>
      </c>
      <c r="AA1167">
        <v>1.39</v>
      </c>
      <c r="AB1167">
        <v>1.39</v>
      </c>
      <c r="AC1167">
        <v>1.39</v>
      </c>
      <c r="AD1167">
        <v>1.39</v>
      </c>
      <c r="AE1167">
        <v>1.39</v>
      </c>
      <c r="AF1167">
        <v>1.39</v>
      </c>
      <c r="AG1167">
        <v>1.39</v>
      </c>
      <c r="AH1167">
        <v>1.39</v>
      </c>
      <c r="AI1167">
        <v>1.38</v>
      </c>
      <c r="AJ1167">
        <v>1.38</v>
      </c>
      <c r="AK1167">
        <v>1.38</v>
      </c>
    </row>
    <row r="1168" spans="1:37" x14ac:dyDescent="0.3">
      <c r="A1168" s="24" t="str">
        <f t="shared" si="28"/>
        <v>SDGbaseTRAv2_UrbAS_BAU_wICAGRPQXcoman</v>
      </c>
      <c r="B1168" s="58" t="s">
        <v>221</v>
      </c>
      <c r="C1168" s="59" t="s">
        <v>276</v>
      </c>
      <c r="D1168" s="5" t="s">
        <v>120</v>
      </c>
      <c r="E1168" t="s">
        <v>116</v>
      </c>
      <c r="F1168">
        <v>1.2</v>
      </c>
      <c r="G1168">
        <v>1.25</v>
      </c>
      <c r="H1168">
        <v>1.25</v>
      </c>
      <c r="I1168">
        <v>1.24</v>
      </c>
      <c r="J1168">
        <v>1.23</v>
      </c>
      <c r="K1168">
        <v>1.24</v>
      </c>
      <c r="L1168">
        <v>1.24</v>
      </c>
      <c r="M1168">
        <v>1.24</v>
      </c>
      <c r="N1168">
        <v>1.24</v>
      </c>
      <c r="O1168">
        <v>1.25</v>
      </c>
      <c r="P1168">
        <v>1.25</v>
      </c>
      <c r="Q1168">
        <v>1.24</v>
      </c>
      <c r="R1168">
        <v>1.24</v>
      </c>
      <c r="S1168">
        <v>1.23</v>
      </c>
      <c r="T1168">
        <v>1.23</v>
      </c>
      <c r="U1168">
        <v>1.23</v>
      </c>
      <c r="V1168">
        <v>1.23</v>
      </c>
      <c r="W1168">
        <v>1.23</v>
      </c>
      <c r="X1168">
        <v>1.24</v>
      </c>
      <c r="Y1168">
        <v>1.24</v>
      </c>
      <c r="Z1168">
        <v>1.23</v>
      </c>
      <c r="AA1168">
        <v>1.24</v>
      </c>
      <c r="AB1168">
        <v>1.24</v>
      </c>
      <c r="AC1168">
        <v>1.24</v>
      </c>
      <c r="AD1168">
        <v>1.25</v>
      </c>
      <c r="AE1168">
        <v>1.25</v>
      </c>
      <c r="AF1168">
        <v>1.25</v>
      </c>
      <c r="AG1168">
        <v>1.25</v>
      </c>
      <c r="AH1168">
        <v>1.26</v>
      </c>
      <c r="AI1168">
        <v>1.27</v>
      </c>
      <c r="AJ1168">
        <v>1.27</v>
      </c>
      <c r="AK1168">
        <v>1.28</v>
      </c>
    </row>
    <row r="1169" spans="1:37" x14ac:dyDescent="0.3">
      <c r="A1169" s="24" t="str">
        <f t="shared" si="28"/>
        <v>SDGbaseTRAv2_UrbAS_BAU_wICAGRPQXcelec</v>
      </c>
      <c r="B1169" s="58" t="s">
        <v>221</v>
      </c>
      <c r="C1169" s="59" t="s">
        <v>276</v>
      </c>
      <c r="D1169" s="5" t="s">
        <v>120</v>
      </c>
      <c r="E1169" t="s">
        <v>172</v>
      </c>
      <c r="F1169">
        <v>0.36</v>
      </c>
      <c r="G1169">
        <v>0.36</v>
      </c>
      <c r="H1169">
        <v>0.33</v>
      </c>
      <c r="I1169">
        <v>0.33</v>
      </c>
      <c r="J1169">
        <v>0.34</v>
      </c>
      <c r="K1169">
        <v>0.34</v>
      </c>
      <c r="L1169">
        <v>0.34</v>
      </c>
      <c r="M1169">
        <v>0.34</v>
      </c>
      <c r="N1169">
        <v>0.33</v>
      </c>
      <c r="O1169">
        <v>0.33</v>
      </c>
      <c r="P1169">
        <v>0.33</v>
      </c>
      <c r="Q1169">
        <v>0.34</v>
      </c>
      <c r="R1169">
        <v>0.34</v>
      </c>
      <c r="S1169">
        <v>0.34</v>
      </c>
      <c r="T1169">
        <v>0.34</v>
      </c>
      <c r="U1169">
        <v>0.34</v>
      </c>
      <c r="V1169">
        <v>0.34</v>
      </c>
      <c r="W1169">
        <v>0.34</v>
      </c>
      <c r="X1169">
        <v>0.34</v>
      </c>
      <c r="Y1169">
        <v>0.34</v>
      </c>
      <c r="Z1169">
        <v>0.34</v>
      </c>
      <c r="AA1169">
        <v>0.35</v>
      </c>
      <c r="AB1169">
        <v>0.35</v>
      </c>
      <c r="AC1169">
        <v>0.35</v>
      </c>
      <c r="AD1169">
        <v>0.36</v>
      </c>
      <c r="AE1169">
        <v>0.36</v>
      </c>
      <c r="AF1169">
        <v>0.36</v>
      </c>
      <c r="AG1169">
        <v>0.38</v>
      </c>
      <c r="AH1169">
        <v>0.4</v>
      </c>
      <c r="AI1169">
        <v>0.42</v>
      </c>
      <c r="AJ1169">
        <v>0.44</v>
      </c>
      <c r="AK1169">
        <v>0.46</v>
      </c>
    </row>
    <row r="1170" spans="1:37" x14ac:dyDescent="0.3">
      <c r="A1170" s="24" t="str">
        <f t="shared" si="28"/>
        <v>SDGbaseTRAv2_UrbAS_BAU_wICAGRPQXcwatr</v>
      </c>
      <c r="B1170" s="58" t="s">
        <v>221</v>
      </c>
      <c r="C1170" s="59" t="s">
        <v>276</v>
      </c>
      <c r="D1170" s="5" t="s">
        <v>120</v>
      </c>
      <c r="E1170" t="s">
        <v>173</v>
      </c>
      <c r="F1170">
        <v>1.05</v>
      </c>
      <c r="G1170">
        <v>0.94</v>
      </c>
      <c r="H1170">
        <v>0.95</v>
      </c>
      <c r="I1170">
        <v>0.96</v>
      </c>
      <c r="J1170">
        <v>0.96</v>
      </c>
      <c r="K1170">
        <v>0.97</v>
      </c>
      <c r="L1170">
        <v>0.98</v>
      </c>
      <c r="M1170">
        <v>0.98</v>
      </c>
      <c r="N1170">
        <v>0.98</v>
      </c>
      <c r="O1170">
        <v>0.98</v>
      </c>
      <c r="P1170">
        <v>0.98</v>
      </c>
      <c r="Q1170">
        <v>0.98</v>
      </c>
      <c r="R1170">
        <v>0.98</v>
      </c>
      <c r="S1170">
        <v>0.99</v>
      </c>
      <c r="T1170">
        <v>1</v>
      </c>
      <c r="U1170">
        <v>1</v>
      </c>
      <c r="V1170">
        <v>1</v>
      </c>
      <c r="W1170">
        <v>1</v>
      </c>
      <c r="X1170">
        <v>1.01</v>
      </c>
      <c r="Y1170">
        <v>1</v>
      </c>
      <c r="Z1170">
        <v>1</v>
      </c>
      <c r="AA1170">
        <v>1</v>
      </c>
      <c r="AB1170">
        <v>1.01</v>
      </c>
      <c r="AC1170">
        <v>1.01</v>
      </c>
      <c r="AD1170">
        <v>1.02</v>
      </c>
      <c r="AE1170">
        <v>1.02</v>
      </c>
      <c r="AF1170">
        <v>1.02</v>
      </c>
      <c r="AG1170">
        <v>1.03</v>
      </c>
      <c r="AH1170">
        <v>1.04</v>
      </c>
      <c r="AI1170">
        <v>1.05</v>
      </c>
      <c r="AJ1170">
        <v>1.06</v>
      </c>
      <c r="AK1170">
        <v>1.06</v>
      </c>
    </row>
    <row r="1171" spans="1:37" x14ac:dyDescent="0.3">
      <c r="A1171" s="24" t="str">
        <f t="shared" si="28"/>
        <v>SDGbaseTRAv2_UrbAS_BAU_wICAGRPQXccons</v>
      </c>
      <c r="B1171" s="58" t="s">
        <v>221</v>
      </c>
      <c r="C1171" s="59" t="s">
        <v>276</v>
      </c>
      <c r="D1171" s="5" t="s">
        <v>120</v>
      </c>
      <c r="E1171" t="s">
        <v>117</v>
      </c>
      <c r="F1171">
        <v>1.01</v>
      </c>
      <c r="G1171">
        <v>1.07</v>
      </c>
      <c r="H1171">
        <v>1.06</v>
      </c>
      <c r="I1171">
        <v>1.07</v>
      </c>
      <c r="J1171">
        <v>1.1100000000000001</v>
      </c>
      <c r="K1171">
        <v>1.08</v>
      </c>
      <c r="L1171">
        <v>1.07</v>
      </c>
      <c r="M1171">
        <v>1.07</v>
      </c>
      <c r="N1171">
        <v>1.06</v>
      </c>
      <c r="O1171">
        <v>1.05</v>
      </c>
      <c r="P1171">
        <v>1.05</v>
      </c>
      <c r="Q1171">
        <v>1.06</v>
      </c>
      <c r="R1171">
        <v>1.05</v>
      </c>
      <c r="S1171">
        <v>1.05</v>
      </c>
      <c r="T1171">
        <v>1.06</v>
      </c>
      <c r="U1171">
        <v>1.06</v>
      </c>
      <c r="V1171">
        <v>1.06</v>
      </c>
      <c r="W1171">
        <v>1.06</v>
      </c>
      <c r="X1171">
        <v>1.06</v>
      </c>
      <c r="Y1171">
        <v>1.06</v>
      </c>
      <c r="Z1171">
        <v>1.06</v>
      </c>
      <c r="AA1171">
        <v>1.06</v>
      </c>
      <c r="AB1171">
        <v>1.06</v>
      </c>
      <c r="AC1171">
        <v>1.06</v>
      </c>
      <c r="AD1171">
        <v>1.06</v>
      </c>
      <c r="AE1171">
        <v>1.06</v>
      </c>
      <c r="AF1171">
        <v>1.06</v>
      </c>
      <c r="AG1171">
        <v>1.07</v>
      </c>
      <c r="AH1171">
        <v>1.07</v>
      </c>
      <c r="AI1171">
        <v>1.07</v>
      </c>
      <c r="AJ1171">
        <v>1.07</v>
      </c>
      <c r="AK1171">
        <v>1.07</v>
      </c>
    </row>
    <row r="1172" spans="1:37" x14ac:dyDescent="0.3">
      <c r="A1172" s="24" t="str">
        <f t="shared" si="28"/>
        <v>SDGbaseTRAv2_UrbAS_BAU_wICAGRPQXctrad</v>
      </c>
      <c r="B1172" s="58" t="s">
        <v>221</v>
      </c>
      <c r="C1172" s="59" t="s">
        <v>276</v>
      </c>
      <c r="D1172" s="5" t="s">
        <v>120</v>
      </c>
      <c r="E1172" t="s">
        <v>174</v>
      </c>
      <c r="F1172">
        <v>1</v>
      </c>
      <c r="G1172">
        <v>1.01</v>
      </c>
      <c r="H1172">
        <v>1.01</v>
      </c>
      <c r="I1172">
        <v>1.02</v>
      </c>
      <c r="J1172">
        <v>1.02</v>
      </c>
      <c r="K1172">
        <v>1.01</v>
      </c>
      <c r="L1172">
        <v>1.01</v>
      </c>
      <c r="M1172">
        <v>1.02</v>
      </c>
      <c r="N1172">
        <v>1.02</v>
      </c>
      <c r="O1172">
        <v>0.99</v>
      </c>
      <c r="P1172">
        <v>0.99</v>
      </c>
      <c r="Q1172">
        <v>1</v>
      </c>
      <c r="R1172">
        <v>1.01</v>
      </c>
      <c r="S1172">
        <v>1.01</v>
      </c>
      <c r="T1172">
        <v>1.02</v>
      </c>
      <c r="U1172">
        <v>1.02</v>
      </c>
      <c r="V1172">
        <v>1.03</v>
      </c>
      <c r="W1172">
        <v>1.03</v>
      </c>
      <c r="X1172">
        <v>1.03</v>
      </c>
      <c r="Y1172">
        <v>1.03</v>
      </c>
      <c r="Z1172">
        <v>1.03</v>
      </c>
      <c r="AA1172">
        <v>1.03</v>
      </c>
      <c r="AB1172">
        <v>1.02</v>
      </c>
      <c r="AC1172">
        <v>1.01</v>
      </c>
      <c r="AD1172">
        <v>1.01</v>
      </c>
      <c r="AE1172">
        <v>1.02</v>
      </c>
      <c r="AF1172">
        <v>1.02</v>
      </c>
      <c r="AG1172">
        <v>1.02</v>
      </c>
      <c r="AH1172">
        <v>1.01</v>
      </c>
      <c r="AI1172">
        <v>1</v>
      </c>
      <c r="AJ1172">
        <v>1</v>
      </c>
      <c r="AK1172">
        <v>1</v>
      </c>
    </row>
    <row r="1173" spans="1:37" x14ac:dyDescent="0.3">
      <c r="A1173" s="24" t="str">
        <f t="shared" si="28"/>
        <v>SDGbaseTRAv2_UrbAS_BAU_wICAGRPQXchotl</v>
      </c>
      <c r="B1173" s="58" t="s">
        <v>221</v>
      </c>
      <c r="C1173" s="59" t="s">
        <v>276</v>
      </c>
      <c r="D1173" s="5" t="s">
        <v>120</v>
      </c>
      <c r="E1173" t="s">
        <v>175</v>
      </c>
      <c r="F1173">
        <v>1.08</v>
      </c>
      <c r="G1173">
        <v>1.08</v>
      </c>
      <c r="H1173">
        <v>1.08</v>
      </c>
      <c r="I1173">
        <v>1.07</v>
      </c>
      <c r="J1173">
        <v>1.07</v>
      </c>
      <c r="K1173">
        <v>1.07</v>
      </c>
      <c r="L1173">
        <v>1.07</v>
      </c>
      <c r="M1173">
        <v>1.07</v>
      </c>
      <c r="N1173">
        <v>1.08</v>
      </c>
      <c r="O1173">
        <v>1.08</v>
      </c>
      <c r="P1173">
        <v>1.08</v>
      </c>
      <c r="Q1173">
        <v>1.08</v>
      </c>
      <c r="R1173">
        <v>1.0900000000000001</v>
      </c>
      <c r="S1173">
        <v>1.0900000000000001</v>
      </c>
      <c r="T1173">
        <v>1.0900000000000001</v>
      </c>
      <c r="U1173">
        <v>1.1000000000000001</v>
      </c>
      <c r="V1173">
        <v>1.1000000000000001</v>
      </c>
      <c r="W1173">
        <v>1.1000000000000001</v>
      </c>
      <c r="X1173">
        <v>1.1100000000000001</v>
      </c>
      <c r="Y1173">
        <v>1.1100000000000001</v>
      </c>
      <c r="Z1173">
        <v>1.1100000000000001</v>
      </c>
      <c r="AA1173">
        <v>1.1100000000000001</v>
      </c>
      <c r="AB1173">
        <v>1.1100000000000001</v>
      </c>
      <c r="AC1173">
        <v>1.1100000000000001</v>
      </c>
      <c r="AD1173">
        <v>1.1100000000000001</v>
      </c>
      <c r="AE1173">
        <v>1.1100000000000001</v>
      </c>
      <c r="AF1173">
        <v>1.1100000000000001</v>
      </c>
      <c r="AG1173">
        <v>1.1100000000000001</v>
      </c>
      <c r="AH1173">
        <v>1.1100000000000001</v>
      </c>
      <c r="AI1173">
        <v>1.1100000000000001</v>
      </c>
      <c r="AJ1173">
        <v>1.1100000000000001</v>
      </c>
      <c r="AK1173">
        <v>1.1000000000000001</v>
      </c>
    </row>
    <row r="1174" spans="1:37" x14ac:dyDescent="0.3">
      <c r="A1174" s="24" t="str">
        <f t="shared" si="28"/>
        <v>SDGbaseTRAv2_UrbAS_BAU_wICAGRPQXcptrp-l</v>
      </c>
      <c r="B1174" s="58" t="s">
        <v>221</v>
      </c>
      <c r="C1174" s="59" t="s">
        <v>276</v>
      </c>
      <c r="D1174" s="5" t="s">
        <v>120</v>
      </c>
      <c r="E1174" t="s">
        <v>176</v>
      </c>
      <c r="F1174">
        <v>0.95</v>
      </c>
      <c r="G1174">
        <v>0.95</v>
      </c>
      <c r="H1174">
        <v>0.95</v>
      </c>
      <c r="I1174">
        <v>0.95</v>
      </c>
      <c r="J1174">
        <v>0.95</v>
      </c>
      <c r="K1174">
        <v>0.95</v>
      </c>
      <c r="L1174">
        <v>0.95</v>
      </c>
      <c r="M1174">
        <v>0.95</v>
      </c>
      <c r="N1174">
        <v>0.95</v>
      </c>
      <c r="O1174">
        <v>0.95</v>
      </c>
      <c r="P1174">
        <v>0.95</v>
      </c>
      <c r="Q1174">
        <v>0.94</v>
      </c>
      <c r="R1174">
        <v>0.93</v>
      </c>
      <c r="S1174">
        <v>0.93</v>
      </c>
      <c r="T1174">
        <v>0.92</v>
      </c>
      <c r="U1174">
        <v>0.91</v>
      </c>
      <c r="V1174">
        <v>0.9</v>
      </c>
      <c r="W1174">
        <v>0.9</v>
      </c>
      <c r="X1174">
        <v>0.89</v>
      </c>
      <c r="Y1174">
        <v>0.88</v>
      </c>
      <c r="Z1174">
        <v>0.87</v>
      </c>
      <c r="AA1174">
        <v>0.86</v>
      </c>
      <c r="AB1174">
        <v>0.85</v>
      </c>
      <c r="AC1174">
        <v>0.85</v>
      </c>
      <c r="AD1174">
        <v>0.84</v>
      </c>
      <c r="AE1174">
        <v>0.84</v>
      </c>
      <c r="AF1174">
        <v>0.83</v>
      </c>
      <c r="AG1174">
        <v>0.83</v>
      </c>
      <c r="AH1174">
        <v>0.83</v>
      </c>
      <c r="AI1174">
        <v>0.83</v>
      </c>
      <c r="AJ1174">
        <v>0.84</v>
      </c>
      <c r="AK1174">
        <v>0.84</v>
      </c>
    </row>
    <row r="1175" spans="1:37" x14ac:dyDescent="0.3">
      <c r="A1175" s="24" t="str">
        <f t="shared" si="28"/>
        <v>SDGbaseTRAv2_UrbAS_BAU_wICAGRPQXcftrp-l</v>
      </c>
      <c r="B1175" s="58" t="s">
        <v>221</v>
      </c>
      <c r="C1175" s="59" t="s">
        <v>276</v>
      </c>
      <c r="D1175" s="5" t="s">
        <v>120</v>
      </c>
      <c r="E1175" t="s">
        <v>177</v>
      </c>
      <c r="F1175">
        <v>1</v>
      </c>
      <c r="G1175">
        <v>0.98</v>
      </c>
      <c r="H1175">
        <v>0.98</v>
      </c>
      <c r="I1175">
        <v>0.99</v>
      </c>
      <c r="J1175">
        <v>0.99</v>
      </c>
      <c r="K1175">
        <v>0.98</v>
      </c>
      <c r="L1175">
        <v>0.97</v>
      </c>
      <c r="M1175">
        <v>0.96</v>
      </c>
      <c r="N1175">
        <v>0.96</v>
      </c>
      <c r="O1175">
        <v>0.95</v>
      </c>
      <c r="P1175">
        <v>0.94</v>
      </c>
      <c r="Q1175">
        <v>0.93</v>
      </c>
      <c r="R1175">
        <v>0.91</v>
      </c>
      <c r="S1175">
        <v>0.89</v>
      </c>
      <c r="T1175">
        <v>0.87</v>
      </c>
      <c r="U1175">
        <v>0.86</v>
      </c>
      <c r="V1175">
        <v>0.85</v>
      </c>
      <c r="W1175">
        <v>0.83</v>
      </c>
      <c r="X1175">
        <v>0.82</v>
      </c>
      <c r="Y1175">
        <v>0.81</v>
      </c>
      <c r="Z1175">
        <v>0.8</v>
      </c>
      <c r="AA1175">
        <v>0.79</v>
      </c>
      <c r="AB1175">
        <v>0.77</v>
      </c>
      <c r="AC1175">
        <v>0.76</v>
      </c>
      <c r="AD1175">
        <v>0.76</v>
      </c>
      <c r="AE1175">
        <v>0.75</v>
      </c>
      <c r="AF1175">
        <v>0.73</v>
      </c>
      <c r="AG1175">
        <v>0.72</v>
      </c>
      <c r="AH1175">
        <v>0.72</v>
      </c>
      <c r="AI1175">
        <v>0.72</v>
      </c>
      <c r="AJ1175">
        <v>0.73</v>
      </c>
      <c r="AK1175">
        <v>0.73</v>
      </c>
    </row>
    <row r="1176" spans="1:37" x14ac:dyDescent="0.3">
      <c r="A1176" s="24" t="str">
        <f t="shared" si="28"/>
        <v>SDGbaseTRAv2_UrbAS_BAU_wICAGRPQXcptrp-o</v>
      </c>
      <c r="B1176" s="58" t="s">
        <v>221</v>
      </c>
      <c r="C1176" s="59" t="s">
        <v>276</v>
      </c>
      <c r="D1176" s="5" t="s">
        <v>120</v>
      </c>
      <c r="E1176" t="s">
        <v>178</v>
      </c>
      <c r="F1176">
        <v>0.95</v>
      </c>
      <c r="G1176">
        <v>0.94</v>
      </c>
      <c r="H1176">
        <v>0.91</v>
      </c>
      <c r="I1176">
        <v>0.89</v>
      </c>
      <c r="J1176">
        <v>0.88</v>
      </c>
      <c r="K1176">
        <v>0.87</v>
      </c>
      <c r="L1176">
        <v>0.86</v>
      </c>
      <c r="M1176">
        <v>0.85</v>
      </c>
      <c r="N1176">
        <v>0.85</v>
      </c>
      <c r="O1176">
        <v>0.87</v>
      </c>
      <c r="P1176">
        <v>0.87</v>
      </c>
      <c r="Q1176">
        <v>0.87</v>
      </c>
      <c r="R1176">
        <v>0.87</v>
      </c>
      <c r="S1176">
        <v>0.87</v>
      </c>
      <c r="T1176">
        <v>0.87</v>
      </c>
      <c r="U1176">
        <v>0.87</v>
      </c>
      <c r="V1176">
        <v>0.88</v>
      </c>
      <c r="W1176">
        <v>0.88</v>
      </c>
      <c r="X1176">
        <v>0.88</v>
      </c>
      <c r="Y1176">
        <v>0.88</v>
      </c>
      <c r="Z1176">
        <v>0.88</v>
      </c>
      <c r="AA1176">
        <v>0.88</v>
      </c>
      <c r="AB1176">
        <v>0.88</v>
      </c>
      <c r="AC1176">
        <v>0.89</v>
      </c>
      <c r="AD1176">
        <v>0.89</v>
      </c>
      <c r="AE1176">
        <v>0.89</v>
      </c>
      <c r="AF1176">
        <v>0.89</v>
      </c>
      <c r="AG1176">
        <v>0.89</v>
      </c>
      <c r="AH1176">
        <v>0.89</v>
      </c>
      <c r="AI1176">
        <v>0.89</v>
      </c>
      <c r="AJ1176">
        <v>0.9</v>
      </c>
      <c r="AK1176">
        <v>0.9</v>
      </c>
    </row>
    <row r="1177" spans="1:37" x14ac:dyDescent="0.3">
      <c r="A1177" s="24" t="str">
        <f t="shared" si="28"/>
        <v>SDGbaseTRAv2_UrbAS_BAU_wICAGRPQXcftrp-o</v>
      </c>
      <c r="B1177" s="58" t="s">
        <v>221</v>
      </c>
      <c r="C1177" s="59" t="s">
        <v>276</v>
      </c>
      <c r="D1177" s="5" t="s">
        <v>120</v>
      </c>
      <c r="E1177" t="s">
        <v>179</v>
      </c>
      <c r="F1177">
        <v>0.97</v>
      </c>
      <c r="G1177">
        <v>0.94</v>
      </c>
      <c r="H1177">
        <v>0.92</v>
      </c>
      <c r="I1177">
        <v>0.9</v>
      </c>
      <c r="J1177">
        <v>0.88</v>
      </c>
      <c r="K1177">
        <v>0.87</v>
      </c>
      <c r="L1177">
        <v>0.87</v>
      </c>
      <c r="M1177">
        <v>0.86</v>
      </c>
      <c r="N1177">
        <v>0.86</v>
      </c>
      <c r="O1177">
        <v>0.88</v>
      </c>
      <c r="P1177">
        <v>0.89</v>
      </c>
      <c r="Q1177">
        <v>0.89</v>
      </c>
      <c r="R1177">
        <v>0.89</v>
      </c>
      <c r="S1177">
        <v>0.89</v>
      </c>
      <c r="T1177">
        <v>0.89</v>
      </c>
      <c r="U1177">
        <v>0.89</v>
      </c>
      <c r="V1177">
        <v>0.89</v>
      </c>
      <c r="W1177">
        <v>0.89</v>
      </c>
      <c r="X1177">
        <v>0.9</v>
      </c>
      <c r="Y1177">
        <v>0.9</v>
      </c>
      <c r="Z1177">
        <v>0.9</v>
      </c>
      <c r="AA1177">
        <v>0.9</v>
      </c>
      <c r="AB1177">
        <v>0.91</v>
      </c>
      <c r="AC1177">
        <v>0.91</v>
      </c>
      <c r="AD1177">
        <v>0.92</v>
      </c>
      <c r="AE1177">
        <v>0.92</v>
      </c>
      <c r="AF1177">
        <v>0.91</v>
      </c>
      <c r="AG1177">
        <v>0.91</v>
      </c>
      <c r="AH1177">
        <v>0.91</v>
      </c>
      <c r="AI1177">
        <v>0.91</v>
      </c>
      <c r="AJ1177">
        <v>0.91</v>
      </c>
      <c r="AK1177">
        <v>0.91</v>
      </c>
    </row>
    <row r="1178" spans="1:37" x14ac:dyDescent="0.3">
      <c r="A1178" s="24" t="str">
        <f t="shared" si="28"/>
        <v>SDGbaseTRAv2_UrbAS_BAU_wICAGRPQXcprtr</v>
      </c>
      <c r="B1178" s="58" t="s">
        <v>221</v>
      </c>
      <c r="C1178" s="59" t="s">
        <v>276</v>
      </c>
      <c r="D1178" s="5" t="s">
        <v>120</v>
      </c>
      <c r="E1178" t="s">
        <v>180</v>
      </c>
      <c r="F1178">
        <v>1</v>
      </c>
      <c r="G1178">
        <v>1.02</v>
      </c>
      <c r="H1178">
        <v>1.02</v>
      </c>
      <c r="I1178">
        <v>1.01</v>
      </c>
      <c r="J1178">
        <v>1</v>
      </c>
      <c r="K1178">
        <v>0.99</v>
      </c>
      <c r="L1178">
        <v>0.98</v>
      </c>
      <c r="M1178">
        <v>0.96</v>
      </c>
      <c r="N1178">
        <v>0.95</v>
      </c>
      <c r="O1178">
        <v>0.97</v>
      </c>
      <c r="P1178">
        <v>0.93</v>
      </c>
      <c r="Q1178">
        <v>0.88</v>
      </c>
      <c r="R1178">
        <v>0.82</v>
      </c>
      <c r="S1178">
        <v>0.77</v>
      </c>
      <c r="T1178">
        <v>0.72</v>
      </c>
      <c r="U1178">
        <v>0.68</v>
      </c>
      <c r="V1178">
        <v>0.63</v>
      </c>
      <c r="W1178">
        <v>0.59</v>
      </c>
      <c r="X1178">
        <v>0.55000000000000004</v>
      </c>
      <c r="Y1178">
        <v>0.5</v>
      </c>
      <c r="Z1178">
        <v>0.46</v>
      </c>
      <c r="AA1178">
        <v>0.42</v>
      </c>
      <c r="AB1178">
        <v>0.39</v>
      </c>
      <c r="AC1178">
        <v>0.37</v>
      </c>
      <c r="AD1178">
        <v>0.34</v>
      </c>
      <c r="AE1178">
        <v>0.32</v>
      </c>
      <c r="AF1178">
        <v>0.28999999999999998</v>
      </c>
      <c r="AG1178">
        <v>0.28000000000000003</v>
      </c>
      <c r="AH1178">
        <v>0.26</v>
      </c>
      <c r="AI1178">
        <v>0.24</v>
      </c>
      <c r="AJ1178">
        <v>0.23</v>
      </c>
      <c r="AK1178">
        <v>0.21</v>
      </c>
    </row>
    <row r="1179" spans="1:37" x14ac:dyDescent="0.3">
      <c r="A1179" s="24" t="str">
        <f t="shared" si="28"/>
        <v>SDGbaseTRAv2_UrbAS_BAU_wICAGRPQXctrps</v>
      </c>
      <c r="B1179" s="58" t="s">
        <v>221</v>
      </c>
      <c r="C1179" s="59" t="s">
        <v>276</v>
      </c>
      <c r="D1179" s="5" t="s">
        <v>120</v>
      </c>
      <c r="E1179" t="s">
        <v>181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0.99</v>
      </c>
      <c r="P1179">
        <v>0.99</v>
      </c>
      <c r="Q1179">
        <v>0.99</v>
      </c>
      <c r="R1179">
        <v>0.99</v>
      </c>
      <c r="S1179">
        <v>0.99</v>
      </c>
      <c r="T1179">
        <v>0.99</v>
      </c>
      <c r="U1179">
        <v>0.99</v>
      </c>
      <c r="V1179">
        <v>0.99</v>
      </c>
      <c r="W1179">
        <v>0.99</v>
      </c>
      <c r="X1179">
        <v>0.99</v>
      </c>
      <c r="Y1179">
        <v>0.99</v>
      </c>
      <c r="Z1179">
        <v>0.99</v>
      </c>
      <c r="AA1179">
        <v>0.99</v>
      </c>
      <c r="AB1179">
        <v>0.99</v>
      </c>
      <c r="AC1179">
        <v>1</v>
      </c>
      <c r="AD1179">
        <v>1</v>
      </c>
      <c r="AE1179">
        <v>1</v>
      </c>
      <c r="AF1179">
        <v>1.01</v>
      </c>
      <c r="AG1179">
        <v>1</v>
      </c>
      <c r="AH1179">
        <v>1</v>
      </c>
      <c r="AI1179">
        <v>1</v>
      </c>
      <c r="AJ1179">
        <v>1</v>
      </c>
      <c r="AK1179">
        <v>1.01</v>
      </c>
    </row>
    <row r="1180" spans="1:37" x14ac:dyDescent="0.3">
      <c r="A1180" s="24" t="str">
        <f t="shared" si="28"/>
        <v>SDGbaseTRAv2_UrbAS_BAU_wICAGRPQXccomm</v>
      </c>
      <c r="B1180" s="58" t="s">
        <v>221</v>
      </c>
      <c r="C1180" s="59" t="s">
        <v>276</v>
      </c>
      <c r="D1180" s="5" t="s">
        <v>120</v>
      </c>
      <c r="E1180" t="s">
        <v>182</v>
      </c>
      <c r="F1180">
        <v>1</v>
      </c>
      <c r="G1180">
        <v>0.96</v>
      </c>
      <c r="H1180">
        <v>0.97</v>
      </c>
      <c r="I1180">
        <v>0.98</v>
      </c>
      <c r="J1180">
        <v>0.98</v>
      </c>
      <c r="K1180">
        <v>0.99</v>
      </c>
      <c r="L1180">
        <v>0.99</v>
      </c>
      <c r="M1180">
        <v>0.99</v>
      </c>
      <c r="N1180">
        <v>0.99</v>
      </c>
      <c r="O1180">
        <v>1</v>
      </c>
      <c r="P1180">
        <v>1</v>
      </c>
      <c r="Q1180">
        <v>1</v>
      </c>
      <c r="R1180">
        <v>1</v>
      </c>
      <c r="S1180">
        <v>1.01</v>
      </c>
      <c r="T1180">
        <v>1.01</v>
      </c>
      <c r="U1180">
        <v>1.01</v>
      </c>
      <c r="V1180">
        <v>1.02</v>
      </c>
      <c r="W1180">
        <v>1.02</v>
      </c>
      <c r="X1180">
        <v>1.02</v>
      </c>
      <c r="Y1180">
        <v>1.02</v>
      </c>
      <c r="Z1180">
        <v>1.02</v>
      </c>
      <c r="AA1180">
        <v>1.02</v>
      </c>
      <c r="AB1180">
        <v>1.02</v>
      </c>
      <c r="AC1180">
        <v>1.02</v>
      </c>
      <c r="AD1180">
        <v>1.03</v>
      </c>
      <c r="AE1180">
        <v>1.03</v>
      </c>
      <c r="AF1180">
        <v>1.03</v>
      </c>
      <c r="AG1180">
        <v>1.03</v>
      </c>
      <c r="AH1180">
        <v>1.03</v>
      </c>
      <c r="AI1180">
        <v>1.03</v>
      </c>
      <c r="AJ1180">
        <v>1.03</v>
      </c>
      <c r="AK1180">
        <v>1.03</v>
      </c>
    </row>
    <row r="1181" spans="1:37" x14ac:dyDescent="0.3">
      <c r="A1181" s="24" t="str">
        <f t="shared" si="28"/>
        <v>SDGbaseTRAv2_UrbAS_BAU_wICAGRPQXcfsrv</v>
      </c>
      <c r="B1181" s="58" t="s">
        <v>221</v>
      </c>
      <c r="C1181" s="59" t="s">
        <v>276</v>
      </c>
      <c r="D1181" s="5" t="s">
        <v>120</v>
      </c>
      <c r="E1181" t="s">
        <v>183</v>
      </c>
      <c r="F1181">
        <v>1.04</v>
      </c>
      <c r="G1181">
        <v>1.01</v>
      </c>
      <c r="H1181">
        <v>1.02</v>
      </c>
      <c r="I1181">
        <v>1.01</v>
      </c>
      <c r="J1181">
        <v>1.01</v>
      </c>
      <c r="K1181">
        <v>1.01</v>
      </c>
      <c r="L1181">
        <v>1.02</v>
      </c>
      <c r="M1181">
        <v>1.02</v>
      </c>
      <c r="N1181">
        <v>1.02</v>
      </c>
      <c r="O1181">
        <v>1.02</v>
      </c>
      <c r="P1181">
        <v>1.02</v>
      </c>
      <c r="Q1181">
        <v>1.03</v>
      </c>
      <c r="R1181">
        <v>1.03</v>
      </c>
      <c r="S1181">
        <v>1.04</v>
      </c>
      <c r="T1181">
        <v>1.04</v>
      </c>
      <c r="U1181">
        <v>1.05</v>
      </c>
      <c r="V1181">
        <v>1.05</v>
      </c>
      <c r="W1181">
        <v>1.06</v>
      </c>
      <c r="X1181">
        <v>1.06</v>
      </c>
      <c r="Y1181">
        <v>1.07</v>
      </c>
      <c r="Z1181">
        <v>1.07</v>
      </c>
      <c r="AA1181">
        <v>1.07</v>
      </c>
      <c r="AB1181">
        <v>1.06</v>
      </c>
      <c r="AC1181">
        <v>1.06</v>
      </c>
      <c r="AD1181">
        <v>1.06</v>
      </c>
      <c r="AE1181">
        <v>1.07</v>
      </c>
      <c r="AF1181">
        <v>1.07</v>
      </c>
      <c r="AG1181">
        <v>1.07</v>
      </c>
      <c r="AH1181">
        <v>1.06</v>
      </c>
      <c r="AI1181">
        <v>1.05</v>
      </c>
      <c r="AJ1181">
        <v>1.04</v>
      </c>
      <c r="AK1181">
        <v>1.03</v>
      </c>
    </row>
    <row r="1182" spans="1:37" x14ac:dyDescent="0.3">
      <c r="A1182" s="24" t="str">
        <f t="shared" si="28"/>
        <v>SDGbaseTRAv2_UrbAS_BAU_wICAGRPQXcbsrv</v>
      </c>
      <c r="B1182" s="58" t="s">
        <v>221</v>
      </c>
      <c r="C1182" s="59" t="s">
        <v>276</v>
      </c>
      <c r="D1182" s="5" t="s">
        <v>120</v>
      </c>
      <c r="E1182" t="s">
        <v>118</v>
      </c>
      <c r="F1182">
        <v>1.04</v>
      </c>
      <c r="G1182">
        <v>1.01</v>
      </c>
      <c r="H1182">
        <v>1.02</v>
      </c>
      <c r="I1182">
        <v>1.02</v>
      </c>
      <c r="J1182">
        <v>1.02</v>
      </c>
      <c r="K1182">
        <v>1.02</v>
      </c>
      <c r="L1182">
        <v>1.03</v>
      </c>
      <c r="M1182">
        <v>1.03</v>
      </c>
      <c r="N1182">
        <v>1.03</v>
      </c>
      <c r="O1182">
        <v>1.02</v>
      </c>
      <c r="P1182">
        <v>1.03</v>
      </c>
      <c r="Q1182">
        <v>1.03</v>
      </c>
      <c r="R1182">
        <v>1.03</v>
      </c>
      <c r="S1182">
        <v>1.03</v>
      </c>
      <c r="T1182">
        <v>1.04</v>
      </c>
      <c r="U1182">
        <v>1.04</v>
      </c>
      <c r="V1182">
        <v>1.04</v>
      </c>
      <c r="W1182">
        <v>1.04</v>
      </c>
      <c r="X1182">
        <v>1.04</v>
      </c>
      <c r="Y1182">
        <v>1.05</v>
      </c>
      <c r="Z1182">
        <v>1.05</v>
      </c>
      <c r="AA1182">
        <v>1.05</v>
      </c>
      <c r="AB1182">
        <v>1.04</v>
      </c>
      <c r="AC1182">
        <v>1.04</v>
      </c>
      <c r="AD1182">
        <v>1.04</v>
      </c>
      <c r="AE1182">
        <v>1.04</v>
      </c>
      <c r="AF1182">
        <v>1.05</v>
      </c>
      <c r="AG1182">
        <v>1.05</v>
      </c>
      <c r="AH1182">
        <v>1.05</v>
      </c>
      <c r="AI1182">
        <v>1.04</v>
      </c>
      <c r="AJ1182">
        <v>1.04</v>
      </c>
      <c r="AK1182">
        <v>1.04</v>
      </c>
    </row>
    <row r="1183" spans="1:37" x14ac:dyDescent="0.3">
      <c r="A1183" s="24" t="str">
        <f t="shared" si="28"/>
        <v>SDGbaseTRAv2_UrbAS_BAU_wICAGRPQXcgsrv</v>
      </c>
      <c r="B1183" s="58" t="s">
        <v>221</v>
      </c>
      <c r="C1183" s="59" t="s">
        <v>276</v>
      </c>
      <c r="D1183" s="5" t="s">
        <v>120</v>
      </c>
      <c r="E1183" t="s">
        <v>184</v>
      </c>
      <c r="F1183">
        <v>1.02</v>
      </c>
      <c r="G1183">
        <v>1.03</v>
      </c>
      <c r="H1183">
        <v>1.04</v>
      </c>
      <c r="I1183">
        <v>1.07</v>
      </c>
      <c r="J1183">
        <v>1.1200000000000001</v>
      </c>
      <c r="K1183">
        <v>1.1200000000000001</v>
      </c>
      <c r="L1183">
        <v>1.1299999999999999</v>
      </c>
      <c r="M1183">
        <v>1.1399999999999999</v>
      </c>
      <c r="N1183">
        <v>1.1399999999999999</v>
      </c>
      <c r="O1183">
        <v>1.1399999999999999</v>
      </c>
      <c r="P1183">
        <v>1.1499999999999999</v>
      </c>
      <c r="Q1183">
        <v>1.1599999999999999</v>
      </c>
      <c r="R1183">
        <v>1.1599999999999999</v>
      </c>
      <c r="S1183">
        <v>1.1599999999999999</v>
      </c>
      <c r="T1183">
        <v>1.1599999999999999</v>
      </c>
      <c r="U1183">
        <v>1.17</v>
      </c>
      <c r="V1183">
        <v>1.17</v>
      </c>
      <c r="W1183">
        <v>1.17</v>
      </c>
      <c r="X1183">
        <v>1.18</v>
      </c>
      <c r="Y1183">
        <v>1.18</v>
      </c>
      <c r="Z1183">
        <v>1.18</v>
      </c>
      <c r="AA1183">
        <v>1.18</v>
      </c>
      <c r="AB1183">
        <v>1.17</v>
      </c>
      <c r="AC1183">
        <v>1.17</v>
      </c>
      <c r="AD1183">
        <v>1.17</v>
      </c>
      <c r="AE1183">
        <v>1.17</v>
      </c>
      <c r="AF1183">
        <v>1.17</v>
      </c>
      <c r="AG1183">
        <v>1.17</v>
      </c>
      <c r="AH1183">
        <v>1.1599999999999999</v>
      </c>
      <c r="AI1183">
        <v>1.1399999999999999</v>
      </c>
      <c r="AJ1183">
        <v>1.1299999999999999</v>
      </c>
      <c r="AK1183">
        <v>1.1299999999999999</v>
      </c>
    </row>
    <row r="1184" spans="1:37" x14ac:dyDescent="0.3">
      <c r="A1184" s="24" t="str">
        <f t="shared" si="28"/>
        <v>SDGbaseTRAv2_UrbAS_BAU_wICAGRPQXcosrv</v>
      </c>
      <c r="B1184" s="58" t="s">
        <v>221</v>
      </c>
      <c r="C1184" s="59" t="s">
        <v>276</v>
      </c>
      <c r="D1184" s="5" t="s">
        <v>120</v>
      </c>
      <c r="E1184" t="s">
        <v>185</v>
      </c>
      <c r="F1184">
        <v>1.07</v>
      </c>
      <c r="G1184">
        <v>1.1499999999999999</v>
      </c>
      <c r="H1184">
        <v>1.1299999999999999</v>
      </c>
      <c r="I1184">
        <v>1.1200000000000001</v>
      </c>
      <c r="J1184">
        <v>1.1200000000000001</v>
      </c>
      <c r="K1184">
        <v>1.1200000000000001</v>
      </c>
      <c r="L1184">
        <v>1.1200000000000001</v>
      </c>
      <c r="M1184">
        <v>1.1200000000000001</v>
      </c>
      <c r="N1184">
        <v>1.1200000000000001</v>
      </c>
      <c r="O1184">
        <v>1.1200000000000001</v>
      </c>
      <c r="P1184">
        <v>1.1200000000000001</v>
      </c>
      <c r="Q1184">
        <v>1.1200000000000001</v>
      </c>
      <c r="R1184">
        <v>1.1299999999999999</v>
      </c>
      <c r="S1184">
        <v>1.1299999999999999</v>
      </c>
      <c r="T1184">
        <v>1.1399999999999999</v>
      </c>
      <c r="U1184">
        <v>1.1399999999999999</v>
      </c>
      <c r="V1184">
        <v>1.1399999999999999</v>
      </c>
      <c r="W1184">
        <v>1.1499999999999999</v>
      </c>
      <c r="X1184">
        <v>1.1499999999999999</v>
      </c>
      <c r="Y1184">
        <v>1.1499999999999999</v>
      </c>
      <c r="Z1184">
        <v>1.1499999999999999</v>
      </c>
      <c r="AA1184">
        <v>1.1599999999999999</v>
      </c>
      <c r="AB1184">
        <v>1.1499999999999999</v>
      </c>
      <c r="AC1184">
        <v>1.1499999999999999</v>
      </c>
      <c r="AD1184">
        <v>1.1499999999999999</v>
      </c>
      <c r="AE1184">
        <v>1.1599999999999999</v>
      </c>
      <c r="AF1184">
        <v>1.1599999999999999</v>
      </c>
      <c r="AG1184">
        <v>1.1599999999999999</v>
      </c>
      <c r="AH1184">
        <v>1.1599999999999999</v>
      </c>
      <c r="AI1184">
        <v>1.1599999999999999</v>
      </c>
      <c r="AJ1184">
        <v>1.1599999999999999</v>
      </c>
      <c r="AK1184">
        <v>1.1499999999999999</v>
      </c>
    </row>
    <row r="1185" spans="1:37" x14ac:dyDescent="0.3">
      <c r="A1185" s="24" t="str">
        <f t="shared" si="28"/>
        <v>SDGbaseTRAv2_UrbAS_BAU_wICAGRPQXcimpt</v>
      </c>
      <c r="B1185" s="58" t="s">
        <v>221</v>
      </c>
      <c r="C1185" s="59" t="s">
        <v>276</v>
      </c>
      <c r="D1185" s="5" t="s">
        <v>120</v>
      </c>
      <c r="E1185" t="s">
        <v>119</v>
      </c>
      <c r="F1185">
        <v>1.01</v>
      </c>
      <c r="G1185">
        <v>1.04</v>
      </c>
      <c r="H1185">
        <v>1.05</v>
      </c>
      <c r="I1185">
        <v>1.04</v>
      </c>
      <c r="J1185">
        <v>1.04</v>
      </c>
      <c r="K1185">
        <v>1.04</v>
      </c>
      <c r="L1185">
        <v>1.04</v>
      </c>
      <c r="M1185">
        <v>1.05</v>
      </c>
      <c r="N1185">
        <v>1.05</v>
      </c>
      <c r="O1185">
        <v>1.08</v>
      </c>
      <c r="P1185">
        <v>1.0900000000000001</v>
      </c>
      <c r="Q1185">
        <v>1.0900000000000001</v>
      </c>
      <c r="R1185">
        <v>1.0900000000000001</v>
      </c>
      <c r="S1185">
        <v>1.0900000000000001</v>
      </c>
      <c r="T1185">
        <v>1.1000000000000001</v>
      </c>
      <c r="U1185">
        <v>1.1000000000000001</v>
      </c>
      <c r="V1185">
        <v>1.1000000000000001</v>
      </c>
      <c r="W1185">
        <v>1.1000000000000001</v>
      </c>
      <c r="X1185">
        <v>1.1000000000000001</v>
      </c>
      <c r="Y1185">
        <v>1.1000000000000001</v>
      </c>
      <c r="Z1185">
        <v>1.1000000000000001</v>
      </c>
      <c r="AA1185">
        <v>1.1000000000000001</v>
      </c>
      <c r="AB1185">
        <v>1.1100000000000001</v>
      </c>
      <c r="AC1185">
        <v>1.1100000000000001</v>
      </c>
      <c r="AD1185">
        <v>1.1100000000000001</v>
      </c>
      <c r="AE1185">
        <v>1.1100000000000001</v>
      </c>
      <c r="AF1185">
        <v>1.1100000000000001</v>
      </c>
      <c r="AG1185">
        <v>1.1100000000000001</v>
      </c>
      <c r="AH1185">
        <v>1.1100000000000001</v>
      </c>
      <c r="AI1185">
        <v>1.1000000000000001</v>
      </c>
      <c r="AJ1185">
        <v>1.0900000000000001</v>
      </c>
      <c r="AK1185">
        <v>1.08</v>
      </c>
    </row>
    <row r="1186" spans="1:37" x14ac:dyDescent="0.3">
      <c r="A1186" s="24" t="str">
        <f t="shared" si="28"/>
        <v>SDGbaseTRAv2_UrbAS_BAU_wICAGRC_InvValctext</v>
      </c>
      <c r="B1186" s="58" t="s">
        <v>221</v>
      </c>
      <c r="C1186" s="59" t="s">
        <v>276</v>
      </c>
      <c r="D1186" s="5" t="s">
        <v>186</v>
      </c>
      <c r="E1186" t="s">
        <v>102</v>
      </c>
      <c r="F1186">
        <v>0.03</v>
      </c>
      <c r="G1186">
        <v>0.03</v>
      </c>
      <c r="H1186">
        <v>0.03</v>
      </c>
      <c r="I1186">
        <v>0.03</v>
      </c>
      <c r="J1186">
        <v>0.03</v>
      </c>
      <c r="K1186">
        <v>0.03</v>
      </c>
      <c r="L1186">
        <v>0.03</v>
      </c>
      <c r="M1186">
        <v>0.04</v>
      </c>
      <c r="N1186">
        <v>0.04</v>
      </c>
      <c r="O1186">
        <v>0.04</v>
      </c>
      <c r="P1186">
        <v>0.04</v>
      </c>
      <c r="Q1186">
        <v>0.04</v>
      </c>
      <c r="R1186">
        <v>0.04</v>
      </c>
      <c r="S1186">
        <v>0.04</v>
      </c>
      <c r="T1186">
        <v>0.04</v>
      </c>
      <c r="U1186">
        <v>0.05</v>
      </c>
      <c r="V1186">
        <v>0.05</v>
      </c>
      <c r="W1186">
        <v>0.05</v>
      </c>
      <c r="X1186">
        <v>0.05</v>
      </c>
      <c r="Y1186">
        <v>0.05</v>
      </c>
      <c r="Z1186">
        <v>0.05</v>
      </c>
      <c r="AA1186">
        <v>0.06</v>
      </c>
      <c r="AB1186">
        <v>0.06</v>
      </c>
      <c r="AC1186">
        <v>0.06</v>
      </c>
      <c r="AD1186">
        <v>0.06</v>
      </c>
      <c r="AE1186">
        <v>0.06</v>
      </c>
      <c r="AF1186">
        <v>0.06</v>
      </c>
      <c r="AG1186">
        <v>7.0000000000000007E-2</v>
      </c>
      <c r="AH1186">
        <v>7.0000000000000007E-2</v>
      </c>
      <c r="AI1186">
        <v>0.06</v>
      </c>
      <c r="AJ1186">
        <v>0.06</v>
      </c>
      <c r="AK1186">
        <v>0.06</v>
      </c>
    </row>
    <row r="1187" spans="1:37" x14ac:dyDescent="0.3">
      <c r="A1187" s="24" t="str">
        <f t="shared" si="28"/>
        <v>SDGbaseTRAv2_UrbAS_BAU_wICAGRC_InvValcleat</v>
      </c>
      <c r="B1187" s="58" t="s">
        <v>221</v>
      </c>
      <c r="C1187" s="59" t="s">
        <v>276</v>
      </c>
      <c r="D1187" s="5" t="s">
        <v>186</v>
      </c>
      <c r="E1187" t="s">
        <v>103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</row>
    <row r="1188" spans="1:37" x14ac:dyDescent="0.3">
      <c r="A1188" s="24" t="str">
        <f t="shared" si="28"/>
        <v>SDGbaseTRAv2_UrbAS_BAU_wICAGRC_InvValcprnt</v>
      </c>
      <c r="B1188" s="58" t="s">
        <v>221</v>
      </c>
      <c r="C1188" s="59" t="s">
        <v>276</v>
      </c>
      <c r="D1188" s="5" t="s">
        <v>186</v>
      </c>
      <c r="E1188" t="s">
        <v>104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</row>
    <row r="1189" spans="1:37" x14ac:dyDescent="0.3">
      <c r="A1189" s="24" t="str">
        <f t="shared" si="28"/>
        <v>SDGbaseTRAv2_UrbAS_BAU_wICAGRC_InvValcrubb</v>
      </c>
      <c r="B1189" s="58" t="s">
        <v>221</v>
      </c>
      <c r="C1189" s="59" t="s">
        <v>276</v>
      </c>
      <c r="D1189" s="5" t="s">
        <v>186</v>
      </c>
      <c r="E1189" t="s">
        <v>105</v>
      </c>
      <c r="F1189">
        <v>0.01</v>
      </c>
      <c r="G1189">
        <v>0.01</v>
      </c>
      <c r="H1189">
        <v>0.01</v>
      </c>
      <c r="I1189">
        <v>0.01</v>
      </c>
      <c r="J1189">
        <v>0.01</v>
      </c>
      <c r="K1189">
        <v>0.01</v>
      </c>
      <c r="L1189">
        <v>0.01</v>
      </c>
      <c r="M1189">
        <v>0.01</v>
      </c>
      <c r="N1189">
        <v>0.01</v>
      </c>
      <c r="O1189">
        <v>0.01</v>
      </c>
      <c r="P1189">
        <v>0.01</v>
      </c>
      <c r="Q1189">
        <v>0.01</v>
      </c>
      <c r="R1189">
        <v>0.01</v>
      </c>
      <c r="S1189">
        <v>0.01</v>
      </c>
      <c r="T1189">
        <v>0.01</v>
      </c>
      <c r="U1189">
        <v>0.01</v>
      </c>
      <c r="V1189">
        <v>0.01</v>
      </c>
      <c r="W1189">
        <v>0.01</v>
      </c>
      <c r="X1189">
        <v>0.01</v>
      </c>
      <c r="Y1189">
        <v>0.01</v>
      </c>
      <c r="Z1189">
        <v>0.01</v>
      </c>
      <c r="AA1189">
        <v>0.01</v>
      </c>
      <c r="AB1189">
        <v>0.01</v>
      </c>
      <c r="AC1189">
        <v>0.01</v>
      </c>
      <c r="AD1189">
        <v>0.01</v>
      </c>
      <c r="AE1189">
        <v>0.01</v>
      </c>
      <c r="AF1189">
        <v>0.01</v>
      </c>
      <c r="AG1189">
        <v>0.01</v>
      </c>
      <c r="AH1189">
        <v>0.01</v>
      </c>
      <c r="AI1189">
        <v>0.01</v>
      </c>
      <c r="AJ1189">
        <v>0.01</v>
      </c>
      <c r="AK1189">
        <v>0.01</v>
      </c>
    </row>
    <row r="1190" spans="1:37" x14ac:dyDescent="0.3">
      <c r="A1190" s="24" t="str">
        <f t="shared" si="28"/>
        <v>SDGbaseTRAv2_UrbAS_BAU_wICAGRC_InvValcplas</v>
      </c>
      <c r="B1190" s="58" t="s">
        <v>221</v>
      </c>
      <c r="C1190" s="59" t="s">
        <v>276</v>
      </c>
      <c r="D1190" s="5" t="s">
        <v>186</v>
      </c>
      <c r="E1190" t="s">
        <v>106</v>
      </c>
      <c r="F1190">
        <v>0.01</v>
      </c>
      <c r="G1190">
        <v>0.01</v>
      </c>
      <c r="H1190">
        <v>0.01</v>
      </c>
      <c r="I1190">
        <v>0.01</v>
      </c>
      <c r="J1190">
        <v>0.01</v>
      </c>
      <c r="K1190">
        <v>0.01</v>
      </c>
      <c r="L1190">
        <v>0.01</v>
      </c>
      <c r="M1190">
        <v>0.02</v>
      </c>
      <c r="N1190">
        <v>0.02</v>
      </c>
      <c r="O1190">
        <v>0.02</v>
      </c>
      <c r="P1190">
        <v>0.02</v>
      </c>
      <c r="Q1190">
        <v>0.02</v>
      </c>
      <c r="R1190">
        <v>0.02</v>
      </c>
      <c r="S1190">
        <v>0.02</v>
      </c>
      <c r="T1190">
        <v>0.02</v>
      </c>
      <c r="U1190">
        <v>0.02</v>
      </c>
      <c r="V1190">
        <v>0.02</v>
      </c>
      <c r="W1190">
        <v>0.02</v>
      </c>
      <c r="X1190">
        <v>0.02</v>
      </c>
      <c r="Y1190">
        <v>0.02</v>
      </c>
      <c r="Z1190">
        <v>0.02</v>
      </c>
      <c r="AA1190">
        <v>0.02</v>
      </c>
      <c r="AB1190">
        <v>0.02</v>
      </c>
      <c r="AC1190">
        <v>0.02</v>
      </c>
      <c r="AD1190">
        <v>0.03</v>
      </c>
      <c r="AE1190">
        <v>0.03</v>
      </c>
      <c r="AF1190">
        <v>0.03</v>
      </c>
      <c r="AG1190">
        <v>0.03</v>
      </c>
      <c r="AH1190">
        <v>0.03</v>
      </c>
      <c r="AI1190">
        <v>0.03</v>
      </c>
      <c r="AJ1190">
        <v>0.03</v>
      </c>
      <c r="AK1190">
        <v>0.03</v>
      </c>
    </row>
    <row r="1191" spans="1:37" x14ac:dyDescent="0.3">
      <c r="A1191" s="24" t="str">
        <f t="shared" si="28"/>
        <v>SDGbaseTRAv2_UrbAS_BAU_wICAGRC_InvValcnmet</v>
      </c>
      <c r="B1191" s="58" t="s">
        <v>221</v>
      </c>
      <c r="C1191" s="59" t="s">
        <v>276</v>
      </c>
      <c r="D1191" s="5" t="s">
        <v>186</v>
      </c>
      <c r="E1191" t="s">
        <v>107</v>
      </c>
      <c r="F1191">
        <v>0.03</v>
      </c>
      <c r="G1191">
        <v>0.03</v>
      </c>
      <c r="H1191">
        <v>0.03</v>
      </c>
      <c r="I1191">
        <v>0.03</v>
      </c>
      <c r="J1191">
        <v>0.03</v>
      </c>
      <c r="K1191">
        <v>0.03</v>
      </c>
      <c r="L1191">
        <v>0.03</v>
      </c>
      <c r="M1191">
        <v>0.03</v>
      </c>
      <c r="N1191">
        <v>0.03</v>
      </c>
      <c r="O1191">
        <v>0.03</v>
      </c>
      <c r="P1191">
        <v>0.03</v>
      </c>
      <c r="Q1191">
        <v>0.03</v>
      </c>
      <c r="R1191">
        <v>0.04</v>
      </c>
      <c r="S1191">
        <v>0.04</v>
      </c>
      <c r="T1191">
        <v>0.04</v>
      </c>
      <c r="U1191">
        <v>0.04</v>
      </c>
      <c r="V1191">
        <v>0.04</v>
      </c>
      <c r="W1191">
        <v>0.04</v>
      </c>
      <c r="X1191">
        <v>0.04</v>
      </c>
      <c r="Y1191">
        <v>0.05</v>
      </c>
      <c r="Z1191">
        <v>0.05</v>
      </c>
      <c r="AA1191">
        <v>0.05</v>
      </c>
      <c r="AB1191">
        <v>0.05</v>
      </c>
      <c r="AC1191">
        <v>0.05</v>
      </c>
      <c r="AD1191">
        <v>0.05</v>
      </c>
      <c r="AE1191">
        <v>0.05</v>
      </c>
      <c r="AF1191">
        <v>0.05</v>
      </c>
      <c r="AG1191">
        <v>0.06</v>
      </c>
      <c r="AH1191">
        <v>0.06</v>
      </c>
      <c r="AI1191">
        <v>0.06</v>
      </c>
      <c r="AJ1191">
        <v>0.06</v>
      </c>
      <c r="AK1191">
        <v>0.06</v>
      </c>
    </row>
    <row r="1192" spans="1:37" x14ac:dyDescent="0.3">
      <c r="A1192" s="24" t="str">
        <f t="shared" si="28"/>
        <v>SDGbaseTRAv2_UrbAS_BAU_wICAGRC_InvValcnfrm</v>
      </c>
      <c r="B1192" s="58" t="s">
        <v>221</v>
      </c>
      <c r="C1192" s="59" t="s">
        <v>276</v>
      </c>
      <c r="D1192" s="5" t="s">
        <v>186</v>
      </c>
      <c r="E1192" t="s">
        <v>108</v>
      </c>
      <c r="F1192">
        <v>1.58</v>
      </c>
      <c r="G1192">
        <v>1.49</v>
      </c>
      <c r="H1192">
        <v>1.61</v>
      </c>
      <c r="I1192">
        <v>1.72</v>
      </c>
      <c r="J1192">
        <v>1.81</v>
      </c>
      <c r="K1192">
        <v>1.87</v>
      </c>
      <c r="L1192">
        <v>1.92</v>
      </c>
      <c r="M1192">
        <v>1.91</v>
      </c>
      <c r="N1192">
        <v>1.93</v>
      </c>
      <c r="O1192">
        <v>1.9</v>
      </c>
      <c r="P1192">
        <v>1.93</v>
      </c>
      <c r="Q1192">
        <v>1.97</v>
      </c>
      <c r="R1192">
        <v>2.02</v>
      </c>
      <c r="S1192">
        <v>2.08</v>
      </c>
      <c r="T1192">
        <v>2.15</v>
      </c>
      <c r="U1192">
        <v>2.2200000000000002</v>
      </c>
      <c r="V1192">
        <v>2.25</v>
      </c>
      <c r="W1192">
        <v>2.29</v>
      </c>
      <c r="X1192">
        <v>2.38</v>
      </c>
      <c r="Y1192">
        <v>2.4500000000000002</v>
      </c>
      <c r="Z1192">
        <v>2.52</v>
      </c>
      <c r="AA1192">
        <v>2.59</v>
      </c>
      <c r="AB1192">
        <v>2.91</v>
      </c>
      <c r="AC1192">
        <v>3.13</v>
      </c>
      <c r="AD1192">
        <v>3.24</v>
      </c>
      <c r="AE1192">
        <v>3.32</v>
      </c>
      <c r="AF1192">
        <v>3.4</v>
      </c>
      <c r="AG1192">
        <v>3.51</v>
      </c>
      <c r="AH1192">
        <v>3.8</v>
      </c>
      <c r="AI1192">
        <v>4.0599999999999996</v>
      </c>
      <c r="AJ1192">
        <v>4.17</v>
      </c>
      <c r="AK1192">
        <v>4.24</v>
      </c>
    </row>
    <row r="1193" spans="1:37" x14ac:dyDescent="0.3">
      <c r="A1193" s="24" t="str">
        <f t="shared" si="28"/>
        <v>SDGbaseTRAv2_UrbAS_BAU_wICAGRC_InvValcmetp</v>
      </c>
      <c r="B1193" s="58" t="s">
        <v>221</v>
      </c>
      <c r="C1193" s="59" t="s">
        <v>276</v>
      </c>
      <c r="D1193" s="5" t="s">
        <v>186</v>
      </c>
      <c r="E1193" t="s">
        <v>109</v>
      </c>
      <c r="F1193">
        <v>2.84</v>
      </c>
      <c r="G1193">
        <v>2.77</v>
      </c>
      <c r="H1193">
        <v>2.88</v>
      </c>
      <c r="I1193">
        <v>2.98</v>
      </c>
      <c r="J1193">
        <v>3.05</v>
      </c>
      <c r="K1193">
        <v>3.11</v>
      </c>
      <c r="L1193">
        <v>3.18</v>
      </c>
      <c r="M1193">
        <v>3.25</v>
      </c>
      <c r="N1193">
        <v>3.33</v>
      </c>
      <c r="O1193">
        <v>3.4</v>
      </c>
      <c r="P1193">
        <v>3.49</v>
      </c>
      <c r="Q1193">
        <v>3.6</v>
      </c>
      <c r="R1193">
        <v>3.7</v>
      </c>
      <c r="S1193">
        <v>3.82</v>
      </c>
      <c r="T1193">
        <v>3.95</v>
      </c>
      <c r="U1193">
        <v>4.0999999999999996</v>
      </c>
      <c r="V1193">
        <v>4.21</v>
      </c>
      <c r="W1193">
        <v>4.3499999999999996</v>
      </c>
      <c r="X1193">
        <v>4.55</v>
      </c>
      <c r="Y1193">
        <v>4.6900000000000004</v>
      </c>
      <c r="Z1193">
        <v>4.83</v>
      </c>
      <c r="AA1193">
        <v>4.96</v>
      </c>
      <c r="AB1193">
        <v>5.12</v>
      </c>
      <c r="AC1193">
        <v>5.28</v>
      </c>
      <c r="AD1193">
        <v>5.43</v>
      </c>
      <c r="AE1193">
        <v>5.6</v>
      </c>
      <c r="AF1193">
        <v>5.76</v>
      </c>
      <c r="AG1193">
        <v>5.95</v>
      </c>
      <c r="AH1193">
        <v>5.96</v>
      </c>
      <c r="AI1193">
        <v>5.96</v>
      </c>
      <c r="AJ1193">
        <v>5.96</v>
      </c>
      <c r="AK1193">
        <v>5.95</v>
      </c>
    </row>
    <row r="1194" spans="1:37" x14ac:dyDescent="0.3">
      <c r="A1194" s="24" t="str">
        <f t="shared" si="28"/>
        <v>SDGbaseTRAv2_UrbAS_BAU_wICAGRC_InvValcmach</v>
      </c>
      <c r="B1194" s="58" t="s">
        <v>221</v>
      </c>
      <c r="C1194" s="59" t="s">
        <v>276</v>
      </c>
      <c r="D1194" s="5" t="s">
        <v>186</v>
      </c>
      <c r="E1194" t="s">
        <v>110</v>
      </c>
      <c r="F1194">
        <v>159.36000000000001</v>
      </c>
      <c r="G1194">
        <v>150.75</v>
      </c>
      <c r="H1194">
        <v>156.97999999999999</v>
      </c>
      <c r="I1194">
        <v>161.74</v>
      </c>
      <c r="J1194">
        <v>165.38</v>
      </c>
      <c r="K1194">
        <v>169.06</v>
      </c>
      <c r="L1194">
        <v>173.24</v>
      </c>
      <c r="M1194">
        <v>177.3</v>
      </c>
      <c r="N1194">
        <v>181.95</v>
      </c>
      <c r="O1194">
        <v>188.66</v>
      </c>
      <c r="P1194">
        <v>194.74</v>
      </c>
      <c r="Q1194">
        <v>200.45</v>
      </c>
      <c r="R1194">
        <v>206.31</v>
      </c>
      <c r="S1194">
        <v>213.23</v>
      </c>
      <c r="T1194">
        <v>220.56</v>
      </c>
      <c r="U1194">
        <v>228.96</v>
      </c>
      <c r="V1194">
        <v>236.64</v>
      </c>
      <c r="W1194">
        <v>245.11</v>
      </c>
      <c r="X1194">
        <v>254.73</v>
      </c>
      <c r="Y1194">
        <v>262.41000000000003</v>
      </c>
      <c r="Z1194">
        <v>270.38</v>
      </c>
      <c r="AA1194">
        <v>278.37</v>
      </c>
      <c r="AB1194">
        <v>290.33999999999997</v>
      </c>
      <c r="AC1194">
        <v>300.54000000000002</v>
      </c>
      <c r="AD1194">
        <v>309.58</v>
      </c>
      <c r="AE1194">
        <v>318.68</v>
      </c>
      <c r="AF1194">
        <v>328.05</v>
      </c>
      <c r="AG1194">
        <v>337.75</v>
      </c>
      <c r="AH1194">
        <v>341.63</v>
      </c>
      <c r="AI1194">
        <v>343.66</v>
      </c>
      <c r="AJ1194">
        <v>344.26</v>
      </c>
      <c r="AK1194">
        <v>343.8</v>
      </c>
    </row>
    <row r="1195" spans="1:37" x14ac:dyDescent="0.3">
      <c r="A1195" s="24" t="str">
        <f t="shared" si="28"/>
        <v>SDGbaseTRAv2_UrbAS_BAU_wICAGRC_InvValcemch</v>
      </c>
      <c r="B1195" s="58" t="s">
        <v>221</v>
      </c>
      <c r="C1195" s="59" t="s">
        <v>276</v>
      </c>
      <c r="D1195" s="5" t="s">
        <v>186</v>
      </c>
      <c r="E1195" t="s">
        <v>111</v>
      </c>
      <c r="F1195">
        <v>74.739999999999995</v>
      </c>
      <c r="G1195">
        <v>69.61</v>
      </c>
      <c r="H1195">
        <v>72.650000000000006</v>
      </c>
      <c r="I1195">
        <v>74.98</v>
      </c>
      <c r="J1195">
        <v>76.709999999999994</v>
      </c>
      <c r="K1195">
        <v>78.47</v>
      </c>
      <c r="L1195">
        <v>80.42</v>
      </c>
      <c r="M1195">
        <v>82.24</v>
      </c>
      <c r="N1195">
        <v>84.38</v>
      </c>
      <c r="O1195">
        <v>87.34</v>
      </c>
      <c r="P1195">
        <v>90.15</v>
      </c>
      <c r="Q1195">
        <v>92.83</v>
      </c>
      <c r="R1195">
        <v>95.56</v>
      </c>
      <c r="S1195">
        <v>98.73</v>
      </c>
      <c r="T1195">
        <v>102.11</v>
      </c>
      <c r="U1195">
        <v>105.96</v>
      </c>
      <c r="V1195">
        <v>109.56</v>
      </c>
      <c r="W1195">
        <v>113.38</v>
      </c>
      <c r="X1195">
        <v>117.49</v>
      </c>
      <c r="Y1195">
        <v>121.04</v>
      </c>
      <c r="Z1195">
        <v>124.73</v>
      </c>
      <c r="AA1195">
        <v>128.41999999999999</v>
      </c>
      <c r="AB1195">
        <v>134.29</v>
      </c>
      <c r="AC1195">
        <v>139.18</v>
      </c>
      <c r="AD1195">
        <v>143.36000000000001</v>
      </c>
      <c r="AE1195">
        <v>147.53</v>
      </c>
      <c r="AF1195">
        <v>151.80000000000001</v>
      </c>
      <c r="AG1195">
        <v>155.91</v>
      </c>
      <c r="AH1195">
        <v>157.78</v>
      </c>
      <c r="AI1195">
        <v>158.59</v>
      </c>
      <c r="AJ1195">
        <v>158.58000000000001</v>
      </c>
      <c r="AK1195">
        <v>158.25</v>
      </c>
    </row>
    <row r="1196" spans="1:37" x14ac:dyDescent="0.3">
      <c r="A1196" s="24" t="str">
        <f t="shared" si="28"/>
        <v>SDGbaseTRAv2_UrbAS_BAU_wICAGRC_InvValcsequ</v>
      </c>
      <c r="B1196" s="58" t="s">
        <v>221</v>
      </c>
      <c r="C1196" s="59" t="s">
        <v>276</v>
      </c>
      <c r="D1196" s="5" t="s">
        <v>186</v>
      </c>
      <c r="E1196" t="s">
        <v>112</v>
      </c>
      <c r="F1196">
        <v>34.74</v>
      </c>
      <c r="G1196">
        <v>32.020000000000003</v>
      </c>
      <c r="H1196">
        <v>33.340000000000003</v>
      </c>
      <c r="I1196">
        <v>34.21</v>
      </c>
      <c r="J1196">
        <v>34.89</v>
      </c>
      <c r="K1196">
        <v>35.69</v>
      </c>
      <c r="L1196">
        <v>36.6</v>
      </c>
      <c r="M1196">
        <v>37.54</v>
      </c>
      <c r="N1196">
        <v>38.590000000000003</v>
      </c>
      <c r="O1196">
        <v>40.49</v>
      </c>
      <c r="P1196">
        <v>41.89</v>
      </c>
      <c r="Q1196">
        <v>43.12</v>
      </c>
      <c r="R1196">
        <v>44.35</v>
      </c>
      <c r="S1196">
        <v>45.82</v>
      </c>
      <c r="T1196">
        <v>47.39</v>
      </c>
      <c r="U1196">
        <v>49.19</v>
      </c>
      <c r="V1196">
        <v>51.02</v>
      </c>
      <c r="W1196">
        <v>52.87</v>
      </c>
      <c r="X1196">
        <v>54.63</v>
      </c>
      <c r="Y1196">
        <v>56.28</v>
      </c>
      <c r="Z1196">
        <v>57.97</v>
      </c>
      <c r="AA1196">
        <v>59.7</v>
      </c>
      <c r="AB1196">
        <v>62.21</v>
      </c>
      <c r="AC1196">
        <v>64.34</v>
      </c>
      <c r="AD1196">
        <v>66.27</v>
      </c>
      <c r="AE1196">
        <v>68.209999999999994</v>
      </c>
      <c r="AF1196">
        <v>70.22</v>
      </c>
      <c r="AG1196">
        <v>72.19</v>
      </c>
      <c r="AH1196">
        <v>72.790000000000006</v>
      </c>
      <c r="AI1196">
        <v>72.819999999999993</v>
      </c>
      <c r="AJ1196">
        <v>72.680000000000007</v>
      </c>
      <c r="AK1196">
        <v>72.31</v>
      </c>
    </row>
    <row r="1197" spans="1:37" x14ac:dyDescent="0.3">
      <c r="A1197" s="24" t="str">
        <f t="shared" si="28"/>
        <v>SDGbaseTRAv2_UrbAS_BAU_wICAGRC_InvValcvehi</v>
      </c>
      <c r="B1197" s="58" t="s">
        <v>221</v>
      </c>
      <c r="C1197" s="59" t="s">
        <v>276</v>
      </c>
      <c r="D1197" s="5" t="s">
        <v>186</v>
      </c>
      <c r="E1197" t="s">
        <v>113</v>
      </c>
      <c r="F1197">
        <v>115.65</v>
      </c>
      <c r="G1197">
        <v>107.23</v>
      </c>
      <c r="H1197">
        <v>111.8</v>
      </c>
      <c r="I1197">
        <v>115.59</v>
      </c>
      <c r="J1197">
        <v>118.42</v>
      </c>
      <c r="K1197">
        <v>121.16</v>
      </c>
      <c r="L1197">
        <v>124.14</v>
      </c>
      <c r="M1197">
        <v>126.67</v>
      </c>
      <c r="N1197">
        <v>129.80000000000001</v>
      </c>
      <c r="O1197">
        <v>133.74</v>
      </c>
      <c r="P1197">
        <v>137.99</v>
      </c>
      <c r="Q1197">
        <v>142.13999999999999</v>
      </c>
      <c r="R1197">
        <v>146.44</v>
      </c>
      <c r="S1197">
        <v>151.4</v>
      </c>
      <c r="T1197">
        <v>156.6</v>
      </c>
      <c r="U1197">
        <v>162.52000000000001</v>
      </c>
      <c r="V1197">
        <v>168.18</v>
      </c>
      <c r="W1197">
        <v>174.13</v>
      </c>
      <c r="X1197">
        <v>180.43</v>
      </c>
      <c r="Y1197">
        <v>189.57</v>
      </c>
      <c r="Z1197">
        <v>199.41</v>
      </c>
      <c r="AA1197">
        <v>209.29</v>
      </c>
      <c r="AB1197">
        <v>220.41</v>
      </c>
      <c r="AC1197">
        <v>229.73</v>
      </c>
      <c r="AD1197">
        <v>237.35</v>
      </c>
      <c r="AE1197">
        <v>244.69</v>
      </c>
      <c r="AF1197">
        <v>252.12</v>
      </c>
      <c r="AG1197">
        <v>258.76</v>
      </c>
      <c r="AH1197">
        <v>262.99</v>
      </c>
      <c r="AI1197">
        <v>266.45</v>
      </c>
      <c r="AJ1197">
        <v>267.94</v>
      </c>
      <c r="AK1197">
        <v>268.22000000000003</v>
      </c>
    </row>
    <row r="1198" spans="1:37" x14ac:dyDescent="0.3">
      <c r="A1198" s="24" t="str">
        <f t="shared" si="28"/>
        <v>SDGbaseTRAv2_UrbAS_BAU_wICAGRC_InvValctequ</v>
      </c>
      <c r="B1198" s="58" t="s">
        <v>221</v>
      </c>
      <c r="C1198" s="59" t="s">
        <v>276</v>
      </c>
      <c r="D1198" s="5" t="s">
        <v>186</v>
      </c>
      <c r="E1198" t="s">
        <v>114</v>
      </c>
      <c r="F1198">
        <v>11.68</v>
      </c>
      <c r="G1198">
        <v>11.17</v>
      </c>
      <c r="H1198">
        <v>11.62</v>
      </c>
      <c r="I1198">
        <v>12.05</v>
      </c>
      <c r="J1198">
        <v>12.39</v>
      </c>
      <c r="K1198">
        <v>12.67</v>
      </c>
      <c r="L1198">
        <v>12.98</v>
      </c>
      <c r="M1198">
        <v>13.21</v>
      </c>
      <c r="N1198">
        <v>13.51</v>
      </c>
      <c r="O1198">
        <v>13.75</v>
      </c>
      <c r="P1198">
        <v>14.13</v>
      </c>
      <c r="Q1198">
        <v>14.54</v>
      </c>
      <c r="R1198">
        <v>14.99</v>
      </c>
      <c r="S1198">
        <v>15.51</v>
      </c>
      <c r="T1198">
        <v>16.05</v>
      </c>
      <c r="U1198">
        <v>16.670000000000002</v>
      </c>
      <c r="V1198">
        <v>17.239999999999998</v>
      </c>
      <c r="W1198">
        <v>17.86</v>
      </c>
      <c r="X1198">
        <v>18.559999999999999</v>
      </c>
      <c r="Y1198">
        <v>19.16</v>
      </c>
      <c r="Z1198">
        <v>19.809999999999999</v>
      </c>
      <c r="AA1198">
        <v>20.43</v>
      </c>
      <c r="AB1198">
        <v>21.62</v>
      </c>
      <c r="AC1198">
        <v>22.56</v>
      </c>
      <c r="AD1198">
        <v>23.25</v>
      </c>
      <c r="AE1198">
        <v>23.93</v>
      </c>
      <c r="AF1198">
        <v>24.6</v>
      </c>
      <c r="AG1198">
        <v>25.35</v>
      </c>
      <c r="AH1198">
        <v>26.04</v>
      </c>
      <c r="AI1198">
        <v>26.62</v>
      </c>
      <c r="AJ1198">
        <v>26.87</v>
      </c>
      <c r="AK1198">
        <v>26.99</v>
      </c>
    </row>
    <row r="1199" spans="1:37" x14ac:dyDescent="0.3">
      <c r="A1199" s="24" t="str">
        <f t="shared" ref="A1199:A1262" si="29">_xlfn.CONCAT(C1199,D1199,E1199)</f>
        <v>SDGbaseTRAv2_UrbAS_BAU_wICAGRC_InvValcfurn</v>
      </c>
      <c r="B1199" s="58" t="s">
        <v>221</v>
      </c>
      <c r="C1199" s="59" t="s">
        <v>276</v>
      </c>
      <c r="D1199" s="5" t="s">
        <v>186</v>
      </c>
      <c r="E1199" t="s">
        <v>115</v>
      </c>
      <c r="F1199">
        <v>28.64</v>
      </c>
      <c r="G1199">
        <v>27.16</v>
      </c>
      <c r="H1199">
        <v>27.97</v>
      </c>
      <c r="I1199">
        <v>28.69</v>
      </c>
      <c r="J1199">
        <v>29.26</v>
      </c>
      <c r="K1199">
        <v>29.8</v>
      </c>
      <c r="L1199">
        <v>30.5</v>
      </c>
      <c r="M1199">
        <v>31.33</v>
      </c>
      <c r="N1199">
        <v>32.19</v>
      </c>
      <c r="O1199">
        <v>33.08</v>
      </c>
      <c r="P1199">
        <v>34.1</v>
      </c>
      <c r="Q1199">
        <v>35.11</v>
      </c>
      <c r="R1199">
        <v>36.11</v>
      </c>
      <c r="S1199">
        <v>37.299999999999997</v>
      </c>
      <c r="T1199">
        <v>38.56</v>
      </c>
      <c r="U1199">
        <v>40.020000000000003</v>
      </c>
      <c r="V1199">
        <v>41.47</v>
      </c>
      <c r="W1199">
        <v>42.94</v>
      </c>
      <c r="X1199">
        <v>44.4</v>
      </c>
      <c r="Y1199">
        <v>45.73</v>
      </c>
      <c r="Z1199">
        <v>47.13</v>
      </c>
      <c r="AA1199">
        <v>48.5</v>
      </c>
      <c r="AB1199">
        <v>49.6</v>
      </c>
      <c r="AC1199">
        <v>50.79</v>
      </c>
      <c r="AD1199">
        <v>52.26</v>
      </c>
      <c r="AE1199">
        <v>53.87</v>
      </c>
      <c r="AF1199">
        <v>55.56</v>
      </c>
      <c r="AG1199">
        <v>57.24</v>
      </c>
      <c r="AH1199">
        <v>56.81</v>
      </c>
      <c r="AI1199">
        <v>56.23</v>
      </c>
      <c r="AJ1199">
        <v>55.97</v>
      </c>
      <c r="AK1199">
        <v>55.66</v>
      </c>
    </row>
    <row r="1200" spans="1:37" x14ac:dyDescent="0.3">
      <c r="A1200" s="24" t="str">
        <f t="shared" si="29"/>
        <v>SDGbaseTRAv2_UrbAS_BAU_wICAGRC_InvValcoman</v>
      </c>
      <c r="B1200" s="58" t="s">
        <v>221</v>
      </c>
      <c r="C1200" s="59" t="s">
        <v>276</v>
      </c>
      <c r="D1200" s="5" t="s">
        <v>186</v>
      </c>
      <c r="E1200" t="s">
        <v>116</v>
      </c>
      <c r="F1200">
        <v>1.75</v>
      </c>
      <c r="G1200">
        <v>1.66</v>
      </c>
      <c r="H1200">
        <v>1.7</v>
      </c>
      <c r="I1200">
        <v>1.73</v>
      </c>
      <c r="J1200">
        <v>1.76</v>
      </c>
      <c r="K1200">
        <v>1.79</v>
      </c>
      <c r="L1200">
        <v>1.84</v>
      </c>
      <c r="M1200">
        <v>1.89</v>
      </c>
      <c r="N1200">
        <v>1.94</v>
      </c>
      <c r="O1200">
        <v>2.0299999999999998</v>
      </c>
      <c r="P1200">
        <v>2.08</v>
      </c>
      <c r="Q1200">
        <v>2.12</v>
      </c>
      <c r="R1200">
        <v>2.17</v>
      </c>
      <c r="S1200">
        <v>2.23</v>
      </c>
      <c r="T1200">
        <v>2.31</v>
      </c>
      <c r="U1200">
        <v>2.39</v>
      </c>
      <c r="V1200">
        <v>2.4700000000000002</v>
      </c>
      <c r="W1200">
        <v>2.56</v>
      </c>
      <c r="X1200">
        <v>2.64</v>
      </c>
      <c r="Y1200">
        <v>2.72</v>
      </c>
      <c r="Z1200">
        <v>2.8</v>
      </c>
      <c r="AA1200">
        <v>2.88</v>
      </c>
      <c r="AB1200">
        <v>2.96</v>
      </c>
      <c r="AC1200">
        <v>3.04</v>
      </c>
      <c r="AD1200">
        <v>3.13</v>
      </c>
      <c r="AE1200">
        <v>3.23</v>
      </c>
      <c r="AF1200">
        <v>3.34</v>
      </c>
      <c r="AG1200">
        <v>3.44</v>
      </c>
      <c r="AH1200">
        <v>3.45</v>
      </c>
      <c r="AI1200">
        <v>3.44</v>
      </c>
      <c r="AJ1200">
        <v>3.45</v>
      </c>
      <c r="AK1200">
        <v>3.45</v>
      </c>
    </row>
    <row r="1201" spans="1:37" x14ac:dyDescent="0.3">
      <c r="A1201" s="24" t="str">
        <f t="shared" si="29"/>
        <v>SDGbaseTRAv2_UrbAS_BAU_wICAGRC_InvValccons</v>
      </c>
      <c r="B1201" s="58" t="s">
        <v>221</v>
      </c>
      <c r="C1201" s="59" t="s">
        <v>276</v>
      </c>
      <c r="D1201" s="5" t="s">
        <v>186</v>
      </c>
      <c r="E1201" t="s">
        <v>117</v>
      </c>
      <c r="F1201">
        <v>407.96</v>
      </c>
      <c r="G1201">
        <v>394.33</v>
      </c>
      <c r="H1201">
        <v>403.85</v>
      </c>
      <c r="I1201">
        <v>417.39</v>
      </c>
      <c r="J1201">
        <v>438.5</v>
      </c>
      <c r="K1201">
        <v>437.6</v>
      </c>
      <c r="L1201">
        <v>443.34</v>
      </c>
      <c r="M1201">
        <v>452.96</v>
      </c>
      <c r="N1201">
        <v>463.94</v>
      </c>
      <c r="O1201">
        <v>475.52</v>
      </c>
      <c r="P1201">
        <v>489.35</v>
      </c>
      <c r="Q1201">
        <v>503.48</v>
      </c>
      <c r="R1201">
        <v>515.64</v>
      </c>
      <c r="S1201">
        <v>531.9</v>
      </c>
      <c r="T1201">
        <v>549.30999999999995</v>
      </c>
      <c r="U1201">
        <v>569.44000000000005</v>
      </c>
      <c r="V1201">
        <v>589.55999999999995</v>
      </c>
      <c r="W1201">
        <v>610.28</v>
      </c>
      <c r="X1201">
        <v>631.74</v>
      </c>
      <c r="Y1201">
        <v>650.64</v>
      </c>
      <c r="Z1201">
        <v>670.84</v>
      </c>
      <c r="AA1201">
        <v>690.01</v>
      </c>
      <c r="AB1201">
        <v>704.9</v>
      </c>
      <c r="AC1201">
        <v>721.88</v>
      </c>
      <c r="AD1201">
        <v>743.37</v>
      </c>
      <c r="AE1201">
        <v>766.93</v>
      </c>
      <c r="AF1201">
        <v>791.39</v>
      </c>
      <c r="AG1201">
        <v>815.89</v>
      </c>
      <c r="AH1201">
        <v>813.4</v>
      </c>
      <c r="AI1201">
        <v>808.2</v>
      </c>
      <c r="AJ1201">
        <v>806.66</v>
      </c>
      <c r="AK1201">
        <v>804.16</v>
      </c>
    </row>
    <row r="1202" spans="1:37" x14ac:dyDescent="0.3">
      <c r="A1202" s="24" t="str">
        <f t="shared" si="29"/>
        <v>SDGbaseTRAv2_UrbAS_BAU_wICAGRC_InvValcbsrv</v>
      </c>
      <c r="B1202" s="58" t="s">
        <v>221</v>
      </c>
      <c r="C1202" s="59" t="s">
        <v>276</v>
      </c>
      <c r="D1202" s="5" t="s">
        <v>186</v>
      </c>
      <c r="E1202" t="s">
        <v>118</v>
      </c>
      <c r="F1202">
        <v>64.14</v>
      </c>
      <c r="G1202">
        <v>56.74</v>
      </c>
      <c r="H1202">
        <v>58.83</v>
      </c>
      <c r="I1202">
        <v>60.5</v>
      </c>
      <c r="J1202">
        <v>61.75</v>
      </c>
      <c r="K1202">
        <v>63.12</v>
      </c>
      <c r="L1202">
        <v>64.69</v>
      </c>
      <c r="M1202">
        <v>66.48</v>
      </c>
      <c r="N1202">
        <v>68.34</v>
      </c>
      <c r="O1202">
        <v>70.41</v>
      </c>
      <c r="P1202">
        <v>72.599999999999994</v>
      </c>
      <c r="Q1202">
        <v>74.75</v>
      </c>
      <c r="R1202">
        <v>76.91</v>
      </c>
      <c r="S1202">
        <v>79.510000000000005</v>
      </c>
      <c r="T1202">
        <v>82.22</v>
      </c>
      <c r="U1202">
        <v>85.3</v>
      </c>
      <c r="V1202">
        <v>88.58</v>
      </c>
      <c r="W1202">
        <v>91.8</v>
      </c>
      <c r="X1202">
        <v>94.74</v>
      </c>
      <c r="Y1202">
        <v>97.62</v>
      </c>
      <c r="Z1202">
        <v>100.64</v>
      </c>
      <c r="AA1202">
        <v>103.53</v>
      </c>
      <c r="AB1202">
        <v>105.84</v>
      </c>
      <c r="AC1202">
        <v>108.36</v>
      </c>
      <c r="AD1202">
        <v>111.5</v>
      </c>
      <c r="AE1202">
        <v>114.97</v>
      </c>
      <c r="AF1202">
        <v>118.61</v>
      </c>
      <c r="AG1202">
        <v>122.09</v>
      </c>
      <c r="AH1202">
        <v>121.6</v>
      </c>
      <c r="AI1202">
        <v>120.55</v>
      </c>
      <c r="AJ1202">
        <v>119.91</v>
      </c>
      <c r="AK1202">
        <v>119.08</v>
      </c>
    </row>
    <row r="1203" spans="1:37" x14ac:dyDescent="0.3">
      <c r="A1203" s="24" t="str">
        <f t="shared" si="29"/>
        <v>SDGbaseTRAv2_UrbAS_BAU_wICAGRC_InvValcimpt</v>
      </c>
      <c r="B1203" s="58" t="s">
        <v>221</v>
      </c>
      <c r="C1203" s="59" t="s">
        <v>276</v>
      </c>
      <c r="D1203" s="5" t="s">
        <v>186</v>
      </c>
      <c r="E1203" t="s">
        <v>119</v>
      </c>
      <c r="F1203">
        <v>2.86</v>
      </c>
      <c r="G1203">
        <v>2.92</v>
      </c>
      <c r="H1203">
        <v>2.95</v>
      </c>
      <c r="I1203">
        <v>2.94</v>
      </c>
      <c r="J1203">
        <v>2.93</v>
      </c>
      <c r="K1203">
        <v>2.94</v>
      </c>
      <c r="L1203">
        <v>2.94</v>
      </c>
      <c r="M1203">
        <v>2.95</v>
      </c>
      <c r="N1203">
        <v>2.96</v>
      </c>
      <c r="O1203">
        <v>3.05</v>
      </c>
      <c r="P1203">
        <v>3.07</v>
      </c>
      <c r="Q1203">
        <v>3.08</v>
      </c>
      <c r="R1203">
        <v>3.08</v>
      </c>
      <c r="S1203">
        <v>3.08</v>
      </c>
      <c r="T1203">
        <v>3.09</v>
      </c>
      <c r="U1203">
        <v>3.1</v>
      </c>
      <c r="V1203">
        <v>3.1</v>
      </c>
      <c r="W1203">
        <v>3.1</v>
      </c>
      <c r="X1203">
        <v>3.11</v>
      </c>
      <c r="Y1203">
        <v>3.11</v>
      </c>
      <c r="Z1203">
        <v>3.11</v>
      </c>
      <c r="AA1203">
        <v>3.11</v>
      </c>
      <c r="AB1203">
        <v>3.13</v>
      </c>
      <c r="AC1203">
        <v>3.13</v>
      </c>
      <c r="AD1203">
        <v>3.14</v>
      </c>
      <c r="AE1203">
        <v>3.14</v>
      </c>
      <c r="AF1203">
        <v>3.14</v>
      </c>
      <c r="AG1203">
        <v>3.13</v>
      </c>
      <c r="AH1203">
        <v>3.12</v>
      </c>
      <c r="AI1203">
        <v>3.09</v>
      </c>
      <c r="AJ1203">
        <v>3.07</v>
      </c>
      <c r="AK1203">
        <v>3.05</v>
      </c>
    </row>
    <row r="1204" spans="1:37" x14ac:dyDescent="0.3">
      <c r="A1204" s="24" t="str">
        <f t="shared" si="29"/>
        <v>SDGbaseTRAv2_UrbAS_BAU_wICAGRC_InvValtotal</v>
      </c>
      <c r="B1204" s="58" t="s">
        <v>221</v>
      </c>
      <c r="C1204" s="59" t="s">
        <v>276</v>
      </c>
      <c r="D1204" s="5" t="s">
        <v>186</v>
      </c>
      <c r="E1204" t="s">
        <v>1</v>
      </c>
      <c r="F1204">
        <v>906.02</v>
      </c>
      <c r="G1204">
        <v>857.92</v>
      </c>
      <c r="H1204">
        <v>886.25</v>
      </c>
      <c r="I1204">
        <v>914.62</v>
      </c>
      <c r="J1204">
        <v>946.94</v>
      </c>
      <c r="K1204">
        <v>957.36</v>
      </c>
      <c r="L1204">
        <v>975.87</v>
      </c>
      <c r="M1204">
        <v>997.83</v>
      </c>
      <c r="N1204">
        <v>1022.95</v>
      </c>
      <c r="O1204">
        <v>1053.46</v>
      </c>
      <c r="P1204">
        <v>1085.6199999999999</v>
      </c>
      <c r="Q1204">
        <v>1117.29</v>
      </c>
      <c r="R1204">
        <v>1147.3800000000001</v>
      </c>
      <c r="S1204">
        <v>1184.73</v>
      </c>
      <c r="T1204">
        <v>1224.4000000000001</v>
      </c>
      <c r="U1204">
        <v>1269.97</v>
      </c>
      <c r="V1204">
        <v>1314.39</v>
      </c>
      <c r="W1204">
        <v>1360.8</v>
      </c>
      <c r="X1204">
        <v>1409.53</v>
      </c>
      <c r="Y1204">
        <v>1455.56</v>
      </c>
      <c r="Z1204">
        <v>1504.3</v>
      </c>
      <c r="AA1204">
        <v>1551.95</v>
      </c>
      <c r="AB1204">
        <v>1603.45</v>
      </c>
      <c r="AC1204">
        <v>1652.11</v>
      </c>
      <c r="AD1204">
        <v>1702.05</v>
      </c>
      <c r="AE1204">
        <v>1754.25</v>
      </c>
      <c r="AF1204">
        <v>1808.16</v>
      </c>
      <c r="AG1204">
        <v>1861.38</v>
      </c>
      <c r="AH1204">
        <v>1869.55</v>
      </c>
      <c r="AI1204">
        <v>1869.85</v>
      </c>
      <c r="AJ1204">
        <v>1869.7</v>
      </c>
      <c r="AK1204">
        <v>1865.34</v>
      </c>
    </row>
    <row r="1205" spans="1:37" x14ac:dyDescent="0.3">
      <c r="A1205" s="24" t="str">
        <f t="shared" si="29"/>
        <v>SDGbaseTRAv2_UrbAS_BAU_wICAGRIADJXtotal</v>
      </c>
      <c r="B1205" s="58" t="s">
        <v>221</v>
      </c>
      <c r="C1205" s="59" t="s">
        <v>276</v>
      </c>
      <c r="D1205" s="5" t="s">
        <v>187</v>
      </c>
      <c r="E1205" t="s">
        <v>1</v>
      </c>
      <c r="F1205">
        <v>1</v>
      </c>
      <c r="G1205">
        <v>0.91</v>
      </c>
      <c r="H1205">
        <v>0.94</v>
      </c>
      <c r="I1205">
        <v>0.96</v>
      </c>
      <c r="J1205">
        <v>0.98</v>
      </c>
      <c r="K1205">
        <v>1</v>
      </c>
      <c r="L1205">
        <v>1.02</v>
      </c>
      <c r="M1205">
        <v>1.05</v>
      </c>
      <c r="N1205">
        <v>1.08</v>
      </c>
      <c r="O1205">
        <v>1.1200000000000001</v>
      </c>
      <c r="P1205">
        <v>1.1499999999999999</v>
      </c>
      <c r="Q1205">
        <v>1.18</v>
      </c>
      <c r="R1205">
        <v>1.21</v>
      </c>
      <c r="S1205">
        <v>1.25</v>
      </c>
      <c r="T1205">
        <v>1.29</v>
      </c>
      <c r="U1205">
        <v>1.34</v>
      </c>
      <c r="V1205">
        <v>1.39</v>
      </c>
      <c r="W1205">
        <v>1.44</v>
      </c>
      <c r="X1205">
        <v>1.48</v>
      </c>
      <c r="Y1205">
        <v>1.53</v>
      </c>
      <c r="Z1205">
        <v>1.58</v>
      </c>
      <c r="AA1205">
        <v>1.62</v>
      </c>
      <c r="AB1205">
        <v>1.67</v>
      </c>
      <c r="AC1205">
        <v>1.71</v>
      </c>
      <c r="AD1205">
        <v>1.76</v>
      </c>
      <c r="AE1205">
        <v>1.81</v>
      </c>
      <c r="AF1205">
        <v>1.87</v>
      </c>
      <c r="AG1205">
        <v>1.92</v>
      </c>
      <c r="AH1205">
        <v>1.91</v>
      </c>
      <c r="AI1205">
        <v>1.9</v>
      </c>
      <c r="AJ1205">
        <v>1.89</v>
      </c>
      <c r="AK1205">
        <v>1.88</v>
      </c>
    </row>
    <row r="1206" spans="1:37" x14ac:dyDescent="0.3">
      <c r="A1206" s="24" t="str">
        <f t="shared" si="29"/>
        <v>SDGbaseTRAv2_UrbAS_BAU_wICAGRC_QINV_IADJtotal</v>
      </c>
      <c r="B1206" s="58" t="s">
        <v>221</v>
      </c>
      <c r="C1206" s="59" t="s">
        <v>276</v>
      </c>
      <c r="D1206" s="5" t="s">
        <v>188</v>
      </c>
      <c r="E1206" t="s">
        <v>1</v>
      </c>
      <c r="F1206">
        <v>906.02</v>
      </c>
      <c r="G1206">
        <v>944.64</v>
      </c>
      <c r="H1206">
        <v>946.96</v>
      </c>
      <c r="I1206">
        <v>953.29</v>
      </c>
      <c r="J1206">
        <v>968.94</v>
      </c>
      <c r="K1206">
        <v>959.61</v>
      </c>
      <c r="L1206">
        <v>954.62</v>
      </c>
      <c r="M1206">
        <v>950.14</v>
      </c>
      <c r="N1206">
        <v>947.55</v>
      </c>
      <c r="O1206">
        <v>943.58</v>
      </c>
      <c r="P1206">
        <v>943.75</v>
      </c>
      <c r="Q1206">
        <v>944.84</v>
      </c>
      <c r="R1206">
        <v>944.7</v>
      </c>
      <c r="S1206">
        <v>945.3</v>
      </c>
      <c r="T1206">
        <v>945.96</v>
      </c>
      <c r="U1206">
        <v>946.42</v>
      </c>
      <c r="V1206">
        <v>944.84</v>
      </c>
      <c r="W1206">
        <v>945.19</v>
      </c>
      <c r="X1206">
        <v>949.58</v>
      </c>
      <c r="Y1206">
        <v>951.41</v>
      </c>
      <c r="Z1206">
        <v>953.23</v>
      </c>
      <c r="AA1206">
        <v>955.11</v>
      </c>
      <c r="AB1206">
        <v>962.58</v>
      </c>
      <c r="AC1206">
        <v>967.65</v>
      </c>
      <c r="AD1206">
        <v>969.12</v>
      </c>
      <c r="AE1206">
        <v>969.54</v>
      </c>
      <c r="AF1206">
        <v>969.39</v>
      </c>
      <c r="AG1206">
        <v>969.41</v>
      </c>
      <c r="AH1206">
        <v>977.22</v>
      </c>
      <c r="AI1206">
        <v>984.65</v>
      </c>
      <c r="AJ1206">
        <v>988.56</v>
      </c>
      <c r="AK1206">
        <v>992.08</v>
      </c>
    </row>
    <row r="1207" spans="1:37" x14ac:dyDescent="0.3">
      <c r="A1207" s="24" t="str">
        <f t="shared" si="29"/>
        <v>SDGbaseTRAv2_UrbAS_BAU_wICAGRtrnsfrx_govent-n</v>
      </c>
      <c r="B1207" s="58" t="s">
        <v>221</v>
      </c>
      <c r="C1207" s="59" t="s">
        <v>276</v>
      </c>
      <c r="D1207" s="5" t="s">
        <v>193</v>
      </c>
      <c r="E1207" t="s">
        <v>82</v>
      </c>
      <c r="F1207">
        <v>182.31</v>
      </c>
      <c r="G1207">
        <v>182.31</v>
      </c>
      <c r="H1207">
        <v>182.31</v>
      </c>
      <c r="I1207">
        <v>182.31</v>
      </c>
      <c r="J1207">
        <v>182.31</v>
      </c>
      <c r="K1207">
        <v>182.31</v>
      </c>
      <c r="L1207">
        <v>182.31</v>
      </c>
      <c r="M1207">
        <v>182.31</v>
      </c>
      <c r="N1207">
        <v>182.31</v>
      </c>
      <c r="O1207">
        <v>182.31</v>
      </c>
      <c r="P1207">
        <v>182.31</v>
      </c>
      <c r="Q1207">
        <v>182.31</v>
      </c>
      <c r="R1207">
        <v>182.31</v>
      </c>
      <c r="S1207">
        <v>182.31</v>
      </c>
      <c r="T1207">
        <v>182.31</v>
      </c>
      <c r="U1207">
        <v>182.31</v>
      </c>
      <c r="V1207">
        <v>182.31</v>
      </c>
      <c r="W1207">
        <v>182.31</v>
      </c>
      <c r="X1207">
        <v>182.31</v>
      </c>
      <c r="Y1207">
        <v>182.31</v>
      </c>
      <c r="Z1207">
        <v>182.31</v>
      </c>
      <c r="AA1207">
        <v>182.31</v>
      </c>
      <c r="AB1207">
        <v>182.31</v>
      </c>
      <c r="AC1207">
        <v>182.31</v>
      </c>
      <c r="AD1207">
        <v>182.31</v>
      </c>
      <c r="AE1207">
        <v>182.31</v>
      </c>
      <c r="AF1207">
        <v>182.31</v>
      </c>
      <c r="AG1207">
        <v>182.31</v>
      </c>
      <c r="AH1207">
        <v>182.31</v>
      </c>
      <c r="AI1207">
        <v>182.31</v>
      </c>
      <c r="AJ1207">
        <v>182.31</v>
      </c>
      <c r="AK1207">
        <v>182.31</v>
      </c>
    </row>
    <row r="1208" spans="1:37" x14ac:dyDescent="0.3">
      <c r="A1208" s="24" t="str">
        <f t="shared" si="29"/>
        <v>SDGbaseTRAv2_UrbAS_BAU_wICAGRtrnsfrx_govhhd-0</v>
      </c>
      <c r="B1208" s="58" t="s">
        <v>221</v>
      </c>
      <c r="C1208" s="59" t="s">
        <v>276</v>
      </c>
      <c r="D1208" s="5" t="s">
        <v>193</v>
      </c>
      <c r="E1208" t="s">
        <v>84</v>
      </c>
      <c r="F1208">
        <v>42.27</v>
      </c>
      <c r="G1208">
        <v>42.27</v>
      </c>
      <c r="H1208">
        <v>40.130000000000003</v>
      </c>
      <c r="I1208">
        <v>41.62</v>
      </c>
      <c r="J1208">
        <v>42.78</v>
      </c>
      <c r="K1208">
        <v>43.8</v>
      </c>
      <c r="L1208">
        <v>44.98</v>
      </c>
      <c r="M1208">
        <v>46.31</v>
      </c>
      <c r="N1208">
        <v>47.67</v>
      </c>
      <c r="O1208">
        <v>49.16</v>
      </c>
      <c r="P1208">
        <v>50.86</v>
      </c>
      <c r="Q1208">
        <v>52.67</v>
      </c>
      <c r="R1208">
        <v>54.47</v>
      </c>
      <c r="S1208">
        <v>56.58</v>
      </c>
      <c r="T1208">
        <v>58.75</v>
      </c>
      <c r="U1208">
        <v>61.03</v>
      </c>
      <c r="V1208">
        <v>63.62</v>
      </c>
      <c r="W1208">
        <v>66.16</v>
      </c>
      <c r="X1208">
        <v>68.819999999999993</v>
      </c>
      <c r="Y1208">
        <v>71.61</v>
      </c>
      <c r="Z1208">
        <v>74.28</v>
      </c>
      <c r="AA1208">
        <v>77.11</v>
      </c>
      <c r="AB1208">
        <v>79.900000000000006</v>
      </c>
      <c r="AC1208">
        <v>83</v>
      </c>
      <c r="AD1208">
        <v>85.95</v>
      </c>
      <c r="AE1208">
        <v>88.95</v>
      </c>
      <c r="AF1208">
        <v>92.08</v>
      </c>
      <c r="AG1208">
        <v>95.33</v>
      </c>
      <c r="AH1208">
        <v>98.59</v>
      </c>
      <c r="AI1208">
        <v>99.57</v>
      </c>
      <c r="AJ1208">
        <v>100.16</v>
      </c>
      <c r="AK1208">
        <v>100.69</v>
      </c>
    </row>
    <row r="1209" spans="1:37" x14ac:dyDescent="0.3">
      <c r="A1209" s="24" t="str">
        <f t="shared" si="29"/>
        <v>SDGbaseTRAv2_UrbAS_BAU_wICAGRtrnsfrx_govhhd-1</v>
      </c>
      <c r="B1209" s="58" t="s">
        <v>221</v>
      </c>
      <c r="C1209" s="59" t="s">
        <v>276</v>
      </c>
      <c r="D1209" s="5" t="s">
        <v>193</v>
      </c>
      <c r="E1209" t="s">
        <v>85</v>
      </c>
      <c r="F1209">
        <v>53.47</v>
      </c>
      <c r="G1209">
        <v>53.47</v>
      </c>
      <c r="H1209">
        <v>50.76</v>
      </c>
      <c r="I1209">
        <v>52.65</v>
      </c>
      <c r="J1209">
        <v>54.12</v>
      </c>
      <c r="K1209">
        <v>55.41</v>
      </c>
      <c r="L1209">
        <v>56.9</v>
      </c>
      <c r="M1209">
        <v>58.58</v>
      </c>
      <c r="N1209">
        <v>60.3</v>
      </c>
      <c r="O1209">
        <v>62.18</v>
      </c>
      <c r="P1209">
        <v>64.34</v>
      </c>
      <c r="Q1209">
        <v>66.63</v>
      </c>
      <c r="R1209">
        <v>68.91</v>
      </c>
      <c r="S1209">
        <v>71.58</v>
      </c>
      <c r="T1209">
        <v>74.31</v>
      </c>
      <c r="U1209">
        <v>77.2</v>
      </c>
      <c r="V1209">
        <v>80.47</v>
      </c>
      <c r="W1209">
        <v>83.69</v>
      </c>
      <c r="X1209">
        <v>87.05</v>
      </c>
      <c r="Y1209">
        <v>90.58</v>
      </c>
      <c r="Z1209">
        <v>93.96</v>
      </c>
      <c r="AA1209">
        <v>97.54</v>
      </c>
      <c r="AB1209">
        <v>101.07</v>
      </c>
      <c r="AC1209">
        <v>104.99</v>
      </c>
      <c r="AD1209">
        <v>108.72</v>
      </c>
      <c r="AE1209">
        <v>112.52</v>
      </c>
      <c r="AF1209">
        <v>116.47</v>
      </c>
      <c r="AG1209">
        <v>120.59</v>
      </c>
      <c r="AH1209">
        <v>124.71</v>
      </c>
      <c r="AI1209">
        <v>125.95</v>
      </c>
      <c r="AJ1209">
        <v>126.7</v>
      </c>
      <c r="AK1209">
        <v>127.37</v>
      </c>
    </row>
    <row r="1210" spans="1:37" x14ac:dyDescent="0.3">
      <c r="A1210" s="24" t="str">
        <f t="shared" si="29"/>
        <v>SDGbaseTRAv2_UrbAS_BAU_wICAGRtrnsfrx_govhhd-2</v>
      </c>
      <c r="B1210" s="58" t="s">
        <v>221</v>
      </c>
      <c r="C1210" s="59" t="s">
        <v>276</v>
      </c>
      <c r="D1210" s="5" t="s">
        <v>193</v>
      </c>
      <c r="E1210" t="s">
        <v>86</v>
      </c>
      <c r="F1210">
        <v>58.1</v>
      </c>
      <c r="G1210">
        <v>58.1</v>
      </c>
      <c r="H1210">
        <v>55.15</v>
      </c>
      <c r="I1210">
        <v>57.2</v>
      </c>
      <c r="J1210">
        <v>58.8</v>
      </c>
      <c r="K1210">
        <v>60.2</v>
      </c>
      <c r="L1210">
        <v>61.82</v>
      </c>
      <c r="M1210">
        <v>63.64</v>
      </c>
      <c r="N1210">
        <v>65.52</v>
      </c>
      <c r="O1210">
        <v>67.56</v>
      </c>
      <c r="P1210">
        <v>69.900000000000006</v>
      </c>
      <c r="Q1210">
        <v>72.39</v>
      </c>
      <c r="R1210">
        <v>74.86</v>
      </c>
      <c r="S1210">
        <v>77.77</v>
      </c>
      <c r="T1210">
        <v>80.739999999999995</v>
      </c>
      <c r="U1210">
        <v>83.88</v>
      </c>
      <c r="V1210">
        <v>87.43</v>
      </c>
      <c r="W1210">
        <v>90.93</v>
      </c>
      <c r="X1210">
        <v>94.58</v>
      </c>
      <c r="Y1210">
        <v>98.41</v>
      </c>
      <c r="Z1210">
        <v>102.08</v>
      </c>
      <c r="AA1210">
        <v>105.97</v>
      </c>
      <c r="AB1210">
        <v>109.81</v>
      </c>
      <c r="AC1210">
        <v>114.07</v>
      </c>
      <c r="AD1210">
        <v>118.12</v>
      </c>
      <c r="AE1210">
        <v>122.25</v>
      </c>
      <c r="AF1210">
        <v>126.55</v>
      </c>
      <c r="AG1210">
        <v>131.01</v>
      </c>
      <c r="AH1210">
        <v>135.49</v>
      </c>
      <c r="AI1210">
        <v>136.85</v>
      </c>
      <c r="AJ1210">
        <v>137.66</v>
      </c>
      <c r="AK1210">
        <v>138.38999999999999</v>
      </c>
    </row>
    <row r="1211" spans="1:37" x14ac:dyDescent="0.3">
      <c r="A1211" s="24" t="str">
        <f t="shared" si="29"/>
        <v>SDGbaseTRAv2_UrbAS_BAU_wICAGRtrnsfrx_govhhd-3</v>
      </c>
      <c r="B1211" s="58" t="s">
        <v>221</v>
      </c>
      <c r="C1211" s="59" t="s">
        <v>276</v>
      </c>
      <c r="D1211" s="5" t="s">
        <v>193</v>
      </c>
      <c r="E1211" t="s">
        <v>87</v>
      </c>
      <c r="F1211">
        <v>61.81</v>
      </c>
      <c r="G1211">
        <v>61.81</v>
      </c>
      <c r="H1211">
        <v>58.67</v>
      </c>
      <c r="I1211">
        <v>60.85</v>
      </c>
      <c r="J1211">
        <v>62.55</v>
      </c>
      <c r="K1211">
        <v>64.040000000000006</v>
      </c>
      <c r="L1211">
        <v>65.77</v>
      </c>
      <c r="M1211">
        <v>67.709999999999994</v>
      </c>
      <c r="N1211">
        <v>69.7</v>
      </c>
      <c r="O1211">
        <v>71.87</v>
      </c>
      <c r="P1211">
        <v>74.37</v>
      </c>
      <c r="Q1211">
        <v>77.010000000000005</v>
      </c>
      <c r="R1211">
        <v>79.650000000000006</v>
      </c>
      <c r="S1211">
        <v>82.73</v>
      </c>
      <c r="T1211">
        <v>85.9</v>
      </c>
      <c r="U1211">
        <v>89.23</v>
      </c>
      <c r="V1211">
        <v>93.01</v>
      </c>
      <c r="W1211">
        <v>96.74</v>
      </c>
      <c r="X1211">
        <v>100.62</v>
      </c>
      <c r="Y1211">
        <v>104.7</v>
      </c>
      <c r="Z1211">
        <v>108.6</v>
      </c>
      <c r="AA1211">
        <v>112.74</v>
      </c>
      <c r="AB1211">
        <v>116.82</v>
      </c>
      <c r="AC1211">
        <v>121.36</v>
      </c>
      <c r="AD1211">
        <v>125.67</v>
      </c>
      <c r="AE1211">
        <v>130.06</v>
      </c>
      <c r="AF1211">
        <v>134.63</v>
      </c>
      <c r="AG1211">
        <v>139.38</v>
      </c>
      <c r="AH1211">
        <v>144.13999999999999</v>
      </c>
      <c r="AI1211">
        <v>145.59</v>
      </c>
      <c r="AJ1211">
        <v>146.44999999999999</v>
      </c>
      <c r="AK1211">
        <v>147.22999999999999</v>
      </c>
    </row>
    <row r="1212" spans="1:37" x14ac:dyDescent="0.3">
      <c r="A1212" s="24" t="str">
        <f t="shared" si="29"/>
        <v>SDGbaseTRAv2_UrbAS_BAU_wICAGRtrnsfrx_govhhd-4</v>
      </c>
      <c r="B1212" s="58" t="s">
        <v>221</v>
      </c>
      <c r="C1212" s="59" t="s">
        <v>276</v>
      </c>
      <c r="D1212" s="5" t="s">
        <v>193</v>
      </c>
      <c r="E1212" t="s">
        <v>88</v>
      </c>
      <c r="F1212">
        <v>54.28</v>
      </c>
      <c r="G1212">
        <v>54.28</v>
      </c>
      <c r="H1212">
        <v>51.52</v>
      </c>
      <c r="I1212">
        <v>53.44</v>
      </c>
      <c r="J1212">
        <v>54.93</v>
      </c>
      <c r="K1212">
        <v>56.24</v>
      </c>
      <c r="L1212">
        <v>57.76</v>
      </c>
      <c r="M1212">
        <v>59.46</v>
      </c>
      <c r="N1212">
        <v>61.21</v>
      </c>
      <c r="O1212">
        <v>63.11</v>
      </c>
      <c r="P1212">
        <v>65.3</v>
      </c>
      <c r="Q1212">
        <v>67.63</v>
      </c>
      <c r="R1212">
        <v>69.94</v>
      </c>
      <c r="S1212">
        <v>72.650000000000006</v>
      </c>
      <c r="T1212">
        <v>75.430000000000007</v>
      </c>
      <c r="U1212">
        <v>78.36</v>
      </c>
      <c r="V1212">
        <v>81.680000000000007</v>
      </c>
      <c r="W1212">
        <v>84.95</v>
      </c>
      <c r="X1212">
        <v>88.36</v>
      </c>
      <c r="Y1212">
        <v>91.94</v>
      </c>
      <c r="Z1212">
        <v>95.37</v>
      </c>
      <c r="AA1212">
        <v>99</v>
      </c>
      <c r="AB1212">
        <v>102.59</v>
      </c>
      <c r="AC1212">
        <v>106.57</v>
      </c>
      <c r="AD1212">
        <v>110.36</v>
      </c>
      <c r="AE1212">
        <v>114.21</v>
      </c>
      <c r="AF1212">
        <v>118.22</v>
      </c>
      <c r="AG1212">
        <v>122.4</v>
      </c>
      <c r="AH1212">
        <v>126.58</v>
      </c>
      <c r="AI1212">
        <v>127.85</v>
      </c>
      <c r="AJ1212">
        <v>128.61000000000001</v>
      </c>
      <c r="AK1212">
        <v>129.29</v>
      </c>
    </row>
    <row r="1213" spans="1:37" x14ac:dyDescent="0.3">
      <c r="A1213" s="24" t="str">
        <f t="shared" si="29"/>
        <v>SDGbaseTRAv2_UrbAS_BAU_wICAGRtrnsfrx_govhhd-5</v>
      </c>
      <c r="B1213" s="58" t="s">
        <v>221</v>
      </c>
      <c r="C1213" s="59" t="s">
        <v>276</v>
      </c>
      <c r="D1213" s="5" t="s">
        <v>193</v>
      </c>
      <c r="E1213" t="s">
        <v>89</v>
      </c>
      <c r="F1213">
        <v>51.45</v>
      </c>
      <c r="G1213">
        <v>51.45</v>
      </c>
      <c r="H1213">
        <v>48.84</v>
      </c>
      <c r="I1213">
        <v>50.65</v>
      </c>
      <c r="J1213">
        <v>52.07</v>
      </c>
      <c r="K1213">
        <v>53.31</v>
      </c>
      <c r="L1213">
        <v>54.75</v>
      </c>
      <c r="M1213">
        <v>56.36</v>
      </c>
      <c r="N1213">
        <v>58.02</v>
      </c>
      <c r="O1213">
        <v>59.82</v>
      </c>
      <c r="P1213">
        <v>61.9</v>
      </c>
      <c r="Q1213">
        <v>64.099999999999994</v>
      </c>
      <c r="R1213">
        <v>66.3</v>
      </c>
      <c r="S1213">
        <v>68.87</v>
      </c>
      <c r="T1213">
        <v>71.5</v>
      </c>
      <c r="U1213">
        <v>74.28</v>
      </c>
      <c r="V1213">
        <v>77.42</v>
      </c>
      <c r="W1213">
        <v>80.52</v>
      </c>
      <c r="X1213">
        <v>83.76</v>
      </c>
      <c r="Y1213">
        <v>87.15</v>
      </c>
      <c r="Z1213">
        <v>90.4</v>
      </c>
      <c r="AA1213">
        <v>93.84</v>
      </c>
      <c r="AB1213">
        <v>97.24</v>
      </c>
      <c r="AC1213">
        <v>101.02</v>
      </c>
      <c r="AD1213">
        <v>104.6</v>
      </c>
      <c r="AE1213">
        <v>108.26</v>
      </c>
      <c r="AF1213">
        <v>112.06</v>
      </c>
      <c r="AG1213">
        <v>116.02</v>
      </c>
      <c r="AH1213">
        <v>119.98</v>
      </c>
      <c r="AI1213">
        <v>121.18</v>
      </c>
      <c r="AJ1213">
        <v>121.9</v>
      </c>
      <c r="AK1213">
        <v>122.55</v>
      </c>
    </row>
    <row r="1214" spans="1:37" x14ac:dyDescent="0.3">
      <c r="A1214" s="24" t="str">
        <f t="shared" si="29"/>
        <v>SDGbaseTRAv2_UrbAS_BAU_wICAGRtrnsfrx_govhhd-6</v>
      </c>
      <c r="B1214" s="58" t="s">
        <v>221</v>
      </c>
      <c r="C1214" s="59" t="s">
        <v>276</v>
      </c>
      <c r="D1214" s="5" t="s">
        <v>193</v>
      </c>
      <c r="E1214" t="s">
        <v>90</v>
      </c>
      <c r="F1214">
        <v>33.299999999999997</v>
      </c>
      <c r="G1214">
        <v>33.299999999999997</v>
      </c>
      <c r="H1214">
        <v>31.61</v>
      </c>
      <c r="I1214">
        <v>32.79</v>
      </c>
      <c r="J1214">
        <v>33.71</v>
      </c>
      <c r="K1214">
        <v>34.51</v>
      </c>
      <c r="L1214">
        <v>35.44</v>
      </c>
      <c r="M1214">
        <v>36.479999999999997</v>
      </c>
      <c r="N1214">
        <v>37.56</v>
      </c>
      <c r="O1214">
        <v>38.729999999999997</v>
      </c>
      <c r="P1214">
        <v>40.07</v>
      </c>
      <c r="Q1214">
        <v>41.5</v>
      </c>
      <c r="R1214">
        <v>42.92</v>
      </c>
      <c r="S1214">
        <v>44.58</v>
      </c>
      <c r="T1214">
        <v>46.28</v>
      </c>
      <c r="U1214">
        <v>48.08</v>
      </c>
      <c r="V1214">
        <v>50.12</v>
      </c>
      <c r="W1214">
        <v>52.13</v>
      </c>
      <c r="X1214">
        <v>54.22</v>
      </c>
      <c r="Y1214">
        <v>56.41</v>
      </c>
      <c r="Z1214">
        <v>58.52</v>
      </c>
      <c r="AA1214">
        <v>60.75</v>
      </c>
      <c r="AB1214">
        <v>62.95</v>
      </c>
      <c r="AC1214">
        <v>65.39</v>
      </c>
      <c r="AD1214">
        <v>67.709999999999994</v>
      </c>
      <c r="AE1214">
        <v>70.08</v>
      </c>
      <c r="AF1214">
        <v>72.540000000000006</v>
      </c>
      <c r="AG1214">
        <v>75.099999999999994</v>
      </c>
      <c r="AH1214">
        <v>77.67</v>
      </c>
      <c r="AI1214">
        <v>78.45</v>
      </c>
      <c r="AJ1214">
        <v>78.91</v>
      </c>
      <c r="AK1214">
        <v>79.33</v>
      </c>
    </row>
    <row r="1215" spans="1:37" x14ac:dyDescent="0.3">
      <c r="A1215" s="24" t="str">
        <f t="shared" si="29"/>
        <v>SDGbaseTRAv2_UrbAS_BAU_wICAGRtrnsfrx_govhhd-7</v>
      </c>
      <c r="B1215" s="58" t="s">
        <v>221</v>
      </c>
      <c r="C1215" s="59" t="s">
        <v>276</v>
      </c>
      <c r="D1215" s="5" t="s">
        <v>193</v>
      </c>
      <c r="E1215" t="s">
        <v>91</v>
      </c>
      <c r="F1215">
        <v>17.170000000000002</v>
      </c>
      <c r="G1215">
        <v>17.170000000000002</v>
      </c>
      <c r="H1215">
        <v>16.29</v>
      </c>
      <c r="I1215">
        <v>16.899999999999999</v>
      </c>
      <c r="J1215">
        <v>17.37</v>
      </c>
      <c r="K1215">
        <v>17.79</v>
      </c>
      <c r="L1215">
        <v>18.27</v>
      </c>
      <c r="M1215">
        <v>18.8</v>
      </c>
      <c r="N1215">
        <v>19.36</v>
      </c>
      <c r="O1215">
        <v>19.96</v>
      </c>
      <c r="P1215">
        <v>20.65</v>
      </c>
      <c r="Q1215">
        <v>21.39</v>
      </c>
      <c r="R1215">
        <v>22.12</v>
      </c>
      <c r="S1215">
        <v>22.98</v>
      </c>
      <c r="T1215">
        <v>23.86</v>
      </c>
      <c r="U1215">
        <v>24.78</v>
      </c>
      <c r="V1215">
        <v>25.83</v>
      </c>
      <c r="W1215">
        <v>26.87</v>
      </c>
      <c r="X1215">
        <v>27.95</v>
      </c>
      <c r="Y1215">
        <v>29.08</v>
      </c>
      <c r="Z1215">
        <v>30.16</v>
      </c>
      <c r="AA1215">
        <v>31.31</v>
      </c>
      <c r="AB1215">
        <v>32.450000000000003</v>
      </c>
      <c r="AC1215">
        <v>33.700000000000003</v>
      </c>
      <c r="AD1215">
        <v>34.9</v>
      </c>
      <c r="AE1215">
        <v>36.119999999999997</v>
      </c>
      <c r="AF1215">
        <v>37.39</v>
      </c>
      <c r="AG1215">
        <v>38.71</v>
      </c>
      <c r="AH1215">
        <v>40.03</v>
      </c>
      <c r="AI1215">
        <v>40.43</v>
      </c>
      <c r="AJ1215">
        <v>40.67</v>
      </c>
      <c r="AK1215">
        <v>40.89</v>
      </c>
    </row>
    <row r="1216" spans="1:37" x14ac:dyDescent="0.3">
      <c r="A1216" s="24" t="str">
        <f t="shared" si="29"/>
        <v>SDGbaseTRAv2_UrbAS_BAU_wICAGRtrnsfrx_govhhd-8</v>
      </c>
      <c r="B1216" s="58" t="s">
        <v>221</v>
      </c>
      <c r="C1216" s="59" t="s">
        <v>276</v>
      </c>
      <c r="D1216" s="5" t="s">
        <v>193</v>
      </c>
      <c r="E1216" t="s">
        <v>92</v>
      </c>
      <c r="F1216">
        <v>-31.54</v>
      </c>
      <c r="G1216">
        <v>-31.54</v>
      </c>
      <c r="H1216">
        <v>-29.94</v>
      </c>
      <c r="I1216">
        <v>-31.05</v>
      </c>
      <c r="J1216">
        <v>-31.92</v>
      </c>
      <c r="K1216">
        <v>-32.68</v>
      </c>
      <c r="L1216">
        <v>-33.56</v>
      </c>
      <c r="M1216">
        <v>-34.549999999999997</v>
      </c>
      <c r="N1216">
        <v>-35.57</v>
      </c>
      <c r="O1216">
        <v>-36.67</v>
      </c>
      <c r="P1216">
        <v>-37.950000000000003</v>
      </c>
      <c r="Q1216">
        <v>-39.299999999999997</v>
      </c>
      <c r="R1216">
        <v>-40.64</v>
      </c>
      <c r="S1216">
        <v>-42.22</v>
      </c>
      <c r="T1216">
        <v>-43.83</v>
      </c>
      <c r="U1216">
        <v>-45.53</v>
      </c>
      <c r="V1216">
        <v>-47.46</v>
      </c>
      <c r="W1216">
        <v>-49.36</v>
      </c>
      <c r="X1216">
        <v>-51.35</v>
      </c>
      <c r="Y1216">
        <v>-53.42</v>
      </c>
      <c r="Z1216">
        <v>-55.42</v>
      </c>
      <c r="AA1216">
        <v>-57.53</v>
      </c>
      <c r="AB1216">
        <v>-59.61</v>
      </c>
      <c r="AC1216">
        <v>-61.93</v>
      </c>
      <c r="AD1216">
        <v>-64.13</v>
      </c>
      <c r="AE1216">
        <v>-66.37</v>
      </c>
      <c r="AF1216">
        <v>-68.7</v>
      </c>
      <c r="AG1216">
        <v>-71.12</v>
      </c>
      <c r="AH1216">
        <v>-73.55</v>
      </c>
      <c r="AI1216">
        <v>-74.290000000000006</v>
      </c>
      <c r="AJ1216">
        <v>-74.73</v>
      </c>
      <c r="AK1216">
        <v>-75.13</v>
      </c>
    </row>
    <row r="1217" spans="1:37" x14ac:dyDescent="0.3">
      <c r="A1217" s="24" t="str">
        <f t="shared" si="29"/>
        <v>SDGbaseTRAv2_UrbAS_BAU_wICAGRtrnsfrx_govhhd-9</v>
      </c>
      <c r="B1217" s="58" t="s">
        <v>221</v>
      </c>
      <c r="C1217" s="59" t="s">
        <v>276</v>
      </c>
      <c r="D1217" s="5" t="s">
        <v>193</v>
      </c>
      <c r="E1217" t="s">
        <v>93</v>
      </c>
      <c r="F1217">
        <v>-164.45</v>
      </c>
      <c r="G1217">
        <v>-164.45</v>
      </c>
      <c r="H1217">
        <v>-156.11000000000001</v>
      </c>
      <c r="I1217">
        <v>-161.91999999999999</v>
      </c>
      <c r="J1217">
        <v>-166.43</v>
      </c>
      <c r="K1217">
        <v>-170.4</v>
      </c>
      <c r="L1217">
        <v>-175</v>
      </c>
      <c r="M1217">
        <v>-180.15</v>
      </c>
      <c r="N1217">
        <v>-185.45</v>
      </c>
      <c r="O1217">
        <v>-191.23</v>
      </c>
      <c r="P1217">
        <v>-197.86</v>
      </c>
      <c r="Q1217">
        <v>-204.9</v>
      </c>
      <c r="R1217">
        <v>-211.91</v>
      </c>
      <c r="S1217">
        <v>-220.12</v>
      </c>
      <c r="T1217">
        <v>-228.54</v>
      </c>
      <c r="U1217">
        <v>-237.42</v>
      </c>
      <c r="V1217">
        <v>-247.48</v>
      </c>
      <c r="W1217">
        <v>-257.39</v>
      </c>
      <c r="X1217">
        <v>-267.72000000000003</v>
      </c>
      <c r="Y1217">
        <v>-278.57</v>
      </c>
      <c r="Z1217">
        <v>-288.95</v>
      </c>
      <c r="AA1217">
        <v>-299.97000000000003</v>
      </c>
      <c r="AB1217">
        <v>-310.83</v>
      </c>
      <c r="AC1217">
        <v>-322.89</v>
      </c>
      <c r="AD1217">
        <v>-334.36</v>
      </c>
      <c r="AE1217">
        <v>-346.05</v>
      </c>
      <c r="AF1217">
        <v>-358.2</v>
      </c>
      <c r="AG1217">
        <v>-370.85</v>
      </c>
      <c r="AH1217">
        <v>-383.52</v>
      </c>
      <c r="AI1217">
        <v>-387.36</v>
      </c>
      <c r="AJ1217">
        <v>-389.66</v>
      </c>
      <c r="AK1217">
        <v>-391.72</v>
      </c>
    </row>
    <row r="1218" spans="1:37" x14ac:dyDescent="0.3">
      <c r="A1218" s="24" t="str">
        <f t="shared" si="29"/>
        <v>SDGbaseTRAv2_UrbAS_BAU_wICAGRtrnsfrx_rowent-e</v>
      </c>
      <c r="B1218" s="58" t="s">
        <v>221</v>
      </c>
      <c r="C1218" s="59" t="s">
        <v>276</v>
      </c>
      <c r="D1218" s="5" t="s">
        <v>194</v>
      </c>
      <c r="E1218" t="s">
        <v>83</v>
      </c>
      <c r="F1218">
        <v>-32.42</v>
      </c>
      <c r="G1218">
        <v>-32.42</v>
      </c>
      <c r="H1218">
        <v>-32.42</v>
      </c>
      <c r="I1218">
        <v>-32.42</v>
      </c>
      <c r="J1218">
        <v>-32.42</v>
      </c>
      <c r="K1218">
        <v>-32.42</v>
      </c>
      <c r="L1218">
        <v>-32.42</v>
      </c>
      <c r="M1218">
        <v>-32.42</v>
      </c>
      <c r="N1218">
        <v>-32.42</v>
      </c>
      <c r="O1218">
        <v>-32.42</v>
      </c>
      <c r="P1218">
        <v>-32.42</v>
      </c>
      <c r="Q1218">
        <v>-32.42</v>
      </c>
      <c r="R1218">
        <v>-32.42</v>
      </c>
      <c r="S1218">
        <v>-32.42</v>
      </c>
      <c r="T1218">
        <v>-32.42</v>
      </c>
      <c r="U1218">
        <v>-32.42</v>
      </c>
      <c r="V1218">
        <v>-32.42</v>
      </c>
      <c r="W1218">
        <v>-32.42</v>
      </c>
      <c r="X1218">
        <v>-32.42</v>
      </c>
      <c r="Y1218">
        <v>-32.42</v>
      </c>
      <c r="Z1218">
        <v>-32.42</v>
      </c>
      <c r="AA1218">
        <v>-32.42</v>
      </c>
      <c r="AB1218">
        <v>-32.42</v>
      </c>
      <c r="AC1218">
        <v>-32.42</v>
      </c>
      <c r="AD1218">
        <v>-32.42</v>
      </c>
      <c r="AE1218">
        <v>-32.42</v>
      </c>
      <c r="AF1218">
        <v>-32.42</v>
      </c>
      <c r="AG1218">
        <v>-32.42</v>
      </c>
      <c r="AH1218">
        <v>-32.42</v>
      </c>
      <c r="AI1218">
        <v>-32.42</v>
      </c>
      <c r="AJ1218">
        <v>-32.42</v>
      </c>
      <c r="AK1218">
        <v>-32.42</v>
      </c>
    </row>
    <row r="1219" spans="1:37" x14ac:dyDescent="0.3">
      <c r="A1219" s="24" t="str">
        <f t="shared" si="29"/>
        <v>SDGbaseTRAv2_UrbAS_BAU_wICAGRtrnsfrx_rowhhd-0</v>
      </c>
      <c r="B1219" s="58" t="s">
        <v>221</v>
      </c>
      <c r="C1219" s="59" t="s">
        <v>276</v>
      </c>
      <c r="D1219" s="5" t="s">
        <v>194</v>
      </c>
      <c r="E1219" t="s">
        <v>84</v>
      </c>
      <c r="F1219">
        <v>0.03</v>
      </c>
      <c r="G1219">
        <v>0.03</v>
      </c>
      <c r="H1219">
        <v>0.03</v>
      </c>
      <c r="I1219">
        <v>0.03</v>
      </c>
      <c r="J1219">
        <v>0.03</v>
      </c>
      <c r="K1219">
        <v>0.03</v>
      </c>
      <c r="L1219">
        <v>0.03</v>
      </c>
      <c r="M1219">
        <v>0.03</v>
      </c>
      <c r="N1219">
        <v>0.03</v>
      </c>
      <c r="O1219">
        <v>0.03</v>
      </c>
      <c r="P1219">
        <v>0.03</v>
      </c>
      <c r="Q1219">
        <v>0.03</v>
      </c>
      <c r="R1219">
        <v>0.03</v>
      </c>
      <c r="S1219">
        <v>0.03</v>
      </c>
      <c r="T1219">
        <v>0.03</v>
      </c>
      <c r="U1219">
        <v>0.03</v>
      </c>
      <c r="V1219">
        <v>0.03</v>
      </c>
      <c r="W1219">
        <v>0.03</v>
      </c>
      <c r="X1219">
        <v>0.03</v>
      </c>
      <c r="Y1219">
        <v>0.03</v>
      </c>
      <c r="Z1219">
        <v>0.03</v>
      </c>
      <c r="AA1219">
        <v>0.03</v>
      </c>
      <c r="AB1219">
        <v>0.03</v>
      </c>
      <c r="AC1219">
        <v>0.03</v>
      </c>
      <c r="AD1219">
        <v>0.03</v>
      </c>
      <c r="AE1219">
        <v>0.03</v>
      </c>
      <c r="AF1219">
        <v>0.03</v>
      </c>
      <c r="AG1219">
        <v>0.03</v>
      </c>
      <c r="AH1219">
        <v>0.03</v>
      </c>
      <c r="AI1219">
        <v>0.03</v>
      </c>
      <c r="AJ1219">
        <v>0.03</v>
      </c>
      <c r="AK1219">
        <v>0.03</v>
      </c>
    </row>
    <row r="1220" spans="1:37" x14ac:dyDescent="0.3">
      <c r="A1220" s="24" t="str">
        <f t="shared" si="29"/>
        <v>SDGbaseTRAv2_UrbAS_BAU_wICAGRtrnsfrx_rowhhd-1</v>
      </c>
      <c r="B1220" s="58" t="s">
        <v>221</v>
      </c>
      <c r="C1220" s="59" t="s">
        <v>276</v>
      </c>
      <c r="D1220" s="5" t="s">
        <v>194</v>
      </c>
      <c r="E1220" t="s">
        <v>85</v>
      </c>
      <c r="F1220">
        <v>0.06</v>
      </c>
      <c r="G1220">
        <v>0.06</v>
      </c>
      <c r="H1220">
        <v>0.06</v>
      </c>
      <c r="I1220">
        <v>0.06</v>
      </c>
      <c r="J1220">
        <v>0.06</v>
      </c>
      <c r="K1220">
        <v>0.06</v>
      </c>
      <c r="L1220">
        <v>0.06</v>
      </c>
      <c r="M1220">
        <v>0.06</v>
      </c>
      <c r="N1220">
        <v>0.06</v>
      </c>
      <c r="O1220">
        <v>0.06</v>
      </c>
      <c r="P1220">
        <v>0.06</v>
      </c>
      <c r="Q1220">
        <v>0.06</v>
      </c>
      <c r="R1220">
        <v>0.06</v>
      </c>
      <c r="S1220">
        <v>0.06</v>
      </c>
      <c r="T1220">
        <v>0.06</v>
      </c>
      <c r="U1220">
        <v>0.06</v>
      </c>
      <c r="V1220">
        <v>0.06</v>
      </c>
      <c r="W1220">
        <v>0.06</v>
      </c>
      <c r="X1220">
        <v>0.06</v>
      </c>
      <c r="Y1220">
        <v>0.06</v>
      </c>
      <c r="Z1220">
        <v>0.06</v>
      </c>
      <c r="AA1220">
        <v>0.06</v>
      </c>
      <c r="AB1220">
        <v>0.06</v>
      </c>
      <c r="AC1220">
        <v>0.06</v>
      </c>
      <c r="AD1220">
        <v>0.06</v>
      </c>
      <c r="AE1220">
        <v>0.06</v>
      </c>
      <c r="AF1220">
        <v>0.06</v>
      </c>
      <c r="AG1220">
        <v>0.06</v>
      </c>
      <c r="AH1220">
        <v>0.06</v>
      </c>
      <c r="AI1220">
        <v>0.06</v>
      </c>
      <c r="AJ1220">
        <v>0.06</v>
      </c>
      <c r="AK1220">
        <v>0.06</v>
      </c>
    </row>
    <row r="1221" spans="1:37" x14ac:dyDescent="0.3">
      <c r="A1221" s="24" t="str">
        <f t="shared" si="29"/>
        <v>SDGbaseTRAv2_UrbAS_BAU_wICAGRtrnsfrx_rowhhd-2</v>
      </c>
      <c r="B1221" s="58" t="s">
        <v>221</v>
      </c>
      <c r="C1221" s="59" t="s">
        <v>276</v>
      </c>
      <c r="D1221" s="5" t="s">
        <v>194</v>
      </c>
      <c r="E1221" t="s">
        <v>86</v>
      </c>
      <c r="F1221">
        <v>0.13</v>
      </c>
      <c r="G1221">
        <v>0.13</v>
      </c>
      <c r="H1221">
        <v>0.13</v>
      </c>
      <c r="I1221">
        <v>0.13</v>
      </c>
      <c r="J1221">
        <v>0.13</v>
      </c>
      <c r="K1221">
        <v>0.13</v>
      </c>
      <c r="L1221">
        <v>0.13</v>
      </c>
      <c r="M1221">
        <v>0.13</v>
      </c>
      <c r="N1221">
        <v>0.13</v>
      </c>
      <c r="O1221">
        <v>0.13</v>
      </c>
      <c r="P1221">
        <v>0.13</v>
      </c>
      <c r="Q1221">
        <v>0.13</v>
      </c>
      <c r="R1221">
        <v>0.13</v>
      </c>
      <c r="S1221">
        <v>0.13</v>
      </c>
      <c r="T1221">
        <v>0.13</v>
      </c>
      <c r="U1221">
        <v>0.13</v>
      </c>
      <c r="V1221">
        <v>0.13</v>
      </c>
      <c r="W1221">
        <v>0.13</v>
      </c>
      <c r="X1221">
        <v>0.13</v>
      </c>
      <c r="Y1221">
        <v>0.13</v>
      </c>
      <c r="Z1221">
        <v>0.13</v>
      </c>
      <c r="AA1221">
        <v>0.13</v>
      </c>
      <c r="AB1221">
        <v>0.13</v>
      </c>
      <c r="AC1221">
        <v>0.13</v>
      </c>
      <c r="AD1221">
        <v>0.13</v>
      </c>
      <c r="AE1221">
        <v>0.13</v>
      </c>
      <c r="AF1221">
        <v>0.13</v>
      </c>
      <c r="AG1221">
        <v>0.13</v>
      </c>
      <c r="AH1221">
        <v>0.13</v>
      </c>
      <c r="AI1221">
        <v>0.13</v>
      </c>
      <c r="AJ1221">
        <v>0.13</v>
      </c>
      <c r="AK1221">
        <v>0.13</v>
      </c>
    </row>
    <row r="1222" spans="1:37" x14ac:dyDescent="0.3">
      <c r="A1222" s="24" t="str">
        <f t="shared" si="29"/>
        <v>SDGbaseTRAv2_UrbAS_BAU_wICAGRtrnsfrx_rowhhd-3</v>
      </c>
      <c r="B1222" s="58" t="s">
        <v>221</v>
      </c>
      <c r="C1222" s="59" t="s">
        <v>276</v>
      </c>
      <c r="D1222" s="5" t="s">
        <v>194</v>
      </c>
      <c r="E1222" t="s">
        <v>87</v>
      </c>
      <c r="F1222">
        <v>0.21</v>
      </c>
      <c r="G1222">
        <v>0.21</v>
      </c>
      <c r="H1222">
        <v>0.21</v>
      </c>
      <c r="I1222">
        <v>0.21</v>
      </c>
      <c r="J1222">
        <v>0.21</v>
      </c>
      <c r="K1222">
        <v>0.21</v>
      </c>
      <c r="L1222">
        <v>0.21</v>
      </c>
      <c r="M1222">
        <v>0.21</v>
      </c>
      <c r="N1222">
        <v>0.21</v>
      </c>
      <c r="O1222">
        <v>0.21</v>
      </c>
      <c r="P1222">
        <v>0.21</v>
      </c>
      <c r="Q1222">
        <v>0.21</v>
      </c>
      <c r="R1222">
        <v>0.21</v>
      </c>
      <c r="S1222">
        <v>0.21</v>
      </c>
      <c r="T1222">
        <v>0.21</v>
      </c>
      <c r="U1222">
        <v>0.21</v>
      </c>
      <c r="V1222">
        <v>0.21</v>
      </c>
      <c r="W1222">
        <v>0.21</v>
      </c>
      <c r="X1222">
        <v>0.21</v>
      </c>
      <c r="Y1222">
        <v>0.21</v>
      </c>
      <c r="Z1222">
        <v>0.21</v>
      </c>
      <c r="AA1222">
        <v>0.21</v>
      </c>
      <c r="AB1222">
        <v>0.21</v>
      </c>
      <c r="AC1222">
        <v>0.21</v>
      </c>
      <c r="AD1222">
        <v>0.21</v>
      </c>
      <c r="AE1222">
        <v>0.21</v>
      </c>
      <c r="AF1222">
        <v>0.21</v>
      </c>
      <c r="AG1222">
        <v>0.21</v>
      </c>
      <c r="AH1222">
        <v>0.21</v>
      </c>
      <c r="AI1222">
        <v>0.21</v>
      </c>
      <c r="AJ1222">
        <v>0.21</v>
      </c>
      <c r="AK1222">
        <v>0.21</v>
      </c>
    </row>
    <row r="1223" spans="1:37" x14ac:dyDescent="0.3">
      <c r="A1223" s="24" t="str">
        <f t="shared" si="29"/>
        <v>SDGbaseTRAv2_UrbAS_BAU_wICAGRtrnsfrx_rowhhd-4</v>
      </c>
      <c r="B1223" s="58" t="s">
        <v>221</v>
      </c>
      <c r="C1223" s="59" t="s">
        <v>276</v>
      </c>
      <c r="D1223" s="5" t="s">
        <v>194</v>
      </c>
      <c r="E1223" t="s">
        <v>88</v>
      </c>
      <c r="F1223">
        <v>0.21</v>
      </c>
      <c r="G1223">
        <v>0.21</v>
      </c>
      <c r="H1223">
        <v>0.21</v>
      </c>
      <c r="I1223">
        <v>0.21</v>
      </c>
      <c r="J1223">
        <v>0.21</v>
      </c>
      <c r="K1223">
        <v>0.21</v>
      </c>
      <c r="L1223">
        <v>0.21</v>
      </c>
      <c r="M1223">
        <v>0.21</v>
      </c>
      <c r="N1223">
        <v>0.21</v>
      </c>
      <c r="O1223">
        <v>0.21</v>
      </c>
      <c r="P1223">
        <v>0.21</v>
      </c>
      <c r="Q1223">
        <v>0.21</v>
      </c>
      <c r="R1223">
        <v>0.21</v>
      </c>
      <c r="S1223">
        <v>0.21</v>
      </c>
      <c r="T1223">
        <v>0.21</v>
      </c>
      <c r="U1223">
        <v>0.21</v>
      </c>
      <c r="V1223">
        <v>0.21</v>
      </c>
      <c r="W1223">
        <v>0.21</v>
      </c>
      <c r="X1223">
        <v>0.21</v>
      </c>
      <c r="Y1223">
        <v>0.21</v>
      </c>
      <c r="Z1223">
        <v>0.21</v>
      </c>
      <c r="AA1223">
        <v>0.21</v>
      </c>
      <c r="AB1223">
        <v>0.21</v>
      </c>
      <c r="AC1223">
        <v>0.21</v>
      </c>
      <c r="AD1223">
        <v>0.21</v>
      </c>
      <c r="AE1223">
        <v>0.21</v>
      </c>
      <c r="AF1223">
        <v>0.21</v>
      </c>
      <c r="AG1223">
        <v>0.21</v>
      </c>
      <c r="AH1223">
        <v>0.21</v>
      </c>
      <c r="AI1223">
        <v>0.21</v>
      </c>
      <c r="AJ1223">
        <v>0.21</v>
      </c>
      <c r="AK1223">
        <v>0.21</v>
      </c>
    </row>
    <row r="1224" spans="1:37" x14ac:dyDescent="0.3">
      <c r="A1224" s="24" t="str">
        <f t="shared" si="29"/>
        <v>SDGbaseTRAv2_UrbAS_BAU_wICAGRtrnsfrx_rowhhd-5</v>
      </c>
      <c r="B1224" s="58" t="s">
        <v>221</v>
      </c>
      <c r="C1224" s="59" t="s">
        <v>276</v>
      </c>
      <c r="D1224" s="5" t="s">
        <v>194</v>
      </c>
      <c r="E1224" t="s">
        <v>89</v>
      </c>
      <c r="F1224">
        <v>0.3</v>
      </c>
      <c r="G1224">
        <v>0.3</v>
      </c>
      <c r="H1224">
        <v>0.3</v>
      </c>
      <c r="I1224">
        <v>0.3</v>
      </c>
      <c r="J1224">
        <v>0.3</v>
      </c>
      <c r="K1224">
        <v>0.3</v>
      </c>
      <c r="L1224">
        <v>0.3</v>
      </c>
      <c r="M1224">
        <v>0.3</v>
      </c>
      <c r="N1224">
        <v>0.3</v>
      </c>
      <c r="O1224">
        <v>0.3</v>
      </c>
      <c r="P1224">
        <v>0.3</v>
      </c>
      <c r="Q1224">
        <v>0.3</v>
      </c>
      <c r="R1224">
        <v>0.3</v>
      </c>
      <c r="S1224">
        <v>0.3</v>
      </c>
      <c r="T1224">
        <v>0.3</v>
      </c>
      <c r="U1224">
        <v>0.3</v>
      </c>
      <c r="V1224">
        <v>0.3</v>
      </c>
      <c r="W1224">
        <v>0.3</v>
      </c>
      <c r="X1224">
        <v>0.3</v>
      </c>
      <c r="Y1224">
        <v>0.3</v>
      </c>
      <c r="Z1224">
        <v>0.3</v>
      </c>
      <c r="AA1224">
        <v>0.3</v>
      </c>
      <c r="AB1224">
        <v>0.3</v>
      </c>
      <c r="AC1224">
        <v>0.3</v>
      </c>
      <c r="AD1224">
        <v>0.3</v>
      </c>
      <c r="AE1224">
        <v>0.3</v>
      </c>
      <c r="AF1224">
        <v>0.3</v>
      </c>
      <c r="AG1224">
        <v>0.3</v>
      </c>
      <c r="AH1224">
        <v>0.3</v>
      </c>
      <c r="AI1224">
        <v>0.3</v>
      </c>
      <c r="AJ1224">
        <v>0.3</v>
      </c>
      <c r="AK1224">
        <v>0.3</v>
      </c>
    </row>
    <row r="1225" spans="1:37" x14ac:dyDescent="0.3">
      <c r="A1225" s="24" t="str">
        <f t="shared" si="29"/>
        <v>SDGbaseTRAv2_UrbAS_BAU_wICAGRtrnsfrx_rowhhd-6</v>
      </c>
      <c r="B1225" s="58" t="s">
        <v>221</v>
      </c>
      <c r="C1225" s="59" t="s">
        <v>276</v>
      </c>
      <c r="D1225" s="5" t="s">
        <v>194</v>
      </c>
      <c r="E1225" t="s">
        <v>90</v>
      </c>
      <c r="F1225">
        <v>0.56000000000000005</v>
      </c>
      <c r="G1225">
        <v>0.56000000000000005</v>
      </c>
      <c r="H1225">
        <v>0.56000000000000005</v>
      </c>
      <c r="I1225">
        <v>0.56000000000000005</v>
      </c>
      <c r="J1225">
        <v>0.56000000000000005</v>
      </c>
      <c r="K1225">
        <v>0.56000000000000005</v>
      </c>
      <c r="L1225">
        <v>0.56000000000000005</v>
      </c>
      <c r="M1225">
        <v>0.56000000000000005</v>
      </c>
      <c r="N1225">
        <v>0.56000000000000005</v>
      </c>
      <c r="O1225">
        <v>0.56000000000000005</v>
      </c>
      <c r="P1225">
        <v>0.56000000000000005</v>
      </c>
      <c r="Q1225">
        <v>0.56000000000000005</v>
      </c>
      <c r="R1225">
        <v>0.56000000000000005</v>
      </c>
      <c r="S1225">
        <v>0.56000000000000005</v>
      </c>
      <c r="T1225">
        <v>0.56000000000000005</v>
      </c>
      <c r="U1225">
        <v>0.56000000000000005</v>
      </c>
      <c r="V1225">
        <v>0.56000000000000005</v>
      </c>
      <c r="W1225">
        <v>0.56000000000000005</v>
      </c>
      <c r="X1225">
        <v>0.56000000000000005</v>
      </c>
      <c r="Y1225">
        <v>0.56000000000000005</v>
      </c>
      <c r="Z1225">
        <v>0.56000000000000005</v>
      </c>
      <c r="AA1225">
        <v>0.56000000000000005</v>
      </c>
      <c r="AB1225">
        <v>0.56000000000000005</v>
      </c>
      <c r="AC1225">
        <v>0.56000000000000005</v>
      </c>
      <c r="AD1225">
        <v>0.56000000000000005</v>
      </c>
      <c r="AE1225">
        <v>0.56000000000000005</v>
      </c>
      <c r="AF1225">
        <v>0.56000000000000005</v>
      </c>
      <c r="AG1225">
        <v>0.56000000000000005</v>
      </c>
      <c r="AH1225">
        <v>0.56000000000000005</v>
      </c>
      <c r="AI1225">
        <v>0.56000000000000005</v>
      </c>
      <c r="AJ1225">
        <v>0.56000000000000005</v>
      </c>
      <c r="AK1225">
        <v>0.56000000000000005</v>
      </c>
    </row>
    <row r="1226" spans="1:37" x14ac:dyDescent="0.3">
      <c r="A1226" s="24" t="str">
        <f t="shared" si="29"/>
        <v>SDGbaseTRAv2_UrbAS_BAU_wICAGRtrnsfrx_rowhhd-7</v>
      </c>
      <c r="B1226" s="58" t="s">
        <v>221</v>
      </c>
      <c r="C1226" s="59" t="s">
        <v>276</v>
      </c>
      <c r="D1226" s="5" t="s">
        <v>194</v>
      </c>
      <c r="E1226" t="s">
        <v>91</v>
      </c>
      <c r="F1226">
        <v>0.68</v>
      </c>
      <c r="G1226">
        <v>0.68</v>
      </c>
      <c r="H1226">
        <v>0.68</v>
      </c>
      <c r="I1226">
        <v>0.68</v>
      </c>
      <c r="J1226">
        <v>0.68</v>
      </c>
      <c r="K1226">
        <v>0.68</v>
      </c>
      <c r="L1226">
        <v>0.68</v>
      </c>
      <c r="M1226">
        <v>0.68</v>
      </c>
      <c r="N1226">
        <v>0.68</v>
      </c>
      <c r="O1226">
        <v>0.68</v>
      </c>
      <c r="P1226">
        <v>0.68</v>
      </c>
      <c r="Q1226">
        <v>0.68</v>
      </c>
      <c r="R1226">
        <v>0.68</v>
      </c>
      <c r="S1226">
        <v>0.68</v>
      </c>
      <c r="T1226">
        <v>0.68</v>
      </c>
      <c r="U1226">
        <v>0.68</v>
      </c>
      <c r="V1226">
        <v>0.68</v>
      </c>
      <c r="W1226">
        <v>0.68</v>
      </c>
      <c r="X1226">
        <v>0.68</v>
      </c>
      <c r="Y1226">
        <v>0.68</v>
      </c>
      <c r="Z1226">
        <v>0.68</v>
      </c>
      <c r="AA1226">
        <v>0.68</v>
      </c>
      <c r="AB1226">
        <v>0.68</v>
      </c>
      <c r="AC1226">
        <v>0.68</v>
      </c>
      <c r="AD1226">
        <v>0.68</v>
      </c>
      <c r="AE1226">
        <v>0.68</v>
      </c>
      <c r="AF1226">
        <v>0.68</v>
      </c>
      <c r="AG1226">
        <v>0.68</v>
      </c>
      <c r="AH1226">
        <v>0.68</v>
      </c>
      <c r="AI1226">
        <v>0.68</v>
      </c>
      <c r="AJ1226">
        <v>0.68</v>
      </c>
      <c r="AK1226">
        <v>0.68</v>
      </c>
    </row>
    <row r="1227" spans="1:37" x14ac:dyDescent="0.3">
      <c r="A1227" s="24" t="str">
        <f t="shared" si="29"/>
        <v>SDGbaseTRAv2_UrbAS_BAU_wICAGRtrnsfrx_rowhhd-8</v>
      </c>
      <c r="B1227" s="58" t="s">
        <v>221</v>
      </c>
      <c r="C1227" s="59" t="s">
        <v>276</v>
      </c>
      <c r="D1227" s="5" t="s">
        <v>194</v>
      </c>
      <c r="E1227" t="s">
        <v>92</v>
      </c>
      <c r="F1227">
        <v>2.34</v>
      </c>
      <c r="G1227">
        <v>2.34</v>
      </c>
      <c r="H1227">
        <v>2.34</v>
      </c>
      <c r="I1227">
        <v>2.34</v>
      </c>
      <c r="J1227">
        <v>2.34</v>
      </c>
      <c r="K1227">
        <v>2.34</v>
      </c>
      <c r="L1227">
        <v>2.34</v>
      </c>
      <c r="M1227">
        <v>2.34</v>
      </c>
      <c r="N1227">
        <v>2.34</v>
      </c>
      <c r="O1227">
        <v>2.34</v>
      </c>
      <c r="P1227">
        <v>2.34</v>
      </c>
      <c r="Q1227">
        <v>2.34</v>
      </c>
      <c r="R1227">
        <v>2.34</v>
      </c>
      <c r="S1227">
        <v>2.34</v>
      </c>
      <c r="T1227">
        <v>2.34</v>
      </c>
      <c r="U1227">
        <v>2.34</v>
      </c>
      <c r="V1227">
        <v>2.34</v>
      </c>
      <c r="W1227">
        <v>2.34</v>
      </c>
      <c r="X1227">
        <v>2.34</v>
      </c>
      <c r="Y1227">
        <v>2.34</v>
      </c>
      <c r="Z1227">
        <v>2.34</v>
      </c>
      <c r="AA1227">
        <v>2.34</v>
      </c>
      <c r="AB1227">
        <v>2.34</v>
      </c>
      <c r="AC1227">
        <v>2.34</v>
      </c>
      <c r="AD1227">
        <v>2.34</v>
      </c>
      <c r="AE1227">
        <v>2.34</v>
      </c>
      <c r="AF1227">
        <v>2.34</v>
      </c>
      <c r="AG1227">
        <v>2.34</v>
      </c>
      <c r="AH1227">
        <v>2.34</v>
      </c>
      <c r="AI1227">
        <v>2.34</v>
      </c>
      <c r="AJ1227">
        <v>2.34</v>
      </c>
      <c r="AK1227">
        <v>2.34</v>
      </c>
    </row>
    <row r="1228" spans="1:37" x14ac:dyDescent="0.3">
      <c r="A1228" s="24" t="str">
        <f t="shared" si="29"/>
        <v>SDGbaseTRAv2_UrbAS_BAU_wICAGRtrnsfrx_rowhhd-9</v>
      </c>
      <c r="B1228" s="58" t="s">
        <v>221</v>
      </c>
      <c r="C1228" s="59" t="s">
        <v>276</v>
      </c>
      <c r="D1228" s="5" t="s">
        <v>194</v>
      </c>
      <c r="E1228" t="s">
        <v>93</v>
      </c>
      <c r="F1228">
        <v>8.82</v>
      </c>
      <c r="G1228">
        <v>8.82</v>
      </c>
      <c r="H1228">
        <v>8.82</v>
      </c>
      <c r="I1228">
        <v>8.82</v>
      </c>
      <c r="J1228">
        <v>8.82</v>
      </c>
      <c r="K1228">
        <v>8.82</v>
      </c>
      <c r="L1228">
        <v>8.82</v>
      </c>
      <c r="M1228">
        <v>8.82</v>
      </c>
      <c r="N1228">
        <v>8.82</v>
      </c>
      <c r="O1228">
        <v>8.82</v>
      </c>
      <c r="P1228">
        <v>8.82</v>
      </c>
      <c r="Q1228">
        <v>8.82</v>
      </c>
      <c r="R1228">
        <v>8.82</v>
      </c>
      <c r="S1228">
        <v>8.82</v>
      </c>
      <c r="T1228">
        <v>8.82</v>
      </c>
      <c r="U1228">
        <v>8.82</v>
      </c>
      <c r="V1228">
        <v>8.82</v>
      </c>
      <c r="W1228">
        <v>8.82</v>
      </c>
      <c r="X1228">
        <v>8.82</v>
      </c>
      <c r="Y1228">
        <v>8.82</v>
      </c>
      <c r="Z1228">
        <v>8.82</v>
      </c>
      <c r="AA1228">
        <v>8.82</v>
      </c>
      <c r="AB1228">
        <v>8.82</v>
      </c>
      <c r="AC1228">
        <v>8.82</v>
      </c>
      <c r="AD1228">
        <v>8.82</v>
      </c>
      <c r="AE1228">
        <v>8.82</v>
      </c>
      <c r="AF1228">
        <v>8.82</v>
      </c>
      <c r="AG1228">
        <v>8.82</v>
      </c>
      <c r="AH1228">
        <v>8.82</v>
      </c>
      <c r="AI1228">
        <v>8.82</v>
      </c>
      <c r="AJ1228">
        <v>8.82</v>
      </c>
      <c r="AK1228">
        <v>8.82</v>
      </c>
    </row>
    <row r="1229" spans="1:37" x14ac:dyDescent="0.3">
      <c r="A1229" s="24" t="str">
        <f t="shared" si="29"/>
        <v>SDGbaseTRAv2_UrbAS_BAU_wICAGRtrnsfrx_rowgov</v>
      </c>
      <c r="B1229" s="58" t="s">
        <v>221</v>
      </c>
      <c r="C1229" s="59" t="s">
        <v>276</v>
      </c>
      <c r="D1229" s="5" t="s">
        <v>194</v>
      </c>
      <c r="E1229" t="s">
        <v>195</v>
      </c>
      <c r="F1229">
        <v>-48.31</v>
      </c>
      <c r="G1229">
        <v>-48.31</v>
      </c>
      <c r="H1229">
        <v>-48.31</v>
      </c>
      <c r="I1229">
        <v>-48.31</v>
      </c>
      <c r="J1229">
        <v>-48.31</v>
      </c>
      <c r="K1229">
        <v>-48.31</v>
      </c>
      <c r="L1229">
        <v>-48.31</v>
      </c>
      <c r="M1229">
        <v>-48.31</v>
      </c>
      <c r="N1229">
        <v>-48.31</v>
      </c>
      <c r="O1229">
        <v>-48.31</v>
      </c>
      <c r="P1229">
        <v>-48.31</v>
      </c>
      <c r="Q1229">
        <v>-48.31</v>
      </c>
      <c r="R1229">
        <v>-48.31</v>
      </c>
      <c r="S1229">
        <v>-48.31</v>
      </c>
      <c r="T1229">
        <v>-48.31</v>
      </c>
      <c r="U1229">
        <v>-48.31</v>
      </c>
      <c r="V1229">
        <v>-48.31</v>
      </c>
      <c r="W1229">
        <v>-48.31</v>
      </c>
      <c r="X1229">
        <v>-48.31</v>
      </c>
      <c r="Y1229">
        <v>-48.31</v>
      </c>
      <c r="Z1229">
        <v>-48.31</v>
      </c>
      <c r="AA1229">
        <v>-48.31</v>
      </c>
      <c r="AB1229">
        <v>-48.31</v>
      </c>
      <c r="AC1229">
        <v>-48.31</v>
      </c>
      <c r="AD1229">
        <v>-48.31</v>
      </c>
      <c r="AE1229">
        <v>-48.31</v>
      </c>
      <c r="AF1229">
        <v>-48.31</v>
      </c>
      <c r="AG1229">
        <v>-48.31</v>
      </c>
      <c r="AH1229">
        <v>-48.31</v>
      </c>
      <c r="AI1229">
        <v>-48.31</v>
      </c>
      <c r="AJ1229">
        <v>-48.31</v>
      </c>
      <c r="AK1229">
        <v>-48.31</v>
      </c>
    </row>
    <row r="1230" spans="1:37" x14ac:dyDescent="0.3">
      <c r="A1230" s="24" t="str">
        <f t="shared" si="29"/>
        <v>SDGbaseTRAv2_UrbAS_BAU_wICAGRC_NetTrnsGov2Instotal</v>
      </c>
      <c r="B1230" s="58" t="s">
        <v>221</v>
      </c>
      <c r="C1230" s="59" t="s">
        <v>276</v>
      </c>
      <c r="D1230" s="5" t="s">
        <v>196</v>
      </c>
      <c r="E1230" t="s">
        <v>1</v>
      </c>
      <c r="F1230">
        <v>406.48</v>
      </c>
      <c r="G1230">
        <v>406.48</v>
      </c>
      <c r="H1230">
        <v>397.55</v>
      </c>
      <c r="I1230">
        <v>403.76</v>
      </c>
      <c r="J1230">
        <v>408.59</v>
      </c>
      <c r="K1230">
        <v>412.84</v>
      </c>
      <c r="L1230">
        <v>417.75</v>
      </c>
      <c r="M1230">
        <v>423.27</v>
      </c>
      <c r="N1230">
        <v>428.93</v>
      </c>
      <c r="O1230">
        <v>435.11</v>
      </c>
      <c r="P1230">
        <v>442.2</v>
      </c>
      <c r="Q1230">
        <v>449.73</v>
      </c>
      <c r="R1230">
        <v>457.22</v>
      </c>
      <c r="S1230">
        <v>466.01</v>
      </c>
      <c r="T1230">
        <v>475.01</v>
      </c>
      <c r="U1230">
        <v>484.5</v>
      </c>
      <c r="V1230">
        <v>495.26</v>
      </c>
      <c r="W1230">
        <v>505.86</v>
      </c>
      <c r="X1230">
        <v>516.91</v>
      </c>
      <c r="Y1230">
        <v>528.5</v>
      </c>
      <c r="Z1230">
        <v>539.61</v>
      </c>
      <c r="AA1230">
        <v>551.39</v>
      </c>
      <c r="AB1230">
        <v>563.01</v>
      </c>
      <c r="AC1230">
        <v>575.9</v>
      </c>
      <c r="AD1230">
        <v>588.16999999999996</v>
      </c>
      <c r="AE1230">
        <v>600.66</v>
      </c>
      <c r="AF1230">
        <v>613.66</v>
      </c>
      <c r="AG1230">
        <v>627.19000000000005</v>
      </c>
      <c r="AH1230">
        <v>640.73</v>
      </c>
      <c r="AI1230">
        <v>644.84</v>
      </c>
      <c r="AJ1230">
        <v>647.29999999999995</v>
      </c>
      <c r="AK1230">
        <v>649.5</v>
      </c>
    </row>
    <row r="1231" spans="1:37" x14ac:dyDescent="0.3">
      <c r="A1231" s="24" t="str">
        <f t="shared" si="29"/>
        <v>SDGbaseTRAv2_UrbAS_BAU_wICAGRQFSXflab-p</v>
      </c>
      <c r="B1231" s="58" t="s">
        <v>221</v>
      </c>
      <c r="C1231" s="59" t="s">
        <v>276</v>
      </c>
      <c r="D1231" s="5" t="s">
        <v>198</v>
      </c>
      <c r="E1231" t="s">
        <v>199</v>
      </c>
      <c r="F1231">
        <v>3154.55</v>
      </c>
      <c r="G1231">
        <v>2922.81</v>
      </c>
      <c r="H1231">
        <v>3033.61</v>
      </c>
      <c r="I1231">
        <v>3139.68</v>
      </c>
      <c r="J1231">
        <v>3237.55</v>
      </c>
      <c r="K1231">
        <v>3319.45</v>
      </c>
      <c r="L1231">
        <v>3397.53</v>
      </c>
      <c r="M1231">
        <v>3475.22</v>
      </c>
      <c r="N1231">
        <v>3556.23</v>
      </c>
      <c r="O1231">
        <v>3646.7</v>
      </c>
      <c r="P1231">
        <v>3744.8</v>
      </c>
      <c r="Q1231">
        <v>3845.91</v>
      </c>
      <c r="R1231">
        <v>3955.46</v>
      </c>
      <c r="S1231">
        <v>4071.04</v>
      </c>
      <c r="T1231">
        <v>4192.66</v>
      </c>
      <c r="U1231">
        <v>4324.4399999999996</v>
      </c>
      <c r="V1231">
        <v>4462.0200000000004</v>
      </c>
      <c r="W1231">
        <v>4604.8</v>
      </c>
      <c r="X1231">
        <v>4754.45</v>
      </c>
      <c r="Y1231">
        <v>4904.3999999999996</v>
      </c>
      <c r="Z1231">
        <v>5055.33</v>
      </c>
      <c r="AA1231">
        <v>5207.38</v>
      </c>
      <c r="AB1231">
        <v>5366.29</v>
      </c>
      <c r="AC1231">
        <v>5525.45</v>
      </c>
      <c r="AD1231">
        <v>5687.03</v>
      </c>
      <c r="AE1231">
        <v>5852.77</v>
      </c>
      <c r="AF1231">
        <v>6023.44</v>
      </c>
      <c r="AG1231">
        <v>6193.85</v>
      </c>
      <c r="AH1231">
        <v>6310.67</v>
      </c>
      <c r="AI1231">
        <v>6385.03</v>
      </c>
      <c r="AJ1231">
        <v>6436.18</v>
      </c>
      <c r="AK1231">
        <v>6470.55</v>
      </c>
    </row>
    <row r="1232" spans="1:37" x14ac:dyDescent="0.3">
      <c r="A1232" s="24" t="str">
        <f t="shared" si="29"/>
        <v>SDGbaseTRAv2_UrbAS_BAU_wICAGRQFSXflab-m</v>
      </c>
      <c r="B1232" s="58" t="s">
        <v>221</v>
      </c>
      <c r="C1232" s="59" t="s">
        <v>276</v>
      </c>
      <c r="D1232" s="5" t="s">
        <v>198</v>
      </c>
      <c r="E1232" t="s">
        <v>200</v>
      </c>
      <c r="F1232">
        <v>5235.99</v>
      </c>
      <c r="G1232">
        <v>4887.8</v>
      </c>
      <c r="H1232">
        <v>5092.79</v>
      </c>
      <c r="I1232">
        <v>5270.35</v>
      </c>
      <c r="J1232">
        <v>5434.07</v>
      </c>
      <c r="K1232">
        <v>5570.25</v>
      </c>
      <c r="L1232">
        <v>5700.31</v>
      </c>
      <c r="M1232">
        <v>5831.67</v>
      </c>
      <c r="N1232">
        <v>5968.48</v>
      </c>
      <c r="O1232">
        <v>6109.31</v>
      </c>
      <c r="P1232">
        <v>6263.29</v>
      </c>
      <c r="Q1232">
        <v>6422.56</v>
      </c>
      <c r="R1232">
        <v>6597.65</v>
      </c>
      <c r="S1232">
        <v>6786.76</v>
      </c>
      <c r="T1232">
        <v>6988.88</v>
      </c>
      <c r="U1232">
        <v>7210.73</v>
      </c>
      <c r="V1232">
        <v>7447.01</v>
      </c>
      <c r="W1232">
        <v>7693.83</v>
      </c>
      <c r="X1232">
        <v>7949.45</v>
      </c>
      <c r="Y1232">
        <v>8201.6</v>
      </c>
      <c r="Z1232">
        <v>8451.77</v>
      </c>
      <c r="AA1232">
        <v>8702.14</v>
      </c>
      <c r="AB1232">
        <v>8955.81</v>
      </c>
      <c r="AC1232">
        <v>9208.9</v>
      </c>
      <c r="AD1232">
        <v>9469.23</v>
      </c>
      <c r="AE1232">
        <v>9739.59</v>
      </c>
      <c r="AF1232">
        <v>10021.14</v>
      </c>
      <c r="AG1232">
        <v>10298.950000000001</v>
      </c>
      <c r="AH1232">
        <v>10465.06</v>
      </c>
      <c r="AI1232">
        <v>10547.08</v>
      </c>
      <c r="AJ1232">
        <v>10583.98</v>
      </c>
      <c r="AK1232">
        <v>10589.26</v>
      </c>
    </row>
    <row r="1233" spans="1:37" x14ac:dyDescent="0.3">
      <c r="A1233" s="24" t="str">
        <f t="shared" si="29"/>
        <v>SDGbaseTRAv2_UrbAS_BAU_wICAGRQFSXflab-s</v>
      </c>
      <c r="B1233" s="58" t="s">
        <v>221</v>
      </c>
      <c r="C1233" s="59" t="s">
        <v>276</v>
      </c>
      <c r="D1233" s="5" t="s">
        <v>198</v>
      </c>
      <c r="E1233" t="s">
        <v>201</v>
      </c>
      <c r="F1233">
        <v>4708.9399999999996</v>
      </c>
      <c r="G1233">
        <v>4347.71</v>
      </c>
      <c r="H1233">
        <v>4510.29</v>
      </c>
      <c r="I1233">
        <v>4666.99</v>
      </c>
      <c r="J1233">
        <v>4808.12</v>
      </c>
      <c r="K1233">
        <v>4936.09</v>
      </c>
      <c r="L1233">
        <v>5060.3100000000004</v>
      </c>
      <c r="M1233">
        <v>5185.07</v>
      </c>
      <c r="N1233">
        <v>5312.61</v>
      </c>
      <c r="O1233">
        <v>5433.6</v>
      </c>
      <c r="P1233">
        <v>5567.89</v>
      </c>
      <c r="Q1233">
        <v>5709.43</v>
      </c>
      <c r="R1233">
        <v>5862.69</v>
      </c>
      <c r="S1233">
        <v>6026.34</v>
      </c>
      <c r="T1233">
        <v>6200.1</v>
      </c>
      <c r="U1233">
        <v>6388.21</v>
      </c>
      <c r="V1233">
        <v>6588.44</v>
      </c>
      <c r="W1233">
        <v>6798.56</v>
      </c>
      <c r="X1233">
        <v>7017.28</v>
      </c>
      <c r="Y1233">
        <v>7235.9</v>
      </c>
      <c r="Z1233">
        <v>7454.06</v>
      </c>
      <c r="AA1233">
        <v>7673.83</v>
      </c>
      <c r="AB1233">
        <v>7889.08</v>
      </c>
      <c r="AC1233">
        <v>8103.57</v>
      </c>
      <c r="AD1233">
        <v>8325.02</v>
      </c>
      <c r="AE1233">
        <v>8555.7199999999993</v>
      </c>
      <c r="AF1233">
        <v>8796.41</v>
      </c>
      <c r="AG1233">
        <v>9037.41</v>
      </c>
      <c r="AH1233">
        <v>9206.66</v>
      </c>
      <c r="AI1233">
        <v>9317.31</v>
      </c>
      <c r="AJ1233">
        <v>9391.73</v>
      </c>
      <c r="AK1233">
        <v>9438.68</v>
      </c>
    </row>
    <row r="1234" spans="1:37" x14ac:dyDescent="0.3">
      <c r="A1234" s="24" t="str">
        <f t="shared" si="29"/>
        <v>SDGbaseTRAv2_UrbAS_BAU_wICAGRQFSXflab-t</v>
      </c>
      <c r="B1234" s="58" t="s">
        <v>221</v>
      </c>
      <c r="C1234" s="59" t="s">
        <v>276</v>
      </c>
      <c r="D1234" s="5" t="s">
        <v>198</v>
      </c>
      <c r="E1234" t="s">
        <v>202</v>
      </c>
      <c r="F1234">
        <v>3319.1</v>
      </c>
      <c r="G1234">
        <v>3025.14</v>
      </c>
      <c r="H1234">
        <v>3112.01</v>
      </c>
      <c r="I1234">
        <v>3202.23</v>
      </c>
      <c r="J1234">
        <v>3282.06</v>
      </c>
      <c r="K1234">
        <v>3358.41</v>
      </c>
      <c r="L1234">
        <v>3435.36</v>
      </c>
      <c r="M1234">
        <v>3514.47</v>
      </c>
      <c r="N1234">
        <v>3596.55</v>
      </c>
      <c r="O1234">
        <v>3672.93</v>
      </c>
      <c r="P1234">
        <v>3759.44</v>
      </c>
      <c r="Q1234">
        <v>3852.39</v>
      </c>
      <c r="R1234">
        <v>3955.33</v>
      </c>
      <c r="S1234">
        <v>4066.32</v>
      </c>
      <c r="T1234">
        <v>4184.8</v>
      </c>
      <c r="U1234">
        <v>4312.7700000000004</v>
      </c>
      <c r="V1234">
        <v>4447.66</v>
      </c>
      <c r="W1234">
        <v>4589.5200000000004</v>
      </c>
      <c r="X1234">
        <v>4740</v>
      </c>
      <c r="Y1234">
        <v>4890.57</v>
      </c>
      <c r="Z1234">
        <v>5041.6400000000003</v>
      </c>
      <c r="AA1234">
        <v>5193.9799999999996</v>
      </c>
      <c r="AB1234">
        <v>5343.7</v>
      </c>
      <c r="AC1234">
        <v>5491.7</v>
      </c>
      <c r="AD1234">
        <v>5642.77</v>
      </c>
      <c r="AE1234">
        <v>5798.86</v>
      </c>
      <c r="AF1234">
        <v>5960.96</v>
      </c>
      <c r="AG1234">
        <v>6124.62</v>
      </c>
      <c r="AH1234">
        <v>6243.56</v>
      </c>
      <c r="AI1234">
        <v>6324.65</v>
      </c>
      <c r="AJ1234">
        <v>6381.87</v>
      </c>
      <c r="AK1234">
        <v>6421.04</v>
      </c>
    </row>
    <row r="1235" spans="1:37" x14ac:dyDescent="0.3">
      <c r="A1235" s="24" t="str">
        <f t="shared" si="29"/>
        <v>SDGbaseTRAv2_UrbAS_BAU_wICAGRQFSXfcap</v>
      </c>
      <c r="B1235" s="58" t="s">
        <v>221</v>
      </c>
      <c r="C1235" s="59" t="s">
        <v>276</v>
      </c>
      <c r="D1235" s="5" t="s">
        <v>198</v>
      </c>
      <c r="E1235" t="s">
        <v>203</v>
      </c>
      <c r="F1235">
        <v>3799.09</v>
      </c>
      <c r="G1235">
        <v>3955.03</v>
      </c>
      <c r="H1235">
        <v>4074.85</v>
      </c>
      <c r="I1235">
        <v>4156.16</v>
      </c>
      <c r="J1235">
        <v>4236.34</v>
      </c>
      <c r="K1235">
        <v>4336.8100000000004</v>
      </c>
      <c r="L1235">
        <v>4458.8100000000004</v>
      </c>
      <c r="M1235">
        <v>4581.05</v>
      </c>
      <c r="N1235">
        <v>4700.58</v>
      </c>
      <c r="O1235">
        <v>4798.74</v>
      </c>
      <c r="P1235">
        <v>4895.46</v>
      </c>
      <c r="Q1235">
        <v>4990.13</v>
      </c>
      <c r="R1235">
        <v>5129.97</v>
      </c>
      <c r="S1235">
        <v>5271.18</v>
      </c>
      <c r="T1235">
        <v>5422.32</v>
      </c>
      <c r="U1235">
        <v>5605.11</v>
      </c>
      <c r="V1235">
        <v>5773.69</v>
      </c>
      <c r="W1235">
        <v>5954.7</v>
      </c>
      <c r="X1235">
        <v>6148.5</v>
      </c>
      <c r="Y1235">
        <v>6328.27</v>
      </c>
      <c r="Z1235">
        <v>6509.77</v>
      </c>
      <c r="AA1235">
        <v>6696.91</v>
      </c>
      <c r="AB1235">
        <v>6889.28</v>
      </c>
      <c r="AC1235">
        <v>7069.78</v>
      </c>
      <c r="AD1235">
        <v>7257.21</v>
      </c>
      <c r="AE1235">
        <v>7453.37</v>
      </c>
      <c r="AF1235">
        <v>7659.17</v>
      </c>
      <c r="AG1235">
        <v>7851.79</v>
      </c>
      <c r="AH1235">
        <v>7708.91</v>
      </c>
      <c r="AI1235">
        <v>7578.47</v>
      </c>
      <c r="AJ1235">
        <v>7481.63</v>
      </c>
      <c r="AK1235">
        <v>7388.49</v>
      </c>
    </row>
    <row r="1236" spans="1:37" x14ac:dyDescent="0.3">
      <c r="A1236" s="24" t="str">
        <f t="shared" si="29"/>
        <v>SDGbaseTRAv2_UrbAS_BAU_wICAGRQFSXfegy</v>
      </c>
      <c r="B1236" s="58" t="s">
        <v>221</v>
      </c>
      <c r="C1236" s="59" t="s">
        <v>276</v>
      </c>
      <c r="D1236" s="5" t="s">
        <v>198</v>
      </c>
      <c r="E1236" t="s">
        <v>204</v>
      </c>
      <c r="F1236">
        <v>200.18</v>
      </c>
      <c r="G1236">
        <v>215.84</v>
      </c>
      <c r="H1236">
        <v>219.02</v>
      </c>
      <c r="I1236">
        <v>222.91</v>
      </c>
      <c r="J1236">
        <v>226.16</v>
      </c>
      <c r="K1236">
        <v>235.6</v>
      </c>
      <c r="L1236">
        <v>245.81</v>
      </c>
      <c r="M1236">
        <v>247.14</v>
      </c>
      <c r="N1236">
        <v>244.62</v>
      </c>
      <c r="O1236">
        <v>244.71</v>
      </c>
      <c r="P1236">
        <v>250.72</v>
      </c>
      <c r="Q1236">
        <v>257.85000000000002</v>
      </c>
      <c r="R1236">
        <v>271.94</v>
      </c>
      <c r="S1236">
        <v>282.31</v>
      </c>
      <c r="T1236">
        <v>292.86</v>
      </c>
      <c r="U1236">
        <v>302.95</v>
      </c>
      <c r="V1236">
        <v>302.93</v>
      </c>
      <c r="W1236">
        <v>311.10000000000002</v>
      </c>
      <c r="X1236">
        <v>333.44</v>
      </c>
      <c r="Y1236">
        <v>354.26</v>
      </c>
      <c r="Z1236">
        <v>376.26</v>
      </c>
      <c r="AA1236">
        <v>398.28</v>
      </c>
      <c r="AB1236">
        <v>413.86</v>
      </c>
      <c r="AC1236">
        <v>430.49</v>
      </c>
      <c r="AD1236">
        <v>448.98</v>
      </c>
      <c r="AE1236">
        <v>468.05</v>
      </c>
      <c r="AF1236">
        <v>487.44</v>
      </c>
      <c r="AG1236">
        <v>569.4</v>
      </c>
      <c r="AH1236">
        <v>644.72</v>
      </c>
      <c r="AI1236">
        <v>712.38</v>
      </c>
      <c r="AJ1236">
        <v>781.1</v>
      </c>
      <c r="AK1236">
        <v>846.93</v>
      </c>
    </row>
    <row r="1237" spans="1:37" x14ac:dyDescent="0.3">
      <c r="A1237" s="24" t="str">
        <f t="shared" si="29"/>
        <v>SDGbaseTRAv2_UrbAS_BAU_wICAGRQFSXfland</v>
      </c>
      <c r="B1237" s="58" t="s">
        <v>221</v>
      </c>
      <c r="C1237" s="59" t="s">
        <v>276</v>
      </c>
      <c r="D1237" s="5" t="s">
        <v>198</v>
      </c>
      <c r="E1237" t="s">
        <v>205</v>
      </c>
      <c r="F1237">
        <v>17.03</v>
      </c>
      <c r="G1237">
        <v>17.2</v>
      </c>
      <c r="H1237">
        <v>17.37</v>
      </c>
      <c r="I1237">
        <v>17.54</v>
      </c>
      <c r="J1237">
        <v>17.72</v>
      </c>
      <c r="K1237">
        <v>17.899999999999999</v>
      </c>
      <c r="L1237">
        <v>18.07</v>
      </c>
      <c r="M1237">
        <v>18.260000000000002</v>
      </c>
      <c r="N1237">
        <v>18.440000000000001</v>
      </c>
      <c r="O1237">
        <v>18.62</v>
      </c>
      <c r="P1237">
        <v>18.809999999999999</v>
      </c>
      <c r="Q1237">
        <v>19</v>
      </c>
      <c r="R1237">
        <v>19.190000000000001</v>
      </c>
      <c r="S1237">
        <v>19.38</v>
      </c>
      <c r="T1237">
        <v>19.57</v>
      </c>
      <c r="U1237">
        <v>19.77</v>
      </c>
      <c r="V1237">
        <v>19.97</v>
      </c>
      <c r="W1237">
        <v>20.170000000000002</v>
      </c>
      <c r="X1237">
        <v>20.37</v>
      </c>
      <c r="Y1237">
        <v>20.57</v>
      </c>
      <c r="Z1237">
        <v>20.78</v>
      </c>
      <c r="AA1237">
        <v>20.98</v>
      </c>
      <c r="AB1237">
        <v>21.19</v>
      </c>
      <c r="AC1237">
        <v>21.41</v>
      </c>
      <c r="AD1237">
        <v>21.62</v>
      </c>
      <c r="AE1237">
        <v>21.84</v>
      </c>
      <c r="AF1237">
        <v>22.05</v>
      </c>
      <c r="AG1237">
        <v>22.28</v>
      </c>
      <c r="AH1237">
        <v>22.5</v>
      </c>
      <c r="AI1237">
        <v>22.72</v>
      </c>
      <c r="AJ1237">
        <v>22.95</v>
      </c>
      <c r="AK1237">
        <v>23.18</v>
      </c>
    </row>
    <row r="1238" spans="1:37" x14ac:dyDescent="0.3">
      <c r="A1238" s="24" t="str">
        <f t="shared" si="29"/>
        <v>SDGbaseTRAv2_UrbAS_BAU_wICAGRP_ActivePoptotal</v>
      </c>
      <c r="B1238" s="58" t="s">
        <v>221</v>
      </c>
      <c r="C1238" s="59" t="s">
        <v>276</v>
      </c>
      <c r="D1238" s="5" t="s">
        <v>207</v>
      </c>
      <c r="E1238" t="s">
        <v>1</v>
      </c>
      <c r="G1238">
        <v>24292.9</v>
      </c>
      <c r="H1238">
        <v>24642.6</v>
      </c>
      <c r="I1238">
        <v>24992.2</v>
      </c>
      <c r="J1238">
        <v>25341.9</v>
      </c>
      <c r="K1238">
        <v>25691.599999999999</v>
      </c>
      <c r="L1238">
        <v>26041.200000000001</v>
      </c>
      <c r="M1238">
        <v>26390.6</v>
      </c>
      <c r="N1238">
        <v>26740</v>
      </c>
      <c r="O1238">
        <v>27089.3</v>
      </c>
      <c r="P1238">
        <v>27438.7</v>
      </c>
      <c r="Q1238">
        <v>27788.1</v>
      </c>
      <c r="R1238">
        <v>28086.2</v>
      </c>
      <c r="S1238">
        <v>28384.400000000001</v>
      </c>
      <c r="T1238">
        <v>28682.5</v>
      </c>
      <c r="U1238">
        <v>28980.7</v>
      </c>
      <c r="V1238">
        <v>29278.799999999999</v>
      </c>
      <c r="W1238">
        <v>29514.3</v>
      </c>
      <c r="X1238">
        <v>29749.7</v>
      </c>
      <c r="Y1238">
        <v>29985.200000000001</v>
      </c>
      <c r="Z1238">
        <v>30220.7</v>
      </c>
      <c r="AA1238">
        <v>30456.1</v>
      </c>
      <c r="AB1238">
        <v>30638.2</v>
      </c>
      <c r="AC1238">
        <v>30820.3</v>
      </c>
      <c r="AD1238">
        <v>31002.3</v>
      </c>
      <c r="AE1238">
        <v>31184.400000000001</v>
      </c>
      <c r="AF1238">
        <v>31366.5</v>
      </c>
      <c r="AG1238">
        <v>31469.200000000001</v>
      </c>
      <c r="AH1238">
        <v>31571.9</v>
      </c>
      <c r="AI1238">
        <v>31674.6</v>
      </c>
      <c r="AJ1238">
        <v>31777.4</v>
      </c>
      <c r="AK1238">
        <v>31880.1</v>
      </c>
    </row>
    <row r="1239" spans="1:37" x14ac:dyDescent="0.3">
      <c r="A1239" s="24" t="str">
        <f t="shared" si="29"/>
        <v>SDGbaseTRAv2_UrbAS_BAU_wICAGRP_WAgePoptotal</v>
      </c>
      <c r="B1239" s="58" t="s">
        <v>221</v>
      </c>
      <c r="C1239" s="59" t="s">
        <v>276</v>
      </c>
      <c r="D1239" s="5" t="s">
        <v>208</v>
      </c>
      <c r="E1239" t="s">
        <v>1</v>
      </c>
      <c r="G1239">
        <v>38959.5</v>
      </c>
      <c r="H1239">
        <v>39520.300000000003</v>
      </c>
      <c r="I1239">
        <v>40081.1</v>
      </c>
      <c r="J1239">
        <v>40641.9</v>
      </c>
      <c r="K1239">
        <v>41202.699999999997</v>
      </c>
      <c r="L1239">
        <v>41763.4</v>
      </c>
      <c r="M1239">
        <v>42323.7</v>
      </c>
      <c r="N1239">
        <v>42884</v>
      </c>
      <c r="O1239">
        <v>43444.3</v>
      </c>
      <c r="P1239">
        <v>44004.6</v>
      </c>
      <c r="Q1239">
        <v>44564.9</v>
      </c>
      <c r="R1239">
        <v>45043.1</v>
      </c>
      <c r="S1239">
        <v>45521.2</v>
      </c>
      <c r="T1239">
        <v>45999.4</v>
      </c>
      <c r="U1239">
        <v>46477.5</v>
      </c>
      <c r="V1239">
        <v>46955.7</v>
      </c>
      <c r="W1239">
        <v>47333.3</v>
      </c>
      <c r="X1239">
        <v>47710.9</v>
      </c>
      <c r="Y1239">
        <v>48088.6</v>
      </c>
      <c r="Z1239">
        <v>48466.2</v>
      </c>
      <c r="AA1239">
        <v>48843.8</v>
      </c>
      <c r="AB1239">
        <v>49135.8</v>
      </c>
      <c r="AC1239">
        <v>49427.8</v>
      </c>
      <c r="AD1239">
        <v>49719.8</v>
      </c>
      <c r="AE1239">
        <v>50011.8</v>
      </c>
      <c r="AF1239">
        <v>50303.8</v>
      </c>
      <c r="AG1239">
        <v>50468.5</v>
      </c>
      <c r="AH1239">
        <v>50633.3</v>
      </c>
      <c r="AI1239">
        <v>50798</v>
      </c>
      <c r="AJ1239">
        <v>50962.7</v>
      </c>
      <c r="AK1239">
        <v>51127.5</v>
      </c>
    </row>
    <row r="1240" spans="1:37" x14ac:dyDescent="0.3">
      <c r="A1240" s="24" t="str">
        <f t="shared" si="29"/>
        <v>SDGbaseTRAv2_UrbAS_BAU_wICAGRC_BroadUnEmpRatetotal</v>
      </c>
      <c r="B1240" s="58" t="s">
        <v>221</v>
      </c>
      <c r="C1240" s="59" t="s">
        <v>276</v>
      </c>
      <c r="D1240" s="5" t="s">
        <v>209</v>
      </c>
      <c r="E1240" t="s">
        <v>1</v>
      </c>
      <c r="G1240">
        <v>0.37</v>
      </c>
      <c r="H1240">
        <v>0.36</v>
      </c>
      <c r="I1240">
        <v>0.35</v>
      </c>
      <c r="J1240">
        <v>0.34</v>
      </c>
      <c r="K1240">
        <v>0.33</v>
      </c>
      <c r="L1240">
        <v>0.32</v>
      </c>
      <c r="M1240">
        <v>0.32</v>
      </c>
      <c r="N1240">
        <v>0.31</v>
      </c>
      <c r="O1240">
        <v>0.3</v>
      </c>
      <c r="P1240">
        <v>0.3</v>
      </c>
      <c r="Q1240">
        <v>0.28999999999999998</v>
      </c>
      <c r="R1240">
        <v>0.27</v>
      </c>
      <c r="S1240">
        <v>0.26</v>
      </c>
      <c r="T1240">
        <v>0.25</v>
      </c>
      <c r="U1240">
        <v>0.23</v>
      </c>
      <c r="V1240">
        <v>0.22</v>
      </c>
      <c r="W1240">
        <v>0.2</v>
      </c>
      <c r="X1240">
        <v>0.18</v>
      </c>
      <c r="Y1240">
        <v>0.16</v>
      </c>
      <c r="Z1240">
        <v>0.14000000000000001</v>
      </c>
      <c r="AA1240">
        <v>0.12</v>
      </c>
      <c r="AB1240">
        <v>0.1</v>
      </c>
      <c r="AC1240">
        <v>0.08</v>
      </c>
      <c r="AD1240">
        <v>0.06</v>
      </c>
      <c r="AE1240">
        <v>0.04</v>
      </c>
      <c r="AF1240">
        <v>0.02</v>
      </c>
      <c r="AG1240">
        <v>-0.01</v>
      </c>
      <c r="AH1240">
        <v>-0.02</v>
      </c>
      <c r="AI1240">
        <v>-0.03</v>
      </c>
      <c r="AJ1240">
        <v>-0.03</v>
      </c>
      <c r="AK1240">
        <v>-0.03</v>
      </c>
    </row>
    <row r="1241" spans="1:37" x14ac:dyDescent="0.3">
      <c r="A1241" s="24" t="str">
        <f t="shared" si="29"/>
        <v>SDGbaseTRAv2_UrbAS_BAU_wICAGRC_LabForceParttotal</v>
      </c>
      <c r="B1241" s="58" t="s">
        <v>221</v>
      </c>
      <c r="C1241" s="59" t="s">
        <v>276</v>
      </c>
      <c r="D1241" s="5" t="s">
        <v>210</v>
      </c>
      <c r="E1241" t="s">
        <v>1</v>
      </c>
      <c r="G1241">
        <v>0.39</v>
      </c>
      <c r="H1241">
        <v>0.4</v>
      </c>
      <c r="I1241">
        <v>0.41</v>
      </c>
      <c r="J1241">
        <v>0.41</v>
      </c>
      <c r="K1241">
        <v>0.42</v>
      </c>
      <c r="L1241">
        <v>0.42</v>
      </c>
      <c r="M1241">
        <v>0.43</v>
      </c>
      <c r="N1241">
        <v>0.43</v>
      </c>
      <c r="O1241">
        <v>0.43</v>
      </c>
      <c r="P1241">
        <v>0.44</v>
      </c>
      <c r="Q1241">
        <v>0.44</v>
      </c>
      <c r="R1241">
        <v>0.45</v>
      </c>
      <c r="S1241">
        <v>0.46</v>
      </c>
      <c r="T1241">
        <v>0.47</v>
      </c>
      <c r="U1241">
        <v>0.48</v>
      </c>
      <c r="V1241">
        <v>0.49</v>
      </c>
      <c r="W1241">
        <v>0.5</v>
      </c>
      <c r="X1241">
        <v>0.51</v>
      </c>
      <c r="Y1241">
        <v>0.52</v>
      </c>
      <c r="Z1241">
        <v>0.54</v>
      </c>
      <c r="AA1241">
        <v>0.55000000000000004</v>
      </c>
      <c r="AB1241">
        <v>0.56000000000000005</v>
      </c>
      <c r="AC1241">
        <v>0.56999999999999995</v>
      </c>
      <c r="AD1241">
        <v>0.59</v>
      </c>
      <c r="AE1241">
        <v>0.6</v>
      </c>
      <c r="AF1241">
        <v>0.61</v>
      </c>
      <c r="AG1241">
        <v>0.63</v>
      </c>
      <c r="AH1241">
        <v>0.64</v>
      </c>
      <c r="AI1241">
        <v>0.64</v>
      </c>
      <c r="AJ1241">
        <v>0.64</v>
      </c>
      <c r="AK1241">
        <v>0.64</v>
      </c>
    </row>
    <row r="1242" spans="1:37" x14ac:dyDescent="0.3">
      <c r="A1242" s="24" t="str">
        <f t="shared" si="29"/>
        <v>SDGbaseTRAv2_UrbAS_BAU_wICAGRQVAXaawhe</v>
      </c>
      <c r="B1242" s="58" t="s">
        <v>221</v>
      </c>
      <c r="C1242" s="59" t="s">
        <v>276</v>
      </c>
      <c r="D1242" s="5" t="s">
        <v>211</v>
      </c>
      <c r="E1242" t="s">
        <v>4</v>
      </c>
      <c r="F1242">
        <v>2.66</v>
      </c>
      <c r="G1242">
        <v>2.64</v>
      </c>
      <c r="H1242">
        <v>2.7</v>
      </c>
      <c r="I1242">
        <v>2.73</v>
      </c>
      <c r="J1242">
        <v>2.75</v>
      </c>
      <c r="K1242">
        <v>2.78</v>
      </c>
      <c r="L1242">
        <v>2.82</v>
      </c>
      <c r="M1242">
        <v>2.85</v>
      </c>
      <c r="N1242">
        <v>2.88</v>
      </c>
      <c r="O1242">
        <v>2.95</v>
      </c>
      <c r="P1242">
        <v>3</v>
      </c>
      <c r="Q1242">
        <v>3.03</v>
      </c>
      <c r="R1242">
        <v>3.08</v>
      </c>
      <c r="S1242">
        <v>3.13</v>
      </c>
      <c r="T1242">
        <v>3.18</v>
      </c>
      <c r="U1242">
        <v>3.23</v>
      </c>
      <c r="V1242">
        <v>3.28</v>
      </c>
      <c r="W1242">
        <v>3.32</v>
      </c>
      <c r="X1242">
        <v>3.37</v>
      </c>
      <c r="Y1242">
        <v>3.41</v>
      </c>
      <c r="Z1242">
        <v>3.45</v>
      </c>
      <c r="AA1242">
        <v>3.5</v>
      </c>
      <c r="AB1242">
        <v>3.55</v>
      </c>
      <c r="AC1242">
        <v>3.6</v>
      </c>
      <c r="AD1242">
        <v>3.65</v>
      </c>
      <c r="AE1242">
        <v>3.69</v>
      </c>
      <c r="AF1242">
        <v>3.74</v>
      </c>
      <c r="AG1242">
        <v>3.78</v>
      </c>
      <c r="AH1242">
        <v>3.78</v>
      </c>
      <c r="AI1242">
        <v>3.77</v>
      </c>
      <c r="AJ1242">
        <v>3.76</v>
      </c>
      <c r="AK1242">
        <v>3.75</v>
      </c>
    </row>
    <row r="1243" spans="1:37" x14ac:dyDescent="0.3">
      <c r="A1243" s="24" t="str">
        <f t="shared" si="29"/>
        <v>SDGbaseTRAv2_UrbAS_BAU_wICAGRQVAXaamai</v>
      </c>
      <c r="B1243" s="58" t="s">
        <v>221</v>
      </c>
      <c r="C1243" s="59" t="s">
        <v>276</v>
      </c>
      <c r="D1243" s="5" t="s">
        <v>211</v>
      </c>
      <c r="E1243" t="s">
        <v>5</v>
      </c>
      <c r="F1243">
        <v>11.93</v>
      </c>
      <c r="G1243">
        <v>11.8</v>
      </c>
      <c r="H1243">
        <v>12.08</v>
      </c>
      <c r="I1243">
        <v>12.25</v>
      </c>
      <c r="J1243">
        <v>12.4</v>
      </c>
      <c r="K1243">
        <v>12.55</v>
      </c>
      <c r="L1243">
        <v>12.73</v>
      </c>
      <c r="M1243">
        <v>12.88</v>
      </c>
      <c r="N1243">
        <v>13.04</v>
      </c>
      <c r="O1243">
        <v>13.43</v>
      </c>
      <c r="P1243">
        <v>13.67</v>
      </c>
      <c r="Q1243">
        <v>13.84</v>
      </c>
      <c r="R1243">
        <v>14.07</v>
      </c>
      <c r="S1243">
        <v>14.29</v>
      </c>
      <c r="T1243">
        <v>14.5</v>
      </c>
      <c r="U1243">
        <v>14.74</v>
      </c>
      <c r="V1243">
        <v>14.92</v>
      </c>
      <c r="W1243">
        <v>15.1</v>
      </c>
      <c r="X1243">
        <v>15.28</v>
      </c>
      <c r="Y1243">
        <v>15.46</v>
      </c>
      <c r="Z1243">
        <v>15.64</v>
      </c>
      <c r="AA1243">
        <v>15.82</v>
      </c>
      <c r="AB1243">
        <v>16.09</v>
      </c>
      <c r="AC1243">
        <v>16.309999999999999</v>
      </c>
      <c r="AD1243">
        <v>16.510000000000002</v>
      </c>
      <c r="AE1243">
        <v>16.7</v>
      </c>
      <c r="AF1243">
        <v>16.89</v>
      </c>
      <c r="AG1243">
        <v>17.03</v>
      </c>
      <c r="AH1243">
        <v>16.95</v>
      </c>
      <c r="AI1243">
        <v>16.84</v>
      </c>
      <c r="AJ1243">
        <v>16.739999999999998</v>
      </c>
      <c r="AK1243">
        <v>16.62</v>
      </c>
    </row>
    <row r="1244" spans="1:37" x14ac:dyDescent="0.3">
      <c r="A1244" s="24" t="str">
        <f t="shared" si="29"/>
        <v>SDGbaseTRAv2_UrbAS_BAU_wICAGRQVAXaaoce</v>
      </c>
      <c r="B1244" s="58" t="s">
        <v>221</v>
      </c>
      <c r="C1244" s="59" t="s">
        <v>276</v>
      </c>
      <c r="D1244" s="5" t="s">
        <v>211</v>
      </c>
      <c r="E1244" t="s">
        <v>6</v>
      </c>
      <c r="F1244">
        <v>0.82</v>
      </c>
      <c r="G1244">
        <v>0.81</v>
      </c>
      <c r="H1244">
        <v>0.83</v>
      </c>
      <c r="I1244">
        <v>0.84</v>
      </c>
      <c r="J1244">
        <v>0.85</v>
      </c>
      <c r="K1244">
        <v>0.85</v>
      </c>
      <c r="L1244">
        <v>0.87</v>
      </c>
      <c r="M1244">
        <v>0.88</v>
      </c>
      <c r="N1244">
        <v>0.89</v>
      </c>
      <c r="O1244">
        <v>0.91</v>
      </c>
      <c r="P1244">
        <v>0.92</v>
      </c>
      <c r="Q1244">
        <v>0.94</v>
      </c>
      <c r="R1244">
        <v>0.96</v>
      </c>
      <c r="S1244">
        <v>0.97</v>
      </c>
      <c r="T1244">
        <v>0.99</v>
      </c>
      <c r="U1244">
        <v>1.01</v>
      </c>
      <c r="V1244">
        <v>1.02</v>
      </c>
      <c r="W1244">
        <v>1.04</v>
      </c>
      <c r="X1244">
        <v>1.05</v>
      </c>
      <c r="Y1244">
        <v>1.07</v>
      </c>
      <c r="Z1244">
        <v>1.08</v>
      </c>
      <c r="AA1244">
        <v>1.1000000000000001</v>
      </c>
      <c r="AB1244">
        <v>1.1200000000000001</v>
      </c>
      <c r="AC1244">
        <v>1.1299999999999999</v>
      </c>
      <c r="AD1244">
        <v>1.1499999999999999</v>
      </c>
      <c r="AE1244">
        <v>1.17</v>
      </c>
      <c r="AF1244">
        <v>1.18</v>
      </c>
      <c r="AG1244">
        <v>1.2</v>
      </c>
      <c r="AH1244">
        <v>1.2</v>
      </c>
      <c r="AI1244">
        <v>1.2</v>
      </c>
      <c r="AJ1244">
        <v>1.2</v>
      </c>
      <c r="AK1244">
        <v>1.2</v>
      </c>
    </row>
    <row r="1245" spans="1:37" x14ac:dyDescent="0.3">
      <c r="A1245" s="24" t="str">
        <f t="shared" si="29"/>
        <v>SDGbaseTRAv2_UrbAS_BAU_wICAGRQVAXaaveg</v>
      </c>
      <c r="B1245" s="58" t="s">
        <v>221</v>
      </c>
      <c r="C1245" s="59" t="s">
        <v>276</v>
      </c>
      <c r="D1245" s="5" t="s">
        <v>211</v>
      </c>
      <c r="E1245" t="s">
        <v>7</v>
      </c>
      <c r="F1245">
        <v>6.73</v>
      </c>
      <c r="G1245">
        <v>6.43</v>
      </c>
      <c r="H1245">
        <v>6.53</v>
      </c>
      <c r="I1245">
        <v>6.63</v>
      </c>
      <c r="J1245">
        <v>6.71</v>
      </c>
      <c r="K1245">
        <v>6.77</v>
      </c>
      <c r="L1245">
        <v>6.85</v>
      </c>
      <c r="M1245">
        <v>6.91</v>
      </c>
      <c r="N1245">
        <v>6.97</v>
      </c>
      <c r="O1245">
        <v>7.11</v>
      </c>
      <c r="P1245">
        <v>7.19</v>
      </c>
      <c r="Q1245">
        <v>7.24</v>
      </c>
      <c r="R1245">
        <v>7.35</v>
      </c>
      <c r="S1245">
        <v>7.46</v>
      </c>
      <c r="T1245">
        <v>7.57</v>
      </c>
      <c r="U1245">
        <v>7.69</v>
      </c>
      <c r="V1245">
        <v>7.79</v>
      </c>
      <c r="W1245">
        <v>7.88</v>
      </c>
      <c r="X1245">
        <v>7.98</v>
      </c>
      <c r="Y1245">
        <v>8.09</v>
      </c>
      <c r="Z1245">
        <v>8.1999999999999993</v>
      </c>
      <c r="AA1245">
        <v>8.31</v>
      </c>
      <c r="AB1245">
        <v>8.4600000000000009</v>
      </c>
      <c r="AC1245">
        <v>8.57</v>
      </c>
      <c r="AD1245">
        <v>8.68</v>
      </c>
      <c r="AE1245">
        <v>8.7899999999999991</v>
      </c>
      <c r="AF1245">
        <v>8.92</v>
      </c>
      <c r="AG1245">
        <v>9.0299999999999994</v>
      </c>
      <c r="AH1245">
        <v>9.01</v>
      </c>
      <c r="AI1245">
        <v>8.98</v>
      </c>
      <c r="AJ1245">
        <v>8.9600000000000009</v>
      </c>
      <c r="AK1245">
        <v>8.93</v>
      </c>
    </row>
    <row r="1246" spans="1:37" x14ac:dyDescent="0.3">
      <c r="A1246" s="24" t="str">
        <f t="shared" si="29"/>
        <v>SDGbaseTRAv2_UrbAS_BAU_wICAGRQVAXaaofr</v>
      </c>
      <c r="B1246" s="58" t="s">
        <v>221</v>
      </c>
      <c r="C1246" s="59" t="s">
        <v>276</v>
      </c>
      <c r="D1246" s="5" t="s">
        <v>211</v>
      </c>
      <c r="E1246" t="s">
        <v>8</v>
      </c>
      <c r="F1246">
        <v>13</v>
      </c>
      <c r="G1246">
        <v>12.57</v>
      </c>
      <c r="H1246">
        <v>12.95</v>
      </c>
      <c r="I1246">
        <v>13.12</v>
      </c>
      <c r="J1246">
        <v>13.3</v>
      </c>
      <c r="K1246">
        <v>13.51</v>
      </c>
      <c r="L1246">
        <v>13.74</v>
      </c>
      <c r="M1246">
        <v>13.93</v>
      </c>
      <c r="N1246">
        <v>14.13</v>
      </c>
      <c r="O1246">
        <v>14.86</v>
      </c>
      <c r="P1246">
        <v>15.17</v>
      </c>
      <c r="Q1246">
        <v>15.36</v>
      </c>
      <c r="R1246">
        <v>15.66</v>
      </c>
      <c r="S1246">
        <v>15.97</v>
      </c>
      <c r="T1246">
        <v>16.29</v>
      </c>
      <c r="U1246">
        <v>16.64</v>
      </c>
      <c r="V1246">
        <v>16.940000000000001</v>
      </c>
      <c r="W1246">
        <v>17.25</v>
      </c>
      <c r="X1246">
        <v>17.55</v>
      </c>
      <c r="Y1246">
        <v>17.84</v>
      </c>
      <c r="Z1246">
        <v>18.13</v>
      </c>
      <c r="AA1246">
        <v>18.440000000000001</v>
      </c>
      <c r="AB1246">
        <v>18.940000000000001</v>
      </c>
      <c r="AC1246">
        <v>19.32</v>
      </c>
      <c r="AD1246">
        <v>19.66</v>
      </c>
      <c r="AE1246">
        <v>19.98</v>
      </c>
      <c r="AF1246">
        <v>20.34</v>
      </c>
      <c r="AG1246">
        <v>20.63</v>
      </c>
      <c r="AH1246">
        <v>20.59</v>
      </c>
      <c r="AI1246">
        <v>20.41</v>
      </c>
      <c r="AJ1246">
        <v>20.25</v>
      </c>
      <c r="AK1246">
        <v>20.07</v>
      </c>
    </row>
    <row r="1247" spans="1:37" x14ac:dyDescent="0.3">
      <c r="A1247" s="24" t="str">
        <f t="shared" si="29"/>
        <v>SDGbaseTRAv2_UrbAS_BAU_wICAGRQVAXaagra</v>
      </c>
      <c r="B1247" s="58" t="s">
        <v>221</v>
      </c>
      <c r="C1247" s="59" t="s">
        <v>276</v>
      </c>
      <c r="D1247" s="5" t="s">
        <v>211</v>
      </c>
      <c r="E1247" t="s">
        <v>9</v>
      </c>
      <c r="F1247">
        <v>6.2</v>
      </c>
      <c r="G1247">
        <v>6.02</v>
      </c>
      <c r="H1247">
        <v>6.27</v>
      </c>
      <c r="I1247">
        <v>6.33</v>
      </c>
      <c r="J1247">
        <v>6.38</v>
      </c>
      <c r="K1247">
        <v>6.5</v>
      </c>
      <c r="L1247">
        <v>6.63</v>
      </c>
      <c r="M1247">
        <v>6.76</v>
      </c>
      <c r="N1247">
        <v>6.9</v>
      </c>
      <c r="O1247">
        <v>7.37</v>
      </c>
      <c r="P1247">
        <v>7.59</v>
      </c>
      <c r="Q1247">
        <v>7.73</v>
      </c>
      <c r="R1247">
        <v>7.93</v>
      </c>
      <c r="S1247">
        <v>8.1300000000000008</v>
      </c>
      <c r="T1247">
        <v>8.36</v>
      </c>
      <c r="U1247">
        <v>8.61</v>
      </c>
      <c r="V1247">
        <v>8.83</v>
      </c>
      <c r="W1247">
        <v>9.07</v>
      </c>
      <c r="X1247">
        <v>9.33</v>
      </c>
      <c r="Y1247">
        <v>9.56</v>
      </c>
      <c r="Z1247">
        <v>9.7799999999999994</v>
      </c>
      <c r="AA1247">
        <v>10.01</v>
      </c>
      <c r="AB1247">
        <v>10.4</v>
      </c>
      <c r="AC1247">
        <v>10.71</v>
      </c>
      <c r="AD1247">
        <v>10.97</v>
      </c>
      <c r="AE1247">
        <v>11.2</v>
      </c>
      <c r="AF1247">
        <v>11.44</v>
      </c>
      <c r="AG1247">
        <v>11.64</v>
      </c>
      <c r="AH1247">
        <v>11.69</v>
      </c>
      <c r="AI1247">
        <v>11.6</v>
      </c>
      <c r="AJ1247">
        <v>11.5</v>
      </c>
      <c r="AK1247">
        <v>11.38</v>
      </c>
    </row>
    <row r="1248" spans="1:37" x14ac:dyDescent="0.3">
      <c r="A1248" s="24" t="str">
        <f t="shared" si="29"/>
        <v>SDGbaseTRAv2_UrbAS_BAU_wICAGRQVAXaaoil</v>
      </c>
      <c r="B1248" s="58" t="s">
        <v>221</v>
      </c>
      <c r="C1248" s="59" t="s">
        <v>276</v>
      </c>
      <c r="D1248" s="5" t="s">
        <v>211</v>
      </c>
      <c r="E1248" t="s">
        <v>10</v>
      </c>
      <c r="F1248">
        <v>5.45</v>
      </c>
      <c r="G1248">
        <v>5.35</v>
      </c>
      <c r="H1248">
        <v>5.45</v>
      </c>
      <c r="I1248">
        <v>5.52</v>
      </c>
      <c r="J1248">
        <v>5.58</v>
      </c>
      <c r="K1248">
        <v>5.64</v>
      </c>
      <c r="L1248">
        <v>5.71</v>
      </c>
      <c r="M1248">
        <v>5.78</v>
      </c>
      <c r="N1248">
        <v>5.85</v>
      </c>
      <c r="O1248">
        <v>5.97</v>
      </c>
      <c r="P1248">
        <v>6.06</v>
      </c>
      <c r="Q1248">
        <v>6.14</v>
      </c>
      <c r="R1248">
        <v>6.26</v>
      </c>
      <c r="S1248">
        <v>6.37</v>
      </c>
      <c r="T1248">
        <v>6.48</v>
      </c>
      <c r="U1248">
        <v>6.61</v>
      </c>
      <c r="V1248">
        <v>6.72</v>
      </c>
      <c r="W1248">
        <v>6.82</v>
      </c>
      <c r="X1248">
        <v>6.94</v>
      </c>
      <c r="Y1248">
        <v>7.05</v>
      </c>
      <c r="Z1248">
        <v>7.16</v>
      </c>
      <c r="AA1248">
        <v>7.27</v>
      </c>
      <c r="AB1248">
        <v>7.41</v>
      </c>
      <c r="AC1248">
        <v>7.53</v>
      </c>
      <c r="AD1248">
        <v>7.64</v>
      </c>
      <c r="AE1248">
        <v>7.75</v>
      </c>
      <c r="AF1248">
        <v>7.88</v>
      </c>
      <c r="AG1248">
        <v>8</v>
      </c>
      <c r="AH1248">
        <v>8</v>
      </c>
      <c r="AI1248">
        <v>8.01</v>
      </c>
      <c r="AJ1248">
        <v>8.02</v>
      </c>
      <c r="AK1248">
        <v>8.0299999999999994</v>
      </c>
    </row>
    <row r="1249" spans="1:37" x14ac:dyDescent="0.3">
      <c r="A1249" s="24" t="str">
        <f t="shared" si="29"/>
        <v>SDGbaseTRAv2_UrbAS_BAU_wICAGRQVAXaatub</v>
      </c>
      <c r="B1249" s="58" t="s">
        <v>221</v>
      </c>
      <c r="C1249" s="59" t="s">
        <v>276</v>
      </c>
      <c r="D1249" s="5" t="s">
        <v>211</v>
      </c>
      <c r="E1249" t="s">
        <v>11</v>
      </c>
      <c r="F1249">
        <v>2.95</v>
      </c>
      <c r="G1249">
        <v>2.82</v>
      </c>
      <c r="H1249">
        <v>2.87</v>
      </c>
      <c r="I1249">
        <v>2.91</v>
      </c>
      <c r="J1249">
        <v>2.95</v>
      </c>
      <c r="K1249">
        <v>2.98</v>
      </c>
      <c r="L1249">
        <v>3.02</v>
      </c>
      <c r="M1249">
        <v>3.05</v>
      </c>
      <c r="N1249">
        <v>3.08</v>
      </c>
      <c r="O1249">
        <v>3.15</v>
      </c>
      <c r="P1249">
        <v>3.19</v>
      </c>
      <c r="Q1249">
        <v>3.22</v>
      </c>
      <c r="R1249">
        <v>3.28</v>
      </c>
      <c r="S1249">
        <v>3.33</v>
      </c>
      <c r="T1249">
        <v>3.38</v>
      </c>
      <c r="U1249">
        <v>3.44</v>
      </c>
      <c r="V1249">
        <v>3.49</v>
      </c>
      <c r="W1249">
        <v>3.54</v>
      </c>
      <c r="X1249">
        <v>3.58</v>
      </c>
      <c r="Y1249">
        <v>3.63</v>
      </c>
      <c r="Z1249">
        <v>3.68</v>
      </c>
      <c r="AA1249">
        <v>3.73</v>
      </c>
      <c r="AB1249">
        <v>3.8</v>
      </c>
      <c r="AC1249">
        <v>3.86</v>
      </c>
      <c r="AD1249">
        <v>3.91</v>
      </c>
      <c r="AE1249">
        <v>3.96</v>
      </c>
      <c r="AF1249">
        <v>4.0199999999999996</v>
      </c>
      <c r="AG1249">
        <v>4.0599999999999996</v>
      </c>
      <c r="AH1249">
        <v>4.03</v>
      </c>
      <c r="AI1249">
        <v>3.99</v>
      </c>
      <c r="AJ1249">
        <v>3.97</v>
      </c>
      <c r="AK1249">
        <v>3.93</v>
      </c>
    </row>
    <row r="1250" spans="1:37" x14ac:dyDescent="0.3">
      <c r="A1250" s="24" t="str">
        <f t="shared" si="29"/>
        <v>SDGbaseTRAv2_UrbAS_BAU_wICAGRQVAXaapul</v>
      </c>
      <c r="B1250" s="58" t="s">
        <v>221</v>
      </c>
      <c r="C1250" s="59" t="s">
        <v>276</v>
      </c>
      <c r="D1250" s="5" t="s">
        <v>211</v>
      </c>
      <c r="E1250" t="s">
        <v>12</v>
      </c>
      <c r="F1250">
        <v>0.52</v>
      </c>
      <c r="G1250">
        <v>0.52</v>
      </c>
      <c r="H1250">
        <v>0.52</v>
      </c>
      <c r="I1250">
        <v>0.53</v>
      </c>
      <c r="J1250">
        <v>0.54</v>
      </c>
      <c r="K1250">
        <v>0.54</v>
      </c>
      <c r="L1250">
        <v>0.55000000000000004</v>
      </c>
      <c r="M1250">
        <v>0.56000000000000005</v>
      </c>
      <c r="N1250">
        <v>0.56000000000000005</v>
      </c>
      <c r="O1250">
        <v>0.56999999999999995</v>
      </c>
      <c r="P1250">
        <v>0.57999999999999996</v>
      </c>
      <c r="Q1250">
        <v>0.57999999999999996</v>
      </c>
      <c r="R1250">
        <v>0.59</v>
      </c>
      <c r="S1250">
        <v>0.6</v>
      </c>
      <c r="T1250">
        <v>0.61</v>
      </c>
      <c r="U1250">
        <v>0.61</v>
      </c>
      <c r="V1250">
        <v>0.62</v>
      </c>
      <c r="W1250">
        <v>0.63</v>
      </c>
      <c r="X1250">
        <v>0.64</v>
      </c>
      <c r="Y1250">
        <v>0.64</v>
      </c>
      <c r="Z1250">
        <v>0.65</v>
      </c>
      <c r="AA1250">
        <v>0.66</v>
      </c>
      <c r="AB1250">
        <v>0.67</v>
      </c>
      <c r="AC1250">
        <v>0.68</v>
      </c>
      <c r="AD1250">
        <v>0.69</v>
      </c>
      <c r="AE1250">
        <v>0.69</v>
      </c>
      <c r="AF1250">
        <v>0.7</v>
      </c>
      <c r="AG1250">
        <v>0.71</v>
      </c>
      <c r="AH1250">
        <v>0.71</v>
      </c>
      <c r="AI1250">
        <v>0.71</v>
      </c>
      <c r="AJ1250">
        <v>0.71</v>
      </c>
      <c r="AK1250">
        <v>0.71</v>
      </c>
    </row>
    <row r="1251" spans="1:37" x14ac:dyDescent="0.3">
      <c r="A1251" s="24" t="str">
        <f t="shared" si="29"/>
        <v>SDGbaseTRAv2_UrbAS_BAU_wICAGRQVAXaasug</v>
      </c>
      <c r="B1251" s="58" t="s">
        <v>221</v>
      </c>
      <c r="C1251" s="59" t="s">
        <v>276</v>
      </c>
      <c r="D1251" s="5" t="s">
        <v>211</v>
      </c>
      <c r="E1251" t="s">
        <v>13</v>
      </c>
      <c r="F1251">
        <v>3.82</v>
      </c>
      <c r="G1251">
        <v>3.74</v>
      </c>
      <c r="H1251">
        <v>3.8</v>
      </c>
      <c r="I1251">
        <v>3.85</v>
      </c>
      <c r="J1251">
        <v>3.9</v>
      </c>
      <c r="K1251">
        <v>3.94</v>
      </c>
      <c r="L1251">
        <v>3.98</v>
      </c>
      <c r="M1251">
        <v>4.01</v>
      </c>
      <c r="N1251">
        <v>4.05</v>
      </c>
      <c r="O1251">
        <v>4.16</v>
      </c>
      <c r="P1251">
        <v>4.21</v>
      </c>
      <c r="Q1251">
        <v>4.2300000000000004</v>
      </c>
      <c r="R1251">
        <v>4.28</v>
      </c>
      <c r="S1251">
        <v>4.34</v>
      </c>
      <c r="T1251">
        <v>4.3899999999999997</v>
      </c>
      <c r="U1251">
        <v>4.45</v>
      </c>
      <c r="V1251">
        <v>4.49</v>
      </c>
      <c r="W1251">
        <v>4.54</v>
      </c>
      <c r="X1251">
        <v>4.59</v>
      </c>
      <c r="Y1251">
        <v>4.6399999999999997</v>
      </c>
      <c r="Z1251">
        <v>4.6900000000000004</v>
      </c>
      <c r="AA1251">
        <v>4.74</v>
      </c>
      <c r="AB1251">
        <v>4.8099999999999996</v>
      </c>
      <c r="AC1251">
        <v>4.8600000000000003</v>
      </c>
      <c r="AD1251">
        <v>4.9000000000000004</v>
      </c>
      <c r="AE1251">
        <v>4.9400000000000004</v>
      </c>
      <c r="AF1251">
        <v>4.99</v>
      </c>
      <c r="AG1251">
        <v>5.04</v>
      </c>
      <c r="AH1251">
        <v>5.04</v>
      </c>
      <c r="AI1251">
        <v>5.03</v>
      </c>
      <c r="AJ1251">
        <v>5.03</v>
      </c>
      <c r="AK1251">
        <v>5.01</v>
      </c>
    </row>
    <row r="1252" spans="1:37" x14ac:dyDescent="0.3">
      <c r="A1252" s="24" t="str">
        <f t="shared" si="29"/>
        <v>SDGbaseTRAv2_UrbAS_BAU_wICAGRQVAXaaoth</v>
      </c>
      <c r="B1252" s="58" t="s">
        <v>221</v>
      </c>
      <c r="C1252" s="59" t="s">
        <v>276</v>
      </c>
      <c r="D1252" s="5" t="s">
        <v>211</v>
      </c>
      <c r="E1252" t="s">
        <v>14</v>
      </c>
      <c r="F1252">
        <v>7.29</v>
      </c>
      <c r="G1252">
        <v>7.3</v>
      </c>
      <c r="H1252">
        <v>7.41</v>
      </c>
      <c r="I1252">
        <v>7.44</v>
      </c>
      <c r="J1252">
        <v>7.48</v>
      </c>
      <c r="K1252">
        <v>7.53</v>
      </c>
      <c r="L1252">
        <v>7.59</v>
      </c>
      <c r="M1252">
        <v>7.66</v>
      </c>
      <c r="N1252">
        <v>7.75</v>
      </c>
      <c r="O1252">
        <v>7.89</v>
      </c>
      <c r="P1252">
        <v>8.0299999999999994</v>
      </c>
      <c r="Q1252">
        <v>8.15</v>
      </c>
      <c r="R1252">
        <v>8.2899999999999991</v>
      </c>
      <c r="S1252">
        <v>8.43</v>
      </c>
      <c r="T1252">
        <v>8.57</v>
      </c>
      <c r="U1252">
        <v>8.73</v>
      </c>
      <c r="V1252">
        <v>8.8699999999999992</v>
      </c>
      <c r="W1252">
        <v>9.01</v>
      </c>
      <c r="X1252">
        <v>9.16</v>
      </c>
      <c r="Y1252">
        <v>9.31</v>
      </c>
      <c r="Z1252">
        <v>9.4600000000000009</v>
      </c>
      <c r="AA1252">
        <v>9.61</v>
      </c>
      <c r="AB1252">
        <v>9.77</v>
      </c>
      <c r="AC1252">
        <v>9.93</v>
      </c>
      <c r="AD1252">
        <v>10.08</v>
      </c>
      <c r="AE1252">
        <v>10.23</v>
      </c>
      <c r="AF1252">
        <v>10.38</v>
      </c>
      <c r="AG1252">
        <v>10.53</v>
      </c>
      <c r="AH1252">
        <v>10.6</v>
      </c>
      <c r="AI1252">
        <v>10.65</v>
      </c>
      <c r="AJ1252">
        <v>10.71</v>
      </c>
      <c r="AK1252">
        <v>10.76</v>
      </c>
    </row>
    <row r="1253" spans="1:37" x14ac:dyDescent="0.3">
      <c r="A1253" s="24" t="str">
        <f t="shared" si="29"/>
        <v>SDGbaseTRAv2_UrbAS_BAU_wICAGRQVAXalani</v>
      </c>
      <c r="B1253" s="58" t="s">
        <v>221</v>
      </c>
      <c r="C1253" s="59" t="s">
        <v>276</v>
      </c>
      <c r="D1253" s="5" t="s">
        <v>211</v>
      </c>
      <c r="E1253" t="s">
        <v>15</v>
      </c>
      <c r="F1253">
        <v>27.55</v>
      </c>
      <c r="G1253">
        <v>27.71</v>
      </c>
      <c r="H1253">
        <v>28.21</v>
      </c>
      <c r="I1253">
        <v>28.38</v>
      </c>
      <c r="J1253">
        <v>28.49</v>
      </c>
      <c r="K1253">
        <v>28.8</v>
      </c>
      <c r="L1253">
        <v>29.29</v>
      </c>
      <c r="M1253">
        <v>29.86</v>
      </c>
      <c r="N1253">
        <v>30.48</v>
      </c>
      <c r="O1253">
        <v>31.53</v>
      </c>
      <c r="P1253">
        <v>32.520000000000003</v>
      </c>
      <c r="Q1253">
        <v>33.33</v>
      </c>
      <c r="R1253">
        <v>34.36</v>
      </c>
      <c r="S1253">
        <v>35.36</v>
      </c>
      <c r="T1253">
        <v>36.44</v>
      </c>
      <c r="U1253">
        <v>37.72</v>
      </c>
      <c r="V1253">
        <v>38.86</v>
      </c>
      <c r="W1253">
        <v>40.06</v>
      </c>
      <c r="X1253">
        <v>41.36</v>
      </c>
      <c r="Y1253">
        <v>42.57</v>
      </c>
      <c r="Z1253">
        <v>43.78</v>
      </c>
      <c r="AA1253">
        <v>44.99</v>
      </c>
      <c r="AB1253">
        <v>46.45</v>
      </c>
      <c r="AC1253">
        <v>47.8</v>
      </c>
      <c r="AD1253">
        <v>49.1</v>
      </c>
      <c r="AE1253">
        <v>50.39</v>
      </c>
      <c r="AF1253">
        <v>51.71</v>
      </c>
      <c r="AG1253">
        <v>52.97</v>
      </c>
      <c r="AH1253">
        <v>52.45</v>
      </c>
      <c r="AI1253">
        <v>51.82</v>
      </c>
      <c r="AJ1253">
        <v>51.33</v>
      </c>
      <c r="AK1253">
        <v>50.78</v>
      </c>
    </row>
    <row r="1254" spans="1:37" x14ac:dyDescent="0.3">
      <c r="A1254" s="24" t="str">
        <f t="shared" si="29"/>
        <v>SDGbaseTRAv2_UrbAS_BAU_wICAGRQVAXafore</v>
      </c>
      <c r="B1254" s="58" t="s">
        <v>221</v>
      </c>
      <c r="C1254" s="59" t="s">
        <v>276</v>
      </c>
      <c r="D1254" s="5" t="s">
        <v>211</v>
      </c>
      <c r="E1254" t="s">
        <v>16</v>
      </c>
      <c r="F1254">
        <v>6.49</v>
      </c>
      <c r="G1254">
        <v>6.15</v>
      </c>
      <c r="H1254">
        <v>6.32</v>
      </c>
      <c r="I1254">
        <v>6.43</v>
      </c>
      <c r="J1254">
        <v>6.52</v>
      </c>
      <c r="K1254">
        <v>6.6</v>
      </c>
      <c r="L1254">
        <v>6.69</v>
      </c>
      <c r="M1254">
        <v>6.76</v>
      </c>
      <c r="N1254">
        <v>6.86</v>
      </c>
      <c r="O1254">
        <v>7.08</v>
      </c>
      <c r="P1254">
        <v>7.22</v>
      </c>
      <c r="Q1254">
        <v>7.29</v>
      </c>
      <c r="R1254">
        <v>7.42</v>
      </c>
      <c r="S1254">
        <v>7.54</v>
      </c>
      <c r="T1254">
        <v>7.65</v>
      </c>
      <c r="U1254">
        <v>7.83</v>
      </c>
      <c r="V1254">
        <v>7.99</v>
      </c>
      <c r="W1254">
        <v>8.17</v>
      </c>
      <c r="X1254">
        <v>8.3699999999999992</v>
      </c>
      <c r="Y1254">
        <v>8.59</v>
      </c>
      <c r="Z1254">
        <v>8.7799999999999994</v>
      </c>
      <c r="AA1254">
        <v>8.9499999999999993</v>
      </c>
      <c r="AB1254">
        <v>9.16</v>
      </c>
      <c r="AC1254">
        <v>9.33</v>
      </c>
      <c r="AD1254">
        <v>9.49</v>
      </c>
      <c r="AE1254">
        <v>9.65</v>
      </c>
      <c r="AF1254">
        <v>9.82</v>
      </c>
      <c r="AG1254">
        <v>9.9700000000000006</v>
      </c>
      <c r="AH1254">
        <v>9.91</v>
      </c>
      <c r="AI1254">
        <v>9.82</v>
      </c>
      <c r="AJ1254">
        <v>9.75</v>
      </c>
      <c r="AK1254">
        <v>9.66</v>
      </c>
    </row>
    <row r="1255" spans="1:37" x14ac:dyDescent="0.3">
      <c r="A1255" s="24" t="str">
        <f t="shared" si="29"/>
        <v>SDGbaseTRAv2_UrbAS_BAU_wICAGRQVAXafish</v>
      </c>
      <c r="B1255" s="58" t="s">
        <v>221</v>
      </c>
      <c r="C1255" s="59" t="s">
        <v>276</v>
      </c>
      <c r="D1255" s="5" t="s">
        <v>211</v>
      </c>
      <c r="E1255" t="s">
        <v>17</v>
      </c>
      <c r="F1255">
        <v>7.37</v>
      </c>
      <c r="G1255">
        <v>7.41</v>
      </c>
      <c r="H1255">
        <v>7.69</v>
      </c>
      <c r="I1255">
        <v>7.8</v>
      </c>
      <c r="J1255">
        <v>7.87</v>
      </c>
      <c r="K1255">
        <v>7.99</v>
      </c>
      <c r="L1255">
        <v>8.14</v>
      </c>
      <c r="M1255">
        <v>8.3000000000000007</v>
      </c>
      <c r="N1255">
        <v>8.48</v>
      </c>
      <c r="O1255">
        <v>8.81</v>
      </c>
      <c r="P1255">
        <v>9.08</v>
      </c>
      <c r="Q1255">
        <v>9.32</v>
      </c>
      <c r="R1255">
        <v>9.6199999999999992</v>
      </c>
      <c r="S1255">
        <v>9.9</v>
      </c>
      <c r="T1255">
        <v>10.210000000000001</v>
      </c>
      <c r="U1255">
        <v>10.57</v>
      </c>
      <c r="V1255">
        <v>10.89</v>
      </c>
      <c r="W1255">
        <v>11.23</v>
      </c>
      <c r="X1255">
        <v>11.6</v>
      </c>
      <c r="Y1255">
        <v>11.94</v>
      </c>
      <c r="Z1255">
        <v>12.28</v>
      </c>
      <c r="AA1255">
        <v>12.64</v>
      </c>
      <c r="AB1255">
        <v>13.08</v>
      </c>
      <c r="AC1255">
        <v>13.49</v>
      </c>
      <c r="AD1255">
        <v>13.88</v>
      </c>
      <c r="AE1255">
        <v>14.27</v>
      </c>
      <c r="AF1255">
        <v>14.67</v>
      </c>
      <c r="AG1255">
        <v>15.07</v>
      </c>
      <c r="AH1255">
        <v>14.97</v>
      </c>
      <c r="AI1255">
        <v>14.8</v>
      </c>
      <c r="AJ1255">
        <v>14.66</v>
      </c>
      <c r="AK1255">
        <v>14.5</v>
      </c>
    </row>
    <row r="1256" spans="1:37" x14ac:dyDescent="0.3">
      <c r="A1256" s="24" t="str">
        <f t="shared" si="29"/>
        <v>SDGbaseTRAv2_UrbAS_BAU_wICAGRQVAXacoal</v>
      </c>
      <c r="B1256" s="58" t="s">
        <v>221</v>
      </c>
      <c r="C1256" s="59" t="s">
        <v>276</v>
      </c>
      <c r="D1256" s="5" t="s">
        <v>211</v>
      </c>
      <c r="E1256" t="s">
        <v>18</v>
      </c>
      <c r="F1256">
        <v>112.99</v>
      </c>
      <c r="G1256">
        <v>109.36</v>
      </c>
      <c r="H1256">
        <v>107.45</v>
      </c>
      <c r="I1256">
        <v>105.72</v>
      </c>
      <c r="J1256">
        <v>102.52</v>
      </c>
      <c r="K1256">
        <v>101.16</v>
      </c>
      <c r="L1256">
        <v>99.17</v>
      </c>
      <c r="M1256">
        <v>97.19</v>
      </c>
      <c r="N1256">
        <v>96.06</v>
      </c>
      <c r="O1256">
        <v>94.64</v>
      </c>
      <c r="P1256">
        <v>91.74</v>
      </c>
      <c r="Q1256">
        <v>86.89</v>
      </c>
      <c r="R1256">
        <v>83.69</v>
      </c>
      <c r="S1256">
        <v>83.67</v>
      </c>
      <c r="T1256">
        <v>82.78</v>
      </c>
      <c r="U1256">
        <v>82.35</v>
      </c>
      <c r="V1256">
        <v>81.459999999999994</v>
      </c>
      <c r="W1256">
        <v>81.2</v>
      </c>
      <c r="X1256">
        <v>79.099999999999994</v>
      </c>
      <c r="Y1256">
        <v>77.180000000000007</v>
      </c>
      <c r="Z1256">
        <v>75.260000000000005</v>
      </c>
      <c r="AA1256">
        <v>73.33</v>
      </c>
      <c r="AB1256">
        <v>69.11</v>
      </c>
      <c r="AC1256">
        <v>64.88</v>
      </c>
      <c r="AD1256">
        <v>60.66</v>
      </c>
      <c r="AE1256">
        <v>56.43</v>
      </c>
      <c r="AF1256">
        <v>52.21</v>
      </c>
      <c r="AG1256">
        <v>44.49</v>
      </c>
      <c r="AH1256">
        <v>36.770000000000003</v>
      </c>
      <c r="AI1256">
        <v>29.05</v>
      </c>
      <c r="AJ1256">
        <v>21.33</v>
      </c>
      <c r="AK1256">
        <v>13.61</v>
      </c>
    </row>
    <row r="1257" spans="1:37" x14ac:dyDescent="0.3">
      <c r="A1257" s="24" t="str">
        <f t="shared" si="29"/>
        <v>SDGbaseTRAv2_UrbAS_BAU_wICAGRQVAXagold</v>
      </c>
      <c r="B1257" s="58" t="s">
        <v>221</v>
      </c>
      <c r="C1257" s="59" t="s">
        <v>276</v>
      </c>
      <c r="D1257" s="5" t="s">
        <v>211</v>
      </c>
      <c r="E1257" t="s">
        <v>19</v>
      </c>
      <c r="F1257">
        <v>61.14</v>
      </c>
      <c r="G1257">
        <v>61.08</v>
      </c>
      <c r="H1257">
        <v>60.95</v>
      </c>
      <c r="I1257">
        <v>60.89</v>
      </c>
      <c r="J1257">
        <v>60.83</v>
      </c>
      <c r="K1257">
        <v>60.77</v>
      </c>
      <c r="L1257">
        <v>60.71</v>
      </c>
      <c r="M1257">
        <v>60.65</v>
      </c>
      <c r="N1257">
        <v>60.59</v>
      </c>
      <c r="O1257">
        <v>60.53</v>
      </c>
      <c r="P1257">
        <v>60.47</v>
      </c>
      <c r="Q1257">
        <v>60.41</v>
      </c>
      <c r="R1257">
        <v>60.35</v>
      </c>
      <c r="S1257">
        <v>60.29</v>
      </c>
      <c r="T1257">
        <v>60.23</v>
      </c>
      <c r="U1257">
        <v>60.17</v>
      </c>
      <c r="V1257">
        <v>60.11</v>
      </c>
      <c r="W1257">
        <v>60.05</v>
      </c>
      <c r="X1257">
        <v>59.99</v>
      </c>
      <c r="Y1257">
        <v>59.93</v>
      </c>
      <c r="Z1257">
        <v>59.87</v>
      </c>
      <c r="AA1257">
        <v>59.81</v>
      </c>
      <c r="AB1257">
        <v>59.75</v>
      </c>
      <c r="AC1257">
        <v>59.69</v>
      </c>
      <c r="AD1257">
        <v>59.63</v>
      </c>
      <c r="AE1257">
        <v>59.57</v>
      </c>
      <c r="AF1257">
        <v>59.51</v>
      </c>
      <c r="AG1257">
        <v>59.45</v>
      </c>
      <c r="AH1257">
        <v>59.39</v>
      </c>
      <c r="AI1257">
        <v>59.33</v>
      </c>
      <c r="AJ1257">
        <v>59.27</v>
      </c>
      <c r="AK1257">
        <v>59.21</v>
      </c>
    </row>
    <row r="1258" spans="1:37" x14ac:dyDescent="0.3">
      <c r="A1258" s="24" t="str">
        <f t="shared" si="29"/>
        <v>SDGbaseTRAv2_UrbAS_BAU_wICAGRQVAXangas</v>
      </c>
      <c r="B1258" s="58" t="s">
        <v>221</v>
      </c>
      <c r="C1258" s="59" t="s">
        <v>276</v>
      </c>
      <c r="D1258" s="5" t="s">
        <v>211</v>
      </c>
      <c r="E1258" t="s">
        <v>20</v>
      </c>
      <c r="F1258">
        <v>0.94</v>
      </c>
      <c r="G1258">
        <v>0.8</v>
      </c>
      <c r="H1258">
        <v>0.76</v>
      </c>
      <c r="I1258">
        <v>0.71</v>
      </c>
      <c r="J1258">
        <v>0.67</v>
      </c>
      <c r="K1258">
        <v>0.63</v>
      </c>
      <c r="L1258">
        <v>0.6</v>
      </c>
      <c r="M1258">
        <v>0.56999999999999995</v>
      </c>
      <c r="N1258">
        <v>0.54</v>
      </c>
      <c r="O1258">
        <v>0.53</v>
      </c>
      <c r="P1258">
        <v>0.51</v>
      </c>
      <c r="Q1258">
        <v>0.49</v>
      </c>
      <c r="R1258">
        <v>0.46</v>
      </c>
      <c r="S1258">
        <v>0.44</v>
      </c>
      <c r="T1258">
        <v>0.42</v>
      </c>
      <c r="U1258">
        <v>0.4</v>
      </c>
      <c r="V1258">
        <v>0.38</v>
      </c>
      <c r="W1258">
        <v>0.36</v>
      </c>
      <c r="X1258">
        <v>0.34</v>
      </c>
      <c r="Y1258">
        <v>0.33</v>
      </c>
      <c r="Z1258">
        <v>0.31</v>
      </c>
      <c r="AA1258">
        <v>0.3</v>
      </c>
      <c r="AB1258">
        <v>0.28000000000000003</v>
      </c>
      <c r="AC1258">
        <v>0.27</v>
      </c>
      <c r="AD1258">
        <v>0.26</v>
      </c>
      <c r="AE1258">
        <v>0.25</v>
      </c>
      <c r="AF1258">
        <v>0.23</v>
      </c>
      <c r="AG1258">
        <v>0.22</v>
      </c>
      <c r="AH1258">
        <v>0.21</v>
      </c>
      <c r="AI1258">
        <v>0.2</v>
      </c>
      <c r="AJ1258">
        <v>0.19</v>
      </c>
      <c r="AK1258">
        <v>0.18</v>
      </c>
    </row>
    <row r="1259" spans="1:37" x14ac:dyDescent="0.3">
      <c r="A1259" s="24" t="str">
        <f t="shared" si="29"/>
        <v>SDGbaseTRAv2_UrbAS_BAU_wICAGRQVAXapgm</v>
      </c>
      <c r="B1259" s="58" t="s">
        <v>221</v>
      </c>
      <c r="C1259" s="59" t="s">
        <v>276</v>
      </c>
      <c r="D1259" s="5" t="s">
        <v>211</v>
      </c>
      <c r="E1259" t="s">
        <v>21</v>
      </c>
      <c r="F1259">
        <v>97.82</v>
      </c>
      <c r="G1259">
        <v>74.040000000000006</v>
      </c>
      <c r="H1259">
        <v>78.069999999999993</v>
      </c>
      <c r="I1259">
        <v>81.97</v>
      </c>
      <c r="J1259">
        <v>85.91</v>
      </c>
      <c r="K1259">
        <v>89.95</v>
      </c>
      <c r="L1259">
        <v>94.04</v>
      </c>
      <c r="M1259">
        <v>94.59</v>
      </c>
      <c r="N1259">
        <v>95.13</v>
      </c>
      <c r="O1259">
        <v>95.94</v>
      </c>
      <c r="P1259">
        <v>96.54</v>
      </c>
      <c r="Q1259">
        <v>97.05</v>
      </c>
      <c r="R1259">
        <v>99.09</v>
      </c>
      <c r="S1259">
        <v>101.15</v>
      </c>
      <c r="T1259">
        <v>103.24</v>
      </c>
      <c r="U1259">
        <v>105.36</v>
      </c>
      <c r="V1259">
        <v>107.59</v>
      </c>
      <c r="W1259">
        <v>109.79</v>
      </c>
      <c r="X1259">
        <v>111.89</v>
      </c>
      <c r="Y1259">
        <v>114.01</v>
      </c>
      <c r="Z1259">
        <v>116.09</v>
      </c>
      <c r="AA1259">
        <v>118.22</v>
      </c>
      <c r="AB1259">
        <v>140.96</v>
      </c>
      <c r="AC1259">
        <v>163.98</v>
      </c>
      <c r="AD1259">
        <v>187.26</v>
      </c>
      <c r="AE1259">
        <v>210.6</v>
      </c>
      <c r="AF1259">
        <v>233.98</v>
      </c>
      <c r="AG1259">
        <v>257.3</v>
      </c>
      <c r="AH1259">
        <v>279.89</v>
      </c>
      <c r="AI1259">
        <v>302.58999999999997</v>
      </c>
      <c r="AJ1259">
        <v>325.47000000000003</v>
      </c>
      <c r="AK1259">
        <v>348.39</v>
      </c>
    </row>
    <row r="1260" spans="1:37" x14ac:dyDescent="0.3">
      <c r="A1260" s="24" t="str">
        <f t="shared" si="29"/>
        <v>SDGbaseTRAv2_UrbAS_BAU_wICAGRQVAXamore</v>
      </c>
      <c r="B1260" s="58" t="s">
        <v>221</v>
      </c>
      <c r="C1260" s="59" t="s">
        <v>276</v>
      </c>
      <c r="D1260" s="5" t="s">
        <v>211</v>
      </c>
      <c r="E1260" t="s">
        <v>22</v>
      </c>
      <c r="F1260">
        <v>78.23</v>
      </c>
      <c r="G1260">
        <v>72.510000000000005</v>
      </c>
      <c r="H1260">
        <v>75.83</v>
      </c>
      <c r="I1260">
        <v>77.45</v>
      </c>
      <c r="J1260">
        <v>79.05</v>
      </c>
      <c r="K1260">
        <v>80.95</v>
      </c>
      <c r="L1260">
        <v>83</v>
      </c>
      <c r="M1260">
        <v>85.36</v>
      </c>
      <c r="N1260">
        <v>87.85</v>
      </c>
      <c r="O1260">
        <v>93.51</v>
      </c>
      <c r="P1260">
        <v>97.4</v>
      </c>
      <c r="Q1260">
        <v>100.48</v>
      </c>
      <c r="R1260">
        <v>103.74</v>
      </c>
      <c r="S1260">
        <v>106.91</v>
      </c>
      <c r="T1260">
        <v>110.16</v>
      </c>
      <c r="U1260">
        <v>113.69</v>
      </c>
      <c r="V1260">
        <v>116.67</v>
      </c>
      <c r="W1260">
        <v>119.85</v>
      </c>
      <c r="X1260">
        <v>123.45</v>
      </c>
      <c r="Y1260">
        <v>126.45</v>
      </c>
      <c r="Z1260">
        <v>129.11000000000001</v>
      </c>
      <c r="AA1260">
        <v>131.93</v>
      </c>
      <c r="AB1260">
        <v>135.53</v>
      </c>
      <c r="AC1260">
        <v>138.36000000000001</v>
      </c>
      <c r="AD1260">
        <v>140.72999999999999</v>
      </c>
      <c r="AE1260">
        <v>142.87</v>
      </c>
      <c r="AF1260">
        <v>145.02000000000001</v>
      </c>
      <c r="AG1260">
        <v>146.68</v>
      </c>
      <c r="AH1260">
        <v>145.34</v>
      </c>
      <c r="AI1260">
        <v>142.22</v>
      </c>
      <c r="AJ1260">
        <v>139.11000000000001</v>
      </c>
      <c r="AK1260">
        <v>135.31</v>
      </c>
    </row>
    <row r="1261" spans="1:37" x14ac:dyDescent="0.3">
      <c r="A1261" s="24" t="str">
        <f t="shared" si="29"/>
        <v>SDGbaseTRAv2_UrbAS_BAU_wICAGRQVAXamine</v>
      </c>
      <c r="B1261" s="58" t="s">
        <v>221</v>
      </c>
      <c r="C1261" s="59" t="s">
        <v>276</v>
      </c>
      <c r="D1261" s="5" t="s">
        <v>211</v>
      </c>
      <c r="E1261" t="s">
        <v>23</v>
      </c>
      <c r="F1261">
        <v>57.01</v>
      </c>
      <c r="G1261">
        <v>52.95</v>
      </c>
      <c r="H1261">
        <v>54.93</v>
      </c>
      <c r="I1261">
        <v>56.31</v>
      </c>
      <c r="J1261">
        <v>58.32</v>
      </c>
      <c r="K1261">
        <v>59.9</v>
      </c>
      <c r="L1261">
        <v>61.64</v>
      </c>
      <c r="M1261">
        <v>63.54</v>
      </c>
      <c r="N1261">
        <v>65.45</v>
      </c>
      <c r="O1261">
        <v>68.36</v>
      </c>
      <c r="P1261">
        <v>70.55</v>
      </c>
      <c r="Q1261">
        <v>72.5</v>
      </c>
      <c r="R1261">
        <v>74.66</v>
      </c>
      <c r="S1261">
        <v>76.849999999999994</v>
      </c>
      <c r="T1261">
        <v>79.209999999999994</v>
      </c>
      <c r="U1261">
        <v>81.790000000000006</v>
      </c>
      <c r="V1261">
        <v>84.07</v>
      </c>
      <c r="W1261">
        <v>86.58</v>
      </c>
      <c r="X1261">
        <v>89.63</v>
      </c>
      <c r="Y1261">
        <v>92.42</v>
      </c>
      <c r="Z1261">
        <v>95.17</v>
      </c>
      <c r="AA1261">
        <v>98.01</v>
      </c>
      <c r="AB1261">
        <v>100.99</v>
      </c>
      <c r="AC1261">
        <v>103.45</v>
      </c>
      <c r="AD1261">
        <v>105.75</v>
      </c>
      <c r="AE1261">
        <v>108.05</v>
      </c>
      <c r="AF1261">
        <v>110.57</v>
      </c>
      <c r="AG1261">
        <v>113.28</v>
      </c>
      <c r="AH1261">
        <v>113.01</v>
      </c>
      <c r="AI1261">
        <v>111.97</v>
      </c>
      <c r="AJ1261">
        <v>111.23</v>
      </c>
      <c r="AK1261">
        <v>110.35</v>
      </c>
    </row>
    <row r="1262" spans="1:37" x14ac:dyDescent="0.3">
      <c r="A1262" s="24" t="str">
        <f t="shared" si="29"/>
        <v>SDGbaseTRAv2_UrbAS_BAU_wICAGRQVAXameat</v>
      </c>
      <c r="B1262" s="58" t="s">
        <v>221</v>
      </c>
      <c r="C1262" s="59" t="s">
        <v>276</v>
      </c>
      <c r="D1262" s="5" t="s">
        <v>211</v>
      </c>
      <c r="E1262" t="s">
        <v>24</v>
      </c>
      <c r="F1262">
        <v>14.3</v>
      </c>
      <c r="G1262">
        <v>14.32</v>
      </c>
      <c r="H1262">
        <v>14.64</v>
      </c>
      <c r="I1262">
        <v>14.8</v>
      </c>
      <c r="J1262">
        <v>14.92</v>
      </c>
      <c r="K1262">
        <v>15.1</v>
      </c>
      <c r="L1262">
        <v>15.35</v>
      </c>
      <c r="M1262">
        <v>15.63</v>
      </c>
      <c r="N1262">
        <v>15.93</v>
      </c>
      <c r="O1262">
        <v>16.37</v>
      </c>
      <c r="P1262">
        <v>16.77</v>
      </c>
      <c r="Q1262">
        <v>17.11</v>
      </c>
      <c r="R1262">
        <v>17.579999999999998</v>
      </c>
      <c r="S1262">
        <v>18.05</v>
      </c>
      <c r="T1262">
        <v>18.55</v>
      </c>
      <c r="U1262">
        <v>19.13</v>
      </c>
      <c r="V1262">
        <v>19.64</v>
      </c>
      <c r="W1262">
        <v>20.170000000000002</v>
      </c>
      <c r="X1262">
        <v>20.73</v>
      </c>
      <c r="Y1262">
        <v>21.23</v>
      </c>
      <c r="Z1262">
        <v>21.72</v>
      </c>
      <c r="AA1262">
        <v>22.2</v>
      </c>
      <c r="AB1262">
        <v>22.79</v>
      </c>
      <c r="AC1262">
        <v>23.3</v>
      </c>
      <c r="AD1262">
        <v>23.79</v>
      </c>
      <c r="AE1262">
        <v>24.26</v>
      </c>
      <c r="AF1262">
        <v>24.77</v>
      </c>
      <c r="AG1262">
        <v>25.26</v>
      </c>
      <c r="AH1262">
        <v>25.05</v>
      </c>
      <c r="AI1262">
        <v>24.83</v>
      </c>
      <c r="AJ1262">
        <v>24.68</v>
      </c>
      <c r="AK1262">
        <v>24.5</v>
      </c>
    </row>
    <row r="1263" spans="1:37" x14ac:dyDescent="0.3">
      <c r="A1263" s="24" t="str">
        <f t="shared" ref="A1263:A1326" si="30">_xlfn.CONCAT(C1263,D1263,E1263)</f>
        <v>SDGbaseTRAv2_UrbAS_BAU_wICAGRQVAXapfis</v>
      </c>
      <c r="B1263" s="58" t="s">
        <v>221</v>
      </c>
      <c r="C1263" s="59" t="s">
        <v>276</v>
      </c>
      <c r="D1263" s="5" t="s">
        <v>211</v>
      </c>
      <c r="E1263" t="s">
        <v>25</v>
      </c>
      <c r="F1263">
        <v>6.32</v>
      </c>
      <c r="G1263">
        <v>6.24</v>
      </c>
      <c r="H1263">
        <v>6.44</v>
      </c>
      <c r="I1263">
        <v>6.52</v>
      </c>
      <c r="J1263">
        <v>6.58</v>
      </c>
      <c r="K1263">
        <v>6.67</v>
      </c>
      <c r="L1263">
        <v>6.78</v>
      </c>
      <c r="M1263">
        <v>6.9</v>
      </c>
      <c r="N1263">
        <v>7.03</v>
      </c>
      <c r="O1263">
        <v>7.34</v>
      </c>
      <c r="P1263">
        <v>7.54</v>
      </c>
      <c r="Q1263">
        <v>7.68</v>
      </c>
      <c r="R1263">
        <v>7.88</v>
      </c>
      <c r="S1263">
        <v>8.09</v>
      </c>
      <c r="T1263">
        <v>8.31</v>
      </c>
      <c r="U1263">
        <v>8.56</v>
      </c>
      <c r="V1263">
        <v>8.7799999999999994</v>
      </c>
      <c r="W1263">
        <v>9.02</v>
      </c>
      <c r="X1263">
        <v>9.2899999999999991</v>
      </c>
      <c r="Y1263">
        <v>9.52</v>
      </c>
      <c r="Z1263">
        <v>9.75</v>
      </c>
      <c r="AA1263">
        <v>9.98</v>
      </c>
      <c r="AB1263">
        <v>10.32</v>
      </c>
      <c r="AC1263">
        <v>10.61</v>
      </c>
      <c r="AD1263">
        <v>10.86</v>
      </c>
      <c r="AE1263">
        <v>11.11</v>
      </c>
      <c r="AF1263">
        <v>11.36</v>
      </c>
      <c r="AG1263">
        <v>11.61</v>
      </c>
      <c r="AH1263">
        <v>11.57</v>
      </c>
      <c r="AI1263">
        <v>11.49</v>
      </c>
      <c r="AJ1263">
        <v>11.4</v>
      </c>
      <c r="AK1263">
        <v>11.3</v>
      </c>
    </row>
    <row r="1264" spans="1:37" x14ac:dyDescent="0.3">
      <c r="A1264" s="24" t="str">
        <f t="shared" si="30"/>
        <v>SDGbaseTRAv2_UrbAS_BAU_wICAGRQVAXavege</v>
      </c>
      <c r="B1264" s="58" t="s">
        <v>221</v>
      </c>
      <c r="C1264" s="59" t="s">
        <v>276</v>
      </c>
      <c r="D1264" s="5" t="s">
        <v>211</v>
      </c>
      <c r="E1264" t="s">
        <v>26</v>
      </c>
      <c r="F1264">
        <v>10.97</v>
      </c>
      <c r="G1264">
        <v>10.63</v>
      </c>
      <c r="H1264">
        <v>10.99</v>
      </c>
      <c r="I1264">
        <v>11.11</v>
      </c>
      <c r="J1264">
        <v>11.17</v>
      </c>
      <c r="K1264">
        <v>11.37</v>
      </c>
      <c r="L1264">
        <v>11.58</v>
      </c>
      <c r="M1264">
        <v>11.79</v>
      </c>
      <c r="N1264">
        <v>12.02</v>
      </c>
      <c r="O1264">
        <v>12.64</v>
      </c>
      <c r="P1264">
        <v>12.99</v>
      </c>
      <c r="Q1264">
        <v>13.25</v>
      </c>
      <c r="R1264">
        <v>13.62</v>
      </c>
      <c r="S1264">
        <v>13.99</v>
      </c>
      <c r="T1264">
        <v>14.4</v>
      </c>
      <c r="U1264">
        <v>14.86</v>
      </c>
      <c r="V1264">
        <v>15.26</v>
      </c>
      <c r="W1264">
        <v>15.7</v>
      </c>
      <c r="X1264">
        <v>16.18</v>
      </c>
      <c r="Y1264">
        <v>16.62</v>
      </c>
      <c r="Z1264">
        <v>17.04</v>
      </c>
      <c r="AA1264">
        <v>17.47</v>
      </c>
      <c r="AB1264">
        <v>18.13</v>
      </c>
      <c r="AC1264">
        <v>18.66</v>
      </c>
      <c r="AD1264">
        <v>19.12</v>
      </c>
      <c r="AE1264">
        <v>19.55</v>
      </c>
      <c r="AF1264">
        <v>20.010000000000002</v>
      </c>
      <c r="AG1264">
        <v>20.440000000000001</v>
      </c>
      <c r="AH1264">
        <v>20.48</v>
      </c>
      <c r="AI1264">
        <v>20.37</v>
      </c>
      <c r="AJ1264">
        <v>20.23</v>
      </c>
      <c r="AK1264">
        <v>20.04</v>
      </c>
    </row>
    <row r="1265" spans="1:37" x14ac:dyDescent="0.3">
      <c r="A1265" s="24" t="str">
        <f t="shared" si="30"/>
        <v>SDGbaseTRAv2_UrbAS_BAU_wICAGRQVAXafats</v>
      </c>
      <c r="B1265" s="58" t="s">
        <v>221</v>
      </c>
      <c r="C1265" s="59" t="s">
        <v>276</v>
      </c>
      <c r="D1265" s="5" t="s">
        <v>211</v>
      </c>
      <c r="E1265" t="s">
        <v>27</v>
      </c>
      <c r="F1265">
        <v>3.48</v>
      </c>
      <c r="G1265">
        <v>3.56</v>
      </c>
      <c r="H1265">
        <v>3.7</v>
      </c>
      <c r="I1265">
        <v>3.76</v>
      </c>
      <c r="J1265">
        <v>3.8</v>
      </c>
      <c r="K1265">
        <v>3.86</v>
      </c>
      <c r="L1265">
        <v>3.94</v>
      </c>
      <c r="M1265">
        <v>4.0199999999999996</v>
      </c>
      <c r="N1265">
        <v>4.0999999999999996</v>
      </c>
      <c r="O1265">
        <v>4.3</v>
      </c>
      <c r="P1265">
        <v>4.47</v>
      </c>
      <c r="Q1265">
        <v>4.5999999999999996</v>
      </c>
      <c r="R1265">
        <v>4.74</v>
      </c>
      <c r="S1265">
        <v>4.87</v>
      </c>
      <c r="T1265">
        <v>4.99</v>
      </c>
      <c r="U1265">
        <v>5.13</v>
      </c>
      <c r="V1265">
        <v>5.24</v>
      </c>
      <c r="W1265">
        <v>5.35</v>
      </c>
      <c r="X1265">
        <v>5.47</v>
      </c>
      <c r="Y1265">
        <v>5.58</v>
      </c>
      <c r="Z1265">
        <v>5.69</v>
      </c>
      <c r="AA1265">
        <v>5.79</v>
      </c>
      <c r="AB1265">
        <v>5.95</v>
      </c>
      <c r="AC1265">
        <v>6.09</v>
      </c>
      <c r="AD1265">
        <v>6.21</v>
      </c>
      <c r="AE1265">
        <v>6.31</v>
      </c>
      <c r="AF1265">
        <v>6.41</v>
      </c>
      <c r="AG1265">
        <v>6.5</v>
      </c>
      <c r="AH1265">
        <v>6.42</v>
      </c>
      <c r="AI1265">
        <v>6.31</v>
      </c>
      <c r="AJ1265">
        <v>6.21</v>
      </c>
      <c r="AK1265">
        <v>6.11</v>
      </c>
    </row>
    <row r="1266" spans="1:37" x14ac:dyDescent="0.3">
      <c r="A1266" s="24" t="str">
        <f t="shared" si="30"/>
        <v>SDGbaseTRAv2_UrbAS_BAU_wICAGRQVAXadair</v>
      </c>
      <c r="B1266" s="58" t="s">
        <v>221</v>
      </c>
      <c r="C1266" s="59" t="s">
        <v>276</v>
      </c>
      <c r="D1266" s="5" t="s">
        <v>211</v>
      </c>
      <c r="E1266" t="s">
        <v>28</v>
      </c>
      <c r="F1266">
        <v>10.56</v>
      </c>
      <c r="G1266">
        <v>10.33</v>
      </c>
      <c r="H1266">
        <v>10.57</v>
      </c>
      <c r="I1266">
        <v>10.66</v>
      </c>
      <c r="J1266">
        <v>10.72</v>
      </c>
      <c r="K1266">
        <v>10.88</v>
      </c>
      <c r="L1266">
        <v>11.07</v>
      </c>
      <c r="M1266">
        <v>11.26</v>
      </c>
      <c r="N1266">
        <v>11.48</v>
      </c>
      <c r="O1266">
        <v>11.96</v>
      </c>
      <c r="P1266">
        <v>12.26</v>
      </c>
      <c r="Q1266">
        <v>12.47</v>
      </c>
      <c r="R1266">
        <v>12.79</v>
      </c>
      <c r="S1266">
        <v>13.12</v>
      </c>
      <c r="T1266">
        <v>13.47</v>
      </c>
      <c r="U1266">
        <v>13.88</v>
      </c>
      <c r="V1266">
        <v>14.24</v>
      </c>
      <c r="W1266">
        <v>14.63</v>
      </c>
      <c r="X1266">
        <v>15.07</v>
      </c>
      <c r="Y1266">
        <v>15.47</v>
      </c>
      <c r="Z1266">
        <v>15.86</v>
      </c>
      <c r="AA1266">
        <v>16.25</v>
      </c>
      <c r="AB1266">
        <v>16.8</v>
      </c>
      <c r="AC1266">
        <v>17.25</v>
      </c>
      <c r="AD1266">
        <v>17.64</v>
      </c>
      <c r="AE1266">
        <v>18.010000000000002</v>
      </c>
      <c r="AF1266">
        <v>18.41</v>
      </c>
      <c r="AG1266">
        <v>18.78</v>
      </c>
      <c r="AH1266">
        <v>18.77</v>
      </c>
      <c r="AI1266">
        <v>18.690000000000001</v>
      </c>
      <c r="AJ1266">
        <v>18.600000000000001</v>
      </c>
      <c r="AK1266">
        <v>18.46</v>
      </c>
    </row>
    <row r="1267" spans="1:37" x14ac:dyDescent="0.3">
      <c r="A1267" s="24" t="str">
        <f t="shared" si="30"/>
        <v>SDGbaseTRAv2_UrbAS_BAU_wICAGRQVAXagrai</v>
      </c>
      <c r="B1267" s="58" t="s">
        <v>221</v>
      </c>
      <c r="C1267" s="59" t="s">
        <v>276</v>
      </c>
      <c r="D1267" s="5" t="s">
        <v>211</v>
      </c>
      <c r="E1267" t="s">
        <v>29</v>
      </c>
      <c r="F1267">
        <v>8.56</v>
      </c>
      <c r="G1267">
        <v>8.4</v>
      </c>
      <c r="H1267">
        <v>8.52</v>
      </c>
      <c r="I1267">
        <v>8.65</v>
      </c>
      <c r="J1267">
        <v>8.77</v>
      </c>
      <c r="K1267">
        <v>8.82</v>
      </c>
      <c r="L1267">
        <v>8.9</v>
      </c>
      <c r="M1267">
        <v>8.9499999999999993</v>
      </c>
      <c r="N1267">
        <v>9.01</v>
      </c>
      <c r="O1267">
        <v>9.1999999999999993</v>
      </c>
      <c r="P1267">
        <v>9.2899999999999991</v>
      </c>
      <c r="Q1267">
        <v>9.33</v>
      </c>
      <c r="R1267">
        <v>9.42</v>
      </c>
      <c r="S1267">
        <v>9.49</v>
      </c>
      <c r="T1267">
        <v>9.56</v>
      </c>
      <c r="U1267">
        <v>9.65</v>
      </c>
      <c r="V1267">
        <v>9.69</v>
      </c>
      <c r="W1267">
        <v>9.7200000000000006</v>
      </c>
      <c r="X1267">
        <v>9.77</v>
      </c>
      <c r="Y1267">
        <v>9.81</v>
      </c>
      <c r="Z1267">
        <v>9.8699999999999992</v>
      </c>
      <c r="AA1267">
        <v>9.93</v>
      </c>
      <c r="AB1267">
        <v>10.050000000000001</v>
      </c>
      <c r="AC1267">
        <v>10.130000000000001</v>
      </c>
      <c r="AD1267">
        <v>10.19</v>
      </c>
      <c r="AE1267">
        <v>10.25</v>
      </c>
      <c r="AF1267">
        <v>10.31</v>
      </c>
      <c r="AG1267">
        <v>10.33</v>
      </c>
      <c r="AH1267">
        <v>10.23</v>
      </c>
      <c r="AI1267">
        <v>10.15</v>
      </c>
      <c r="AJ1267">
        <v>10.09</v>
      </c>
      <c r="AK1267">
        <v>10.02</v>
      </c>
    </row>
    <row r="1268" spans="1:37" x14ac:dyDescent="0.3">
      <c r="A1268" s="24" t="str">
        <f t="shared" si="30"/>
        <v>SDGbaseTRAv2_UrbAS_BAU_wICAGRQVAXastar</v>
      </c>
      <c r="B1268" s="58" t="s">
        <v>221</v>
      </c>
      <c r="C1268" s="59" t="s">
        <v>276</v>
      </c>
      <c r="D1268" s="5" t="s">
        <v>211</v>
      </c>
      <c r="E1268" t="s">
        <v>30</v>
      </c>
      <c r="F1268">
        <v>7.25</v>
      </c>
      <c r="G1268">
        <v>7.16</v>
      </c>
      <c r="H1268">
        <v>7.32</v>
      </c>
      <c r="I1268">
        <v>7.44</v>
      </c>
      <c r="J1268">
        <v>7.53</v>
      </c>
      <c r="K1268">
        <v>7.6</v>
      </c>
      <c r="L1268">
        <v>7.68</v>
      </c>
      <c r="M1268">
        <v>7.75</v>
      </c>
      <c r="N1268">
        <v>7.83</v>
      </c>
      <c r="O1268">
        <v>8</v>
      </c>
      <c r="P1268">
        <v>8.09</v>
      </c>
      <c r="Q1268">
        <v>8.15</v>
      </c>
      <c r="R1268">
        <v>8.23</v>
      </c>
      <c r="S1268">
        <v>8.2899999999999991</v>
      </c>
      <c r="T1268">
        <v>8.35</v>
      </c>
      <c r="U1268">
        <v>8.42</v>
      </c>
      <c r="V1268">
        <v>8.4499999999999993</v>
      </c>
      <c r="W1268">
        <v>8.4700000000000006</v>
      </c>
      <c r="X1268">
        <v>8.51</v>
      </c>
      <c r="Y1268">
        <v>8.5299999999999994</v>
      </c>
      <c r="Z1268">
        <v>8.56</v>
      </c>
      <c r="AA1268">
        <v>8.58</v>
      </c>
      <c r="AB1268">
        <v>8.65</v>
      </c>
      <c r="AC1268">
        <v>8.68</v>
      </c>
      <c r="AD1268">
        <v>8.6999999999999993</v>
      </c>
      <c r="AE1268">
        <v>8.7200000000000006</v>
      </c>
      <c r="AF1268">
        <v>8.74</v>
      </c>
      <c r="AG1268">
        <v>8.59</v>
      </c>
      <c r="AH1268">
        <v>8.33</v>
      </c>
      <c r="AI1268">
        <v>8.07</v>
      </c>
      <c r="AJ1268">
        <v>7.82</v>
      </c>
      <c r="AK1268">
        <v>7.57</v>
      </c>
    </row>
    <row r="1269" spans="1:37" x14ac:dyDescent="0.3">
      <c r="A1269" s="24" t="str">
        <f t="shared" si="30"/>
        <v>SDGbaseTRAv2_UrbAS_BAU_wICAGRQVAXafeed</v>
      </c>
      <c r="B1269" s="58" t="s">
        <v>221</v>
      </c>
      <c r="C1269" s="59" t="s">
        <v>276</v>
      </c>
      <c r="D1269" s="5" t="s">
        <v>211</v>
      </c>
      <c r="E1269" t="s">
        <v>31</v>
      </c>
      <c r="F1269">
        <v>6.55</v>
      </c>
      <c r="G1269">
        <v>6.51</v>
      </c>
      <c r="H1269">
        <v>6.63</v>
      </c>
      <c r="I1269">
        <v>6.66</v>
      </c>
      <c r="J1269">
        <v>6.65</v>
      </c>
      <c r="K1269">
        <v>6.73</v>
      </c>
      <c r="L1269">
        <v>6.85</v>
      </c>
      <c r="M1269">
        <v>6.98</v>
      </c>
      <c r="N1269">
        <v>7.14</v>
      </c>
      <c r="O1269">
        <v>7.37</v>
      </c>
      <c r="P1269">
        <v>7.6</v>
      </c>
      <c r="Q1269">
        <v>7.79</v>
      </c>
      <c r="R1269">
        <v>8.0500000000000007</v>
      </c>
      <c r="S1269">
        <v>8.31</v>
      </c>
      <c r="T1269">
        <v>8.6</v>
      </c>
      <c r="U1269">
        <v>8.94</v>
      </c>
      <c r="V1269">
        <v>9.26</v>
      </c>
      <c r="W1269">
        <v>9.61</v>
      </c>
      <c r="X1269">
        <v>9.9700000000000006</v>
      </c>
      <c r="Y1269">
        <v>10.32</v>
      </c>
      <c r="Z1269">
        <v>10.68</v>
      </c>
      <c r="AA1269">
        <v>11.05</v>
      </c>
      <c r="AB1269">
        <v>11.48</v>
      </c>
      <c r="AC1269">
        <v>11.88</v>
      </c>
      <c r="AD1269">
        <v>12.27</v>
      </c>
      <c r="AE1269">
        <v>12.67</v>
      </c>
      <c r="AF1269">
        <v>13.06</v>
      </c>
      <c r="AG1269">
        <v>13.45</v>
      </c>
      <c r="AH1269">
        <v>13.39</v>
      </c>
      <c r="AI1269">
        <v>13.31</v>
      </c>
      <c r="AJ1269">
        <v>13.25</v>
      </c>
      <c r="AK1269">
        <v>13.16</v>
      </c>
    </row>
    <row r="1270" spans="1:37" x14ac:dyDescent="0.3">
      <c r="A1270" s="24" t="str">
        <f t="shared" si="30"/>
        <v>SDGbaseTRAv2_UrbAS_BAU_wICAGRQVAXabake</v>
      </c>
      <c r="B1270" s="58" t="s">
        <v>221</v>
      </c>
      <c r="C1270" s="59" t="s">
        <v>276</v>
      </c>
      <c r="D1270" s="5" t="s">
        <v>211</v>
      </c>
      <c r="E1270" t="s">
        <v>32</v>
      </c>
      <c r="F1270">
        <v>22.28</v>
      </c>
      <c r="G1270">
        <v>21.34</v>
      </c>
      <c r="H1270">
        <v>21.76</v>
      </c>
      <c r="I1270">
        <v>22.11</v>
      </c>
      <c r="J1270">
        <v>22.36</v>
      </c>
      <c r="K1270">
        <v>22.66</v>
      </c>
      <c r="L1270">
        <v>23.01</v>
      </c>
      <c r="M1270">
        <v>23.34</v>
      </c>
      <c r="N1270">
        <v>23.7</v>
      </c>
      <c r="O1270">
        <v>24.31</v>
      </c>
      <c r="P1270">
        <v>24.75</v>
      </c>
      <c r="Q1270">
        <v>25.1</v>
      </c>
      <c r="R1270">
        <v>25.63</v>
      </c>
      <c r="S1270">
        <v>26.15</v>
      </c>
      <c r="T1270">
        <v>26.68</v>
      </c>
      <c r="U1270">
        <v>27.27</v>
      </c>
      <c r="V1270">
        <v>27.78</v>
      </c>
      <c r="W1270">
        <v>28.31</v>
      </c>
      <c r="X1270">
        <v>28.92</v>
      </c>
      <c r="Y1270">
        <v>29.49</v>
      </c>
      <c r="Z1270">
        <v>30.04</v>
      </c>
      <c r="AA1270">
        <v>30.56</v>
      </c>
      <c r="AB1270">
        <v>31.25</v>
      </c>
      <c r="AC1270">
        <v>31.82</v>
      </c>
      <c r="AD1270">
        <v>32.340000000000003</v>
      </c>
      <c r="AE1270">
        <v>32.85</v>
      </c>
      <c r="AF1270">
        <v>33.409999999999997</v>
      </c>
      <c r="AG1270">
        <v>33.85</v>
      </c>
      <c r="AH1270">
        <v>33.76</v>
      </c>
      <c r="AI1270">
        <v>33.65</v>
      </c>
      <c r="AJ1270">
        <v>33.549999999999997</v>
      </c>
      <c r="AK1270">
        <v>33.380000000000003</v>
      </c>
    </row>
    <row r="1271" spans="1:37" x14ac:dyDescent="0.3">
      <c r="A1271" s="24" t="str">
        <f t="shared" si="30"/>
        <v>SDGbaseTRAv2_UrbAS_BAU_wICAGRQVAXasuga</v>
      </c>
      <c r="B1271" s="58" t="s">
        <v>221</v>
      </c>
      <c r="C1271" s="59" t="s">
        <v>276</v>
      </c>
      <c r="D1271" s="5" t="s">
        <v>211</v>
      </c>
      <c r="E1271" t="s">
        <v>33</v>
      </c>
      <c r="F1271">
        <v>8.52</v>
      </c>
      <c r="G1271">
        <v>8.2899999999999991</v>
      </c>
      <c r="H1271">
        <v>8.4700000000000006</v>
      </c>
      <c r="I1271">
        <v>8.6</v>
      </c>
      <c r="J1271">
        <v>8.7100000000000009</v>
      </c>
      <c r="K1271">
        <v>8.81</v>
      </c>
      <c r="L1271">
        <v>8.93</v>
      </c>
      <c r="M1271">
        <v>9.02</v>
      </c>
      <c r="N1271">
        <v>9.11</v>
      </c>
      <c r="O1271">
        <v>9.41</v>
      </c>
      <c r="P1271">
        <v>9.5299999999999994</v>
      </c>
      <c r="Q1271">
        <v>9.59</v>
      </c>
      <c r="R1271">
        <v>9.7200000000000006</v>
      </c>
      <c r="S1271">
        <v>9.8699999999999992</v>
      </c>
      <c r="T1271">
        <v>10.01</v>
      </c>
      <c r="U1271">
        <v>10.17</v>
      </c>
      <c r="V1271">
        <v>10.27</v>
      </c>
      <c r="W1271">
        <v>10.38</v>
      </c>
      <c r="X1271">
        <v>10.53</v>
      </c>
      <c r="Y1271">
        <v>10.66</v>
      </c>
      <c r="Z1271">
        <v>10.78</v>
      </c>
      <c r="AA1271">
        <v>10.89</v>
      </c>
      <c r="AB1271">
        <v>11.1</v>
      </c>
      <c r="AC1271">
        <v>11.22</v>
      </c>
      <c r="AD1271">
        <v>11.33</v>
      </c>
      <c r="AE1271">
        <v>11.42</v>
      </c>
      <c r="AF1271">
        <v>11.54</v>
      </c>
      <c r="AG1271">
        <v>11.68</v>
      </c>
      <c r="AH1271">
        <v>11.67</v>
      </c>
      <c r="AI1271">
        <v>11.64</v>
      </c>
      <c r="AJ1271">
        <v>11.63</v>
      </c>
      <c r="AK1271">
        <v>11.6</v>
      </c>
    </row>
    <row r="1272" spans="1:37" x14ac:dyDescent="0.3">
      <c r="A1272" s="24" t="str">
        <f t="shared" si="30"/>
        <v>SDGbaseTRAv2_UrbAS_BAU_wICAGRQVAXaconf</v>
      </c>
      <c r="B1272" s="58" t="s">
        <v>221</v>
      </c>
      <c r="C1272" s="59" t="s">
        <v>276</v>
      </c>
      <c r="D1272" s="5" t="s">
        <v>211</v>
      </c>
      <c r="E1272" t="s">
        <v>34</v>
      </c>
      <c r="F1272">
        <v>2.4900000000000002</v>
      </c>
      <c r="G1272">
        <v>2.4</v>
      </c>
      <c r="H1272">
        <v>2.48</v>
      </c>
      <c r="I1272">
        <v>2.4900000000000002</v>
      </c>
      <c r="J1272">
        <v>2.4900000000000002</v>
      </c>
      <c r="K1272">
        <v>2.5299999999999998</v>
      </c>
      <c r="L1272">
        <v>2.59</v>
      </c>
      <c r="M1272">
        <v>2.64</v>
      </c>
      <c r="N1272">
        <v>2.7</v>
      </c>
      <c r="O1272">
        <v>2.82</v>
      </c>
      <c r="P1272">
        <v>2.91</v>
      </c>
      <c r="Q1272">
        <v>2.98</v>
      </c>
      <c r="R1272">
        <v>3.09</v>
      </c>
      <c r="S1272">
        <v>3.2</v>
      </c>
      <c r="T1272">
        <v>3.33</v>
      </c>
      <c r="U1272">
        <v>3.48</v>
      </c>
      <c r="V1272">
        <v>3.61</v>
      </c>
      <c r="W1272">
        <v>3.75</v>
      </c>
      <c r="X1272">
        <v>3.9</v>
      </c>
      <c r="Y1272">
        <v>4.04</v>
      </c>
      <c r="Z1272">
        <v>4.18</v>
      </c>
      <c r="AA1272">
        <v>4.33</v>
      </c>
      <c r="AB1272">
        <v>4.53</v>
      </c>
      <c r="AC1272">
        <v>4.7</v>
      </c>
      <c r="AD1272">
        <v>4.8600000000000003</v>
      </c>
      <c r="AE1272">
        <v>5.0199999999999996</v>
      </c>
      <c r="AF1272">
        <v>5.19</v>
      </c>
      <c r="AG1272">
        <v>5.34</v>
      </c>
      <c r="AH1272">
        <v>5.38</v>
      </c>
      <c r="AI1272">
        <v>5.37</v>
      </c>
      <c r="AJ1272">
        <v>5.35</v>
      </c>
      <c r="AK1272">
        <v>5.31</v>
      </c>
    </row>
    <row r="1273" spans="1:37" x14ac:dyDescent="0.3">
      <c r="A1273" s="24" t="str">
        <f t="shared" si="30"/>
        <v>SDGbaseTRAv2_UrbAS_BAU_wICAGRQVAXapast</v>
      </c>
      <c r="B1273" s="58" t="s">
        <v>221</v>
      </c>
      <c r="C1273" s="59" t="s">
        <v>276</v>
      </c>
      <c r="D1273" s="5" t="s">
        <v>211</v>
      </c>
      <c r="E1273" t="s">
        <v>35</v>
      </c>
      <c r="F1273">
        <v>0.65</v>
      </c>
      <c r="G1273">
        <v>0.66</v>
      </c>
      <c r="H1273">
        <v>0.68</v>
      </c>
      <c r="I1273">
        <v>0.7</v>
      </c>
      <c r="J1273">
        <v>0.7</v>
      </c>
      <c r="K1273">
        <v>0.71</v>
      </c>
      <c r="L1273">
        <v>0.73</v>
      </c>
      <c r="M1273">
        <v>0.75</v>
      </c>
      <c r="N1273">
        <v>0.77</v>
      </c>
      <c r="O1273">
        <v>0.8</v>
      </c>
      <c r="P1273">
        <v>0.83</v>
      </c>
      <c r="Q1273">
        <v>0.85</v>
      </c>
      <c r="R1273">
        <v>0.88</v>
      </c>
      <c r="S1273">
        <v>0.91</v>
      </c>
      <c r="T1273">
        <v>0.94</v>
      </c>
      <c r="U1273">
        <v>0.98</v>
      </c>
      <c r="V1273">
        <v>1.02</v>
      </c>
      <c r="W1273">
        <v>1.05</v>
      </c>
      <c r="X1273">
        <v>1.0900000000000001</v>
      </c>
      <c r="Y1273">
        <v>1.1299999999999999</v>
      </c>
      <c r="Z1273">
        <v>1.17</v>
      </c>
      <c r="AA1273">
        <v>1.2</v>
      </c>
      <c r="AB1273">
        <v>1.24</v>
      </c>
      <c r="AC1273">
        <v>1.28</v>
      </c>
      <c r="AD1273">
        <v>1.31</v>
      </c>
      <c r="AE1273">
        <v>1.35</v>
      </c>
      <c r="AF1273">
        <v>1.38</v>
      </c>
      <c r="AG1273">
        <v>1.42</v>
      </c>
      <c r="AH1273">
        <v>1.4</v>
      </c>
      <c r="AI1273">
        <v>1.38</v>
      </c>
      <c r="AJ1273">
        <v>1.37</v>
      </c>
      <c r="AK1273">
        <v>1.35</v>
      </c>
    </row>
    <row r="1274" spans="1:37" x14ac:dyDescent="0.3">
      <c r="A1274" s="24" t="str">
        <f t="shared" si="30"/>
        <v>SDGbaseTRAv2_UrbAS_BAU_wICAGRQVAXaofoo</v>
      </c>
      <c r="B1274" s="58" t="s">
        <v>221</v>
      </c>
      <c r="C1274" s="59" t="s">
        <v>276</v>
      </c>
      <c r="D1274" s="5" t="s">
        <v>211</v>
      </c>
      <c r="E1274" t="s">
        <v>36</v>
      </c>
      <c r="F1274">
        <v>12.41</v>
      </c>
      <c r="G1274">
        <v>12.12</v>
      </c>
      <c r="H1274">
        <v>12.48</v>
      </c>
      <c r="I1274">
        <v>12.61</v>
      </c>
      <c r="J1274">
        <v>12.7</v>
      </c>
      <c r="K1274">
        <v>12.91</v>
      </c>
      <c r="L1274">
        <v>13.15</v>
      </c>
      <c r="M1274">
        <v>13.4</v>
      </c>
      <c r="N1274">
        <v>13.67</v>
      </c>
      <c r="O1274">
        <v>14.33</v>
      </c>
      <c r="P1274">
        <v>14.71</v>
      </c>
      <c r="Q1274">
        <v>14.99</v>
      </c>
      <c r="R1274">
        <v>15.38</v>
      </c>
      <c r="S1274">
        <v>15.78</v>
      </c>
      <c r="T1274">
        <v>16.23</v>
      </c>
      <c r="U1274">
        <v>16.72</v>
      </c>
      <c r="V1274">
        <v>17.149999999999999</v>
      </c>
      <c r="W1274">
        <v>17.64</v>
      </c>
      <c r="X1274">
        <v>18.170000000000002</v>
      </c>
      <c r="Y1274">
        <v>18.649999999999999</v>
      </c>
      <c r="Z1274">
        <v>19.11</v>
      </c>
      <c r="AA1274">
        <v>19.559999999999999</v>
      </c>
      <c r="AB1274">
        <v>20.23</v>
      </c>
      <c r="AC1274">
        <v>20.74</v>
      </c>
      <c r="AD1274">
        <v>21.2</v>
      </c>
      <c r="AE1274">
        <v>21.63</v>
      </c>
      <c r="AF1274">
        <v>22.09</v>
      </c>
      <c r="AG1274">
        <v>22.56</v>
      </c>
      <c r="AH1274">
        <v>22.56</v>
      </c>
      <c r="AI1274">
        <v>22.44</v>
      </c>
      <c r="AJ1274">
        <v>22.3</v>
      </c>
      <c r="AK1274">
        <v>22.12</v>
      </c>
    </row>
    <row r="1275" spans="1:37" x14ac:dyDescent="0.3">
      <c r="A1275" s="24" t="str">
        <f t="shared" si="30"/>
        <v>SDGbaseTRAv2_UrbAS_BAU_wICAGRQVAXabevt</v>
      </c>
      <c r="B1275" s="58" t="s">
        <v>221</v>
      </c>
      <c r="C1275" s="59" t="s">
        <v>276</v>
      </c>
      <c r="D1275" s="5" t="s">
        <v>211</v>
      </c>
      <c r="E1275" t="s">
        <v>37</v>
      </c>
      <c r="F1275">
        <v>40.840000000000003</v>
      </c>
      <c r="G1275">
        <v>40.22</v>
      </c>
      <c r="H1275">
        <v>42.19</v>
      </c>
      <c r="I1275">
        <v>42.66</v>
      </c>
      <c r="J1275">
        <v>42.86</v>
      </c>
      <c r="K1275">
        <v>43.88</v>
      </c>
      <c r="L1275">
        <v>44.94</v>
      </c>
      <c r="M1275">
        <v>46.03</v>
      </c>
      <c r="N1275">
        <v>47.19</v>
      </c>
      <c r="O1275">
        <v>50.65</v>
      </c>
      <c r="P1275">
        <v>52.44</v>
      </c>
      <c r="Q1275">
        <v>53.61</v>
      </c>
      <c r="R1275">
        <v>55.3</v>
      </c>
      <c r="S1275">
        <v>57.06</v>
      </c>
      <c r="T1275">
        <v>59.02</v>
      </c>
      <c r="U1275">
        <v>61.15</v>
      </c>
      <c r="V1275">
        <v>62.98</v>
      </c>
      <c r="W1275">
        <v>65.069999999999993</v>
      </c>
      <c r="X1275">
        <v>67.41</v>
      </c>
      <c r="Y1275">
        <v>69.38</v>
      </c>
      <c r="Z1275">
        <v>71.209999999999994</v>
      </c>
      <c r="AA1275">
        <v>73.16</v>
      </c>
      <c r="AB1275">
        <v>76.41</v>
      </c>
      <c r="AC1275">
        <v>79</v>
      </c>
      <c r="AD1275">
        <v>81.09</v>
      </c>
      <c r="AE1275">
        <v>82.97</v>
      </c>
      <c r="AF1275">
        <v>84.96</v>
      </c>
      <c r="AG1275">
        <v>86.95</v>
      </c>
      <c r="AH1275">
        <v>87.53</v>
      </c>
      <c r="AI1275">
        <v>87.19</v>
      </c>
      <c r="AJ1275">
        <v>86.75</v>
      </c>
      <c r="AK1275">
        <v>86.08</v>
      </c>
    </row>
    <row r="1276" spans="1:37" x14ac:dyDescent="0.3">
      <c r="A1276" s="24" t="str">
        <f t="shared" si="30"/>
        <v>SDGbaseTRAv2_UrbAS_BAU_wICAGRQVAXatext</v>
      </c>
      <c r="B1276" s="58" t="s">
        <v>221</v>
      </c>
      <c r="C1276" s="59" t="s">
        <v>276</v>
      </c>
      <c r="D1276" s="5" t="s">
        <v>211</v>
      </c>
      <c r="E1276" t="s">
        <v>38</v>
      </c>
      <c r="F1276">
        <v>6.57</v>
      </c>
      <c r="G1276">
        <v>6.07</v>
      </c>
      <c r="H1276">
        <v>6.24</v>
      </c>
      <c r="I1276">
        <v>6.29</v>
      </c>
      <c r="J1276">
        <v>6.34</v>
      </c>
      <c r="K1276">
        <v>6.46</v>
      </c>
      <c r="L1276">
        <v>6.6</v>
      </c>
      <c r="M1276">
        <v>6.76</v>
      </c>
      <c r="N1276">
        <v>6.92</v>
      </c>
      <c r="O1276">
        <v>7.29</v>
      </c>
      <c r="P1276">
        <v>7.5</v>
      </c>
      <c r="Q1276">
        <v>7.67</v>
      </c>
      <c r="R1276">
        <v>7.88</v>
      </c>
      <c r="S1276">
        <v>8.11</v>
      </c>
      <c r="T1276">
        <v>8.35</v>
      </c>
      <c r="U1276">
        <v>8.6199999999999992</v>
      </c>
      <c r="V1276">
        <v>8.8800000000000008</v>
      </c>
      <c r="W1276">
        <v>9.17</v>
      </c>
      <c r="X1276">
        <v>9.5</v>
      </c>
      <c r="Y1276">
        <v>9.7899999999999991</v>
      </c>
      <c r="Z1276">
        <v>10.06</v>
      </c>
      <c r="AA1276">
        <v>10.34</v>
      </c>
      <c r="AB1276">
        <v>10.71</v>
      </c>
      <c r="AC1276">
        <v>11.01</v>
      </c>
      <c r="AD1276">
        <v>11.29</v>
      </c>
      <c r="AE1276">
        <v>11.57</v>
      </c>
      <c r="AF1276">
        <v>11.87</v>
      </c>
      <c r="AG1276">
        <v>12.21</v>
      </c>
      <c r="AH1276">
        <v>12.28</v>
      </c>
      <c r="AI1276">
        <v>12.26</v>
      </c>
      <c r="AJ1276">
        <v>12.22</v>
      </c>
      <c r="AK1276">
        <v>12.16</v>
      </c>
    </row>
    <row r="1277" spans="1:37" x14ac:dyDescent="0.3">
      <c r="A1277" s="24" t="str">
        <f t="shared" si="30"/>
        <v>SDGbaseTRAv2_UrbAS_BAU_wICAGRQVAXaclth</v>
      </c>
      <c r="B1277" s="58" t="s">
        <v>221</v>
      </c>
      <c r="C1277" s="59" t="s">
        <v>276</v>
      </c>
      <c r="D1277" s="5" t="s">
        <v>211</v>
      </c>
      <c r="E1277" t="s">
        <v>39</v>
      </c>
      <c r="F1277">
        <v>6.76</v>
      </c>
      <c r="G1277">
        <v>6.2</v>
      </c>
      <c r="H1277">
        <v>6.37</v>
      </c>
      <c r="I1277">
        <v>6.45</v>
      </c>
      <c r="J1277">
        <v>6.48</v>
      </c>
      <c r="K1277">
        <v>6.59</v>
      </c>
      <c r="L1277">
        <v>6.71</v>
      </c>
      <c r="M1277">
        <v>6.83</v>
      </c>
      <c r="N1277">
        <v>6.96</v>
      </c>
      <c r="O1277">
        <v>7.24</v>
      </c>
      <c r="P1277">
        <v>7.42</v>
      </c>
      <c r="Q1277">
        <v>7.55</v>
      </c>
      <c r="R1277">
        <v>7.74</v>
      </c>
      <c r="S1277">
        <v>7.95</v>
      </c>
      <c r="T1277">
        <v>8.16</v>
      </c>
      <c r="U1277">
        <v>8.41</v>
      </c>
      <c r="V1277">
        <v>8.64</v>
      </c>
      <c r="W1277">
        <v>8.8800000000000008</v>
      </c>
      <c r="X1277">
        <v>9.15</v>
      </c>
      <c r="Y1277">
        <v>9.4</v>
      </c>
      <c r="Z1277">
        <v>9.64</v>
      </c>
      <c r="AA1277">
        <v>9.8699999999999992</v>
      </c>
      <c r="AB1277">
        <v>10.199999999999999</v>
      </c>
      <c r="AC1277">
        <v>10.47</v>
      </c>
      <c r="AD1277">
        <v>10.71</v>
      </c>
      <c r="AE1277">
        <v>10.93</v>
      </c>
      <c r="AF1277">
        <v>11.18</v>
      </c>
      <c r="AG1277">
        <v>11.45</v>
      </c>
      <c r="AH1277">
        <v>11.53</v>
      </c>
      <c r="AI1277">
        <v>11.55</v>
      </c>
      <c r="AJ1277">
        <v>11.56</v>
      </c>
      <c r="AK1277">
        <v>11.53</v>
      </c>
    </row>
    <row r="1278" spans="1:37" x14ac:dyDescent="0.3">
      <c r="A1278" s="24" t="str">
        <f t="shared" si="30"/>
        <v>SDGbaseTRAv2_UrbAS_BAU_wICAGRQVAXaleat</v>
      </c>
      <c r="B1278" s="58" t="s">
        <v>221</v>
      </c>
      <c r="C1278" s="59" t="s">
        <v>276</v>
      </c>
      <c r="D1278" s="5" t="s">
        <v>211</v>
      </c>
      <c r="E1278" t="s">
        <v>40</v>
      </c>
      <c r="F1278">
        <v>2.4500000000000002</v>
      </c>
      <c r="G1278">
        <v>2.44</v>
      </c>
      <c r="H1278">
        <v>2.56</v>
      </c>
      <c r="I1278">
        <v>2.59</v>
      </c>
      <c r="J1278">
        <v>2.62</v>
      </c>
      <c r="K1278">
        <v>2.66</v>
      </c>
      <c r="L1278">
        <v>2.71</v>
      </c>
      <c r="M1278">
        <v>2.79</v>
      </c>
      <c r="N1278">
        <v>2.87</v>
      </c>
      <c r="O1278">
        <v>3.09</v>
      </c>
      <c r="P1278">
        <v>3.27</v>
      </c>
      <c r="Q1278">
        <v>3.4</v>
      </c>
      <c r="R1278">
        <v>3.55</v>
      </c>
      <c r="S1278">
        <v>3.68</v>
      </c>
      <c r="T1278">
        <v>3.82</v>
      </c>
      <c r="U1278">
        <v>3.97</v>
      </c>
      <c r="V1278">
        <v>4.1100000000000003</v>
      </c>
      <c r="W1278">
        <v>4.26</v>
      </c>
      <c r="X1278">
        <v>4.42</v>
      </c>
      <c r="Y1278">
        <v>4.5599999999999996</v>
      </c>
      <c r="Z1278">
        <v>4.68</v>
      </c>
      <c r="AA1278">
        <v>4.8099999999999996</v>
      </c>
      <c r="AB1278">
        <v>5</v>
      </c>
      <c r="AC1278">
        <v>5.18</v>
      </c>
      <c r="AD1278">
        <v>5.35</v>
      </c>
      <c r="AE1278">
        <v>5.51</v>
      </c>
      <c r="AF1278">
        <v>5.66</v>
      </c>
      <c r="AG1278">
        <v>5.81</v>
      </c>
      <c r="AH1278">
        <v>5.71</v>
      </c>
      <c r="AI1278">
        <v>5.56</v>
      </c>
      <c r="AJ1278">
        <v>5.44</v>
      </c>
      <c r="AK1278">
        <v>5.3</v>
      </c>
    </row>
    <row r="1279" spans="1:37" x14ac:dyDescent="0.3">
      <c r="A1279" s="24" t="str">
        <f t="shared" si="30"/>
        <v>SDGbaseTRAv2_UrbAS_BAU_wICAGRQVAXafoot</v>
      </c>
      <c r="B1279" s="58" t="s">
        <v>221</v>
      </c>
      <c r="C1279" s="59" t="s">
        <v>276</v>
      </c>
      <c r="D1279" s="5" t="s">
        <v>211</v>
      </c>
      <c r="E1279" t="s">
        <v>41</v>
      </c>
      <c r="F1279">
        <v>1.91</v>
      </c>
      <c r="G1279">
        <v>1.82</v>
      </c>
      <c r="H1279">
        <v>1.87</v>
      </c>
      <c r="I1279">
        <v>1.9</v>
      </c>
      <c r="J1279">
        <v>1.92</v>
      </c>
      <c r="K1279">
        <v>1.95</v>
      </c>
      <c r="L1279">
        <v>1.99</v>
      </c>
      <c r="M1279">
        <v>2.0299999999999998</v>
      </c>
      <c r="N1279">
        <v>2.0699999999999998</v>
      </c>
      <c r="O1279">
        <v>2.16</v>
      </c>
      <c r="P1279">
        <v>2.2200000000000002</v>
      </c>
      <c r="Q1279">
        <v>2.27</v>
      </c>
      <c r="R1279">
        <v>2.33</v>
      </c>
      <c r="S1279">
        <v>2.39</v>
      </c>
      <c r="T1279">
        <v>2.4500000000000002</v>
      </c>
      <c r="U1279">
        <v>2.52</v>
      </c>
      <c r="V1279">
        <v>2.58</v>
      </c>
      <c r="W1279">
        <v>2.66</v>
      </c>
      <c r="X1279">
        <v>2.73</v>
      </c>
      <c r="Y1279">
        <v>2.81</v>
      </c>
      <c r="Z1279">
        <v>2.88</v>
      </c>
      <c r="AA1279">
        <v>2.95</v>
      </c>
      <c r="AB1279">
        <v>3.06</v>
      </c>
      <c r="AC1279">
        <v>3.15</v>
      </c>
      <c r="AD1279">
        <v>3.22</v>
      </c>
      <c r="AE1279">
        <v>3.3</v>
      </c>
      <c r="AF1279">
        <v>3.38</v>
      </c>
      <c r="AG1279">
        <v>3.46</v>
      </c>
      <c r="AH1279">
        <v>3.48</v>
      </c>
      <c r="AI1279">
        <v>3.48</v>
      </c>
      <c r="AJ1279">
        <v>3.48</v>
      </c>
      <c r="AK1279">
        <v>3.47</v>
      </c>
    </row>
    <row r="1280" spans="1:37" x14ac:dyDescent="0.3">
      <c r="A1280" s="24" t="str">
        <f t="shared" si="30"/>
        <v>SDGbaseTRAv2_UrbAS_BAU_wICAGRQVAXawood</v>
      </c>
      <c r="B1280" s="58" t="s">
        <v>221</v>
      </c>
      <c r="C1280" s="59" t="s">
        <v>276</v>
      </c>
      <c r="D1280" s="5" t="s">
        <v>211</v>
      </c>
      <c r="E1280" t="s">
        <v>42</v>
      </c>
      <c r="F1280">
        <v>23.69</v>
      </c>
      <c r="G1280">
        <v>22.02</v>
      </c>
      <c r="H1280">
        <v>22.75</v>
      </c>
      <c r="I1280">
        <v>23.18</v>
      </c>
      <c r="J1280">
        <v>23.65</v>
      </c>
      <c r="K1280">
        <v>24.13</v>
      </c>
      <c r="L1280">
        <v>24.65</v>
      </c>
      <c r="M1280">
        <v>25.2</v>
      </c>
      <c r="N1280">
        <v>25.8</v>
      </c>
      <c r="O1280">
        <v>26.74</v>
      </c>
      <c r="P1280">
        <v>27.43</v>
      </c>
      <c r="Q1280">
        <v>28.05</v>
      </c>
      <c r="R1280">
        <v>28.81</v>
      </c>
      <c r="S1280">
        <v>29.6</v>
      </c>
      <c r="T1280">
        <v>30.47</v>
      </c>
      <c r="U1280">
        <v>31.44</v>
      </c>
      <c r="V1280">
        <v>32.36</v>
      </c>
      <c r="W1280">
        <v>33.35</v>
      </c>
      <c r="X1280">
        <v>34.44</v>
      </c>
      <c r="Y1280">
        <v>35.44</v>
      </c>
      <c r="Z1280">
        <v>36.43</v>
      </c>
      <c r="AA1280">
        <v>37.42</v>
      </c>
      <c r="AB1280">
        <v>38.51</v>
      </c>
      <c r="AC1280">
        <v>39.44</v>
      </c>
      <c r="AD1280">
        <v>40.35</v>
      </c>
      <c r="AE1280">
        <v>41.29</v>
      </c>
      <c r="AF1280">
        <v>42.29</v>
      </c>
      <c r="AG1280">
        <v>43.28</v>
      </c>
      <c r="AH1280">
        <v>43.26</v>
      </c>
      <c r="AI1280">
        <v>42.96</v>
      </c>
      <c r="AJ1280">
        <v>42.69</v>
      </c>
      <c r="AK1280">
        <v>42.36</v>
      </c>
    </row>
    <row r="1281" spans="1:37" x14ac:dyDescent="0.3">
      <c r="A1281" s="24" t="str">
        <f t="shared" si="30"/>
        <v>SDGbaseTRAv2_UrbAS_BAU_wICAGRQVAXapapr</v>
      </c>
      <c r="B1281" s="58" t="s">
        <v>221</v>
      </c>
      <c r="C1281" s="59" t="s">
        <v>276</v>
      </c>
      <c r="D1281" s="5" t="s">
        <v>211</v>
      </c>
      <c r="E1281" t="s">
        <v>43</v>
      </c>
      <c r="F1281">
        <v>24.02</v>
      </c>
      <c r="G1281">
        <v>22.72</v>
      </c>
      <c r="H1281">
        <v>23.56</v>
      </c>
      <c r="I1281">
        <v>23.96</v>
      </c>
      <c r="J1281">
        <v>24.18</v>
      </c>
      <c r="K1281">
        <v>24.7</v>
      </c>
      <c r="L1281">
        <v>25.21</v>
      </c>
      <c r="M1281">
        <v>25.57</v>
      </c>
      <c r="N1281">
        <v>26.15</v>
      </c>
      <c r="O1281">
        <v>27.15</v>
      </c>
      <c r="P1281">
        <v>27.82</v>
      </c>
      <c r="Q1281">
        <v>28.42</v>
      </c>
      <c r="R1281">
        <v>29.57</v>
      </c>
      <c r="S1281">
        <v>30.4</v>
      </c>
      <c r="T1281">
        <v>31.29</v>
      </c>
      <c r="U1281">
        <v>32.31</v>
      </c>
      <c r="V1281">
        <v>33.25</v>
      </c>
      <c r="W1281">
        <v>34.270000000000003</v>
      </c>
      <c r="X1281">
        <v>35.39</v>
      </c>
      <c r="Y1281">
        <v>36.409999999999997</v>
      </c>
      <c r="Z1281">
        <v>37.409999999999997</v>
      </c>
      <c r="AA1281">
        <v>38.44</v>
      </c>
      <c r="AB1281">
        <v>39.61</v>
      </c>
      <c r="AC1281">
        <v>40.57</v>
      </c>
      <c r="AD1281">
        <v>41.48</v>
      </c>
      <c r="AE1281">
        <v>42.39</v>
      </c>
      <c r="AF1281">
        <v>43.35</v>
      </c>
      <c r="AG1281">
        <v>44.31</v>
      </c>
      <c r="AH1281">
        <v>44.27</v>
      </c>
      <c r="AI1281">
        <v>43.97</v>
      </c>
      <c r="AJ1281">
        <v>43.67</v>
      </c>
      <c r="AK1281">
        <v>43.31</v>
      </c>
    </row>
    <row r="1282" spans="1:37" x14ac:dyDescent="0.3">
      <c r="A1282" s="24" t="str">
        <f t="shared" si="30"/>
        <v>SDGbaseTRAv2_UrbAS_BAU_wICAGRQVAXaprnt</v>
      </c>
      <c r="B1282" s="58" t="s">
        <v>221</v>
      </c>
      <c r="C1282" s="59" t="s">
        <v>276</v>
      </c>
      <c r="D1282" s="5" t="s">
        <v>211</v>
      </c>
      <c r="E1282" t="s">
        <v>44</v>
      </c>
      <c r="F1282">
        <v>16.78</v>
      </c>
      <c r="G1282">
        <v>15.58</v>
      </c>
      <c r="H1282">
        <v>16.09</v>
      </c>
      <c r="I1282">
        <v>16.350000000000001</v>
      </c>
      <c r="J1282">
        <v>16.47</v>
      </c>
      <c r="K1282">
        <v>16.78</v>
      </c>
      <c r="L1282">
        <v>17.13</v>
      </c>
      <c r="M1282">
        <v>17.5</v>
      </c>
      <c r="N1282">
        <v>17.91</v>
      </c>
      <c r="O1282">
        <v>18.28</v>
      </c>
      <c r="P1282">
        <v>18.71</v>
      </c>
      <c r="Q1282">
        <v>19.170000000000002</v>
      </c>
      <c r="R1282">
        <v>19.78</v>
      </c>
      <c r="S1282">
        <v>20.39</v>
      </c>
      <c r="T1282">
        <v>21.05</v>
      </c>
      <c r="U1282">
        <v>21.8</v>
      </c>
      <c r="V1282">
        <v>22.54</v>
      </c>
      <c r="W1282">
        <v>23.32</v>
      </c>
      <c r="X1282">
        <v>24.16</v>
      </c>
      <c r="Y1282">
        <v>24.96</v>
      </c>
      <c r="Z1282">
        <v>25.77</v>
      </c>
      <c r="AA1282">
        <v>26.58</v>
      </c>
      <c r="AB1282">
        <v>27.35</v>
      </c>
      <c r="AC1282">
        <v>28.07</v>
      </c>
      <c r="AD1282">
        <v>28.81</v>
      </c>
      <c r="AE1282">
        <v>29.59</v>
      </c>
      <c r="AF1282">
        <v>30.41</v>
      </c>
      <c r="AG1282">
        <v>31.23</v>
      </c>
      <c r="AH1282">
        <v>31.24</v>
      </c>
      <c r="AI1282">
        <v>31.13</v>
      </c>
      <c r="AJ1282">
        <v>31.02</v>
      </c>
      <c r="AK1282">
        <v>30.86</v>
      </c>
    </row>
    <row r="1283" spans="1:37" x14ac:dyDescent="0.3">
      <c r="A1283" s="24" t="str">
        <f t="shared" si="30"/>
        <v>SDGbaseTRAv2_UrbAS_BAU_wICAGRQVAXapetr</v>
      </c>
      <c r="B1283" s="58" t="s">
        <v>221</v>
      </c>
      <c r="C1283" s="59" t="s">
        <v>276</v>
      </c>
      <c r="D1283" s="5" t="s">
        <v>211</v>
      </c>
      <c r="E1283" t="s">
        <v>45</v>
      </c>
      <c r="F1283">
        <v>46.32</v>
      </c>
      <c r="G1283">
        <v>28.85</v>
      </c>
      <c r="H1283">
        <v>33.28</v>
      </c>
      <c r="I1283">
        <v>38.35</v>
      </c>
      <c r="J1283">
        <v>38.35</v>
      </c>
      <c r="K1283">
        <v>38.35</v>
      </c>
      <c r="L1283">
        <v>38.35</v>
      </c>
      <c r="M1283">
        <v>38.35</v>
      </c>
      <c r="N1283">
        <v>38.299999999999997</v>
      </c>
      <c r="O1283">
        <v>16.66</v>
      </c>
      <c r="P1283">
        <v>10.65</v>
      </c>
      <c r="Q1283">
        <v>10.57</v>
      </c>
      <c r="R1283">
        <v>10.57</v>
      </c>
      <c r="S1283">
        <v>10.57</v>
      </c>
      <c r="T1283">
        <v>10.57</v>
      </c>
      <c r="U1283">
        <v>10.57</v>
      </c>
      <c r="V1283">
        <v>10.52</v>
      </c>
      <c r="W1283">
        <v>10.52</v>
      </c>
      <c r="X1283">
        <v>10.57</v>
      </c>
      <c r="Y1283">
        <v>10.5</v>
      </c>
      <c r="Z1283">
        <v>10.43</v>
      </c>
      <c r="AA1283">
        <v>10.37</v>
      </c>
      <c r="AB1283">
        <v>9.4499999999999993</v>
      </c>
      <c r="AC1283">
        <v>8.5299999999999994</v>
      </c>
      <c r="AD1283">
        <v>7.61</v>
      </c>
      <c r="AE1283">
        <v>6.69</v>
      </c>
      <c r="AF1283">
        <v>5.78</v>
      </c>
      <c r="AG1283">
        <v>4.82</v>
      </c>
      <c r="AH1283">
        <v>3.86</v>
      </c>
      <c r="AI1283">
        <v>2.9</v>
      </c>
      <c r="AJ1283">
        <v>1.94</v>
      </c>
      <c r="AK1283">
        <v>0.99</v>
      </c>
    </row>
    <row r="1284" spans="1:37" x14ac:dyDescent="0.3">
      <c r="A1284" s="24" t="str">
        <f t="shared" si="30"/>
        <v>SDGbaseTRAv2_UrbAS_BAU_wICAGRQVAXahydr</v>
      </c>
      <c r="B1284" s="58" t="s">
        <v>221</v>
      </c>
      <c r="C1284" s="59" t="s">
        <v>276</v>
      </c>
      <c r="D1284" s="5" t="s">
        <v>211</v>
      </c>
      <c r="E1284" t="s">
        <v>46</v>
      </c>
      <c r="F1284">
        <v>0.12</v>
      </c>
      <c r="G1284">
        <v>0.13</v>
      </c>
      <c r="H1284">
        <v>0.31</v>
      </c>
      <c r="I1284">
        <v>0.74</v>
      </c>
      <c r="J1284">
        <v>0.74</v>
      </c>
      <c r="K1284">
        <v>0.74</v>
      </c>
      <c r="L1284">
        <v>0.74</v>
      </c>
      <c r="M1284">
        <v>0.74</v>
      </c>
      <c r="N1284">
        <v>0.74</v>
      </c>
      <c r="O1284">
        <v>0.74</v>
      </c>
      <c r="P1284">
        <v>0.74</v>
      </c>
      <c r="Q1284">
        <v>0.74</v>
      </c>
      <c r="R1284">
        <v>0.74</v>
      </c>
      <c r="S1284">
        <v>0.74</v>
      </c>
      <c r="T1284">
        <v>0.74</v>
      </c>
      <c r="U1284">
        <v>0.74</v>
      </c>
      <c r="V1284">
        <v>0.74</v>
      </c>
      <c r="W1284">
        <v>0.74</v>
      </c>
      <c r="X1284">
        <v>2.37</v>
      </c>
      <c r="Y1284">
        <v>3.57</v>
      </c>
      <c r="Z1284">
        <v>4.7699999999999996</v>
      </c>
      <c r="AA1284">
        <v>5.98</v>
      </c>
      <c r="AB1284">
        <v>6.46</v>
      </c>
      <c r="AC1284">
        <v>6.95</v>
      </c>
      <c r="AD1284">
        <v>7.44</v>
      </c>
      <c r="AE1284">
        <v>7.93</v>
      </c>
      <c r="AF1284">
        <v>8.42</v>
      </c>
      <c r="AG1284">
        <v>9.49</v>
      </c>
      <c r="AH1284">
        <v>10.55</v>
      </c>
      <c r="AI1284">
        <v>11.62</v>
      </c>
      <c r="AJ1284">
        <v>12.69</v>
      </c>
      <c r="AK1284">
        <v>13.76</v>
      </c>
    </row>
    <row r="1285" spans="1:37" x14ac:dyDescent="0.3">
      <c r="A1285" s="24" t="str">
        <f t="shared" si="30"/>
        <v>SDGbaseTRAv2_UrbAS_BAU_wICAGRQVAXaammo</v>
      </c>
      <c r="B1285" s="58" t="s">
        <v>221</v>
      </c>
      <c r="C1285" s="59" t="s">
        <v>276</v>
      </c>
      <c r="D1285" s="5" t="s">
        <v>211</v>
      </c>
      <c r="E1285" t="s">
        <v>47</v>
      </c>
      <c r="F1285">
        <v>2.4900000000000002</v>
      </c>
      <c r="G1285">
        <v>2.34</v>
      </c>
      <c r="H1285">
        <v>2.35</v>
      </c>
      <c r="I1285">
        <v>2.38</v>
      </c>
      <c r="J1285">
        <v>2.39</v>
      </c>
      <c r="K1285">
        <v>2.41</v>
      </c>
      <c r="L1285">
        <v>2.44</v>
      </c>
      <c r="M1285">
        <v>2.4700000000000002</v>
      </c>
      <c r="N1285">
        <v>2.5</v>
      </c>
      <c r="O1285">
        <v>2.48</v>
      </c>
      <c r="P1285">
        <v>2.4900000000000002</v>
      </c>
      <c r="Q1285">
        <v>2.52</v>
      </c>
      <c r="R1285">
        <v>2.56</v>
      </c>
      <c r="S1285">
        <v>2.6</v>
      </c>
      <c r="T1285">
        <v>2.65</v>
      </c>
      <c r="U1285">
        <v>2.7</v>
      </c>
      <c r="V1285">
        <v>2.76</v>
      </c>
      <c r="W1285">
        <v>2.82</v>
      </c>
      <c r="X1285">
        <v>2.88</v>
      </c>
      <c r="Y1285">
        <v>2.94</v>
      </c>
      <c r="Z1285">
        <v>2.99</v>
      </c>
      <c r="AA1285">
        <v>3.02</v>
      </c>
      <c r="AB1285">
        <v>2.94</v>
      </c>
      <c r="AC1285">
        <v>2.85</v>
      </c>
      <c r="AD1285">
        <v>2.79</v>
      </c>
      <c r="AE1285">
        <v>2.75</v>
      </c>
      <c r="AF1285">
        <v>2.71</v>
      </c>
      <c r="AG1285">
        <v>2.68</v>
      </c>
      <c r="AH1285">
        <v>2.57</v>
      </c>
      <c r="AI1285">
        <v>2.46</v>
      </c>
      <c r="AJ1285">
        <v>2.35</v>
      </c>
      <c r="AK1285">
        <v>2.2599999999999998</v>
      </c>
    </row>
    <row r="1286" spans="1:37" x14ac:dyDescent="0.3">
      <c r="A1286" s="24" t="str">
        <f t="shared" si="30"/>
        <v>SDGbaseTRAv2_UrbAS_BAU_wICAGRQVAXabchm</v>
      </c>
      <c r="B1286" s="58" t="s">
        <v>221</v>
      </c>
      <c r="C1286" s="59" t="s">
        <v>276</v>
      </c>
      <c r="D1286" s="5" t="s">
        <v>211</v>
      </c>
      <c r="E1286" t="s">
        <v>48</v>
      </c>
      <c r="F1286">
        <v>22.37</v>
      </c>
      <c r="G1286">
        <v>22.37</v>
      </c>
      <c r="H1286">
        <v>21.77</v>
      </c>
      <c r="I1286">
        <v>21.8</v>
      </c>
      <c r="J1286">
        <v>21.91</v>
      </c>
      <c r="K1286">
        <v>21.95</v>
      </c>
      <c r="L1286">
        <v>22</v>
      </c>
      <c r="M1286">
        <v>22.07</v>
      </c>
      <c r="N1286">
        <v>22.07</v>
      </c>
      <c r="O1286">
        <v>22.23</v>
      </c>
      <c r="P1286">
        <v>22.18</v>
      </c>
      <c r="Q1286">
        <v>22.13</v>
      </c>
      <c r="R1286">
        <v>22.19</v>
      </c>
      <c r="S1286">
        <v>22.29</v>
      </c>
      <c r="T1286">
        <v>22.39</v>
      </c>
      <c r="U1286">
        <v>22.51</v>
      </c>
      <c r="V1286">
        <v>22.56</v>
      </c>
      <c r="W1286">
        <v>22.7</v>
      </c>
      <c r="X1286">
        <v>22.92</v>
      </c>
      <c r="Y1286">
        <v>23.09</v>
      </c>
      <c r="Z1286">
        <v>23.21</v>
      </c>
      <c r="AA1286">
        <v>22.95</v>
      </c>
      <c r="AB1286">
        <v>21.51</v>
      </c>
      <c r="AC1286">
        <v>19.850000000000001</v>
      </c>
      <c r="AD1286">
        <v>18.3</v>
      </c>
      <c r="AE1286">
        <v>16.91</v>
      </c>
      <c r="AF1286">
        <v>15.65</v>
      </c>
      <c r="AG1286">
        <v>14.45</v>
      </c>
      <c r="AH1286">
        <v>13.33</v>
      </c>
      <c r="AI1286">
        <v>12</v>
      </c>
      <c r="AJ1286">
        <v>10.74</v>
      </c>
      <c r="AK1286">
        <v>9.6199999999999992</v>
      </c>
    </row>
    <row r="1287" spans="1:37" x14ac:dyDescent="0.3">
      <c r="A1287" s="24" t="str">
        <f t="shared" si="30"/>
        <v>SDGbaseTRAv2_UrbAS_BAU_wICAGRQVAXaochm</v>
      </c>
      <c r="B1287" s="58" t="s">
        <v>221</v>
      </c>
      <c r="C1287" s="59" t="s">
        <v>276</v>
      </c>
      <c r="D1287" s="5" t="s">
        <v>211</v>
      </c>
      <c r="E1287" t="s">
        <v>49</v>
      </c>
      <c r="F1287">
        <v>34.24</v>
      </c>
      <c r="G1287">
        <v>34.24</v>
      </c>
      <c r="H1287">
        <v>33.31</v>
      </c>
      <c r="I1287">
        <v>33.36</v>
      </c>
      <c r="J1287">
        <v>33.53</v>
      </c>
      <c r="K1287">
        <v>33.590000000000003</v>
      </c>
      <c r="L1287">
        <v>33.67</v>
      </c>
      <c r="M1287">
        <v>33.770000000000003</v>
      </c>
      <c r="N1287">
        <v>33.78</v>
      </c>
      <c r="O1287">
        <v>34.01</v>
      </c>
      <c r="P1287">
        <v>33.94</v>
      </c>
      <c r="Q1287">
        <v>33.86</v>
      </c>
      <c r="R1287">
        <v>33.96</v>
      </c>
      <c r="S1287">
        <v>34.11</v>
      </c>
      <c r="T1287">
        <v>34.270000000000003</v>
      </c>
      <c r="U1287">
        <v>34.44</v>
      </c>
      <c r="V1287">
        <v>34.53</v>
      </c>
      <c r="W1287">
        <v>34.74</v>
      </c>
      <c r="X1287">
        <v>35.08</v>
      </c>
      <c r="Y1287">
        <v>35.33</v>
      </c>
      <c r="Z1287">
        <v>35.520000000000003</v>
      </c>
      <c r="AA1287">
        <v>35.119999999999997</v>
      </c>
      <c r="AB1287">
        <v>32.909999999999997</v>
      </c>
      <c r="AC1287">
        <v>30.38</v>
      </c>
      <c r="AD1287">
        <v>28.01</v>
      </c>
      <c r="AE1287">
        <v>25.87</v>
      </c>
      <c r="AF1287">
        <v>23.94</v>
      </c>
      <c r="AG1287">
        <v>22.11</v>
      </c>
      <c r="AH1287">
        <v>20.39</v>
      </c>
      <c r="AI1287">
        <v>18.36</v>
      </c>
      <c r="AJ1287">
        <v>16.440000000000001</v>
      </c>
      <c r="AK1287">
        <v>14.72</v>
      </c>
    </row>
    <row r="1288" spans="1:37" x14ac:dyDescent="0.3">
      <c r="A1288" s="24" t="str">
        <f t="shared" si="30"/>
        <v>SDGbaseTRAv2_UrbAS_BAU_wICAGRQVAXarubb</v>
      </c>
      <c r="B1288" s="58" t="s">
        <v>221</v>
      </c>
      <c r="C1288" s="59" t="s">
        <v>276</v>
      </c>
      <c r="D1288" s="5" t="s">
        <v>211</v>
      </c>
      <c r="E1288" t="s">
        <v>50</v>
      </c>
      <c r="F1288">
        <v>6.77</v>
      </c>
      <c r="G1288">
        <v>6.4</v>
      </c>
      <c r="H1288">
        <v>6.65</v>
      </c>
      <c r="I1288">
        <v>6.73</v>
      </c>
      <c r="J1288">
        <v>6.77</v>
      </c>
      <c r="K1288">
        <v>6.92</v>
      </c>
      <c r="L1288">
        <v>7.08</v>
      </c>
      <c r="M1288">
        <v>7.24</v>
      </c>
      <c r="N1288">
        <v>7.43</v>
      </c>
      <c r="O1288">
        <v>7.83</v>
      </c>
      <c r="P1288">
        <v>8.08</v>
      </c>
      <c r="Q1288">
        <v>8.2899999999999991</v>
      </c>
      <c r="R1288">
        <v>8.56</v>
      </c>
      <c r="S1288">
        <v>8.83</v>
      </c>
      <c r="T1288">
        <v>9.1199999999999992</v>
      </c>
      <c r="U1288">
        <v>9.4499999999999993</v>
      </c>
      <c r="V1288">
        <v>9.77</v>
      </c>
      <c r="W1288">
        <v>10.119999999999999</v>
      </c>
      <c r="X1288">
        <v>10.47</v>
      </c>
      <c r="Y1288">
        <v>10.78</v>
      </c>
      <c r="Z1288">
        <v>11.1</v>
      </c>
      <c r="AA1288">
        <v>11.42</v>
      </c>
      <c r="AB1288">
        <v>11.93</v>
      </c>
      <c r="AC1288">
        <v>12.38</v>
      </c>
      <c r="AD1288">
        <v>12.81</v>
      </c>
      <c r="AE1288">
        <v>13.24</v>
      </c>
      <c r="AF1288">
        <v>13.68</v>
      </c>
      <c r="AG1288">
        <v>14.11</v>
      </c>
      <c r="AH1288">
        <v>14.26</v>
      </c>
      <c r="AI1288">
        <v>14.3</v>
      </c>
      <c r="AJ1288">
        <v>14.33</v>
      </c>
      <c r="AK1288">
        <v>14.31</v>
      </c>
    </row>
    <row r="1289" spans="1:37" x14ac:dyDescent="0.3">
      <c r="A1289" s="24" t="str">
        <f t="shared" si="30"/>
        <v>SDGbaseTRAv2_UrbAS_BAU_wICAGRQVAXaplas</v>
      </c>
      <c r="B1289" s="58" t="s">
        <v>221</v>
      </c>
      <c r="C1289" s="59" t="s">
        <v>276</v>
      </c>
      <c r="D1289" s="5" t="s">
        <v>211</v>
      </c>
      <c r="E1289" t="s">
        <v>51</v>
      </c>
      <c r="F1289">
        <v>15.43</v>
      </c>
      <c r="G1289">
        <v>14.48</v>
      </c>
      <c r="H1289">
        <v>14.91</v>
      </c>
      <c r="I1289">
        <v>15.18</v>
      </c>
      <c r="J1289">
        <v>15.57</v>
      </c>
      <c r="K1289">
        <v>15.87</v>
      </c>
      <c r="L1289">
        <v>16.2</v>
      </c>
      <c r="M1289">
        <v>16.55</v>
      </c>
      <c r="N1289">
        <v>16.940000000000001</v>
      </c>
      <c r="O1289">
        <v>17.579999999999998</v>
      </c>
      <c r="P1289">
        <v>18.03</v>
      </c>
      <c r="Q1289">
        <v>18.420000000000002</v>
      </c>
      <c r="R1289">
        <v>18.91</v>
      </c>
      <c r="S1289">
        <v>19.43</v>
      </c>
      <c r="T1289">
        <v>19.989999999999998</v>
      </c>
      <c r="U1289">
        <v>20.62</v>
      </c>
      <c r="V1289">
        <v>21.22</v>
      </c>
      <c r="W1289">
        <v>21.87</v>
      </c>
      <c r="X1289">
        <v>22.6</v>
      </c>
      <c r="Y1289">
        <v>23.26</v>
      </c>
      <c r="Z1289">
        <v>23.9</v>
      </c>
      <c r="AA1289">
        <v>24.54</v>
      </c>
      <c r="AB1289">
        <v>25.17</v>
      </c>
      <c r="AC1289">
        <v>25.71</v>
      </c>
      <c r="AD1289">
        <v>26.26</v>
      </c>
      <c r="AE1289">
        <v>26.84</v>
      </c>
      <c r="AF1289">
        <v>27.47</v>
      </c>
      <c r="AG1289">
        <v>28.07</v>
      </c>
      <c r="AH1289">
        <v>28</v>
      </c>
      <c r="AI1289">
        <v>27.84</v>
      </c>
      <c r="AJ1289">
        <v>27.65</v>
      </c>
      <c r="AK1289">
        <v>27.41</v>
      </c>
    </row>
    <row r="1290" spans="1:37" x14ac:dyDescent="0.3">
      <c r="A1290" s="24" t="str">
        <f t="shared" si="30"/>
        <v>SDGbaseTRAv2_UrbAS_BAU_wICAGRQVAXanmet</v>
      </c>
      <c r="B1290" s="58" t="s">
        <v>221</v>
      </c>
      <c r="C1290" s="59" t="s">
        <v>276</v>
      </c>
      <c r="D1290" s="5" t="s">
        <v>211</v>
      </c>
      <c r="E1290" t="s">
        <v>52</v>
      </c>
      <c r="F1290">
        <v>17.63</v>
      </c>
      <c r="G1290">
        <v>16.309999999999999</v>
      </c>
      <c r="H1290">
        <v>16.93</v>
      </c>
      <c r="I1290">
        <v>17.5</v>
      </c>
      <c r="J1290">
        <v>18.739999999999998</v>
      </c>
      <c r="K1290">
        <v>19.22</v>
      </c>
      <c r="L1290">
        <v>19.739999999999998</v>
      </c>
      <c r="M1290">
        <v>20.309999999999999</v>
      </c>
      <c r="N1290">
        <v>20.93</v>
      </c>
      <c r="O1290">
        <v>21.89</v>
      </c>
      <c r="P1290">
        <v>22.64</v>
      </c>
      <c r="Q1290">
        <v>23.32</v>
      </c>
      <c r="R1290">
        <v>24</v>
      </c>
      <c r="S1290">
        <v>24.73</v>
      </c>
      <c r="T1290">
        <v>25.51</v>
      </c>
      <c r="U1290">
        <v>26.4</v>
      </c>
      <c r="V1290">
        <v>27.28</v>
      </c>
      <c r="W1290">
        <v>28.2</v>
      </c>
      <c r="X1290">
        <v>29.13</v>
      </c>
      <c r="Y1290">
        <v>30.03</v>
      </c>
      <c r="Z1290">
        <v>30.95</v>
      </c>
      <c r="AA1290">
        <v>31.87</v>
      </c>
      <c r="AB1290">
        <v>32.86</v>
      </c>
      <c r="AC1290">
        <v>33.770000000000003</v>
      </c>
      <c r="AD1290">
        <v>34.700000000000003</v>
      </c>
      <c r="AE1290">
        <v>35.67</v>
      </c>
      <c r="AF1290">
        <v>36.69</v>
      </c>
      <c r="AG1290">
        <v>37.630000000000003</v>
      </c>
      <c r="AH1290">
        <v>37.64</v>
      </c>
      <c r="AI1290">
        <v>37.479999999999997</v>
      </c>
      <c r="AJ1290">
        <v>37.340000000000003</v>
      </c>
      <c r="AK1290">
        <v>37.14</v>
      </c>
    </row>
    <row r="1291" spans="1:37" x14ac:dyDescent="0.3">
      <c r="A1291" s="24" t="str">
        <f t="shared" si="30"/>
        <v>SDGbaseTRAv2_UrbAS_BAU_wICAGRQVAXairon</v>
      </c>
      <c r="B1291" s="58" t="s">
        <v>221</v>
      </c>
      <c r="C1291" s="59" t="s">
        <v>276</v>
      </c>
      <c r="D1291" s="5" t="s">
        <v>211</v>
      </c>
      <c r="E1291" t="s">
        <v>53</v>
      </c>
      <c r="F1291">
        <v>20.84</v>
      </c>
      <c r="G1291">
        <v>19.59</v>
      </c>
      <c r="H1291">
        <v>19.88</v>
      </c>
      <c r="I1291">
        <v>19.97</v>
      </c>
      <c r="J1291">
        <v>20.309999999999999</v>
      </c>
      <c r="K1291">
        <v>20.55</v>
      </c>
      <c r="L1291">
        <v>20.88</v>
      </c>
      <c r="M1291">
        <v>21.36</v>
      </c>
      <c r="N1291">
        <v>21.82</v>
      </c>
      <c r="O1291">
        <v>22.77</v>
      </c>
      <c r="P1291">
        <v>23.37</v>
      </c>
      <c r="Q1291">
        <v>23.81</v>
      </c>
      <c r="R1291">
        <v>24.27</v>
      </c>
      <c r="S1291">
        <v>24.79</v>
      </c>
      <c r="T1291">
        <v>25.36</v>
      </c>
      <c r="U1291">
        <v>26.03</v>
      </c>
      <c r="V1291">
        <v>26.84</v>
      </c>
      <c r="W1291">
        <v>27.62</v>
      </c>
      <c r="X1291">
        <v>28.31</v>
      </c>
      <c r="Y1291">
        <v>29.06</v>
      </c>
      <c r="Z1291">
        <v>29.75</v>
      </c>
      <c r="AA1291">
        <v>30.55</v>
      </c>
      <c r="AB1291">
        <v>30.5</v>
      </c>
      <c r="AC1291">
        <v>30.83</v>
      </c>
      <c r="AD1291">
        <v>31.5</v>
      </c>
      <c r="AE1291">
        <v>32.299999999999997</v>
      </c>
      <c r="AF1291">
        <v>33.17</v>
      </c>
      <c r="AG1291">
        <v>33.93</v>
      </c>
      <c r="AH1291">
        <v>33.32</v>
      </c>
      <c r="AI1291">
        <v>32.93</v>
      </c>
      <c r="AJ1291">
        <v>32.69</v>
      </c>
      <c r="AK1291">
        <v>32.47</v>
      </c>
    </row>
    <row r="1292" spans="1:37" x14ac:dyDescent="0.3">
      <c r="A1292" s="24" t="str">
        <f t="shared" si="30"/>
        <v>SDGbaseTRAv2_UrbAS_BAU_wICAGRQVAXanfrm</v>
      </c>
      <c r="B1292" s="58" t="s">
        <v>221</v>
      </c>
      <c r="C1292" s="59" t="s">
        <v>276</v>
      </c>
      <c r="D1292" s="5" t="s">
        <v>211</v>
      </c>
      <c r="E1292" t="s">
        <v>54</v>
      </c>
      <c r="F1292">
        <v>13.07</v>
      </c>
      <c r="G1292">
        <v>11.73</v>
      </c>
      <c r="H1292">
        <v>11.33</v>
      </c>
      <c r="I1292">
        <v>10.52</v>
      </c>
      <c r="J1292">
        <v>10.130000000000001</v>
      </c>
      <c r="K1292">
        <v>10.130000000000001</v>
      </c>
      <c r="L1292">
        <v>10.36</v>
      </c>
      <c r="M1292">
        <v>11.22</v>
      </c>
      <c r="N1292">
        <v>11.92</v>
      </c>
      <c r="O1292">
        <v>14.21</v>
      </c>
      <c r="P1292">
        <v>15.32</v>
      </c>
      <c r="Q1292">
        <v>15.83</v>
      </c>
      <c r="R1292">
        <v>16.27</v>
      </c>
      <c r="S1292">
        <v>16.8</v>
      </c>
      <c r="T1292">
        <v>17.39</v>
      </c>
      <c r="U1292">
        <v>18.190000000000001</v>
      </c>
      <c r="V1292">
        <v>19.760000000000002</v>
      </c>
      <c r="W1292">
        <v>21.13</v>
      </c>
      <c r="X1292">
        <v>21.72</v>
      </c>
      <c r="Y1292">
        <v>22.7</v>
      </c>
      <c r="Z1292">
        <v>23.43</v>
      </c>
      <c r="AA1292">
        <v>24.53</v>
      </c>
      <c r="AB1292">
        <v>21.06</v>
      </c>
      <c r="AC1292">
        <v>19.8</v>
      </c>
      <c r="AD1292">
        <v>20.149999999999999</v>
      </c>
      <c r="AE1292">
        <v>20.91</v>
      </c>
      <c r="AF1292">
        <v>21.81</v>
      </c>
      <c r="AG1292">
        <v>22.33</v>
      </c>
      <c r="AH1292">
        <v>19.100000000000001</v>
      </c>
      <c r="AI1292">
        <v>17.03</v>
      </c>
      <c r="AJ1292">
        <v>16.059999999999999</v>
      </c>
      <c r="AK1292">
        <v>15.35</v>
      </c>
    </row>
    <row r="1293" spans="1:37" x14ac:dyDescent="0.3">
      <c r="A1293" s="24" t="str">
        <f t="shared" si="30"/>
        <v>SDGbaseTRAv2_UrbAS_BAU_wICAGRQVAXametp</v>
      </c>
      <c r="B1293" s="58" t="s">
        <v>221</v>
      </c>
      <c r="C1293" s="59" t="s">
        <v>276</v>
      </c>
      <c r="D1293" s="5" t="s">
        <v>211</v>
      </c>
      <c r="E1293" t="s">
        <v>55</v>
      </c>
      <c r="F1293">
        <v>33.25</v>
      </c>
      <c r="G1293">
        <v>29.97</v>
      </c>
      <c r="H1293">
        <v>30.98</v>
      </c>
      <c r="I1293">
        <v>31.65</v>
      </c>
      <c r="J1293">
        <v>32.97</v>
      </c>
      <c r="K1293">
        <v>33.69</v>
      </c>
      <c r="L1293">
        <v>34.53</v>
      </c>
      <c r="M1293">
        <v>35.51</v>
      </c>
      <c r="N1293">
        <v>36.520000000000003</v>
      </c>
      <c r="O1293">
        <v>38.450000000000003</v>
      </c>
      <c r="P1293">
        <v>39.69</v>
      </c>
      <c r="Q1293">
        <v>40.71</v>
      </c>
      <c r="R1293">
        <v>41.8</v>
      </c>
      <c r="S1293">
        <v>43.03</v>
      </c>
      <c r="T1293">
        <v>44.35</v>
      </c>
      <c r="U1293">
        <v>45.85</v>
      </c>
      <c r="V1293">
        <v>47.54</v>
      </c>
      <c r="W1293">
        <v>49.13</v>
      </c>
      <c r="X1293">
        <v>50.45</v>
      </c>
      <c r="Y1293">
        <v>52.04</v>
      </c>
      <c r="Z1293">
        <v>53.59</v>
      </c>
      <c r="AA1293">
        <v>55.23</v>
      </c>
      <c r="AB1293">
        <v>56.78</v>
      </c>
      <c r="AC1293">
        <v>58.31</v>
      </c>
      <c r="AD1293">
        <v>60.06</v>
      </c>
      <c r="AE1293">
        <v>61.92</v>
      </c>
      <c r="AF1293">
        <v>63.9</v>
      </c>
      <c r="AG1293">
        <v>65.73</v>
      </c>
      <c r="AH1293">
        <v>65.58</v>
      </c>
      <c r="AI1293">
        <v>65.19</v>
      </c>
      <c r="AJ1293">
        <v>64.989999999999995</v>
      </c>
      <c r="AK1293">
        <v>64.73</v>
      </c>
    </row>
    <row r="1294" spans="1:37" x14ac:dyDescent="0.3">
      <c r="A1294" s="24" t="str">
        <f t="shared" si="30"/>
        <v>SDGbaseTRAv2_UrbAS_BAU_wICAGRQVAXamach</v>
      </c>
      <c r="B1294" s="58" t="s">
        <v>221</v>
      </c>
      <c r="C1294" s="59" t="s">
        <v>276</v>
      </c>
      <c r="D1294" s="5" t="s">
        <v>211</v>
      </c>
      <c r="E1294" t="s">
        <v>56</v>
      </c>
      <c r="F1294">
        <v>38.67</v>
      </c>
      <c r="G1294">
        <v>34.78</v>
      </c>
      <c r="H1294">
        <v>35.86</v>
      </c>
      <c r="I1294">
        <v>36.35</v>
      </c>
      <c r="J1294">
        <v>36.78</v>
      </c>
      <c r="K1294">
        <v>37.51</v>
      </c>
      <c r="L1294">
        <v>38.44</v>
      </c>
      <c r="M1294">
        <v>39.64</v>
      </c>
      <c r="N1294">
        <v>40.81</v>
      </c>
      <c r="O1294">
        <v>43.1</v>
      </c>
      <c r="P1294">
        <v>44.51</v>
      </c>
      <c r="Q1294">
        <v>45.64</v>
      </c>
      <c r="R1294">
        <v>46.8</v>
      </c>
      <c r="S1294">
        <v>48.18</v>
      </c>
      <c r="T1294">
        <v>49.69</v>
      </c>
      <c r="U1294">
        <v>51.43</v>
      </c>
      <c r="V1294">
        <v>53.33</v>
      </c>
      <c r="W1294">
        <v>55.14</v>
      </c>
      <c r="X1294">
        <v>56.71</v>
      </c>
      <c r="Y1294">
        <v>58.57</v>
      </c>
      <c r="Z1294">
        <v>60.4</v>
      </c>
      <c r="AA1294">
        <v>62.35</v>
      </c>
      <c r="AB1294">
        <v>63.5</v>
      </c>
      <c r="AC1294">
        <v>64.92</v>
      </c>
      <c r="AD1294">
        <v>66.91</v>
      </c>
      <c r="AE1294">
        <v>69.13</v>
      </c>
      <c r="AF1294">
        <v>71.48</v>
      </c>
      <c r="AG1294">
        <v>73.58</v>
      </c>
      <c r="AH1294">
        <v>72.510000000000005</v>
      </c>
      <c r="AI1294">
        <v>71.349999999999994</v>
      </c>
      <c r="AJ1294">
        <v>70.709999999999994</v>
      </c>
      <c r="AK1294">
        <v>70.06</v>
      </c>
    </row>
    <row r="1295" spans="1:37" x14ac:dyDescent="0.3">
      <c r="A1295" s="24" t="str">
        <f t="shared" si="30"/>
        <v>SDGbaseTRAv2_UrbAS_BAU_wICAGRQVAXafcel</v>
      </c>
      <c r="B1295" s="58" t="s">
        <v>221</v>
      </c>
      <c r="C1295" s="59" t="s">
        <v>276</v>
      </c>
      <c r="D1295" s="5" t="s">
        <v>211</v>
      </c>
      <c r="E1295" t="s">
        <v>57</v>
      </c>
      <c r="F1295">
        <v>0.28999999999999998</v>
      </c>
      <c r="G1295">
        <v>0.28999999999999998</v>
      </c>
      <c r="H1295">
        <v>0.28999999999999998</v>
      </c>
      <c r="I1295">
        <v>0.28999999999999998</v>
      </c>
      <c r="J1295">
        <v>0.28999999999999998</v>
      </c>
      <c r="K1295">
        <v>0.28999999999999998</v>
      </c>
      <c r="L1295">
        <v>0.28999999999999998</v>
      </c>
      <c r="M1295">
        <v>0.28999999999999998</v>
      </c>
      <c r="N1295">
        <v>0.28999999999999998</v>
      </c>
      <c r="O1295">
        <v>0.28999999999999998</v>
      </c>
      <c r="P1295">
        <v>0.28999999999999998</v>
      </c>
      <c r="Q1295">
        <v>0.28999999999999998</v>
      </c>
      <c r="R1295">
        <v>0.28999999999999998</v>
      </c>
      <c r="S1295">
        <v>0.28999999999999998</v>
      </c>
      <c r="T1295">
        <v>0.28999999999999998</v>
      </c>
      <c r="U1295">
        <v>0.28999999999999998</v>
      </c>
      <c r="V1295">
        <v>0.28999999999999998</v>
      </c>
      <c r="W1295">
        <v>0.28999999999999998</v>
      </c>
      <c r="X1295">
        <v>0.28999999999999998</v>
      </c>
      <c r="Y1295">
        <v>4.22</v>
      </c>
      <c r="Z1295">
        <v>8.44</v>
      </c>
      <c r="AA1295">
        <v>12.66</v>
      </c>
      <c r="AB1295">
        <v>13.65</v>
      </c>
      <c r="AC1295">
        <v>14.64</v>
      </c>
      <c r="AD1295">
        <v>15.63</v>
      </c>
      <c r="AE1295">
        <v>16.62</v>
      </c>
      <c r="AF1295">
        <v>17.61</v>
      </c>
      <c r="AG1295">
        <v>17.559999999999999</v>
      </c>
      <c r="AH1295">
        <v>17.52</v>
      </c>
      <c r="AI1295">
        <v>17.47</v>
      </c>
      <c r="AJ1295">
        <v>17.43</v>
      </c>
      <c r="AK1295">
        <v>17.38</v>
      </c>
    </row>
    <row r="1296" spans="1:37" x14ac:dyDescent="0.3">
      <c r="A1296" s="24" t="str">
        <f t="shared" si="30"/>
        <v>SDGbaseTRAv2_UrbAS_BAU_wICAGRQVAXaelct</v>
      </c>
      <c r="B1296" s="58" t="s">
        <v>221</v>
      </c>
      <c r="C1296" s="59" t="s">
        <v>276</v>
      </c>
      <c r="D1296" s="5" t="s">
        <v>211</v>
      </c>
      <c r="E1296" t="s">
        <v>58</v>
      </c>
      <c r="F1296">
        <v>0.08</v>
      </c>
      <c r="G1296">
        <v>0.08</v>
      </c>
      <c r="H1296">
        <v>0.08</v>
      </c>
      <c r="I1296">
        <v>0.08</v>
      </c>
      <c r="J1296">
        <v>0.08</v>
      </c>
      <c r="K1296">
        <v>0.08</v>
      </c>
      <c r="L1296">
        <v>0.08</v>
      </c>
      <c r="M1296">
        <v>0.08</v>
      </c>
      <c r="N1296">
        <v>0.08</v>
      </c>
      <c r="O1296">
        <v>0.08</v>
      </c>
      <c r="P1296">
        <v>0.08</v>
      </c>
      <c r="Q1296">
        <v>0.08</v>
      </c>
      <c r="R1296">
        <v>0.08</v>
      </c>
      <c r="S1296">
        <v>0.08</v>
      </c>
      <c r="T1296">
        <v>0.08</v>
      </c>
      <c r="U1296">
        <v>0.08</v>
      </c>
      <c r="V1296">
        <v>0.08</v>
      </c>
      <c r="W1296">
        <v>0.08</v>
      </c>
      <c r="X1296">
        <v>3.19</v>
      </c>
      <c r="Y1296">
        <v>3.19</v>
      </c>
      <c r="Z1296">
        <v>1.76</v>
      </c>
      <c r="AA1296">
        <v>1.76</v>
      </c>
      <c r="AB1296">
        <v>1.76</v>
      </c>
      <c r="AC1296">
        <v>1.76</v>
      </c>
      <c r="AD1296">
        <v>0.99</v>
      </c>
      <c r="AE1296">
        <v>0.99</v>
      </c>
      <c r="AF1296">
        <v>0.99</v>
      </c>
      <c r="AG1296">
        <v>0.99</v>
      </c>
      <c r="AH1296">
        <v>0.99</v>
      </c>
      <c r="AI1296">
        <v>7.46</v>
      </c>
      <c r="AJ1296">
        <v>7.46</v>
      </c>
      <c r="AK1296">
        <v>7.46</v>
      </c>
    </row>
    <row r="1297" spans="1:37" x14ac:dyDescent="0.3">
      <c r="A1297" s="24" t="str">
        <f t="shared" si="30"/>
        <v>SDGbaseTRAv2_UrbAS_BAU_wICAGRQVAXaemch</v>
      </c>
      <c r="B1297" s="58" t="s">
        <v>221</v>
      </c>
      <c r="C1297" s="59" t="s">
        <v>276</v>
      </c>
      <c r="D1297" s="5" t="s">
        <v>211</v>
      </c>
      <c r="E1297" t="s">
        <v>59</v>
      </c>
      <c r="F1297">
        <v>8.99</v>
      </c>
      <c r="G1297">
        <v>8.2200000000000006</v>
      </c>
      <c r="H1297">
        <v>8.44</v>
      </c>
      <c r="I1297">
        <v>8.5</v>
      </c>
      <c r="J1297">
        <v>8.6199999999999992</v>
      </c>
      <c r="K1297">
        <v>8.7799999999999994</v>
      </c>
      <c r="L1297">
        <v>8.99</v>
      </c>
      <c r="M1297">
        <v>9.32</v>
      </c>
      <c r="N1297">
        <v>9.6300000000000008</v>
      </c>
      <c r="O1297">
        <v>10.28</v>
      </c>
      <c r="P1297">
        <v>10.64</v>
      </c>
      <c r="Q1297">
        <v>10.92</v>
      </c>
      <c r="R1297">
        <v>11.19</v>
      </c>
      <c r="S1297">
        <v>11.53</v>
      </c>
      <c r="T1297">
        <v>11.9</v>
      </c>
      <c r="U1297">
        <v>12.33</v>
      </c>
      <c r="V1297">
        <v>12.8</v>
      </c>
      <c r="W1297">
        <v>13.26</v>
      </c>
      <c r="X1297">
        <v>13.68</v>
      </c>
      <c r="Y1297">
        <v>14.14</v>
      </c>
      <c r="Z1297">
        <v>14.59</v>
      </c>
      <c r="AA1297">
        <v>15.07</v>
      </c>
      <c r="AB1297">
        <v>15.11</v>
      </c>
      <c r="AC1297">
        <v>15.3</v>
      </c>
      <c r="AD1297">
        <v>15.73</v>
      </c>
      <c r="AE1297">
        <v>16.23</v>
      </c>
      <c r="AF1297">
        <v>16.77</v>
      </c>
      <c r="AG1297">
        <v>17.309999999999999</v>
      </c>
      <c r="AH1297">
        <v>16.84</v>
      </c>
      <c r="AI1297">
        <v>16.350000000000001</v>
      </c>
      <c r="AJ1297">
        <v>16.12</v>
      </c>
      <c r="AK1297">
        <v>15.9</v>
      </c>
    </row>
    <row r="1298" spans="1:37" x14ac:dyDescent="0.3">
      <c r="A1298" s="24" t="str">
        <f t="shared" si="30"/>
        <v>SDGbaseTRAv2_UrbAS_BAU_wICAGRQVAXasequ</v>
      </c>
      <c r="B1298" s="58" t="s">
        <v>221</v>
      </c>
      <c r="C1298" s="59" t="s">
        <v>276</v>
      </c>
      <c r="D1298" s="5" t="s">
        <v>211</v>
      </c>
      <c r="E1298" t="s">
        <v>60</v>
      </c>
      <c r="F1298">
        <v>8.7799999999999994</v>
      </c>
      <c r="G1298">
        <v>8.33</v>
      </c>
      <c r="H1298">
        <v>8.57</v>
      </c>
      <c r="I1298">
        <v>8.59</v>
      </c>
      <c r="J1298">
        <v>8.59</v>
      </c>
      <c r="K1298">
        <v>8.73</v>
      </c>
      <c r="L1298">
        <v>8.93</v>
      </c>
      <c r="M1298">
        <v>9.25</v>
      </c>
      <c r="N1298">
        <v>9.5500000000000007</v>
      </c>
      <c r="O1298">
        <v>10.17</v>
      </c>
      <c r="P1298">
        <v>10.52</v>
      </c>
      <c r="Q1298">
        <v>10.79</v>
      </c>
      <c r="R1298">
        <v>11.1</v>
      </c>
      <c r="S1298">
        <v>11.43</v>
      </c>
      <c r="T1298">
        <v>11.8</v>
      </c>
      <c r="U1298">
        <v>12.24</v>
      </c>
      <c r="V1298">
        <v>12.66</v>
      </c>
      <c r="W1298">
        <v>13.1</v>
      </c>
      <c r="X1298">
        <v>13.6</v>
      </c>
      <c r="Y1298">
        <v>14.08</v>
      </c>
      <c r="Z1298">
        <v>14.55</v>
      </c>
      <c r="AA1298">
        <v>15.06</v>
      </c>
      <c r="AB1298">
        <v>15.1</v>
      </c>
      <c r="AC1298">
        <v>15.29</v>
      </c>
      <c r="AD1298">
        <v>15.71</v>
      </c>
      <c r="AE1298">
        <v>16.2</v>
      </c>
      <c r="AF1298">
        <v>16.739999999999998</v>
      </c>
      <c r="AG1298">
        <v>17.239999999999998</v>
      </c>
      <c r="AH1298">
        <v>16.66</v>
      </c>
      <c r="AI1298">
        <v>16.079999999999998</v>
      </c>
      <c r="AJ1298">
        <v>15.77</v>
      </c>
      <c r="AK1298">
        <v>15.5</v>
      </c>
    </row>
    <row r="1299" spans="1:37" x14ac:dyDescent="0.3">
      <c r="A1299" s="24" t="str">
        <f t="shared" si="30"/>
        <v>SDGbaseTRAv2_UrbAS_BAU_wICAGRQVAXavehi</v>
      </c>
      <c r="B1299" s="58" t="s">
        <v>221</v>
      </c>
      <c r="C1299" s="59" t="s">
        <v>276</v>
      </c>
      <c r="D1299" s="5" t="s">
        <v>211</v>
      </c>
      <c r="E1299" t="s">
        <v>61</v>
      </c>
      <c r="F1299">
        <v>39.57</v>
      </c>
      <c r="G1299">
        <v>36.26</v>
      </c>
      <c r="H1299">
        <v>37.380000000000003</v>
      </c>
      <c r="I1299">
        <v>37.44</v>
      </c>
      <c r="J1299">
        <v>37.159999999999997</v>
      </c>
      <c r="K1299">
        <v>37.93</v>
      </c>
      <c r="L1299">
        <v>38.83</v>
      </c>
      <c r="M1299">
        <v>40.090000000000003</v>
      </c>
      <c r="N1299">
        <v>41.33</v>
      </c>
      <c r="O1299">
        <v>43.3</v>
      </c>
      <c r="P1299">
        <v>44.73</v>
      </c>
      <c r="Q1299">
        <v>45.98</v>
      </c>
      <c r="R1299">
        <v>47.59</v>
      </c>
      <c r="S1299">
        <v>49.3</v>
      </c>
      <c r="T1299">
        <v>51.18</v>
      </c>
      <c r="U1299">
        <v>53.37</v>
      </c>
      <c r="V1299">
        <v>55.7</v>
      </c>
      <c r="W1299">
        <v>58.06</v>
      </c>
      <c r="X1299">
        <v>60.25</v>
      </c>
      <c r="Y1299">
        <v>61.44</v>
      </c>
      <c r="Z1299">
        <v>62.62</v>
      </c>
      <c r="AA1299">
        <v>63.85</v>
      </c>
      <c r="AB1299">
        <v>64.739999999999995</v>
      </c>
      <c r="AC1299">
        <v>66.03</v>
      </c>
      <c r="AD1299">
        <v>68.08</v>
      </c>
      <c r="AE1299">
        <v>70.44</v>
      </c>
      <c r="AF1299">
        <v>72.959999999999994</v>
      </c>
      <c r="AG1299">
        <v>75.599999999999994</v>
      </c>
      <c r="AH1299">
        <v>74.48</v>
      </c>
      <c r="AI1299">
        <v>72.819999999999993</v>
      </c>
      <c r="AJ1299">
        <v>71.86</v>
      </c>
      <c r="AK1299">
        <v>70.97</v>
      </c>
    </row>
    <row r="1300" spans="1:37" x14ac:dyDescent="0.3">
      <c r="A1300" s="24" t="str">
        <f t="shared" si="30"/>
        <v>SDGbaseTRAv2_UrbAS_BAU_wICAGRQVAXatequ</v>
      </c>
      <c r="B1300" s="58" t="s">
        <v>221</v>
      </c>
      <c r="C1300" s="59" t="s">
        <v>276</v>
      </c>
      <c r="D1300" s="5" t="s">
        <v>211</v>
      </c>
      <c r="E1300" t="s">
        <v>62</v>
      </c>
      <c r="F1300">
        <v>7.09</v>
      </c>
      <c r="G1300">
        <v>6.13</v>
      </c>
      <c r="H1300">
        <v>6.34</v>
      </c>
      <c r="I1300">
        <v>6.24</v>
      </c>
      <c r="J1300">
        <v>6.17</v>
      </c>
      <c r="K1300">
        <v>6.28</v>
      </c>
      <c r="L1300">
        <v>6.44</v>
      </c>
      <c r="M1300">
        <v>6.77</v>
      </c>
      <c r="N1300">
        <v>7.05</v>
      </c>
      <c r="O1300">
        <v>8.0399999999999991</v>
      </c>
      <c r="P1300">
        <v>8.4600000000000009</v>
      </c>
      <c r="Q1300">
        <v>8.69</v>
      </c>
      <c r="R1300">
        <v>8.85</v>
      </c>
      <c r="S1300">
        <v>9.09</v>
      </c>
      <c r="T1300">
        <v>9.3699999999999992</v>
      </c>
      <c r="U1300">
        <v>9.7100000000000009</v>
      </c>
      <c r="V1300">
        <v>10.1</v>
      </c>
      <c r="W1300">
        <v>10.46</v>
      </c>
      <c r="X1300">
        <v>10.73</v>
      </c>
      <c r="Y1300">
        <v>11.07</v>
      </c>
      <c r="Z1300">
        <v>11.38</v>
      </c>
      <c r="AA1300">
        <v>11.76</v>
      </c>
      <c r="AB1300">
        <v>11.43</v>
      </c>
      <c r="AC1300">
        <v>11.39</v>
      </c>
      <c r="AD1300">
        <v>11.7</v>
      </c>
      <c r="AE1300">
        <v>12.11</v>
      </c>
      <c r="AF1300">
        <v>12.56</v>
      </c>
      <c r="AG1300">
        <v>12.87</v>
      </c>
      <c r="AH1300">
        <v>12.07</v>
      </c>
      <c r="AI1300">
        <v>11.35</v>
      </c>
      <c r="AJ1300">
        <v>10.98</v>
      </c>
      <c r="AK1300">
        <v>10.67</v>
      </c>
    </row>
    <row r="1301" spans="1:37" x14ac:dyDescent="0.3">
      <c r="A1301" s="24" t="str">
        <f t="shared" si="30"/>
        <v>SDGbaseTRAv2_UrbAS_BAU_wICAGRQVAXafurn</v>
      </c>
      <c r="B1301" s="58" t="s">
        <v>221</v>
      </c>
      <c r="C1301" s="59" t="s">
        <v>276</v>
      </c>
      <c r="D1301" s="5" t="s">
        <v>211</v>
      </c>
      <c r="E1301" t="s">
        <v>63</v>
      </c>
      <c r="F1301">
        <v>6.09</v>
      </c>
      <c r="G1301">
        <v>5.45</v>
      </c>
      <c r="H1301">
        <v>5.66</v>
      </c>
      <c r="I1301">
        <v>5.76</v>
      </c>
      <c r="J1301">
        <v>5.84</v>
      </c>
      <c r="K1301">
        <v>5.98</v>
      </c>
      <c r="L1301">
        <v>6.14</v>
      </c>
      <c r="M1301">
        <v>6.33</v>
      </c>
      <c r="N1301">
        <v>6.52</v>
      </c>
      <c r="O1301">
        <v>6.88</v>
      </c>
      <c r="P1301">
        <v>7.12</v>
      </c>
      <c r="Q1301">
        <v>7.32</v>
      </c>
      <c r="R1301">
        <v>7.53</v>
      </c>
      <c r="S1301">
        <v>7.78</v>
      </c>
      <c r="T1301">
        <v>8.0500000000000007</v>
      </c>
      <c r="U1301">
        <v>8.34</v>
      </c>
      <c r="V1301">
        <v>8.65</v>
      </c>
      <c r="W1301">
        <v>8.9700000000000006</v>
      </c>
      <c r="X1301">
        <v>9.2799999999999994</v>
      </c>
      <c r="Y1301">
        <v>9.6</v>
      </c>
      <c r="Z1301">
        <v>9.91</v>
      </c>
      <c r="AA1301">
        <v>10.220000000000001</v>
      </c>
      <c r="AB1301">
        <v>10.57</v>
      </c>
      <c r="AC1301">
        <v>10.87</v>
      </c>
      <c r="AD1301">
        <v>11.18</v>
      </c>
      <c r="AE1301">
        <v>11.51</v>
      </c>
      <c r="AF1301">
        <v>11.86</v>
      </c>
      <c r="AG1301">
        <v>12.19</v>
      </c>
      <c r="AH1301">
        <v>12.19</v>
      </c>
      <c r="AI1301">
        <v>12.09</v>
      </c>
      <c r="AJ1301">
        <v>12</v>
      </c>
      <c r="AK1301">
        <v>11.89</v>
      </c>
    </row>
    <row r="1302" spans="1:37" x14ac:dyDescent="0.3">
      <c r="A1302" s="24" t="str">
        <f t="shared" si="30"/>
        <v>SDGbaseTRAv2_UrbAS_BAU_wICAGRQVAXaoman</v>
      </c>
      <c r="B1302" s="58" t="s">
        <v>221</v>
      </c>
      <c r="C1302" s="59" t="s">
        <v>276</v>
      </c>
      <c r="D1302" s="5" t="s">
        <v>211</v>
      </c>
      <c r="E1302" t="s">
        <v>64</v>
      </c>
      <c r="F1302">
        <v>25.46</v>
      </c>
      <c r="G1302">
        <v>23.29</v>
      </c>
      <c r="H1302">
        <v>24.36</v>
      </c>
      <c r="I1302">
        <v>24.8</v>
      </c>
      <c r="J1302">
        <v>25.04</v>
      </c>
      <c r="K1302">
        <v>25.48</v>
      </c>
      <c r="L1302">
        <v>26.03</v>
      </c>
      <c r="M1302">
        <v>26.69</v>
      </c>
      <c r="N1302">
        <v>27.42</v>
      </c>
      <c r="O1302">
        <v>28.87</v>
      </c>
      <c r="P1302">
        <v>30.1</v>
      </c>
      <c r="Q1302">
        <v>31.11</v>
      </c>
      <c r="R1302">
        <v>32.28</v>
      </c>
      <c r="S1302">
        <v>33.39</v>
      </c>
      <c r="T1302">
        <v>34.54</v>
      </c>
      <c r="U1302">
        <v>35.85</v>
      </c>
      <c r="V1302">
        <v>37</v>
      </c>
      <c r="W1302">
        <v>38.21</v>
      </c>
      <c r="X1302">
        <v>39.479999999999997</v>
      </c>
      <c r="Y1302">
        <v>40.619999999999997</v>
      </c>
      <c r="Z1302">
        <v>41.72</v>
      </c>
      <c r="AA1302">
        <v>42.86</v>
      </c>
      <c r="AB1302">
        <v>44.03</v>
      </c>
      <c r="AC1302">
        <v>45.04</v>
      </c>
      <c r="AD1302">
        <v>46.07</v>
      </c>
      <c r="AE1302">
        <v>47.13</v>
      </c>
      <c r="AF1302">
        <v>48.25</v>
      </c>
      <c r="AG1302">
        <v>49.3</v>
      </c>
      <c r="AH1302">
        <v>48.5</v>
      </c>
      <c r="AI1302">
        <v>47.43</v>
      </c>
      <c r="AJ1302">
        <v>46.51</v>
      </c>
      <c r="AK1302">
        <v>45.55</v>
      </c>
    </row>
    <row r="1303" spans="1:37" x14ac:dyDescent="0.3">
      <c r="A1303" s="24" t="str">
        <f t="shared" si="30"/>
        <v>SDGbaseTRAv2_UrbAS_BAU_wICAGRQVAXaelec</v>
      </c>
      <c r="B1303" s="58" t="s">
        <v>221</v>
      </c>
      <c r="C1303" s="59" t="s">
        <v>276</v>
      </c>
      <c r="D1303" s="5" t="s">
        <v>211</v>
      </c>
      <c r="E1303" t="s">
        <v>65</v>
      </c>
      <c r="F1303">
        <v>142.19999999999999</v>
      </c>
      <c r="G1303">
        <v>136.74</v>
      </c>
      <c r="H1303">
        <v>141.6</v>
      </c>
      <c r="I1303">
        <v>140.91999999999999</v>
      </c>
      <c r="J1303">
        <v>136.65</v>
      </c>
      <c r="K1303">
        <v>136.38</v>
      </c>
      <c r="L1303">
        <v>136.99</v>
      </c>
      <c r="M1303">
        <v>137.69999999999999</v>
      </c>
      <c r="N1303">
        <v>138.88999999999999</v>
      </c>
      <c r="O1303">
        <v>139.29</v>
      </c>
      <c r="P1303">
        <v>140.72</v>
      </c>
      <c r="Q1303">
        <v>141.58000000000001</v>
      </c>
      <c r="R1303">
        <v>144.63</v>
      </c>
      <c r="S1303">
        <v>148.84</v>
      </c>
      <c r="T1303">
        <v>152.33000000000001</v>
      </c>
      <c r="U1303">
        <v>156.56</v>
      </c>
      <c r="V1303">
        <v>157.21</v>
      </c>
      <c r="W1303">
        <v>160.76</v>
      </c>
      <c r="X1303">
        <v>171.89</v>
      </c>
      <c r="Y1303">
        <v>178.49</v>
      </c>
      <c r="Z1303">
        <v>185.67</v>
      </c>
      <c r="AA1303">
        <v>192.83</v>
      </c>
      <c r="AB1303">
        <v>196.48</v>
      </c>
      <c r="AC1303">
        <v>200.69</v>
      </c>
      <c r="AD1303">
        <v>205.79</v>
      </c>
      <c r="AE1303">
        <v>211.17</v>
      </c>
      <c r="AF1303">
        <v>216.69</v>
      </c>
      <c r="AG1303">
        <v>228.95</v>
      </c>
      <c r="AH1303">
        <v>239.36</v>
      </c>
      <c r="AI1303">
        <v>247.8</v>
      </c>
      <c r="AJ1303">
        <v>257.35000000000002</v>
      </c>
      <c r="AK1303">
        <v>266.5</v>
      </c>
    </row>
    <row r="1304" spans="1:37" x14ac:dyDescent="0.3">
      <c r="A1304" s="24" t="str">
        <f t="shared" si="30"/>
        <v>SDGbaseTRAv2_UrbAS_BAU_wICAGRQVAXawatr</v>
      </c>
      <c r="B1304" s="58" t="s">
        <v>221</v>
      </c>
      <c r="C1304" s="59" t="s">
        <v>276</v>
      </c>
      <c r="D1304" s="5" t="s">
        <v>211</v>
      </c>
      <c r="E1304" t="s">
        <v>66</v>
      </c>
      <c r="F1304">
        <v>38.119999999999997</v>
      </c>
      <c r="G1304">
        <v>37.61</v>
      </c>
      <c r="H1304">
        <v>38.57</v>
      </c>
      <c r="I1304">
        <v>38.93</v>
      </c>
      <c r="J1304">
        <v>39.130000000000003</v>
      </c>
      <c r="K1304">
        <v>39.79</v>
      </c>
      <c r="L1304">
        <v>40.64</v>
      </c>
      <c r="M1304">
        <v>41.57</v>
      </c>
      <c r="N1304">
        <v>42.58</v>
      </c>
      <c r="O1304">
        <v>43.88</v>
      </c>
      <c r="P1304">
        <v>45.03</v>
      </c>
      <c r="Q1304">
        <v>46.11</v>
      </c>
      <c r="R1304">
        <v>47.62</v>
      </c>
      <c r="S1304">
        <v>49.22</v>
      </c>
      <c r="T1304">
        <v>50.99</v>
      </c>
      <c r="U1304">
        <v>53.02</v>
      </c>
      <c r="V1304">
        <v>54.91</v>
      </c>
      <c r="W1304">
        <v>56.95</v>
      </c>
      <c r="X1304">
        <v>59.09</v>
      </c>
      <c r="Y1304">
        <v>61.09</v>
      </c>
      <c r="Z1304">
        <v>63.1</v>
      </c>
      <c r="AA1304">
        <v>65.13</v>
      </c>
      <c r="AB1304">
        <v>67.62</v>
      </c>
      <c r="AC1304">
        <v>69.98</v>
      </c>
      <c r="AD1304">
        <v>72.39</v>
      </c>
      <c r="AE1304">
        <v>74.900000000000006</v>
      </c>
      <c r="AF1304">
        <v>77.569999999999993</v>
      </c>
      <c r="AG1304">
        <v>80.290000000000006</v>
      </c>
      <c r="AH1304">
        <v>80.459999999999994</v>
      </c>
      <c r="AI1304">
        <v>80.44</v>
      </c>
      <c r="AJ1304">
        <v>80.58</v>
      </c>
      <c r="AK1304">
        <v>80.64</v>
      </c>
    </row>
    <row r="1305" spans="1:37" x14ac:dyDescent="0.3">
      <c r="A1305" s="24" t="str">
        <f t="shared" si="30"/>
        <v>SDGbaseTRAv2_UrbAS_BAU_wICAGRQVAXacons</v>
      </c>
      <c r="B1305" s="58" t="s">
        <v>221</v>
      </c>
      <c r="C1305" s="59" t="s">
        <v>276</v>
      </c>
      <c r="D1305" s="5" t="s">
        <v>211</v>
      </c>
      <c r="E1305" t="s">
        <v>67</v>
      </c>
      <c r="F1305">
        <v>140.65</v>
      </c>
      <c r="G1305">
        <v>129.58000000000001</v>
      </c>
      <c r="H1305">
        <v>134.41</v>
      </c>
      <c r="I1305">
        <v>140.88</v>
      </c>
      <c r="J1305">
        <v>156.62</v>
      </c>
      <c r="K1305">
        <v>160.58000000000001</v>
      </c>
      <c r="L1305">
        <v>165.09</v>
      </c>
      <c r="M1305">
        <v>170.06</v>
      </c>
      <c r="N1305">
        <v>175.39</v>
      </c>
      <c r="O1305">
        <v>182.12</v>
      </c>
      <c r="P1305">
        <v>188.4</v>
      </c>
      <c r="Q1305">
        <v>194.54</v>
      </c>
      <c r="R1305">
        <v>199.93</v>
      </c>
      <c r="S1305">
        <v>206.03</v>
      </c>
      <c r="T1305">
        <v>212.53</v>
      </c>
      <c r="U1305">
        <v>219.9</v>
      </c>
      <c r="V1305">
        <v>227.4</v>
      </c>
      <c r="W1305">
        <v>235.01</v>
      </c>
      <c r="X1305">
        <v>242.35</v>
      </c>
      <c r="Y1305">
        <v>249.74</v>
      </c>
      <c r="Z1305">
        <v>257.44</v>
      </c>
      <c r="AA1305">
        <v>265.04000000000002</v>
      </c>
      <c r="AB1305">
        <v>272.29000000000002</v>
      </c>
      <c r="AC1305">
        <v>279.39999999999998</v>
      </c>
      <c r="AD1305">
        <v>287.23</v>
      </c>
      <c r="AE1305">
        <v>295.58</v>
      </c>
      <c r="AF1305">
        <v>304.33999999999997</v>
      </c>
      <c r="AG1305">
        <v>313.05</v>
      </c>
      <c r="AH1305">
        <v>313.58</v>
      </c>
      <c r="AI1305">
        <v>313.05</v>
      </c>
      <c r="AJ1305">
        <v>313.13</v>
      </c>
      <c r="AK1305">
        <v>312.77</v>
      </c>
    </row>
    <row r="1306" spans="1:37" x14ac:dyDescent="0.3">
      <c r="A1306" s="24" t="str">
        <f t="shared" si="30"/>
        <v>SDGbaseTRAv2_UrbAS_BAU_wICAGRQVAXatrad</v>
      </c>
      <c r="B1306" s="58" t="s">
        <v>221</v>
      </c>
      <c r="C1306" s="59" t="s">
        <v>276</v>
      </c>
      <c r="D1306" s="5" t="s">
        <v>211</v>
      </c>
      <c r="E1306" t="s">
        <v>68</v>
      </c>
      <c r="F1306">
        <v>482.47</v>
      </c>
      <c r="G1306">
        <v>441.07</v>
      </c>
      <c r="H1306">
        <v>454.65</v>
      </c>
      <c r="I1306">
        <v>464.17</v>
      </c>
      <c r="J1306">
        <v>468.9</v>
      </c>
      <c r="K1306">
        <v>475.83</v>
      </c>
      <c r="L1306">
        <v>483.91</v>
      </c>
      <c r="M1306">
        <v>493.3</v>
      </c>
      <c r="N1306">
        <v>503.28</v>
      </c>
      <c r="O1306">
        <v>496.91</v>
      </c>
      <c r="P1306">
        <v>503.25</v>
      </c>
      <c r="Q1306">
        <v>513.49</v>
      </c>
      <c r="R1306">
        <v>526.78</v>
      </c>
      <c r="S1306">
        <v>540.73</v>
      </c>
      <c r="T1306">
        <v>555.79999999999995</v>
      </c>
      <c r="U1306">
        <v>573</v>
      </c>
      <c r="V1306">
        <v>590.20000000000005</v>
      </c>
      <c r="W1306">
        <v>608.20000000000005</v>
      </c>
      <c r="X1306">
        <v>626.57000000000005</v>
      </c>
      <c r="Y1306">
        <v>643.36</v>
      </c>
      <c r="Z1306">
        <v>659.51</v>
      </c>
      <c r="AA1306">
        <v>675.8</v>
      </c>
      <c r="AB1306">
        <v>685.14</v>
      </c>
      <c r="AC1306">
        <v>695.07</v>
      </c>
      <c r="AD1306">
        <v>707.4</v>
      </c>
      <c r="AE1306">
        <v>721.03</v>
      </c>
      <c r="AF1306">
        <v>736.03</v>
      </c>
      <c r="AG1306">
        <v>750.33</v>
      </c>
      <c r="AH1306">
        <v>742.34</v>
      </c>
      <c r="AI1306">
        <v>732.35</v>
      </c>
      <c r="AJ1306">
        <v>724.17</v>
      </c>
      <c r="AK1306">
        <v>715.54</v>
      </c>
    </row>
    <row r="1307" spans="1:37" x14ac:dyDescent="0.3">
      <c r="A1307" s="24" t="str">
        <f t="shared" si="30"/>
        <v>SDGbaseTRAv2_UrbAS_BAU_wICAGRQVAXahotl</v>
      </c>
      <c r="B1307" s="58" t="s">
        <v>221</v>
      </c>
      <c r="C1307" s="59" t="s">
        <v>276</v>
      </c>
      <c r="D1307" s="5" t="s">
        <v>211</v>
      </c>
      <c r="E1307" t="s">
        <v>69</v>
      </c>
      <c r="F1307">
        <v>37.69</v>
      </c>
      <c r="G1307">
        <v>35.22</v>
      </c>
      <c r="H1307">
        <v>36.770000000000003</v>
      </c>
      <c r="I1307">
        <v>37.270000000000003</v>
      </c>
      <c r="J1307">
        <v>37.39</v>
      </c>
      <c r="K1307">
        <v>38.200000000000003</v>
      </c>
      <c r="L1307">
        <v>39.1</v>
      </c>
      <c r="M1307">
        <v>40.049999999999997</v>
      </c>
      <c r="N1307">
        <v>41.08</v>
      </c>
      <c r="O1307">
        <v>42.79</v>
      </c>
      <c r="P1307">
        <v>44.14</v>
      </c>
      <c r="Q1307">
        <v>45.33</v>
      </c>
      <c r="R1307">
        <v>46.97</v>
      </c>
      <c r="S1307">
        <v>48.65</v>
      </c>
      <c r="T1307">
        <v>50.5</v>
      </c>
      <c r="U1307">
        <v>52.59</v>
      </c>
      <c r="V1307">
        <v>54.56</v>
      </c>
      <c r="W1307">
        <v>56.74</v>
      </c>
      <c r="X1307">
        <v>59.1</v>
      </c>
      <c r="Y1307">
        <v>61.34</v>
      </c>
      <c r="Z1307">
        <v>63.59</v>
      </c>
      <c r="AA1307">
        <v>65.900000000000006</v>
      </c>
      <c r="AB1307">
        <v>68.680000000000007</v>
      </c>
      <c r="AC1307">
        <v>71.17</v>
      </c>
      <c r="AD1307">
        <v>73.53</v>
      </c>
      <c r="AE1307">
        <v>75.92</v>
      </c>
      <c r="AF1307">
        <v>78.430000000000007</v>
      </c>
      <c r="AG1307">
        <v>81</v>
      </c>
      <c r="AH1307">
        <v>81.39</v>
      </c>
      <c r="AI1307">
        <v>81.22</v>
      </c>
      <c r="AJ1307">
        <v>80.98</v>
      </c>
      <c r="AK1307">
        <v>80.58</v>
      </c>
    </row>
    <row r="1308" spans="1:37" x14ac:dyDescent="0.3">
      <c r="A1308" s="24" t="str">
        <f t="shared" si="30"/>
        <v>SDGbaseTRAv2_UrbAS_BAU_wICAGRQVAXaltrp-p</v>
      </c>
      <c r="B1308" s="58" t="s">
        <v>221</v>
      </c>
      <c r="C1308" s="59" t="s">
        <v>276</v>
      </c>
      <c r="D1308" s="5" t="s">
        <v>211</v>
      </c>
      <c r="E1308" t="s">
        <v>70</v>
      </c>
      <c r="F1308">
        <v>60.68</v>
      </c>
      <c r="G1308">
        <v>58.24</v>
      </c>
      <c r="H1308">
        <v>59.69</v>
      </c>
      <c r="I1308">
        <v>60.42</v>
      </c>
      <c r="J1308">
        <v>60.88</v>
      </c>
      <c r="K1308">
        <v>61.66</v>
      </c>
      <c r="L1308">
        <v>62.68</v>
      </c>
      <c r="M1308">
        <v>63.89</v>
      </c>
      <c r="N1308">
        <v>65.36</v>
      </c>
      <c r="O1308">
        <v>67.55</v>
      </c>
      <c r="P1308">
        <v>69.61</v>
      </c>
      <c r="Q1308">
        <v>71.510000000000005</v>
      </c>
      <c r="R1308">
        <v>74.06</v>
      </c>
      <c r="S1308">
        <v>76.66</v>
      </c>
      <c r="T1308">
        <v>79.45</v>
      </c>
      <c r="U1308">
        <v>82.69</v>
      </c>
      <c r="V1308">
        <v>85.7</v>
      </c>
      <c r="W1308">
        <v>88.8</v>
      </c>
      <c r="X1308">
        <v>92.12</v>
      </c>
      <c r="Y1308">
        <v>95.14</v>
      </c>
      <c r="Z1308">
        <v>98.09</v>
      </c>
      <c r="AA1308">
        <v>100.99</v>
      </c>
      <c r="AB1308">
        <v>104.22</v>
      </c>
      <c r="AC1308">
        <v>107.02</v>
      </c>
      <c r="AD1308">
        <v>109.61</v>
      </c>
      <c r="AE1308">
        <v>112.06</v>
      </c>
      <c r="AF1308">
        <v>114.58</v>
      </c>
      <c r="AG1308">
        <v>116.98</v>
      </c>
      <c r="AH1308">
        <v>116.04</v>
      </c>
      <c r="AI1308">
        <v>114.82</v>
      </c>
      <c r="AJ1308">
        <v>113.93</v>
      </c>
      <c r="AK1308">
        <v>112.83</v>
      </c>
    </row>
    <row r="1309" spans="1:37" x14ac:dyDescent="0.3">
      <c r="A1309" s="24" t="str">
        <f t="shared" si="30"/>
        <v>SDGbaseTRAv2_UrbAS_BAU_wICAGRQVAXaltrp-f</v>
      </c>
      <c r="B1309" s="58" t="s">
        <v>221</v>
      </c>
      <c r="C1309" s="59" t="s">
        <v>276</v>
      </c>
      <c r="D1309" s="5" t="s">
        <v>211</v>
      </c>
      <c r="E1309" t="s">
        <v>71</v>
      </c>
      <c r="F1309">
        <v>247.43</v>
      </c>
      <c r="G1309">
        <v>233.99</v>
      </c>
      <c r="H1309">
        <v>239.61</v>
      </c>
      <c r="I1309">
        <v>245.71</v>
      </c>
      <c r="J1309">
        <v>250.28</v>
      </c>
      <c r="K1309">
        <v>255.07</v>
      </c>
      <c r="L1309">
        <v>260.48</v>
      </c>
      <c r="M1309">
        <v>266.05</v>
      </c>
      <c r="N1309">
        <v>273.01</v>
      </c>
      <c r="O1309">
        <v>281.82</v>
      </c>
      <c r="P1309">
        <v>291.25</v>
      </c>
      <c r="Q1309">
        <v>301.64999999999998</v>
      </c>
      <c r="R1309">
        <v>313.26</v>
      </c>
      <c r="S1309">
        <v>322.88</v>
      </c>
      <c r="T1309">
        <v>332.52</v>
      </c>
      <c r="U1309">
        <v>345.23</v>
      </c>
      <c r="V1309">
        <v>357.57</v>
      </c>
      <c r="W1309">
        <v>368.35</v>
      </c>
      <c r="X1309">
        <v>380.46</v>
      </c>
      <c r="Y1309">
        <v>392.72</v>
      </c>
      <c r="Z1309">
        <v>406.74</v>
      </c>
      <c r="AA1309">
        <v>421.69</v>
      </c>
      <c r="AB1309">
        <v>436.25</v>
      </c>
      <c r="AC1309">
        <v>450.16</v>
      </c>
      <c r="AD1309">
        <v>463.81</v>
      </c>
      <c r="AE1309">
        <v>477.49</v>
      </c>
      <c r="AF1309">
        <v>490.08</v>
      </c>
      <c r="AG1309">
        <v>501.15</v>
      </c>
      <c r="AH1309">
        <v>498.27</v>
      </c>
      <c r="AI1309">
        <v>494.99</v>
      </c>
      <c r="AJ1309">
        <v>493.05</v>
      </c>
      <c r="AK1309">
        <v>490.82</v>
      </c>
    </row>
    <row r="1310" spans="1:37" x14ac:dyDescent="0.3">
      <c r="A1310" s="24" t="str">
        <f t="shared" si="30"/>
        <v>SDGbaseTRAv2_UrbAS_BAU_wICAGRQVAXaotrp-p</v>
      </c>
      <c r="B1310" s="58" t="s">
        <v>221</v>
      </c>
      <c r="C1310" s="59" t="s">
        <v>276</v>
      </c>
      <c r="D1310" s="5" t="s">
        <v>211</v>
      </c>
      <c r="E1310" t="s">
        <v>72</v>
      </c>
      <c r="F1310">
        <v>8.1</v>
      </c>
      <c r="G1310">
        <v>7.97</v>
      </c>
      <c r="H1310">
        <v>8.41</v>
      </c>
      <c r="I1310">
        <v>8.7899999999999991</v>
      </c>
      <c r="J1310">
        <v>9.09</v>
      </c>
      <c r="K1310">
        <v>9.41</v>
      </c>
      <c r="L1310">
        <v>9.7200000000000006</v>
      </c>
      <c r="M1310">
        <v>10</v>
      </c>
      <c r="N1310">
        <v>10.27</v>
      </c>
      <c r="O1310">
        <v>10.38</v>
      </c>
      <c r="P1310">
        <v>10.58</v>
      </c>
      <c r="Q1310">
        <v>10.78</v>
      </c>
      <c r="R1310">
        <v>11.06</v>
      </c>
      <c r="S1310">
        <v>11.35</v>
      </c>
      <c r="T1310">
        <v>11.64</v>
      </c>
      <c r="U1310">
        <v>11.97</v>
      </c>
      <c r="V1310">
        <v>12.28</v>
      </c>
      <c r="W1310">
        <v>12.58</v>
      </c>
      <c r="X1310">
        <v>12.87</v>
      </c>
      <c r="Y1310">
        <v>13.12</v>
      </c>
      <c r="Z1310">
        <v>13.36</v>
      </c>
      <c r="AA1310">
        <v>13.56</v>
      </c>
      <c r="AB1310">
        <v>13.72</v>
      </c>
      <c r="AC1310">
        <v>13.87</v>
      </c>
      <c r="AD1310">
        <v>14.04</v>
      </c>
      <c r="AE1310">
        <v>14.2</v>
      </c>
      <c r="AF1310">
        <v>14.41</v>
      </c>
      <c r="AG1310">
        <v>14.63</v>
      </c>
      <c r="AH1310">
        <v>14.51</v>
      </c>
      <c r="AI1310">
        <v>14.43</v>
      </c>
      <c r="AJ1310">
        <v>14.39</v>
      </c>
      <c r="AK1310">
        <v>14.34</v>
      </c>
    </row>
    <row r="1311" spans="1:37" x14ac:dyDescent="0.3">
      <c r="A1311" s="24" t="str">
        <f t="shared" si="30"/>
        <v>SDGbaseTRAv2_UrbAS_BAU_wICAGRQVAXaotrp-f</v>
      </c>
      <c r="B1311" s="58" t="s">
        <v>221</v>
      </c>
      <c r="C1311" s="59" t="s">
        <v>276</v>
      </c>
      <c r="D1311" s="5" t="s">
        <v>211</v>
      </c>
      <c r="E1311" t="s">
        <v>73</v>
      </c>
      <c r="F1311">
        <v>7.29</v>
      </c>
      <c r="G1311">
        <v>6.95</v>
      </c>
      <c r="H1311">
        <v>7.23</v>
      </c>
      <c r="I1311">
        <v>7.43</v>
      </c>
      <c r="J1311">
        <v>7.55</v>
      </c>
      <c r="K1311">
        <v>7.69</v>
      </c>
      <c r="L1311">
        <v>7.84</v>
      </c>
      <c r="M1311">
        <v>7.99</v>
      </c>
      <c r="N1311">
        <v>8.18</v>
      </c>
      <c r="O1311">
        <v>8.35</v>
      </c>
      <c r="P1311">
        <v>8.56</v>
      </c>
      <c r="Q1311">
        <v>8.8000000000000007</v>
      </c>
      <c r="R1311">
        <v>9.09</v>
      </c>
      <c r="S1311">
        <v>9.32</v>
      </c>
      <c r="T1311">
        <v>9.56</v>
      </c>
      <c r="U1311">
        <v>9.8699999999999992</v>
      </c>
      <c r="V1311">
        <v>10.18</v>
      </c>
      <c r="W1311">
        <v>10.44</v>
      </c>
      <c r="X1311">
        <v>10.72</v>
      </c>
      <c r="Y1311">
        <v>11</v>
      </c>
      <c r="Z1311">
        <v>11.32</v>
      </c>
      <c r="AA1311">
        <v>11.65</v>
      </c>
      <c r="AB1311">
        <v>11.93</v>
      </c>
      <c r="AC1311">
        <v>12.22</v>
      </c>
      <c r="AD1311">
        <v>12.51</v>
      </c>
      <c r="AE1311">
        <v>12.8</v>
      </c>
      <c r="AF1311">
        <v>13.07</v>
      </c>
      <c r="AG1311">
        <v>13.3</v>
      </c>
      <c r="AH1311">
        <v>13.22</v>
      </c>
      <c r="AI1311">
        <v>13.14</v>
      </c>
      <c r="AJ1311">
        <v>13.09</v>
      </c>
      <c r="AK1311">
        <v>13.03</v>
      </c>
    </row>
    <row r="1312" spans="1:37" x14ac:dyDescent="0.3">
      <c r="A1312" s="24" t="str">
        <f t="shared" si="30"/>
        <v>SDGbaseTRAv2_UrbAS_BAU_wICAGRQVAXaprtr</v>
      </c>
      <c r="B1312" s="58" t="s">
        <v>221</v>
      </c>
      <c r="C1312" s="59" t="s">
        <v>276</v>
      </c>
      <c r="D1312" s="5" t="s">
        <v>211</v>
      </c>
      <c r="E1312" t="s">
        <v>74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</row>
    <row r="1313" spans="1:37" x14ac:dyDescent="0.3">
      <c r="A1313" s="24" t="str">
        <f t="shared" si="30"/>
        <v>SDGbaseTRAv2_UrbAS_BAU_wICAGRQVAXatrps</v>
      </c>
      <c r="B1313" s="58" t="s">
        <v>221</v>
      </c>
      <c r="C1313" s="59" t="s">
        <v>276</v>
      </c>
      <c r="D1313" s="5" t="s">
        <v>211</v>
      </c>
      <c r="E1313" t="s">
        <v>75</v>
      </c>
      <c r="F1313">
        <v>54.94</v>
      </c>
      <c r="G1313">
        <v>50.45</v>
      </c>
      <c r="H1313">
        <v>51.67</v>
      </c>
      <c r="I1313">
        <v>52.22</v>
      </c>
      <c r="J1313">
        <v>52.66</v>
      </c>
      <c r="K1313">
        <v>53.52</v>
      </c>
      <c r="L1313">
        <v>54.43</v>
      </c>
      <c r="M1313">
        <v>55.2</v>
      </c>
      <c r="N1313">
        <v>56.04</v>
      </c>
      <c r="O1313">
        <v>57.28</v>
      </c>
      <c r="P1313">
        <v>58.22</v>
      </c>
      <c r="Q1313">
        <v>58.95</v>
      </c>
      <c r="R1313">
        <v>60.19</v>
      </c>
      <c r="S1313">
        <v>61.73</v>
      </c>
      <c r="T1313">
        <v>63.33</v>
      </c>
      <c r="U1313">
        <v>65.16</v>
      </c>
      <c r="V1313">
        <v>66.849999999999994</v>
      </c>
      <c r="W1313">
        <v>68.78</v>
      </c>
      <c r="X1313">
        <v>70.66</v>
      </c>
      <c r="Y1313">
        <v>72.52</v>
      </c>
      <c r="Z1313">
        <v>74.39</v>
      </c>
      <c r="AA1313">
        <v>76.28</v>
      </c>
      <c r="AB1313">
        <v>79.59</v>
      </c>
      <c r="AC1313">
        <v>82.78</v>
      </c>
      <c r="AD1313">
        <v>86.01</v>
      </c>
      <c r="AE1313">
        <v>89.34</v>
      </c>
      <c r="AF1313">
        <v>92.82</v>
      </c>
      <c r="AG1313">
        <v>96.03</v>
      </c>
      <c r="AH1313">
        <v>97.23</v>
      </c>
      <c r="AI1313">
        <v>98.09</v>
      </c>
      <c r="AJ1313">
        <v>98.94</v>
      </c>
      <c r="AK1313">
        <v>99.65</v>
      </c>
    </row>
    <row r="1314" spans="1:37" x14ac:dyDescent="0.3">
      <c r="A1314" s="24" t="str">
        <f t="shared" si="30"/>
        <v>SDGbaseTRAv2_UrbAS_BAU_wICAGRQVAXacomm</v>
      </c>
      <c r="B1314" s="58" t="s">
        <v>221</v>
      </c>
      <c r="C1314" s="59" t="s">
        <v>276</v>
      </c>
      <c r="D1314" s="5" t="s">
        <v>211</v>
      </c>
      <c r="E1314" t="s">
        <v>76</v>
      </c>
      <c r="F1314">
        <v>84.05</v>
      </c>
      <c r="G1314">
        <v>79.650000000000006</v>
      </c>
      <c r="H1314">
        <v>82.07</v>
      </c>
      <c r="I1314">
        <v>83.09</v>
      </c>
      <c r="J1314">
        <v>83.62</v>
      </c>
      <c r="K1314">
        <v>85.25</v>
      </c>
      <c r="L1314">
        <v>87.08</v>
      </c>
      <c r="M1314">
        <v>89.14</v>
      </c>
      <c r="N1314">
        <v>91.36</v>
      </c>
      <c r="O1314">
        <v>94.34</v>
      </c>
      <c r="P1314">
        <v>96.94</v>
      </c>
      <c r="Q1314">
        <v>99.39</v>
      </c>
      <c r="R1314">
        <v>102.63</v>
      </c>
      <c r="S1314">
        <v>105.97</v>
      </c>
      <c r="T1314">
        <v>109.62</v>
      </c>
      <c r="U1314">
        <v>113.74</v>
      </c>
      <c r="V1314">
        <v>117.73</v>
      </c>
      <c r="W1314">
        <v>122.05</v>
      </c>
      <c r="X1314">
        <v>126.64</v>
      </c>
      <c r="Y1314">
        <v>131.07</v>
      </c>
      <c r="Z1314">
        <v>135.56</v>
      </c>
      <c r="AA1314">
        <v>140.11000000000001</v>
      </c>
      <c r="AB1314">
        <v>144.66</v>
      </c>
      <c r="AC1314">
        <v>148.88</v>
      </c>
      <c r="AD1314">
        <v>153.22999999999999</v>
      </c>
      <c r="AE1314">
        <v>157.77000000000001</v>
      </c>
      <c r="AF1314">
        <v>162.59</v>
      </c>
      <c r="AG1314">
        <v>167.45</v>
      </c>
      <c r="AH1314">
        <v>167.6</v>
      </c>
      <c r="AI1314">
        <v>167.06</v>
      </c>
      <c r="AJ1314">
        <v>166.6</v>
      </c>
      <c r="AK1314">
        <v>165.91</v>
      </c>
    </row>
    <row r="1315" spans="1:37" x14ac:dyDescent="0.3">
      <c r="A1315" s="24" t="str">
        <f t="shared" si="30"/>
        <v>SDGbaseTRAv2_UrbAS_BAU_wICAGRQVAXafsrv</v>
      </c>
      <c r="B1315" s="58" t="s">
        <v>221</v>
      </c>
      <c r="C1315" s="59" t="s">
        <v>276</v>
      </c>
      <c r="D1315" s="5" t="s">
        <v>211</v>
      </c>
      <c r="E1315" t="s">
        <v>77</v>
      </c>
      <c r="F1315">
        <v>413.44</v>
      </c>
      <c r="G1315">
        <v>391.13</v>
      </c>
      <c r="H1315">
        <v>404.43</v>
      </c>
      <c r="I1315">
        <v>409.1</v>
      </c>
      <c r="J1315">
        <v>410.82</v>
      </c>
      <c r="K1315">
        <v>419.02</v>
      </c>
      <c r="L1315">
        <v>427.82</v>
      </c>
      <c r="M1315">
        <v>437.2</v>
      </c>
      <c r="N1315">
        <v>447.67</v>
      </c>
      <c r="O1315">
        <v>462.71</v>
      </c>
      <c r="P1315">
        <v>475.49</v>
      </c>
      <c r="Q1315">
        <v>487.57</v>
      </c>
      <c r="R1315">
        <v>503.98</v>
      </c>
      <c r="S1315">
        <v>521.04999999999995</v>
      </c>
      <c r="T1315">
        <v>539.74</v>
      </c>
      <c r="U1315">
        <v>560.88</v>
      </c>
      <c r="V1315">
        <v>581.35</v>
      </c>
      <c r="W1315">
        <v>603.75</v>
      </c>
      <c r="X1315">
        <v>628.23</v>
      </c>
      <c r="Y1315">
        <v>652.13</v>
      </c>
      <c r="Z1315">
        <v>676.56</v>
      </c>
      <c r="AA1315">
        <v>701.33</v>
      </c>
      <c r="AB1315">
        <v>729.94</v>
      </c>
      <c r="AC1315">
        <v>756.32</v>
      </c>
      <c r="AD1315">
        <v>781.97</v>
      </c>
      <c r="AE1315">
        <v>808.3</v>
      </c>
      <c r="AF1315">
        <v>835.56</v>
      </c>
      <c r="AG1315">
        <v>863.7</v>
      </c>
      <c r="AH1315">
        <v>872.78</v>
      </c>
      <c r="AI1315">
        <v>876.69</v>
      </c>
      <c r="AJ1315">
        <v>878.52</v>
      </c>
      <c r="AK1315">
        <v>878.32</v>
      </c>
    </row>
    <row r="1316" spans="1:37" x14ac:dyDescent="0.3">
      <c r="A1316" s="24" t="str">
        <f t="shared" si="30"/>
        <v>SDGbaseTRAv2_UrbAS_BAU_wICAGRQVAXabsrv</v>
      </c>
      <c r="B1316" s="58" t="s">
        <v>221</v>
      </c>
      <c r="C1316" s="59" t="s">
        <v>276</v>
      </c>
      <c r="D1316" s="5" t="s">
        <v>211</v>
      </c>
      <c r="E1316" t="s">
        <v>78</v>
      </c>
      <c r="F1316">
        <v>367.48</v>
      </c>
      <c r="G1316">
        <v>348.28</v>
      </c>
      <c r="H1316">
        <v>359</v>
      </c>
      <c r="I1316">
        <v>363.69</v>
      </c>
      <c r="J1316">
        <v>366.12</v>
      </c>
      <c r="K1316">
        <v>373.42</v>
      </c>
      <c r="L1316">
        <v>381.48</v>
      </c>
      <c r="M1316">
        <v>390.22</v>
      </c>
      <c r="N1316">
        <v>399.8</v>
      </c>
      <c r="O1316">
        <v>412.29</v>
      </c>
      <c r="P1316">
        <v>423.57</v>
      </c>
      <c r="Q1316">
        <v>434.37</v>
      </c>
      <c r="R1316">
        <v>448.76</v>
      </c>
      <c r="S1316">
        <v>463.55</v>
      </c>
      <c r="T1316">
        <v>479.63</v>
      </c>
      <c r="U1316">
        <v>497.8</v>
      </c>
      <c r="V1316">
        <v>515.44000000000005</v>
      </c>
      <c r="W1316">
        <v>534.45000000000005</v>
      </c>
      <c r="X1316">
        <v>554.63</v>
      </c>
      <c r="Y1316">
        <v>574.13</v>
      </c>
      <c r="Z1316">
        <v>593.97</v>
      </c>
      <c r="AA1316">
        <v>613.96</v>
      </c>
      <c r="AB1316">
        <v>635.47</v>
      </c>
      <c r="AC1316">
        <v>655</v>
      </c>
      <c r="AD1316">
        <v>674.43</v>
      </c>
      <c r="AE1316">
        <v>694.56</v>
      </c>
      <c r="AF1316">
        <v>715.83</v>
      </c>
      <c r="AG1316">
        <v>737.41</v>
      </c>
      <c r="AH1316">
        <v>740.01</v>
      </c>
      <c r="AI1316">
        <v>739.33</v>
      </c>
      <c r="AJ1316">
        <v>738.22</v>
      </c>
      <c r="AK1316">
        <v>735.91</v>
      </c>
    </row>
    <row r="1317" spans="1:37" x14ac:dyDescent="0.3">
      <c r="A1317" s="24" t="str">
        <f t="shared" si="30"/>
        <v>SDGbaseTRAv2_UrbAS_BAU_wICAGRQVAXagsrv</v>
      </c>
      <c r="B1317" s="58" t="s">
        <v>221</v>
      </c>
      <c r="C1317" s="59" t="s">
        <v>276</v>
      </c>
      <c r="D1317" s="5" t="s">
        <v>211</v>
      </c>
      <c r="E1317" t="s">
        <v>79</v>
      </c>
      <c r="F1317">
        <v>789.44</v>
      </c>
      <c r="G1317">
        <v>739.15</v>
      </c>
      <c r="H1317">
        <v>760.43</v>
      </c>
      <c r="I1317">
        <v>797.7</v>
      </c>
      <c r="J1317">
        <v>811.1</v>
      </c>
      <c r="K1317">
        <v>826.71</v>
      </c>
      <c r="L1317">
        <v>843.4</v>
      </c>
      <c r="M1317">
        <v>860.57</v>
      </c>
      <c r="N1317">
        <v>880.22</v>
      </c>
      <c r="O1317">
        <v>908.57</v>
      </c>
      <c r="P1317">
        <v>934.12</v>
      </c>
      <c r="Q1317">
        <v>959.29</v>
      </c>
      <c r="R1317">
        <v>982.68</v>
      </c>
      <c r="S1317">
        <v>1006.66</v>
      </c>
      <c r="T1317">
        <v>1031.32</v>
      </c>
      <c r="U1317">
        <v>1056.6300000000001</v>
      </c>
      <c r="V1317">
        <v>1082.44</v>
      </c>
      <c r="W1317">
        <v>1109.1099999999999</v>
      </c>
      <c r="X1317">
        <v>1136.55</v>
      </c>
      <c r="Y1317">
        <v>1164.52</v>
      </c>
      <c r="Z1317">
        <v>1193.1300000000001</v>
      </c>
      <c r="AA1317">
        <v>1222.3399999999999</v>
      </c>
      <c r="AB1317">
        <v>1252.55</v>
      </c>
      <c r="AC1317">
        <v>1283.1600000000001</v>
      </c>
      <c r="AD1317">
        <v>1314.33</v>
      </c>
      <c r="AE1317">
        <v>1346.28</v>
      </c>
      <c r="AF1317">
        <v>1379.06</v>
      </c>
      <c r="AG1317">
        <v>1412.72</v>
      </c>
      <c r="AH1317">
        <v>1445.63</v>
      </c>
      <c r="AI1317">
        <v>1478.63</v>
      </c>
      <c r="AJ1317">
        <v>1511.91</v>
      </c>
      <c r="AK1317">
        <v>1545.71</v>
      </c>
    </row>
    <row r="1318" spans="1:37" x14ac:dyDescent="0.3">
      <c r="A1318" s="24" t="str">
        <f t="shared" si="30"/>
        <v>SDGbaseTRAv2_UrbAS_BAU_wICAGRQVAXaosrv</v>
      </c>
      <c r="B1318" s="58" t="s">
        <v>221</v>
      </c>
      <c r="C1318" s="59" t="s">
        <v>276</v>
      </c>
      <c r="D1318" s="5" t="s">
        <v>211</v>
      </c>
      <c r="E1318" t="s">
        <v>80</v>
      </c>
      <c r="F1318">
        <v>475.08</v>
      </c>
      <c r="G1318">
        <v>430.04</v>
      </c>
      <c r="H1318">
        <v>447.24</v>
      </c>
      <c r="I1318">
        <v>455.29</v>
      </c>
      <c r="J1318">
        <v>460.65</v>
      </c>
      <c r="K1318">
        <v>470.31</v>
      </c>
      <c r="L1318">
        <v>480.9</v>
      </c>
      <c r="M1318">
        <v>492.1</v>
      </c>
      <c r="N1318">
        <v>504.31</v>
      </c>
      <c r="O1318">
        <v>519.91</v>
      </c>
      <c r="P1318">
        <v>534.26</v>
      </c>
      <c r="Q1318">
        <v>548</v>
      </c>
      <c r="R1318">
        <v>566.33000000000004</v>
      </c>
      <c r="S1318">
        <v>584.99</v>
      </c>
      <c r="T1318">
        <v>605.27</v>
      </c>
      <c r="U1318">
        <v>628.52</v>
      </c>
      <c r="V1318">
        <v>650.89</v>
      </c>
      <c r="W1318">
        <v>674.86</v>
      </c>
      <c r="X1318">
        <v>700.7</v>
      </c>
      <c r="Y1318">
        <v>725.59</v>
      </c>
      <c r="Z1318">
        <v>750.95</v>
      </c>
      <c r="AA1318">
        <v>776.67</v>
      </c>
      <c r="AB1318">
        <v>804.53</v>
      </c>
      <c r="AC1318">
        <v>830.1</v>
      </c>
      <c r="AD1318">
        <v>855.43</v>
      </c>
      <c r="AE1318">
        <v>881.55</v>
      </c>
      <c r="AF1318">
        <v>908.7</v>
      </c>
      <c r="AG1318">
        <v>936.12</v>
      </c>
      <c r="AH1318">
        <v>937.93</v>
      </c>
      <c r="AI1318">
        <v>935.89</v>
      </c>
      <c r="AJ1318">
        <v>933.44</v>
      </c>
      <c r="AK1318">
        <v>929.45</v>
      </c>
    </row>
    <row r="1319" spans="1:37" x14ac:dyDescent="0.3">
      <c r="A1319" s="24" t="str">
        <f t="shared" si="30"/>
        <v>SDGbaseTRAv2_UrbAS_BAU_wICAGRPVAXaawhe</v>
      </c>
      <c r="B1319" s="58" t="s">
        <v>221</v>
      </c>
      <c r="C1319" s="59" t="s">
        <v>276</v>
      </c>
      <c r="D1319" s="5" t="s">
        <v>212</v>
      </c>
      <c r="E1319" t="s">
        <v>4</v>
      </c>
      <c r="F1319">
        <v>1</v>
      </c>
      <c r="G1319">
        <v>0.94</v>
      </c>
      <c r="H1319">
        <v>0.95</v>
      </c>
      <c r="I1319">
        <v>0.96</v>
      </c>
      <c r="J1319">
        <v>0.97</v>
      </c>
      <c r="K1319">
        <v>0.97</v>
      </c>
      <c r="L1319">
        <v>0.98</v>
      </c>
      <c r="M1319">
        <v>0.98</v>
      </c>
      <c r="N1319">
        <v>0.97</v>
      </c>
      <c r="O1319">
        <v>1</v>
      </c>
      <c r="P1319">
        <v>1</v>
      </c>
      <c r="Q1319">
        <v>0.99</v>
      </c>
      <c r="R1319">
        <v>0.99</v>
      </c>
      <c r="S1319">
        <v>0.99</v>
      </c>
      <c r="T1319">
        <v>0.99</v>
      </c>
      <c r="U1319">
        <v>0.99</v>
      </c>
      <c r="V1319">
        <v>1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1.01</v>
      </c>
      <c r="AC1319">
        <v>1.02</v>
      </c>
      <c r="AD1319">
        <v>1.02</v>
      </c>
      <c r="AE1319">
        <v>1.02</v>
      </c>
      <c r="AF1319">
        <v>1.03</v>
      </c>
      <c r="AG1319">
        <v>1.03</v>
      </c>
      <c r="AH1319">
        <v>1.01</v>
      </c>
      <c r="AI1319">
        <v>0.99</v>
      </c>
      <c r="AJ1319">
        <v>0.98</v>
      </c>
      <c r="AK1319">
        <v>0.97</v>
      </c>
    </row>
    <row r="1320" spans="1:37" x14ac:dyDescent="0.3">
      <c r="A1320" s="24" t="str">
        <f t="shared" si="30"/>
        <v>SDGbaseTRAv2_UrbAS_BAU_wICAGRPVAXaamai</v>
      </c>
      <c r="B1320" s="58" t="s">
        <v>221</v>
      </c>
      <c r="C1320" s="59" t="s">
        <v>276</v>
      </c>
      <c r="D1320" s="5" t="s">
        <v>212</v>
      </c>
      <c r="E1320" t="s">
        <v>5</v>
      </c>
      <c r="F1320">
        <v>1</v>
      </c>
      <c r="G1320">
        <v>0.95</v>
      </c>
      <c r="H1320">
        <v>0.97</v>
      </c>
      <c r="I1320">
        <v>0.99</v>
      </c>
      <c r="J1320">
        <v>1.01</v>
      </c>
      <c r="K1320">
        <v>1.01</v>
      </c>
      <c r="L1320">
        <v>1.01</v>
      </c>
      <c r="M1320">
        <v>1.01</v>
      </c>
      <c r="N1320">
        <v>1.01</v>
      </c>
      <c r="O1320">
        <v>1.06</v>
      </c>
      <c r="P1320">
        <v>1.05</v>
      </c>
      <c r="Q1320">
        <v>1.04</v>
      </c>
      <c r="R1320">
        <v>1.03</v>
      </c>
      <c r="S1320">
        <v>1.03</v>
      </c>
      <c r="T1320">
        <v>1.03</v>
      </c>
      <c r="U1320">
        <v>1.03</v>
      </c>
      <c r="V1320">
        <v>1.03</v>
      </c>
      <c r="W1320">
        <v>1.03</v>
      </c>
      <c r="X1320">
        <v>1.03</v>
      </c>
      <c r="Y1320">
        <v>1.02</v>
      </c>
      <c r="Z1320">
        <v>1.03</v>
      </c>
      <c r="AA1320">
        <v>1.03</v>
      </c>
      <c r="AB1320">
        <v>1.04</v>
      </c>
      <c r="AC1320">
        <v>1.05</v>
      </c>
      <c r="AD1320">
        <v>1.05</v>
      </c>
      <c r="AE1320">
        <v>1.05</v>
      </c>
      <c r="AF1320">
        <v>1.05</v>
      </c>
      <c r="AG1320">
        <v>1.04</v>
      </c>
      <c r="AH1320">
        <v>1</v>
      </c>
      <c r="AI1320">
        <v>0.97</v>
      </c>
      <c r="AJ1320">
        <v>0.95</v>
      </c>
      <c r="AK1320">
        <v>0.93</v>
      </c>
    </row>
    <row r="1321" spans="1:37" x14ac:dyDescent="0.3">
      <c r="A1321" s="24" t="str">
        <f t="shared" si="30"/>
        <v>SDGbaseTRAv2_UrbAS_BAU_wICAGRPVAXaaoce</v>
      </c>
      <c r="B1321" s="58" t="s">
        <v>221</v>
      </c>
      <c r="C1321" s="59" t="s">
        <v>276</v>
      </c>
      <c r="D1321" s="5" t="s">
        <v>212</v>
      </c>
      <c r="E1321" t="s">
        <v>6</v>
      </c>
      <c r="F1321">
        <v>1</v>
      </c>
      <c r="G1321">
        <v>0.93</v>
      </c>
      <c r="H1321">
        <v>0.95</v>
      </c>
      <c r="I1321">
        <v>0.98</v>
      </c>
      <c r="J1321">
        <v>1</v>
      </c>
      <c r="K1321">
        <v>1.01</v>
      </c>
      <c r="L1321">
        <v>1.02</v>
      </c>
      <c r="M1321">
        <v>1.02</v>
      </c>
      <c r="N1321">
        <v>1.02</v>
      </c>
      <c r="O1321">
        <v>1.08</v>
      </c>
      <c r="P1321">
        <v>1.08</v>
      </c>
      <c r="Q1321">
        <v>1.07</v>
      </c>
      <c r="R1321">
        <v>1.08</v>
      </c>
      <c r="S1321">
        <v>1.08</v>
      </c>
      <c r="T1321">
        <v>1.0900000000000001</v>
      </c>
      <c r="U1321">
        <v>1.1000000000000001</v>
      </c>
      <c r="V1321">
        <v>1.1000000000000001</v>
      </c>
      <c r="W1321">
        <v>1.1000000000000001</v>
      </c>
      <c r="X1321">
        <v>1.1100000000000001</v>
      </c>
      <c r="Y1321">
        <v>1.1100000000000001</v>
      </c>
      <c r="Z1321">
        <v>1.1200000000000001</v>
      </c>
      <c r="AA1321">
        <v>1.1200000000000001</v>
      </c>
      <c r="AB1321">
        <v>1.1499999999999999</v>
      </c>
      <c r="AC1321">
        <v>1.1599999999999999</v>
      </c>
      <c r="AD1321">
        <v>1.17</v>
      </c>
      <c r="AE1321">
        <v>1.17</v>
      </c>
      <c r="AF1321">
        <v>1.18</v>
      </c>
      <c r="AG1321">
        <v>1.18</v>
      </c>
      <c r="AH1321">
        <v>1.1499999999999999</v>
      </c>
      <c r="AI1321">
        <v>1.1100000000000001</v>
      </c>
      <c r="AJ1321">
        <v>1.0900000000000001</v>
      </c>
      <c r="AK1321">
        <v>1.06</v>
      </c>
    </row>
    <row r="1322" spans="1:37" x14ac:dyDescent="0.3">
      <c r="A1322" s="24" t="str">
        <f t="shared" si="30"/>
        <v>SDGbaseTRAv2_UrbAS_BAU_wICAGRPVAXaaveg</v>
      </c>
      <c r="B1322" s="58" t="s">
        <v>221</v>
      </c>
      <c r="C1322" s="59" t="s">
        <v>276</v>
      </c>
      <c r="D1322" s="5" t="s">
        <v>212</v>
      </c>
      <c r="E1322" t="s">
        <v>7</v>
      </c>
      <c r="F1322">
        <v>1</v>
      </c>
      <c r="G1322">
        <v>1</v>
      </c>
      <c r="H1322">
        <v>0.99</v>
      </c>
      <c r="I1322">
        <v>0.99</v>
      </c>
      <c r="J1322">
        <v>1</v>
      </c>
      <c r="K1322">
        <v>0.99</v>
      </c>
      <c r="L1322">
        <v>0.99</v>
      </c>
      <c r="M1322">
        <v>0.99</v>
      </c>
      <c r="N1322">
        <v>0.99</v>
      </c>
      <c r="O1322">
        <v>0.99</v>
      </c>
      <c r="P1322">
        <v>0.99</v>
      </c>
      <c r="Q1322">
        <v>0.98</v>
      </c>
      <c r="R1322">
        <v>0.99</v>
      </c>
      <c r="S1322">
        <v>0.99</v>
      </c>
      <c r="T1322">
        <v>0.99</v>
      </c>
      <c r="U1322">
        <v>0.99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0.99</v>
      </c>
      <c r="AI1322">
        <v>0.97</v>
      </c>
      <c r="AJ1322">
        <v>0.97</v>
      </c>
      <c r="AK1322">
        <v>0.96</v>
      </c>
    </row>
    <row r="1323" spans="1:37" x14ac:dyDescent="0.3">
      <c r="A1323" s="24" t="str">
        <f t="shared" si="30"/>
        <v>SDGbaseTRAv2_UrbAS_BAU_wICAGRPVAXaaofr</v>
      </c>
      <c r="B1323" s="58" t="s">
        <v>221</v>
      </c>
      <c r="C1323" s="59" t="s">
        <v>276</v>
      </c>
      <c r="D1323" s="5" t="s">
        <v>212</v>
      </c>
      <c r="E1323" t="s">
        <v>8</v>
      </c>
      <c r="F1323">
        <v>1</v>
      </c>
      <c r="G1323">
        <v>1.01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0.99</v>
      </c>
      <c r="O1323">
        <v>1.01</v>
      </c>
      <c r="P1323">
        <v>1.01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1.01</v>
      </c>
      <c r="W1323">
        <v>1.01</v>
      </c>
      <c r="X1323">
        <v>1.01</v>
      </c>
      <c r="Y1323">
        <v>1.01</v>
      </c>
      <c r="Z1323">
        <v>1.01</v>
      </c>
      <c r="AA1323">
        <v>1.01</v>
      </c>
      <c r="AB1323">
        <v>1.01</v>
      </c>
      <c r="AC1323">
        <v>1.01</v>
      </c>
      <c r="AD1323">
        <v>1.01</v>
      </c>
      <c r="AE1323">
        <v>1.01</v>
      </c>
      <c r="AF1323">
        <v>1.01</v>
      </c>
      <c r="AG1323">
        <v>1.01</v>
      </c>
      <c r="AH1323">
        <v>0.99</v>
      </c>
      <c r="AI1323">
        <v>0.98</v>
      </c>
      <c r="AJ1323">
        <v>0.97</v>
      </c>
      <c r="AK1323">
        <v>0.96</v>
      </c>
    </row>
    <row r="1324" spans="1:37" x14ac:dyDescent="0.3">
      <c r="A1324" s="24" t="str">
        <f t="shared" si="30"/>
        <v>SDGbaseTRAv2_UrbAS_BAU_wICAGRPVAXaagra</v>
      </c>
      <c r="B1324" s="58" t="s">
        <v>221</v>
      </c>
      <c r="C1324" s="59" t="s">
        <v>276</v>
      </c>
      <c r="D1324" s="5" t="s">
        <v>212</v>
      </c>
      <c r="E1324" t="s">
        <v>9</v>
      </c>
      <c r="F1324">
        <v>1</v>
      </c>
      <c r="G1324">
        <v>1.03</v>
      </c>
      <c r="H1324">
        <v>1.03</v>
      </c>
      <c r="I1324">
        <v>1.02</v>
      </c>
      <c r="J1324">
        <v>1.02</v>
      </c>
      <c r="K1324">
        <v>1.02</v>
      </c>
      <c r="L1324">
        <v>1.02</v>
      </c>
      <c r="M1324">
        <v>1.02</v>
      </c>
      <c r="N1324">
        <v>1.03</v>
      </c>
      <c r="O1324">
        <v>1.05</v>
      </c>
      <c r="P1324">
        <v>1.05</v>
      </c>
      <c r="Q1324">
        <v>1.04</v>
      </c>
      <c r="R1324">
        <v>1.04</v>
      </c>
      <c r="S1324">
        <v>1.04</v>
      </c>
      <c r="T1324">
        <v>1.05</v>
      </c>
      <c r="U1324">
        <v>1.05</v>
      </c>
      <c r="V1324">
        <v>1.05</v>
      </c>
      <c r="W1324">
        <v>1.06</v>
      </c>
      <c r="X1324">
        <v>1.06</v>
      </c>
      <c r="Y1324">
        <v>1.06</v>
      </c>
      <c r="Z1324">
        <v>1.06</v>
      </c>
      <c r="AA1324">
        <v>1.06</v>
      </c>
      <c r="AB1324">
        <v>1.06</v>
      </c>
      <c r="AC1324">
        <v>1.06</v>
      </c>
      <c r="AD1324">
        <v>1.06</v>
      </c>
      <c r="AE1324">
        <v>1.06</v>
      </c>
      <c r="AF1324">
        <v>1.06</v>
      </c>
      <c r="AG1324">
        <v>1.06</v>
      </c>
      <c r="AH1324">
        <v>1.04</v>
      </c>
      <c r="AI1324">
        <v>1.02</v>
      </c>
      <c r="AJ1324">
        <v>1</v>
      </c>
      <c r="AK1324">
        <v>0.99</v>
      </c>
    </row>
    <row r="1325" spans="1:37" x14ac:dyDescent="0.3">
      <c r="A1325" s="24" t="str">
        <f t="shared" si="30"/>
        <v>SDGbaseTRAv2_UrbAS_BAU_wICAGRPVAXaaoil</v>
      </c>
      <c r="B1325" s="58" t="s">
        <v>221</v>
      </c>
      <c r="C1325" s="59" t="s">
        <v>276</v>
      </c>
      <c r="D1325" s="5" t="s">
        <v>212</v>
      </c>
      <c r="E1325" t="s">
        <v>10</v>
      </c>
      <c r="F1325">
        <v>1</v>
      </c>
      <c r="G1325">
        <v>0.92</v>
      </c>
      <c r="H1325">
        <v>0.93</v>
      </c>
      <c r="I1325">
        <v>0.96</v>
      </c>
      <c r="J1325">
        <v>0.98</v>
      </c>
      <c r="K1325">
        <v>0.99</v>
      </c>
      <c r="L1325">
        <v>1</v>
      </c>
      <c r="M1325">
        <v>1</v>
      </c>
      <c r="N1325">
        <v>1</v>
      </c>
      <c r="O1325">
        <v>1.02</v>
      </c>
      <c r="P1325">
        <v>1.02</v>
      </c>
      <c r="Q1325">
        <v>1.01</v>
      </c>
      <c r="R1325">
        <v>1.02</v>
      </c>
      <c r="S1325">
        <v>1.03</v>
      </c>
      <c r="T1325">
        <v>1.04</v>
      </c>
      <c r="U1325">
        <v>1.05</v>
      </c>
      <c r="V1325">
        <v>1.06</v>
      </c>
      <c r="W1325">
        <v>1.06</v>
      </c>
      <c r="X1325">
        <v>1.07</v>
      </c>
      <c r="Y1325">
        <v>1.08</v>
      </c>
      <c r="Z1325">
        <v>1.0900000000000001</v>
      </c>
      <c r="AA1325">
        <v>1.0900000000000001</v>
      </c>
      <c r="AB1325">
        <v>1.1100000000000001</v>
      </c>
      <c r="AC1325">
        <v>1.1100000000000001</v>
      </c>
      <c r="AD1325">
        <v>1.1200000000000001</v>
      </c>
      <c r="AE1325">
        <v>1.1200000000000001</v>
      </c>
      <c r="AF1325">
        <v>1.1399999999999999</v>
      </c>
      <c r="AG1325">
        <v>1.1399999999999999</v>
      </c>
      <c r="AH1325">
        <v>1.1100000000000001</v>
      </c>
      <c r="AI1325">
        <v>1.0900000000000001</v>
      </c>
      <c r="AJ1325">
        <v>1.08</v>
      </c>
      <c r="AK1325">
        <v>1.07</v>
      </c>
    </row>
    <row r="1326" spans="1:37" x14ac:dyDescent="0.3">
      <c r="A1326" s="24" t="str">
        <f t="shared" si="30"/>
        <v>SDGbaseTRAv2_UrbAS_BAU_wICAGRPVAXaatub</v>
      </c>
      <c r="B1326" s="58" t="s">
        <v>221</v>
      </c>
      <c r="C1326" s="59" t="s">
        <v>276</v>
      </c>
      <c r="D1326" s="5" t="s">
        <v>212</v>
      </c>
      <c r="E1326" t="s">
        <v>11</v>
      </c>
      <c r="F1326">
        <v>1</v>
      </c>
      <c r="G1326">
        <v>0.98</v>
      </c>
      <c r="H1326">
        <v>0.97</v>
      </c>
      <c r="I1326">
        <v>0.98</v>
      </c>
      <c r="J1326">
        <v>0.98</v>
      </c>
      <c r="K1326">
        <v>0.98</v>
      </c>
      <c r="L1326">
        <v>0.98</v>
      </c>
      <c r="M1326">
        <v>0.98</v>
      </c>
      <c r="N1326">
        <v>0.97</v>
      </c>
      <c r="O1326">
        <v>0.98</v>
      </c>
      <c r="P1326">
        <v>0.97</v>
      </c>
      <c r="Q1326">
        <v>0.97</v>
      </c>
      <c r="R1326">
        <v>0.97</v>
      </c>
      <c r="S1326">
        <v>0.98</v>
      </c>
      <c r="T1326">
        <v>0.98</v>
      </c>
      <c r="U1326">
        <v>0.98</v>
      </c>
      <c r="V1326">
        <v>0.98</v>
      </c>
      <c r="W1326">
        <v>0.98</v>
      </c>
      <c r="X1326">
        <v>0.98</v>
      </c>
      <c r="Y1326">
        <v>0.98</v>
      </c>
      <c r="Z1326">
        <v>0.98</v>
      </c>
      <c r="AA1326">
        <v>0.98</v>
      </c>
      <c r="AB1326">
        <v>0.98</v>
      </c>
      <c r="AC1326">
        <v>0.98</v>
      </c>
      <c r="AD1326">
        <v>0.98</v>
      </c>
      <c r="AE1326">
        <v>0.99</v>
      </c>
      <c r="AF1326">
        <v>0.99</v>
      </c>
      <c r="AG1326">
        <v>0.99</v>
      </c>
      <c r="AH1326">
        <v>0.97</v>
      </c>
      <c r="AI1326">
        <v>0.95</v>
      </c>
      <c r="AJ1326">
        <v>0.95</v>
      </c>
      <c r="AK1326">
        <v>0.94</v>
      </c>
    </row>
    <row r="1327" spans="1:37" x14ac:dyDescent="0.3">
      <c r="A1327" s="24" t="str">
        <f t="shared" ref="A1327:A1390" si="31">_xlfn.CONCAT(C1327,D1327,E1327)</f>
        <v>SDGbaseTRAv2_UrbAS_BAU_wICAGRPVAXaapul</v>
      </c>
      <c r="B1327" s="58" t="s">
        <v>221</v>
      </c>
      <c r="C1327" s="59" t="s">
        <v>276</v>
      </c>
      <c r="D1327" s="5" t="s">
        <v>212</v>
      </c>
      <c r="E1327" t="s">
        <v>12</v>
      </c>
      <c r="F1327">
        <v>1</v>
      </c>
      <c r="G1327">
        <v>0.95</v>
      </c>
      <c r="H1327">
        <v>0.94</v>
      </c>
      <c r="I1327">
        <v>0.96</v>
      </c>
      <c r="J1327">
        <v>0.97</v>
      </c>
      <c r="K1327">
        <v>0.97</v>
      </c>
      <c r="L1327">
        <v>0.97</v>
      </c>
      <c r="M1327">
        <v>0.96</v>
      </c>
      <c r="N1327">
        <v>0.95</v>
      </c>
      <c r="O1327">
        <v>0.95</v>
      </c>
      <c r="P1327">
        <v>0.94</v>
      </c>
      <c r="Q1327">
        <v>0.94</v>
      </c>
      <c r="R1327">
        <v>0.94</v>
      </c>
      <c r="S1327">
        <v>0.95</v>
      </c>
      <c r="T1327">
        <v>0.95</v>
      </c>
      <c r="U1327">
        <v>0.95</v>
      </c>
      <c r="V1327">
        <v>0.95</v>
      </c>
      <c r="W1327">
        <v>0.95</v>
      </c>
      <c r="X1327">
        <v>0.95</v>
      </c>
      <c r="Y1327">
        <v>0.95</v>
      </c>
      <c r="Z1327">
        <v>0.96</v>
      </c>
      <c r="AA1327">
        <v>0.96</v>
      </c>
      <c r="AB1327">
        <v>0.96</v>
      </c>
      <c r="AC1327">
        <v>0.96</v>
      </c>
      <c r="AD1327">
        <v>0.96</v>
      </c>
      <c r="AE1327">
        <v>0.97</v>
      </c>
      <c r="AF1327">
        <v>0.98</v>
      </c>
      <c r="AG1327">
        <v>0.98</v>
      </c>
      <c r="AH1327">
        <v>0.97</v>
      </c>
      <c r="AI1327">
        <v>0.96</v>
      </c>
      <c r="AJ1327">
        <v>0.97</v>
      </c>
      <c r="AK1327">
        <v>0.97</v>
      </c>
    </row>
    <row r="1328" spans="1:37" x14ac:dyDescent="0.3">
      <c r="A1328" s="24" t="str">
        <f t="shared" si="31"/>
        <v>SDGbaseTRAv2_UrbAS_BAU_wICAGRPVAXaasug</v>
      </c>
      <c r="B1328" s="58" t="s">
        <v>221</v>
      </c>
      <c r="C1328" s="59" t="s">
        <v>276</v>
      </c>
      <c r="D1328" s="5" t="s">
        <v>212</v>
      </c>
      <c r="E1328" t="s">
        <v>13</v>
      </c>
      <c r="F1328">
        <v>1</v>
      </c>
      <c r="G1328">
        <v>0.98</v>
      </c>
      <c r="H1328">
        <v>0.97</v>
      </c>
      <c r="I1328">
        <v>0.97</v>
      </c>
      <c r="J1328">
        <v>0.98</v>
      </c>
      <c r="K1328">
        <v>0.98</v>
      </c>
      <c r="L1328">
        <v>0.98</v>
      </c>
      <c r="M1328">
        <v>0.97</v>
      </c>
      <c r="N1328">
        <v>0.97</v>
      </c>
      <c r="O1328">
        <v>0.99</v>
      </c>
      <c r="P1328">
        <v>0.98</v>
      </c>
      <c r="Q1328">
        <v>0.97</v>
      </c>
      <c r="R1328">
        <v>0.96</v>
      </c>
      <c r="S1328">
        <v>0.97</v>
      </c>
      <c r="T1328">
        <v>0.97</v>
      </c>
      <c r="U1328">
        <v>0.97</v>
      </c>
      <c r="V1328">
        <v>0.97</v>
      </c>
      <c r="W1328">
        <v>0.97</v>
      </c>
      <c r="X1328">
        <v>0.97</v>
      </c>
      <c r="Y1328">
        <v>0.97</v>
      </c>
      <c r="Z1328">
        <v>0.97</v>
      </c>
      <c r="AA1328">
        <v>0.97</v>
      </c>
      <c r="AB1328">
        <v>0.97</v>
      </c>
      <c r="AC1328">
        <v>0.97</v>
      </c>
      <c r="AD1328">
        <v>0.97</v>
      </c>
      <c r="AE1328">
        <v>0.97</v>
      </c>
      <c r="AF1328">
        <v>0.97</v>
      </c>
      <c r="AG1328">
        <v>0.97</v>
      </c>
      <c r="AH1328">
        <v>0.96</v>
      </c>
      <c r="AI1328">
        <v>0.95</v>
      </c>
      <c r="AJ1328">
        <v>0.94</v>
      </c>
      <c r="AK1328">
        <v>0.94</v>
      </c>
    </row>
    <row r="1329" spans="1:37" x14ac:dyDescent="0.3">
      <c r="A1329" s="24" t="str">
        <f t="shared" si="31"/>
        <v>SDGbaseTRAv2_UrbAS_BAU_wICAGRPVAXaaoth</v>
      </c>
      <c r="B1329" s="58" t="s">
        <v>221</v>
      </c>
      <c r="C1329" s="59" t="s">
        <v>276</v>
      </c>
      <c r="D1329" s="5" t="s">
        <v>212</v>
      </c>
      <c r="E1329" t="s">
        <v>14</v>
      </c>
      <c r="F1329">
        <v>1</v>
      </c>
      <c r="G1329">
        <v>0.93</v>
      </c>
      <c r="H1329">
        <v>0.96</v>
      </c>
      <c r="I1329">
        <v>0.97</v>
      </c>
      <c r="J1329">
        <v>0.97</v>
      </c>
      <c r="K1329">
        <v>0.99</v>
      </c>
      <c r="L1329">
        <v>1.01</v>
      </c>
      <c r="M1329">
        <v>1.03</v>
      </c>
      <c r="N1329">
        <v>1.05</v>
      </c>
      <c r="O1329">
        <v>1.1299999999999999</v>
      </c>
      <c r="P1329">
        <v>1.1499999999999999</v>
      </c>
      <c r="Q1329">
        <v>1.1499999999999999</v>
      </c>
      <c r="R1329">
        <v>1.17</v>
      </c>
      <c r="S1329">
        <v>1.19</v>
      </c>
      <c r="T1329">
        <v>1.21</v>
      </c>
      <c r="U1329">
        <v>1.24</v>
      </c>
      <c r="V1329">
        <v>1.27</v>
      </c>
      <c r="W1329">
        <v>1.3</v>
      </c>
      <c r="X1329">
        <v>1.34</v>
      </c>
      <c r="Y1329">
        <v>1.37</v>
      </c>
      <c r="Z1329">
        <v>1.4</v>
      </c>
      <c r="AA1329">
        <v>1.43</v>
      </c>
      <c r="AB1329">
        <v>1.47</v>
      </c>
      <c r="AC1329">
        <v>1.49</v>
      </c>
      <c r="AD1329">
        <v>1.52</v>
      </c>
      <c r="AE1329">
        <v>1.54</v>
      </c>
      <c r="AF1329">
        <v>1.56</v>
      </c>
      <c r="AG1329">
        <v>1.59</v>
      </c>
      <c r="AH1329">
        <v>1.55</v>
      </c>
      <c r="AI1329">
        <v>1.49</v>
      </c>
      <c r="AJ1329">
        <v>1.44</v>
      </c>
      <c r="AK1329">
        <v>1.38</v>
      </c>
    </row>
    <row r="1330" spans="1:37" x14ac:dyDescent="0.3">
      <c r="A1330" s="24" t="str">
        <f t="shared" si="31"/>
        <v>SDGbaseTRAv2_UrbAS_BAU_wICAGRPVAXalani</v>
      </c>
      <c r="B1330" s="58" t="s">
        <v>221</v>
      </c>
      <c r="C1330" s="59" t="s">
        <v>276</v>
      </c>
      <c r="D1330" s="5" t="s">
        <v>212</v>
      </c>
      <c r="E1330" t="s">
        <v>15</v>
      </c>
      <c r="F1330">
        <v>1</v>
      </c>
      <c r="G1330">
        <v>0.8</v>
      </c>
      <c r="H1330">
        <v>0.85</v>
      </c>
      <c r="I1330">
        <v>0.86</v>
      </c>
      <c r="J1330">
        <v>0.86</v>
      </c>
      <c r="K1330">
        <v>0.89</v>
      </c>
      <c r="L1330">
        <v>0.89</v>
      </c>
      <c r="M1330">
        <v>0.89</v>
      </c>
      <c r="N1330">
        <v>0.9</v>
      </c>
      <c r="O1330">
        <v>0.95</v>
      </c>
      <c r="P1330">
        <v>0.94</v>
      </c>
      <c r="Q1330">
        <v>0.92</v>
      </c>
      <c r="R1330">
        <v>0.92</v>
      </c>
      <c r="S1330">
        <v>0.92</v>
      </c>
      <c r="T1330">
        <v>0.92</v>
      </c>
      <c r="U1330">
        <v>0.92</v>
      </c>
      <c r="V1330">
        <v>0.92</v>
      </c>
      <c r="W1330">
        <v>0.93</v>
      </c>
      <c r="X1330">
        <v>0.93</v>
      </c>
      <c r="Y1330">
        <v>0.93</v>
      </c>
      <c r="Z1330">
        <v>0.93</v>
      </c>
      <c r="AA1330">
        <v>0.93</v>
      </c>
      <c r="AB1330">
        <v>0.95</v>
      </c>
      <c r="AC1330">
        <v>0.95</v>
      </c>
      <c r="AD1330">
        <v>0.94</v>
      </c>
      <c r="AE1330">
        <v>0.94</v>
      </c>
      <c r="AF1330">
        <v>0.94</v>
      </c>
      <c r="AG1330">
        <v>0.94</v>
      </c>
      <c r="AH1330">
        <v>0.97</v>
      </c>
      <c r="AI1330">
        <v>0.98</v>
      </c>
      <c r="AJ1330">
        <v>0.98</v>
      </c>
      <c r="AK1330">
        <v>0.98</v>
      </c>
    </row>
    <row r="1331" spans="1:37" x14ac:dyDescent="0.3">
      <c r="A1331" s="24" t="str">
        <f t="shared" si="31"/>
        <v>SDGbaseTRAv2_UrbAS_BAU_wICAGRPVAXafore</v>
      </c>
      <c r="B1331" s="58" t="s">
        <v>221</v>
      </c>
      <c r="C1331" s="59" t="s">
        <v>276</v>
      </c>
      <c r="D1331" s="5" t="s">
        <v>212</v>
      </c>
      <c r="E1331" t="s">
        <v>16</v>
      </c>
      <c r="F1331">
        <v>1</v>
      </c>
      <c r="G1331">
        <v>0.96</v>
      </c>
      <c r="H1331">
        <v>0.95</v>
      </c>
      <c r="I1331">
        <v>0.96</v>
      </c>
      <c r="J1331">
        <v>0.97</v>
      </c>
      <c r="K1331">
        <v>0.96</v>
      </c>
      <c r="L1331">
        <v>0.96</v>
      </c>
      <c r="M1331">
        <v>0.96</v>
      </c>
      <c r="N1331">
        <v>0.96</v>
      </c>
      <c r="O1331">
        <v>0.97</v>
      </c>
      <c r="P1331">
        <v>0.97</v>
      </c>
      <c r="Q1331">
        <v>0.96</v>
      </c>
      <c r="R1331">
        <v>0.96</v>
      </c>
      <c r="S1331">
        <v>0.96</v>
      </c>
      <c r="T1331">
        <v>0.95</v>
      </c>
      <c r="U1331">
        <v>0.96</v>
      </c>
      <c r="V1331">
        <v>0.97</v>
      </c>
      <c r="W1331">
        <v>0.97</v>
      </c>
      <c r="X1331">
        <v>0.98</v>
      </c>
      <c r="Y1331">
        <v>0.98</v>
      </c>
      <c r="Z1331">
        <v>0.98</v>
      </c>
      <c r="AA1331">
        <v>0.98</v>
      </c>
      <c r="AB1331">
        <v>0.98</v>
      </c>
      <c r="AC1331">
        <v>0.97</v>
      </c>
      <c r="AD1331">
        <v>0.97</v>
      </c>
      <c r="AE1331">
        <v>0.97</v>
      </c>
      <c r="AF1331">
        <v>0.98</v>
      </c>
      <c r="AG1331">
        <v>0.97</v>
      </c>
      <c r="AH1331">
        <v>0.96</v>
      </c>
      <c r="AI1331">
        <v>0.95</v>
      </c>
      <c r="AJ1331">
        <v>0.95</v>
      </c>
      <c r="AK1331">
        <v>0.95</v>
      </c>
    </row>
    <row r="1332" spans="1:37" x14ac:dyDescent="0.3">
      <c r="A1332" s="24" t="str">
        <f t="shared" si="31"/>
        <v>SDGbaseTRAv2_UrbAS_BAU_wICAGRPVAXafish</v>
      </c>
      <c r="B1332" s="58" t="s">
        <v>221</v>
      </c>
      <c r="C1332" s="59" t="s">
        <v>276</v>
      </c>
      <c r="D1332" s="5" t="s">
        <v>212</v>
      </c>
      <c r="E1332" t="s">
        <v>17</v>
      </c>
      <c r="F1332">
        <v>1</v>
      </c>
      <c r="G1332">
        <v>0.93</v>
      </c>
      <c r="H1332">
        <v>0.94</v>
      </c>
      <c r="I1332">
        <v>0.92</v>
      </c>
      <c r="J1332">
        <v>0.91</v>
      </c>
      <c r="K1332">
        <v>0.92</v>
      </c>
      <c r="L1332">
        <v>0.92</v>
      </c>
      <c r="M1332">
        <v>0.92</v>
      </c>
      <c r="N1332">
        <v>0.92</v>
      </c>
      <c r="O1332">
        <v>0.96</v>
      </c>
      <c r="P1332">
        <v>0.96</v>
      </c>
      <c r="Q1332">
        <v>0.95</v>
      </c>
      <c r="R1332">
        <v>0.95</v>
      </c>
      <c r="S1332">
        <v>0.94</v>
      </c>
      <c r="T1332">
        <v>0.94</v>
      </c>
      <c r="U1332">
        <v>0.94</v>
      </c>
      <c r="V1332">
        <v>0.94</v>
      </c>
      <c r="W1332">
        <v>0.95</v>
      </c>
      <c r="X1332">
        <v>0.95</v>
      </c>
      <c r="Y1332">
        <v>0.95</v>
      </c>
      <c r="Z1332">
        <v>0.95</v>
      </c>
      <c r="AA1332">
        <v>0.95</v>
      </c>
      <c r="AB1332">
        <v>0.97</v>
      </c>
      <c r="AC1332">
        <v>0.97</v>
      </c>
      <c r="AD1332">
        <v>0.97</v>
      </c>
      <c r="AE1332">
        <v>0.97</v>
      </c>
      <c r="AF1332">
        <v>0.97</v>
      </c>
      <c r="AG1332">
        <v>0.97</v>
      </c>
      <c r="AH1332">
        <v>0.98</v>
      </c>
      <c r="AI1332">
        <v>0.98</v>
      </c>
      <c r="AJ1332">
        <v>0.98</v>
      </c>
      <c r="AK1332">
        <v>0.98</v>
      </c>
    </row>
    <row r="1333" spans="1:37" x14ac:dyDescent="0.3">
      <c r="A1333" s="24" t="str">
        <f t="shared" si="31"/>
        <v>SDGbaseTRAv2_UrbAS_BAU_wICAGRPVAXacoal</v>
      </c>
      <c r="B1333" s="58" t="s">
        <v>221</v>
      </c>
      <c r="C1333" s="59" t="s">
        <v>276</v>
      </c>
      <c r="D1333" s="5" t="s">
        <v>212</v>
      </c>
      <c r="E1333" t="s">
        <v>18</v>
      </c>
      <c r="F1333">
        <v>1</v>
      </c>
      <c r="G1333">
        <v>1.03</v>
      </c>
      <c r="H1333">
        <v>1.05</v>
      </c>
      <c r="I1333">
        <v>1.04</v>
      </c>
      <c r="J1333">
        <v>1.04</v>
      </c>
      <c r="K1333">
        <v>1.04</v>
      </c>
      <c r="L1333">
        <v>1.04</v>
      </c>
      <c r="M1333">
        <v>1.05</v>
      </c>
      <c r="N1333">
        <v>1.05</v>
      </c>
      <c r="O1333">
        <v>1.1000000000000001</v>
      </c>
      <c r="P1333">
        <v>1.1200000000000001</v>
      </c>
      <c r="Q1333">
        <v>1.1299999999999999</v>
      </c>
      <c r="R1333">
        <v>1.1299999999999999</v>
      </c>
      <c r="S1333">
        <v>1.1399999999999999</v>
      </c>
      <c r="T1333">
        <v>1.1499999999999999</v>
      </c>
      <c r="U1333">
        <v>1.1599999999999999</v>
      </c>
      <c r="V1333">
        <v>1.1499999999999999</v>
      </c>
      <c r="W1333">
        <v>1.1599999999999999</v>
      </c>
      <c r="X1333">
        <v>1.17</v>
      </c>
      <c r="Y1333">
        <v>1.18</v>
      </c>
      <c r="Z1333">
        <v>1.19</v>
      </c>
      <c r="AA1333">
        <v>1.21</v>
      </c>
      <c r="AB1333">
        <v>1.23</v>
      </c>
      <c r="AC1333">
        <v>1.25</v>
      </c>
      <c r="AD1333">
        <v>1.27</v>
      </c>
      <c r="AE1333">
        <v>1.28</v>
      </c>
      <c r="AF1333">
        <v>1.31</v>
      </c>
      <c r="AG1333">
        <v>1.34</v>
      </c>
      <c r="AH1333">
        <v>1.38</v>
      </c>
      <c r="AI1333">
        <v>1.42</v>
      </c>
      <c r="AJ1333">
        <v>1.51</v>
      </c>
      <c r="AK1333">
        <v>1.68</v>
      </c>
    </row>
    <row r="1334" spans="1:37" x14ac:dyDescent="0.3">
      <c r="A1334" s="24" t="str">
        <f t="shared" si="31"/>
        <v>SDGbaseTRAv2_UrbAS_BAU_wICAGRPVAXagold</v>
      </c>
      <c r="B1334" s="58" t="s">
        <v>221</v>
      </c>
      <c r="C1334" s="59" t="s">
        <v>276</v>
      </c>
      <c r="D1334" s="5" t="s">
        <v>212</v>
      </c>
      <c r="E1334" t="s">
        <v>19</v>
      </c>
      <c r="F1334">
        <v>1</v>
      </c>
      <c r="G1334">
        <v>0.98</v>
      </c>
      <c r="H1334">
        <v>1</v>
      </c>
      <c r="I1334">
        <v>1</v>
      </c>
      <c r="J1334">
        <v>1</v>
      </c>
      <c r="K1334">
        <v>1.01</v>
      </c>
      <c r="L1334">
        <v>1.02</v>
      </c>
      <c r="M1334">
        <v>1.04</v>
      </c>
      <c r="N1334">
        <v>1.07</v>
      </c>
      <c r="O1334">
        <v>1.1499999999999999</v>
      </c>
      <c r="P1334">
        <v>1.18</v>
      </c>
      <c r="Q1334">
        <v>1.19</v>
      </c>
      <c r="R1334">
        <v>1.2</v>
      </c>
      <c r="S1334">
        <v>1.21</v>
      </c>
      <c r="T1334">
        <v>1.23</v>
      </c>
      <c r="U1334">
        <v>1.24</v>
      </c>
      <c r="V1334">
        <v>1.26</v>
      </c>
      <c r="W1334">
        <v>1.27</v>
      </c>
      <c r="X1334">
        <v>1.3</v>
      </c>
      <c r="Y1334">
        <v>1.31</v>
      </c>
      <c r="Z1334">
        <v>1.32</v>
      </c>
      <c r="AA1334">
        <v>1.33</v>
      </c>
      <c r="AB1334">
        <v>1.35</v>
      </c>
      <c r="AC1334">
        <v>1.37</v>
      </c>
      <c r="AD1334">
        <v>1.38</v>
      </c>
      <c r="AE1334">
        <v>1.38</v>
      </c>
      <c r="AF1334">
        <v>1.39</v>
      </c>
      <c r="AG1334">
        <v>1.35</v>
      </c>
      <c r="AH1334">
        <v>1.3</v>
      </c>
      <c r="AI1334">
        <v>1.21</v>
      </c>
      <c r="AJ1334">
        <v>1.1399999999999999</v>
      </c>
      <c r="AK1334">
        <v>1.06</v>
      </c>
    </row>
    <row r="1335" spans="1:37" x14ac:dyDescent="0.3">
      <c r="A1335" s="24" t="str">
        <f t="shared" si="31"/>
        <v>SDGbaseTRAv2_UrbAS_BAU_wICAGRPVAXangas</v>
      </c>
      <c r="B1335" s="58" t="s">
        <v>221</v>
      </c>
      <c r="C1335" s="59" t="s">
        <v>276</v>
      </c>
      <c r="D1335" s="5" t="s">
        <v>212</v>
      </c>
      <c r="E1335" t="s">
        <v>20</v>
      </c>
      <c r="F1335">
        <v>1</v>
      </c>
      <c r="G1335">
        <v>1.05</v>
      </c>
      <c r="H1335">
        <v>1.06</v>
      </c>
      <c r="I1335">
        <v>1.05</v>
      </c>
      <c r="J1335">
        <v>1.04</v>
      </c>
      <c r="K1335">
        <v>1.05</v>
      </c>
      <c r="L1335">
        <v>1.05</v>
      </c>
      <c r="M1335">
        <v>1.07</v>
      </c>
      <c r="N1335">
        <v>1.08</v>
      </c>
      <c r="O1335">
        <v>1.1499999999999999</v>
      </c>
      <c r="P1335">
        <v>1.17</v>
      </c>
      <c r="Q1335">
        <v>1.17</v>
      </c>
      <c r="R1335">
        <v>1.17</v>
      </c>
      <c r="S1335">
        <v>1.18</v>
      </c>
      <c r="T1335">
        <v>1.18</v>
      </c>
      <c r="U1335">
        <v>1.19</v>
      </c>
      <c r="V1335">
        <v>1.19</v>
      </c>
      <c r="W1335">
        <v>1.2</v>
      </c>
      <c r="X1335">
        <v>1.21</v>
      </c>
      <c r="Y1335">
        <v>1.21</v>
      </c>
      <c r="Z1335">
        <v>1.21</v>
      </c>
      <c r="AA1335">
        <v>1.21</v>
      </c>
      <c r="AB1335">
        <v>1.23</v>
      </c>
      <c r="AC1335">
        <v>1.24</v>
      </c>
      <c r="AD1335">
        <v>1.24</v>
      </c>
      <c r="AE1335">
        <v>1.24</v>
      </c>
      <c r="AF1335">
        <v>1.24</v>
      </c>
      <c r="AG1335">
        <v>1.24</v>
      </c>
      <c r="AH1335">
        <v>1.23</v>
      </c>
      <c r="AI1335">
        <v>1.21</v>
      </c>
      <c r="AJ1335">
        <v>1.19</v>
      </c>
      <c r="AK1335">
        <v>1.1599999999999999</v>
      </c>
    </row>
    <row r="1336" spans="1:37" x14ac:dyDescent="0.3">
      <c r="A1336" s="24" t="str">
        <f t="shared" si="31"/>
        <v>SDGbaseTRAv2_UrbAS_BAU_wICAGRPVAXapgm</v>
      </c>
      <c r="B1336" s="58" t="s">
        <v>221</v>
      </c>
      <c r="C1336" s="59" t="s">
        <v>276</v>
      </c>
      <c r="D1336" s="5" t="s">
        <v>212</v>
      </c>
      <c r="E1336" t="s">
        <v>21</v>
      </c>
      <c r="F1336">
        <v>1</v>
      </c>
      <c r="G1336">
        <v>0.69</v>
      </c>
      <c r="H1336">
        <v>0.83</v>
      </c>
      <c r="I1336">
        <v>0.96</v>
      </c>
      <c r="J1336">
        <v>1.06</v>
      </c>
      <c r="K1336">
        <v>1.0900000000000001</v>
      </c>
      <c r="L1336">
        <v>1.1000000000000001</v>
      </c>
      <c r="M1336">
        <v>1.02</v>
      </c>
      <c r="N1336">
        <v>0.98</v>
      </c>
      <c r="O1336">
        <v>0.96</v>
      </c>
      <c r="P1336">
        <v>0.95</v>
      </c>
      <c r="Q1336">
        <v>0.95</v>
      </c>
      <c r="R1336">
        <v>0.97</v>
      </c>
      <c r="S1336">
        <v>0.98</v>
      </c>
      <c r="T1336">
        <v>0.99</v>
      </c>
      <c r="U1336">
        <v>0.99</v>
      </c>
      <c r="V1336">
        <v>0.99</v>
      </c>
      <c r="W1336">
        <v>1</v>
      </c>
      <c r="X1336">
        <v>0.99</v>
      </c>
      <c r="Y1336">
        <v>1</v>
      </c>
      <c r="Z1336">
        <v>1</v>
      </c>
      <c r="AA1336">
        <v>1</v>
      </c>
      <c r="AB1336">
        <v>1.39</v>
      </c>
      <c r="AC1336">
        <v>1.52</v>
      </c>
      <c r="AD1336">
        <v>1.49</v>
      </c>
      <c r="AE1336">
        <v>1.43</v>
      </c>
      <c r="AF1336">
        <v>1.39</v>
      </c>
      <c r="AG1336">
        <v>1.35</v>
      </c>
      <c r="AH1336">
        <v>1.54</v>
      </c>
      <c r="AI1336">
        <v>1.66</v>
      </c>
      <c r="AJ1336">
        <v>1.67</v>
      </c>
      <c r="AK1336">
        <v>1.66</v>
      </c>
    </row>
    <row r="1337" spans="1:37" x14ac:dyDescent="0.3">
      <c r="A1337" s="24" t="str">
        <f t="shared" si="31"/>
        <v>SDGbaseTRAv2_UrbAS_BAU_wICAGRPVAXamore</v>
      </c>
      <c r="B1337" s="58" t="s">
        <v>221</v>
      </c>
      <c r="C1337" s="59" t="s">
        <v>276</v>
      </c>
      <c r="D1337" s="5" t="s">
        <v>212</v>
      </c>
      <c r="E1337" t="s">
        <v>22</v>
      </c>
      <c r="F1337">
        <v>1</v>
      </c>
      <c r="G1337">
        <v>1.06</v>
      </c>
      <c r="H1337">
        <v>1.07</v>
      </c>
      <c r="I1337">
        <v>1.06</v>
      </c>
      <c r="J1337">
        <v>1.06</v>
      </c>
      <c r="K1337">
        <v>1.06</v>
      </c>
      <c r="L1337">
        <v>1.06</v>
      </c>
      <c r="M1337">
        <v>1.06</v>
      </c>
      <c r="N1337">
        <v>1.06</v>
      </c>
      <c r="O1337">
        <v>1.0900000000000001</v>
      </c>
      <c r="P1337">
        <v>1.0900000000000001</v>
      </c>
      <c r="Q1337">
        <v>1.0900000000000001</v>
      </c>
      <c r="R1337">
        <v>1.08</v>
      </c>
      <c r="S1337">
        <v>1.07</v>
      </c>
      <c r="T1337">
        <v>1.07</v>
      </c>
      <c r="U1337">
        <v>1.06</v>
      </c>
      <c r="V1337">
        <v>1.06</v>
      </c>
      <c r="W1337">
        <v>1.06</v>
      </c>
      <c r="X1337">
        <v>1.06</v>
      </c>
      <c r="Y1337">
        <v>1.06</v>
      </c>
      <c r="Z1337">
        <v>1.05</v>
      </c>
      <c r="AA1337">
        <v>1.05</v>
      </c>
      <c r="AB1337">
        <v>1.05</v>
      </c>
      <c r="AC1337">
        <v>1.04</v>
      </c>
      <c r="AD1337">
        <v>1.04</v>
      </c>
      <c r="AE1337">
        <v>1.04</v>
      </c>
      <c r="AF1337">
        <v>1.04</v>
      </c>
      <c r="AG1337">
        <v>1.03</v>
      </c>
      <c r="AH1337">
        <v>1.01</v>
      </c>
      <c r="AI1337">
        <v>0.99</v>
      </c>
      <c r="AJ1337">
        <v>0.97</v>
      </c>
      <c r="AK1337">
        <v>0.96</v>
      </c>
    </row>
    <row r="1338" spans="1:37" x14ac:dyDescent="0.3">
      <c r="A1338" s="24" t="str">
        <f t="shared" si="31"/>
        <v>SDGbaseTRAv2_UrbAS_BAU_wICAGRPVAXamine</v>
      </c>
      <c r="B1338" s="58" t="s">
        <v>221</v>
      </c>
      <c r="C1338" s="59" t="s">
        <v>276</v>
      </c>
      <c r="D1338" s="5" t="s">
        <v>212</v>
      </c>
      <c r="E1338" t="s">
        <v>23</v>
      </c>
      <c r="F1338">
        <v>1</v>
      </c>
      <c r="G1338">
        <v>1.03</v>
      </c>
      <c r="H1338">
        <v>1.04</v>
      </c>
      <c r="I1338">
        <v>1.05</v>
      </c>
      <c r="J1338">
        <v>1.08</v>
      </c>
      <c r="K1338">
        <v>1.07</v>
      </c>
      <c r="L1338">
        <v>1.06</v>
      </c>
      <c r="M1338">
        <v>1.06</v>
      </c>
      <c r="N1338">
        <v>1.06</v>
      </c>
      <c r="O1338">
        <v>1.06</v>
      </c>
      <c r="P1338">
        <v>1.06</v>
      </c>
      <c r="Q1338">
        <v>1.05</v>
      </c>
      <c r="R1338">
        <v>1.05</v>
      </c>
      <c r="S1338">
        <v>1.04</v>
      </c>
      <c r="T1338">
        <v>1.04</v>
      </c>
      <c r="U1338">
        <v>1.04</v>
      </c>
      <c r="V1338">
        <v>1.04</v>
      </c>
      <c r="W1338">
        <v>1.04</v>
      </c>
      <c r="X1338">
        <v>1.05</v>
      </c>
      <c r="Y1338">
        <v>1.06</v>
      </c>
      <c r="Z1338">
        <v>1.06</v>
      </c>
      <c r="AA1338">
        <v>1.06</v>
      </c>
      <c r="AB1338">
        <v>1.05</v>
      </c>
      <c r="AC1338">
        <v>1.04</v>
      </c>
      <c r="AD1338">
        <v>1.04</v>
      </c>
      <c r="AE1338">
        <v>1.04</v>
      </c>
      <c r="AF1338">
        <v>1.04</v>
      </c>
      <c r="AG1338">
        <v>1.05</v>
      </c>
      <c r="AH1338">
        <v>1.05</v>
      </c>
      <c r="AI1338">
        <v>1.04</v>
      </c>
      <c r="AJ1338">
        <v>1.03</v>
      </c>
      <c r="AK1338">
        <v>1.03</v>
      </c>
    </row>
    <row r="1339" spans="1:37" x14ac:dyDescent="0.3">
      <c r="A1339" s="24" t="str">
        <f t="shared" si="31"/>
        <v>SDGbaseTRAv2_UrbAS_BAU_wICAGRPVAXameat</v>
      </c>
      <c r="B1339" s="58" t="s">
        <v>221</v>
      </c>
      <c r="C1339" s="59" t="s">
        <v>276</v>
      </c>
      <c r="D1339" s="5" t="s">
        <v>212</v>
      </c>
      <c r="E1339" t="s">
        <v>24</v>
      </c>
      <c r="F1339">
        <v>1</v>
      </c>
      <c r="G1339">
        <v>0.96</v>
      </c>
      <c r="H1339">
        <v>0.93</v>
      </c>
      <c r="I1339">
        <v>0.93</v>
      </c>
      <c r="J1339">
        <v>0.93</v>
      </c>
      <c r="K1339">
        <v>0.92</v>
      </c>
      <c r="L1339">
        <v>0.93</v>
      </c>
      <c r="M1339">
        <v>0.93</v>
      </c>
      <c r="N1339">
        <v>0.93</v>
      </c>
      <c r="O1339">
        <v>0.93</v>
      </c>
      <c r="P1339">
        <v>0.94</v>
      </c>
      <c r="Q1339">
        <v>0.94</v>
      </c>
      <c r="R1339">
        <v>0.94</v>
      </c>
      <c r="S1339">
        <v>0.95</v>
      </c>
      <c r="T1339">
        <v>0.95</v>
      </c>
      <c r="U1339">
        <v>0.95</v>
      </c>
      <c r="V1339">
        <v>0.95</v>
      </c>
      <c r="W1339">
        <v>0.95</v>
      </c>
      <c r="X1339">
        <v>0.95</v>
      </c>
      <c r="Y1339">
        <v>0.95</v>
      </c>
      <c r="Z1339">
        <v>0.95</v>
      </c>
      <c r="AA1339">
        <v>0.95</v>
      </c>
      <c r="AB1339">
        <v>0.95</v>
      </c>
      <c r="AC1339">
        <v>0.95</v>
      </c>
      <c r="AD1339">
        <v>0.95</v>
      </c>
      <c r="AE1339">
        <v>0.95</v>
      </c>
      <c r="AF1339">
        <v>0.95</v>
      </c>
      <c r="AG1339">
        <v>0.95</v>
      </c>
      <c r="AH1339">
        <v>0.95</v>
      </c>
      <c r="AI1339">
        <v>0.96</v>
      </c>
      <c r="AJ1339">
        <v>0.96</v>
      </c>
      <c r="AK1339">
        <v>0.97</v>
      </c>
    </row>
    <row r="1340" spans="1:37" x14ac:dyDescent="0.3">
      <c r="A1340" s="24" t="str">
        <f t="shared" si="31"/>
        <v>SDGbaseTRAv2_UrbAS_BAU_wICAGRPVAXapfis</v>
      </c>
      <c r="B1340" s="58" t="s">
        <v>221</v>
      </c>
      <c r="C1340" s="59" t="s">
        <v>276</v>
      </c>
      <c r="D1340" s="5" t="s">
        <v>212</v>
      </c>
      <c r="E1340" t="s">
        <v>25</v>
      </c>
      <c r="F1340">
        <v>1</v>
      </c>
      <c r="G1340">
        <v>1</v>
      </c>
      <c r="H1340">
        <v>1</v>
      </c>
      <c r="I1340">
        <v>0.99</v>
      </c>
      <c r="J1340">
        <v>0.98</v>
      </c>
      <c r="K1340">
        <v>0.98</v>
      </c>
      <c r="L1340">
        <v>0.98</v>
      </c>
      <c r="M1340">
        <v>0.98</v>
      </c>
      <c r="N1340">
        <v>0.98</v>
      </c>
      <c r="O1340">
        <v>0.99</v>
      </c>
      <c r="P1340">
        <v>0.99</v>
      </c>
      <c r="Q1340">
        <v>0.99</v>
      </c>
      <c r="R1340">
        <v>0.99</v>
      </c>
      <c r="S1340">
        <v>0.99</v>
      </c>
      <c r="T1340">
        <v>0.99</v>
      </c>
      <c r="U1340">
        <v>1</v>
      </c>
      <c r="V1340">
        <v>1</v>
      </c>
      <c r="W1340">
        <v>1</v>
      </c>
      <c r="X1340">
        <v>1</v>
      </c>
      <c r="Y1340">
        <v>1</v>
      </c>
      <c r="Z1340">
        <v>1</v>
      </c>
      <c r="AA1340">
        <v>1</v>
      </c>
      <c r="AB1340">
        <v>1</v>
      </c>
      <c r="AC1340">
        <v>1</v>
      </c>
      <c r="AD1340">
        <v>1</v>
      </c>
      <c r="AE1340">
        <v>1</v>
      </c>
      <c r="AF1340">
        <v>1</v>
      </c>
      <c r="AG1340">
        <v>1</v>
      </c>
      <c r="AH1340">
        <v>0.99</v>
      </c>
      <c r="AI1340">
        <v>0.98</v>
      </c>
      <c r="AJ1340">
        <v>0.97</v>
      </c>
      <c r="AK1340">
        <v>0.96</v>
      </c>
    </row>
    <row r="1341" spans="1:37" x14ac:dyDescent="0.3">
      <c r="A1341" s="24" t="str">
        <f t="shared" si="31"/>
        <v>SDGbaseTRAv2_UrbAS_BAU_wICAGRPVAXavege</v>
      </c>
      <c r="B1341" s="58" t="s">
        <v>221</v>
      </c>
      <c r="C1341" s="59" t="s">
        <v>276</v>
      </c>
      <c r="D1341" s="5" t="s">
        <v>212</v>
      </c>
      <c r="E1341" t="s">
        <v>26</v>
      </c>
      <c r="F1341">
        <v>1</v>
      </c>
      <c r="G1341">
        <v>0.98</v>
      </c>
      <c r="H1341">
        <v>0.99</v>
      </c>
      <c r="I1341">
        <v>0.98</v>
      </c>
      <c r="J1341">
        <v>0.97</v>
      </c>
      <c r="K1341">
        <v>0.97</v>
      </c>
      <c r="L1341">
        <v>0.98</v>
      </c>
      <c r="M1341">
        <v>0.98</v>
      </c>
      <c r="N1341">
        <v>0.98</v>
      </c>
      <c r="O1341">
        <v>1</v>
      </c>
      <c r="P1341">
        <v>1</v>
      </c>
      <c r="Q1341">
        <v>0.99</v>
      </c>
      <c r="R1341">
        <v>0.99</v>
      </c>
      <c r="S1341">
        <v>1</v>
      </c>
      <c r="T1341">
        <v>1</v>
      </c>
      <c r="U1341">
        <v>1</v>
      </c>
      <c r="V1341">
        <v>1</v>
      </c>
      <c r="W1341">
        <v>1.01</v>
      </c>
      <c r="X1341">
        <v>1.01</v>
      </c>
      <c r="Y1341">
        <v>1.01</v>
      </c>
      <c r="Z1341">
        <v>1</v>
      </c>
      <c r="AA1341">
        <v>1</v>
      </c>
      <c r="AB1341">
        <v>1.01</v>
      </c>
      <c r="AC1341">
        <v>1.01</v>
      </c>
      <c r="AD1341">
        <v>1.01</v>
      </c>
      <c r="AE1341">
        <v>1.01</v>
      </c>
      <c r="AF1341">
        <v>1.01</v>
      </c>
      <c r="AG1341">
        <v>1</v>
      </c>
      <c r="AH1341">
        <v>1</v>
      </c>
      <c r="AI1341">
        <v>0.98</v>
      </c>
      <c r="AJ1341">
        <v>0.97</v>
      </c>
      <c r="AK1341">
        <v>0.97</v>
      </c>
    </row>
    <row r="1342" spans="1:37" x14ac:dyDescent="0.3">
      <c r="A1342" s="24" t="str">
        <f t="shared" si="31"/>
        <v>SDGbaseTRAv2_UrbAS_BAU_wICAGRPVAXafats</v>
      </c>
      <c r="B1342" s="58" t="s">
        <v>221</v>
      </c>
      <c r="C1342" s="59" t="s">
        <v>276</v>
      </c>
      <c r="D1342" s="5" t="s">
        <v>212</v>
      </c>
      <c r="E1342" t="s">
        <v>27</v>
      </c>
      <c r="F1342">
        <v>1</v>
      </c>
      <c r="G1342">
        <v>0.97</v>
      </c>
      <c r="H1342">
        <v>0.96</v>
      </c>
      <c r="I1342">
        <v>0.93</v>
      </c>
      <c r="J1342">
        <v>0.92</v>
      </c>
      <c r="K1342">
        <v>0.92</v>
      </c>
      <c r="L1342">
        <v>0.92</v>
      </c>
      <c r="M1342">
        <v>0.92</v>
      </c>
      <c r="N1342">
        <v>0.91</v>
      </c>
      <c r="O1342">
        <v>1.01</v>
      </c>
      <c r="P1342">
        <v>0.99</v>
      </c>
      <c r="Q1342">
        <v>0.96</v>
      </c>
      <c r="R1342">
        <v>0.94</v>
      </c>
      <c r="S1342">
        <v>0.93</v>
      </c>
      <c r="T1342">
        <v>0.92</v>
      </c>
      <c r="U1342">
        <v>0.91</v>
      </c>
      <c r="V1342">
        <v>0.9</v>
      </c>
      <c r="W1342">
        <v>0.9</v>
      </c>
      <c r="X1342">
        <v>0.91</v>
      </c>
      <c r="Y1342">
        <v>0.91</v>
      </c>
      <c r="Z1342">
        <v>0.9</v>
      </c>
      <c r="AA1342">
        <v>0.9</v>
      </c>
      <c r="AB1342">
        <v>0.93</v>
      </c>
      <c r="AC1342">
        <v>0.93</v>
      </c>
      <c r="AD1342">
        <v>0.92</v>
      </c>
      <c r="AE1342">
        <v>0.91</v>
      </c>
      <c r="AF1342">
        <v>0.91</v>
      </c>
      <c r="AG1342">
        <v>0.9</v>
      </c>
      <c r="AH1342">
        <v>0.91</v>
      </c>
      <c r="AI1342">
        <v>0.91</v>
      </c>
      <c r="AJ1342">
        <v>0.91</v>
      </c>
      <c r="AK1342">
        <v>0.91</v>
      </c>
    </row>
    <row r="1343" spans="1:37" x14ac:dyDescent="0.3">
      <c r="A1343" s="24" t="str">
        <f t="shared" si="31"/>
        <v>SDGbaseTRAv2_UrbAS_BAU_wICAGRPVAXadair</v>
      </c>
      <c r="B1343" s="58" t="s">
        <v>221</v>
      </c>
      <c r="C1343" s="59" t="s">
        <v>276</v>
      </c>
      <c r="D1343" s="5" t="s">
        <v>212</v>
      </c>
      <c r="E1343" t="s">
        <v>28</v>
      </c>
      <c r="F1343">
        <v>1</v>
      </c>
      <c r="G1343">
        <v>0.99</v>
      </c>
      <c r="H1343">
        <v>0.98</v>
      </c>
      <c r="I1343">
        <v>0.97</v>
      </c>
      <c r="J1343">
        <v>0.97</v>
      </c>
      <c r="K1343">
        <v>0.97</v>
      </c>
      <c r="L1343">
        <v>0.97</v>
      </c>
      <c r="M1343">
        <v>0.98</v>
      </c>
      <c r="N1343">
        <v>0.98</v>
      </c>
      <c r="O1343">
        <v>0.99</v>
      </c>
      <c r="P1343">
        <v>0.99</v>
      </c>
      <c r="Q1343">
        <v>0.98</v>
      </c>
      <c r="R1343">
        <v>0.99</v>
      </c>
      <c r="S1343">
        <v>0.99</v>
      </c>
      <c r="T1343">
        <v>0.99</v>
      </c>
      <c r="U1343">
        <v>1</v>
      </c>
      <c r="V1343">
        <v>1</v>
      </c>
      <c r="W1343">
        <v>1</v>
      </c>
      <c r="X1343">
        <v>1</v>
      </c>
      <c r="Y1343">
        <v>1</v>
      </c>
      <c r="Z1343">
        <v>1</v>
      </c>
      <c r="AA1343">
        <v>1</v>
      </c>
      <c r="AB1343">
        <v>1.01</v>
      </c>
      <c r="AC1343">
        <v>1</v>
      </c>
      <c r="AD1343">
        <v>1</v>
      </c>
      <c r="AE1343">
        <v>1</v>
      </c>
      <c r="AF1343">
        <v>1</v>
      </c>
      <c r="AG1343">
        <v>1</v>
      </c>
      <c r="AH1343">
        <v>0.99</v>
      </c>
      <c r="AI1343">
        <v>0.98</v>
      </c>
      <c r="AJ1343">
        <v>0.97</v>
      </c>
      <c r="AK1343">
        <v>0.97</v>
      </c>
    </row>
    <row r="1344" spans="1:37" x14ac:dyDescent="0.3">
      <c r="A1344" s="24" t="str">
        <f t="shared" si="31"/>
        <v>SDGbaseTRAv2_UrbAS_BAU_wICAGRPVAXagrai</v>
      </c>
      <c r="B1344" s="58" t="s">
        <v>221</v>
      </c>
      <c r="C1344" s="59" t="s">
        <v>276</v>
      </c>
      <c r="D1344" s="5" t="s">
        <v>212</v>
      </c>
      <c r="E1344" t="s">
        <v>29</v>
      </c>
      <c r="F1344">
        <v>1</v>
      </c>
      <c r="G1344">
        <v>1</v>
      </c>
      <c r="H1344">
        <v>0.98</v>
      </c>
      <c r="I1344">
        <v>0.98</v>
      </c>
      <c r="J1344">
        <v>0.98</v>
      </c>
      <c r="K1344">
        <v>0.97</v>
      </c>
      <c r="L1344">
        <v>0.96</v>
      </c>
      <c r="M1344">
        <v>0.96</v>
      </c>
      <c r="N1344">
        <v>0.96</v>
      </c>
      <c r="O1344">
        <v>0.96</v>
      </c>
      <c r="P1344">
        <v>0.95</v>
      </c>
      <c r="Q1344">
        <v>0.95</v>
      </c>
      <c r="R1344">
        <v>0.95</v>
      </c>
      <c r="S1344">
        <v>0.95</v>
      </c>
      <c r="T1344">
        <v>0.94</v>
      </c>
      <c r="U1344">
        <v>0.94</v>
      </c>
      <c r="V1344">
        <v>0.94</v>
      </c>
      <c r="W1344">
        <v>0.94</v>
      </c>
      <c r="X1344">
        <v>0.94</v>
      </c>
      <c r="Y1344">
        <v>0.94</v>
      </c>
      <c r="Z1344">
        <v>0.94</v>
      </c>
      <c r="AA1344">
        <v>0.94</v>
      </c>
      <c r="AB1344">
        <v>0.94</v>
      </c>
      <c r="AC1344">
        <v>0.94</v>
      </c>
      <c r="AD1344">
        <v>0.95</v>
      </c>
      <c r="AE1344">
        <v>0.95</v>
      </c>
      <c r="AF1344">
        <v>0.95</v>
      </c>
      <c r="AG1344">
        <v>0.95</v>
      </c>
      <c r="AH1344">
        <v>0.93</v>
      </c>
      <c r="AI1344">
        <v>0.93</v>
      </c>
      <c r="AJ1344">
        <v>0.93</v>
      </c>
      <c r="AK1344">
        <v>0.93</v>
      </c>
    </row>
    <row r="1345" spans="1:37" x14ac:dyDescent="0.3">
      <c r="A1345" s="24" t="str">
        <f t="shared" si="31"/>
        <v>SDGbaseTRAv2_UrbAS_BAU_wICAGRPVAXastar</v>
      </c>
      <c r="B1345" s="58" t="s">
        <v>221</v>
      </c>
      <c r="C1345" s="59" t="s">
        <v>276</v>
      </c>
      <c r="D1345" s="5" t="s">
        <v>212</v>
      </c>
      <c r="E1345" t="s">
        <v>30</v>
      </c>
      <c r="F1345">
        <v>1</v>
      </c>
      <c r="G1345">
        <v>0.99</v>
      </c>
      <c r="H1345">
        <v>0.98</v>
      </c>
      <c r="I1345">
        <v>0.97</v>
      </c>
      <c r="J1345">
        <v>0.97</v>
      </c>
      <c r="K1345">
        <v>0.96</v>
      </c>
      <c r="L1345">
        <v>0.96</v>
      </c>
      <c r="M1345">
        <v>0.95</v>
      </c>
      <c r="N1345">
        <v>0.95</v>
      </c>
      <c r="O1345">
        <v>0.95</v>
      </c>
      <c r="P1345">
        <v>0.94</v>
      </c>
      <c r="Q1345">
        <v>0.94</v>
      </c>
      <c r="R1345">
        <v>0.94</v>
      </c>
      <c r="S1345">
        <v>0.93</v>
      </c>
      <c r="T1345">
        <v>0.93</v>
      </c>
      <c r="U1345">
        <v>0.93</v>
      </c>
      <c r="V1345">
        <v>0.93</v>
      </c>
      <c r="W1345">
        <v>0.92</v>
      </c>
      <c r="X1345">
        <v>0.92</v>
      </c>
      <c r="Y1345">
        <v>0.92</v>
      </c>
      <c r="Z1345">
        <v>0.92</v>
      </c>
      <c r="AA1345">
        <v>0.92</v>
      </c>
      <c r="AB1345">
        <v>0.92</v>
      </c>
      <c r="AC1345">
        <v>0.92</v>
      </c>
      <c r="AD1345">
        <v>0.92</v>
      </c>
      <c r="AE1345">
        <v>0.92</v>
      </c>
      <c r="AF1345">
        <v>0.92</v>
      </c>
      <c r="AG1345">
        <v>0.9</v>
      </c>
      <c r="AH1345">
        <v>0.87</v>
      </c>
      <c r="AI1345">
        <v>0.85</v>
      </c>
      <c r="AJ1345">
        <v>0.84</v>
      </c>
      <c r="AK1345">
        <v>0.83</v>
      </c>
    </row>
    <row r="1346" spans="1:37" x14ac:dyDescent="0.3">
      <c r="A1346" s="24" t="str">
        <f t="shared" si="31"/>
        <v>SDGbaseTRAv2_UrbAS_BAU_wICAGRPVAXafeed</v>
      </c>
      <c r="B1346" s="58" t="s">
        <v>221</v>
      </c>
      <c r="C1346" s="59" t="s">
        <v>276</v>
      </c>
      <c r="D1346" s="5" t="s">
        <v>212</v>
      </c>
      <c r="E1346" t="s">
        <v>31</v>
      </c>
      <c r="F1346">
        <v>1</v>
      </c>
      <c r="G1346">
        <v>0.78</v>
      </c>
      <c r="H1346">
        <v>0.86</v>
      </c>
      <c r="I1346">
        <v>0.86</v>
      </c>
      <c r="J1346">
        <v>0.84</v>
      </c>
      <c r="K1346">
        <v>0.9</v>
      </c>
      <c r="L1346">
        <v>0.9</v>
      </c>
      <c r="M1346">
        <v>0.9</v>
      </c>
      <c r="N1346">
        <v>0.91</v>
      </c>
      <c r="O1346">
        <v>0.94</v>
      </c>
      <c r="P1346">
        <v>0.94</v>
      </c>
      <c r="Q1346">
        <v>0.93</v>
      </c>
      <c r="R1346">
        <v>0.94</v>
      </c>
      <c r="S1346">
        <v>0.95</v>
      </c>
      <c r="T1346">
        <v>0.95</v>
      </c>
      <c r="U1346">
        <v>0.95</v>
      </c>
      <c r="V1346">
        <v>0.96</v>
      </c>
      <c r="W1346">
        <v>0.96</v>
      </c>
      <c r="X1346">
        <v>0.96</v>
      </c>
      <c r="Y1346">
        <v>0.97</v>
      </c>
      <c r="Z1346">
        <v>0.97</v>
      </c>
      <c r="AA1346">
        <v>0.97</v>
      </c>
      <c r="AB1346">
        <v>0.99</v>
      </c>
      <c r="AC1346">
        <v>0.98</v>
      </c>
      <c r="AD1346">
        <v>0.98</v>
      </c>
      <c r="AE1346">
        <v>0.98</v>
      </c>
      <c r="AF1346">
        <v>0.97</v>
      </c>
      <c r="AG1346">
        <v>0.97</v>
      </c>
      <c r="AH1346">
        <v>1.02</v>
      </c>
      <c r="AI1346">
        <v>1.05</v>
      </c>
      <c r="AJ1346">
        <v>1.04</v>
      </c>
      <c r="AK1346">
        <v>1.03</v>
      </c>
    </row>
    <row r="1347" spans="1:37" x14ac:dyDescent="0.3">
      <c r="A1347" s="24" t="str">
        <f t="shared" si="31"/>
        <v>SDGbaseTRAv2_UrbAS_BAU_wICAGRPVAXabake</v>
      </c>
      <c r="B1347" s="58" t="s">
        <v>221</v>
      </c>
      <c r="C1347" s="59" t="s">
        <v>276</v>
      </c>
      <c r="D1347" s="5" t="s">
        <v>212</v>
      </c>
      <c r="E1347" t="s">
        <v>32</v>
      </c>
      <c r="F1347">
        <v>1</v>
      </c>
      <c r="G1347">
        <v>1.01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1</v>
      </c>
      <c r="R1347">
        <v>1</v>
      </c>
      <c r="S1347">
        <v>1.01</v>
      </c>
      <c r="T1347">
        <v>1.01</v>
      </c>
      <c r="U1347">
        <v>1.01</v>
      </c>
      <c r="V1347">
        <v>1.01</v>
      </c>
      <c r="W1347">
        <v>1.02</v>
      </c>
      <c r="X1347">
        <v>1.02</v>
      </c>
      <c r="Y1347">
        <v>1.02</v>
      </c>
      <c r="Z1347">
        <v>1.02</v>
      </c>
      <c r="AA1347">
        <v>1.02</v>
      </c>
      <c r="AB1347">
        <v>1.01</v>
      </c>
      <c r="AC1347">
        <v>1.01</v>
      </c>
      <c r="AD1347">
        <v>1.01</v>
      </c>
      <c r="AE1347">
        <v>1.01</v>
      </c>
      <c r="AF1347">
        <v>1.02</v>
      </c>
      <c r="AG1347">
        <v>1.01</v>
      </c>
      <c r="AH1347">
        <v>0.99</v>
      </c>
      <c r="AI1347">
        <v>0.98</v>
      </c>
      <c r="AJ1347">
        <v>0.97</v>
      </c>
      <c r="AK1347">
        <v>0.96</v>
      </c>
    </row>
    <row r="1348" spans="1:37" x14ac:dyDescent="0.3">
      <c r="A1348" s="24" t="str">
        <f t="shared" si="31"/>
        <v>SDGbaseTRAv2_UrbAS_BAU_wICAGRPVAXasuga</v>
      </c>
      <c r="B1348" s="58" t="s">
        <v>221</v>
      </c>
      <c r="C1348" s="59" t="s">
        <v>276</v>
      </c>
      <c r="D1348" s="5" t="s">
        <v>212</v>
      </c>
      <c r="E1348" t="s">
        <v>33</v>
      </c>
      <c r="F1348">
        <v>1</v>
      </c>
      <c r="G1348">
        <v>1.01</v>
      </c>
      <c r="H1348">
        <v>1</v>
      </c>
      <c r="I1348">
        <v>1</v>
      </c>
      <c r="J1348">
        <v>0.99</v>
      </c>
      <c r="K1348">
        <v>0.99</v>
      </c>
      <c r="L1348">
        <v>0.99</v>
      </c>
      <c r="M1348">
        <v>0.99</v>
      </c>
      <c r="N1348">
        <v>0.98</v>
      </c>
      <c r="O1348">
        <v>0.99</v>
      </c>
      <c r="P1348">
        <v>0.98</v>
      </c>
      <c r="Q1348">
        <v>0.98</v>
      </c>
      <c r="R1348">
        <v>0.98</v>
      </c>
      <c r="S1348">
        <v>0.98</v>
      </c>
      <c r="T1348">
        <v>0.98</v>
      </c>
      <c r="U1348">
        <v>0.98</v>
      </c>
      <c r="V1348">
        <v>0.98</v>
      </c>
      <c r="W1348">
        <v>0.98</v>
      </c>
      <c r="X1348">
        <v>0.99</v>
      </c>
      <c r="Y1348">
        <v>0.99</v>
      </c>
      <c r="Z1348">
        <v>0.98</v>
      </c>
      <c r="AA1348">
        <v>0.98</v>
      </c>
      <c r="AB1348">
        <v>0.98</v>
      </c>
      <c r="AC1348">
        <v>0.98</v>
      </c>
      <c r="AD1348">
        <v>0.98</v>
      </c>
      <c r="AE1348">
        <v>0.98</v>
      </c>
      <c r="AF1348">
        <v>0.98</v>
      </c>
      <c r="AG1348">
        <v>0.98</v>
      </c>
      <c r="AH1348">
        <v>0.97</v>
      </c>
      <c r="AI1348">
        <v>0.96</v>
      </c>
      <c r="AJ1348">
        <v>0.96</v>
      </c>
      <c r="AK1348">
        <v>0.96</v>
      </c>
    </row>
    <row r="1349" spans="1:37" x14ac:dyDescent="0.3">
      <c r="A1349" s="24" t="str">
        <f t="shared" si="31"/>
        <v>SDGbaseTRAv2_UrbAS_BAU_wICAGRPVAXaconf</v>
      </c>
      <c r="B1349" s="58" t="s">
        <v>221</v>
      </c>
      <c r="C1349" s="59" t="s">
        <v>276</v>
      </c>
      <c r="D1349" s="5" t="s">
        <v>212</v>
      </c>
      <c r="E1349" t="s">
        <v>34</v>
      </c>
      <c r="F1349">
        <v>1</v>
      </c>
      <c r="G1349">
        <v>1</v>
      </c>
      <c r="H1349">
        <v>1.01</v>
      </c>
      <c r="I1349">
        <v>1</v>
      </c>
      <c r="J1349">
        <v>0.98</v>
      </c>
      <c r="K1349">
        <v>0.99</v>
      </c>
      <c r="L1349">
        <v>1</v>
      </c>
      <c r="M1349">
        <v>1</v>
      </c>
      <c r="N1349">
        <v>1</v>
      </c>
      <c r="O1349">
        <v>1.01</v>
      </c>
      <c r="P1349">
        <v>1.01</v>
      </c>
      <c r="Q1349">
        <v>1.01</v>
      </c>
      <c r="R1349">
        <v>1.02</v>
      </c>
      <c r="S1349">
        <v>1.03</v>
      </c>
      <c r="T1349">
        <v>1.03</v>
      </c>
      <c r="U1349">
        <v>1.04</v>
      </c>
      <c r="V1349">
        <v>1.04</v>
      </c>
      <c r="W1349">
        <v>1.05</v>
      </c>
      <c r="X1349">
        <v>1.05</v>
      </c>
      <c r="Y1349">
        <v>1.05</v>
      </c>
      <c r="Z1349">
        <v>1.05</v>
      </c>
      <c r="AA1349">
        <v>1.05</v>
      </c>
      <c r="AB1349">
        <v>1.05</v>
      </c>
      <c r="AC1349">
        <v>1.05</v>
      </c>
      <c r="AD1349">
        <v>1.05</v>
      </c>
      <c r="AE1349">
        <v>1.05</v>
      </c>
      <c r="AF1349">
        <v>1.05</v>
      </c>
      <c r="AG1349">
        <v>1.04</v>
      </c>
      <c r="AH1349">
        <v>1.03</v>
      </c>
      <c r="AI1349">
        <v>1.01</v>
      </c>
      <c r="AJ1349">
        <v>1</v>
      </c>
      <c r="AK1349">
        <v>0.99</v>
      </c>
    </row>
    <row r="1350" spans="1:37" x14ac:dyDescent="0.3">
      <c r="A1350" s="24" t="str">
        <f t="shared" si="31"/>
        <v>SDGbaseTRAv2_UrbAS_BAU_wICAGRPVAXapast</v>
      </c>
      <c r="B1350" s="58" t="s">
        <v>221</v>
      </c>
      <c r="C1350" s="59" t="s">
        <v>276</v>
      </c>
      <c r="D1350" s="5" t="s">
        <v>212</v>
      </c>
      <c r="E1350" t="s">
        <v>35</v>
      </c>
      <c r="F1350">
        <v>1</v>
      </c>
      <c r="G1350">
        <v>0.93</v>
      </c>
      <c r="H1350">
        <v>0.94</v>
      </c>
      <c r="I1350">
        <v>0.92</v>
      </c>
      <c r="J1350">
        <v>0.9</v>
      </c>
      <c r="K1350">
        <v>0.92</v>
      </c>
      <c r="L1350">
        <v>0.92</v>
      </c>
      <c r="M1350">
        <v>0.93</v>
      </c>
      <c r="N1350">
        <v>0.93</v>
      </c>
      <c r="O1350">
        <v>0.97</v>
      </c>
      <c r="P1350">
        <v>0.97</v>
      </c>
      <c r="Q1350">
        <v>0.95</v>
      </c>
      <c r="R1350">
        <v>0.95</v>
      </c>
      <c r="S1350">
        <v>0.95</v>
      </c>
      <c r="T1350">
        <v>0.96</v>
      </c>
      <c r="U1350">
        <v>0.96</v>
      </c>
      <c r="V1350">
        <v>0.96</v>
      </c>
      <c r="W1350">
        <v>0.96</v>
      </c>
      <c r="X1350">
        <v>0.96</v>
      </c>
      <c r="Y1350">
        <v>0.96</v>
      </c>
      <c r="Z1350">
        <v>0.95</v>
      </c>
      <c r="AA1350">
        <v>0.95</v>
      </c>
      <c r="AB1350">
        <v>0.96</v>
      </c>
      <c r="AC1350">
        <v>0.96</v>
      </c>
      <c r="AD1350">
        <v>0.96</v>
      </c>
      <c r="AE1350">
        <v>0.95</v>
      </c>
      <c r="AF1350">
        <v>0.95</v>
      </c>
      <c r="AG1350">
        <v>0.95</v>
      </c>
      <c r="AH1350">
        <v>0.96</v>
      </c>
      <c r="AI1350">
        <v>0.96</v>
      </c>
      <c r="AJ1350">
        <v>0.96</v>
      </c>
      <c r="AK1350">
        <v>0.96</v>
      </c>
    </row>
    <row r="1351" spans="1:37" x14ac:dyDescent="0.3">
      <c r="A1351" s="24" t="str">
        <f t="shared" si="31"/>
        <v>SDGbaseTRAv2_UrbAS_BAU_wICAGRPVAXaofoo</v>
      </c>
      <c r="B1351" s="58" t="s">
        <v>221</v>
      </c>
      <c r="C1351" s="59" t="s">
        <v>276</v>
      </c>
      <c r="D1351" s="5" t="s">
        <v>212</v>
      </c>
      <c r="E1351" t="s">
        <v>36</v>
      </c>
      <c r="F1351">
        <v>1</v>
      </c>
      <c r="G1351">
        <v>0.96</v>
      </c>
      <c r="H1351">
        <v>0.96</v>
      </c>
      <c r="I1351">
        <v>0.96</v>
      </c>
      <c r="J1351">
        <v>0.95</v>
      </c>
      <c r="K1351">
        <v>0.96</v>
      </c>
      <c r="L1351">
        <v>0.96</v>
      </c>
      <c r="M1351">
        <v>0.96</v>
      </c>
      <c r="N1351">
        <v>0.96</v>
      </c>
      <c r="O1351">
        <v>0.99</v>
      </c>
      <c r="P1351">
        <v>0.98</v>
      </c>
      <c r="Q1351">
        <v>0.97</v>
      </c>
      <c r="R1351">
        <v>0.97</v>
      </c>
      <c r="S1351">
        <v>0.98</v>
      </c>
      <c r="T1351">
        <v>0.98</v>
      </c>
      <c r="U1351">
        <v>0.98</v>
      </c>
      <c r="V1351">
        <v>0.98</v>
      </c>
      <c r="W1351">
        <v>0.98</v>
      </c>
      <c r="X1351">
        <v>0.99</v>
      </c>
      <c r="Y1351">
        <v>0.99</v>
      </c>
      <c r="Z1351">
        <v>0.98</v>
      </c>
      <c r="AA1351">
        <v>0.98</v>
      </c>
      <c r="AB1351">
        <v>0.99</v>
      </c>
      <c r="AC1351">
        <v>0.99</v>
      </c>
      <c r="AD1351">
        <v>0.98</v>
      </c>
      <c r="AE1351">
        <v>0.98</v>
      </c>
      <c r="AF1351">
        <v>0.98</v>
      </c>
      <c r="AG1351">
        <v>0.98</v>
      </c>
      <c r="AH1351">
        <v>0.98</v>
      </c>
      <c r="AI1351">
        <v>0.98</v>
      </c>
      <c r="AJ1351">
        <v>0.97</v>
      </c>
      <c r="AK1351">
        <v>0.97</v>
      </c>
    </row>
    <row r="1352" spans="1:37" x14ac:dyDescent="0.3">
      <c r="A1352" s="24" t="str">
        <f t="shared" si="31"/>
        <v>SDGbaseTRAv2_UrbAS_BAU_wICAGRPVAXabevt</v>
      </c>
      <c r="B1352" s="58" t="s">
        <v>221</v>
      </c>
      <c r="C1352" s="59" t="s">
        <v>276</v>
      </c>
      <c r="D1352" s="5" t="s">
        <v>212</v>
      </c>
      <c r="E1352" t="s">
        <v>37</v>
      </c>
      <c r="F1352">
        <v>1</v>
      </c>
      <c r="G1352">
        <v>1</v>
      </c>
      <c r="H1352">
        <v>1.01</v>
      </c>
      <c r="I1352">
        <v>1</v>
      </c>
      <c r="J1352">
        <v>0.98</v>
      </c>
      <c r="K1352">
        <v>0.99</v>
      </c>
      <c r="L1352">
        <v>0.99</v>
      </c>
      <c r="M1352">
        <v>1</v>
      </c>
      <c r="N1352">
        <v>1</v>
      </c>
      <c r="O1352">
        <v>1.03</v>
      </c>
      <c r="P1352">
        <v>1.03</v>
      </c>
      <c r="Q1352">
        <v>1.01</v>
      </c>
      <c r="R1352">
        <v>1.01</v>
      </c>
      <c r="S1352">
        <v>1.01</v>
      </c>
      <c r="T1352">
        <v>1.02</v>
      </c>
      <c r="U1352">
        <v>1.02</v>
      </c>
      <c r="V1352">
        <v>1.02</v>
      </c>
      <c r="W1352">
        <v>1.02</v>
      </c>
      <c r="X1352">
        <v>1.02</v>
      </c>
      <c r="Y1352">
        <v>1.02</v>
      </c>
      <c r="Z1352">
        <v>1.01</v>
      </c>
      <c r="AA1352">
        <v>1.01</v>
      </c>
      <c r="AB1352">
        <v>1.02</v>
      </c>
      <c r="AC1352">
        <v>1.02</v>
      </c>
      <c r="AD1352">
        <v>1.02</v>
      </c>
      <c r="AE1352">
        <v>1.02</v>
      </c>
      <c r="AF1352">
        <v>1.01</v>
      </c>
      <c r="AG1352">
        <v>1.01</v>
      </c>
      <c r="AH1352">
        <v>1.01</v>
      </c>
      <c r="AI1352">
        <v>1</v>
      </c>
      <c r="AJ1352">
        <v>0.99</v>
      </c>
      <c r="AK1352">
        <v>0.98</v>
      </c>
    </row>
    <row r="1353" spans="1:37" x14ac:dyDescent="0.3">
      <c r="A1353" s="24" t="str">
        <f t="shared" si="31"/>
        <v>SDGbaseTRAv2_UrbAS_BAU_wICAGRPVAXatext</v>
      </c>
      <c r="B1353" s="58" t="s">
        <v>221</v>
      </c>
      <c r="C1353" s="59" t="s">
        <v>276</v>
      </c>
      <c r="D1353" s="5" t="s">
        <v>212</v>
      </c>
      <c r="E1353" t="s">
        <v>38</v>
      </c>
      <c r="F1353">
        <v>1</v>
      </c>
      <c r="G1353">
        <v>1.1000000000000001</v>
      </c>
      <c r="H1353">
        <v>1.0900000000000001</v>
      </c>
      <c r="I1353">
        <v>1.08</v>
      </c>
      <c r="J1353">
        <v>1.08</v>
      </c>
      <c r="K1353">
        <v>1.08</v>
      </c>
      <c r="L1353">
        <v>1.08</v>
      </c>
      <c r="M1353">
        <v>1.0900000000000001</v>
      </c>
      <c r="N1353">
        <v>1.0900000000000001</v>
      </c>
      <c r="O1353">
        <v>1.0900000000000001</v>
      </c>
      <c r="P1353">
        <v>1.0900000000000001</v>
      </c>
      <c r="Q1353">
        <v>1.0900000000000001</v>
      </c>
      <c r="R1353">
        <v>1.1000000000000001</v>
      </c>
      <c r="S1353">
        <v>1.1000000000000001</v>
      </c>
      <c r="T1353">
        <v>1.1000000000000001</v>
      </c>
      <c r="U1353">
        <v>1.1100000000000001</v>
      </c>
      <c r="V1353">
        <v>1.1100000000000001</v>
      </c>
      <c r="W1353">
        <v>1.1200000000000001</v>
      </c>
      <c r="X1353">
        <v>1.1200000000000001</v>
      </c>
      <c r="Y1353">
        <v>1.1200000000000001</v>
      </c>
      <c r="Z1353">
        <v>1.1200000000000001</v>
      </c>
      <c r="AA1353">
        <v>1.1200000000000001</v>
      </c>
      <c r="AB1353">
        <v>1.1100000000000001</v>
      </c>
      <c r="AC1353">
        <v>1.1100000000000001</v>
      </c>
      <c r="AD1353">
        <v>1.1100000000000001</v>
      </c>
      <c r="AE1353">
        <v>1.1100000000000001</v>
      </c>
      <c r="AF1353">
        <v>1.1100000000000001</v>
      </c>
      <c r="AG1353">
        <v>1.1100000000000001</v>
      </c>
      <c r="AH1353">
        <v>1.08</v>
      </c>
      <c r="AI1353">
        <v>1.05</v>
      </c>
      <c r="AJ1353">
        <v>1.04</v>
      </c>
      <c r="AK1353">
        <v>1.02</v>
      </c>
    </row>
    <row r="1354" spans="1:37" x14ac:dyDescent="0.3">
      <c r="A1354" s="24" t="str">
        <f t="shared" si="31"/>
        <v>SDGbaseTRAv2_UrbAS_BAU_wICAGRPVAXaclth</v>
      </c>
      <c r="B1354" s="58" t="s">
        <v>221</v>
      </c>
      <c r="C1354" s="59" t="s">
        <v>276</v>
      </c>
      <c r="D1354" s="5" t="s">
        <v>212</v>
      </c>
      <c r="E1354" t="s">
        <v>39</v>
      </c>
      <c r="F1354">
        <v>1</v>
      </c>
      <c r="G1354">
        <v>1.1000000000000001</v>
      </c>
      <c r="H1354">
        <v>1.1000000000000001</v>
      </c>
      <c r="I1354">
        <v>1.1000000000000001</v>
      </c>
      <c r="J1354">
        <v>1.1000000000000001</v>
      </c>
      <c r="K1354">
        <v>1.1000000000000001</v>
      </c>
      <c r="L1354">
        <v>1.1000000000000001</v>
      </c>
      <c r="M1354">
        <v>1.1100000000000001</v>
      </c>
      <c r="N1354">
        <v>1.1100000000000001</v>
      </c>
      <c r="O1354">
        <v>1.1100000000000001</v>
      </c>
      <c r="P1354">
        <v>1.1100000000000001</v>
      </c>
      <c r="Q1354">
        <v>1.1100000000000001</v>
      </c>
      <c r="R1354">
        <v>1.1200000000000001</v>
      </c>
      <c r="S1354">
        <v>1.1200000000000001</v>
      </c>
      <c r="T1354">
        <v>1.1299999999999999</v>
      </c>
      <c r="U1354">
        <v>1.1299999999999999</v>
      </c>
      <c r="V1354">
        <v>1.1399999999999999</v>
      </c>
      <c r="W1354">
        <v>1.1399999999999999</v>
      </c>
      <c r="X1354">
        <v>1.1499999999999999</v>
      </c>
      <c r="Y1354">
        <v>1.1399999999999999</v>
      </c>
      <c r="Z1354">
        <v>1.1399999999999999</v>
      </c>
      <c r="AA1354">
        <v>1.1399999999999999</v>
      </c>
      <c r="AB1354">
        <v>1.1399999999999999</v>
      </c>
      <c r="AC1354">
        <v>1.1299999999999999</v>
      </c>
      <c r="AD1354">
        <v>1.1299999999999999</v>
      </c>
      <c r="AE1354">
        <v>1.1299999999999999</v>
      </c>
      <c r="AF1354">
        <v>1.1299999999999999</v>
      </c>
      <c r="AG1354">
        <v>1.1299999999999999</v>
      </c>
      <c r="AH1354">
        <v>1.1000000000000001</v>
      </c>
      <c r="AI1354">
        <v>1.07</v>
      </c>
      <c r="AJ1354">
        <v>1.05</v>
      </c>
      <c r="AK1354">
        <v>1.04</v>
      </c>
    </row>
    <row r="1355" spans="1:37" x14ac:dyDescent="0.3">
      <c r="A1355" s="24" t="str">
        <f t="shared" si="31"/>
        <v>SDGbaseTRAv2_UrbAS_BAU_wICAGRPVAXaleat</v>
      </c>
      <c r="B1355" s="58" t="s">
        <v>221</v>
      </c>
      <c r="C1355" s="59" t="s">
        <v>276</v>
      </c>
      <c r="D1355" s="5" t="s">
        <v>212</v>
      </c>
      <c r="E1355" t="s">
        <v>40</v>
      </c>
      <c r="F1355">
        <v>1</v>
      </c>
      <c r="G1355">
        <v>1.0900000000000001</v>
      </c>
      <c r="H1355">
        <v>1.05</v>
      </c>
      <c r="I1355">
        <v>1</v>
      </c>
      <c r="J1355">
        <v>0.98</v>
      </c>
      <c r="K1355">
        <v>0.97</v>
      </c>
      <c r="L1355">
        <v>0.98</v>
      </c>
      <c r="M1355">
        <v>0.99</v>
      </c>
      <c r="N1355">
        <v>1</v>
      </c>
      <c r="O1355">
        <v>1.1000000000000001</v>
      </c>
      <c r="P1355">
        <v>1.1000000000000001</v>
      </c>
      <c r="Q1355">
        <v>1.08</v>
      </c>
      <c r="R1355">
        <v>1.06</v>
      </c>
      <c r="S1355">
        <v>1.04</v>
      </c>
      <c r="T1355">
        <v>1.03</v>
      </c>
      <c r="U1355">
        <v>1.03</v>
      </c>
      <c r="V1355">
        <v>1.02</v>
      </c>
      <c r="W1355">
        <v>1.02</v>
      </c>
      <c r="X1355">
        <v>1.03</v>
      </c>
      <c r="Y1355">
        <v>1.02</v>
      </c>
      <c r="Z1355">
        <v>1.01</v>
      </c>
      <c r="AA1355">
        <v>1.01</v>
      </c>
      <c r="AB1355">
        <v>1.02</v>
      </c>
      <c r="AC1355">
        <v>1.03</v>
      </c>
      <c r="AD1355">
        <v>1.03</v>
      </c>
      <c r="AE1355">
        <v>1.03</v>
      </c>
      <c r="AF1355">
        <v>1.02</v>
      </c>
      <c r="AG1355">
        <v>1.02</v>
      </c>
      <c r="AH1355">
        <v>0.99</v>
      </c>
      <c r="AI1355">
        <v>0.95</v>
      </c>
      <c r="AJ1355">
        <v>0.93</v>
      </c>
      <c r="AK1355">
        <v>0.91</v>
      </c>
    </row>
    <row r="1356" spans="1:37" x14ac:dyDescent="0.3">
      <c r="A1356" s="24" t="str">
        <f t="shared" si="31"/>
        <v>SDGbaseTRAv2_UrbAS_BAU_wICAGRPVAXafoot</v>
      </c>
      <c r="B1356" s="58" t="s">
        <v>221</v>
      </c>
      <c r="C1356" s="59" t="s">
        <v>276</v>
      </c>
      <c r="D1356" s="5" t="s">
        <v>212</v>
      </c>
      <c r="E1356" t="s">
        <v>41</v>
      </c>
      <c r="F1356">
        <v>1</v>
      </c>
      <c r="G1356">
        <v>1.0900000000000001</v>
      </c>
      <c r="H1356">
        <v>1.0900000000000001</v>
      </c>
      <c r="I1356">
        <v>1.0900000000000001</v>
      </c>
      <c r="J1356">
        <v>1.0900000000000001</v>
      </c>
      <c r="K1356">
        <v>1.08</v>
      </c>
      <c r="L1356">
        <v>1.0900000000000001</v>
      </c>
      <c r="M1356">
        <v>1.0900000000000001</v>
      </c>
      <c r="N1356">
        <v>1.0900000000000001</v>
      </c>
      <c r="O1356">
        <v>1.0900000000000001</v>
      </c>
      <c r="P1356">
        <v>1.0900000000000001</v>
      </c>
      <c r="Q1356">
        <v>1.0900000000000001</v>
      </c>
      <c r="R1356">
        <v>1.1000000000000001</v>
      </c>
      <c r="S1356">
        <v>1.1000000000000001</v>
      </c>
      <c r="T1356">
        <v>1.1100000000000001</v>
      </c>
      <c r="U1356">
        <v>1.1100000000000001</v>
      </c>
      <c r="V1356">
        <v>1.1100000000000001</v>
      </c>
      <c r="W1356">
        <v>1.1200000000000001</v>
      </c>
      <c r="X1356">
        <v>1.1200000000000001</v>
      </c>
      <c r="Y1356">
        <v>1.1200000000000001</v>
      </c>
      <c r="Z1356">
        <v>1.1200000000000001</v>
      </c>
      <c r="AA1356">
        <v>1.1200000000000001</v>
      </c>
      <c r="AB1356">
        <v>1.1100000000000001</v>
      </c>
      <c r="AC1356">
        <v>1.1100000000000001</v>
      </c>
      <c r="AD1356">
        <v>1.1100000000000001</v>
      </c>
      <c r="AE1356">
        <v>1.1100000000000001</v>
      </c>
      <c r="AF1356">
        <v>1.1100000000000001</v>
      </c>
      <c r="AG1356">
        <v>1.1100000000000001</v>
      </c>
      <c r="AH1356">
        <v>1.08</v>
      </c>
      <c r="AI1356">
        <v>1.06</v>
      </c>
      <c r="AJ1356">
        <v>1.04</v>
      </c>
      <c r="AK1356">
        <v>1.03</v>
      </c>
    </row>
    <row r="1357" spans="1:37" x14ac:dyDescent="0.3">
      <c r="A1357" s="24" t="str">
        <f t="shared" si="31"/>
        <v>SDGbaseTRAv2_UrbAS_BAU_wICAGRPVAXawood</v>
      </c>
      <c r="B1357" s="58" t="s">
        <v>221</v>
      </c>
      <c r="C1357" s="59" t="s">
        <v>276</v>
      </c>
      <c r="D1357" s="5" t="s">
        <v>212</v>
      </c>
      <c r="E1357" t="s">
        <v>42</v>
      </c>
      <c r="F1357">
        <v>1</v>
      </c>
      <c r="G1357">
        <v>1.02</v>
      </c>
      <c r="H1357">
        <v>1.01</v>
      </c>
      <c r="I1357">
        <v>1.01</v>
      </c>
      <c r="J1357">
        <v>1.02</v>
      </c>
      <c r="K1357">
        <v>1.02</v>
      </c>
      <c r="L1357">
        <v>1.02</v>
      </c>
      <c r="M1357">
        <v>1.02</v>
      </c>
      <c r="N1357">
        <v>1.02</v>
      </c>
      <c r="O1357">
        <v>1.03</v>
      </c>
      <c r="P1357">
        <v>1.03</v>
      </c>
      <c r="Q1357">
        <v>1.02</v>
      </c>
      <c r="R1357">
        <v>1.02</v>
      </c>
      <c r="S1357">
        <v>1.03</v>
      </c>
      <c r="T1357">
        <v>1.03</v>
      </c>
      <c r="U1357">
        <v>1.03</v>
      </c>
      <c r="V1357">
        <v>1.03</v>
      </c>
      <c r="W1357">
        <v>1.04</v>
      </c>
      <c r="X1357">
        <v>1.04</v>
      </c>
      <c r="Y1357">
        <v>1.04</v>
      </c>
      <c r="Z1357">
        <v>1.04</v>
      </c>
      <c r="AA1357">
        <v>1.04</v>
      </c>
      <c r="AB1357">
        <v>1.04</v>
      </c>
      <c r="AC1357">
        <v>1.03</v>
      </c>
      <c r="AD1357">
        <v>1.03</v>
      </c>
      <c r="AE1357">
        <v>1.03</v>
      </c>
      <c r="AF1357">
        <v>1.04</v>
      </c>
      <c r="AG1357">
        <v>1.03</v>
      </c>
      <c r="AH1357">
        <v>1.03</v>
      </c>
      <c r="AI1357">
        <v>1.01</v>
      </c>
      <c r="AJ1357">
        <v>1.01</v>
      </c>
      <c r="AK1357">
        <v>1.01</v>
      </c>
    </row>
    <row r="1358" spans="1:37" x14ac:dyDescent="0.3">
      <c r="A1358" s="24" t="str">
        <f t="shared" si="31"/>
        <v>SDGbaseTRAv2_UrbAS_BAU_wICAGRPVAXapapr</v>
      </c>
      <c r="B1358" s="58" t="s">
        <v>221</v>
      </c>
      <c r="C1358" s="59" t="s">
        <v>276</v>
      </c>
      <c r="D1358" s="5" t="s">
        <v>212</v>
      </c>
      <c r="E1358" t="s">
        <v>43</v>
      </c>
      <c r="F1358">
        <v>1</v>
      </c>
      <c r="G1358">
        <v>1.04</v>
      </c>
      <c r="H1358">
        <v>1.04</v>
      </c>
      <c r="I1358">
        <v>1.04</v>
      </c>
      <c r="J1358">
        <v>1.03</v>
      </c>
      <c r="K1358">
        <v>1.03</v>
      </c>
      <c r="L1358">
        <v>1.03</v>
      </c>
      <c r="M1358">
        <v>1.02</v>
      </c>
      <c r="N1358">
        <v>1.03</v>
      </c>
      <c r="O1358">
        <v>1.03</v>
      </c>
      <c r="P1358">
        <v>1.03</v>
      </c>
      <c r="Q1358">
        <v>1.03</v>
      </c>
      <c r="R1358">
        <v>1.05</v>
      </c>
      <c r="S1358">
        <v>1.05</v>
      </c>
      <c r="T1358">
        <v>1.05</v>
      </c>
      <c r="U1358">
        <v>1.05</v>
      </c>
      <c r="V1358">
        <v>1.05</v>
      </c>
      <c r="W1358">
        <v>1.05</v>
      </c>
      <c r="X1358">
        <v>1.06</v>
      </c>
      <c r="Y1358">
        <v>1.06</v>
      </c>
      <c r="Z1358">
        <v>1.05</v>
      </c>
      <c r="AA1358">
        <v>1.05</v>
      </c>
      <c r="AB1358">
        <v>1.05</v>
      </c>
      <c r="AC1358">
        <v>1.04</v>
      </c>
      <c r="AD1358">
        <v>1.04</v>
      </c>
      <c r="AE1358">
        <v>1.04</v>
      </c>
      <c r="AF1358">
        <v>1.05</v>
      </c>
      <c r="AG1358">
        <v>1.05</v>
      </c>
      <c r="AH1358">
        <v>1.03</v>
      </c>
      <c r="AI1358">
        <v>1.01</v>
      </c>
      <c r="AJ1358">
        <v>1</v>
      </c>
      <c r="AK1358">
        <v>0.99</v>
      </c>
    </row>
    <row r="1359" spans="1:37" x14ac:dyDescent="0.3">
      <c r="A1359" s="24" t="str">
        <f t="shared" si="31"/>
        <v>SDGbaseTRAv2_UrbAS_BAU_wICAGRPVAXaprnt</v>
      </c>
      <c r="B1359" s="58" t="s">
        <v>221</v>
      </c>
      <c r="C1359" s="59" t="s">
        <v>276</v>
      </c>
      <c r="D1359" s="5" t="s">
        <v>212</v>
      </c>
      <c r="E1359" t="s">
        <v>44</v>
      </c>
      <c r="F1359">
        <v>1</v>
      </c>
      <c r="G1359">
        <v>1.1000000000000001</v>
      </c>
      <c r="H1359">
        <v>1.1000000000000001</v>
      </c>
      <c r="I1359">
        <v>1.1000000000000001</v>
      </c>
      <c r="J1359">
        <v>1.1000000000000001</v>
      </c>
      <c r="K1359">
        <v>1.1000000000000001</v>
      </c>
      <c r="L1359">
        <v>1.1000000000000001</v>
      </c>
      <c r="M1359">
        <v>1.1000000000000001</v>
      </c>
      <c r="N1359">
        <v>1.1100000000000001</v>
      </c>
      <c r="O1359">
        <v>1.1000000000000001</v>
      </c>
      <c r="P1359">
        <v>1.1000000000000001</v>
      </c>
      <c r="Q1359">
        <v>1.1100000000000001</v>
      </c>
      <c r="R1359">
        <v>1.1100000000000001</v>
      </c>
      <c r="S1359">
        <v>1.1200000000000001</v>
      </c>
      <c r="T1359">
        <v>1.1200000000000001</v>
      </c>
      <c r="U1359">
        <v>1.1299999999999999</v>
      </c>
      <c r="V1359">
        <v>1.1299999999999999</v>
      </c>
      <c r="W1359">
        <v>1.1399999999999999</v>
      </c>
      <c r="X1359">
        <v>1.1399999999999999</v>
      </c>
      <c r="Y1359">
        <v>1.1399999999999999</v>
      </c>
      <c r="Z1359">
        <v>1.1399999999999999</v>
      </c>
      <c r="AA1359">
        <v>1.1399999999999999</v>
      </c>
      <c r="AB1359">
        <v>1.1299999999999999</v>
      </c>
      <c r="AC1359">
        <v>1.1299999999999999</v>
      </c>
      <c r="AD1359">
        <v>1.1299999999999999</v>
      </c>
      <c r="AE1359">
        <v>1.1299999999999999</v>
      </c>
      <c r="AF1359">
        <v>1.1299999999999999</v>
      </c>
      <c r="AG1359">
        <v>1.1299999999999999</v>
      </c>
      <c r="AH1359">
        <v>1.0900000000000001</v>
      </c>
      <c r="AI1359">
        <v>1.06</v>
      </c>
      <c r="AJ1359">
        <v>1.04</v>
      </c>
      <c r="AK1359">
        <v>1.03</v>
      </c>
    </row>
    <row r="1360" spans="1:37" x14ac:dyDescent="0.3">
      <c r="A1360" s="24" t="str">
        <f t="shared" si="31"/>
        <v>SDGbaseTRAv2_UrbAS_BAU_wICAGRPVAXapetr</v>
      </c>
      <c r="B1360" s="58" t="s">
        <v>221</v>
      </c>
      <c r="C1360" s="59" t="s">
        <v>276</v>
      </c>
      <c r="D1360" s="5" t="s">
        <v>212</v>
      </c>
      <c r="E1360" t="s">
        <v>45</v>
      </c>
      <c r="F1360">
        <v>1</v>
      </c>
      <c r="G1360">
        <v>1.1599999999999999</v>
      </c>
      <c r="H1360">
        <v>0.84</v>
      </c>
      <c r="I1360">
        <v>0.64</v>
      </c>
      <c r="J1360">
        <v>0.57999999999999996</v>
      </c>
      <c r="K1360">
        <v>0.56000000000000005</v>
      </c>
      <c r="L1360">
        <v>0.54</v>
      </c>
      <c r="M1360">
        <v>0.55000000000000004</v>
      </c>
      <c r="N1360">
        <v>0.56999999999999995</v>
      </c>
      <c r="O1360">
        <v>1.1100000000000001</v>
      </c>
      <c r="P1360">
        <v>1.48</v>
      </c>
      <c r="Q1360">
        <v>1.41</v>
      </c>
      <c r="R1360">
        <v>1.38</v>
      </c>
      <c r="S1360">
        <v>1.37</v>
      </c>
      <c r="T1360">
        <v>1.36</v>
      </c>
      <c r="U1360">
        <v>1.36</v>
      </c>
      <c r="V1360">
        <v>1.35</v>
      </c>
      <c r="W1360">
        <v>1.36</v>
      </c>
      <c r="X1360">
        <v>1.4</v>
      </c>
      <c r="Y1360">
        <v>1.39</v>
      </c>
      <c r="Z1360">
        <v>1.37</v>
      </c>
      <c r="AA1360">
        <v>1.37</v>
      </c>
      <c r="AB1360">
        <v>1.44</v>
      </c>
      <c r="AC1360">
        <v>1.45</v>
      </c>
      <c r="AD1360">
        <v>1.43</v>
      </c>
      <c r="AE1360">
        <v>1.4</v>
      </c>
      <c r="AF1360">
        <v>1.36</v>
      </c>
      <c r="AG1360">
        <v>1.24</v>
      </c>
      <c r="AH1360">
        <v>1.1399999999999999</v>
      </c>
      <c r="AI1360">
        <v>0.96</v>
      </c>
      <c r="AJ1360">
        <v>0.77</v>
      </c>
      <c r="AK1360">
        <v>0.49</v>
      </c>
    </row>
    <row r="1361" spans="1:37" x14ac:dyDescent="0.3">
      <c r="A1361" s="24" t="str">
        <f t="shared" si="31"/>
        <v>SDGbaseTRAv2_UrbAS_BAU_wICAGRPVAXahydr</v>
      </c>
      <c r="B1361" s="58" t="s">
        <v>221</v>
      </c>
      <c r="C1361" s="59" t="s">
        <v>276</v>
      </c>
      <c r="D1361" s="5" t="s">
        <v>212</v>
      </c>
      <c r="E1361" t="s">
        <v>46</v>
      </c>
      <c r="F1361">
        <v>1</v>
      </c>
      <c r="G1361">
        <v>2.6</v>
      </c>
      <c r="H1361">
        <v>2.71</v>
      </c>
      <c r="I1361">
        <v>2.67</v>
      </c>
      <c r="J1361">
        <v>2.64</v>
      </c>
      <c r="K1361">
        <v>2.66</v>
      </c>
      <c r="L1361">
        <v>2.68</v>
      </c>
      <c r="M1361">
        <v>2.72</v>
      </c>
      <c r="N1361">
        <v>2.76</v>
      </c>
      <c r="O1361">
        <v>2.97</v>
      </c>
      <c r="P1361">
        <v>3.03</v>
      </c>
      <c r="Q1361">
        <v>3.39</v>
      </c>
      <c r="R1361">
        <v>3.41</v>
      </c>
      <c r="S1361">
        <v>3.43</v>
      </c>
      <c r="T1361">
        <v>3.46</v>
      </c>
      <c r="U1361">
        <v>3.48</v>
      </c>
      <c r="V1361">
        <v>3.49</v>
      </c>
      <c r="W1361">
        <v>3.52</v>
      </c>
      <c r="X1361">
        <v>-0.92</v>
      </c>
      <c r="Y1361">
        <v>-0.73</v>
      </c>
      <c r="Z1361">
        <v>1.88</v>
      </c>
      <c r="AA1361">
        <v>1.94</v>
      </c>
      <c r="AB1361">
        <v>1.99</v>
      </c>
      <c r="AC1361">
        <v>1.99</v>
      </c>
      <c r="AD1361">
        <v>1.97</v>
      </c>
      <c r="AE1361">
        <v>1.95</v>
      </c>
      <c r="AF1361">
        <v>1.93</v>
      </c>
      <c r="AG1361">
        <v>1.73</v>
      </c>
      <c r="AH1361">
        <v>1.55</v>
      </c>
      <c r="AI1361">
        <v>1.22</v>
      </c>
      <c r="AJ1361">
        <v>0.93</v>
      </c>
      <c r="AK1361">
        <v>0.69</v>
      </c>
    </row>
    <row r="1362" spans="1:37" x14ac:dyDescent="0.3">
      <c r="A1362" s="24" t="str">
        <f t="shared" si="31"/>
        <v>SDGbaseTRAv2_UrbAS_BAU_wICAGRPVAXaammo</v>
      </c>
      <c r="B1362" s="58" t="s">
        <v>221</v>
      </c>
      <c r="C1362" s="59" t="s">
        <v>276</v>
      </c>
      <c r="D1362" s="5" t="s">
        <v>212</v>
      </c>
      <c r="E1362" t="s">
        <v>47</v>
      </c>
      <c r="F1362">
        <v>1</v>
      </c>
      <c r="G1362">
        <v>1.03</v>
      </c>
      <c r="H1362">
        <v>1.03</v>
      </c>
      <c r="I1362">
        <v>1.02</v>
      </c>
      <c r="J1362">
        <v>1.02</v>
      </c>
      <c r="K1362">
        <v>1.02</v>
      </c>
      <c r="L1362">
        <v>1.02</v>
      </c>
      <c r="M1362">
        <v>1.03</v>
      </c>
      <c r="N1362">
        <v>1.03</v>
      </c>
      <c r="O1362">
        <v>1.02</v>
      </c>
      <c r="P1362">
        <v>1.02</v>
      </c>
      <c r="Q1362">
        <v>1.02</v>
      </c>
      <c r="R1362">
        <v>1.03</v>
      </c>
      <c r="S1362">
        <v>1.03</v>
      </c>
      <c r="T1362">
        <v>1.04</v>
      </c>
      <c r="U1362">
        <v>1.04</v>
      </c>
      <c r="V1362">
        <v>1.05</v>
      </c>
      <c r="W1362">
        <v>1.05</v>
      </c>
      <c r="X1362">
        <v>1.06</v>
      </c>
      <c r="Y1362">
        <v>1.06</v>
      </c>
      <c r="Z1362">
        <v>1.05</v>
      </c>
      <c r="AA1362">
        <v>1.05</v>
      </c>
      <c r="AB1362">
        <v>1.03</v>
      </c>
      <c r="AC1362">
        <v>1.01</v>
      </c>
      <c r="AD1362">
        <v>1.01</v>
      </c>
      <c r="AE1362">
        <v>1.01</v>
      </c>
      <c r="AF1362">
        <v>1.01</v>
      </c>
      <c r="AG1362">
        <v>1.01</v>
      </c>
      <c r="AH1362">
        <v>0.97</v>
      </c>
      <c r="AI1362">
        <v>0.94</v>
      </c>
      <c r="AJ1362">
        <v>0.93</v>
      </c>
      <c r="AK1362">
        <v>0.91</v>
      </c>
    </row>
    <row r="1363" spans="1:37" x14ac:dyDescent="0.3">
      <c r="A1363" s="24" t="str">
        <f t="shared" si="31"/>
        <v>SDGbaseTRAv2_UrbAS_BAU_wICAGRPVAXabchm</v>
      </c>
      <c r="B1363" s="58" t="s">
        <v>221</v>
      </c>
      <c r="C1363" s="59" t="s">
        <v>276</v>
      </c>
      <c r="D1363" s="5" t="s">
        <v>212</v>
      </c>
      <c r="E1363" t="s">
        <v>48</v>
      </c>
      <c r="F1363">
        <v>1</v>
      </c>
      <c r="G1363">
        <v>1.26</v>
      </c>
      <c r="H1363">
        <v>1.37</v>
      </c>
      <c r="I1363">
        <v>1.33</v>
      </c>
      <c r="J1363">
        <v>1.33</v>
      </c>
      <c r="K1363">
        <v>1.37</v>
      </c>
      <c r="L1363">
        <v>1.41</v>
      </c>
      <c r="M1363">
        <v>1.46</v>
      </c>
      <c r="N1363">
        <v>1.51</v>
      </c>
      <c r="O1363">
        <v>1.8</v>
      </c>
      <c r="P1363">
        <v>1.87</v>
      </c>
      <c r="Q1363">
        <v>1.88</v>
      </c>
      <c r="R1363">
        <v>1.9</v>
      </c>
      <c r="S1363">
        <v>1.91</v>
      </c>
      <c r="T1363">
        <v>1.93</v>
      </c>
      <c r="U1363">
        <v>1.95</v>
      </c>
      <c r="V1363">
        <v>1.96</v>
      </c>
      <c r="W1363">
        <v>1.98</v>
      </c>
      <c r="X1363">
        <v>2.0099999999999998</v>
      </c>
      <c r="Y1363">
        <v>2</v>
      </c>
      <c r="Z1363">
        <v>1.98</v>
      </c>
      <c r="AA1363">
        <v>1.96</v>
      </c>
      <c r="AB1363">
        <v>2.04</v>
      </c>
      <c r="AC1363">
        <v>2.08</v>
      </c>
      <c r="AD1363">
        <v>2.08</v>
      </c>
      <c r="AE1363">
        <v>2.08</v>
      </c>
      <c r="AF1363">
        <v>2.09</v>
      </c>
      <c r="AG1363">
        <v>2.04</v>
      </c>
      <c r="AH1363">
        <v>1.98</v>
      </c>
      <c r="AI1363">
        <v>1.86</v>
      </c>
      <c r="AJ1363">
        <v>1.76</v>
      </c>
      <c r="AK1363">
        <v>1.65</v>
      </c>
    </row>
    <row r="1364" spans="1:37" x14ac:dyDescent="0.3">
      <c r="A1364" s="24" t="str">
        <f t="shared" si="31"/>
        <v>SDGbaseTRAv2_UrbAS_BAU_wICAGRPVAXaochm</v>
      </c>
      <c r="B1364" s="58" t="s">
        <v>221</v>
      </c>
      <c r="C1364" s="59" t="s">
        <v>276</v>
      </c>
      <c r="D1364" s="5" t="s">
        <v>212</v>
      </c>
      <c r="E1364" t="s">
        <v>49</v>
      </c>
      <c r="F1364">
        <v>1</v>
      </c>
      <c r="G1364">
        <v>1.19</v>
      </c>
      <c r="H1364">
        <v>1.26</v>
      </c>
      <c r="I1364">
        <v>1.23</v>
      </c>
      <c r="J1364">
        <v>1.22</v>
      </c>
      <c r="K1364">
        <v>1.24</v>
      </c>
      <c r="L1364">
        <v>1.26</v>
      </c>
      <c r="M1364">
        <v>1.29</v>
      </c>
      <c r="N1364">
        <v>1.32</v>
      </c>
      <c r="O1364">
        <v>1.57</v>
      </c>
      <c r="P1364">
        <v>1.62</v>
      </c>
      <c r="Q1364">
        <v>1.62</v>
      </c>
      <c r="R1364">
        <v>1.62</v>
      </c>
      <c r="S1364">
        <v>1.62</v>
      </c>
      <c r="T1364">
        <v>1.63</v>
      </c>
      <c r="U1364">
        <v>1.64</v>
      </c>
      <c r="V1364">
        <v>1.63</v>
      </c>
      <c r="W1364">
        <v>1.64</v>
      </c>
      <c r="X1364">
        <v>1.66</v>
      </c>
      <c r="Y1364">
        <v>1.65</v>
      </c>
      <c r="Z1364">
        <v>1.63</v>
      </c>
      <c r="AA1364">
        <v>1.63</v>
      </c>
      <c r="AB1364">
        <v>1.69</v>
      </c>
      <c r="AC1364">
        <v>1.72</v>
      </c>
      <c r="AD1364">
        <v>1.72</v>
      </c>
      <c r="AE1364">
        <v>1.72</v>
      </c>
      <c r="AF1364">
        <v>1.71</v>
      </c>
      <c r="AG1364">
        <v>1.69</v>
      </c>
      <c r="AH1364">
        <v>1.66</v>
      </c>
      <c r="AI1364">
        <v>1.59</v>
      </c>
      <c r="AJ1364">
        <v>1.53</v>
      </c>
      <c r="AK1364">
        <v>1.46</v>
      </c>
    </row>
    <row r="1365" spans="1:37" x14ac:dyDescent="0.3">
      <c r="A1365" s="24" t="str">
        <f t="shared" si="31"/>
        <v>SDGbaseTRAv2_UrbAS_BAU_wICAGRPVAXarubb</v>
      </c>
      <c r="B1365" s="58" t="s">
        <v>221</v>
      </c>
      <c r="C1365" s="59" t="s">
        <v>276</v>
      </c>
      <c r="D1365" s="5" t="s">
        <v>212</v>
      </c>
      <c r="E1365" t="s">
        <v>50</v>
      </c>
      <c r="F1365">
        <v>1</v>
      </c>
      <c r="G1365">
        <v>1.01</v>
      </c>
      <c r="H1365">
        <v>1.01</v>
      </c>
      <c r="I1365">
        <v>1</v>
      </c>
      <c r="J1365">
        <v>1</v>
      </c>
      <c r="K1365">
        <v>1</v>
      </c>
      <c r="L1365">
        <v>1.01</v>
      </c>
      <c r="M1365">
        <v>1.01</v>
      </c>
      <c r="N1365">
        <v>1.01</v>
      </c>
      <c r="O1365">
        <v>1.02</v>
      </c>
      <c r="P1365">
        <v>1.03</v>
      </c>
      <c r="Q1365">
        <v>1.02</v>
      </c>
      <c r="R1365">
        <v>1.03</v>
      </c>
      <c r="S1365">
        <v>1.03</v>
      </c>
      <c r="T1365">
        <v>1.03</v>
      </c>
      <c r="U1365">
        <v>1.04</v>
      </c>
      <c r="V1365">
        <v>1.04</v>
      </c>
      <c r="W1365">
        <v>1.04</v>
      </c>
      <c r="X1365">
        <v>1.04</v>
      </c>
      <c r="Y1365">
        <v>1.04</v>
      </c>
      <c r="Z1365">
        <v>1.04</v>
      </c>
      <c r="AA1365">
        <v>1.04</v>
      </c>
      <c r="AB1365">
        <v>1.04</v>
      </c>
      <c r="AC1365">
        <v>1.04</v>
      </c>
      <c r="AD1365">
        <v>1.04</v>
      </c>
      <c r="AE1365">
        <v>1.05</v>
      </c>
      <c r="AF1365">
        <v>1.05</v>
      </c>
      <c r="AG1365">
        <v>1.05</v>
      </c>
      <c r="AH1365">
        <v>1.03</v>
      </c>
      <c r="AI1365">
        <v>1.02</v>
      </c>
      <c r="AJ1365">
        <v>1.01</v>
      </c>
      <c r="AK1365">
        <v>1</v>
      </c>
    </row>
    <row r="1366" spans="1:37" x14ac:dyDescent="0.3">
      <c r="A1366" s="24" t="str">
        <f t="shared" si="31"/>
        <v>SDGbaseTRAv2_UrbAS_BAU_wICAGRPVAXaplas</v>
      </c>
      <c r="B1366" s="58" t="s">
        <v>221</v>
      </c>
      <c r="C1366" s="59" t="s">
        <v>276</v>
      </c>
      <c r="D1366" s="5" t="s">
        <v>212</v>
      </c>
      <c r="E1366" t="s">
        <v>51</v>
      </c>
      <c r="F1366">
        <v>1</v>
      </c>
      <c r="G1366">
        <v>1.06</v>
      </c>
      <c r="H1366">
        <v>1.06</v>
      </c>
      <c r="I1366">
        <v>1.05</v>
      </c>
      <c r="J1366">
        <v>1.05</v>
      </c>
      <c r="K1366">
        <v>1.05</v>
      </c>
      <c r="L1366">
        <v>1.05</v>
      </c>
      <c r="M1366">
        <v>1.06</v>
      </c>
      <c r="N1366">
        <v>1.06</v>
      </c>
      <c r="O1366">
        <v>1.06</v>
      </c>
      <c r="P1366">
        <v>1.06</v>
      </c>
      <c r="Q1366">
        <v>1.06</v>
      </c>
      <c r="R1366">
        <v>1.07</v>
      </c>
      <c r="S1366">
        <v>1.07</v>
      </c>
      <c r="T1366">
        <v>1.07</v>
      </c>
      <c r="U1366">
        <v>1.08</v>
      </c>
      <c r="V1366">
        <v>1.08</v>
      </c>
      <c r="W1366">
        <v>1.0900000000000001</v>
      </c>
      <c r="X1366">
        <v>1.0900000000000001</v>
      </c>
      <c r="Y1366">
        <v>1.0900000000000001</v>
      </c>
      <c r="Z1366">
        <v>1.0900000000000001</v>
      </c>
      <c r="AA1366">
        <v>1.0900000000000001</v>
      </c>
      <c r="AB1366">
        <v>1.08</v>
      </c>
      <c r="AC1366">
        <v>1.08</v>
      </c>
      <c r="AD1366">
        <v>1.08</v>
      </c>
      <c r="AE1366">
        <v>1.08</v>
      </c>
      <c r="AF1366">
        <v>1.08</v>
      </c>
      <c r="AG1366">
        <v>1.08</v>
      </c>
      <c r="AH1366">
        <v>1.05</v>
      </c>
      <c r="AI1366">
        <v>1.02</v>
      </c>
      <c r="AJ1366">
        <v>1</v>
      </c>
      <c r="AK1366">
        <v>0.99</v>
      </c>
    </row>
    <row r="1367" spans="1:37" x14ac:dyDescent="0.3">
      <c r="A1367" s="24" t="str">
        <f t="shared" si="31"/>
        <v>SDGbaseTRAv2_UrbAS_BAU_wICAGRPVAXanmet</v>
      </c>
      <c r="B1367" s="58" t="s">
        <v>221</v>
      </c>
      <c r="C1367" s="59" t="s">
        <v>276</v>
      </c>
      <c r="D1367" s="5" t="s">
        <v>212</v>
      </c>
      <c r="E1367" t="s">
        <v>52</v>
      </c>
      <c r="F1367">
        <v>1</v>
      </c>
      <c r="G1367">
        <v>1.08</v>
      </c>
      <c r="H1367">
        <v>1.07</v>
      </c>
      <c r="I1367">
        <v>1.08</v>
      </c>
      <c r="J1367">
        <v>1.1100000000000001</v>
      </c>
      <c r="K1367">
        <v>1.1000000000000001</v>
      </c>
      <c r="L1367">
        <v>1.0900000000000001</v>
      </c>
      <c r="M1367">
        <v>1.0900000000000001</v>
      </c>
      <c r="N1367">
        <v>1.08</v>
      </c>
      <c r="O1367">
        <v>1.08</v>
      </c>
      <c r="P1367">
        <v>1.08</v>
      </c>
      <c r="Q1367">
        <v>1.08</v>
      </c>
      <c r="R1367">
        <v>1.08</v>
      </c>
      <c r="S1367">
        <v>1.08</v>
      </c>
      <c r="T1367">
        <v>1.08</v>
      </c>
      <c r="U1367">
        <v>1.08</v>
      </c>
      <c r="V1367">
        <v>1.0900000000000001</v>
      </c>
      <c r="W1367">
        <v>1.0900000000000001</v>
      </c>
      <c r="X1367">
        <v>1.0900000000000001</v>
      </c>
      <c r="Y1367">
        <v>1.0900000000000001</v>
      </c>
      <c r="Z1367">
        <v>1.0900000000000001</v>
      </c>
      <c r="AA1367">
        <v>1.0900000000000001</v>
      </c>
      <c r="AB1367">
        <v>1.08</v>
      </c>
      <c r="AC1367">
        <v>1.08</v>
      </c>
      <c r="AD1367">
        <v>1.08</v>
      </c>
      <c r="AE1367">
        <v>1.08</v>
      </c>
      <c r="AF1367">
        <v>1.0900000000000001</v>
      </c>
      <c r="AG1367">
        <v>1.08</v>
      </c>
      <c r="AH1367">
        <v>1.06</v>
      </c>
      <c r="AI1367">
        <v>1.05</v>
      </c>
      <c r="AJ1367">
        <v>1.04</v>
      </c>
      <c r="AK1367">
        <v>1.03</v>
      </c>
    </row>
    <row r="1368" spans="1:37" x14ac:dyDescent="0.3">
      <c r="A1368" s="24" t="str">
        <f t="shared" si="31"/>
        <v>SDGbaseTRAv2_UrbAS_BAU_wICAGRPVAXairon</v>
      </c>
      <c r="B1368" s="58" t="s">
        <v>221</v>
      </c>
      <c r="C1368" s="59" t="s">
        <v>276</v>
      </c>
      <c r="D1368" s="5" t="s">
        <v>212</v>
      </c>
      <c r="E1368" t="s">
        <v>53</v>
      </c>
      <c r="F1368">
        <v>1</v>
      </c>
      <c r="G1368">
        <v>1.2</v>
      </c>
      <c r="H1368">
        <v>1.18</v>
      </c>
      <c r="I1368">
        <v>1.1599999999999999</v>
      </c>
      <c r="J1368">
        <v>1.1599999999999999</v>
      </c>
      <c r="K1368">
        <v>1.1499999999999999</v>
      </c>
      <c r="L1368">
        <v>1.1499999999999999</v>
      </c>
      <c r="M1368">
        <v>1.1499999999999999</v>
      </c>
      <c r="N1368">
        <v>1.1499999999999999</v>
      </c>
      <c r="O1368">
        <v>1.1499999999999999</v>
      </c>
      <c r="P1368">
        <v>1.1599999999999999</v>
      </c>
      <c r="Q1368">
        <v>1.1499999999999999</v>
      </c>
      <c r="R1368">
        <v>1.1499999999999999</v>
      </c>
      <c r="S1368">
        <v>1.1599999999999999</v>
      </c>
      <c r="T1368">
        <v>1.1599999999999999</v>
      </c>
      <c r="U1368">
        <v>1.1599999999999999</v>
      </c>
      <c r="V1368">
        <v>1.17</v>
      </c>
      <c r="W1368">
        <v>1.18</v>
      </c>
      <c r="X1368">
        <v>1.18</v>
      </c>
      <c r="Y1368">
        <v>1.18</v>
      </c>
      <c r="Z1368">
        <v>1.17</v>
      </c>
      <c r="AA1368">
        <v>1.17</v>
      </c>
      <c r="AB1368">
        <v>1.1599999999999999</v>
      </c>
      <c r="AC1368">
        <v>1.1499999999999999</v>
      </c>
      <c r="AD1368">
        <v>1.1499999999999999</v>
      </c>
      <c r="AE1368">
        <v>1.1599999999999999</v>
      </c>
      <c r="AF1368">
        <v>1.1599999999999999</v>
      </c>
      <c r="AG1368">
        <v>1.1599999999999999</v>
      </c>
      <c r="AH1368">
        <v>1.1299999999999999</v>
      </c>
      <c r="AI1368">
        <v>1.1000000000000001</v>
      </c>
      <c r="AJ1368">
        <v>1.0900000000000001</v>
      </c>
      <c r="AK1368">
        <v>1.08</v>
      </c>
    </row>
    <row r="1369" spans="1:37" x14ac:dyDescent="0.3">
      <c r="A1369" s="24" t="str">
        <f t="shared" si="31"/>
        <v>SDGbaseTRAv2_UrbAS_BAU_wICAGRPVAXanfrm</v>
      </c>
      <c r="B1369" s="58" t="s">
        <v>221</v>
      </c>
      <c r="C1369" s="59" t="s">
        <v>276</v>
      </c>
      <c r="D1369" s="5" t="s">
        <v>212</v>
      </c>
      <c r="E1369" t="s">
        <v>54</v>
      </c>
      <c r="F1369">
        <v>1</v>
      </c>
      <c r="G1369">
        <v>1.17</v>
      </c>
      <c r="H1369">
        <v>1.1100000000000001</v>
      </c>
      <c r="I1369">
        <v>1.05</v>
      </c>
      <c r="J1369">
        <v>1.04</v>
      </c>
      <c r="K1369">
        <v>1.05</v>
      </c>
      <c r="L1369">
        <v>1.07</v>
      </c>
      <c r="M1369">
        <v>1.1200000000000001</v>
      </c>
      <c r="N1369">
        <v>1.1499999999999999</v>
      </c>
      <c r="O1369">
        <v>1.24</v>
      </c>
      <c r="P1369">
        <v>1.24</v>
      </c>
      <c r="Q1369">
        <v>1.21</v>
      </c>
      <c r="R1369">
        <v>1.19</v>
      </c>
      <c r="S1369">
        <v>1.18</v>
      </c>
      <c r="T1369">
        <v>1.17</v>
      </c>
      <c r="U1369">
        <v>1.18</v>
      </c>
      <c r="V1369">
        <v>1.21</v>
      </c>
      <c r="W1369">
        <v>1.22</v>
      </c>
      <c r="X1369">
        <v>1.2</v>
      </c>
      <c r="Y1369">
        <v>1.19</v>
      </c>
      <c r="Z1369">
        <v>1.18</v>
      </c>
      <c r="AA1369">
        <v>1.19</v>
      </c>
      <c r="AB1369">
        <v>1.06</v>
      </c>
      <c r="AC1369">
        <v>1.02</v>
      </c>
      <c r="AD1369">
        <v>1.05</v>
      </c>
      <c r="AE1369">
        <v>1.08</v>
      </c>
      <c r="AF1369">
        <v>1.1100000000000001</v>
      </c>
      <c r="AG1369">
        <v>1.1100000000000001</v>
      </c>
      <c r="AH1369">
        <v>1</v>
      </c>
      <c r="AI1369">
        <v>0.94</v>
      </c>
      <c r="AJ1369">
        <v>0.92</v>
      </c>
      <c r="AK1369">
        <v>0.9</v>
      </c>
    </row>
    <row r="1370" spans="1:37" x14ac:dyDescent="0.3">
      <c r="A1370" s="24" t="str">
        <f t="shared" si="31"/>
        <v>SDGbaseTRAv2_UrbAS_BAU_wICAGRPVAXametp</v>
      </c>
      <c r="B1370" s="58" t="s">
        <v>221</v>
      </c>
      <c r="C1370" s="59" t="s">
        <v>276</v>
      </c>
      <c r="D1370" s="5" t="s">
        <v>212</v>
      </c>
      <c r="E1370" t="s">
        <v>55</v>
      </c>
      <c r="F1370">
        <v>1</v>
      </c>
      <c r="G1370">
        <v>1.19</v>
      </c>
      <c r="H1370">
        <v>1.19</v>
      </c>
      <c r="I1370">
        <v>1.18</v>
      </c>
      <c r="J1370">
        <v>1.19</v>
      </c>
      <c r="K1370">
        <v>1.18</v>
      </c>
      <c r="L1370">
        <v>1.18</v>
      </c>
      <c r="M1370">
        <v>1.19</v>
      </c>
      <c r="N1370">
        <v>1.19</v>
      </c>
      <c r="O1370">
        <v>1.19</v>
      </c>
      <c r="P1370">
        <v>1.19</v>
      </c>
      <c r="Q1370">
        <v>1.19</v>
      </c>
      <c r="R1370">
        <v>1.2</v>
      </c>
      <c r="S1370">
        <v>1.2</v>
      </c>
      <c r="T1370">
        <v>1.2</v>
      </c>
      <c r="U1370">
        <v>1.21</v>
      </c>
      <c r="V1370">
        <v>1.22</v>
      </c>
      <c r="W1370">
        <v>1.22</v>
      </c>
      <c r="X1370">
        <v>1.22</v>
      </c>
      <c r="Y1370">
        <v>1.22</v>
      </c>
      <c r="Z1370">
        <v>1.22</v>
      </c>
      <c r="AA1370">
        <v>1.22</v>
      </c>
      <c r="AB1370">
        <v>1.21</v>
      </c>
      <c r="AC1370">
        <v>1.21</v>
      </c>
      <c r="AD1370">
        <v>1.21</v>
      </c>
      <c r="AE1370">
        <v>1.21</v>
      </c>
      <c r="AF1370">
        <v>1.21</v>
      </c>
      <c r="AG1370">
        <v>1.21</v>
      </c>
      <c r="AH1370">
        <v>1.17</v>
      </c>
      <c r="AI1370">
        <v>1.1399999999999999</v>
      </c>
      <c r="AJ1370">
        <v>1.1299999999999999</v>
      </c>
      <c r="AK1370">
        <v>1.1100000000000001</v>
      </c>
    </row>
    <row r="1371" spans="1:37" x14ac:dyDescent="0.3">
      <c r="A1371" s="24" t="str">
        <f t="shared" si="31"/>
        <v>SDGbaseTRAv2_UrbAS_BAU_wICAGRPVAXamach</v>
      </c>
      <c r="B1371" s="58" t="s">
        <v>221</v>
      </c>
      <c r="C1371" s="59" t="s">
        <v>276</v>
      </c>
      <c r="D1371" s="5" t="s">
        <v>212</v>
      </c>
      <c r="E1371" t="s">
        <v>56</v>
      </c>
      <c r="F1371">
        <v>1</v>
      </c>
      <c r="G1371">
        <v>1.18</v>
      </c>
      <c r="H1371">
        <v>1.17</v>
      </c>
      <c r="I1371">
        <v>1.1499999999999999</v>
      </c>
      <c r="J1371">
        <v>1.1499999999999999</v>
      </c>
      <c r="K1371">
        <v>1.1499999999999999</v>
      </c>
      <c r="L1371">
        <v>1.1499999999999999</v>
      </c>
      <c r="M1371">
        <v>1.1499999999999999</v>
      </c>
      <c r="N1371">
        <v>1.1599999999999999</v>
      </c>
      <c r="O1371">
        <v>1.1599999999999999</v>
      </c>
      <c r="P1371">
        <v>1.1599999999999999</v>
      </c>
      <c r="Q1371">
        <v>1.1599999999999999</v>
      </c>
      <c r="R1371">
        <v>1.1599999999999999</v>
      </c>
      <c r="S1371">
        <v>1.1599999999999999</v>
      </c>
      <c r="T1371">
        <v>1.17</v>
      </c>
      <c r="U1371">
        <v>1.17</v>
      </c>
      <c r="V1371">
        <v>1.18</v>
      </c>
      <c r="W1371">
        <v>1.18</v>
      </c>
      <c r="X1371">
        <v>1.18</v>
      </c>
      <c r="Y1371">
        <v>1.18</v>
      </c>
      <c r="Z1371">
        <v>1.18</v>
      </c>
      <c r="AA1371">
        <v>1.18</v>
      </c>
      <c r="AB1371">
        <v>1.17</v>
      </c>
      <c r="AC1371">
        <v>1.1599999999999999</v>
      </c>
      <c r="AD1371">
        <v>1.17</v>
      </c>
      <c r="AE1371">
        <v>1.17</v>
      </c>
      <c r="AF1371">
        <v>1.18</v>
      </c>
      <c r="AG1371">
        <v>1.17</v>
      </c>
      <c r="AH1371">
        <v>1.1399999999999999</v>
      </c>
      <c r="AI1371">
        <v>1.1100000000000001</v>
      </c>
      <c r="AJ1371">
        <v>1.0900000000000001</v>
      </c>
      <c r="AK1371">
        <v>1.08</v>
      </c>
    </row>
    <row r="1372" spans="1:37" x14ac:dyDescent="0.3">
      <c r="A1372" s="24" t="str">
        <f t="shared" si="31"/>
        <v>SDGbaseTRAv2_UrbAS_BAU_wICAGRPVAXafcel</v>
      </c>
      <c r="B1372" s="58" t="s">
        <v>221</v>
      </c>
      <c r="C1372" s="59" t="s">
        <v>276</v>
      </c>
      <c r="D1372" s="5" t="s">
        <v>212</v>
      </c>
      <c r="E1372" t="s">
        <v>57</v>
      </c>
      <c r="F1372">
        <v>1</v>
      </c>
      <c r="G1372">
        <v>1</v>
      </c>
      <c r="H1372">
        <v>1.01</v>
      </c>
      <c r="I1372">
        <v>0.95</v>
      </c>
      <c r="J1372">
        <v>0.92</v>
      </c>
      <c r="K1372">
        <v>0.92</v>
      </c>
      <c r="L1372">
        <v>0.92</v>
      </c>
      <c r="M1372">
        <v>0.96</v>
      </c>
      <c r="N1372">
        <v>0.99</v>
      </c>
      <c r="O1372">
        <v>1.1299999999999999</v>
      </c>
      <c r="P1372">
        <v>1.17</v>
      </c>
      <c r="Q1372">
        <v>1.17</v>
      </c>
      <c r="R1372">
        <v>1.17</v>
      </c>
      <c r="S1372">
        <v>1.17</v>
      </c>
      <c r="T1372">
        <v>1.17</v>
      </c>
      <c r="U1372">
        <v>1.18</v>
      </c>
      <c r="V1372">
        <v>1.21</v>
      </c>
      <c r="W1372">
        <v>1.22</v>
      </c>
      <c r="X1372">
        <v>1.2</v>
      </c>
      <c r="Y1372">
        <v>1.2</v>
      </c>
      <c r="Z1372">
        <v>1.19</v>
      </c>
      <c r="AA1372">
        <v>1.19</v>
      </c>
      <c r="AB1372">
        <v>1.1499999999999999</v>
      </c>
      <c r="AC1372">
        <v>1.1299999999999999</v>
      </c>
      <c r="AD1372">
        <v>1.1200000000000001</v>
      </c>
      <c r="AE1372">
        <v>1.1299999999999999</v>
      </c>
      <c r="AF1372">
        <v>1.1299999999999999</v>
      </c>
      <c r="AG1372">
        <v>1.1200000000000001</v>
      </c>
      <c r="AH1372">
        <v>1.04</v>
      </c>
      <c r="AI1372">
        <v>0.95</v>
      </c>
      <c r="AJ1372">
        <v>0.9</v>
      </c>
      <c r="AK1372">
        <v>0.85</v>
      </c>
    </row>
    <row r="1373" spans="1:37" x14ac:dyDescent="0.3">
      <c r="A1373" s="24" t="str">
        <f t="shared" si="31"/>
        <v>SDGbaseTRAv2_UrbAS_BAU_wICAGRPVAXaelct</v>
      </c>
      <c r="B1373" s="58" t="s">
        <v>221</v>
      </c>
      <c r="C1373" s="59" t="s">
        <v>276</v>
      </c>
      <c r="D1373" s="5" t="s">
        <v>212</v>
      </c>
      <c r="E1373" t="s">
        <v>58</v>
      </c>
      <c r="F1373">
        <v>1</v>
      </c>
      <c r="G1373">
        <v>1</v>
      </c>
      <c r="H1373">
        <v>1.01</v>
      </c>
      <c r="I1373">
        <v>0.96</v>
      </c>
      <c r="J1373">
        <v>0.93</v>
      </c>
      <c r="K1373">
        <v>0.93</v>
      </c>
      <c r="L1373">
        <v>0.93</v>
      </c>
      <c r="M1373">
        <v>0.97</v>
      </c>
      <c r="N1373">
        <v>0.99</v>
      </c>
      <c r="O1373">
        <v>1.1299999999999999</v>
      </c>
      <c r="P1373">
        <v>1.1599999999999999</v>
      </c>
      <c r="Q1373">
        <v>1.1599999999999999</v>
      </c>
      <c r="R1373">
        <v>1.1599999999999999</v>
      </c>
      <c r="S1373">
        <v>1.1599999999999999</v>
      </c>
      <c r="T1373">
        <v>1.17</v>
      </c>
      <c r="U1373">
        <v>1.17</v>
      </c>
      <c r="V1373">
        <v>1.2</v>
      </c>
      <c r="W1373">
        <v>1.21</v>
      </c>
      <c r="X1373">
        <v>1.19</v>
      </c>
      <c r="Y1373">
        <v>1.19</v>
      </c>
      <c r="Z1373">
        <v>1.18</v>
      </c>
      <c r="AA1373">
        <v>1.18</v>
      </c>
      <c r="AB1373">
        <v>1.1499999999999999</v>
      </c>
      <c r="AC1373">
        <v>1.1299999999999999</v>
      </c>
      <c r="AD1373">
        <v>1.1200000000000001</v>
      </c>
      <c r="AE1373">
        <v>1.1200000000000001</v>
      </c>
      <c r="AF1373">
        <v>1.1299999999999999</v>
      </c>
      <c r="AG1373">
        <v>1.1200000000000001</v>
      </c>
      <c r="AH1373">
        <v>1.05</v>
      </c>
      <c r="AI1373">
        <v>0.96</v>
      </c>
      <c r="AJ1373">
        <v>0.91</v>
      </c>
      <c r="AK1373">
        <v>0.87</v>
      </c>
    </row>
    <row r="1374" spans="1:37" x14ac:dyDescent="0.3">
      <c r="A1374" s="24" t="str">
        <f t="shared" si="31"/>
        <v>SDGbaseTRAv2_UrbAS_BAU_wICAGRPVAXaemch</v>
      </c>
      <c r="B1374" s="58" t="s">
        <v>221</v>
      </c>
      <c r="C1374" s="59" t="s">
        <v>276</v>
      </c>
      <c r="D1374" s="5" t="s">
        <v>212</v>
      </c>
      <c r="E1374" t="s">
        <v>59</v>
      </c>
      <c r="F1374">
        <v>1</v>
      </c>
      <c r="G1374">
        <v>1.19</v>
      </c>
      <c r="H1374">
        <v>1.19</v>
      </c>
      <c r="I1374">
        <v>1.19</v>
      </c>
      <c r="J1374">
        <v>1.19</v>
      </c>
      <c r="K1374">
        <v>1.18</v>
      </c>
      <c r="L1374">
        <v>1.19</v>
      </c>
      <c r="M1374">
        <v>1.19</v>
      </c>
      <c r="N1374">
        <v>1.2</v>
      </c>
      <c r="O1374">
        <v>1.19</v>
      </c>
      <c r="P1374">
        <v>1.2</v>
      </c>
      <c r="Q1374">
        <v>1.2</v>
      </c>
      <c r="R1374">
        <v>1.2</v>
      </c>
      <c r="S1374">
        <v>1.21</v>
      </c>
      <c r="T1374">
        <v>1.21</v>
      </c>
      <c r="U1374">
        <v>1.22</v>
      </c>
      <c r="V1374">
        <v>1.23</v>
      </c>
      <c r="W1374">
        <v>1.23</v>
      </c>
      <c r="X1374">
        <v>1.23</v>
      </c>
      <c r="Y1374">
        <v>1.23</v>
      </c>
      <c r="Z1374">
        <v>1.23</v>
      </c>
      <c r="AA1374">
        <v>1.23</v>
      </c>
      <c r="AB1374">
        <v>1.22</v>
      </c>
      <c r="AC1374">
        <v>1.22</v>
      </c>
      <c r="AD1374">
        <v>1.22</v>
      </c>
      <c r="AE1374">
        <v>1.22</v>
      </c>
      <c r="AF1374">
        <v>1.22</v>
      </c>
      <c r="AG1374">
        <v>1.22</v>
      </c>
      <c r="AH1374">
        <v>1.18</v>
      </c>
      <c r="AI1374">
        <v>1.1499999999999999</v>
      </c>
      <c r="AJ1374">
        <v>1.1299999999999999</v>
      </c>
      <c r="AK1374">
        <v>1.1100000000000001</v>
      </c>
    </row>
    <row r="1375" spans="1:37" x14ac:dyDescent="0.3">
      <c r="A1375" s="24" t="str">
        <f t="shared" si="31"/>
        <v>SDGbaseTRAv2_UrbAS_BAU_wICAGRPVAXasequ</v>
      </c>
      <c r="B1375" s="58" t="s">
        <v>221</v>
      </c>
      <c r="C1375" s="59" t="s">
        <v>276</v>
      </c>
      <c r="D1375" s="5" t="s">
        <v>212</v>
      </c>
      <c r="E1375" t="s">
        <v>60</v>
      </c>
      <c r="F1375">
        <v>1</v>
      </c>
      <c r="G1375">
        <v>1.2</v>
      </c>
      <c r="H1375">
        <v>1.17</v>
      </c>
      <c r="I1375">
        <v>1.1399999999999999</v>
      </c>
      <c r="J1375">
        <v>1.1200000000000001</v>
      </c>
      <c r="K1375">
        <v>1.1200000000000001</v>
      </c>
      <c r="L1375">
        <v>1.1200000000000001</v>
      </c>
      <c r="M1375">
        <v>1.1299999999999999</v>
      </c>
      <c r="N1375">
        <v>1.1399999999999999</v>
      </c>
      <c r="O1375">
        <v>1.1499999999999999</v>
      </c>
      <c r="P1375">
        <v>1.1499999999999999</v>
      </c>
      <c r="Q1375">
        <v>1.1399999999999999</v>
      </c>
      <c r="R1375">
        <v>1.1399999999999999</v>
      </c>
      <c r="S1375">
        <v>1.1399999999999999</v>
      </c>
      <c r="T1375">
        <v>1.1499999999999999</v>
      </c>
      <c r="U1375">
        <v>1.1499999999999999</v>
      </c>
      <c r="V1375">
        <v>1.1599999999999999</v>
      </c>
      <c r="W1375">
        <v>1.1599999999999999</v>
      </c>
      <c r="X1375">
        <v>1.1599999999999999</v>
      </c>
      <c r="Y1375">
        <v>1.1599999999999999</v>
      </c>
      <c r="Z1375">
        <v>1.1599999999999999</v>
      </c>
      <c r="AA1375">
        <v>1.1599999999999999</v>
      </c>
      <c r="AB1375">
        <v>1.1299999999999999</v>
      </c>
      <c r="AC1375">
        <v>1.1200000000000001</v>
      </c>
      <c r="AD1375">
        <v>1.1299999999999999</v>
      </c>
      <c r="AE1375">
        <v>1.1399999999999999</v>
      </c>
      <c r="AF1375">
        <v>1.1499999999999999</v>
      </c>
      <c r="AG1375">
        <v>1.1499999999999999</v>
      </c>
      <c r="AH1375">
        <v>1.1000000000000001</v>
      </c>
      <c r="AI1375">
        <v>1.06</v>
      </c>
      <c r="AJ1375">
        <v>1.04</v>
      </c>
      <c r="AK1375">
        <v>1.03</v>
      </c>
    </row>
    <row r="1376" spans="1:37" x14ac:dyDescent="0.3">
      <c r="A1376" s="24" t="str">
        <f t="shared" si="31"/>
        <v>SDGbaseTRAv2_UrbAS_BAU_wICAGRPVAXavehi</v>
      </c>
      <c r="B1376" s="58" t="s">
        <v>221</v>
      </c>
      <c r="C1376" s="59" t="s">
        <v>276</v>
      </c>
      <c r="D1376" s="5" t="s">
        <v>212</v>
      </c>
      <c r="E1376" t="s">
        <v>61</v>
      </c>
      <c r="F1376">
        <v>1</v>
      </c>
      <c r="G1376">
        <v>1.18</v>
      </c>
      <c r="H1376">
        <v>1.18</v>
      </c>
      <c r="I1376">
        <v>1.17</v>
      </c>
      <c r="J1376">
        <v>1.1599999999999999</v>
      </c>
      <c r="K1376">
        <v>1.1499999999999999</v>
      </c>
      <c r="L1376">
        <v>1.1599999999999999</v>
      </c>
      <c r="M1376">
        <v>1.17</v>
      </c>
      <c r="N1376">
        <v>1.17</v>
      </c>
      <c r="O1376">
        <v>1.17</v>
      </c>
      <c r="P1376">
        <v>1.17</v>
      </c>
      <c r="Q1376">
        <v>1.17</v>
      </c>
      <c r="R1376">
        <v>1.18</v>
      </c>
      <c r="S1376">
        <v>1.18</v>
      </c>
      <c r="T1376">
        <v>1.19</v>
      </c>
      <c r="U1376">
        <v>1.19</v>
      </c>
      <c r="V1376">
        <v>1.2</v>
      </c>
      <c r="W1376">
        <v>1.21</v>
      </c>
      <c r="X1376">
        <v>1.21</v>
      </c>
      <c r="Y1376">
        <v>1.2</v>
      </c>
      <c r="Z1376">
        <v>1.19</v>
      </c>
      <c r="AA1376">
        <v>1.19</v>
      </c>
      <c r="AB1376">
        <v>1.18</v>
      </c>
      <c r="AC1376">
        <v>1.18</v>
      </c>
      <c r="AD1376">
        <v>1.18</v>
      </c>
      <c r="AE1376">
        <v>1.18</v>
      </c>
      <c r="AF1376">
        <v>1.19</v>
      </c>
      <c r="AG1376">
        <v>1.19</v>
      </c>
      <c r="AH1376">
        <v>1.1499999999999999</v>
      </c>
      <c r="AI1376">
        <v>1.1200000000000001</v>
      </c>
      <c r="AJ1376">
        <v>1.1000000000000001</v>
      </c>
      <c r="AK1376">
        <v>1.0900000000000001</v>
      </c>
    </row>
    <row r="1377" spans="1:37" x14ac:dyDescent="0.3">
      <c r="A1377" s="24" t="str">
        <f t="shared" si="31"/>
        <v>SDGbaseTRAv2_UrbAS_BAU_wICAGRPVAXatequ</v>
      </c>
      <c r="B1377" s="58" t="s">
        <v>221</v>
      </c>
      <c r="C1377" s="59" t="s">
        <v>276</v>
      </c>
      <c r="D1377" s="5" t="s">
        <v>212</v>
      </c>
      <c r="E1377" t="s">
        <v>62</v>
      </c>
      <c r="F1377">
        <v>1</v>
      </c>
      <c r="G1377">
        <v>1.18</v>
      </c>
      <c r="H1377">
        <v>1.18</v>
      </c>
      <c r="I1377">
        <v>1.1599999999999999</v>
      </c>
      <c r="J1377">
        <v>1.1599999999999999</v>
      </c>
      <c r="K1377">
        <v>1.1499999999999999</v>
      </c>
      <c r="L1377">
        <v>1.1599999999999999</v>
      </c>
      <c r="M1377">
        <v>1.17</v>
      </c>
      <c r="N1377">
        <v>1.17</v>
      </c>
      <c r="O1377">
        <v>1.18</v>
      </c>
      <c r="P1377">
        <v>1.19</v>
      </c>
      <c r="Q1377">
        <v>1.18</v>
      </c>
      <c r="R1377">
        <v>1.18</v>
      </c>
      <c r="S1377">
        <v>1.19</v>
      </c>
      <c r="T1377">
        <v>1.19</v>
      </c>
      <c r="U1377">
        <v>1.19</v>
      </c>
      <c r="V1377">
        <v>1.2</v>
      </c>
      <c r="W1377">
        <v>1.2</v>
      </c>
      <c r="X1377">
        <v>1.2</v>
      </c>
      <c r="Y1377">
        <v>1.2</v>
      </c>
      <c r="Z1377">
        <v>1.2</v>
      </c>
      <c r="AA1377">
        <v>1.2</v>
      </c>
      <c r="AB1377">
        <v>1.18</v>
      </c>
      <c r="AC1377">
        <v>1.18</v>
      </c>
      <c r="AD1377">
        <v>1.18</v>
      </c>
      <c r="AE1377">
        <v>1.18</v>
      </c>
      <c r="AF1377">
        <v>1.19</v>
      </c>
      <c r="AG1377">
        <v>1.18</v>
      </c>
      <c r="AH1377">
        <v>1.1399999999999999</v>
      </c>
      <c r="AI1377">
        <v>1.1000000000000001</v>
      </c>
      <c r="AJ1377">
        <v>1.08</v>
      </c>
      <c r="AK1377">
        <v>1.07</v>
      </c>
    </row>
    <row r="1378" spans="1:37" x14ac:dyDescent="0.3">
      <c r="A1378" s="24" t="str">
        <f t="shared" si="31"/>
        <v>SDGbaseTRAv2_UrbAS_BAU_wICAGRPVAXafurn</v>
      </c>
      <c r="B1378" s="58" t="s">
        <v>221</v>
      </c>
      <c r="C1378" s="59" t="s">
        <v>276</v>
      </c>
      <c r="D1378" s="5" t="s">
        <v>212</v>
      </c>
      <c r="E1378" t="s">
        <v>63</v>
      </c>
      <c r="F1378">
        <v>1</v>
      </c>
      <c r="G1378">
        <v>1.19</v>
      </c>
      <c r="H1378">
        <v>1.18</v>
      </c>
      <c r="I1378">
        <v>1.1599999999999999</v>
      </c>
      <c r="J1378">
        <v>1.1599999999999999</v>
      </c>
      <c r="K1378">
        <v>1.1599999999999999</v>
      </c>
      <c r="L1378">
        <v>1.1599999999999999</v>
      </c>
      <c r="M1378">
        <v>1.1599999999999999</v>
      </c>
      <c r="N1378">
        <v>1.17</v>
      </c>
      <c r="O1378">
        <v>1.17</v>
      </c>
      <c r="P1378">
        <v>1.17</v>
      </c>
      <c r="Q1378">
        <v>1.17</v>
      </c>
      <c r="R1378">
        <v>1.17</v>
      </c>
      <c r="S1378">
        <v>1.18</v>
      </c>
      <c r="T1378">
        <v>1.18</v>
      </c>
      <c r="U1378">
        <v>1.18</v>
      </c>
      <c r="V1378">
        <v>1.19</v>
      </c>
      <c r="W1378">
        <v>1.19</v>
      </c>
      <c r="X1378">
        <v>1.19</v>
      </c>
      <c r="Y1378">
        <v>1.19</v>
      </c>
      <c r="Z1378">
        <v>1.19</v>
      </c>
      <c r="AA1378">
        <v>1.19</v>
      </c>
      <c r="AB1378">
        <v>1.19</v>
      </c>
      <c r="AC1378">
        <v>1.18</v>
      </c>
      <c r="AD1378">
        <v>1.18</v>
      </c>
      <c r="AE1378">
        <v>1.18</v>
      </c>
      <c r="AF1378">
        <v>1.18</v>
      </c>
      <c r="AG1378">
        <v>1.18</v>
      </c>
      <c r="AH1378">
        <v>1.1499999999999999</v>
      </c>
      <c r="AI1378">
        <v>1.1299999999999999</v>
      </c>
      <c r="AJ1378">
        <v>1.1100000000000001</v>
      </c>
      <c r="AK1378">
        <v>1.1000000000000001</v>
      </c>
    </row>
    <row r="1379" spans="1:37" x14ac:dyDescent="0.3">
      <c r="A1379" s="24" t="str">
        <f t="shared" si="31"/>
        <v>SDGbaseTRAv2_UrbAS_BAU_wICAGRPVAXaoman</v>
      </c>
      <c r="B1379" s="58" t="s">
        <v>221</v>
      </c>
      <c r="C1379" s="59" t="s">
        <v>276</v>
      </c>
      <c r="D1379" s="5" t="s">
        <v>212</v>
      </c>
      <c r="E1379" t="s">
        <v>64</v>
      </c>
      <c r="F1379">
        <v>1</v>
      </c>
      <c r="G1379">
        <v>1.1200000000000001</v>
      </c>
      <c r="H1379">
        <v>1.1000000000000001</v>
      </c>
      <c r="I1379">
        <v>1.06</v>
      </c>
      <c r="J1379">
        <v>1.04</v>
      </c>
      <c r="K1379">
        <v>1.04</v>
      </c>
      <c r="L1379">
        <v>1.04</v>
      </c>
      <c r="M1379">
        <v>1.06</v>
      </c>
      <c r="N1379">
        <v>1.06</v>
      </c>
      <c r="O1379">
        <v>1.1399999999999999</v>
      </c>
      <c r="P1379">
        <v>1.1299999999999999</v>
      </c>
      <c r="Q1379">
        <v>1.1100000000000001</v>
      </c>
      <c r="R1379">
        <v>1.0900000000000001</v>
      </c>
      <c r="S1379">
        <v>1.08</v>
      </c>
      <c r="T1379">
        <v>1.08</v>
      </c>
      <c r="U1379">
        <v>1.08</v>
      </c>
      <c r="V1379">
        <v>1.07</v>
      </c>
      <c r="W1379">
        <v>1.07</v>
      </c>
      <c r="X1379">
        <v>1.07</v>
      </c>
      <c r="Y1379">
        <v>1.07</v>
      </c>
      <c r="Z1379">
        <v>1.06</v>
      </c>
      <c r="AA1379">
        <v>1.06</v>
      </c>
      <c r="AB1379">
        <v>1.05</v>
      </c>
      <c r="AC1379">
        <v>1.05</v>
      </c>
      <c r="AD1379">
        <v>1.05</v>
      </c>
      <c r="AE1379">
        <v>1.06</v>
      </c>
      <c r="AF1379">
        <v>1.06</v>
      </c>
      <c r="AG1379">
        <v>1.06</v>
      </c>
      <c r="AH1379">
        <v>1.04</v>
      </c>
      <c r="AI1379">
        <v>1.01</v>
      </c>
      <c r="AJ1379">
        <v>1</v>
      </c>
      <c r="AK1379">
        <v>0.99</v>
      </c>
    </row>
    <row r="1380" spans="1:37" x14ac:dyDescent="0.3">
      <c r="A1380" s="24" t="str">
        <f t="shared" si="31"/>
        <v>SDGbaseTRAv2_UrbAS_BAU_wICAGRPVAXaelec</v>
      </c>
      <c r="B1380" s="58" t="s">
        <v>221</v>
      </c>
      <c r="C1380" s="59" t="s">
        <v>276</v>
      </c>
      <c r="D1380" s="5" t="s">
        <v>212</v>
      </c>
      <c r="E1380" t="s">
        <v>65</v>
      </c>
      <c r="F1380">
        <v>1</v>
      </c>
      <c r="G1380">
        <v>1.1200000000000001</v>
      </c>
      <c r="H1380">
        <v>1</v>
      </c>
      <c r="I1380">
        <v>1.01</v>
      </c>
      <c r="J1380">
        <v>1.05</v>
      </c>
      <c r="K1380">
        <v>1.08</v>
      </c>
      <c r="L1380">
        <v>1.0900000000000001</v>
      </c>
      <c r="M1380">
        <v>1.08</v>
      </c>
      <c r="N1380">
        <v>1.05</v>
      </c>
      <c r="O1380">
        <v>1.04</v>
      </c>
      <c r="P1380">
        <v>1.05</v>
      </c>
      <c r="Q1380">
        <v>1.08</v>
      </c>
      <c r="R1380">
        <v>1.1299999999999999</v>
      </c>
      <c r="S1380">
        <v>1.1399999999999999</v>
      </c>
      <c r="T1380">
        <v>1.1599999999999999</v>
      </c>
      <c r="U1380">
        <v>1.17</v>
      </c>
      <c r="V1380">
        <v>1.17</v>
      </c>
      <c r="W1380">
        <v>1.18</v>
      </c>
      <c r="X1380">
        <v>1.18</v>
      </c>
      <c r="Y1380">
        <v>1.21</v>
      </c>
      <c r="Z1380">
        <v>1.23</v>
      </c>
      <c r="AA1380">
        <v>1.25</v>
      </c>
      <c r="AB1380">
        <v>1.28</v>
      </c>
      <c r="AC1380">
        <v>1.31</v>
      </c>
      <c r="AD1380">
        <v>1.33</v>
      </c>
      <c r="AE1380">
        <v>1.36</v>
      </c>
      <c r="AF1380">
        <v>1.38</v>
      </c>
      <c r="AG1380">
        <v>1.5</v>
      </c>
      <c r="AH1380">
        <v>1.58</v>
      </c>
      <c r="AI1380">
        <v>1.7</v>
      </c>
      <c r="AJ1380">
        <v>1.81</v>
      </c>
      <c r="AK1380">
        <v>1.91</v>
      </c>
    </row>
    <row r="1381" spans="1:37" x14ac:dyDescent="0.3">
      <c r="A1381" s="24" t="str">
        <f t="shared" si="31"/>
        <v>SDGbaseTRAv2_UrbAS_BAU_wICAGRPVAXawatr</v>
      </c>
      <c r="B1381" s="58" t="s">
        <v>221</v>
      </c>
      <c r="C1381" s="59" t="s">
        <v>276</v>
      </c>
      <c r="D1381" s="5" t="s">
        <v>212</v>
      </c>
      <c r="E1381" t="s">
        <v>66</v>
      </c>
      <c r="F1381">
        <v>1</v>
      </c>
      <c r="G1381">
        <v>0.85</v>
      </c>
      <c r="H1381">
        <v>0.89</v>
      </c>
      <c r="I1381">
        <v>0.9</v>
      </c>
      <c r="J1381">
        <v>0.89</v>
      </c>
      <c r="K1381">
        <v>0.92</v>
      </c>
      <c r="L1381">
        <v>0.93</v>
      </c>
      <c r="M1381">
        <v>0.93</v>
      </c>
      <c r="N1381">
        <v>0.93</v>
      </c>
      <c r="O1381">
        <v>0.93</v>
      </c>
      <c r="P1381">
        <v>0.94</v>
      </c>
      <c r="Q1381">
        <v>0.94</v>
      </c>
      <c r="R1381">
        <v>0.95</v>
      </c>
      <c r="S1381">
        <v>0.96</v>
      </c>
      <c r="T1381">
        <v>0.97</v>
      </c>
      <c r="U1381">
        <v>0.97</v>
      </c>
      <c r="V1381">
        <v>0.97</v>
      </c>
      <c r="W1381">
        <v>0.97</v>
      </c>
      <c r="X1381">
        <v>0.97</v>
      </c>
      <c r="Y1381">
        <v>0.97</v>
      </c>
      <c r="Z1381">
        <v>0.97</v>
      </c>
      <c r="AA1381">
        <v>0.97</v>
      </c>
      <c r="AB1381">
        <v>0.98</v>
      </c>
      <c r="AC1381">
        <v>0.99</v>
      </c>
      <c r="AD1381">
        <v>0.99</v>
      </c>
      <c r="AE1381">
        <v>1</v>
      </c>
      <c r="AF1381">
        <v>1</v>
      </c>
      <c r="AG1381">
        <v>1</v>
      </c>
      <c r="AH1381">
        <v>1.02</v>
      </c>
      <c r="AI1381">
        <v>1.04</v>
      </c>
      <c r="AJ1381">
        <v>1.04</v>
      </c>
      <c r="AK1381">
        <v>1.05</v>
      </c>
    </row>
    <row r="1382" spans="1:37" x14ac:dyDescent="0.3">
      <c r="A1382" s="24" t="str">
        <f t="shared" si="31"/>
        <v>SDGbaseTRAv2_UrbAS_BAU_wICAGRPVAXacons</v>
      </c>
      <c r="B1382" s="58" t="s">
        <v>221</v>
      </c>
      <c r="C1382" s="59" t="s">
        <v>276</v>
      </c>
      <c r="D1382" s="5" t="s">
        <v>212</v>
      </c>
      <c r="E1382" t="s">
        <v>67</v>
      </c>
      <c r="F1382">
        <v>1</v>
      </c>
      <c r="G1382">
        <v>1.1599999999999999</v>
      </c>
      <c r="H1382">
        <v>1.1299999999999999</v>
      </c>
      <c r="I1382">
        <v>1.1599999999999999</v>
      </c>
      <c r="J1382">
        <v>1.27</v>
      </c>
      <c r="K1382">
        <v>1.19</v>
      </c>
      <c r="L1382">
        <v>1.1499999999999999</v>
      </c>
      <c r="M1382">
        <v>1.1299999999999999</v>
      </c>
      <c r="N1382">
        <v>1.1299999999999999</v>
      </c>
      <c r="O1382">
        <v>1.1200000000000001</v>
      </c>
      <c r="P1382">
        <v>1.1200000000000001</v>
      </c>
      <c r="Q1382">
        <v>1.1200000000000001</v>
      </c>
      <c r="R1382">
        <v>1.1100000000000001</v>
      </c>
      <c r="S1382">
        <v>1.1100000000000001</v>
      </c>
      <c r="T1382">
        <v>1.1100000000000001</v>
      </c>
      <c r="U1382">
        <v>1.1100000000000001</v>
      </c>
      <c r="V1382">
        <v>1.1200000000000001</v>
      </c>
      <c r="W1382">
        <v>1.1200000000000001</v>
      </c>
      <c r="X1382">
        <v>1.1200000000000001</v>
      </c>
      <c r="Y1382">
        <v>1.1200000000000001</v>
      </c>
      <c r="Z1382">
        <v>1.1200000000000001</v>
      </c>
      <c r="AA1382">
        <v>1.1200000000000001</v>
      </c>
      <c r="AB1382">
        <v>1.1100000000000001</v>
      </c>
      <c r="AC1382">
        <v>1.1100000000000001</v>
      </c>
      <c r="AD1382">
        <v>1.1100000000000001</v>
      </c>
      <c r="AE1382">
        <v>1.1200000000000001</v>
      </c>
      <c r="AF1382">
        <v>1.1299999999999999</v>
      </c>
      <c r="AG1382">
        <v>1.1299999999999999</v>
      </c>
      <c r="AH1382">
        <v>1.1200000000000001</v>
      </c>
      <c r="AI1382">
        <v>1.1100000000000001</v>
      </c>
      <c r="AJ1382">
        <v>1.1100000000000001</v>
      </c>
      <c r="AK1382">
        <v>1.1100000000000001</v>
      </c>
    </row>
    <row r="1383" spans="1:37" x14ac:dyDescent="0.3">
      <c r="A1383" s="24" t="str">
        <f t="shared" si="31"/>
        <v>SDGbaseTRAv2_UrbAS_BAU_wICAGRPVAXatrad</v>
      </c>
      <c r="B1383" s="58" t="s">
        <v>221</v>
      </c>
      <c r="C1383" s="59" t="s">
        <v>276</v>
      </c>
      <c r="D1383" s="5" t="s">
        <v>212</v>
      </c>
      <c r="E1383" t="s">
        <v>68</v>
      </c>
      <c r="F1383">
        <v>1</v>
      </c>
      <c r="G1383">
        <v>1.01</v>
      </c>
      <c r="H1383">
        <v>1.02</v>
      </c>
      <c r="I1383">
        <v>1.03</v>
      </c>
      <c r="J1383">
        <v>1.02</v>
      </c>
      <c r="K1383">
        <v>1.02</v>
      </c>
      <c r="L1383">
        <v>1.02</v>
      </c>
      <c r="M1383">
        <v>1.02</v>
      </c>
      <c r="N1383">
        <v>1.03</v>
      </c>
      <c r="O1383">
        <v>0.98</v>
      </c>
      <c r="P1383">
        <v>0.98</v>
      </c>
      <c r="Q1383">
        <v>1</v>
      </c>
      <c r="R1383">
        <v>1.01</v>
      </c>
      <c r="S1383">
        <v>1.02</v>
      </c>
      <c r="T1383">
        <v>1.03</v>
      </c>
      <c r="U1383">
        <v>1.04</v>
      </c>
      <c r="V1383">
        <v>1.05</v>
      </c>
      <c r="W1383">
        <v>1.05</v>
      </c>
      <c r="X1383">
        <v>1.05</v>
      </c>
      <c r="Y1383">
        <v>1.05</v>
      </c>
      <c r="Z1383">
        <v>1.05</v>
      </c>
      <c r="AA1383">
        <v>1.05</v>
      </c>
      <c r="AB1383">
        <v>1.03</v>
      </c>
      <c r="AC1383">
        <v>1.02</v>
      </c>
      <c r="AD1383">
        <v>1.02</v>
      </c>
      <c r="AE1383">
        <v>1.03</v>
      </c>
      <c r="AF1383">
        <v>1.04</v>
      </c>
      <c r="AG1383">
        <v>1.04</v>
      </c>
      <c r="AH1383">
        <v>1.02</v>
      </c>
      <c r="AI1383">
        <v>1</v>
      </c>
      <c r="AJ1383">
        <v>0.99</v>
      </c>
      <c r="AK1383">
        <v>0.99</v>
      </c>
    </row>
    <row r="1384" spans="1:37" x14ac:dyDescent="0.3">
      <c r="A1384" s="24" t="str">
        <f t="shared" si="31"/>
        <v>SDGbaseTRAv2_UrbAS_BAU_wICAGRPVAXahotl</v>
      </c>
      <c r="B1384" s="58" t="s">
        <v>221</v>
      </c>
      <c r="C1384" s="59" t="s">
        <v>276</v>
      </c>
      <c r="D1384" s="5" t="s">
        <v>212</v>
      </c>
      <c r="E1384" t="s">
        <v>69</v>
      </c>
      <c r="F1384">
        <v>1</v>
      </c>
      <c r="G1384">
        <v>1.02</v>
      </c>
      <c r="H1384">
        <v>1.03</v>
      </c>
      <c r="I1384">
        <v>1.02</v>
      </c>
      <c r="J1384">
        <v>1</v>
      </c>
      <c r="K1384">
        <v>1.01</v>
      </c>
      <c r="L1384">
        <v>1.02</v>
      </c>
      <c r="M1384">
        <v>1.02</v>
      </c>
      <c r="N1384">
        <v>1.03</v>
      </c>
      <c r="O1384">
        <v>1.04</v>
      </c>
      <c r="P1384">
        <v>1.04</v>
      </c>
      <c r="Q1384">
        <v>1.04</v>
      </c>
      <c r="R1384">
        <v>1.04</v>
      </c>
      <c r="S1384">
        <v>1.05</v>
      </c>
      <c r="T1384">
        <v>1.06</v>
      </c>
      <c r="U1384">
        <v>1.06</v>
      </c>
      <c r="V1384">
        <v>1.06</v>
      </c>
      <c r="W1384">
        <v>1.07</v>
      </c>
      <c r="X1384">
        <v>1.07</v>
      </c>
      <c r="Y1384">
        <v>1.07</v>
      </c>
      <c r="Z1384">
        <v>1.07</v>
      </c>
      <c r="AA1384">
        <v>1.07</v>
      </c>
      <c r="AB1384">
        <v>1.07</v>
      </c>
      <c r="AC1384">
        <v>1.07</v>
      </c>
      <c r="AD1384">
        <v>1.07</v>
      </c>
      <c r="AE1384">
        <v>1.07</v>
      </c>
      <c r="AF1384">
        <v>1.07</v>
      </c>
      <c r="AG1384">
        <v>1.07</v>
      </c>
      <c r="AH1384">
        <v>1.07</v>
      </c>
      <c r="AI1384">
        <v>1.06</v>
      </c>
      <c r="AJ1384">
        <v>1.06</v>
      </c>
      <c r="AK1384">
        <v>1.05</v>
      </c>
    </row>
    <row r="1385" spans="1:37" x14ac:dyDescent="0.3">
      <c r="A1385" s="24" t="str">
        <f t="shared" si="31"/>
        <v>SDGbaseTRAv2_UrbAS_BAU_wICAGRPVAXaltrp-p</v>
      </c>
      <c r="B1385" s="58" t="s">
        <v>221</v>
      </c>
      <c r="C1385" s="59" t="s">
        <v>276</v>
      </c>
      <c r="D1385" s="5" t="s">
        <v>212</v>
      </c>
      <c r="E1385" t="s">
        <v>70</v>
      </c>
      <c r="F1385">
        <v>1</v>
      </c>
      <c r="G1385">
        <v>0.98</v>
      </c>
      <c r="H1385">
        <v>0.96</v>
      </c>
      <c r="I1385">
        <v>0.96</v>
      </c>
      <c r="J1385">
        <v>0.96</v>
      </c>
      <c r="K1385">
        <v>0.96</v>
      </c>
      <c r="L1385">
        <v>0.96</v>
      </c>
      <c r="M1385">
        <v>0.97</v>
      </c>
      <c r="N1385">
        <v>0.98</v>
      </c>
      <c r="O1385">
        <v>0.99</v>
      </c>
      <c r="P1385">
        <v>1</v>
      </c>
      <c r="Q1385">
        <v>1</v>
      </c>
      <c r="R1385">
        <v>1.01</v>
      </c>
      <c r="S1385">
        <v>1.02</v>
      </c>
      <c r="T1385">
        <v>1.02</v>
      </c>
      <c r="U1385">
        <v>1.02</v>
      </c>
      <c r="V1385">
        <v>1.02</v>
      </c>
      <c r="W1385">
        <v>1.02</v>
      </c>
      <c r="X1385">
        <v>1.03</v>
      </c>
      <c r="Y1385">
        <v>1.02</v>
      </c>
      <c r="Z1385">
        <v>1.02</v>
      </c>
      <c r="AA1385">
        <v>1.01</v>
      </c>
      <c r="AB1385">
        <v>1.01</v>
      </c>
      <c r="AC1385">
        <v>1.01</v>
      </c>
      <c r="AD1385">
        <v>1</v>
      </c>
      <c r="AE1385">
        <v>1</v>
      </c>
      <c r="AF1385">
        <v>1</v>
      </c>
      <c r="AG1385">
        <v>0.99</v>
      </c>
      <c r="AH1385">
        <v>1</v>
      </c>
      <c r="AI1385">
        <v>1</v>
      </c>
      <c r="AJ1385">
        <v>1.01</v>
      </c>
      <c r="AK1385">
        <v>1.01</v>
      </c>
    </row>
    <row r="1386" spans="1:37" x14ac:dyDescent="0.3">
      <c r="A1386" s="24" t="str">
        <f t="shared" si="31"/>
        <v>SDGbaseTRAv2_UrbAS_BAU_wICAGRPVAXaltrp-f</v>
      </c>
      <c r="B1386" s="58" t="s">
        <v>221</v>
      </c>
      <c r="C1386" s="59" t="s">
        <v>276</v>
      </c>
      <c r="D1386" s="5" t="s">
        <v>212</v>
      </c>
      <c r="E1386" t="s">
        <v>71</v>
      </c>
      <c r="F1386">
        <v>1</v>
      </c>
      <c r="G1386">
        <v>0.94</v>
      </c>
      <c r="H1386">
        <v>0.94</v>
      </c>
      <c r="I1386">
        <v>0.99</v>
      </c>
      <c r="J1386">
        <v>1</v>
      </c>
      <c r="K1386">
        <v>0.99</v>
      </c>
      <c r="L1386">
        <v>0.98</v>
      </c>
      <c r="M1386">
        <v>0.98</v>
      </c>
      <c r="N1386">
        <v>0.99</v>
      </c>
      <c r="O1386">
        <v>0.99</v>
      </c>
      <c r="P1386">
        <v>1.01</v>
      </c>
      <c r="Q1386">
        <v>1.03</v>
      </c>
      <c r="R1386">
        <v>1.03</v>
      </c>
      <c r="S1386">
        <v>1.01</v>
      </c>
      <c r="T1386">
        <v>1</v>
      </c>
      <c r="U1386">
        <v>1.01</v>
      </c>
      <c r="V1386">
        <v>1.02</v>
      </c>
      <c r="W1386">
        <v>1</v>
      </c>
      <c r="X1386">
        <v>1.01</v>
      </c>
      <c r="Y1386">
        <v>1.01</v>
      </c>
      <c r="Z1386">
        <v>1.03</v>
      </c>
      <c r="AA1386">
        <v>1.04</v>
      </c>
      <c r="AB1386">
        <v>1.03</v>
      </c>
      <c r="AC1386">
        <v>1.03</v>
      </c>
      <c r="AD1386">
        <v>1.03</v>
      </c>
      <c r="AE1386">
        <v>1.03</v>
      </c>
      <c r="AF1386">
        <v>1.02</v>
      </c>
      <c r="AG1386">
        <v>1.01</v>
      </c>
      <c r="AH1386">
        <v>1.01</v>
      </c>
      <c r="AI1386">
        <v>1.03</v>
      </c>
      <c r="AJ1386">
        <v>1.04</v>
      </c>
      <c r="AK1386">
        <v>1.05</v>
      </c>
    </row>
    <row r="1387" spans="1:37" x14ac:dyDescent="0.3">
      <c r="A1387" s="24" t="str">
        <f t="shared" si="31"/>
        <v>SDGbaseTRAv2_UrbAS_BAU_wICAGRPVAXaotrp-p</v>
      </c>
      <c r="B1387" s="58" t="s">
        <v>221</v>
      </c>
      <c r="C1387" s="59" t="s">
        <v>276</v>
      </c>
      <c r="D1387" s="5" t="s">
        <v>212</v>
      </c>
      <c r="E1387" t="s">
        <v>72</v>
      </c>
      <c r="F1387">
        <v>1</v>
      </c>
      <c r="G1387">
        <v>1.08</v>
      </c>
      <c r="H1387">
        <v>1.08</v>
      </c>
      <c r="I1387">
        <v>1.1000000000000001</v>
      </c>
      <c r="J1387">
        <v>1.08</v>
      </c>
      <c r="K1387">
        <v>1.07</v>
      </c>
      <c r="L1387">
        <v>1.05</v>
      </c>
      <c r="M1387">
        <v>1.04</v>
      </c>
      <c r="N1387">
        <v>1.02</v>
      </c>
      <c r="O1387">
        <v>0.97</v>
      </c>
      <c r="P1387">
        <v>0.97</v>
      </c>
      <c r="Q1387">
        <v>0.98</v>
      </c>
      <c r="R1387">
        <v>0.99</v>
      </c>
      <c r="S1387">
        <v>0.99</v>
      </c>
      <c r="T1387">
        <v>1</v>
      </c>
      <c r="U1387">
        <v>1</v>
      </c>
      <c r="V1387">
        <v>1</v>
      </c>
      <c r="W1387">
        <v>1</v>
      </c>
      <c r="X1387">
        <v>0.99</v>
      </c>
      <c r="Y1387">
        <v>0.99</v>
      </c>
      <c r="Z1387">
        <v>0.98</v>
      </c>
      <c r="AA1387">
        <v>0.98</v>
      </c>
      <c r="AB1387">
        <v>0.96</v>
      </c>
      <c r="AC1387">
        <v>0.96</v>
      </c>
      <c r="AD1387">
        <v>0.96</v>
      </c>
      <c r="AE1387">
        <v>0.96</v>
      </c>
      <c r="AF1387">
        <v>0.97</v>
      </c>
      <c r="AG1387">
        <v>0.98</v>
      </c>
      <c r="AH1387">
        <v>0.98</v>
      </c>
      <c r="AI1387">
        <v>0.99</v>
      </c>
      <c r="AJ1387">
        <v>1</v>
      </c>
      <c r="AK1387">
        <v>1.02</v>
      </c>
    </row>
    <row r="1388" spans="1:37" x14ac:dyDescent="0.3">
      <c r="A1388" s="24" t="str">
        <f t="shared" si="31"/>
        <v>SDGbaseTRAv2_UrbAS_BAU_wICAGRPVAXaotrp-f</v>
      </c>
      <c r="B1388" s="58" t="s">
        <v>221</v>
      </c>
      <c r="C1388" s="59" t="s">
        <v>276</v>
      </c>
      <c r="D1388" s="5" t="s">
        <v>212</v>
      </c>
      <c r="E1388" t="s">
        <v>73</v>
      </c>
      <c r="F1388">
        <v>1</v>
      </c>
      <c r="G1388">
        <v>1.01</v>
      </c>
      <c r="H1388">
        <v>1.02</v>
      </c>
      <c r="I1388">
        <v>1.03</v>
      </c>
      <c r="J1388">
        <v>1.02</v>
      </c>
      <c r="K1388">
        <v>1.01</v>
      </c>
      <c r="L1388">
        <v>1</v>
      </c>
      <c r="M1388">
        <v>1</v>
      </c>
      <c r="N1388">
        <v>1</v>
      </c>
      <c r="O1388">
        <v>0.98</v>
      </c>
      <c r="P1388">
        <v>0.99</v>
      </c>
      <c r="Q1388">
        <v>1.01</v>
      </c>
      <c r="R1388">
        <v>1.01</v>
      </c>
      <c r="S1388">
        <v>1.01</v>
      </c>
      <c r="T1388">
        <v>1</v>
      </c>
      <c r="U1388">
        <v>1.01</v>
      </c>
      <c r="V1388">
        <v>1.02</v>
      </c>
      <c r="W1388">
        <v>1.01</v>
      </c>
      <c r="X1388">
        <v>1.01</v>
      </c>
      <c r="Y1388">
        <v>1.01</v>
      </c>
      <c r="Z1388">
        <v>1.02</v>
      </c>
      <c r="AA1388">
        <v>1.02</v>
      </c>
      <c r="AB1388">
        <v>1.01</v>
      </c>
      <c r="AC1388">
        <v>1.01</v>
      </c>
      <c r="AD1388">
        <v>1.01</v>
      </c>
      <c r="AE1388">
        <v>1.01</v>
      </c>
      <c r="AF1388">
        <v>1.01</v>
      </c>
      <c r="AG1388">
        <v>1</v>
      </c>
      <c r="AH1388">
        <v>1</v>
      </c>
      <c r="AI1388">
        <v>1.01</v>
      </c>
      <c r="AJ1388">
        <v>1.01</v>
      </c>
      <c r="AK1388">
        <v>1.02</v>
      </c>
    </row>
    <row r="1389" spans="1:37" x14ac:dyDescent="0.3">
      <c r="A1389" s="24" t="str">
        <f t="shared" si="31"/>
        <v>SDGbaseTRAv2_UrbAS_BAU_wICAGRPVAXaprtr</v>
      </c>
      <c r="B1389" s="58" t="s">
        <v>221</v>
      </c>
      <c r="C1389" s="59" t="s">
        <v>276</v>
      </c>
      <c r="D1389" s="5" t="s">
        <v>212</v>
      </c>
      <c r="E1389" t="s">
        <v>74</v>
      </c>
      <c r="F1389">
        <v>1</v>
      </c>
      <c r="G1389">
        <v>1.02</v>
      </c>
      <c r="H1389">
        <v>1.02</v>
      </c>
      <c r="I1389">
        <v>1</v>
      </c>
      <c r="J1389">
        <v>0.99</v>
      </c>
      <c r="K1389">
        <v>0.98</v>
      </c>
      <c r="L1389">
        <v>0.98</v>
      </c>
      <c r="M1389">
        <v>0.98</v>
      </c>
      <c r="N1389">
        <v>0.98</v>
      </c>
      <c r="O1389">
        <v>0.97</v>
      </c>
      <c r="P1389">
        <v>0.98</v>
      </c>
      <c r="Q1389">
        <v>0.98</v>
      </c>
      <c r="R1389">
        <v>1</v>
      </c>
      <c r="S1389">
        <v>1.01</v>
      </c>
      <c r="T1389">
        <v>1.02</v>
      </c>
      <c r="U1389">
        <v>1.02</v>
      </c>
      <c r="V1389">
        <v>1.03</v>
      </c>
      <c r="W1389">
        <v>1.04</v>
      </c>
      <c r="X1389">
        <v>1.04</v>
      </c>
      <c r="Y1389">
        <v>1.04</v>
      </c>
      <c r="Z1389">
        <v>1.04</v>
      </c>
      <c r="AA1389">
        <v>1.04</v>
      </c>
      <c r="AB1389">
        <v>1.04</v>
      </c>
      <c r="AC1389">
        <v>1.03</v>
      </c>
      <c r="AD1389">
        <v>1.03</v>
      </c>
      <c r="AE1389">
        <v>1.03</v>
      </c>
      <c r="AF1389">
        <v>1.04</v>
      </c>
      <c r="AG1389">
        <v>1.03</v>
      </c>
      <c r="AH1389">
        <v>1.01</v>
      </c>
      <c r="AI1389">
        <v>0.98</v>
      </c>
      <c r="AJ1389">
        <v>0.97</v>
      </c>
      <c r="AK1389">
        <v>0.95</v>
      </c>
    </row>
    <row r="1390" spans="1:37" x14ac:dyDescent="0.3">
      <c r="A1390" s="24" t="str">
        <f t="shared" si="31"/>
        <v>SDGbaseTRAv2_UrbAS_BAU_wICAGRPVAXatrps</v>
      </c>
      <c r="B1390" s="58" t="s">
        <v>221</v>
      </c>
      <c r="C1390" s="59" t="s">
        <v>276</v>
      </c>
      <c r="D1390" s="5" t="s">
        <v>212</v>
      </c>
      <c r="E1390" t="s">
        <v>75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0.99</v>
      </c>
      <c r="Q1390">
        <v>0.99</v>
      </c>
      <c r="R1390">
        <v>1</v>
      </c>
      <c r="S1390">
        <v>1.01</v>
      </c>
      <c r="T1390">
        <v>1.01</v>
      </c>
      <c r="U1390">
        <v>1.02</v>
      </c>
      <c r="V1390">
        <v>1.02</v>
      </c>
      <c r="W1390">
        <v>1.03</v>
      </c>
      <c r="X1390">
        <v>1.03</v>
      </c>
      <c r="Y1390">
        <v>1.03</v>
      </c>
      <c r="Z1390">
        <v>1.03</v>
      </c>
      <c r="AA1390">
        <v>1.03</v>
      </c>
      <c r="AB1390">
        <v>1.05</v>
      </c>
      <c r="AC1390">
        <v>1.06</v>
      </c>
      <c r="AD1390">
        <v>1.07</v>
      </c>
      <c r="AE1390">
        <v>1.08</v>
      </c>
      <c r="AF1390">
        <v>1.08</v>
      </c>
      <c r="AG1390">
        <v>1.08</v>
      </c>
      <c r="AH1390">
        <v>1.08</v>
      </c>
      <c r="AI1390">
        <v>1.08</v>
      </c>
      <c r="AJ1390">
        <v>1.08</v>
      </c>
      <c r="AK1390">
        <v>1.0900000000000001</v>
      </c>
    </row>
    <row r="1391" spans="1:37" x14ac:dyDescent="0.3">
      <c r="A1391" s="24" t="str">
        <f t="shared" ref="A1391:A1395" si="32">_xlfn.CONCAT(C1391,D1391,E1391)</f>
        <v>SDGbaseTRAv2_UrbAS_BAU_wICAGRPVAXacomm</v>
      </c>
      <c r="B1391" s="58" t="s">
        <v>221</v>
      </c>
      <c r="C1391" s="59" t="s">
        <v>276</v>
      </c>
      <c r="D1391" s="5" t="s">
        <v>212</v>
      </c>
      <c r="E1391" t="s">
        <v>76</v>
      </c>
      <c r="F1391">
        <v>1</v>
      </c>
      <c r="G1391">
        <v>0.88</v>
      </c>
      <c r="H1391">
        <v>0.92</v>
      </c>
      <c r="I1391">
        <v>0.93</v>
      </c>
      <c r="J1391">
        <v>0.93</v>
      </c>
      <c r="K1391">
        <v>0.94</v>
      </c>
      <c r="L1391">
        <v>0.95</v>
      </c>
      <c r="M1391">
        <v>0.96</v>
      </c>
      <c r="N1391">
        <v>0.96</v>
      </c>
      <c r="O1391">
        <v>0.96</v>
      </c>
      <c r="P1391">
        <v>0.96</v>
      </c>
      <c r="Q1391">
        <v>0.97</v>
      </c>
      <c r="R1391">
        <v>0.97</v>
      </c>
      <c r="S1391">
        <v>0.98</v>
      </c>
      <c r="T1391">
        <v>0.98</v>
      </c>
      <c r="U1391">
        <v>0.99</v>
      </c>
      <c r="V1391">
        <v>0.99</v>
      </c>
      <c r="W1391">
        <v>1</v>
      </c>
      <c r="X1391">
        <v>1</v>
      </c>
      <c r="Y1391">
        <v>1</v>
      </c>
      <c r="Z1391">
        <v>1</v>
      </c>
      <c r="AA1391">
        <v>1</v>
      </c>
      <c r="AB1391">
        <v>0.99</v>
      </c>
      <c r="AC1391">
        <v>0.99</v>
      </c>
      <c r="AD1391">
        <v>0.99</v>
      </c>
      <c r="AE1391">
        <v>1</v>
      </c>
      <c r="AF1391">
        <v>1</v>
      </c>
      <c r="AG1391">
        <v>1</v>
      </c>
      <c r="AH1391">
        <v>1</v>
      </c>
      <c r="AI1391">
        <v>1</v>
      </c>
      <c r="AJ1391">
        <v>1</v>
      </c>
      <c r="AK1391">
        <v>1</v>
      </c>
    </row>
    <row r="1392" spans="1:37" x14ac:dyDescent="0.3">
      <c r="A1392" s="24" t="str">
        <f t="shared" si="32"/>
        <v>SDGbaseTRAv2_UrbAS_BAU_wICAGRPVAXafsrv</v>
      </c>
      <c r="B1392" s="58" t="s">
        <v>221</v>
      </c>
      <c r="C1392" s="59" t="s">
        <v>276</v>
      </c>
      <c r="D1392" s="5" t="s">
        <v>212</v>
      </c>
      <c r="E1392" t="s">
        <v>77</v>
      </c>
      <c r="F1392">
        <v>1</v>
      </c>
      <c r="G1392">
        <v>0.96</v>
      </c>
      <c r="H1392">
        <v>0.97</v>
      </c>
      <c r="I1392">
        <v>0.97</v>
      </c>
      <c r="J1392">
        <v>0.96</v>
      </c>
      <c r="K1392">
        <v>0.97</v>
      </c>
      <c r="L1392">
        <v>0.98</v>
      </c>
      <c r="M1392">
        <v>0.98</v>
      </c>
      <c r="N1392">
        <v>0.99</v>
      </c>
      <c r="O1392">
        <v>0.98</v>
      </c>
      <c r="P1392">
        <v>0.99</v>
      </c>
      <c r="Q1392">
        <v>0.99</v>
      </c>
      <c r="R1392">
        <v>1</v>
      </c>
      <c r="S1392">
        <v>1</v>
      </c>
      <c r="T1392">
        <v>1.01</v>
      </c>
      <c r="U1392">
        <v>1.01</v>
      </c>
      <c r="V1392">
        <v>1.02</v>
      </c>
      <c r="W1392">
        <v>1.02</v>
      </c>
      <c r="X1392">
        <v>1.03</v>
      </c>
      <c r="Y1392">
        <v>1.03</v>
      </c>
      <c r="Z1392">
        <v>1.03</v>
      </c>
      <c r="AA1392">
        <v>1.03</v>
      </c>
      <c r="AB1392">
        <v>1.03</v>
      </c>
      <c r="AC1392">
        <v>1.03</v>
      </c>
      <c r="AD1392">
        <v>1.03</v>
      </c>
      <c r="AE1392">
        <v>1.03</v>
      </c>
      <c r="AF1392">
        <v>1.03</v>
      </c>
      <c r="AG1392">
        <v>1.03</v>
      </c>
      <c r="AH1392">
        <v>1.02</v>
      </c>
      <c r="AI1392">
        <v>1.01</v>
      </c>
      <c r="AJ1392">
        <v>1</v>
      </c>
      <c r="AK1392">
        <v>0.99</v>
      </c>
    </row>
    <row r="1393" spans="1:37" x14ac:dyDescent="0.3">
      <c r="A1393" s="24" t="str">
        <f t="shared" si="32"/>
        <v>SDGbaseTRAv2_UrbAS_BAU_wICAGRPVAXabsrv</v>
      </c>
      <c r="B1393" s="58" t="s">
        <v>221</v>
      </c>
      <c r="C1393" s="59" t="s">
        <v>276</v>
      </c>
      <c r="D1393" s="5" t="s">
        <v>212</v>
      </c>
      <c r="E1393" t="s">
        <v>78</v>
      </c>
      <c r="F1393">
        <v>1</v>
      </c>
      <c r="G1393">
        <v>0.89</v>
      </c>
      <c r="H1393">
        <v>0.91</v>
      </c>
      <c r="I1393">
        <v>0.92</v>
      </c>
      <c r="J1393">
        <v>0.92</v>
      </c>
      <c r="K1393">
        <v>0.94</v>
      </c>
      <c r="L1393">
        <v>0.94</v>
      </c>
      <c r="M1393">
        <v>0.95</v>
      </c>
      <c r="N1393">
        <v>0.95</v>
      </c>
      <c r="O1393">
        <v>0.95</v>
      </c>
      <c r="P1393">
        <v>0.96</v>
      </c>
      <c r="Q1393">
        <v>0.96</v>
      </c>
      <c r="R1393">
        <v>0.97</v>
      </c>
      <c r="S1393">
        <v>0.97</v>
      </c>
      <c r="T1393">
        <v>0.98</v>
      </c>
      <c r="U1393">
        <v>0.98</v>
      </c>
      <c r="V1393">
        <v>0.99</v>
      </c>
      <c r="W1393">
        <v>0.99</v>
      </c>
      <c r="X1393">
        <v>0.99</v>
      </c>
      <c r="Y1393">
        <v>0.99</v>
      </c>
      <c r="Z1393">
        <v>0.99</v>
      </c>
      <c r="AA1393">
        <v>0.99</v>
      </c>
      <c r="AB1393">
        <v>0.99</v>
      </c>
      <c r="AC1393">
        <v>0.99</v>
      </c>
      <c r="AD1393">
        <v>0.99</v>
      </c>
      <c r="AE1393">
        <v>0.99</v>
      </c>
      <c r="AF1393">
        <v>0.99</v>
      </c>
      <c r="AG1393">
        <v>0.99</v>
      </c>
      <c r="AH1393">
        <v>0.99</v>
      </c>
      <c r="AI1393">
        <v>0.99</v>
      </c>
      <c r="AJ1393">
        <v>0.99</v>
      </c>
      <c r="AK1393">
        <v>0.99</v>
      </c>
    </row>
    <row r="1394" spans="1:37" x14ac:dyDescent="0.3">
      <c r="A1394" s="24" t="str">
        <f t="shared" si="32"/>
        <v>SDGbaseTRAv2_UrbAS_BAU_wICAGRPVAXagsrv</v>
      </c>
      <c r="B1394" s="58" t="s">
        <v>221</v>
      </c>
      <c r="C1394" s="59" t="s">
        <v>276</v>
      </c>
      <c r="D1394" s="5" t="s">
        <v>212</v>
      </c>
      <c r="E1394" t="s">
        <v>79</v>
      </c>
      <c r="F1394">
        <v>1</v>
      </c>
      <c r="G1394">
        <v>1.01</v>
      </c>
      <c r="H1394">
        <v>1.02</v>
      </c>
      <c r="I1394">
        <v>1.02</v>
      </c>
      <c r="J1394">
        <v>1.02</v>
      </c>
      <c r="K1394">
        <v>1.02</v>
      </c>
      <c r="L1394">
        <v>1.02</v>
      </c>
      <c r="M1394">
        <v>1.03</v>
      </c>
      <c r="N1394">
        <v>1.03</v>
      </c>
      <c r="O1394">
        <v>1.03</v>
      </c>
      <c r="P1394">
        <v>1.03</v>
      </c>
      <c r="Q1394">
        <v>1.03</v>
      </c>
      <c r="R1394">
        <v>1.04</v>
      </c>
      <c r="S1394">
        <v>1.04</v>
      </c>
      <c r="T1394">
        <v>1.04</v>
      </c>
      <c r="U1394">
        <v>1.05</v>
      </c>
      <c r="V1394">
        <v>1.05</v>
      </c>
      <c r="W1394">
        <v>1.05</v>
      </c>
      <c r="X1394">
        <v>1.06</v>
      </c>
      <c r="Y1394">
        <v>1.06</v>
      </c>
      <c r="Z1394">
        <v>1.06</v>
      </c>
      <c r="AA1394">
        <v>1.05</v>
      </c>
      <c r="AB1394">
        <v>1.05</v>
      </c>
      <c r="AC1394">
        <v>1.05</v>
      </c>
      <c r="AD1394">
        <v>1.05</v>
      </c>
      <c r="AE1394">
        <v>1.05</v>
      </c>
      <c r="AF1394">
        <v>1.05</v>
      </c>
      <c r="AG1394">
        <v>1.05</v>
      </c>
      <c r="AH1394">
        <v>1.03</v>
      </c>
      <c r="AI1394">
        <v>1.01</v>
      </c>
      <c r="AJ1394">
        <v>0.99</v>
      </c>
      <c r="AK1394">
        <v>0.98</v>
      </c>
    </row>
    <row r="1395" spans="1:37" x14ac:dyDescent="0.3">
      <c r="A1395" s="24" t="str">
        <f t="shared" si="32"/>
        <v>SDGbaseTRAv2_UrbAS_BAU_wICAGRPVAXaosrv</v>
      </c>
      <c r="B1395" s="58" t="s">
        <v>221</v>
      </c>
      <c r="C1395" s="59" t="s">
        <v>276</v>
      </c>
      <c r="D1395" s="5" t="s">
        <v>212</v>
      </c>
      <c r="E1395" t="s">
        <v>80</v>
      </c>
      <c r="F1395">
        <v>1</v>
      </c>
      <c r="G1395">
        <v>1.1399999999999999</v>
      </c>
      <c r="H1395">
        <v>1.1200000000000001</v>
      </c>
      <c r="I1395">
        <v>1.1000000000000001</v>
      </c>
      <c r="J1395">
        <v>1.0900000000000001</v>
      </c>
      <c r="K1395">
        <v>1.0900000000000001</v>
      </c>
      <c r="L1395">
        <v>1.0900000000000001</v>
      </c>
      <c r="M1395">
        <v>1.0900000000000001</v>
      </c>
      <c r="N1395">
        <v>1.0900000000000001</v>
      </c>
      <c r="O1395">
        <v>1.0900000000000001</v>
      </c>
      <c r="P1395">
        <v>1.0900000000000001</v>
      </c>
      <c r="Q1395">
        <v>1.1000000000000001</v>
      </c>
      <c r="R1395">
        <v>1.1000000000000001</v>
      </c>
      <c r="S1395">
        <v>1.1100000000000001</v>
      </c>
      <c r="T1395">
        <v>1.1100000000000001</v>
      </c>
      <c r="U1395">
        <v>1.1200000000000001</v>
      </c>
      <c r="V1395">
        <v>1.1200000000000001</v>
      </c>
      <c r="W1395">
        <v>1.1299999999999999</v>
      </c>
      <c r="X1395">
        <v>1.1299999999999999</v>
      </c>
      <c r="Y1395">
        <v>1.1299999999999999</v>
      </c>
      <c r="Z1395">
        <v>1.1299999999999999</v>
      </c>
      <c r="AA1395">
        <v>1.1299999999999999</v>
      </c>
      <c r="AB1395">
        <v>1.1299999999999999</v>
      </c>
      <c r="AC1395">
        <v>1.1299999999999999</v>
      </c>
      <c r="AD1395">
        <v>1.1299999999999999</v>
      </c>
      <c r="AE1395">
        <v>1.1299999999999999</v>
      </c>
      <c r="AF1395">
        <v>1.1299999999999999</v>
      </c>
      <c r="AG1395">
        <v>1.1299999999999999</v>
      </c>
      <c r="AH1395">
        <v>1.1299999999999999</v>
      </c>
      <c r="AI1395">
        <v>1.1299999999999999</v>
      </c>
      <c r="AJ1395">
        <v>1.1299999999999999</v>
      </c>
      <c r="AK1395">
        <v>1.1299999999999999</v>
      </c>
    </row>
    <row r="1396" spans="1:37" x14ac:dyDescent="0.3">
      <c r="A1396" s="24" t="str">
        <f t="shared" ref="A1396:A1403" si="33">_xlfn.CONCAT(C1396,D1396,E1396)</f>
        <v>SDGbaseTRAv2_UrbAS_BAU_wICAGRutaxbase</v>
      </c>
      <c r="B1396" s="58" t="s">
        <v>221</v>
      </c>
      <c r="C1396" s="59" t="s">
        <v>276</v>
      </c>
      <c r="D1396" s="3" t="s">
        <v>225</v>
      </c>
      <c r="E1396" s="5" t="s">
        <v>219</v>
      </c>
      <c r="F1396">
        <v>58.648751329495703</v>
      </c>
      <c r="G1396">
        <v>55.563298427929404</v>
      </c>
      <c r="H1396">
        <v>57.134741619112297</v>
      </c>
      <c r="I1396">
        <v>57.748216359480601</v>
      </c>
      <c r="J1396">
        <v>53.4128751628541</v>
      </c>
      <c r="K1396">
        <v>54.396650412478103</v>
      </c>
      <c r="L1396">
        <v>55.444083514295698</v>
      </c>
      <c r="M1396">
        <v>56.212730243552599</v>
      </c>
      <c r="N1396">
        <v>56.044076765392703</v>
      </c>
      <c r="O1396">
        <v>55.861039886532602</v>
      </c>
      <c r="P1396">
        <v>56.315480248969699</v>
      </c>
      <c r="Q1396">
        <v>56.717492822629502</v>
      </c>
      <c r="R1396">
        <v>58.398745199703498</v>
      </c>
      <c r="S1396">
        <v>60.706436509793399</v>
      </c>
      <c r="T1396">
        <v>62.367782027197798</v>
      </c>
      <c r="U1396">
        <v>64.231760814983105</v>
      </c>
      <c r="V1396">
        <v>66.112804201990002</v>
      </c>
      <c r="W1396">
        <v>68.143896785372803</v>
      </c>
      <c r="X1396">
        <v>70.274651251343002</v>
      </c>
      <c r="Y1396">
        <v>71.369195618306705</v>
      </c>
      <c r="Z1396">
        <v>73.342434603523898</v>
      </c>
      <c r="AA1396">
        <v>75.254167492650794</v>
      </c>
      <c r="AB1396">
        <v>76.887285665185999</v>
      </c>
      <c r="AC1396">
        <v>78.406488188562193</v>
      </c>
      <c r="AD1396">
        <v>80.241014862130996</v>
      </c>
      <c r="AE1396">
        <v>82.076147201337406</v>
      </c>
      <c r="AF1396">
        <v>83.934618676576605</v>
      </c>
      <c r="AG1396">
        <v>85.369497885470494</v>
      </c>
      <c r="AH1396">
        <v>88.886226720150702</v>
      </c>
      <c r="AI1396">
        <v>90.807153441640295</v>
      </c>
      <c r="AJ1396">
        <v>94.358612621595995</v>
      </c>
      <c r="AK1396">
        <v>97.107981391154297</v>
      </c>
    </row>
    <row r="1397" spans="1:37" x14ac:dyDescent="0.3">
      <c r="A1397" s="24" t="str">
        <f t="shared" si="33"/>
        <v>SDGbaseTRAv2_UrbAS_BAU_wICAGRimptaxbase</v>
      </c>
      <c r="B1397" s="58" t="s">
        <v>221</v>
      </c>
      <c r="C1397" s="59" t="s">
        <v>276</v>
      </c>
      <c r="D1397" s="3" t="s">
        <v>220</v>
      </c>
      <c r="E1397" s="5" t="s">
        <v>219</v>
      </c>
      <c r="F1397">
        <v>53.826071644541003</v>
      </c>
      <c r="G1397">
        <v>51.072333764605297</v>
      </c>
      <c r="H1397">
        <v>53.104285095592701</v>
      </c>
      <c r="I1397">
        <v>53.707289641046302</v>
      </c>
      <c r="J1397">
        <v>54.0616242347729</v>
      </c>
      <c r="K1397">
        <v>55.216530667036203</v>
      </c>
      <c r="L1397">
        <v>56.495838817301397</v>
      </c>
      <c r="M1397">
        <v>57.949293049958897</v>
      </c>
      <c r="N1397">
        <v>59.467783571735602</v>
      </c>
      <c r="O1397">
        <v>62.576720942937797</v>
      </c>
      <c r="P1397">
        <v>64.537573012323705</v>
      </c>
      <c r="Q1397">
        <v>66.128255416720904</v>
      </c>
      <c r="R1397">
        <v>68.248116416677405</v>
      </c>
      <c r="S1397">
        <v>70.522116036776197</v>
      </c>
      <c r="T1397">
        <v>72.995556343458404</v>
      </c>
      <c r="U1397">
        <v>75.790509554919296</v>
      </c>
      <c r="V1397">
        <v>78.450615203263496</v>
      </c>
      <c r="W1397">
        <v>81.360907714255305</v>
      </c>
      <c r="X1397">
        <v>84.494095661743003</v>
      </c>
      <c r="Y1397">
        <v>87.118245784615596</v>
      </c>
      <c r="Z1397">
        <v>89.653991656355799</v>
      </c>
      <c r="AA1397">
        <v>92.320225521959699</v>
      </c>
      <c r="AB1397">
        <v>95.526702697269201</v>
      </c>
      <c r="AC1397">
        <v>98.3725793088431</v>
      </c>
      <c r="AD1397">
        <v>101.251183607611</v>
      </c>
      <c r="AE1397">
        <v>104.222648224351</v>
      </c>
      <c r="AF1397">
        <v>107.390250865553</v>
      </c>
      <c r="AG1397">
        <v>110.55580292863399</v>
      </c>
      <c r="AH1397">
        <v>110.49444907888901</v>
      </c>
      <c r="AI1397">
        <v>109.66091537233299</v>
      </c>
      <c r="AJ1397">
        <v>109.014470312838</v>
      </c>
      <c r="AK1397">
        <v>108.245113604048</v>
      </c>
    </row>
    <row r="1398" spans="1:37" x14ac:dyDescent="0.3">
      <c r="A1398" s="24" t="str">
        <f t="shared" si="33"/>
        <v>SDGbaseTRAv2_UrbAS_BAU_wICAGRvataxbase</v>
      </c>
      <c r="B1398" s="58" t="s">
        <v>221</v>
      </c>
      <c r="C1398" s="59" t="s">
        <v>276</v>
      </c>
      <c r="D1398" s="3" t="s">
        <v>226</v>
      </c>
      <c r="E1398" s="5" t="s">
        <v>219</v>
      </c>
      <c r="F1398" s="4">
        <v>2.2587798931727801E-11</v>
      </c>
      <c r="G1398" s="4">
        <v>4.3087311273373798E-11</v>
      </c>
      <c r="H1398" s="4">
        <v>1.13914203155496E-10</v>
      </c>
      <c r="I1398" s="4">
        <v>-1.74168236725831E-10</v>
      </c>
      <c r="J1398" s="4">
        <v>6.1390899238257798E-12</v>
      </c>
      <c r="K1398" s="4">
        <v>2.9558589159935E-12</v>
      </c>
      <c r="L1398" s="4">
        <v>9.4188310961443403E-12</v>
      </c>
      <c r="M1398" s="4">
        <v>-1.1368685367616601E-12</v>
      </c>
      <c r="N1398" s="4">
        <v>8.5265136926703503E-13</v>
      </c>
      <c r="O1398" s="4">
        <v>2.2737372518836098E-12</v>
      </c>
      <c r="P1398" s="4">
        <v>-3.0127019375258201E-12</v>
      </c>
      <c r="Q1398" s="4">
        <v>4.3769445923880804E-12</v>
      </c>
      <c r="R1398" s="4">
        <v>-2.5011114579286498E-12</v>
      </c>
      <c r="S1398" s="4">
        <v>9.0949500341372496E-13</v>
      </c>
      <c r="T1398" s="4">
        <v>-3.9790405257006199E-13</v>
      </c>
      <c r="U1398" s="4">
        <v>-1.9895202678759901E-12</v>
      </c>
      <c r="V1398" s="4">
        <v>-2.1032069543168401E-12</v>
      </c>
      <c r="W1398" s="4">
        <v>2.0747849921742298E-12</v>
      </c>
      <c r="X1398" s="4">
        <v>-1.08002498016072E-12</v>
      </c>
      <c r="Y1398" s="4">
        <v>4.5474735750281395E-13</v>
      </c>
      <c r="Z1398" s="4">
        <v>-1.2164491728991499E-11</v>
      </c>
      <c r="AA1398" s="4">
        <v>-1.5916157322119701E-12</v>
      </c>
      <c r="AB1398" s="4">
        <v>1.13686964699087E-12</v>
      </c>
      <c r="AC1398" s="4">
        <v>3.63797991909859E-12</v>
      </c>
      <c r="AD1398" s="4">
        <v>1.36424248923126E-12</v>
      </c>
      <c r="AE1398" s="4">
        <v>4.0927261578531702E-12</v>
      </c>
      <c r="AF1398" s="4">
        <v>-1.4779288913321701E-11</v>
      </c>
      <c r="AG1398" s="4">
        <v>1.1368683777776899E-13</v>
      </c>
      <c r="AH1398" s="4">
        <v>2.7284884765952002E-12</v>
      </c>
      <c r="AI1398" s="4">
        <v>-5.2295945328286703E-12</v>
      </c>
      <c r="AJ1398" s="4">
        <v>-1.2391865311756E-11</v>
      </c>
      <c r="AK1398" s="4">
        <v>4.45113210499688E-12</v>
      </c>
    </row>
    <row r="1399" spans="1:37" x14ac:dyDescent="0.3">
      <c r="A1399" s="24" t="str">
        <f t="shared" si="33"/>
        <v>SDGbaseTRAv2_UrbAS_BAU_wICAGRacttaxbase</v>
      </c>
      <c r="B1399" s="58" t="s">
        <v>221</v>
      </c>
      <c r="C1399" s="59" t="s">
        <v>276</v>
      </c>
      <c r="D1399" s="3" t="s">
        <v>218</v>
      </c>
      <c r="E1399" s="5" t="s">
        <v>219</v>
      </c>
      <c r="F1399">
        <v>94.683488898731298</v>
      </c>
      <c r="G1399">
        <v>84.015392117718406</v>
      </c>
      <c r="H1399">
        <v>84.491461648881497</v>
      </c>
      <c r="I1399">
        <v>86.4930948975598</v>
      </c>
      <c r="J1399">
        <v>89.009498689157795</v>
      </c>
      <c r="K1399">
        <v>90.353552708552698</v>
      </c>
      <c r="L1399">
        <v>92.181007770184394</v>
      </c>
      <c r="M1399">
        <v>94.289322692196393</v>
      </c>
      <c r="N1399">
        <v>96.9302678549316</v>
      </c>
      <c r="O1399">
        <v>98.8776002882244</v>
      </c>
      <c r="P1399">
        <v>102.093514282897</v>
      </c>
      <c r="Q1399">
        <v>105.60496036330601</v>
      </c>
      <c r="R1399">
        <v>109.362848284416</v>
      </c>
      <c r="S1399">
        <v>113.09801244024899</v>
      </c>
      <c r="T1399">
        <v>117.107222426449</v>
      </c>
      <c r="U1399">
        <v>121.73724204014501</v>
      </c>
      <c r="V1399">
        <v>126.388102400156</v>
      </c>
      <c r="W1399">
        <v>131.06249746778599</v>
      </c>
      <c r="X1399">
        <v>135.91521727503201</v>
      </c>
      <c r="Y1399">
        <v>140.93777845841299</v>
      </c>
      <c r="Z1399">
        <v>146.12506952838399</v>
      </c>
      <c r="AA1399">
        <v>151.248231161289</v>
      </c>
      <c r="AB1399">
        <v>156.35062373699699</v>
      </c>
      <c r="AC1399">
        <v>161.45034441773299</v>
      </c>
      <c r="AD1399">
        <v>166.71315975320601</v>
      </c>
      <c r="AE1399">
        <v>172.23666717020899</v>
      </c>
      <c r="AF1399">
        <v>177.85232872537901</v>
      </c>
      <c r="AG1399">
        <v>183.23917951205601</v>
      </c>
      <c r="AH1399">
        <v>184.074822356677</v>
      </c>
      <c r="AI1399">
        <v>184.63252937461601</v>
      </c>
      <c r="AJ1399">
        <v>184.89285429163601</v>
      </c>
      <c r="AK1399">
        <v>184.881598968688</v>
      </c>
    </row>
    <row r="1400" spans="1:37" x14ac:dyDescent="0.3">
      <c r="A1400" s="24" t="str">
        <f t="shared" si="33"/>
        <v>SDGbaseTRAv2_UrbAS_BAU_wICAGRcomtaxbase</v>
      </c>
      <c r="B1400" s="58" t="s">
        <v>221</v>
      </c>
      <c r="C1400" s="59" t="s">
        <v>276</v>
      </c>
      <c r="D1400" s="3" t="s">
        <v>227</v>
      </c>
      <c r="E1400" s="5" t="s">
        <v>219</v>
      </c>
      <c r="F1400">
        <v>497.90817031404998</v>
      </c>
      <c r="G1400">
        <v>448.33056760307699</v>
      </c>
      <c r="H1400">
        <v>447.65528964215503</v>
      </c>
      <c r="I1400">
        <v>454.15061878514098</v>
      </c>
      <c r="J1400">
        <v>463.85575746680797</v>
      </c>
      <c r="K1400">
        <v>470.20604735337901</v>
      </c>
      <c r="L1400">
        <v>479.08401874031102</v>
      </c>
      <c r="M1400">
        <v>489.325516944801</v>
      </c>
      <c r="N1400">
        <v>501.68614290206898</v>
      </c>
      <c r="O1400">
        <v>516.13079936346196</v>
      </c>
      <c r="P1400">
        <v>531.216838343218</v>
      </c>
      <c r="Q1400">
        <v>546.08886033778299</v>
      </c>
      <c r="R1400">
        <v>563.42534447016897</v>
      </c>
      <c r="S1400">
        <v>580.515609138287</v>
      </c>
      <c r="T1400">
        <v>599.07381833711395</v>
      </c>
      <c r="U1400">
        <v>620.17902272880997</v>
      </c>
      <c r="V1400">
        <v>640.76671033623597</v>
      </c>
      <c r="W1400">
        <v>661.909237133283</v>
      </c>
      <c r="X1400">
        <v>683.82180037254398</v>
      </c>
      <c r="Y1400">
        <v>705.17669536863104</v>
      </c>
      <c r="Z1400">
        <v>727.26218940047397</v>
      </c>
      <c r="AA1400">
        <v>748.63528622816</v>
      </c>
      <c r="AB1400">
        <v>772.44559589076403</v>
      </c>
      <c r="AC1400">
        <v>795.02658959353198</v>
      </c>
      <c r="AD1400">
        <v>817.90040685185795</v>
      </c>
      <c r="AE1400">
        <v>841.73165243941503</v>
      </c>
      <c r="AF1400">
        <v>866.43031929487097</v>
      </c>
      <c r="AG1400">
        <v>891.14436652187305</v>
      </c>
      <c r="AH1400">
        <v>893.40338032497903</v>
      </c>
      <c r="AI1400">
        <v>894.62034732344603</v>
      </c>
      <c r="AJ1400">
        <v>894.71128701019495</v>
      </c>
      <c r="AK1400">
        <v>894.13042514104097</v>
      </c>
    </row>
    <row r="1401" spans="1:37" x14ac:dyDescent="0.3">
      <c r="A1401" s="24" t="str">
        <f t="shared" si="33"/>
        <v>SDGbaseTRAv2_UrbAS_BAU_wICAGRDIRTAXbase</v>
      </c>
      <c r="B1401" s="58" t="s">
        <v>221</v>
      </c>
      <c r="C1401" s="59" t="s">
        <v>276</v>
      </c>
      <c r="D1401" s="3" t="s">
        <v>228</v>
      </c>
      <c r="E1401" s="5" t="s">
        <v>219</v>
      </c>
      <c r="F1401">
        <v>784.14526173304796</v>
      </c>
      <c r="G1401">
        <v>773.55877714629196</v>
      </c>
      <c r="H1401">
        <v>779.64885046331995</v>
      </c>
      <c r="I1401">
        <v>872.68776859502998</v>
      </c>
      <c r="J1401">
        <v>988.62404202335404</v>
      </c>
      <c r="K1401">
        <v>995.68705982493998</v>
      </c>
      <c r="L1401">
        <v>1015.51950535793</v>
      </c>
      <c r="M1401">
        <v>1041.6057690498201</v>
      </c>
      <c r="N1401">
        <v>1071.75258276928</v>
      </c>
      <c r="O1401">
        <v>1105.7514447188601</v>
      </c>
      <c r="P1401">
        <v>1144.1160096696699</v>
      </c>
      <c r="Q1401">
        <v>1184.02372762087</v>
      </c>
      <c r="R1401">
        <v>1193.8322390589201</v>
      </c>
      <c r="S1401">
        <v>1213.7776285897301</v>
      </c>
      <c r="T1401">
        <v>1233.1384641821301</v>
      </c>
      <c r="U1401">
        <v>1250.7272482707599</v>
      </c>
      <c r="V1401">
        <v>1271.9487901298601</v>
      </c>
      <c r="W1401">
        <v>1292.2788215184401</v>
      </c>
      <c r="X1401">
        <v>1311.6172548038301</v>
      </c>
      <c r="Y1401">
        <v>1331.7232612571599</v>
      </c>
      <c r="Z1401">
        <v>1349.50798804495</v>
      </c>
      <c r="AA1401">
        <v>1370.5991800270699</v>
      </c>
      <c r="AB1401">
        <v>1381.6596247769501</v>
      </c>
      <c r="AC1401">
        <v>1401.4223800811101</v>
      </c>
      <c r="AD1401">
        <v>1425.7073245077399</v>
      </c>
      <c r="AE1401">
        <v>1451.78714011232</v>
      </c>
      <c r="AF1401">
        <v>1477.83673178446</v>
      </c>
      <c r="AG1401">
        <v>1502.0485084346899</v>
      </c>
      <c r="AH1401">
        <v>1532.8974920584001</v>
      </c>
      <c r="AI1401">
        <v>1563.6474309309999</v>
      </c>
      <c r="AJ1401">
        <v>1602.59006533005</v>
      </c>
      <c r="AK1401">
        <v>1647.3705232979501</v>
      </c>
    </row>
    <row r="1402" spans="1:37" x14ac:dyDescent="0.3">
      <c r="A1402" s="24" t="str">
        <f t="shared" si="33"/>
        <v>SDGbaseTRAv2_UrbAS_BAU_wICAGRFACINCbase</v>
      </c>
      <c r="B1402" s="58" t="s">
        <v>221</v>
      </c>
      <c r="C1402" s="59" t="s">
        <v>276</v>
      </c>
      <c r="D1402" s="3" t="s">
        <v>229</v>
      </c>
      <c r="E1402" s="5" t="s">
        <v>219</v>
      </c>
      <c r="F1402">
        <v>108.72526139301399</v>
      </c>
      <c r="G1402">
        <v>98.128821984306796</v>
      </c>
      <c r="H1402">
        <v>101.964970393878</v>
      </c>
      <c r="I1402">
        <v>104.85511956134501</v>
      </c>
      <c r="J1402">
        <v>107.033600088104</v>
      </c>
      <c r="K1402">
        <v>109.130213014468</v>
      </c>
      <c r="L1402">
        <v>111.40059358945</v>
      </c>
      <c r="M1402">
        <v>113.78714116451999</v>
      </c>
      <c r="N1402">
        <v>116.696042290751</v>
      </c>
      <c r="O1402">
        <v>120.81719426836101</v>
      </c>
      <c r="P1402">
        <v>124.52554071124899</v>
      </c>
      <c r="Q1402">
        <v>128.07429109877401</v>
      </c>
      <c r="R1402">
        <v>132.15067271665299</v>
      </c>
      <c r="S1402">
        <v>136.45158389694899</v>
      </c>
      <c r="T1402">
        <v>141.02141469106701</v>
      </c>
      <c r="U1402">
        <v>146.31524542476399</v>
      </c>
      <c r="V1402">
        <v>151.67216593046501</v>
      </c>
      <c r="W1402">
        <v>157.002974277459</v>
      </c>
      <c r="X1402">
        <v>162.33679591764599</v>
      </c>
      <c r="Y1402">
        <v>167.66125950573499</v>
      </c>
      <c r="Z1402">
        <v>173.681721144622</v>
      </c>
      <c r="AA1402">
        <v>179.27545524792799</v>
      </c>
      <c r="AB1402">
        <v>186.53276075272399</v>
      </c>
      <c r="AC1402">
        <v>192.97410360500601</v>
      </c>
      <c r="AD1402">
        <v>198.87644004568301</v>
      </c>
      <c r="AE1402">
        <v>204.85979414726199</v>
      </c>
      <c r="AF1402">
        <v>210.93934337382299</v>
      </c>
      <c r="AG1402">
        <v>215.84995433835101</v>
      </c>
      <c r="AH1402">
        <v>218.56330498641401</v>
      </c>
      <c r="AI1402">
        <v>219.66654669218099</v>
      </c>
      <c r="AJ1402">
        <v>219.716337858533</v>
      </c>
      <c r="AK1402">
        <v>219.120163120613</v>
      </c>
    </row>
    <row r="1403" spans="1:37" x14ac:dyDescent="0.3">
      <c r="A1403" s="24" t="str">
        <f t="shared" si="33"/>
        <v>SDGbaseTRAv2_UrbAS_BAU_wICAGRTRNSFRbase</v>
      </c>
      <c r="B1403" s="58" t="s">
        <v>221</v>
      </c>
      <c r="C1403" s="59" t="s">
        <v>276</v>
      </c>
      <c r="D1403" s="3" t="s">
        <v>230</v>
      </c>
      <c r="E1403" s="5" t="s">
        <v>219</v>
      </c>
      <c r="F1403">
        <v>-48.3117601953644</v>
      </c>
      <c r="G1403">
        <v>-49.497063562332301</v>
      </c>
      <c r="H1403">
        <v>-50.141135082004602</v>
      </c>
      <c r="I1403">
        <v>-49.8627224116021</v>
      </c>
      <c r="J1403">
        <v>-49.721320535963997</v>
      </c>
      <c r="K1403">
        <v>-49.803097525566997</v>
      </c>
      <c r="L1403">
        <v>-49.906845705348999</v>
      </c>
      <c r="M1403">
        <v>-50.139266479729798</v>
      </c>
      <c r="N1403">
        <v>-50.336576421222098</v>
      </c>
      <c r="O1403">
        <v>-52.068917233500301</v>
      </c>
      <c r="P1403">
        <v>-52.480851953149902</v>
      </c>
      <c r="Q1403">
        <v>-52.539898483029901</v>
      </c>
      <c r="R1403">
        <v>-52.567306863414899</v>
      </c>
      <c r="S1403">
        <v>-52.618171570803199</v>
      </c>
      <c r="T1403">
        <v>-52.716248788069898</v>
      </c>
      <c r="U1403">
        <v>-52.824756084241002</v>
      </c>
      <c r="V1403">
        <v>-52.8416311859554</v>
      </c>
      <c r="W1403">
        <v>-52.949170625835599</v>
      </c>
      <c r="X1403">
        <v>-53.1188245008859</v>
      </c>
      <c r="Y1403">
        <v>-53.107300652582303</v>
      </c>
      <c r="Z1403">
        <v>-53.017411079093499</v>
      </c>
      <c r="AA1403">
        <v>-53.068544322118903</v>
      </c>
      <c r="AB1403">
        <v>-53.436169435663999</v>
      </c>
      <c r="AC1403">
        <v>-53.6169713777563</v>
      </c>
      <c r="AD1403">
        <v>-53.675116696433697</v>
      </c>
      <c r="AE1403">
        <v>-53.663125038738599</v>
      </c>
      <c r="AF1403">
        <v>-53.647492343298801</v>
      </c>
      <c r="AG1403">
        <v>-53.592117051144903</v>
      </c>
      <c r="AH1403">
        <v>-53.409151314011098</v>
      </c>
      <c r="AI1403">
        <v>-52.915305304092399</v>
      </c>
      <c r="AJ1403">
        <v>-52.549905579216698</v>
      </c>
      <c r="AK1403">
        <v>-52.201840235056203</v>
      </c>
    </row>
    <row r="1404" spans="1:37" x14ac:dyDescent="0.3">
      <c r="A1404" s="24" t="str">
        <f t="shared" ref="A1404" si="34">_xlfn.CONCAT(C1404,D1404,E1404)</f>
        <v>SDGbaseTRAv2_UrbAS_BAU_wICAGRGDP_RUNbase</v>
      </c>
      <c r="B1404" s="58" t="s">
        <v>221</v>
      </c>
      <c r="C1404" s="59" t="s">
        <v>276</v>
      </c>
      <c r="D1404" s="5" t="s">
        <v>275</v>
      </c>
      <c r="E1404" s="5" t="s">
        <v>219</v>
      </c>
      <c r="F1404">
        <v>4436.7667702664303</v>
      </c>
      <c r="G1404">
        <v>4128.37086256558</v>
      </c>
      <c r="H1404">
        <v>4253.9581714415699</v>
      </c>
      <c r="I1404">
        <v>4350.3675644837904</v>
      </c>
      <c r="J1404">
        <v>4406.9779486307098</v>
      </c>
      <c r="K1404">
        <v>4484.0911708903895</v>
      </c>
      <c r="L1404">
        <v>4570.26338351097</v>
      </c>
      <c r="M1404">
        <v>4660.3124499537498</v>
      </c>
      <c r="N1404">
        <v>4760.6998799822704</v>
      </c>
      <c r="O1404">
        <v>4868.4079863255802</v>
      </c>
      <c r="P1404">
        <v>4981.3173053981</v>
      </c>
      <c r="Q1404">
        <v>5093.7969522719504</v>
      </c>
      <c r="R1404">
        <v>5233.4999891582202</v>
      </c>
      <c r="S1404">
        <v>5380.0888798735796</v>
      </c>
      <c r="T1404">
        <v>5534.5036898018398</v>
      </c>
      <c r="U1404">
        <v>5709.7498683908698</v>
      </c>
      <c r="V1404">
        <v>5877.2929091387396</v>
      </c>
      <c r="W1404">
        <v>6055.6921079482299</v>
      </c>
      <c r="X1404">
        <v>6253.4525932207198</v>
      </c>
      <c r="Y1404">
        <v>6440.9968457979803</v>
      </c>
      <c r="Z1404">
        <v>6630.1158209967998</v>
      </c>
      <c r="AA1404">
        <v>6823.6368074293996</v>
      </c>
      <c r="AB1404">
        <v>7024.4924744904702</v>
      </c>
      <c r="AC1404">
        <v>7217.5263245752703</v>
      </c>
      <c r="AD1404">
        <v>7416.0004154958697</v>
      </c>
      <c r="AE1404">
        <v>7622.0071608034996</v>
      </c>
      <c r="AF1404">
        <v>7835.7826971418799</v>
      </c>
      <c r="AG1404">
        <v>8050.0532288784298</v>
      </c>
      <c r="AH1404">
        <v>8098.0589912207797</v>
      </c>
      <c r="AI1404">
        <v>8126.8201632455202</v>
      </c>
      <c r="AJ1404">
        <v>8156.5072328311398</v>
      </c>
      <c r="AK1404">
        <v>8178.2047347228599</v>
      </c>
    </row>
    <row r="1405" spans="1:37" x14ac:dyDescent="0.3">
      <c r="A1405" s="24" t="str">
        <f t="shared" ref="A1405" si="35">_xlfn.CONCAT(C1405,D1405,E1405)</f>
        <v>SDGbaseTRAv2_UrbAS_BAU_wICAGREXRXbase</v>
      </c>
      <c r="B1405" s="58" t="s">
        <v>221</v>
      </c>
      <c r="C1405" s="59" t="s">
        <v>276</v>
      </c>
      <c r="D1405" s="5" t="s">
        <v>257</v>
      </c>
      <c r="E1405" s="5" t="s">
        <v>219</v>
      </c>
      <c r="F1405">
        <v>0.99999999999994504</v>
      </c>
      <c r="G1405">
        <v>1.0245344686712301</v>
      </c>
      <c r="H1405">
        <v>1.0378660367421899</v>
      </c>
      <c r="I1405">
        <v>1.03210320240793</v>
      </c>
      <c r="J1405">
        <v>1.0291763399821701</v>
      </c>
      <c r="K1405">
        <v>1.0308690332161199</v>
      </c>
      <c r="L1405">
        <v>1.0330165057851699</v>
      </c>
      <c r="M1405">
        <v>1.0378273587419</v>
      </c>
      <c r="N1405">
        <v>1.04191145629277</v>
      </c>
      <c r="O1405">
        <v>1.07776899502191</v>
      </c>
      <c r="P1405">
        <v>1.0862955880912599</v>
      </c>
      <c r="Q1405">
        <v>1.08751778595035</v>
      </c>
      <c r="R1405">
        <v>1.0880851091088199</v>
      </c>
      <c r="S1405">
        <v>1.08913795229198</v>
      </c>
      <c r="T1405">
        <v>1.0911680422094301</v>
      </c>
      <c r="U1405">
        <v>1.0934140232238301</v>
      </c>
      <c r="V1405">
        <v>1.0937633191643199</v>
      </c>
      <c r="W1405">
        <v>1.0959892666240101</v>
      </c>
      <c r="X1405">
        <v>1.099500914189</v>
      </c>
      <c r="Y1405">
        <v>1.0992623832752699</v>
      </c>
      <c r="Z1405">
        <v>1.09740176852794</v>
      </c>
      <c r="AA1405">
        <v>1.09846017010177</v>
      </c>
      <c r="AB1405">
        <v>1.1060696033341499</v>
      </c>
      <c r="AC1405">
        <v>1.1098120035563901</v>
      </c>
      <c r="AD1405">
        <v>1.1110155473404</v>
      </c>
      <c r="AE1405">
        <v>1.1107673332896899</v>
      </c>
      <c r="AF1405">
        <v>1.1104437537848899</v>
      </c>
      <c r="AG1405">
        <v>1.1092975464860899</v>
      </c>
      <c r="AH1405">
        <v>1.10551035809978</v>
      </c>
      <c r="AI1405">
        <v>1.0952882919212501</v>
      </c>
      <c r="AJ1405">
        <v>1.0877249217728999</v>
      </c>
      <c r="AK1405">
        <v>1.08052035413237</v>
      </c>
    </row>
    <row r="1406" spans="1:37" x14ac:dyDescent="0.3">
      <c r="A1406" s="19" t="str">
        <f t="shared" ref="A1406" si="36">_xlfn.CONCAT(C1406,D1406,E1406)</f>
        <v>SDGbaseTRAv2_UrbAS_BAU_wICAGRcorrPalmaRatiototal</v>
      </c>
      <c r="B1406" s="17" t="s">
        <v>221</v>
      </c>
      <c r="C1406" s="18" t="s">
        <v>277</v>
      </c>
      <c r="D1406" s="23" t="s">
        <v>0</v>
      </c>
      <c r="E1406" s="19" t="s">
        <v>1</v>
      </c>
      <c r="F1406" s="19">
        <v>3.69</v>
      </c>
      <c r="G1406" s="19">
        <v>3.48</v>
      </c>
      <c r="H1406" s="19">
        <v>3.7</v>
      </c>
      <c r="I1406" s="19">
        <v>3.67</v>
      </c>
      <c r="J1406" s="19">
        <v>3.62</v>
      </c>
      <c r="K1406" s="19">
        <v>3.61</v>
      </c>
      <c r="L1406" s="19">
        <v>3.6</v>
      </c>
      <c r="M1406" s="19">
        <v>3.58</v>
      </c>
      <c r="N1406" s="19">
        <v>3.57</v>
      </c>
      <c r="O1406" s="19">
        <v>3.55</v>
      </c>
      <c r="P1406" s="19">
        <v>3.54</v>
      </c>
      <c r="Q1406" s="19">
        <v>3.52</v>
      </c>
      <c r="R1406" s="19">
        <v>3.52</v>
      </c>
      <c r="S1406" s="19">
        <v>3.5</v>
      </c>
      <c r="T1406" s="19">
        <v>3.49</v>
      </c>
      <c r="U1406" s="19">
        <v>3.49</v>
      </c>
      <c r="V1406" s="19">
        <v>3.47</v>
      </c>
      <c r="W1406" s="19">
        <v>3.46</v>
      </c>
      <c r="X1406" s="19">
        <v>3.45</v>
      </c>
      <c r="Y1406" s="19">
        <v>3.43</v>
      </c>
      <c r="Z1406" s="19">
        <v>3.42</v>
      </c>
      <c r="AA1406" s="19">
        <v>3.4</v>
      </c>
      <c r="AB1406" s="19">
        <v>3.39</v>
      </c>
      <c r="AC1406" s="19">
        <v>3.37</v>
      </c>
      <c r="AD1406" s="19">
        <v>3.35</v>
      </c>
      <c r="AE1406" s="19">
        <v>3.34</v>
      </c>
      <c r="AF1406" s="19">
        <v>3.33</v>
      </c>
      <c r="AG1406" s="19">
        <v>3.3</v>
      </c>
      <c r="AH1406" s="19">
        <v>3.23</v>
      </c>
      <c r="AI1406" s="19">
        <v>3.2</v>
      </c>
      <c r="AJ1406" s="19">
        <v>3.17</v>
      </c>
      <c r="AK1406" s="19">
        <v>3.15</v>
      </c>
    </row>
    <row r="1407" spans="1:37" x14ac:dyDescent="0.3">
      <c r="A1407" s="19" t="str">
        <f t="shared" ref="A1407:A1470" si="37">_xlfn.CONCAT(C1407,D1407,E1407)</f>
        <v>SDGbaseTRAv2_UrbAS_BAU_wICAGRcorr20-20Ratiototal</v>
      </c>
      <c r="B1407" s="17" t="s">
        <v>221</v>
      </c>
      <c r="C1407" s="18" t="s">
        <v>277</v>
      </c>
      <c r="D1407" s="23" t="s">
        <v>2</v>
      </c>
      <c r="E1407" s="19" t="s">
        <v>1</v>
      </c>
      <c r="F1407" s="19">
        <v>13.17</v>
      </c>
      <c r="G1407" s="19">
        <v>12.41</v>
      </c>
      <c r="H1407" s="19">
        <v>13.23</v>
      </c>
      <c r="I1407" s="19">
        <v>13.09</v>
      </c>
      <c r="J1407" s="19">
        <v>12.94</v>
      </c>
      <c r="K1407" s="19">
        <v>12.9</v>
      </c>
      <c r="L1407" s="19">
        <v>12.85</v>
      </c>
      <c r="M1407" s="19">
        <v>12.79</v>
      </c>
      <c r="N1407" s="19">
        <v>12.74</v>
      </c>
      <c r="O1407" s="19">
        <v>12.67</v>
      </c>
      <c r="P1407" s="19">
        <v>12.61</v>
      </c>
      <c r="Q1407" s="19">
        <v>12.53</v>
      </c>
      <c r="R1407" s="19">
        <v>12.53</v>
      </c>
      <c r="S1407" s="19">
        <v>12.48</v>
      </c>
      <c r="T1407" s="19">
        <v>12.44</v>
      </c>
      <c r="U1407" s="19">
        <v>12.43</v>
      </c>
      <c r="V1407" s="19">
        <v>12.37</v>
      </c>
      <c r="W1407" s="19">
        <v>12.33</v>
      </c>
      <c r="X1407" s="19">
        <v>12.28</v>
      </c>
      <c r="Y1407" s="19">
        <v>12.2</v>
      </c>
      <c r="Z1407" s="19">
        <v>12.16</v>
      </c>
      <c r="AA1407" s="19">
        <v>12.09</v>
      </c>
      <c r="AB1407" s="19">
        <v>12.05</v>
      </c>
      <c r="AC1407" s="19">
        <v>11.96</v>
      </c>
      <c r="AD1407" s="19">
        <v>11.9</v>
      </c>
      <c r="AE1407" s="19">
        <v>11.85</v>
      </c>
      <c r="AF1407" s="19">
        <v>11.81</v>
      </c>
      <c r="AG1407" s="19">
        <v>11.72</v>
      </c>
      <c r="AH1407" s="19">
        <v>11.43</v>
      </c>
      <c r="AI1407" s="19">
        <v>11.31</v>
      </c>
      <c r="AJ1407" s="19">
        <v>11.22</v>
      </c>
      <c r="AK1407" s="19">
        <v>11.13</v>
      </c>
    </row>
    <row r="1408" spans="1:37" x14ac:dyDescent="0.3">
      <c r="A1408" s="19" t="str">
        <f t="shared" si="37"/>
        <v>SDGbaseTRAv2_UrbAS_BAU_wICAGRcorrC_GVAaawhe</v>
      </c>
      <c r="B1408" s="17" t="s">
        <v>221</v>
      </c>
      <c r="C1408" s="18" t="s">
        <v>277</v>
      </c>
      <c r="D1408" s="23" t="s">
        <v>3</v>
      </c>
      <c r="E1408" s="19" t="s">
        <v>4</v>
      </c>
      <c r="F1408" s="19">
        <v>2.66</v>
      </c>
      <c r="G1408" s="19">
        <v>2.4900000000000002</v>
      </c>
      <c r="H1408" s="19">
        <v>2.5499999999999998</v>
      </c>
      <c r="I1408" s="19">
        <v>2.63</v>
      </c>
      <c r="J1408" s="19">
        <v>2.71</v>
      </c>
      <c r="K1408" s="19">
        <v>2.76</v>
      </c>
      <c r="L1408" s="19">
        <v>2.81</v>
      </c>
      <c r="M1408" s="19">
        <v>2.83</v>
      </c>
      <c r="N1408" s="19">
        <v>2.85</v>
      </c>
      <c r="O1408" s="19">
        <v>3.01</v>
      </c>
      <c r="P1408" s="19">
        <v>3.04</v>
      </c>
      <c r="Q1408" s="19">
        <v>3.05</v>
      </c>
      <c r="R1408" s="19">
        <v>3.1</v>
      </c>
      <c r="S1408" s="19">
        <v>3.16</v>
      </c>
      <c r="T1408" s="19">
        <v>3.21</v>
      </c>
      <c r="U1408" s="19">
        <v>3.27</v>
      </c>
      <c r="V1408" s="19">
        <v>3.32</v>
      </c>
      <c r="W1408" s="19">
        <v>3.37</v>
      </c>
      <c r="X1408" s="19">
        <v>3.42</v>
      </c>
      <c r="Y1408" s="19">
        <v>3.46</v>
      </c>
      <c r="Z1408" s="19">
        <v>3.52</v>
      </c>
      <c r="AA1408" s="19">
        <v>3.57</v>
      </c>
      <c r="AB1408" s="19">
        <v>3.67</v>
      </c>
      <c r="AC1408" s="19">
        <v>3.73</v>
      </c>
      <c r="AD1408" s="19">
        <v>3.79</v>
      </c>
      <c r="AE1408" s="19">
        <v>3.85</v>
      </c>
      <c r="AF1408" s="19">
        <v>3.92</v>
      </c>
      <c r="AG1408" s="19">
        <v>3.95</v>
      </c>
      <c r="AH1408" s="19">
        <v>3.88</v>
      </c>
      <c r="AI1408" s="19">
        <v>3.82</v>
      </c>
      <c r="AJ1408" s="19">
        <v>3.77</v>
      </c>
      <c r="AK1408" s="19">
        <v>3.72</v>
      </c>
    </row>
    <row r="1409" spans="1:37" x14ac:dyDescent="0.3">
      <c r="A1409" s="19" t="str">
        <f t="shared" si="37"/>
        <v>SDGbaseTRAv2_UrbAS_BAU_wICAGRcorrC_GVAaamai</v>
      </c>
      <c r="B1409" s="17" t="s">
        <v>221</v>
      </c>
      <c r="C1409" s="18" t="s">
        <v>277</v>
      </c>
      <c r="D1409" s="23" t="s">
        <v>3</v>
      </c>
      <c r="E1409" s="19" t="s">
        <v>5</v>
      </c>
      <c r="F1409" s="19">
        <v>11.93</v>
      </c>
      <c r="G1409" s="19">
        <v>11.25</v>
      </c>
      <c r="H1409" s="19">
        <v>11.71</v>
      </c>
      <c r="I1409" s="19">
        <v>12.16</v>
      </c>
      <c r="J1409" s="19">
        <v>12.68</v>
      </c>
      <c r="K1409" s="19">
        <v>12.88</v>
      </c>
      <c r="L1409" s="19">
        <v>13.13</v>
      </c>
      <c r="M1409" s="19">
        <v>13.24</v>
      </c>
      <c r="N1409" s="19">
        <v>13.38</v>
      </c>
      <c r="O1409" s="19">
        <v>14.45</v>
      </c>
      <c r="P1409" s="19">
        <v>14.63</v>
      </c>
      <c r="Q1409" s="19">
        <v>14.61</v>
      </c>
      <c r="R1409" s="19">
        <v>14.85</v>
      </c>
      <c r="S1409" s="19">
        <v>15.06</v>
      </c>
      <c r="T1409" s="19">
        <v>15.24</v>
      </c>
      <c r="U1409" s="19">
        <v>15.53</v>
      </c>
      <c r="V1409" s="19">
        <v>15.68</v>
      </c>
      <c r="W1409" s="19">
        <v>15.81</v>
      </c>
      <c r="X1409" s="19">
        <v>15.99</v>
      </c>
      <c r="Y1409" s="19">
        <v>16.149999999999999</v>
      </c>
      <c r="Z1409" s="19">
        <v>16.350000000000001</v>
      </c>
      <c r="AA1409" s="19">
        <v>16.57</v>
      </c>
      <c r="AB1409" s="19">
        <v>17.12</v>
      </c>
      <c r="AC1409" s="19">
        <v>17.399999999999999</v>
      </c>
      <c r="AD1409" s="19">
        <v>17.64</v>
      </c>
      <c r="AE1409" s="19">
        <v>17.850000000000001</v>
      </c>
      <c r="AF1409" s="19">
        <v>18.13</v>
      </c>
      <c r="AG1409" s="19">
        <v>18.04</v>
      </c>
      <c r="AH1409" s="19">
        <v>17.37</v>
      </c>
      <c r="AI1409" s="19">
        <v>16.72</v>
      </c>
      <c r="AJ1409" s="19">
        <v>16.239999999999998</v>
      </c>
      <c r="AK1409" s="19">
        <v>15.74</v>
      </c>
    </row>
    <row r="1410" spans="1:37" x14ac:dyDescent="0.3">
      <c r="A1410" s="19" t="str">
        <f t="shared" si="37"/>
        <v>SDGbaseTRAv2_UrbAS_BAU_wICAGRcorrC_GVAaaoce</v>
      </c>
      <c r="B1410" s="17" t="s">
        <v>221</v>
      </c>
      <c r="C1410" s="18" t="s">
        <v>277</v>
      </c>
      <c r="D1410" s="23" t="s">
        <v>3</v>
      </c>
      <c r="E1410" s="19" t="s">
        <v>6</v>
      </c>
      <c r="F1410" s="19">
        <v>0.82</v>
      </c>
      <c r="G1410" s="19">
        <v>0.75</v>
      </c>
      <c r="H1410" s="19">
        <v>0.79</v>
      </c>
      <c r="I1410" s="19">
        <v>0.83</v>
      </c>
      <c r="J1410" s="19">
        <v>0.86</v>
      </c>
      <c r="K1410" s="19">
        <v>0.88</v>
      </c>
      <c r="L1410" s="19">
        <v>0.9</v>
      </c>
      <c r="M1410" s="19">
        <v>0.91</v>
      </c>
      <c r="N1410" s="19">
        <v>0.93</v>
      </c>
      <c r="O1410" s="19">
        <v>1</v>
      </c>
      <c r="P1410" s="19">
        <v>1.02</v>
      </c>
      <c r="Q1410" s="19">
        <v>1.03</v>
      </c>
      <c r="R1410" s="19">
        <v>1.05</v>
      </c>
      <c r="S1410" s="19">
        <v>1.08</v>
      </c>
      <c r="T1410" s="19">
        <v>1.1000000000000001</v>
      </c>
      <c r="U1410" s="19">
        <v>1.1299999999999999</v>
      </c>
      <c r="V1410" s="19">
        <v>1.1499999999999999</v>
      </c>
      <c r="W1410" s="19">
        <v>1.17</v>
      </c>
      <c r="X1410" s="19">
        <v>1.2</v>
      </c>
      <c r="Y1410" s="19">
        <v>1.22</v>
      </c>
      <c r="Z1410" s="19">
        <v>1.24</v>
      </c>
      <c r="AA1410" s="19">
        <v>1.26</v>
      </c>
      <c r="AB1410" s="19">
        <v>1.32</v>
      </c>
      <c r="AC1410" s="19">
        <v>1.35</v>
      </c>
      <c r="AD1410" s="19">
        <v>1.38</v>
      </c>
      <c r="AE1410" s="19">
        <v>1.4</v>
      </c>
      <c r="AF1410" s="19">
        <v>1.43</v>
      </c>
      <c r="AG1410" s="19">
        <v>1.44</v>
      </c>
      <c r="AH1410" s="19">
        <v>1.41</v>
      </c>
      <c r="AI1410" s="19">
        <v>1.37</v>
      </c>
      <c r="AJ1410" s="19">
        <v>1.34</v>
      </c>
      <c r="AK1410" s="19">
        <v>1.31</v>
      </c>
    </row>
    <row r="1411" spans="1:37" x14ac:dyDescent="0.3">
      <c r="A1411" s="19" t="str">
        <f t="shared" si="37"/>
        <v>SDGbaseTRAv2_UrbAS_BAU_wICAGRcorrC_GVAaaveg</v>
      </c>
      <c r="B1411" s="17" t="s">
        <v>221</v>
      </c>
      <c r="C1411" s="18" t="s">
        <v>277</v>
      </c>
      <c r="D1411" s="23" t="s">
        <v>3</v>
      </c>
      <c r="E1411" s="19" t="s">
        <v>7</v>
      </c>
      <c r="F1411" s="19">
        <v>6.73</v>
      </c>
      <c r="G1411" s="19">
        <v>6.46</v>
      </c>
      <c r="H1411" s="19">
        <v>6.49</v>
      </c>
      <c r="I1411" s="19">
        <v>6.59</v>
      </c>
      <c r="J1411" s="19">
        <v>6.72</v>
      </c>
      <c r="K1411" s="19">
        <v>6.76</v>
      </c>
      <c r="L1411" s="19">
        <v>6.84</v>
      </c>
      <c r="M1411" s="19">
        <v>6.89</v>
      </c>
      <c r="N1411" s="19">
        <v>6.95</v>
      </c>
      <c r="O1411" s="19">
        <v>7.09</v>
      </c>
      <c r="P1411" s="19">
        <v>7.15</v>
      </c>
      <c r="Q1411" s="19">
        <v>7.19</v>
      </c>
      <c r="R1411" s="19">
        <v>7.32</v>
      </c>
      <c r="S1411" s="19">
        <v>7.45</v>
      </c>
      <c r="T1411" s="19">
        <v>7.58</v>
      </c>
      <c r="U1411" s="19">
        <v>7.72</v>
      </c>
      <c r="V1411" s="19">
        <v>7.83</v>
      </c>
      <c r="W1411" s="19">
        <v>7.94</v>
      </c>
      <c r="X1411" s="19">
        <v>8.0399999999999991</v>
      </c>
      <c r="Y1411" s="19">
        <v>8.15</v>
      </c>
      <c r="Z1411" s="19">
        <v>8.27</v>
      </c>
      <c r="AA1411" s="19">
        <v>8.3800000000000008</v>
      </c>
      <c r="AB1411" s="19">
        <v>8.52</v>
      </c>
      <c r="AC1411" s="19">
        <v>8.6199999999999992</v>
      </c>
      <c r="AD1411" s="19">
        <v>8.74</v>
      </c>
      <c r="AE1411" s="19">
        <v>8.8699999999999992</v>
      </c>
      <c r="AF1411" s="19">
        <v>9.0500000000000007</v>
      </c>
      <c r="AG1411" s="19">
        <v>9.15</v>
      </c>
      <c r="AH1411" s="19">
        <v>8.9600000000000009</v>
      </c>
      <c r="AI1411" s="19">
        <v>8.82</v>
      </c>
      <c r="AJ1411" s="19">
        <v>8.75</v>
      </c>
      <c r="AK1411" s="19">
        <v>8.67</v>
      </c>
    </row>
    <row r="1412" spans="1:37" x14ac:dyDescent="0.3">
      <c r="A1412" s="19" t="str">
        <f t="shared" si="37"/>
        <v>SDGbaseTRAv2_UrbAS_BAU_wICAGRcorrC_GVAaaofr</v>
      </c>
      <c r="B1412" s="17" t="s">
        <v>221</v>
      </c>
      <c r="C1412" s="18" t="s">
        <v>277</v>
      </c>
      <c r="D1412" s="23" t="s">
        <v>3</v>
      </c>
      <c r="E1412" s="19" t="s">
        <v>8</v>
      </c>
      <c r="F1412" s="19">
        <v>13</v>
      </c>
      <c r="G1412" s="19">
        <v>12.67</v>
      </c>
      <c r="H1412" s="19">
        <v>12.99</v>
      </c>
      <c r="I1412" s="19">
        <v>13.1</v>
      </c>
      <c r="J1412" s="19">
        <v>13.35</v>
      </c>
      <c r="K1412" s="19">
        <v>13.54</v>
      </c>
      <c r="L1412" s="19">
        <v>13.77</v>
      </c>
      <c r="M1412" s="19">
        <v>13.95</v>
      </c>
      <c r="N1412" s="19">
        <v>14.15</v>
      </c>
      <c r="O1412" s="19">
        <v>15.17</v>
      </c>
      <c r="P1412" s="19">
        <v>15.44</v>
      </c>
      <c r="Q1412" s="19">
        <v>15.52</v>
      </c>
      <c r="R1412" s="19">
        <v>15.81</v>
      </c>
      <c r="S1412" s="19">
        <v>16.13</v>
      </c>
      <c r="T1412" s="19">
        <v>16.46</v>
      </c>
      <c r="U1412" s="19">
        <v>16.84</v>
      </c>
      <c r="V1412" s="19">
        <v>17.18</v>
      </c>
      <c r="W1412" s="19">
        <v>17.52</v>
      </c>
      <c r="X1412" s="19">
        <v>17.8</v>
      </c>
      <c r="Y1412" s="19">
        <v>18.079999999999998</v>
      </c>
      <c r="Z1412" s="19">
        <v>18.350000000000001</v>
      </c>
      <c r="AA1412" s="19">
        <v>18.68</v>
      </c>
      <c r="AB1412" s="19">
        <v>19.239999999999998</v>
      </c>
      <c r="AC1412" s="19">
        <v>19.62</v>
      </c>
      <c r="AD1412" s="19">
        <v>19.989999999999998</v>
      </c>
      <c r="AE1412" s="19">
        <v>20.34</v>
      </c>
      <c r="AF1412" s="19">
        <v>20.77</v>
      </c>
      <c r="AG1412" s="19">
        <v>21</v>
      </c>
      <c r="AH1412" s="19">
        <v>20.64</v>
      </c>
      <c r="AI1412" s="19">
        <v>20.11</v>
      </c>
      <c r="AJ1412" s="19">
        <v>19.77</v>
      </c>
      <c r="AK1412" s="19">
        <v>19.43</v>
      </c>
    </row>
    <row r="1413" spans="1:37" x14ac:dyDescent="0.3">
      <c r="A1413" s="19" t="str">
        <f t="shared" si="37"/>
        <v>SDGbaseTRAv2_UrbAS_BAU_wICAGRcorrC_GVAaagra</v>
      </c>
      <c r="B1413" s="17" t="s">
        <v>221</v>
      </c>
      <c r="C1413" s="18" t="s">
        <v>277</v>
      </c>
      <c r="D1413" s="23" t="s">
        <v>3</v>
      </c>
      <c r="E1413" s="19" t="s">
        <v>9</v>
      </c>
      <c r="F1413" s="19">
        <v>6.2</v>
      </c>
      <c r="G1413" s="19">
        <v>6.2</v>
      </c>
      <c r="H1413" s="19">
        <v>6.46</v>
      </c>
      <c r="I1413" s="19">
        <v>6.46</v>
      </c>
      <c r="J1413" s="19">
        <v>6.54</v>
      </c>
      <c r="K1413" s="19">
        <v>6.67</v>
      </c>
      <c r="L1413" s="19">
        <v>6.82</v>
      </c>
      <c r="M1413" s="19">
        <v>6.98</v>
      </c>
      <c r="N1413" s="19">
        <v>7.16</v>
      </c>
      <c r="O1413" s="19">
        <v>7.82</v>
      </c>
      <c r="P1413" s="19">
        <v>8.06</v>
      </c>
      <c r="Q1413" s="19">
        <v>8.17</v>
      </c>
      <c r="R1413" s="19">
        <v>8.3800000000000008</v>
      </c>
      <c r="S1413" s="19">
        <v>8.6199999999999992</v>
      </c>
      <c r="T1413" s="19">
        <v>8.8800000000000008</v>
      </c>
      <c r="U1413" s="19">
        <v>9.18</v>
      </c>
      <c r="V1413" s="19">
        <v>9.4499999999999993</v>
      </c>
      <c r="W1413" s="19">
        <v>9.74</v>
      </c>
      <c r="X1413" s="19">
        <v>10.050000000000001</v>
      </c>
      <c r="Y1413" s="19">
        <v>10.29</v>
      </c>
      <c r="Z1413" s="19">
        <v>10.51</v>
      </c>
      <c r="AA1413" s="19">
        <v>10.76</v>
      </c>
      <c r="AB1413" s="19">
        <v>11.23</v>
      </c>
      <c r="AC1413" s="19">
        <v>11.56</v>
      </c>
      <c r="AD1413" s="19">
        <v>11.84</v>
      </c>
      <c r="AE1413" s="19">
        <v>12.08</v>
      </c>
      <c r="AF1413" s="19">
        <v>12.36</v>
      </c>
      <c r="AG1413" s="19">
        <v>12.52</v>
      </c>
      <c r="AH1413" s="19">
        <v>12.34</v>
      </c>
      <c r="AI1413" s="19">
        <v>11.99</v>
      </c>
      <c r="AJ1413" s="19">
        <v>11.71</v>
      </c>
      <c r="AK1413" s="19">
        <v>11.44</v>
      </c>
    </row>
    <row r="1414" spans="1:37" x14ac:dyDescent="0.3">
      <c r="A1414" s="19" t="str">
        <f t="shared" si="37"/>
        <v>SDGbaseTRAv2_UrbAS_BAU_wICAGRcorrC_GVAaaoil</v>
      </c>
      <c r="B1414" s="17" t="s">
        <v>221</v>
      </c>
      <c r="C1414" s="18" t="s">
        <v>277</v>
      </c>
      <c r="D1414" s="23" t="s">
        <v>3</v>
      </c>
      <c r="E1414" s="19" t="s">
        <v>10</v>
      </c>
      <c r="F1414" s="19">
        <v>5.45</v>
      </c>
      <c r="G1414" s="19">
        <v>4.93</v>
      </c>
      <c r="H1414" s="19">
        <v>5.09</v>
      </c>
      <c r="I1414" s="19">
        <v>5.34</v>
      </c>
      <c r="J1414" s="19">
        <v>5.57</v>
      </c>
      <c r="K1414" s="19">
        <v>5.69</v>
      </c>
      <c r="L1414" s="19">
        <v>5.82</v>
      </c>
      <c r="M1414" s="19">
        <v>5.88</v>
      </c>
      <c r="N1414" s="19">
        <v>5.96</v>
      </c>
      <c r="O1414" s="19">
        <v>6.19</v>
      </c>
      <c r="P1414" s="19">
        <v>6.28</v>
      </c>
      <c r="Q1414" s="19">
        <v>6.35</v>
      </c>
      <c r="R1414" s="19">
        <v>6.54</v>
      </c>
      <c r="S1414" s="19">
        <v>6.73</v>
      </c>
      <c r="T1414" s="19">
        <v>6.91</v>
      </c>
      <c r="U1414" s="19">
        <v>7.11</v>
      </c>
      <c r="V1414" s="19">
        <v>7.26</v>
      </c>
      <c r="W1414" s="19">
        <v>7.41</v>
      </c>
      <c r="X1414" s="19">
        <v>7.58</v>
      </c>
      <c r="Y1414" s="19">
        <v>7.75</v>
      </c>
      <c r="Z1414" s="19">
        <v>7.94</v>
      </c>
      <c r="AA1414" s="19">
        <v>8.11</v>
      </c>
      <c r="AB1414" s="19">
        <v>8.3699999999999992</v>
      </c>
      <c r="AC1414" s="19">
        <v>8.5399999999999991</v>
      </c>
      <c r="AD1414" s="19">
        <v>8.7200000000000006</v>
      </c>
      <c r="AE1414" s="19">
        <v>8.91</v>
      </c>
      <c r="AF1414" s="19">
        <v>9.15</v>
      </c>
      <c r="AG1414" s="19">
        <v>9.32</v>
      </c>
      <c r="AH1414" s="19">
        <v>9.1300000000000008</v>
      </c>
      <c r="AI1414" s="19">
        <v>8.98</v>
      </c>
      <c r="AJ1414" s="19">
        <v>8.89</v>
      </c>
      <c r="AK1414" s="19">
        <v>8.77</v>
      </c>
    </row>
    <row r="1415" spans="1:37" x14ac:dyDescent="0.3">
      <c r="A1415" s="19" t="str">
        <f t="shared" si="37"/>
        <v>SDGbaseTRAv2_UrbAS_BAU_wICAGRcorrC_GVAaatub</v>
      </c>
      <c r="B1415" s="17" t="s">
        <v>221</v>
      </c>
      <c r="C1415" s="18" t="s">
        <v>277</v>
      </c>
      <c r="D1415" s="23" t="s">
        <v>3</v>
      </c>
      <c r="E1415" s="19" t="s">
        <v>11</v>
      </c>
      <c r="F1415" s="19">
        <v>2.95</v>
      </c>
      <c r="G1415" s="19">
        <v>2.78</v>
      </c>
      <c r="H1415" s="19">
        <v>2.79</v>
      </c>
      <c r="I1415" s="19">
        <v>2.85</v>
      </c>
      <c r="J1415" s="19">
        <v>2.91</v>
      </c>
      <c r="K1415" s="19">
        <v>2.93</v>
      </c>
      <c r="L1415" s="19">
        <v>2.97</v>
      </c>
      <c r="M1415" s="19">
        <v>2.99</v>
      </c>
      <c r="N1415" s="19">
        <v>3.03</v>
      </c>
      <c r="O1415" s="19">
        <v>3.1</v>
      </c>
      <c r="P1415" s="19">
        <v>3.13</v>
      </c>
      <c r="Q1415" s="19">
        <v>3.15</v>
      </c>
      <c r="R1415" s="19">
        <v>3.21</v>
      </c>
      <c r="S1415" s="19">
        <v>3.28</v>
      </c>
      <c r="T1415" s="19">
        <v>3.34</v>
      </c>
      <c r="U1415" s="19">
        <v>3.4</v>
      </c>
      <c r="V1415" s="19">
        <v>3.45</v>
      </c>
      <c r="W1415" s="19">
        <v>3.5</v>
      </c>
      <c r="X1415" s="19">
        <v>3.55</v>
      </c>
      <c r="Y1415" s="19">
        <v>3.59</v>
      </c>
      <c r="Z1415" s="19">
        <v>3.65</v>
      </c>
      <c r="AA1415" s="19">
        <v>3.7</v>
      </c>
      <c r="AB1415" s="19">
        <v>3.77</v>
      </c>
      <c r="AC1415" s="19">
        <v>3.82</v>
      </c>
      <c r="AD1415" s="19">
        <v>3.88</v>
      </c>
      <c r="AE1415" s="19">
        <v>3.94</v>
      </c>
      <c r="AF1415" s="19">
        <v>4.0199999999999996</v>
      </c>
      <c r="AG1415" s="19">
        <v>4.04</v>
      </c>
      <c r="AH1415" s="19">
        <v>3.94</v>
      </c>
      <c r="AI1415" s="19">
        <v>3.85</v>
      </c>
      <c r="AJ1415" s="19">
        <v>3.8</v>
      </c>
      <c r="AK1415" s="19">
        <v>3.75</v>
      </c>
    </row>
    <row r="1416" spans="1:37" x14ac:dyDescent="0.3">
      <c r="A1416" s="19" t="str">
        <f t="shared" si="37"/>
        <v>SDGbaseTRAv2_UrbAS_BAU_wICAGRcorrC_GVAaapul</v>
      </c>
      <c r="B1416" s="17" t="s">
        <v>221</v>
      </c>
      <c r="C1416" s="18" t="s">
        <v>277</v>
      </c>
      <c r="D1416" s="23" t="s">
        <v>3</v>
      </c>
      <c r="E1416" s="19" t="s">
        <v>12</v>
      </c>
      <c r="F1416" s="19">
        <v>0.52</v>
      </c>
      <c r="G1416" s="19">
        <v>0.49</v>
      </c>
      <c r="H1416" s="19">
        <v>0.49</v>
      </c>
      <c r="I1416" s="19">
        <v>0.51</v>
      </c>
      <c r="J1416" s="19">
        <v>0.53</v>
      </c>
      <c r="K1416" s="19">
        <v>0.53</v>
      </c>
      <c r="L1416" s="19">
        <v>0.54</v>
      </c>
      <c r="M1416" s="19">
        <v>0.54</v>
      </c>
      <c r="N1416" s="19">
        <v>0.54</v>
      </c>
      <c r="O1416" s="19">
        <v>0.55000000000000004</v>
      </c>
      <c r="P1416" s="19">
        <v>0.55000000000000004</v>
      </c>
      <c r="Q1416" s="19">
        <v>0.55000000000000004</v>
      </c>
      <c r="R1416" s="19">
        <v>0.56000000000000005</v>
      </c>
      <c r="S1416" s="19">
        <v>0.56999999999999995</v>
      </c>
      <c r="T1416" s="19">
        <v>0.57999999999999996</v>
      </c>
      <c r="U1416" s="19">
        <v>0.59</v>
      </c>
      <c r="V1416" s="19">
        <v>0.6</v>
      </c>
      <c r="W1416" s="19">
        <v>0.61</v>
      </c>
      <c r="X1416" s="19">
        <v>0.62</v>
      </c>
      <c r="Y1416" s="19">
        <v>0.62</v>
      </c>
      <c r="Z1416" s="19">
        <v>0.63</v>
      </c>
      <c r="AA1416" s="19">
        <v>0.64</v>
      </c>
      <c r="AB1416" s="19">
        <v>0.65</v>
      </c>
      <c r="AC1416" s="19">
        <v>0.66</v>
      </c>
      <c r="AD1416" s="19">
        <v>0.67</v>
      </c>
      <c r="AE1416" s="19">
        <v>0.68</v>
      </c>
      <c r="AF1416" s="19">
        <v>0.7</v>
      </c>
      <c r="AG1416" s="19">
        <v>0.71</v>
      </c>
      <c r="AH1416" s="19">
        <v>0.7</v>
      </c>
      <c r="AI1416" s="19">
        <v>0.7</v>
      </c>
      <c r="AJ1416" s="19">
        <v>0.7</v>
      </c>
      <c r="AK1416" s="19">
        <v>0.7</v>
      </c>
    </row>
    <row r="1417" spans="1:37" x14ac:dyDescent="0.3">
      <c r="A1417" s="19" t="str">
        <f t="shared" si="37"/>
        <v>SDGbaseTRAv2_UrbAS_BAU_wICAGRcorrC_GVAaasug</v>
      </c>
      <c r="B1417" s="17" t="s">
        <v>221</v>
      </c>
      <c r="C1417" s="18" t="s">
        <v>277</v>
      </c>
      <c r="D1417" s="23" t="s">
        <v>3</v>
      </c>
      <c r="E1417" s="19" t="s">
        <v>13</v>
      </c>
      <c r="F1417" s="19">
        <v>3.82</v>
      </c>
      <c r="G1417" s="19">
        <v>3.66</v>
      </c>
      <c r="H1417" s="19">
        <v>3.68</v>
      </c>
      <c r="I1417" s="19">
        <v>3.75</v>
      </c>
      <c r="J1417" s="19">
        <v>3.85</v>
      </c>
      <c r="K1417" s="19">
        <v>3.88</v>
      </c>
      <c r="L1417" s="19">
        <v>3.92</v>
      </c>
      <c r="M1417" s="19">
        <v>3.94</v>
      </c>
      <c r="N1417" s="19">
        <v>3.96</v>
      </c>
      <c r="O1417" s="19">
        <v>4.1399999999999997</v>
      </c>
      <c r="P1417" s="19">
        <v>4.1500000000000004</v>
      </c>
      <c r="Q1417" s="19">
        <v>4.13</v>
      </c>
      <c r="R1417" s="19">
        <v>4.17</v>
      </c>
      <c r="S1417" s="19">
        <v>4.2300000000000004</v>
      </c>
      <c r="T1417" s="19">
        <v>4.29</v>
      </c>
      <c r="U1417" s="19">
        <v>4.3499999999999996</v>
      </c>
      <c r="V1417" s="19">
        <v>4.38</v>
      </c>
      <c r="W1417" s="19">
        <v>4.42</v>
      </c>
      <c r="X1417" s="19">
        <v>4.5</v>
      </c>
      <c r="Y1417" s="19">
        <v>4.54</v>
      </c>
      <c r="Z1417" s="19">
        <v>4.59</v>
      </c>
      <c r="AA1417" s="19">
        <v>4.62</v>
      </c>
      <c r="AB1417" s="19">
        <v>4.72</v>
      </c>
      <c r="AC1417" s="19">
        <v>4.75</v>
      </c>
      <c r="AD1417" s="19">
        <v>4.79</v>
      </c>
      <c r="AE1417" s="19">
        <v>4.82</v>
      </c>
      <c r="AF1417" s="19">
        <v>4.88</v>
      </c>
      <c r="AG1417" s="19">
        <v>4.95</v>
      </c>
      <c r="AH1417" s="19">
        <v>4.88</v>
      </c>
      <c r="AI1417" s="19">
        <v>4.82</v>
      </c>
      <c r="AJ1417" s="19">
        <v>4.8</v>
      </c>
      <c r="AK1417" s="19">
        <v>4.7699999999999996</v>
      </c>
    </row>
    <row r="1418" spans="1:37" x14ac:dyDescent="0.3">
      <c r="A1418" s="19" t="str">
        <f t="shared" si="37"/>
        <v>SDGbaseTRAv2_UrbAS_BAU_wICAGRcorrC_GVAaaoth</v>
      </c>
      <c r="B1418" s="17" t="s">
        <v>221</v>
      </c>
      <c r="C1418" s="18" t="s">
        <v>277</v>
      </c>
      <c r="D1418" s="23" t="s">
        <v>3</v>
      </c>
      <c r="E1418" s="19" t="s">
        <v>14</v>
      </c>
      <c r="F1418" s="19">
        <v>7.29</v>
      </c>
      <c r="G1418" s="19">
        <v>6.77</v>
      </c>
      <c r="H1418" s="19">
        <v>7.1</v>
      </c>
      <c r="I1418" s="19">
        <v>7.21</v>
      </c>
      <c r="J1418" s="19">
        <v>7.37</v>
      </c>
      <c r="K1418" s="19">
        <v>7.56</v>
      </c>
      <c r="L1418" s="19">
        <v>7.79</v>
      </c>
      <c r="M1418" s="19">
        <v>8.02</v>
      </c>
      <c r="N1418" s="19">
        <v>8.26</v>
      </c>
      <c r="O1418" s="19">
        <v>9.06</v>
      </c>
      <c r="P1418" s="19">
        <v>9.4</v>
      </c>
      <c r="Q1418" s="19">
        <v>9.59</v>
      </c>
      <c r="R1418" s="19">
        <v>9.9</v>
      </c>
      <c r="S1418" s="19">
        <v>10.24</v>
      </c>
      <c r="T1418" s="19">
        <v>10.62</v>
      </c>
      <c r="U1418" s="19">
        <v>11.07</v>
      </c>
      <c r="V1418" s="19">
        <v>11.49</v>
      </c>
      <c r="W1418" s="19">
        <v>11.98</v>
      </c>
      <c r="X1418" s="19">
        <v>12.57</v>
      </c>
      <c r="Y1418" s="19">
        <v>13.07</v>
      </c>
      <c r="Z1418" s="19">
        <v>13.53</v>
      </c>
      <c r="AA1418" s="19">
        <v>14.04</v>
      </c>
      <c r="AB1418" s="19">
        <v>14.69</v>
      </c>
      <c r="AC1418" s="19">
        <v>15.19</v>
      </c>
      <c r="AD1418" s="19">
        <v>15.65</v>
      </c>
      <c r="AE1418" s="19">
        <v>16.11</v>
      </c>
      <c r="AF1418" s="19">
        <v>16.66</v>
      </c>
      <c r="AG1418" s="19">
        <v>17.16</v>
      </c>
      <c r="AH1418" s="19">
        <v>16.829999999999998</v>
      </c>
      <c r="AI1418" s="19">
        <v>16.3</v>
      </c>
      <c r="AJ1418" s="19">
        <v>15.81</v>
      </c>
      <c r="AK1418" s="19">
        <v>15.3</v>
      </c>
    </row>
    <row r="1419" spans="1:37" x14ac:dyDescent="0.3">
      <c r="A1419" s="19" t="str">
        <f t="shared" si="37"/>
        <v>SDGbaseTRAv2_UrbAS_BAU_wICAGRcorrC_GVAalani</v>
      </c>
      <c r="B1419" s="17" t="s">
        <v>221</v>
      </c>
      <c r="C1419" s="18" t="s">
        <v>277</v>
      </c>
      <c r="D1419" s="23" t="s">
        <v>3</v>
      </c>
      <c r="E1419" s="19" t="s">
        <v>15</v>
      </c>
      <c r="F1419" s="19">
        <v>27.55</v>
      </c>
      <c r="G1419" s="19">
        <v>22.03</v>
      </c>
      <c r="H1419" s="19">
        <v>24.11</v>
      </c>
      <c r="I1419" s="19">
        <v>24.72</v>
      </c>
      <c r="J1419" s="19">
        <v>25.46</v>
      </c>
      <c r="K1419" s="19">
        <v>26.18</v>
      </c>
      <c r="L1419" s="19">
        <v>26.74</v>
      </c>
      <c r="M1419" s="19">
        <v>27.27</v>
      </c>
      <c r="N1419" s="19">
        <v>27.97</v>
      </c>
      <c r="O1419" s="19">
        <v>30.72</v>
      </c>
      <c r="P1419" s="19">
        <v>31.22</v>
      </c>
      <c r="Q1419" s="19">
        <v>31.47</v>
      </c>
      <c r="R1419" s="19">
        <v>32.31</v>
      </c>
      <c r="S1419" s="19">
        <v>33.33</v>
      </c>
      <c r="T1419" s="19">
        <v>34.43</v>
      </c>
      <c r="U1419" s="19">
        <v>35.58</v>
      </c>
      <c r="V1419" s="19">
        <v>36.659999999999997</v>
      </c>
      <c r="W1419" s="19">
        <v>37.97</v>
      </c>
      <c r="X1419" s="19">
        <v>39.35</v>
      </c>
      <c r="Y1419" s="19">
        <v>40.590000000000003</v>
      </c>
      <c r="Z1419" s="19">
        <v>41.7</v>
      </c>
      <c r="AA1419" s="19">
        <v>42.83</v>
      </c>
      <c r="AB1419" s="19">
        <v>45.06</v>
      </c>
      <c r="AC1419" s="19">
        <v>46.33</v>
      </c>
      <c r="AD1419" s="19">
        <v>47.37</v>
      </c>
      <c r="AE1419" s="19">
        <v>48.46</v>
      </c>
      <c r="AF1419" s="19">
        <v>49.86</v>
      </c>
      <c r="AG1419" s="19">
        <v>50.87</v>
      </c>
      <c r="AH1419" s="19">
        <v>52.08</v>
      </c>
      <c r="AI1419" s="19">
        <v>52.18</v>
      </c>
      <c r="AJ1419" s="19">
        <v>51.86</v>
      </c>
      <c r="AK1419" s="19">
        <v>51.32</v>
      </c>
    </row>
    <row r="1420" spans="1:37" x14ac:dyDescent="0.3">
      <c r="A1420" s="19" t="str">
        <f t="shared" si="37"/>
        <v>SDGbaseTRAv2_UrbAS_BAU_wICAGRcorrC_GVAafore</v>
      </c>
      <c r="B1420" s="17" t="s">
        <v>221</v>
      </c>
      <c r="C1420" s="18" t="s">
        <v>277</v>
      </c>
      <c r="D1420" s="23" t="s">
        <v>3</v>
      </c>
      <c r="E1420" s="19" t="s">
        <v>16</v>
      </c>
      <c r="F1420" s="19">
        <v>6.49</v>
      </c>
      <c r="G1420" s="19">
        <v>5.89</v>
      </c>
      <c r="H1420" s="19">
        <v>6.03</v>
      </c>
      <c r="I1420" s="19">
        <v>6.17</v>
      </c>
      <c r="J1420" s="19">
        <v>6.31</v>
      </c>
      <c r="K1420" s="19">
        <v>6.36</v>
      </c>
      <c r="L1420" s="19">
        <v>6.44</v>
      </c>
      <c r="M1420" s="19">
        <v>6.47</v>
      </c>
      <c r="N1420" s="19">
        <v>6.59</v>
      </c>
      <c r="O1420" s="19">
        <v>6.86</v>
      </c>
      <c r="P1420" s="19">
        <v>6.99</v>
      </c>
      <c r="Q1420" s="19">
        <v>7</v>
      </c>
      <c r="R1420" s="19">
        <v>7.12</v>
      </c>
      <c r="S1420" s="19">
        <v>7.23</v>
      </c>
      <c r="T1420" s="19">
        <v>7.33</v>
      </c>
      <c r="U1420" s="19">
        <v>7.54</v>
      </c>
      <c r="V1420" s="19">
        <v>7.74</v>
      </c>
      <c r="W1420" s="19">
        <v>7.96</v>
      </c>
      <c r="X1420" s="19">
        <v>8.1999999999999993</v>
      </c>
      <c r="Y1420" s="19">
        <v>8.4600000000000009</v>
      </c>
      <c r="Z1420" s="19">
        <v>8.64</v>
      </c>
      <c r="AA1420" s="19">
        <v>8.8000000000000007</v>
      </c>
      <c r="AB1420" s="19">
        <v>8.98</v>
      </c>
      <c r="AC1420" s="19">
        <v>9.11</v>
      </c>
      <c r="AD1420" s="19">
        <v>9.27</v>
      </c>
      <c r="AE1420" s="19">
        <v>9.43</v>
      </c>
      <c r="AF1420" s="19">
        <v>9.6199999999999992</v>
      </c>
      <c r="AG1420" s="19">
        <v>9.75</v>
      </c>
      <c r="AH1420" s="19">
        <v>9.58</v>
      </c>
      <c r="AI1420" s="19">
        <v>9.41</v>
      </c>
      <c r="AJ1420" s="19">
        <v>9.32</v>
      </c>
      <c r="AK1420" s="19">
        <v>9.23</v>
      </c>
    </row>
    <row r="1421" spans="1:37" x14ac:dyDescent="0.3">
      <c r="A1421" s="19" t="str">
        <f t="shared" si="37"/>
        <v>SDGbaseTRAv2_UrbAS_BAU_wICAGRcorrC_GVAafish</v>
      </c>
      <c r="B1421" s="17" t="s">
        <v>221</v>
      </c>
      <c r="C1421" s="18" t="s">
        <v>277</v>
      </c>
      <c r="D1421" s="23" t="s">
        <v>3</v>
      </c>
      <c r="E1421" s="19" t="s">
        <v>17</v>
      </c>
      <c r="F1421" s="19">
        <v>7.37</v>
      </c>
      <c r="G1421" s="19">
        <v>6.91</v>
      </c>
      <c r="H1421" s="19">
        <v>7.21</v>
      </c>
      <c r="I1421" s="19">
        <v>7.24</v>
      </c>
      <c r="J1421" s="19">
        <v>7.34</v>
      </c>
      <c r="K1421" s="19">
        <v>7.48</v>
      </c>
      <c r="L1421" s="19">
        <v>7.64</v>
      </c>
      <c r="M1421" s="19">
        <v>7.8</v>
      </c>
      <c r="N1421" s="19">
        <v>7.98</v>
      </c>
      <c r="O1421" s="19">
        <v>8.66</v>
      </c>
      <c r="P1421" s="19">
        <v>8.93</v>
      </c>
      <c r="Q1421" s="19">
        <v>9.08</v>
      </c>
      <c r="R1421" s="19">
        <v>9.33</v>
      </c>
      <c r="S1421" s="19">
        <v>9.6</v>
      </c>
      <c r="T1421" s="19">
        <v>9.9</v>
      </c>
      <c r="U1421" s="19">
        <v>10.25</v>
      </c>
      <c r="V1421" s="19">
        <v>10.55</v>
      </c>
      <c r="W1421" s="19">
        <v>10.9</v>
      </c>
      <c r="X1421" s="19">
        <v>11.3</v>
      </c>
      <c r="Y1421" s="19">
        <v>11.65</v>
      </c>
      <c r="Z1421" s="19">
        <v>11.99</v>
      </c>
      <c r="AA1421" s="19">
        <v>12.35</v>
      </c>
      <c r="AB1421" s="19">
        <v>12.95</v>
      </c>
      <c r="AC1421" s="19">
        <v>13.4</v>
      </c>
      <c r="AD1421" s="19">
        <v>13.79</v>
      </c>
      <c r="AE1421" s="19">
        <v>14.16</v>
      </c>
      <c r="AF1421" s="19">
        <v>14.56</v>
      </c>
      <c r="AG1421" s="19">
        <v>14.92</v>
      </c>
      <c r="AH1421" s="19">
        <v>14.99</v>
      </c>
      <c r="AI1421" s="19">
        <v>14.86</v>
      </c>
      <c r="AJ1421" s="19">
        <v>14.72</v>
      </c>
      <c r="AK1421" s="19">
        <v>14.56</v>
      </c>
    </row>
    <row r="1422" spans="1:37" x14ac:dyDescent="0.3">
      <c r="A1422" s="19" t="str">
        <f t="shared" si="37"/>
        <v>SDGbaseTRAv2_UrbAS_BAU_wICAGRcorrC_GVAacoal</v>
      </c>
      <c r="B1422" s="17" t="s">
        <v>221</v>
      </c>
      <c r="C1422" s="18" t="s">
        <v>277</v>
      </c>
      <c r="D1422" s="23" t="s">
        <v>3</v>
      </c>
      <c r="E1422" s="19" t="s">
        <v>18</v>
      </c>
      <c r="F1422" s="19">
        <v>112.99</v>
      </c>
      <c r="G1422" s="19">
        <v>112.95</v>
      </c>
      <c r="H1422" s="19">
        <v>112.95</v>
      </c>
      <c r="I1422" s="19">
        <v>109.93</v>
      </c>
      <c r="J1422" s="19">
        <v>106.92</v>
      </c>
      <c r="K1422" s="19">
        <v>105.17</v>
      </c>
      <c r="L1422" s="19">
        <v>103.25</v>
      </c>
      <c r="M1422" s="19">
        <v>102.37</v>
      </c>
      <c r="N1422" s="19">
        <v>101.49</v>
      </c>
      <c r="O1422" s="19">
        <v>104.76</v>
      </c>
      <c r="P1422" s="19">
        <v>102.89</v>
      </c>
      <c r="Q1422" s="19">
        <v>98.4</v>
      </c>
      <c r="R1422" s="19">
        <v>95.1</v>
      </c>
      <c r="S1422" s="19">
        <v>95.48</v>
      </c>
      <c r="T1422" s="19">
        <v>95.34</v>
      </c>
      <c r="U1422" s="19">
        <v>95.56</v>
      </c>
      <c r="V1422" s="19">
        <v>94.33</v>
      </c>
      <c r="W1422" s="19">
        <v>94.79</v>
      </c>
      <c r="X1422" s="19">
        <v>92.99</v>
      </c>
      <c r="Y1422" s="19">
        <v>91.58</v>
      </c>
      <c r="Z1422" s="19">
        <v>89.97</v>
      </c>
      <c r="AA1422" s="19">
        <v>88.67</v>
      </c>
      <c r="AB1422" s="19">
        <v>85.16</v>
      </c>
      <c r="AC1422" s="19">
        <v>81.180000000000007</v>
      </c>
      <c r="AD1422" s="19">
        <v>77</v>
      </c>
      <c r="AE1422" s="19">
        <v>72.7</v>
      </c>
      <c r="AF1422" s="19">
        <v>68.430000000000007</v>
      </c>
      <c r="AG1422" s="19">
        <v>59.81</v>
      </c>
      <c r="AH1422" s="19">
        <v>50.78</v>
      </c>
      <c r="AI1422" s="19">
        <v>41.39</v>
      </c>
      <c r="AJ1422" s="19">
        <v>32.25</v>
      </c>
      <c r="AK1422" s="19">
        <v>22.86</v>
      </c>
    </row>
    <row r="1423" spans="1:37" x14ac:dyDescent="0.3">
      <c r="A1423" s="19" t="str">
        <f t="shared" si="37"/>
        <v>SDGbaseTRAv2_UrbAS_BAU_wICAGRcorrC_GVAagold</v>
      </c>
      <c r="B1423" s="17" t="s">
        <v>221</v>
      </c>
      <c r="C1423" s="18" t="s">
        <v>277</v>
      </c>
      <c r="D1423" s="23" t="s">
        <v>3</v>
      </c>
      <c r="E1423" s="19" t="s">
        <v>19</v>
      </c>
      <c r="F1423" s="19">
        <v>61.14</v>
      </c>
      <c r="G1423" s="19">
        <v>59.91</v>
      </c>
      <c r="H1423" s="19">
        <v>61.22</v>
      </c>
      <c r="I1423" s="19">
        <v>60.88</v>
      </c>
      <c r="J1423" s="19">
        <v>60.98</v>
      </c>
      <c r="K1423" s="19">
        <v>61.38</v>
      </c>
      <c r="L1423" s="19">
        <v>62.1</v>
      </c>
      <c r="M1423" s="19">
        <v>63.41</v>
      </c>
      <c r="N1423" s="19">
        <v>64.73</v>
      </c>
      <c r="O1423" s="19">
        <v>69.55</v>
      </c>
      <c r="P1423" s="19">
        <v>71.28</v>
      </c>
      <c r="Q1423" s="19">
        <v>71.930000000000007</v>
      </c>
      <c r="R1423" s="19">
        <v>72.430000000000007</v>
      </c>
      <c r="S1423" s="19">
        <v>73.2</v>
      </c>
      <c r="T1423" s="19">
        <v>73.98</v>
      </c>
      <c r="U1423" s="19">
        <v>74.95</v>
      </c>
      <c r="V1423" s="19">
        <v>75.67</v>
      </c>
      <c r="W1423" s="19">
        <v>76.599999999999994</v>
      </c>
      <c r="X1423" s="19">
        <v>77.94</v>
      </c>
      <c r="Y1423" s="19">
        <v>78.59</v>
      </c>
      <c r="Z1423" s="19">
        <v>78.930000000000007</v>
      </c>
      <c r="AA1423" s="19">
        <v>79.64</v>
      </c>
      <c r="AB1423" s="19">
        <v>81.05</v>
      </c>
      <c r="AC1423" s="19">
        <v>81.77</v>
      </c>
      <c r="AD1423" s="19">
        <v>82.16</v>
      </c>
      <c r="AE1423" s="19">
        <v>82.38</v>
      </c>
      <c r="AF1423" s="19">
        <v>82.65</v>
      </c>
      <c r="AG1423" s="19">
        <v>80.37</v>
      </c>
      <c r="AH1423" s="19">
        <v>77.02</v>
      </c>
      <c r="AI1423" s="19">
        <v>72.099999999999994</v>
      </c>
      <c r="AJ1423" s="19">
        <v>67.44</v>
      </c>
      <c r="AK1423" s="19">
        <v>62.5</v>
      </c>
    </row>
    <row r="1424" spans="1:37" x14ac:dyDescent="0.3">
      <c r="A1424" s="19" t="str">
        <f t="shared" si="37"/>
        <v>SDGbaseTRAv2_UrbAS_BAU_wICAGRcorrC_GVAangas</v>
      </c>
      <c r="B1424" s="17" t="s">
        <v>221</v>
      </c>
      <c r="C1424" s="18" t="s">
        <v>277</v>
      </c>
      <c r="D1424" s="23" t="s">
        <v>3</v>
      </c>
      <c r="E1424" s="19" t="s">
        <v>20</v>
      </c>
      <c r="F1424" s="19">
        <v>0.94</v>
      </c>
      <c r="G1424" s="19">
        <v>0.83</v>
      </c>
      <c r="H1424" s="19">
        <v>0.81</v>
      </c>
      <c r="I1424" s="19">
        <v>0.75</v>
      </c>
      <c r="J1424" s="19">
        <v>0.71</v>
      </c>
      <c r="K1424" s="19">
        <v>0.67</v>
      </c>
      <c r="L1424" s="19">
        <v>0.64</v>
      </c>
      <c r="M1424" s="19">
        <v>0.61</v>
      </c>
      <c r="N1424" s="19">
        <v>0.59</v>
      </c>
      <c r="O1424" s="19">
        <v>0.62</v>
      </c>
      <c r="P1424" s="19">
        <v>0.6</v>
      </c>
      <c r="Q1424" s="19">
        <v>0.57999999999999996</v>
      </c>
      <c r="R1424" s="19">
        <v>0.55000000000000004</v>
      </c>
      <c r="S1424" s="19">
        <v>0.52</v>
      </c>
      <c r="T1424" s="19">
        <v>0.5</v>
      </c>
      <c r="U1424" s="19">
        <v>0.48</v>
      </c>
      <c r="V1424" s="19">
        <v>0.46</v>
      </c>
      <c r="W1424" s="19">
        <v>0.44</v>
      </c>
      <c r="X1424" s="19">
        <v>0.42</v>
      </c>
      <c r="Y1424" s="19">
        <v>0.4</v>
      </c>
      <c r="Z1424" s="19">
        <v>0.38</v>
      </c>
      <c r="AA1424" s="19">
        <v>0.36</v>
      </c>
      <c r="AB1424" s="19">
        <v>0.35</v>
      </c>
      <c r="AC1424" s="19">
        <v>0.34</v>
      </c>
      <c r="AD1424" s="19">
        <v>0.32</v>
      </c>
      <c r="AE1424" s="19">
        <v>0.31</v>
      </c>
      <c r="AF1424" s="19">
        <v>0.28999999999999998</v>
      </c>
      <c r="AG1424" s="19">
        <v>0.28000000000000003</v>
      </c>
      <c r="AH1424" s="19">
        <v>0.27</v>
      </c>
      <c r="AI1424" s="19">
        <v>0.25</v>
      </c>
      <c r="AJ1424" s="19">
        <v>0.23</v>
      </c>
      <c r="AK1424" s="19">
        <v>0.22</v>
      </c>
    </row>
    <row r="1425" spans="1:37" x14ac:dyDescent="0.3">
      <c r="A1425" s="19" t="str">
        <f t="shared" si="37"/>
        <v>SDGbaseTRAv2_UrbAS_BAU_wICAGRcorrC_GVAapgm</v>
      </c>
      <c r="B1425" s="17" t="s">
        <v>221</v>
      </c>
      <c r="C1425" s="18" t="s">
        <v>277</v>
      </c>
      <c r="D1425" s="23" t="s">
        <v>3</v>
      </c>
      <c r="E1425" s="19" t="s">
        <v>21</v>
      </c>
      <c r="F1425" s="19">
        <v>97.82</v>
      </c>
      <c r="G1425" s="19">
        <v>51.06</v>
      </c>
      <c r="H1425" s="19">
        <v>64.599999999999994</v>
      </c>
      <c r="I1425" s="19">
        <v>78.540000000000006</v>
      </c>
      <c r="J1425" s="19">
        <v>90.21</v>
      </c>
      <c r="K1425" s="19">
        <v>98.34</v>
      </c>
      <c r="L1425" s="19">
        <v>103.4</v>
      </c>
      <c r="M1425" s="19">
        <v>96.27</v>
      </c>
      <c r="N1425" s="19">
        <v>93.51</v>
      </c>
      <c r="O1425" s="19">
        <v>91.91</v>
      </c>
      <c r="P1425" s="19">
        <v>91.79</v>
      </c>
      <c r="Q1425" s="19">
        <v>92.18</v>
      </c>
      <c r="R1425" s="19">
        <v>96.12</v>
      </c>
      <c r="S1425" s="19">
        <v>99.5</v>
      </c>
      <c r="T1425" s="19">
        <v>102.15</v>
      </c>
      <c r="U1425" s="19">
        <v>104.04</v>
      </c>
      <c r="V1425" s="19">
        <v>107.11</v>
      </c>
      <c r="W1425" s="19">
        <v>109.63</v>
      </c>
      <c r="X1425" s="19">
        <v>111.4</v>
      </c>
      <c r="Y1425" s="19">
        <v>113.77</v>
      </c>
      <c r="Z1425" s="19">
        <v>115.97</v>
      </c>
      <c r="AA1425" s="19">
        <v>118.3</v>
      </c>
      <c r="AB1425" s="19">
        <v>196.16</v>
      </c>
      <c r="AC1425" s="19">
        <v>250.28</v>
      </c>
      <c r="AD1425" s="19">
        <v>279.38</v>
      </c>
      <c r="AE1425" s="19">
        <v>302.94</v>
      </c>
      <c r="AF1425" s="19">
        <v>325.31</v>
      </c>
      <c r="AG1425" s="19">
        <v>348.82</v>
      </c>
      <c r="AH1425" s="19">
        <v>431.22</v>
      </c>
      <c r="AI1425" s="19">
        <v>503.11</v>
      </c>
      <c r="AJ1425" s="19">
        <v>544.42999999999995</v>
      </c>
      <c r="AK1425" s="19">
        <v>578.57000000000005</v>
      </c>
    </row>
    <row r="1426" spans="1:37" x14ac:dyDescent="0.3">
      <c r="A1426" s="19" t="str">
        <f t="shared" si="37"/>
        <v>SDGbaseTRAv2_UrbAS_BAU_wICAGRcorrC_GVAamore</v>
      </c>
      <c r="B1426" s="17" t="s">
        <v>221</v>
      </c>
      <c r="C1426" s="18" t="s">
        <v>277</v>
      </c>
      <c r="D1426" s="23" t="s">
        <v>3</v>
      </c>
      <c r="E1426" s="19" t="s">
        <v>22</v>
      </c>
      <c r="F1426" s="19">
        <v>78.23</v>
      </c>
      <c r="G1426" s="19">
        <v>76.86</v>
      </c>
      <c r="H1426" s="19">
        <v>80.81</v>
      </c>
      <c r="I1426" s="19">
        <v>81.92</v>
      </c>
      <c r="J1426" s="19">
        <v>83.55</v>
      </c>
      <c r="K1426" s="19">
        <v>85.2</v>
      </c>
      <c r="L1426" s="19">
        <v>87.24</v>
      </c>
      <c r="M1426" s="19">
        <v>90.08</v>
      </c>
      <c r="N1426" s="19">
        <v>92.87</v>
      </c>
      <c r="O1426" s="19">
        <v>101.92</v>
      </c>
      <c r="P1426" s="19">
        <v>106.15</v>
      </c>
      <c r="Q1426" s="19">
        <v>108.65</v>
      </c>
      <c r="R1426" s="19">
        <v>111.13</v>
      </c>
      <c r="S1426" s="19">
        <v>113.97</v>
      </c>
      <c r="T1426" s="19">
        <v>116.98</v>
      </c>
      <c r="U1426" s="19">
        <v>120.28</v>
      </c>
      <c r="V1426" s="19">
        <v>123.04</v>
      </c>
      <c r="W1426" s="19">
        <v>126.31</v>
      </c>
      <c r="X1426" s="19">
        <v>130.22999999999999</v>
      </c>
      <c r="Y1426" s="19">
        <v>132.88999999999999</v>
      </c>
      <c r="Z1426" s="19">
        <v>134.9</v>
      </c>
      <c r="AA1426" s="19">
        <v>137.52000000000001</v>
      </c>
      <c r="AB1426" s="19">
        <v>141.12</v>
      </c>
      <c r="AC1426" s="19">
        <v>143.47</v>
      </c>
      <c r="AD1426" s="19">
        <v>145.44999999999999</v>
      </c>
      <c r="AE1426" s="19">
        <v>147.21</v>
      </c>
      <c r="AF1426" s="19">
        <v>149.19999999999999</v>
      </c>
      <c r="AG1426" s="19">
        <v>149.88999999999999</v>
      </c>
      <c r="AH1426" s="19">
        <v>146.35</v>
      </c>
      <c r="AI1426" s="19">
        <v>139.80000000000001</v>
      </c>
      <c r="AJ1426" s="19">
        <v>134.37</v>
      </c>
      <c r="AK1426" s="19">
        <v>128.15</v>
      </c>
    </row>
    <row r="1427" spans="1:37" x14ac:dyDescent="0.3">
      <c r="A1427" s="19" t="str">
        <f t="shared" si="37"/>
        <v>SDGbaseTRAv2_UrbAS_BAU_wICAGRcorrC_GVAamine</v>
      </c>
      <c r="B1427" s="17" t="s">
        <v>221</v>
      </c>
      <c r="C1427" s="18" t="s">
        <v>277</v>
      </c>
      <c r="D1427" s="23" t="s">
        <v>3</v>
      </c>
      <c r="E1427" s="19" t="s">
        <v>23</v>
      </c>
      <c r="F1427" s="19">
        <v>57.01</v>
      </c>
      <c r="G1427" s="19">
        <v>54.5</v>
      </c>
      <c r="H1427" s="19">
        <v>56.79</v>
      </c>
      <c r="I1427" s="19">
        <v>58.35</v>
      </c>
      <c r="J1427" s="19">
        <v>60.36</v>
      </c>
      <c r="K1427" s="19">
        <v>61.46</v>
      </c>
      <c r="L1427" s="19">
        <v>62.9</v>
      </c>
      <c r="M1427" s="19">
        <v>64.849999999999994</v>
      </c>
      <c r="N1427" s="19">
        <v>66.58</v>
      </c>
      <c r="O1427" s="19">
        <v>70.099999999999994</v>
      </c>
      <c r="P1427" s="19">
        <v>71.84</v>
      </c>
      <c r="Q1427" s="19">
        <v>73.37</v>
      </c>
      <c r="R1427" s="19">
        <v>75</v>
      </c>
      <c r="S1427" s="19">
        <v>77.16</v>
      </c>
      <c r="T1427" s="19">
        <v>79.650000000000006</v>
      </c>
      <c r="U1427" s="19">
        <v>82.11</v>
      </c>
      <c r="V1427" s="19">
        <v>84.33</v>
      </c>
      <c r="W1427" s="19">
        <v>87.16</v>
      </c>
      <c r="X1427" s="19">
        <v>91.1</v>
      </c>
      <c r="Y1427" s="19">
        <v>94.16</v>
      </c>
      <c r="Z1427" s="19">
        <v>96.96</v>
      </c>
      <c r="AA1427" s="19">
        <v>99.95</v>
      </c>
      <c r="AB1427" s="19">
        <v>102.43</v>
      </c>
      <c r="AC1427" s="19">
        <v>104.19</v>
      </c>
      <c r="AD1427" s="19">
        <v>106.16</v>
      </c>
      <c r="AE1427" s="19">
        <v>108.37</v>
      </c>
      <c r="AF1427" s="19">
        <v>111.2</v>
      </c>
      <c r="AG1427" s="19">
        <v>114.34</v>
      </c>
      <c r="AH1427" s="19">
        <v>113.72</v>
      </c>
      <c r="AI1427" s="19">
        <v>111.48</v>
      </c>
      <c r="AJ1427" s="19">
        <v>110.31</v>
      </c>
      <c r="AK1427" s="19">
        <v>109.03</v>
      </c>
    </row>
    <row r="1428" spans="1:37" x14ac:dyDescent="0.3">
      <c r="A1428" s="19" t="str">
        <f t="shared" si="37"/>
        <v>SDGbaseTRAv2_UrbAS_BAU_wICAGRcorrC_GVAameat</v>
      </c>
      <c r="B1428" s="17" t="s">
        <v>221</v>
      </c>
      <c r="C1428" s="18" t="s">
        <v>277</v>
      </c>
      <c r="D1428" s="23" t="s">
        <v>3</v>
      </c>
      <c r="E1428" s="19" t="s">
        <v>24</v>
      </c>
      <c r="F1428" s="19">
        <v>14.3</v>
      </c>
      <c r="G1428" s="19">
        <v>13.76</v>
      </c>
      <c r="H1428" s="19">
        <v>13.63</v>
      </c>
      <c r="I1428" s="19">
        <v>13.78</v>
      </c>
      <c r="J1428" s="19">
        <v>13.99</v>
      </c>
      <c r="K1428" s="19">
        <v>14.21</v>
      </c>
      <c r="L1428" s="19">
        <v>14.53</v>
      </c>
      <c r="M1428" s="19">
        <v>14.83</v>
      </c>
      <c r="N1428" s="19">
        <v>15.13</v>
      </c>
      <c r="O1428" s="19">
        <v>15.58</v>
      </c>
      <c r="P1428" s="19">
        <v>16.09</v>
      </c>
      <c r="Q1428" s="19">
        <v>16.420000000000002</v>
      </c>
      <c r="R1428" s="19">
        <v>16.920000000000002</v>
      </c>
      <c r="S1428" s="19">
        <v>17.45</v>
      </c>
      <c r="T1428" s="19">
        <v>18</v>
      </c>
      <c r="U1428" s="19">
        <v>18.559999999999999</v>
      </c>
      <c r="V1428" s="19">
        <v>19.04</v>
      </c>
      <c r="W1428" s="19">
        <v>19.579999999999998</v>
      </c>
      <c r="X1428" s="19">
        <v>20.12</v>
      </c>
      <c r="Y1428" s="19">
        <v>20.56</v>
      </c>
      <c r="Z1428" s="19">
        <v>20.99</v>
      </c>
      <c r="AA1428" s="19">
        <v>21.4</v>
      </c>
      <c r="AB1428" s="19">
        <v>22.01</v>
      </c>
      <c r="AC1428" s="19">
        <v>22.51</v>
      </c>
      <c r="AD1428" s="19">
        <v>23.01</v>
      </c>
      <c r="AE1428" s="19">
        <v>23.46</v>
      </c>
      <c r="AF1428" s="19">
        <v>24.04</v>
      </c>
      <c r="AG1428" s="19">
        <v>24.52</v>
      </c>
      <c r="AH1428" s="19">
        <v>24.27</v>
      </c>
      <c r="AI1428" s="19">
        <v>24.17</v>
      </c>
      <c r="AJ1428" s="19">
        <v>24.21</v>
      </c>
      <c r="AK1428" s="19">
        <v>24.2</v>
      </c>
    </row>
    <row r="1429" spans="1:37" x14ac:dyDescent="0.3">
      <c r="A1429" s="19" t="str">
        <f t="shared" si="37"/>
        <v>SDGbaseTRAv2_UrbAS_BAU_wICAGRcorrC_GVAapfis</v>
      </c>
      <c r="B1429" s="17" t="s">
        <v>221</v>
      </c>
      <c r="C1429" s="18" t="s">
        <v>277</v>
      </c>
      <c r="D1429" s="23" t="s">
        <v>3</v>
      </c>
      <c r="E1429" s="19" t="s">
        <v>25</v>
      </c>
      <c r="F1429" s="19">
        <v>6.32</v>
      </c>
      <c r="G1429" s="19">
        <v>6.25</v>
      </c>
      <c r="H1429" s="19">
        <v>6.42</v>
      </c>
      <c r="I1429" s="19">
        <v>6.45</v>
      </c>
      <c r="J1429" s="19">
        <v>6.52</v>
      </c>
      <c r="K1429" s="19">
        <v>6.61</v>
      </c>
      <c r="L1429" s="19">
        <v>6.74</v>
      </c>
      <c r="M1429" s="19">
        <v>6.87</v>
      </c>
      <c r="N1429" s="19">
        <v>7.01</v>
      </c>
      <c r="O1429" s="19">
        <v>7.42</v>
      </c>
      <c r="P1429" s="19">
        <v>7.63</v>
      </c>
      <c r="Q1429" s="19">
        <v>7.74</v>
      </c>
      <c r="R1429" s="19">
        <v>7.96</v>
      </c>
      <c r="S1429" s="19">
        <v>8.19</v>
      </c>
      <c r="T1429" s="19">
        <v>8.43</v>
      </c>
      <c r="U1429" s="19">
        <v>8.7100000000000009</v>
      </c>
      <c r="V1429" s="19">
        <v>8.94</v>
      </c>
      <c r="W1429" s="19">
        <v>9.2100000000000009</v>
      </c>
      <c r="X1429" s="19">
        <v>9.51</v>
      </c>
      <c r="Y1429" s="19">
        <v>9.73</v>
      </c>
      <c r="Z1429" s="19">
        <v>9.9499999999999993</v>
      </c>
      <c r="AA1429" s="19">
        <v>10.18</v>
      </c>
      <c r="AB1429" s="19">
        <v>10.57</v>
      </c>
      <c r="AC1429" s="19">
        <v>10.86</v>
      </c>
      <c r="AD1429" s="19">
        <v>11.12</v>
      </c>
      <c r="AE1429" s="19">
        <v>11.37</v>
      </c>
      <c r="AF1429" s="19">
        <v>11.64</v>
      </c>
      <c r="AG1429" s="19">
        <v>11.87</v>
      </c>
      <c r="AH1429" s="19">
        <v>11.69</v>
      </c>
      <c r="AI1429" s="19">
        <v>11.45</v>
      </c>
      <c r="AJ1429" s="19">
        <v>11.29</v>
      </c>
      <c r="AK1429" s="19">
        <v>11.12</v>
      </c>
    </row>
    <row r="1430" spans="1:37" x14ac:dyDescent="0.3">
      <c r="A1430" s="19" t="str">
        <f t="shared" si="37"/>
        <v>SDGbaseTRAv2_UrbAS_BAU_wICAGRcorrC_GVAavege</v>
      </c>
      <c r="B1430" s="17" t="s">
        <v>221</v>
      </c>
      <c r="C1430" s="18" t="s">
        <v>277</v>
      </c>
      <c r="D1430" s="23" t="s">
        <v>3</v>
      </c>
      <c r="E1430" s="19" t="s">
        <v>26</v>
      </c>
      <c r="F1430" s="19">
        <v>10.97</v>
      </c>
      <c r="G1430" s="19">
        <v>10.46</v>
      </c>
      <c r="H1430" s="19">
        <v>10.87</v>
      </c>
      <c r="I1430" s="19">
        <v>10.94</v>
      </c>
      <c r="J1430" s="19">
        <v>11.1</v>
      </c>
      <c r="K1430" s="19">
        <v>11.31</v>
      </c>
      <c r="L1430" s="19">
        <v>11.55</v>
      </c>
      <c r="M1430" s="19">
        <v>11.79</v>
      </c>
      <c r="N1430" s="19">
        <v>12.05</v>
      </c>
      <c r="O1430" s="19">
        <v>12.93</v>
      </c>
      <c r="P1430" s="19">
        <v>13.28</v>
      </c>
      <c r="Q1430" s="19">
        <v>13.47</v>
      </c>
      <c r="R1430" s="19">
        <v>13.86</v>
      </c>
      <c r="S1430" s="19">
        <v>14.28</v>
      </c>
      <c r="T1430" s="19">
        <v>14.72</v>
      </c>
      <c r="U1430" s="19">
        <v>15.22</v>
      </c>
      <c r="V1430" s="19">
        <v>15.65</v>
      </c>
      <c r="W1430" s="19">
        <v>16.149999999999999</v>
      </c>
      <c r="X1430" s="19">
        <v>16.68</v>
      </c>
      <c r="Y1430" s="19">
        <v>17.100000000000001</v>
      </c>
      <c r="Z1430" s="19">
        <v>17.5</v>
      </c>
      <c r="AA1430" s="19">
        <v>17.93</v>
      </c>
      <c r="AB1430" s="19">
        <v>18.72</v>
      </c>
      <c r="AC1430" s="19">
        <v>19.260000000000002</v>
      </c>
      <c r="AD1430" s="19">
        <v>19.71</v>
      </c>
      <c r="AE1430" s="19">
        <v>20.13</v>
      </c>
      <c r="AF1430" s="19">
        <v>20.62</v>
      </c>
      <c r="AG1430" s="19">
        <v>20.99</v>
      </c>
      <c r="AH1430" s="19">
        <v>20.86</v>
      </c>
      <c r="AI1430" s="19">
        <v>20.51</v>
      </c>
      <c r="AJ1430" s="19">
        <v>20.190000000000001</v>
      </c>
      <c r="AK1430" s="19">
        <v>19.84</v>
      </c>
    </row>
    <row r="1431" spans="1:37" x14ac:dyDescent="0.3">
      <c r="A1431" s="19" t="str">
        <f t="shared" si="37"/>
        <v>SDGbaseTRAv2_UrbAS_BAU_wICAGRcorrC_GVAafats</v>
      </c>
      <c r="B1431" s="17" t="s">
        <v>221</v>
      </c>
      <c r="C1431" s="18" t="s">
        <v>277</v>
      </c>
      <c r="D1431" s="23" t="s">
        <v>3</v>
      </c>
      <c r="E1431" s="19" t="s">
        <v>27</v>
      </c>
      <c r="F1431" s="19">
        <v>3.48</v>
      </c>
      <c r="G1431" s="19">
        <v>3.45</v>
      </c>
      <c r="H1431" s="19">
        <v>3.54</v>
      </c>
      <c r="I1431" s="19">
        <v>3.51</v>
      </c>
      <c r="J1431" s="19">
        <v>3.58</v>
      </c>
      <c r="K1431" s="19">
        <v>3.63</v>
      </c>
      <c r="L1431" s="19">
        <v>3.68</v>
      </c>
      <c r="M1431" s="19">
        <v>3.75</v>
      </c>
      <c r="N1431" s="19">
        <v>3.82</v>
      </c>
      <c r="O1431" s="19">
        <v>4.41</v>
      </c>
      <c r="P1431" s="19">
        <v>4.5199999999999996</v>
      </c>
      <c r="Q1431" s="19">
        <v>4.51</v>
      </c>
      <c r="R1431" s="19">
        <v>4.55</v>
      </c>
      <c r="S1431" s="19">
        <v>4.6100000000000003</v>
      </c>
      <c r="T1431" s="19">
        <v>4.68</v>
      </c>
      <c r="U1431" s="19">
        <v>4.7699999999999996</v>
      </c>
      <c r="V1431" s="19">
        <v>4.82</v>
      </c>
      <c r="W1431" s="19">
        <v>4.91</v>
      </c>
      <c r="X1431" s="19">
        <v>5.0599999999999996</v>
      </c>
      <c r="Y1431" s="19">
        <v>5.16</v>
      </c>
      <c r="Z1431" s="19">
        <v>5.24</v>
      </c>
      <c r="AA1431" s="19">
        <v>5.34</v>
      </c>
      <c r="AB1431" s="19">
        <v>5.64</v>
      </c>
      <c r="AC1431" s="19">
        <v>5.79</v>
      </c>
      <c r="AD1431" s="19">
        <v>5.85</v>
      </c>
      <c r="AE1431" s="19">
        <v>5.89</v>
      </c>
      <c r="AF1431" s="19">
        <v>5.93</v>
      </c>
      <c r="AG1431" s="19">
        <v>5.98</v>
      </c>
      <c r="AH1431" s="19">
        <v>5.99</v>
      </c>
      <c r="AI1431" s="19">
        <v>5.89</v>
      </c>
      <c r="AJ1431" s="19">
        <v>5.79</v>
      </c>
      <c r="AK1431" s="19">
        <v>5.69</v>
      </c>
    </row>
    <row r="1432" spans="1:37" x14ac:dyDescent="0.3">
      <c r="A1432" s="19" t="str">
        <f t="shared" si="37"/>
        <v>SDGbaseTRAv2_UrbAS_BAU_wICAGRcorrC_GVAadair</v>
      </c>
      <c r="B1432" s="17" t="s">
        <v>221</v>
      </c>
      <c r="C1432" s="18" t="s">
        <v>277</v>
      </c>
      <c r="D1432" s="23" t="s">
        <v>3</v>
      </c>
      <c r="E1432" s="19" t="s">
        <v>28</v>
      </c>
      <c r="F1432" s="19">
        <v>10.56</v>
      </c>
      <c r="G1432" s="19">
        <v>10.26</v>
      </c>
      <c r="H1432" s="19">
        <v>10.4</v>
      </c>
      <c r="I1432" s="19">
        <v>10.43</v>
      </c>
      <c r="J1432" s="19">
        <v>10.57</v>
      </c>
      <c r="K1432" s="19">
        <v>10.75</v>
      </c>
      <c r="L1432" s="19">
        <v>10.98</v>
      </c>
      <c r="M1432" s="19">
        <v>11.2</v>
      </c>
      <c r="N1432" s="19">
        <v>11.44</v>
      </c>
      <c r="O1432" s="19">
        <v>12.07</v>
      </c>
      <c r="P1432" s="19">
        <v>12.37</v>
      </c>
      <c r="Q1432" s="19">
        <v>12.53</v>
      </c>
      <c r="R1432" s="19">
        <v>12.88</v>
      </c>
      <c r="S1432" s="19">
        <v>13.25</v>
      </c>
      <c r="T1432" s="19">
        <v>13.64</v>
      </c>
      <c r="U1432" s="19">
        <v>14.09</v>
      </c>
      <c r="V1432" s="19">
        <v>14.48</v>
      </c>
      <c r="W1432" s="19">
        <v>14.94</v>
      </c>
      <c r="X1432" s="19">
        <v>15.43</v>
      </c>
      <c r="Y1432" s="19">
        <v>15.84</v>
      </c>
      <c r="Z1432" s="19">
        <v>16.21</v>
      </c>
      <c r="AA1432" s="19">
        <v>16.59</v>
      </c>
      <c r="AB1432" s="19">
        <v>17.21</v>
      </c>
      <c r="AC1432" s="19">
        <v>17.64</v>
      </c>
      <c r="AD1432" s="19">
        <v>18.02</v>
      </c>
      <c r="AE1432" s="19">
        <v>18.38</v>
      </c>
      <c r="AF1432" s="19">
        <v>18.82</v>
      </c>
      <c r="AG1432" s="19">
        <v>19.13</v>
      </c>
      <c r="AH1432" s="19">
        <v>18.93</v>
      </c>
      <c r="AI1432" s="19">
        <v>18.68</v>
      </c>
      <c r="AJ1432" s="19">
        <v>18.47</v>
      </c>
      <c r="AK1432" s="19">
        <v>18.23</v>
      </c>
    </row>
    <row r="1433" spans="1:37" x14ac:dyDescent="0.3">
      <c r="A1433" s="19" t="str">
        <f t="shared" si="37"/>
        <v>SDGbaseTRAv2_UrbAS_BAU_wICAGRcorrC_GVAagrai</v>
      </c>
      <c r="B1433" s="17" t="s">
        <v>221</v>
      </c>
      <c r="C1433" s="18" t="s">
        <v>277</v>
      </c>
      <c r="D1433" s="23" t="s">
        <v>3</v>
      </c>
      <c r="E1433" s="19" t="s">
        <v>29</v>
      </c>
      <c r="F1433" s="19">
        <v>8.56</v>
      </c>
      <c r="G1433" s="19">
        <v>8.39</v>
      </c>
      <c r="H1433" s="19">
        <v>8.34</v>
      </c>
      <c r="I1433" s="19">
        <v>8.48</v>
      </c>
      <c r="J1433" s="19">
        <v>8.6300000000000008</v>
      </c>
      <c r="K1433" s="19">
        <v>8.6199999999999992</v>
      </c>
      <c r="L1433" s="19">
        <v>8.65</v>
      </c>
      <c r="M1433" s="19">
        <v>8.65</v>
      </c>
      <c r="N1433" s="19">
        <v>8.68</v>
      </c>
      <c r="O1433" s="19">
        <v>8.86</v>
      </c>
      <c r="P1433" s="19">
        <v>8.91</v>
      </c>
      <c r="Q1433" s="19">
        <v>8.92</v>
      </c>
      <c r="R1433" s="19">
        <v>9</v>
      </c>
      <c r="S1433" s="19">
        <v>9.07</v>
      </c>
      <c r="T1433" s="19">
        <v>9.11</v>
      </c>
      <c r="U1433" s="19">
        <v>9.1999999999999993</v>
      </c>
      <c r="V1433" s="19">
        <v>9.23</v>
      </c>
      <c r="W1433" s="19">
        <v>9.25</v>
      </c>
      <c r="X1433" s="19">
        <v>9.2899999999999991</v>
      </c>
      <c r="Y1433" s="19">
        <v>9.32</v>
      </c>
      <c r="Z1433" s="19">
        <v>9.39</v>
      </c>
      <c r="AA1433" s="19">
        <v>9.4499999999999993</v>
      </c>
      <c r="AB1433" s="19">
        <v>9.58</v>
      </c>
      <c r="AC1433" s="19">
        <v>9.65</v>
      </c>
      <c r="AD1433" s="19">
        <v>9.73</v>
      </c>
      <c r="AE1433" s="19">
        <v>9.81</v>
      </c>
      <c r="AF1433" s="19">
        <v>9.91</v>
      </c>
      <c r="AG1433" s="19">
        <v>9.8800000000000008</v>
      </c>
      <c r="AH1433" s="19">
        <v>9.65</v>
      </c>
      <c r="AI1433" s="19">
        <v>9.5299999999999994</v>
      </c>
      <c r="AJ1433" s="19">
        <v>9.49</v>
      </c>
      <c r="AK1433" s="19">
        <v>9.44</v>
      </c>
    </row>
    <row r="1434" spans="1:37" x14ac:dyDescent="0.3">
      <c r="A1434" s="19" t="str">
        <f t="shared" si="37"/>
        <v>SDGbaseTRAv2_UrbAS_BAU_wICAGRcorrC_GVAastar</v>
      </c>
      <c r="B1434" s="17" t="s">
        <v>221</v>
      </c>
      <c r="C1434" s="18" t="s">
        <v>277</v>
      </c>
      <c r="D1434" s="23" t="s">
        <v>3</v>
      </c>
      <c r="E1434" s="19" t="s">
        <v>30</v>
      </c>
      <c r="F1434" s="19">
        <v>7.25</v>
      </c>
      <c r="G1434" s="19">
        <v>7.11</v>
      </c>
      <c r="H1434" s="19">
        <v>7.14</v>
      </c>
      <c r="I1434" s="19">
        <v>7.26</v>
      </c>
      <c r="J1434" s="19">
        <v>7.37</v>
      </c>
      <c r="K1434" s="19">
        <v>7.38</v>
      </c>
      <c r="L1434" s="19">
        <v>7.41</v>
      </c>
      <c r="M1434" s="19">
        <v>7.44</v>
      </c>
      <c r="N1434" s="19">
        <v>7.48</v>
      </c>
      <c r="O1434" s="19">
        <v>7.64</v>
      </c>
      <c r="P1434" s="19">
        <v>7.69</v>
      </c>
      <c r="Q1434" s="19">
        <v>7.72</v>
      </c>
      <c r="R1434" s="19">
        <v>7.77</v>
      </c>
      <c r="S1434" s="19">
        <v>7.81</v>
      </c>
      <c r="T1434" s="19">
        <v>7.82</v>
      </c>
      <c r="U1434" s="19">
        <v>7.88</v>
      </c>
      <c r="V1434" s="19">
        <v>7.89</v>
      </c>
      <c r="W1434" s="19">
        <v>7.89</v>
      </c>
      <c r="X1434" s="19">
        <v>7.9</v>
      </c>
      <c r="Y1434" s="19">
        <v>7.91</v>
      </c>
      <c r="Z1434" s="19">
        <v>7.93</v>
      </c>
      <c r="AA1434" s="19">
        <v>7.95</v>
      </c>
      <c r="AB1434" s="19">
        <v>8.02</v>
      </c>
      <c r="AC1434" s="19">
        <v>8.0399999999999991</v>
      </c>
      <c r="AD1434" s="19">
        <v>8.07</v>
      </c>
      <c r="AE1434" s="19">
        <v>8.11</v>
      </c>
      <c r="AF1434" s="19">
        <v>8.15</v>
      </c>
      <c r="AG1434" s="19">
        <v>7.82</v>
      </c>
      <c r="AH1434" s="19">
        <v>7.37</v>
      </c>
      <c r="AI1434" s="19">
        <v>6.96</v>
      </c>
      <c r="AJ1434" s="19">
        <v>6.65</v>
      </c>
      <c r="AK1434" s="19">
        <v>6.35</v>
      </c>
    </row>
    <row r="1435" spans="1:37" x14ac:dyDescent="0.3">
      <c r="A1435" s="19" t="str">
        <f t="shared" si="37"/>
        <v>SDGbaseTRAv2_UrbAS_BAU_wICAGRcorrC_GVAafeed</v>
      </c>
      <c r="B1435" s="17" t="s">
        <v>221</v>
      </c>
      <c r="C1435" s="18" t="s">
        <v>277</v>
      </c>
      <c r="D1435" s="23" t="s">
        <v>3</v>
      </c>
      <c r="E1435" s="19" t="s">
        <v>31</v>
      </c>
      <c r="F1435" s="19">
        <v>6.55</v>
      </c>
      <c r="G1435" s="19">
        <v>5.0599999999999996</v>
      </c>
      <c r="H1435" s="19">
        <v>5.74</v>
      </c>
      <c r="I1435" s="19">
        <v>5.77</v>
      </c>
      <c r="J1435" s="19">
        <v>5.93</v>
      </c>
      <c r="K1435" s="19">
        <v>6.21</v>
      </c>
      <c r="L1435" s="19">
        <v>6.34</v>
      </c>
      <c r="M1435" s="19">
        <v>6.46</v>
      </c>
      <c r="N1435" s="19">
        <v>6.64</v>
      </c>
      <c r="O1435" s="19">
        <v>7.15</v>
      </c>
      <c r="P1435" s="19">
        <v>7.33</v>
      </c>
      <c r="Q1435" s="19">
        <v>7.47</v>
      </c>
      <c r="R1435" s="19">
        <v>7.78</v>
      </c>
      <c r="S1435" s="19">
        <v>8.07</v>
      </c>
      <c r="T1435" s="19">
        <v>8.39</v>
      </c>
      <c r="U1435" s="19">
        <v>8.73</v>
      </c>
      <c r="V1435" s="19">
        <v>9.09</v>
      </c>
      <c r="W1435" s="19">
        <v>9.48</v>
      </c>
      <c r="X1435" s="19">
        <v>9.85</v>
      </c>
      <c r="Y1435" s="19">
        <v>10.24</v>
      </c>
      <c r="Z1435" s="19">
        <v>10.63</v>
      </c>
      <c r="AA1435" s="19">
        <v>10.97</v>
      </c>
      <c r="AB1435" s="19">
        <v>11.6</v>
      </c>
      <c r="AC1435" s="19">
        <v>12</v>
      </c>
      <c r="AD1435" s="19">
        <v>12.32</v>
      </c>
      <c r="AE1435" s="19">
        <v>12.68</v>
      </c>
      <c r="AF1435" s="19">
        <v>13.01</v>
      </c>
      <c r="AG1435" s="19">
        <v>13.41</v>
      </c>
      <c r="AH1435" s="19">
        <v>14.06</v>
      </c>
      <c r="AI1435" s="19">
        <v>14.31</v>
      </c>
      <c r="AJ1435" s="19">
        <v>14.19</v>
      </c>
      <c r="AK1435" s="19">
        <v>14.01</v>
      </c>
    </row>
    <row r="1436" spans="1:37" x14ac:dyDescent="0.3">
      <c r="A1436" s="19" t="str">
        <f t="shared" si="37"/>
        <v>SDGbaseTRAv2_UrbAS_BAU_wICAGRcorrC_GVAabake</v>
      </c>
      <c r="B1436" s="17" t="s">
        <v>221</v>
      </c>
      <c r="C1436" s="18" t="s">
        <v>277</v>
      </c>
      <c r="D1436" s="23" t="s">
        <v>3</v>
      </c>
      <c r="E1436" s="19" t="s">
        <v>32</v>
      </c>
      <c r="F1436" s="19">
        <v>22.28</v>
      </c>
      <c r="G1436" s="19">
        <v>21.57</v>
      </c>
      <c r="H1436" s="19">
        <v>21.88</v>
      </c>
      <c r="I1436" s="19">
        <v>22.25</v>
      </c>
      <c r="J1436" s="19">
        <v>22.61</v>
      </c>
      <c r="K1436" s="19">
        <v>22.9</v>
      </c>
      <c r="L1436" s="19">
        <v>23.29</v>
      </c>
      <c r="M1436" s="19">
        <v>23.66</v>
      </c>
      <c r="N1436" s="19">
        <v>24.06</v>
      </c>
      <c r="O1436" s="19">
        <v>24.59</v>
      </c>
      <c r="P1436" s="19">
        <v>25.05</v>
      </c>
      <c r="Q1436" s="19">
        <v>25.41</v>
      </c>
      <c r="R1436" s="19">
        <v>26.04</v>
      </c>
      <c r="S1436" s="19">
        <v>26.66</v>
      </c>
      <c r="T1436" s="19">
        <v>27.27</v>
      </c>
      <c r="U1436" s="19">
        <v>27.95</v>
      </c>
      <c r="V1436" s="19">
        <v>28.54</v>
      </c>
      <c r="W1436" s="19">
        <v>29.15</v>
      </c>
      <c r="X1436" s="19">
        <v>29.84</v>
      </c>
      <c r="Y1436" s="19">
        <v>30.41</v>
      </c>
      <c r="Z1436" s="19">
        <v>30.94</v>
      </c>
      <c r="AA1436" s="19">
        <v>31.44</v>
      </c>
      <c r="AB1436" s="19">
        <v>32.06</v>
      </c>
      <c r="AC1436" s="19">
        <v>32.549999999999997</v>
      </c>
      <c r="AD1436" s="19">
        <v>33.1</v>
      </c>
      <c r="AE1436" s="19">
        <v>33.67</v>
      </c>
      <c r="AF1436" s="19">
        <v>34.340000000000003</v>
      </c>
      <c r="AG1436" s="19">
        <v>34.700000000000003</v>
      </c>
      <c r="AH1436" s="19">
        <v>33.96</v>
      </c>
      <c r="AI1436" s="19">
        <v>33.35</v>
      </c>
      <c r="AJ1436" s="19">
        <v>32.97</v>
      </c>
      <c r="AK1436" s="19">
        <v>32.58</v>
      </c>
    </row>
    <row r="1437" spans="1:37" x14ac:dyDescent="0.3">
      <c r="A1437" s="19" t="str">
        <f t="shared" si="37"/>
        <v>SDGbaseTRAv2_UrbAS_BAU_wICAGRcorrC_GVAasuga</v>
      </c>
      <c r="B1437" s="17" t="s">
        <v>221</v>
      </c>
      <c r="C1437" s="18" t="s">
        <v>277</v>
      </c>
      <c r="D1437" s="23" t="s">
        <v>3</v>
      </c>
      <c r="E1437" s="19" t="s">
        <v>33</v>
      </c>
      <c r="F1437" s="19">
        <v>8.52</v>
      </c>
      <c r="G1437" s="19">
        <v>8.36</v>
      </c>
      <c r="H1437" s="19">
        <v>8.4600000000000009</v>
      </c>
      <c r="I1437" s="19">
        <v>8.59</v>
      </c>
      <c r="J1437" s="19">
        <v>8.75</v>
      </c>
      <c r="K1437" s="19">
        <v>8.82</v>
      </c>
      <c r="L1437" s="19">
        <v>8.92</v>
      </c>
      <c r="M1437" s="19">
        <v>8.99</v>
      </c>
      <c r="N1437" s="19">
        <v>9.07</v>
      </c>
      <c r="O1437" s="19">
        <v>9.4</v>
      </c>
      <c r="P1437" s="19">
        <v>9.49</v>
      </c>
      <c r="Q1437" s="19">
        <v>9.5</v>
      </c>
      <c r="R1437" s="19">
        <v>9.64</v>
      </c>
      <c r="S1437" s="19">
        <v>9.81</v>
      </c>
      <c r="T1437" s="19">
        <v>9.9600000000000009</v>
      </c>
      <c r="U1437" s="19">
        <v>10.130000000000001</v>
      </c>
      <c r="V1437" s="19">
        <v>10.23</v>
      </c>
      <c r="W1437" s="19">
        <v>10.35</v>
      </c>
      <c r="X1437" s="19">
        <v>10.52</v>
      </c>
      <c r="Y1437" s="19">
        <v>10.64</v>
      </c>
      <c r="Z1437" s="19">
        <v>10.75</v>
      </c>
      <c r="AA1437" s="19">
        <v>10.85</v>
      </c>
      <c r="AB1437" s="19">
        <v>11.05</v>
      </c>
      <c r="AC1437" s="19">
        <v>11.14</v>
      </c>
      <c r="AD1437" s="19">
        <v>11.25</v>
      </c>
      <c r="AE1437" s="19">
        <v>11.35</v>
      </c>
      <c r="AF1437" s="19">
        <v>11.5</v>
      </c>
      <c r="AG1437" s="19">
        <v>11.66</v>
      </c>
      <c r="AH1437" s="19">
        <v>11.51</v>
      </c>
      <c r="AI1437" s="19">
        <v>11.37</v>
      </c>
      <c r="AJ1437" s="19">
        <v>11.33</v>
      </c>
      <c r="AK1437" s="19">
        <v>11.28</v>
      </c>
    </row>
    <row r="1438" spans="1:37" x14ac:dyDescent="0.3">
      <c r="A1438" s="19" t="str">
        <f t="shared" si="37"/>
        <v>SDGbaseTRAv2_UrbAS_BAU_wICAGRcorrC_GVAaconf</v>
      </c>
      <c r="B1438" s="17" t="s">
        <v>221</v>
      </c>
      <c r="C1438" s="18" t="s">
        <v>277</v>
      </c>
      <c r="D1438" s="23" t="s">
        <v>3</v>
      </c>
      <c r="E1438" s="19" t="s">
        <v>34</v>
      </c>
      <c r="F1438" s="19">
        <v>2.4900000000000002</v>
      </c>
      <c r="G1438" s="19">
        <v>2.41</v>
      </c>
      <c r="H1438" s="19">
        <v>2.5</v>
      </c>
      <c r="I1438" s="19">
        <v>2.4900000000000002</v>
      </c>
      <c r="J1438" s="19">
        <v>2.5099999999999998</v>
      </c>
      <c r="K1438" s="19">
        <v>2.57</v>
      </c>
      <c r="L1438" s="19">
        <v>2.64</v>
      </c>
      <c r="M1438" s="19">
        <v>2.71</v>
      </c>
      <c r="N1438" s="19">
        <v>2.78</v>
      </c>
      <c r="O1438" s="19">
        <v>2.93</v>
      </c>
      <c r="P1438" s="19">
        <v>3.03</v>
      </c>
      <c r="Q1438" s="19">
        <v>3.11</v>
      </c>
      <c r="R1438" s="19">
        <v>3.25</v>
      </c>
      <c r="S1438" s="19">
        <v>3.39</v>
      </c>
      <c r="T1438" s="19">
        <v>3.55</v>
      </c>
      <c r="U1438" s="19">
        <v>3.72</v>
      </c>
      <c r="V1438" s="19">
        <v>3.88</v>
      </c>
      <c r="W1438" s="19">
        <v>4.04</v>
      </c>
      <c r="X1438" s="19">
        <v>4.2</v>
      </c>
      <c r="Y1438" s="19">
        <v>4.3499999999999996</v>
      </c>
      <c r="Z1438" s="19">
        <v>4.5</v>
      </c>
      <c r="AA1438" s="19">
        <v>4.6500000000000004</v>
      </c>
      <c r="AB1438" s="19">
        <v>4.87</v>
      </c>
      <c r="AC1438" s="19">
        <v>5.05</v>
      </c>
      <c r="AD1438" s="19">
        <v>5.22</v>
      </c>
      <c r="AE1438" s="19">
        <v>5.4</v>
      </c>
      <c r="AF1438" s="19">
        <v>5.57</v>
      </c>
      <c r="AG1438" s="19">
        <v>5.73</v>
      </c>
      <c r="AH1438" s="19">
        <v>5.68</v>
      </c>
      <c r="AI1438" s="19">
        <v>5.58</v>
      </c>
      <c r="AJ1438" s="19">
        <v>5.49</v>
      </c>
      <c r="AK1438" s="19">
        <v>5.39</v>
      </c>
    </row>
    <row r="1439" spans="1:37" x14ac:dyDescent="0.3">
      <c r="A1439" s="19" t="str">
        <f t="shared" si="37"/>
        <v>SDGbaseTRAv2_UrbAS_BAU_wICAGRcorrC_GVAapast</v>
      </c>
      <c r="B1439" s="17" t="s">
        <v>221</v>
      </c>
      <c r="C1439" s="18" t="s">
        <v>277</v>
      </c>
      <c r="D1439" s="23" t="s">
        <v>3</v>
      </c>
      <c r="E1439" s="19" t="s">
        <v>35</v>
      </c>
      <c r="F1439" s="19">
        <v>0.65</v>
      </c>
      <c r="G1439" s="19">
        <v>0.62</v>
      </c>
      <c r="H1439" s="19">
        <v>0.64</v>
      </c>
      <c r="I1439" s="19">
        <v>0.64</v>
      </c>
      <c r="J1439" s="19">
        <v>0.65</v>
      </c>
      <c r="K1439" s="19">
        <v>0.67</v>
      </c>
      <c r="L1439" s="19">
        <v>0.69</v>
      </c>
      <c r="M1439" s="19">
        <v>0.71</v>
      </c>
      <c r="N1439" s="19">
        <v>0.73</v>
      </c>
      <c r="O1439" s="19">
        <v>0.79</v>
      </c>
      <c r="P1439" s="19">
        <v>0.82</v>
      </c>
      <c r="Q1439" s="19">
        <v>0.83</v>
      </c>
      <c r="R1439" s="19">
        <v>0.86</v>
      </c>
      <c r="S1439" s="19">
        <v>0.89</v>
      </c>
      <c r="T1439" s="19">
        <v>0.93</v>
      </c>
      <c r="U1439" s="19">
        <v>0.96</v>
      </c>
      <c r="V1439" s="19">
        <v>0.99</v>
      </c>
      <c r="W1439" s="19">
        <v>1.04</v>
      </c>
      <c r="X1439" s="19">
        <v>1.08</v>
      </c>
      <c r="Y1439" s="19">
        <v>1.1100000000000001</v>
      </c>
      <c r="Z1439" s="19">
        <v>1.1299999999999999</v>
      </c>
      <c r="AA1439" s="19">
        <v>1.1599999999999999</v>
      </c>
      <c r="AB1439" s="19">
        <v>1.22</v>
      </c>
      <c r="AC1439" s="19">
        <v>1.25</v>
      </c>
      <c r="AD1439" s="19">
        <v>1.28</v>
      </c>
      <c r="AE1439" s="19">
        <v>1.31</v>
      </c>
      <c r="AF1439" s="19">
        <v>1.34</v>
      </c>
      <c r="AG1439" s="19">
        <v>1.37</v>
      </c>
      <c r="AH1439" s="19">
        <v>1.38</v>
      </c>
      <c r="AI1439" s="19">
        <v>1.36</v>
      </c>
      <c r="AJ1439" s="19">
        <v>1.34</v>
      </c>
      <c r="AK1439" s="19">
        <v>1.32</v>
      </c>
    </row>
    <row r="1440" spans="1:37" x14ac:dyDescent="0.3">
      <c r="A1440" s="19" t="str">
        <f t="shared" si="37"/>
        <v>SDGbaseTRAv2_UrbAS_BAU_wICAGRcorrC_GVAaofoo</v>
      </c>
      <c r="B1440" s="17" t="s">
        <v>221</v>
      </c>
      <c r="C1440" s="18" t="s">
        <v>277</v>
      </c>
      <c r="D1440" s="23" t="s">
        <v>3</v>
      </c>
      <c r="E1440" s="19" t="s">
        <v>36</v>
      </c>
      <c r="F1440" s="19">
        <v>12.41</v>
      </c>
      <c r="G1440" s="19">
        <v>11.69</v>
      </c>
      <c r="H1440" s="19">
        <v>12.03</v>
      </c>
      <c r="I1440" s="19">
        <v>12.12</v>
      </c>
      <c r="J1440" s="19">
        <v>12.34</v>
      </c>
      <c r="K1440" s="19">
        <v>12.58</v>
      </c>
      <c r="L1440" s="19">
        <v>12.85</v>
      </c>
      <c r="M1440" s="19">
        <v>13.12</v>
      </c>
      <c r="N1440" s="19">
        <v>13.41</v>
      </c>
      <c r="O1440" s="19">
        <v>14.43</v>
      </c>
      <c r="P1440" s="19">
        <v>14.76</v>
      </c>
      <c r="Q1440" s="19">
        <v>14.9</v>
      </c>
      <c r="R1440" s="19">
        <v>15.27</v>
      </c>
      <c r="S1440" s="19">
        <v>15.7</v>
      </c>
      <c r="T1440" s="19">
        <v>16.18</v>
      </c>
      <c r="U1440" s="19">
        <v>16.690000000000001</v>
      </c>
      <c r="V1440" s="19">
        <v>17.13</v>
      </c>
      <c r="W1440" s="19">
        <v>17.670000000000002</v>
      </c>
      <c r="X1440" s="19">
        <v>18.27</v>
      </c>
      <c r="Y1440" s="19">
        <v>18.739999999999998</v>
      </c>
      <c r="Z1440" s="19">
        <v>19.14</v>
      </c>
      <c r="AA1440" s="19">
        <v>19.57</v>
      </c>
      <c r="AB1440" s="19">
        <v>20.37</v>
      </c>
      <c r="AC1440" s="19">
        <v>20.85</v>
      </c>
      <c r="AD1440" s="19">
        <v>21.26</v>
      </c>
      <c r="AE1440" s="19">
        <v>21.65</v>
      </c>
      <c r="AF1440" s="19">
        <v>22.14</v>
      </c>
      <c r="AG1440" s="19">
        <v>22.58</v>
      </c>
      <c r="AH1440" s="19">
        <v>22.58</v>
      </c>
      <c r="AI1440" s="19">
        <v>22.34</v>
      </c>
      <c r="AJ1440" s="19">
        <v>22.12</v>
      </c>
      <c r="AK1440" s="19">
        <v>21.85</v>
      </c>
    </row>
    <row r="1441" spans="1:37" x14ac:dyDescent="0.3">
      <c r="A1441" s="19" t="str">
        <f t="shared" si="37"/>
        <v>SDGbaseTRAv2_UrbAS_BAU_wICAGRcorrC_GVAabevt</v>
      </c>
      <c r="B1441" s="17" t="s">
        <v>221</v>
      </c>
      <c r="C1441" s="18" t="s">
        <v>277</v>
      </c>
      <c r="D1441" s="23" t="s">
        <v>3</v>
      </c>
      <c r="E1441" s="19" t="s">
        <v>37</v>
      </c>
      <c r="F1441" s="19">
        <v>40.840000000000003</v>
      </c>
      <c r="G1441" s="19">
        <v>40.19</v>
      </c>
      <c r="H1441" s="19">
        <v>42.82</v>
      </c>
      <c r="I1441" s="19">
        <v>42.79</v>
      </c>
      <c r="J1441" s="19">
        <v>43.28</v>
      </c>
      <c r="K1441" s="19">
        <v>44.44</v>
      </c>
      <c r="L1441" s="19">
        <v>45.64</v>
      </c>
      <c r="M1441" s="19">
        <v>46.92</v>
      </c>
      <c r="N1441" s="19">
        <v>48.19</v>
      </c>
      <c r="O1441" s="19">
        <v>53.72</v>
      </c>
      <c r="P1441" s="19">
        <v>55.31</v>
      </c>
      <c r="Q1441" s="19">
        <v>55.88</v>
      </c>
      <c r="R1441" s="19">
        <v>57.44</v>
      </c>
      <c r="S1441" s="19">
        <v>59.29</v>
      </c>
      <c r="T1441" s="19">
        <v>61.46</v>
      </c>
      <c r="U1441" s="19">
        <v>63.7</v>
      </c>
      <c r="V1441" s="19">
        <v>65.510000000000005</v>
      </c>
      <c r="W1441" s="19">
        <v>67.88</v>
      </c>
      <c r="X1441" s="19">
        <v>70.53</v>
      </c>
      <c r="Y1441" s="19">
        <v>72.319999999999993</v>
      </c>
      <c r="Z1441" s="19">
        <v>73.87</v>
      </c>
      <c r="AA1441" s="19">
        <v>75.760000000000005</v>
      </c>
      <c r="AB1441" s="19">
        <v>80</v>
      </c>
      <c r="AC1441" s="19">
        <v>82.71</v>
      </c>
      <c r="AD1441" s="19">
        <v>84.59</v>
      </c>
      <c r="AE1441" s="19">
        <v>86.16</v>
      </c>
      <c r="AF1441" s="19">
        <v>88.12</v>
      </c>
      <c r="AG1441" s="19">
        <v>89.94</v>
      </c>
      <c r="AH1441" s="19">
        <v>90.23</v>
      </c>
      <c r="AI1441" s="19">
        <v>88.91</v>
      </c>
      <c r="AJ1441" s="19">
        <v>87.75</v>
      </c>
      <c r="AK1441" s="19">
        <v>86.41</v>
      </c>
    </row>
    <row r="1442" spans="1:37" x14ac:dyDescent="0.3">
      <c r="A1442" s="19" t="str">
        <f t="shared" si="37"/>
        <v>SDGbaseTRAv2_UrbAS_BAU_wICAGRcorrC_GVAatext</v>
      </c>
      <c r="B1442" s="17" t="s">
        <v>221</v>
      </c>
      <c r="C1442" s="18" t="s">
        <v>277</v>
      </c>
      <c r="D1442" s="23" t="s">
        <v>3</v>
      </c>
      <c r="E1442" s="19" t="s">
        <v>38</v>
      </c>
      <c r="F1442" s="19">
        <v>6.57</v>
      </c>
      <c r="G1442" s="19">
        <v>6.66</v>
      </c>
      <c r="H1442" s="19">
        <v>6.8</v>
      </c>
      <c r="I1442" s="19">
        <v>6.81</v>
      </c>
      <c r="J1442" s="19">
        <v>6.89</v>
      </c>
      <c r="K1442" s="19">
        <v>7.02</v>
      </c>
      <c r="L1442" s="19">
        <v>7.19</v>
      </c>
      <c r="M1442" s="19">
        <v>7.4</v>
      </c>
      <c r="N1442" s="19">
        <v>7.62</v>
      </c>
      <c r="O1442" s="19">
        <v>8.01</v>
      </c>
      <c r="P1442" s="19">
        <v>8.26</v>
      </c>
      <c r="Q1442" s="19">
        <v>8.4499999999999993</v>
      </c>
      <c r="R1442" s="19">
        <v>8.73</v>
      </c>
      <c r="S1442" s="19">
        <v>9.01</v>
      </c>
      <c r="T1442" s="19">
        <v>9.31</v>
      </c>
      <c r="U1442" s="19">
        <v>9.66</v>
      </c>
      <c r="V1442" s="19">
        <v>9.99</v>
      </c>
      <c r="W1442" s="19">
        <v>10.36</v>
      </c>
      <c r="X1442" s="19">
        <v>10.75</v>
      </c>
      <c r="Y1442" s="19">
        <v>11.06</v>
      </c>
      <c r="Z1442" s="19">
        <v>11.36</v>
      </c>
      <c r="AA1442" s="19">
        <v>11.66</v>
      </c>
      <c r="AB1442" s="19">
        <v>12.01</v>
      </c>
      <c r="AC1442" s="19">
        <v>12.3</v>
      </c>
      <c r="AD1442" s="19">
        <v>12.61</v>
      </c>
      <c r="AE1442" s="19">
        <v>12.92</v>
      </c>
      <c r="AF1442" s="19">
        <v>13.29</v>
      </c>
      <c r="AG1442" s="19">
        <v>13.63</v>
      </c>
      <c r="AH1442" s="19">
        <v>13.35</v>
      </c>
      <c r="AI1442" s="19">
        <v>13.02</v>
      </c>
      <c r="AJ1442" s="19">
        <v>12.78</v>
      </c>
      <c r="AK1442" s="19">
        <v>12.55</v>
      </c>
    </row>
    <row r="1443" spans="1:37" x14ac:dyDescent="0.3">
      <c r="A1443" s="19" t="str">
        <f t="shared" si="37"/>
        <v>SDGbaseTRAv2_UrbAS_BAU_wICAGRcorrC_GVAaclth</v>
      </c>
      <c r="B1443" s="17" t="s">
        <v>221</v>
      </c>
      <c r="C1443" s="18" t="s">
        <v>277</v>
      </c>
      <c r="D1443" s="23" t="s">
        <v>3</v>
      </c>
      <c r="E1443" s="19" t="s">
        <v>39</v>
      </c>
      <c r="F1443" s="19">
        <v>6.76</v>
      </c>
      <c r="G1443" s="19">
        <v>6.84</v>
      </c>
      <c r="H1443" s="19">
        <v>7.03</v>
      </c>
      <c r="I1443" s="19">
        <v>7.11</v>
      </c>
      <c r="J1443" s="19">
        <v>7.21</v>
      </c>
      <c r="K1443" s="19">
        <v>7.33</v>
      </c>
      <c r="L1443" s="19">
        <v>7.5</v>
      </c>
      <c r="M1443" s="19">
        <v>7.68</v>
      </c>
      <c r="N1443" s="19">
        <v>7.86</v>
      </c>
      <c r="O1443" s="19">
        <v>8.15</v>
      </c>
      <c r="P1443" s="19">
        <v>8.3699999999999992</v>
      </c>
      <c r="Q1443" s="19">
        <v>8.5299999999999994</v>
      </c>
      <c r="R1443" s="19">
        <v>8.8000000000000007</v>
      </c>
      <c r="S1443" s="19">
        <v>9.07</v>
      </c>
      <c r="T1443" s="19">
        <v>9.36</v>
      </c>
      <c r="U1443" s="19">
        <v>9.69</v>
      </c>
      <c r="V1443" s="19">
        <v>10</v>
      </c>
      <c r="W1443" s="19">
        <v>10.32</v>
      </c>
      <c r="X1443" s="19">
        <v>10.65</v>
      </c>
      <c r="Y1443" s="19">
        <v>10.93</v>
      </c>
      <c r="Z1443" s="19">
        <v>11.19</v>
      </c>
      <c r="AA1443" s="19">
        <v>11.45</v>
      </c>
      <c r="AB1443" s="19">
        <v>11.78</v>
      </c>
      <c r="AC1443" s="19">
        <v>12.04</v>
      </c>
      <c r="AD1443" s="19">
        <v>12.3</v>
      </c>
      <c r="AE1443" s="19">
        <v>12.57</v>
      </c>
      <c r="AF1443" s="19">
        <v>12.87</v>
      </c>
      <c r="AG1443" s="19">
        <v>13.14</v>
      </c>
      <c r="AH1443" s="19">
        <v>12.85</v>
      </c>
      <c r="AI1443" s="19">
        <v>12.56</v>
      </c>
      <c r="AJ1443" s="19">
        <v>12.36</v>
      </c>
      <c r="AK1443" s="19">
        <v>12.15</v>
      </c>
    </row>
    <row r="1444" spans="1:37" x14ac:dyDescent="0.3">
      <c r="A1444" s="19" t="str">
        <f t="shared" si="37"/>
        <v>SDGbaseTRAv2_UrbAS_BAU_wICAGRcorrC_GVAaleat</v>
      </c>
      <c r="B1444" s="17" t="s">
        <v>221</v>
      </c>
      <c r="C1444" s="18" t="s">
        <v>277</v>
      </c>
      <c r="D1444" s="23" t="s">
        <v>3</v>
      </c>
      <c r="E1444" s="19" t="s">
        <v>40</v>
      </c>
      <c r="F1444" s="19">
        <v>2.4500000000000002</v>
      </c>
      <c r="G1444" s="19">
        <v>2.64</v>
      </c>
      <c r="H1444" s="19">
        <v>2.7</v>
      </c>
      <c r="I1444" s="19">
        <v>2.6</v>
      </c>
      <c r="J1444" s="19">
        <v>2.59</v>
      </c>
      <c r="K1444" s="19">
        <v>2.63</v>
      </c>
      <c r="L1444" s="19">
        <v>2.72</v>
      </c>
      <c r="M1444" s="19">
        <v>2.84</v>
      </c>
      <c r="N1444" s="19">
        <v>2.95</v>
      </c>
      <c r="O1444" s="19">
        <v>3.49</v>
      </c>
      <c r="P1444" s="19">
        <v>3.7</v>
      </c>
      <c r="Q1444" s="19">
        <v>3.78</v>
      </c>
      <c r="R1444" s="19">
        <v>3.85</v>
      </c>
      <c r="S1444" s="19">
        <v>3.93</v>
      </c>
      <c r="T1444" s="19">
        <v>4.04</v>
      </c>
      <c r="U1444" s="19">
        <v>4.1900000000000004</v>
      </c>
      <c r="V1444" s="19">
        <v>4.3099999999999996</v>
      </c>
      <c r="W1444" s="19">
        <v>4.47</v>
      </c>
      <c r="X1444" s="19">
        <v>4.66</v>
      </c>
      <c r="Y1444" s="19">
        <v>4.76</v>
      </c>
      <c r="Z1444" s="19">
        <v>4.84</v>
      </c>
      <c r="AA1444" s="19">
        <v>4.97</v>
      </c>
      <c r="AB1444" s="19">
        <v>5.26</v>
      </c>
      <c r="AC1444" s="19">
        <v>5.49</v>
      </c>
      <c r="AD1444" s="19">
        <v>5.66</v>
      </c>
      <c r="AE1444" s="19">
        <v>5.8</v>
      </c>
      <c r="AF1444" s="19">
        <v>5.94</v>
      </c>
      <c r="AG1444" s="19">
        <v>6.05</v>
      </c>
      <c r="AH1444" s="19">
        <v>5.78</v>
      </c>
      <c r="AI1444" s="19">
        <v>5.41</v>
      </c>
      <c r="AJ1444" s="19">
        <v>5.17</v>
      </c>
      <c r="AK1444" s="19">
        <v>4.96</v>
      </c>
    </row>
    <row r="1445" spans="1:37" x14ac:dyDescent="0.3">
      <c r="A1445" s="19" t="str">
        <f t="shared" si="37"/>
        <v>SDGbaseTRAv2_UrbAS_BAU_wICAGRcorrC_GVAafoot</v>
      </c>
      <c r="B1445" s="17" t="s">
        <v>221</v>
      </c>
      <c r="C1445" s="18" t="s">
        <v>277</v>
      </c>
      <c r="D1445" s="23" t="s">
        <v>3</v>
      </c>
      <c r="E1445" s="19" t="s">
        <v>41</v>
      </c>
      <c r="F1445" s="19">
        <v>1.91</v>
      </c>
      <c r="G1445" s="19">
        <v>1.99</v>
      </c>
      <c r="H1445" s="19">
        <v>2.04</v>
      </c>
      <c r="I1445" s="19">
        <v>2.06</v>
      </c>
      <c r="J1445" s="19">
        <v>2.09</v>
      </c>
      <c r="K1445" s="19">
        <v>2.13</v>
      </c>
      <c r="L1445" s="19">
        <v>2.1800000000000002</v>
      </c>
      <c r="M1445" s="19">
        <v>2.23</v>
      </c>
      <c r="N1445" s="19">
        <v>2.2799999999999998</v>
      </c>
      <c r="O1445" s="19">
        <v>2.38</v>
      </c>
      <c r="P1445" s="19">
        <v>2.46</v>
      </c>
      <c r="Q1445" s="19">
        <v>2.5099999999999998</v>
      </c>
      <c r="R1445" s="19">
        <v>2.58</v>
      </c>
      <c r="S1445" s="19">
        <v>2.66</v>
      </c>
      <c r="T1445" s="19">
        <v>2.74</v>
      </c>
      <c r="U1445" s="19">
        <v>2.83</v>
      </c>
      <c r="V1445" s="19">
        <v>2.91</v>
      </c>
      <c r="W1445" s="19">
        <v>3</v>
      </c>
      <c r="X1445" s="19">
        <v>3.1</v>
      </c>
      <c r="Y1445" s="19">
        <v>3.18</v>
      </c>
      <c r="Z1445" s="19">
        <v>3.25</v>
      </c>
      <c r="AA1445" s="19">
        <v>3.33</v>
      </c>
      <c r="AB1445" s="19">
        <v>3.44</v>
      </c>
      <c r="AC1445" s="19">
        <v>3.53</v>
      </c>
      <c r="AD1445" s="19">
        <v>3.62</v>
      </c>
      <c r="AE1445" s="19">
        <v>3.7</v>
      </c>
      <c r="AF1445" s="19">
        <v>3.8</v>
      </c>
      <c r="AG1445" s="19">
        <v>3.88</v>
      </c>
      <c r="AH1445" s="19">
        <v>3.8</v>
      </c>
      <c r="AI1445" s="19">
        <v>3.72</v>
      </c>
      <c r="AJ1445" s="19">
        <v>3.66</v>
      </c>
      <c r="AK1445" s="19">
        <v>3.61</v>
      </c>
    </row>
    <row r="1446" spans="1:37" x14ac:dyDescent="0.3">
      <c r="A1446" s="19" t="str">
        <f t="shared" si="37"/>
        <v>SDGbaseTRAv2_UrbAS_BAU_wICAGRcorrC_GVAawood</v>
      </c>
      <c r="B1446" s="17" t="s">
        <v>221</v>
      </c>
      <c r="C1446" s="18" t="s">
        <v>277</v>
      </c>
      <c r="D1446" s="23" t="s">
        <v>3</v>
      </c>
      <c r="E1446" s="19" t="s">
        <v>42</v>
      </c>
      <c r="F1446" s="19">
        <v>23.69</v>
      </c>
      <c r="G1446" s="19">
        <v>22.37</v>
      </c>
      <c r="H1446" s="19">
        <v>23.03</v>
      </c>
      <c r="I1446" s="19">
        <v>23.43</v>
      </c>
      <c r="J1446" s="19">
        <v>23.91</v>
      </c>
      <c r="K1446" s="19">
        <v>24.36</v>
      </c>
      <c r="L1446" s="19">
        <v>24.9</v>
      </c>
      <c r="M1446" s="19">
        <v>25.54</v>
      </c>
      <c r="N1446" s="19">
        <v>26.18</v>
      </c>
      <c r="O1446" s="19">
        <v>27.26</v>
      </c>
      <c r="P1446" s="19">
        <v>27.91</v>
      </c>
      <c r="Q1446" s="19">
        <v>28.49</v>
      </c>
      <c r="R1446" s="19">
        <v>29.27</v>
      </c>
      <c r="S1446" s="19">
        <v>30.17</v>
      </c>
      <c r="T1446" s="19">
        <v>31.15</v>
      </c>
      <c r="U1446" s="19">
        <v>32.22</v>
      </c>
      <c r="V1446" s="19">
        <v>33.28</v>
      </c>
      <c r="W1446" s="19">
        <v>34.44</v>
      </c>
      <c r="X1446" s="19">
        <v>35.68</v>
      </c>
      <c r="Y1446" s="19">
        <v>36.729999999999997</v>
      </c>
      <c r="Z1446" s="19">
        <v>37.72</v>
      </c>
      <c r="AA1446" s="19">
        <v>38.729999999999997</v>
      </c>
      <c r="AB1446" s="19">
        <v>39.68</v>
      </c>
      <c r="AC1446" s="19">
        <v>40.47</v>
      </c>
      <c r="AD1446" s="19">
        <v>41.4</v>
      </c>
      <c r="AE1446" s="19">
        <v>42.41</v>
      </c>
      <c r="AF1446" s="19">
        <v>43.56</v>
      </c>
      <c r="AG1446" s="19">
        <v>44.57</v>
      </c>
      <c r="AH1446" s="19">
        <v>44.15</v>
      </c>
      <c r="AI1446" s="19">
        <v>43.34</v>
      </c>
      <c r="AJ1446" s="19">
        <v>42.82</v>
      </c>
      <c r="AK1446" s="19">
        <v>42.3</v>
      </c>
    </row>
    <row r="1447" spans="1:37" x14ac:dyDescent="0.3">
      <c r="A1447" s="19" t="str">
        <f t="shared" si="37"/>
        <v>SDGbaseTRAv2_UrbAS_BAU_wICAGRcorrC_GVAapapr</v>
      </c>
      <c r="B1447" s="17" t="s">
        <v>221</v>
      </c>
      <c r="C1447" s="18" t="s">
        <v>277</v>
      </c>
      <c r="D1447" s="23" t="s">
        <v>3</v>
      </c>
      <c r="E1447" s="19" t="s">
        <v>43</v>
      </c>
      <c r="F1447" s="19">
        <v>24.02</v>
      </c>
      <c r="G1447" s="19">
        <v>23.66</v>
      </c>
      <c r="H1447" s="19">
        <v>24.58</v>
      </c>
      <c r="I1447" s="19">
        <v>24.88</v>
      </c>
      <c r="J1447" s="19">
        <v>25.02</v>
      </c>
      <c r="K1447" s="19">
        <v>25.59</v>
      </c>
      <c r="L1447" s="19">
        <v>26.12</v>
      </c>
      <c r="M1447" s="19">
        <v>26.39</v>
      </c>
      <c r="N1447" s="19">
        <v>27.07</v>
      </c>
      <c r="O1447" s="19">
        <v>28.19</v>
      </c>
      <c r="P1447" s="19">
        <v>28.91</v>
      </c>
      <c r="Q1447" s="19">
        <v>29.53</v>
      </c>
      <c r="R1447" s="19">
        <v>31.18</v>
      </c>
      <c r="S1447" s="19">
        <v>32.049999999999997</v>
      </c>
      <c r="T1447" s="19">
        <v>33.03</v>
      </c>
      <c r="U1447" s="19">
        <v>34.18</v>
      </c>
      <c r="V1447" s="19">
        <v>35.26</v>
      </c>
      <c r="W1447" s="19">
        <v>36.47</v>
      </c>
      <c r="X1447" s="19">
        <v>37.74</v>
      </c>
      <c r="Y1447" s="19">
        <v>38.78</v>
      </c>
      <c r="Z1447" s="19">
        <v>39.78</v>
      </c>
      <c r="AA1447" s="19">
        <v>40.85</v>
      </c>
      <c r="AB1447" s="19">
        <v>41.92</v>
      </c>
      <c r="AC1447" s="19">
        <v>42.76</v>
      </c>
      <c r="AD1447" s="19">
        <v>43.68</v>
      </c>
      <c r="AE1447" s="19">
        <v>44.67</v>
      </c>
      <c r="AF1447" s="19">
        <v>45.76</v>
      </c>
      <c r="AG1447" s="19">
        <v>46.72</v>
      </c>
      <c r="AH1447" s="19">
        <v>45.99</v>
      </c>
      <c r="AI1447" s="19">
        <v>44.97</v>
      </c>
      <c r="AJ1447" s="19">
        <v>44.23</v>
      </c>
      <c r="AK1447" s="19">
        <v>43.51</v>
      </c>
    </row>
    <row r="1448" spans="1:37" x14ac:dyDescent="0.3">
      <c r="A1448" s="19" t="str">
        <f t="shared" si="37"/>
        <v>SDGbaseTRAv2_UrbAS_BAU_wICAGRcorrC_GVAaprnt</v>
      </c>
      <c r="B1448" s="17" t="s">
        <v>221</v>
      </c>
      <c r="C1448" s="18" t="s">
        <v>277</v>
      </c>
      <c r="D1448" s="23" t="s">
        <v>3</v>
      </c>
      <c r="E1448" s="19" t="s">
        <v>44</v>
      </c>
      <c r="F1448" s="19">
        <v>16.78</v>
      </c>
      <c r="G1448" s="19">
        <v>17.13</v>
      </c>
      <c r="H1448" s="19">
        <v>17.73</v>
      </c>
      <c r="I1448" s="19">
        <v>17.98</v>
      </c>
      <c r="J1448" s="19">
        <v>18.13</v>
      </c>
      <c r="K1448" s="19">
        <v>18.46</v>
      </c>
      <c r="L1448" s="19">
        <v>18.920000000000002</v>
      </c>
      <c r="M1448" s="19">
        <v>19.440000000000001</v>
      </c>
      <c r="N1448" s="19">
        <v>19.98</v>
      </c>
      <c r="O1448" s="19">
        <v>20.28</v>
      </c>
      <c r="P1448" s="19">
        <v>20.81</v>
      </c>
      <c r="Q1448" s="19">
        <v>21.35</v>
      </c>
      <c r="R1448" s="19">
        <v>22.17</v>
      </c>
      <c r="S1448" s="19">
        <v>22.96</v>
      </c>
      <c r="T1448" s="19">
        <v>23.81</v>
      </c>
      <c r="U1448" s="19">
        <v>24.81</v>
      </c>
      <c r="V1448" s="19">
        <v>25.77</v>
      </c>
      <c r="W1448" s="19">
        <v>26.77</v>
      </c>
      <c r="X1448" s="19">
        <v>27.8</v>
      </c>
      <c r="Y1448" s="19">
        <v>28.69</v>
      </c>
      <c r="Z1448" s="19">
        <v>29.59</v>
      </c>
      <c r="AA1448" s="19">
        <v>30.49</v>
      </c>
      <c r="AB1448" s="19">
        <v>31.2</v>
      </c>
      <c r="AC1448" s="19">
        <v>31.89</v>
      </c>
      <c r="AD1448" s="19">
        <v>32.72</v>
      </c>
      <c r="AE1448" s="19">
        <v>33.630000000000003</v>
      </c>
      <c r="AF1448" s="19">
        <v>34.61</v>
      </c>
      <c r="AG1448" s="19">
        <v>35.47</v>
      </c>
      <c r="AH1448" s="19">
        <v>34.42</v>
      </c>
      <c r="AI1448" s="19">
        <v>33.39</v>
      </c>
      <c r="AJ1448" s="19">
        <v>32.659999999999997</v>
      </c>
      <c r="AK1448" s="19">
        <v>31.99</v>
      </c>
    </row>
    <row r="1449" spans="1:37" x14ac:dyDescent="0.3">
      <c r="A1449" s="19" t="str">
        <f t="shared" si="37"/>
        <v>SDGbaseTRAv2_UrbAS_BAU_wICAGRcorrC_GVAapetr</v>
      </c>
      <c r="B1449" s="17" t="s">
        <v>221</v>
      </c>
      <c r="C1449" s="18" t="s">
        <v>277</v>
      </c>
      <c r="D1449" s="23" t="s">
        <v>3</v>
      </c>
      <c r="E1449" s="19" t="s">
        <v>45</v>
      </c>
      <c r="F1449" s="19">
        <v>46.32</v>
      </c>
      <c r="G1449" s="19">
        <v>33.58</v>
      </c>
      <c r="H1449" s="19">
        <v>28.1</v>
      </c>
      <c r="I1449" s="19">
        <v>24.86</v>
      </c>
      <c r="J1449" s="19">
        <v>22.97</v>
      </c>
      <c r="K1449" s="19">
        <v>22.02</v>
      </c>
      <c r="L1449" s="19">
        <v>21.51</v>
      </c>
      <c r="M1449" s="19">
        <v>21.92</v>
      </c>
      <c r="N1449" s="19">
        <v>22.4</v>
      </c>
      <c r="O1449" s="19">
        <v>18.850000000000001</v>
      </c>
      <c r="P1449" s="19">
        <v>15.98</v>
      </c>
      <c r="Q1449" s="19">
        <v>15.19</v>
      </c>
      <c r="R1449" s="19">
        <v>14.79</v>
      </c>
      <c r="S1449" s="19">
        <v>14.66</v>
      </c>
      <c r="T1449" s="19">
        <v>14.61</v>
      </c>
      <c r="U1449" s="19">
        <v>14.64</v>
      </c>
      <c r="V1449" s="19">
        <v>14.47</v>
      </c>
      <c r="W1449" s="19">
        <v>14.52</v>
      </c>
      <c r="X1449" s="19">
        <v>14.96</v>
      </c>
      <c r="Y1449" s="19">
        <v>14.78</v>
      </c>
      <c r="Z1449" s="19">
        <v>14.49</v>
      </c>
      <c r="AA1449" s="19">
        <v>14.39</v>
      </c>
      <c r="AB1449" s="19">
        <v>13.77</v>
      </c>
      <c r="AC1449" s="19">
        <v>12.53</v>
      </c>
      <c r="AD1449" s="19">
        <v>11.02</v>
      </c>
      <c r="AE1449" s="19">
        <v>9.4700000000000006</v>
      </c>
      <c r="AF1449" s="19">
        <v>7.98</v>
      </c>
      <c r="AG1449" s="19">
        <v>6.06</v>
      </c>
      <c r="AH1449" s="19">
        <v>4.4800000000000004</v>
      </c>
      <c r="AI1449" s="19">
        <v>2.84</v>
      </c>
      <c r="AJ1449" s="19">
        <v>1.53</v>
      </c>
      <c r="AK1449" s="19">
        <v>0.49</v>
      </c>
    </row>
    <row r="1450" spans="1:37" x14ac:dyDescent="0.3">
      <c r="A1450" s="19" t="str">
        <f t="shared" si="37"/>
        <v>SDGbaseTRAv2_UrbAS_BAU_wICAGRcorrC_GVAahydr</v>
      </c>
      <c r="B1450" s="17" t="s">
        <v>221</v>
      </c>
      <c r="C1450" s="18" t="s">
        <v>277</v>
      </c>
      <c r="D1450" s="23" t="s">
        <v>3</v>
      </c>
      <c r="E1450" s="19" t="s">
        <v>46</v>
      </c>
      <c r="F1450" s="19">
        <v>0.12</v>
      </c>
      <c r="G1450" s="19">
        <v>0.33</v>
      </c>
      <c r="H1450" s="19">
        <v>0.84</v>
      </c>
      <c r="I1450" s="19">
        <v>1.97</v>
      </c>
      <c r="J1450" s="19">
        <v>1.97</v>
      </c>
      <c r="K1450" s="19">
        <v>1.98</v>
      </c>
      <c r="L1450" s="19">
        <v>2</v>
      </c>
      <c r="M1450" s="19">
        <v>2.0299999999999998</v>
      </c>
      <c r="N1450" s="19">
        <v>2.0499999999999998</v>
      </c>
      <c r="O1450" s="19">
        <v>2.21</v>
      </c>
      <c r="P1450" s="19">
        <v>2.2599999999999998</v>
      </c>
      <c r="Q1450" s="19">
        <v>2.52</v>
      </c>
      <c r="R1450" s="19">
        <v>2.5299999999999998</v>
      </c>
      <c r="S1450" s="19">
        <v>2.5499999999999998</v>
      </c>
      <c r="T1450" s="19">
        <v>2.57</v>
      </c>
      <c r="U1450" s="19">
        <v>2.59</v>
      </c>
      <c r="V1450" s="19">
        <v>2.59</v>
      </c>
      <c r="W1450" s="19">
        <v>2.61</v>
      </c>
      <c r="X1450" s="19">
        <v>-2.14</v>
      </c>
      <c r="Y1450" s="19">
        <v>-2.57</v>
      </c>
      <c r="Z1450" s="19">
        <v>9.09</v>
      </c>
      <c r="AA1450" s="19">
        <v>11.71</v>
      </c>
      <c r="AB1450" s="19">
        <v>12.99</v>
      </c>
      <c r="AC1450" s="19">
        <v>13.95</v>
      </c>
      <c r="AD1450" s="19">
        <v>14.79</v>
      </c>
      <c r="AE1450" s="19">
        <v>15.59</v>
      </c>
      <c r="AF1450" s="19">
        <v>16.41</v>
      </c>
      <c r="AG1450" s="19">
        <v>16.57</v>
      </c>
      <c r="AH1450" s="19">
        <v>16.5</v>
      </c>
      <c r="AI1450" s="19">
        <v>14.37</v>
      </c>
      <c r="AJ1450" s="19">
        <v>12.09</v>
      </c>
      <c r="AK1450" s="19">
        <v>9.6999999999999993</v>
      </c>
    </row>
    <row r="1451" spans="1:37" x14ac:dyDescent="0.3">
      <c r="A1451" s="19" t="str">
        <f t="shared" si="37"/>
        <v>SDGbaseTRAv2_UrbAS_BAU_wICAGRcorrC_GVAaammo</v>
      </c>
      <c r="B1451" s="17" t="s">
        <v>221</v>
      </c>
      <c r="C1451" s="18" t="s">
        <v>277</v>
      </c>
      <c r="D1451" s="23" t="s">
        <v>3</v>
      </c>
      <c r="E1451" s="19" t="s">
        <v>47</v>
      </c>
      <c r="F1451" s="19">
        <v>2.4900000000000002</v>
      </c>
      <c r="G1451" s="19">
        <v>2.42</v>
      </c>
      <c r="H1451" s="19">
        <v>2.41</v>
      </c>
      <c r="I1451" s="19">
        <v>2.4300000000000002</v>
      </c>
      <c r="J1451" s="19">
        <v>2.44</v>
      </c>
      <c r="K1451" s="19">
        <v>2.46</v>
      </c>
      <c r="L1451" s="19">
        <v>2.5</v>
      </c>
      <c r="M1451" s="19">
        <v>2.54</v>
      </c>
      <c r="N1451" s="19">
        <v>2.58</v>
      </c>
      <c r="O1451" s="19">
        <v>2.52</v>
      </c>
      <c r="P1451" s="19">
        <v>2.54</v>
      </c>
      <c r="Q1451" s="19">
        <v>2.57</v>
      </c>
      <c r="R1451" s="19">
        <v>2.63</v>
      </c>
      <c r="S1451" s="19">
        <v>2.69</v>
      </c>
      <c r="T1451" s="19">
        <v>2.75</v>
      </c>
      <c r="U1451" s="19">
        <v>2.82</v>
      </c>
      <c r="V1451" s="19">
        <v>2.89</v>
      </c>
      <c r="W1451" s="19">
        <v>2.97</v>
      </c>
      <c r="X1451" s="19">
        <v>3.05</v>
      </c>
      <c r="Y1451" s="19">
        <v>3.11</v>
      </c>
      <c r="Z1451" s="19">
        <v>3.16</v>
      </c>
      <c r="AA1451" s="19">
        <v>3.18</v>
      </c>
      <c r="AB1451" s="19">
        <v>3.03</v>
      </c>
      <c r="AC1451" s="19">
        <v>2.9</v>
      </c>
      <c r="AD1451" s="19">
        <v>2.82</v>
      </c>
      <c r="AE1451" s="19">
        <v>2.77</v>
      </c>
      <c r="AF1451" s="19">
        <v>2.74</v>
      </c>
      <c r="AG1451" s="19">
        <v>2.7</v>
      </c>
      <c r="AH1451" s="19">
        <v>2.5</v>
      </c>
      <c r="AI1451" s="19">
        <v>2.33</v>
      </c>
      <c r="AJ1451" s="19">
        <v>2.19</v>
      </c>
      <c r="AK1451" s="19">
        <v>2.0699999999999998</v>
      </c>
    </row>
    <row r="1452" spans="1:37" x14ac:dyDescent="0.3">
      <c r="A1452" s="19" t="str">
        <f t="shared" si="37"/>
        <v>SDGbaseTRAv2_UrbAS_BAU_wICAGRcorrC_GVAabchm</v>
      </c>
      <c r="B1452" s="17" t="s">
        <v>221</v>
      </c>
      <c r="C1452" s="18" t="s">
        <v>277</v>
      </c>
      <c r="D1452" s="23" t="s">
        <v>3</v>
      </c>
      <c r="E1452" s="19" t="s">
        <v>48</v>
      </c>
      <c r="F1452" s="19">
        <v>22.37</v>
      </c>
      <c r="G1452" s="19">
        <v>28.3</v>
      </c>
      <c r="H1452" s="19">
        <v>29.83</v>
      </c>
      <c r="I1452" s="19">
        <v>29.19</v>
      </c>
      <c r="J1452" s="19">
        <v>29.78</v>
      </c>
      <c r="K1452" s="19">
        <v>30.67</v>
      </c>
      <c r="L1452" s="19">
        <v>31.61</v>
      </c>
      <c r="M1452" s="19">
        <v>32.880000000000003</v>
      </c>
      <c r="N1452" s="19">
        <v>34.01</v>
      </c>
      <c r="O1452" s="19">
        <v>40.6</v>
      </c>
      <c r="P1452" s="19">
        <v>42.11</v>
      </c>
      <c r="Q1452" s="19">
        <v>42.32</v>
      </c>
      <c r="R1452" s="19">
        <v>42.66</v>
      </c>
      <c r="S1452" s="19">
        <v>43.22</v>
      </c>
      <c r="T1452" s="19">
        <v>43.91</v>
      </c>
      <c r="U1452" s="19">
        <v>44.56</v>
      </c>
      <c r="V1452" s="19">
        <v>44.73</v>
      </c>
      <c r="W1452" s="19">
        <v>45.5</v>
      </c>
      <c r="X1452" s="19">
        <v>46.69</v>
      </c>
      <c r="Y1452" s="19">
        <v>46.79</v>
      </c>
      <c r="Z1452" s="19">
        <v>46.51</v>
      </c>
      <c r="AA1452" s="19">
        <v>45.6</v>
      </c>
      <c r="AB1452" s="19">
        <v>44.41</v>
      </c>
      <c r="AC1452" s="19">
        <v>41.62</v>
      </c>
      <c r="AD1452" s="19">
        <v>38.53</v>
      </c>
      <c r="AE1452" s="19">
        <v>35.57</v>
      </c>
      <c r="AF1452" s="19">
        <v>32.97</v>
      </c>
      <c r="AG1452" s="19">
        <v>29.78</v>
      </c>
      <c r="AH1452" s="19">
        <v>26.63</v>
      </c>
      <c r="AI1452" s="19">
        <v>22.61</v>
      </c>
      <c r="AJ1452" s="19">
        <v>19.11</v>
      </c>
      <c r="AK1452" s="19">
        <v>16.04</v>
      </c>
    </row>
    <row r="1453" spans="1:37" x14ac:dyDescent="0.3">
      <c r="A1453" s="19" t="str">
        <f t="shared" si="37"/>
        <v>SDGbaseTRAv2_UrbAS_BAU_wICAGRcorrC_GVAaochm</v>
      </c>
      <c r="B1453" s="17" t="s">
        <v>221</v>
      </c>
      <c r="C1453" s="18" t="s">
        <v>277</v>
      </c>
      <c r="D1453" s="23" t="s">
        <v>3</v>
      </c>
      <c r="E1453" s="19" t="s">
        <v>49</v>
      </c>
      <c r="F1453" s="19">
        <v>34.24</v>
      </c>
      <c r="G1453" s="19">
        <v>40.64</v>
      </c>
      <c r="H1453" s="19">
        <v>42.14</v>
      </c>
      <c r="I1453" s="19">
        <v>41.09</v>
      </c>
      <c r="J1453" s="19">
        <v>41.59</v>
      </c>
      <c r="K1453" s="19">
        <v>42.41</v>
      </c>
      <c r="L1453" s="19">
        <v>43.26</v>
      </c>
      <c r="M1453" s="19">
        <v>44.44</v>
      </c>
      <c r="N1453" s="19">
        <v>45.49</v>
      </c>
      <c r="O1453" s="19">
        <v>54.27</v>
      </c>
      <c r="P1453" s="19">
        <v>55.78</v>
      </c>
      <c r="Q1453" s="19">
        <v>55.59</v>
      </c>
      <c r="R1453" s="19">
        <v>55.72</v>
      </c>
      <c r="S1453" s="19">
        <v>56.02</v>
      </c>
      <c r="T1453" s="19">
        <v>56.56</v>
      </c>
      <c r="U1453" s="19">
        <v>57.12</v>
      </c>
      <c r="V1453" s="19">
        <v>57.07</v>
      </c>
      <c r="W1453" s="19">
        <v>57.76</v>
      </c>
      <c r="X1453" s="19">
        <v>59.01</v>
      </c>
      <c r="Y1453" s="19">
        <v>59.11</v>
      </c>
      <c r="Z1453" s="19">
        <v>58.76</v>
      </c>
      <c r="AA1453" s="19">
        <v>57.84</v>
      </c>
      <c r="AB1453" s="19">
        <v>56.37</v>
      </c>
      <c r="AC1453" s="19">
        <v>52.85</v>
      </c>
      <c r="AD1453" s="19">
        <v>48.8</v>
      </c>
      <c r="AE1453" s="19">
        <v>44.9</v>
      </c>
      <c r="AF1453" s="19">
        <v>41.43</v>
      </c>
      <c r="AG1453" s="19">
        <v>37.68</v>
      </c>
      <c r="AH1453" s="19">
        <v>34.200000000000003</v>
      </c>
      <c r="AI1453" s="19">
        <v>29.56</v>
      </c>
      <c r="AJ1453" s="19">
        <v>25.45</v>
      </c>
      <c r="AK1453" s="19">
        <v>21.85</v>
      </c>
    </row>
    <row r="1454" spans="1:37" x14ac:dyDescent="0.3">
      <c r="A1454" s="19" t="str">
        <f t="shared" si="37"/>
        <v>SDGbaseTRAv2_UrbAS_BAU_wICAGRcorrC_GVAarubb</v>
      </c>
      <c r="B1454" s="17" t="s">
        <v>221</v>
      </c>
      <c r="C1454" s="18" t="s">
        <v>277</v>
      </c>
      <c r="D1454" s="23" t="s">
        <v>3</v>
      </c>
      <c r="E1454" s="19" t="s">
        <v>50</v>
      </c>
      <c r="F1454" s="19">
        <v>6.77</v>
      </c>
      <c r="G1454" s="19">
        <v>6.48</v>
      </c>
      <c r="H1454" s="19">
        <v>6.74</v>
      </c>
      <c r="I1454" s="19">
        <v>6.77</v>
      </c>
      <c r="J1454" s="19">
        <v>6.86</v>
      </c>
      <c r="K1454" s="19">
        <v>7.02</v>
      </c>
      <c r="L1454" s="19">
        <v>7.21</v>
      </c>
      <c r="M1454" s="19">
        <v>7.42</v>
      </c>
      <c r="N1454" s="19">
        <v>7.63</v>
      </c>
      <c r="O1454" s="19">
        <v>8.1300000000000008</v>
      </c>
      <c r="P1454" s="19">
        <v>8.41</v>
      </c>
      <c r="Q1454" s="19">
        <v>8.61</v>
      </c>
      <c r="R1454" s="19">
        <v>8.91</v>
      </c>
      <c r="S1454" s="19">
        <v>9.2200000000000006</v>
      </c>
      <c r="T1454" s="19">
        <v>9.5399999999999991</v>
      </c>
      <c r="U1454" s="19">
        <v>9.93</v>
      </c>
      <c r="V1454" s="19">
        <v>10.3</v>
      </c>
      <c r="W1454" s="19">
        <v>10.7</v>
      </c>
      <c r="X1454" s="19">
        <v>11.08</v>
      </c>
      <c r="Y1454" s="19">
        <v>11.39</v>
      </c>
      <c r="Z1454" s="19">
        <v>11.69</v>
      </c>
      <c r="AA1454" s="19">
        <v>12.01</v>
      </c>
      <c r="AB1454" s="19">
        <v>12.58</v>
      </c>
      <c r="AC1454" s="19">
        <v>13.07</v>
      </c>
      <c r="AD1454" s="19">
        <v>13.54</v>
      </c>
      <c r="AE1454" s="19">
        <v>14.02</v>
      </c>
      <c r="AF1454" s="19">
        <v>14.51</v>
      </c>
      <c r="AG1454" s="19">
        <v>14.94</v>
      </c>
      <c r="AH1454" s="19">
        <v>14.89</v>
      </c>
      <c r="AI1454" s="19">
        <v>14.73</v>
      </c>
      <c r="AJ1454" s="19">
        <v>14.63</v>
      </c>
      <c r="AK1454" s="19">
        <v>14.5</v>
      </c>
    </row>
    <row r="1455" spans="1:37" x14ac:dyDescent="0.3">
      <c r="A1455" s="19" t="str">
        <f t="shared" si="37"/>
        <v>SDGbaseTRAv2_UrbAS_BAU_wICAGRcorrC_GVAaplas</v>
      </c>
      <c r="B1455" s="17" t="s">
        <v>221</v>
      </c>
      <c r="C1455" s="18" t="s">
        <v>277</v>
      </c>
      <c r="D1455" s="23" t="s">
        <v>3</v>
      </c>
      <c r="E1455" s="19" t="s">
        <v>51</v>
      </c>
      <c r="F1455" s="19">
        <v>15.43</v>
      </c>
      <c r="G1455" s="19">
        <v>15.29</v>
      </c>
      <c r="H1455" s="19">
        <v>15.75</v>
      </c>
      <c r="I1455" s="19">
        <v>15.94</v>
      </c>
      <c r="J1455" s="19">
        <v>16.21</v>
      </c>
      <c r="K1455" s="19">
        <v>16.489999999999998</v>
      </c>
      <c r="L1455" s="19">
        <v>16.89</v>
      </c>
      <c r="M1455" s="19">
        <v>17.34</v>
      </c>
      <c r="N1455" s="19">
        <v>17.8</v>
      </c>
      <c r="O1455" s="19">
        <v>18.38</v>
      </c>
      <c r="P1455" s="19">
        <v>18.87</v>
      </c>
      <c r="Q1455" s="19">
        <v>19.29</v>
      </c>
      <c r="R1455" s="19">
        <v>19.91</v>
      </c>
      <c r="S1455" s="19">
        <v>20.54</v>
      </c>
      <c r="T1455" s="19">
        <v>21.22</v>
      </c>
      <c r="U1455" s="19">
        <v>22.01</v>
      </c>
      <c r="V1455" s="19">
        <v>22.76</v>
      </c>
      <c r="W1455" s="19">
        <v>23.55</v>
      </c>
      <c r="X1455" s="19">
        <v>24.39</v>
      </c>
      <c r="Y1455" s="19">
        <v>25.08</v>
      </c>
      <c r="Z1455" s="19">
        <v>25.74</v>
      </c>
      <c r="AA1455" s="19">
        <v>26.41</v>
      </c>
      <c r="AB1455" s="19">
        <v>26.92</v>
      </c>
      <c r="AC1455" s="19">
        <v>27.38</v>
      </c>
      <c r="AD1455" s="19">
        <v>27.95</v>
      </c>
      <c r="AE1455" s="19">
        <v>28.6</v>
      </c>
      <c r="AF1455" s="19">
        <v>29.3</v>
      </c>
      <c r="AG1455" s="19">
        <v>29.88</v>
      </c>
      <c r="AH1455" s="19">
        <v>28.95</v>
      </c>
      <c r="AI1455" s="19">
        <v>28.06</v>
      </c>
      <c r="AJ1455" s="19">
        <v>27.36</v>
      </c>
      <c r="AK1455" s="19">
        <v>26.72</v>
      </c>
    </row>
    <row r="1456" spans="1:37" x14ac:dyDescent="0.3">
      <c r="A1456" s="19" t="str">
        <f t="shared" si="37"/>
        <v>SDGbaseTRAv2_UrbAS_BAU_wICAGRcorrC_GVAanmet</v>
      </c>
      <c r="B1456" s="17" t="s">
        <v>221</v>
      </c>
      <c r="C1456" s="18" t="s">
        <v>277</v>
      </c>
      <c r="D1456" s="23" t="s">
        <v>3</v>
      </c>
      <c r="E1456" s="19" t="s">
        <v>52</v>
      </c>
      <c r="F1456" s="19">
        <v>17.63</v>
      </c>
      <c r="G1456" s="19">
        <v>17.63</v>
      </c>
      <c r="H1456" s="19">
        <v>18.12</v>
      </c>
      <c r="I1456" s="19">
        <v>18.54</v>
      </c>
      <c r="J1456" s="19">
        <v>19.37</v>
      </c>
      <c r="K1456" s="19">
        <v>19.68</v>
      </c>
      <c r="L1456" s="19">
        <v>20.13</v>
      </c>
      <c r="M1456" s="19">
        <v>20.71</v>
      </c>
      <c r="N1456" s="19">
        <v>21.31</v>
      </c>
      <c r="O1456" s="19">
        <v>22.27</v>
      </c>
      <c r="P1456" s="19">
        <v>22.99</v>
      </c>
      <c r="Q1456" s="19">
        <v>23.59</v>
      </c>
      <c r="R1456" s="19">
        <v>24.28</v>
      </c>
      <c r="S1456" s="19">
        <v>25.09</v>
      </c>
      <c r="T1456" s="19">
        <v>25.95</v>
      </c>
      <c r="U1456" s="19">
        <v>26.96</v>
      </c>
      <c r="V1456" s="19">
        <v>28</v>
      </c>
      <c r="W1456" s="19">
        <v>29.06</v>
      </c>
      <c r="X1456" s="19">
        <v>30.04</v>
      </c>
      <c r="Y1456" s="19">
        <v>30.96</v>
      </c>
      <c r="Z1456" s="19">
        <v>31.9</v>
      </c>
      <c r="AA1456" s="19">
        <v>32.840000000000003</v>
      </c>
      <c r="AB1456" s="19">
        <v>33.68</v>
      </c>
      <c r="AC1456" s="19">
        <v>34.51</v>
      </c>
      <c r="AD1456" s="19">
        <v>35.51</v>
      </c>
      <c r="AE1456" s="19">
        <v>36.6</v>
      </c>
      <c r="AF1456" s="19">
        <v>37.74</v>
      </c>
      <c r="AG1456" s="19">
        <v>38.64</v>
      </c>
      <c r="AH1456" s="19">
        <v>37.86</v>
      </c>
      <c r="AI1456" s="19">
        <v>36.979999999999997</v>
      </c>
      <c r="AJ1456" s="19">
        <v>36.42</v>
      </c>
      <c r="AK1456" s="19">
        <v>35.840000000000003</v>
      </c>
    </row>
    <row r="1457" spans="1:37" x14ac:dyDescent="0.3">
      <c r="A1457" s="19" t="str">
        <f t="shared" si="37"/>
        <v>SDGbaseTRAv2_UrbAS_BAU_wICAGRcorrC_GVAairon</v>
      </c>
      <c r="B1457" s="17" t="s">
        <v>221</v>
      </c>
      <c r="C1457" s="18" t="s">
        <v>277</v>
      </c>
      <c r="D1457" s="23" t="s">
        <v>3</v>
      </c>
      <c r="E1457" s="19" t="s">
        <v>53</v>
      </c>
      <c r="F1457" s="19">
        <v>20.84</v>
      </c>
      <c r="G1457" s="19">
        <v>23.56</v>
      </c>
      <c r="H1457" s="19">
        <v>23.36</v>
      </c>
      <c r="I1457" s="19">
        <v>23.05</v>
      </c>
      <c r="J1457" s="19">
        <v>23.08</v>
      </c>
      <c r="K1457" s="19">
        <v>23.2</v>
      </c>
      <c r="L1457" s="19">
        <v>23.57</v>
      </c>
      <c r="M1457" s="19">
        <v>24.22</v>
      </c>
      <c r="N1457" s="19">
        <v>24.79</v>
      </c>
      <c r="O1457" s="19">
        <v>25.89</v>
      </c>
      <c r="P1457" s="19">
        <v>26.57</v>
      </c>
      <c r="Q1457" s="19">
        <v>27.02</v>
      </c>
      <c r="R1457" s="19">
        <v>27.57</v>
      </c>
      <c r="S1457" s="19">
        <v>28.23</v>
      </c>
      <c r="T1457" s="19">
        <v>28.94</v>
      </c>
      <c r="U1457" s="19">
        <v>29.83</v>
      </c>
      <c r="V1457" s="19">
        <v>30.97</v>
      </c>
      <c r="W1457" s="19">
        <v>32</v>
      </c>
      <c r="X1457" s="19">
        <v>32.799999999999997</v>
      </c>
      <c r="Y1457" s="19">
        <v>33.67</v>
      </c>
      <c r="Z1457" s="19">
        <v>34.43</v>
      </c>
      <c r="AA1457" s="19">
        <v>35.369999999999997</v>
      </c>
      <c r="AB1457" s="19">
        <v>34.78</v>
      </c>
      <c r="AC1457" s="19">
        <v>34.94</v>
      </c>
      <c r="AD1457" s="19">
        <v>35.79</v>
      </c>
      <c r="AE1457" s="19">
        <v>36.869999999999997</v>
      </c>
      <c r="AF1457" s="19">
        <v>38.020000000000003</v>
      </c>
      <c r="AG1457" s="19">
        <v>38.880000000000003</v>
      </c>
      <c r="AH1457" s="19">
        <v>37</v>
      </c>
      <c r="AI1457" s="19">
        <v>35.729999999999997</v>
      </c>
      <c r="AJ1457" s="19">
        <v>34.979999999999997</v>
      </c>
      <c r="AK1457" s="19">
        <v>34.380000000000003</v>
      </c>
    </row>
    <row r="1458" spans="1:37" x14ac:dyDescent="0.3">
      <c r="A1458" s="19" t="str">
        <f t="shared" si="37"/>
        <v>SDGbaseTRAv2_UrbAS_BAU_wICAGRcorrC_GVAanfrm</v>
      </c>
      <c r="B1458" s="17" t="s">
        <v>221</v>
      </c>
      <c r="C1458" s="18" t="s">
        <v>277</v>
      </c>
      <c r="D1458" s="23" t="s">
        <v>3</v>
      </c>
      <c r="E1458" s="19" t="s">
        <v>54</v>
      </c>
      <c r="F1458" s="19">
        <v>13.07</v>
      </c>
      <c r="G1458" s="19">
        <v>13.67</v>
      </c>
      <c r="H1458" s="19">
        <v>12.56</v>
      </c>
      <c r="I1458" s="19">
        <v>11.09</v>
      </c>
      <c r="J1458" s="19">
        <v>10.57</v>
      </c>
      <c r="K1458" s="19">
        <v>10.59</v>
      </c>
      <c r="L1458" s="19">
        <v>11.07</v>
      </c>
      <c r="M1458" s="19">
        <v>12.6</v>
      </c>
      <c r="N1458" s="19">
        <v>13.74</v>
      </c>
      <c r="O1458" s="19">
        <v>17.690000000000001</v>
      </c>
      <c r="P1458" s="19">
        <v>19.05</v>
      </c>
      <c r="Q1458" s="19">
        <v>19.21</v>
      </c>
      <c r="R1458" s="19">
        <v>19.36</v>
      </c>
      <c r="S1458" s="19">
        <v>19.82</v>
      </c>
      <c r="T1458" s="19">
        <v>20.43</v>
      </c>
      <c r="U1458" s="19">
        <v>21.43</v>
      </c>
      <c r="V1458" s="19">
        <v>23.95</v>
      </c>
      <c r="W1458" s="19">
        <v>25.88</v>
      </c>
      <c r="X1458" s="19">
        <v>26.08</v>
      </c>
      <c r="Y1458" s="19">
        <v>27.18</v>
      </c>
      <c r="Z1458" s="19">
        <v>27.81</v>
      </c>
      <c r="AA1458" s="19">
        <v>29.18</v>
      </c>
      <c r="AB1458" s="19">
        <v>22.27</v>
      </c>
      <c r="AC1458" s="19">
        <v>20.28</v>
      </c>
      <c r="AD1458" s="19">
        <v>21.1</v>
      </c>
      <c r="AE1458" s="19">
        <v>22.54</v>
      </c>
      <c r="AF1458" s="19">
        <v>24.16</v>
      </c>
      <c r="AG1458" s="19">
        <v>24.93</v>
      </c>
      <c r="AH1458" s="19">
        <v>19.190000000000001</v>
      </c>
      <c r="AI1458" s="19">
        <v>15.99</v>
      </c>
      <c r="AJ1458" s="19">
        <v>14.71</v>
      </c>
      <c r="AK1458" s="19">
        <v>13.86</v>
      </c>
    </row>
    <row r="1459" spans="1:37" x14ac:dyDescent="0.3">
      <c r="A1459" s="19" t="str">
        <f t="shared" si="37"/>
        <v>SDGbaseTRAv2_UrbAS_BAU_wICAGRcorrC_GVAametp</v>
      </c>
      <c r="B1459" s="17" t="s">
        <v>221</v>
      </c>
      <c r="C1459" s="18" t="s">
        <v>277</v>
      </c>
      <c r="D1459" s="23" t="s">
        <v>3</v>
      </c>
      <c r="E1459" s="19" t="s">
        <v>55</v>
      </c>
      <c r="F1459" s="19">
        <v>33.25</v>
      </c>
      <c r="G1459" s="19">
        <v>35.78</v>
      </c>
      <c r="H1459" s="19">
        <v>36.78</v>
      </c>
      <c r="I1459" s="19">
        <v>37.18</v>
      </c>
      <c r="J1459" s="19">
        <v>37.979999999999997</v>
      </c>
      <c r="K1459" s="19">
        <v>38.67</v>
      </c>
      <c r="L1459" s="19">
        <v>39.72</v>
      </c>
      <c r="M1459" s="19">
        <v>41</v>
      </c>
      <c r="N1459" s="19">
        <v>42.28</v>
      </c>
      <c r="O1459" s="19">
        <v>44.33</v>
      </c>
      <c r="P1459" s="19">
        <v>45.77</v>
      </c>
      <c r="Q1459" s="19">
        <v>46.9</v>
      </c>
      <c r="R1459" s="19">
        <v>48.37</v>
      </c>
      <c r="S1459" s="19">
        <v>49.99</v>
      </c>
      <c r="T1459" s="19">
        <v>51.71</v>
      </c>
      <c r="U1459" s="19">
        <v>53.76</v>
      </c>
      <c r="V1459" s="19">
        <v>56.03</v>
      </c>
      <c r="W1459" s="19">
        <v>58.12</v>
      </c>
      <c r="X1459" s="19">
        <v>59.75</v>
      </c>
      <c r="Y1459" s="19">
        <v>61.6</v>
      </c>
      <c r="Z1459" s="19">
        <v>63.39</v>
      </c>
      <c r="AA1459" s="19">
        <v>65.3</v>
      </c>
      <c r="AB1459" s="19">
        <v>66.760000000000005</v>
      </c>
      <c r="AC1459" s="19">
        <v>68.28</v>
      </c>
      <c r="AD1459" s="19">
        <v>70.34</v>
      </c>
      <c r="AE1459" s="19">
        <v>72.61</v>
      </c>
      <c r="AF1459" s="19">
        <v>75.06</v>
      </c>
      <c r="AG1459" s="19">
        <v>77.05</v>
      </c>
      <c r="AH1459" s="19">
        <v>74.61</v>
      </c>
      <c r="AI1459" s="19">
        <v>72.28</v>
      </c>
      <c r="AJ1459" s="19">
        <v>70.819999999999993</v>
      </c>
      <c r="AK1459" s="19">
        <v>69.489999999999995</v>
      </c>
    </row>
    <row r="1460" spans="1:37" x14ac:dyDescent="0.3">
      <c r="A1460" s="19" t="str">
        <f t="shared" si="37"/>
        <v>SDGbaseTRAv2_UrbAS_BAU_wICAGRcorrC_GVAamach</v>
      </c>
      <c r="B1460" s="17" t="s">
        <v>221</v>
      </c>
      <c r="C1460" s="18" t="s">
        <v>277</v>
      </c>
      <c r="D1460" s="23" t="s">
        <v>3</v>
      </c>
      <c r="E1460" s="19" t="s">
        <v>56</v>
      </c>
      <c r="F1460" s="19">
        <v>38.67</v>
      </c>
      <c r="G1460" s="19">
        <v>40.92</v>
      </c>
      <c r="H1460" s="19">
        <v>41.8</v>
      </c>
      <c r="I1460" s="19">
        <v>41.95</v>
      </c>
      <c r="J1460" s="19">
        <v>42.23</v>
      </c>
      <c r="K1460" s="19">
        <v>42.95</v>
      </c>
      <c r="L1460" s="19">
        <v>44.12</v>
      </c>
      <c r="M1460" s="19">
        <v>45.78</v>
      </c>
      <c r="N1460" s="19">
        <v>47.3</v>
      </c>
      <c r="O1460" s="19">
        <v>50.08</v>
      </c>
      <c r="P1460" s="19">
        <v>51.74</v>
      </c>
      <c r="Q1460" s="19">
        <v>52.97</v>
      </c>
      <c r="R1460" s="19">
        <v>54.35</v>
      </c>
      <c r="S1460" s="19">
        <v>56.12</v>
      </c>
      <c r="T1460" s="19">
        <v>58.03</v>
      </c>
      <c r="U1460" s="19">
        <v>60.32</v>
      </c>
      <c r="V1460" s="19">
        <v>62.92</v>
      </c>
      <c r="W1460" s="19">
        <v>65.260000000000005</v>
      </c>
      <c r="X1460" s="19">
        <v>67.040000000000006</v>
      </c>
      <c r="Y1460" s="19">
        <v>69.23</v>
      </c>
      <c r="Z1460" s="19">
        <v>71.349999999999994</v>
      </c>
      <c r="AA1460" s="19">
        <v>73.650000000000006</v>
      </c>
      <c r="AB1460" s="19">
        <v>74.25</v>
      </c>
      <c r="AC1460" s="19">
        <v>75.55</v>
      </c>
      <c r="AD1460" s="19">
        <v>78.09</v>
      </c>
      <c r="AE1460" s="19">
        <v>81</v>
      </c>
      <c r="AF1460" s="19">
        <v>84.1</v>
      </c>
      <c r="AG1460" s="19">
        <v>86.48</v>
      </c>
      <c r="AH1460" s="19">
        <v>82.67</v>
      </c>
      <c r="AI1460" s="19">
        <v>79.31</v>
      </c>
      <c r="AJ1460" s="19">
        <v>77.430000000000007</v>
      </c>
      <c r="AK1460" s="19">
        <v>75.81</v>
      </c>
    </row>
    <row r="1461" spans="1:37" x14ac:dyDescent="0.3">
      <c r="A1461" s="19" t="str">
        <f t="shared" si="37"/>
        <v>SDGbaseTRAv2_UrbAS_BAU_wICAGRcorrC_GVAafcel</v>
      </c>
      <c r="B1461" s="17" t="s">
        <v>221</v>
      </c>
      <c r="C1461" s="18" t="s">
        <v>277</v>
      </c>
      <c r="D1461" s="23" t="s">
        <v>3</v>
      </c>
      <c r="E1461" s="19" t="s">
        <v>57</v>
      </c>
      <c r="F1461" s="19">
        <v>0.28999999999999998</v>
      </c>
      <c r="G1461" s="19">
        <v>0.28999999999999998</v>
      </c>
      <c r="H1461" s="19">
        <v>0.28999999999999998</v>
      </c>
      <c r="I1461" s="19">
        <v>0.28000000000000003</v>
      </c>
      <c r="J1461" s="19">
        <v>0.27</v>
      </c>
      <c r="K1461" s="19">
        <v>0.27</v>
      </c>
      <c r="L1461" s="19">
        <v>0.27</v>
      </c>
      <c r="M1461" s="19">
        <v>0.28000000000000003</v>
      </c>
      <c r="N1461" s="19">
        <v>0.28999999999999998</v>
      </c>
      <c r="O1461" s="19">
        <v>0.33</v>
      </c>
      <c r="P1461" s="19">
        <v>0.34</v>
      </c>
      <c r="Q1461" s="19">
        <v>0.34</v>
      </c>
      <c r="R1461" s="19">
        <v>0.34</v>
      </c>
      <c r="S1461" s="19">
        <v>0.34</v>
      </c>
      <c r="T1461" s="19">
        <v>0.34</v>
      </c>
      <c r="U1461" s="19">
        <v>0.35</v>
      </c>
      <c r="V1461" s="19">
        <v>0.35</v>
      </c>
      <c r="W1461" s="19">
        <v>0.36</v>
      </c>
      <c r="X1461" s="19">
        <v>0.35</v>
      </c>
      <c r="Y1461" s="19">
        <v>5.0999999999999996</v>
      </c>
      <c r="Z1461" s="19">
        <v>10.14</v>
      </c>
      <c r="AA1461" s="19">
        <v>15.23</v>
      </c>
      <c r="AB1461" s="19">
        <v>15.89</v>
      </c>
      <c r="AC1461" s="19">
        <v>16.66</v>
      </c>
      <c r="AD1461" s="19">
        <v>17.760000000000002</v>
      </c>
      <c r="AE1461" s="19">
        <v>18.899999999999999</v>
      </c>
      <c r="AF1461" s="19">
        <v>20.09</v>
      </c>
      <c r="AG1461" s="19">
        <v>19.93</v>
      </c>
      <c r="AH1461" s="19">
        <v>18.5</v>
      </c>
      <c r="AI1461" s="19">
        <v>16.79</v>
      </c>
      <c r="AJ1461" s="19">
        <v>15.83</v>
      </c>
      <c r="AK1461" s="19">
        <v>14.99</v>
      </c>
    </row>
    <row r="1462" spans="1:37" x14ac:dyDescent="0.3">
      <c r="A1462" s="19" t="str">
        <f t="shared" si="37"/>
        <v>SDGbaseTRAv2_UrbAS_BAU_wICAGRcorrC_GVAaelct</v>
      </c>
      <c r="B1462" s="17" t="s">
        <v>221</v>
      </c>
      <c r="C1462" s="18" t="s">
        <v>277</v>
      </c>
      <c r="D1462" s="23" t="s">
        <v>3</v>
      </c>
      <c r="E1462" s="19" t="s">
        <v>58</v>
      </c>
      <c r="F1462" s="19">
        <v>0.08</v>
      </c>
      <c r="G1462" s="19">
        <v>0.08</v>
      </c>
      <c r="H1462" s="19">
        <v>0.08</v>
      </c>
      <c r="I1462" s="19">
        <v>0.08</v>
      </c>
      <c r="J1462" s="19">
        <v>7.0000000000000007E-2</v>
      </c>
      <c r="K1462" s="19">
        <v>7.0000000000000007E-2</v>
      </c>
      <c r="L1462" s="19">
        <v>7.0000000000000007E-2</v>
      </c>
      <c r="M1462" s="19">
        <v>0.08</v>
      </c>
      <c r="N1462" s="19">
        <v>0.08</v>
      </c>
      <c r="O1462" s="19">
        <v>0.09</v>
      </c>
      <c r="P1462" s="19">
        <v>0.09</v>
      </c>
      <c r="Q1462" s="19">
        <v>0.09</v>
      </c>
      <c r="R1462" s="19">
        <v>0.09</v>
      </c>
      <c r="S1462" s="19">
        <v>0.09</v>
      </c>
      <c r="T1462" s="19">
        <v>0.09</v>
      </c>
      <c r="U1462" s="19">
        <v>0.09</v>
      </c>
      <c r="V1462" s="19">
        <v>0.09</v>
      </c>
      <c r="W1462" s="19">
        <v>0.1</v>
      </c>
      <c r="X1462" s="19">
        <v>3.84</v>
      </c>
      <c r="Y1462" s="19">
        <v>3.83</v>
      </c>
      <c r="Z1462" s="19">
        <v>2.1</v>
      </c>
      <c r="AA1462" s="19">
        <v>2.1</v>
      </c>
      <c r="AB1462" s="19">
        <v>2.04</v>
      </c>
      <c r="AC1462" s="19">
        <v>2</v>
      </c>
      <c r="AD1462" s="19">
        <v>1.1299999999999999</v>
      </c>
      <c r="AE1462" s="19">
        <v>1.1299999999999999</v>
      </c>
      <c r="AF1462" s="19">
        <v>1.1299999999999999</v>
      </c>
      <c r="AG1462" s="19">
        <v>1.1200000000000001</v>
      </c>
      <c r="AH1462" s="19">
        <v>1.05</v>
      </c>
      <c r="AI1462" s="19">
        <v>7.26</v>
      </c>
      <c r="AJ1462" s="19">
        <v>6.9</v>
      </c>
      <c r="AK1462" s="19">
        <v>6.58</v>
      </c>
    </row>
    <row r="1463" spans="1:37" x14ac:dyDescent="0.3">
      <c r="A1463" s="19" t="str">
        <f t="shared" si="37"/>
        <v>SDGbaseTRAv2_UrbAS_BAU_wICAGRcorrC_GVAaemch</v>
      </c>
      <c r="B1463" s="17" t="s">
        <v>221</v>
      </c>
      <c r="C1463" s="18" t="s">
        <v>277</v>
      </c>
      <c r="D1463" s="23" t="s">
        <v>3</v>
      </c>
      <c r="E1463" s="19" t="s">
        <v>59</v>
      </c>
      <c r="F1463" s="19">
        <v>8.99</v>
      </c>
      <c r="G1463" s="19">
        <v>9.76</v>
      </c>
      <c r="H1463" s="19">
        <v>10.050000000000001</v>
      </c>
      <c r="I1463" s="19">
        <v>10.07</v>
      </c>
      <c r="J1463" s="19">
        <v>10.14</v>
      </c>
      <c r="K1463" s="19">
        <v>10.31</v>
      </c>
      <c r="L1463" s="19">
        <v>10.6</v>
      </c>
      <c r="M1463" s="19">
        <v>11.05</v>
      </c>
      <c r="N1463" s="19">
        <v>11.45</v>
      </c>
      <c r="O1463" s="19">
        <v>12.16</v>
      </c>
      <c r="P1463" s="19">
        <v>12.61</v>
      </c>
      <c r="Q1463" s="19">
        <v>12.94</v>
      </c>
      <c r="R1463" s="19">
        <v>13.34</v>
      </c>
      <c r="S1463" s="19">
        <v>13.81</v>
      </c>
      <c r="T1463" s="19">
        <v>14.31</v>
      </c>
      <c r="U1463" s="19">
        <v>14.91</v>
      </c>
      <c r="V1463" s="19">
        <v>15.55</v>
      </c>
      <c r="W1463" s="19">
        <v>16.18</v>
      </c>
      <c r="X1463" s="19">
        <v>16.73</v>
      </c>
      <c r="Y1463" s="19">
        <v>17.28</v>
      </c>
      <c r="Z1463" s="19">
        <v>17.809999999999999</v>
      </c>
      <c r="AA1463" s="19">
        <v>18.38</v>
      </c>
      <c r="AB1463" s="19">
        <v>18.32</v>
      </c>
      <c r="AC1463" s="19">
        <v>18.46</v>
      </c>
      <c r="AD1463" s="19">
        <v>18.98</v>
      </c>
      <c r="AE1463" s="19">
        <v>19.600000000000001</v>
      </c>
      <c r="AF1463" s="19">
        <v>20.3</v>
      </c>
      <c r="AG1463" s="19">
        <v>20.91</v>
      </c>
      <c r="AH1463" s="19">
        <v>19.71</v>
      </c>
      <c r="AI1463" s="19">
        <v>18.61</v>
      </c>
      <c r="AJ1463" s="19">
        <v>18</v>
      </c>
      <c r="AK1463" s="19">
        <v>17.45</v>
      </c>
    </row>
    <row r="1464" spans="1:37" x14ac:dyDescent="0.3">
      <c r="A1464" s="19" t="str">
        <f t="shared" si="37"/>
        <v>SDGbaseTRAv2_UrbAS_BAU_wICAGRcorrC_GVAasequ</v>
      </c>
      <c r="B1464" s="17" t="s">
        <v>221</v>
      </c>
      <c r="C1464" s="18" t="s">
        <v>277</v>
      </c>
      <c r="D1464" s="23" t="s">
        <v>3</v>
      </c>
      <c r="E1464" s="19" t="s">
        <v>60</v>
      </c>
      <c r="F1464" s="19">
        <v>8.7799999999999994</v>
      </c>
      <c r="G1464" s="19">
        <v>9.99</v>
      </c>
      <c r="H1464" s="19">
        <v>10.039999999999999</v>
      </c>
      <c r="I1464" s="19">
        <v>9.84</v>
      </c>
      <c r="J1464" s="19">
        <v>9.75</v>
      </c>
      <c r="K1464" s="19">
        <v>9.86</v>
      </c>
      <c r="L1464" s="19">
        <v>10.11</v>
      </c>
      <c r="M1464" s="19">
        <v>10.59</v>
      </c>
      <c r="N1464" s="19">
        <v>10.98</v>
      </c>
      <c r="O1464" s="19">
        <v>11.8</v>
      </c>
      <c r="P1464" s="19">
        <v>12.2</v>
      </c>
      <c r="Q1464" s="19">
        <v>12.47</v>
      </c>
      <c r="R1464" s="19">
        <v>12.8</v>
      </c>
      <c r="S1464" s="19">
        <v>13.2</v>
      </c>
      <c r="T1464" s="19">
        <v>13.67</v>
      </c>
      <c r="U1464" s="19">
        <v>14.23</v>
      </c>
      <c r="V1464" s="19">
        <v>14.77</v>
      </c>
      <c r="W1464" s="19">
        <v>15.36</v>
      </c>
      <c r="X1464" s="19">
        <v>15.97</v>
      </c>
      <c r="Y1464" s="19">
        <v>16.53</v>
      </c>
      <c r="Z1464" s="19">
        <v>17.07</v>
      </c>
      <c r="AA1464" s="19">
        <v>17.670000000000002</v>
      </c>
      <c r="AB1464" s="19">
        <v>17.3</v>
      </c>
      <c r="AC1464" s="19">
        <v>17.36</v>
      </c>
      <c r="AD1464" s="19">
        <v>17.95</v>
      </c>
      <c r="AE1464" s="19">
        <v>18.66</v>
      </c>
      <c r="AF1464" s="19">
        <v>19.43</v>
      </c>
      <c r="AG1464" s="19">
        <v>20.02</v>
      </c>
      <c r="AH1464" s="19">
        <v>18.559999999999999</v>
      </c>
      <c r="AI1464" s="19">
        <v>17.29</v>
      </c>
      <c r="AJ1464" s="19">
        <v>16.68</v>
      </c>
      <c r="AK1464" s="19">
        <v>16.2</v>
      </c>
    </row>
    <row r="1465" spans="1:37" x14ac:dyDescent="0.3">
      <c r="A1465" s="19" t="str">
        <f t="shared" si="37"/>
        <v>SDGbaseTRAv2_UrbAS_BAU_wICAGRcorrC_GVAavehi</v>
      </c>
      <c r="B1465" s="17" t="s">
        <v>221</v>
      </c>
      <c r="C1465" s="18" t="s">
        <v>277</v>
      </c>
      <c r="D1465" s="23" t="s">
        <v>3</v>
      </c>
      <c r="E1465" s="19" t="s">
        <v>61</v>
      </c>
      <c r="F1465" s="19">
        <v>39.57</v>
      </c>
      <c r="G1465" s="19">
        <v>42.97</v>
      </c>
      <c r="H1465" s="19">
        <v>44.07</v>
      </c>
      <c r="I1465" s="19">
        <v>43.76</v>
      </c>
      <c r="J1465" s="19">
        <v>43.63</v>
      </c>
      <c r="K1465" s="19">
        <v>44.45</v>
      </c>
      <c r="L1465" s="19">
        <v>45.68</v>
      </c>
      <c r="M1465" s="19">
        <v>47.5</v>
      </c>
      <c r="N1465" s="19">
        <v>49.21</v>
      </c>
      <c r="O1465" s="19">
        <v>51.48</v>
      </c>
      <c r="P1465" s="19">
        <v>53.31</v>
      </c>
      <c r="Q1465" s="19">
        <v>54.9</v>
      </c>
      <c r="R1465" s="19">
        <v>57.08</v>
      </c>
      <c r="S1465" s="19">
        <v>59.39</v>
      </c>
      <c r="T1465" s="19">
        <v>61.89</v>
      </c>
      <c r="U1465" s="19">
        <v>64.89</v>
      </c>
      <c r="V1465" s="19">
        <v>68.12</v>
      </c>
      <c r="W1465" s="19">
        <v>71.28</v>
      </c>
      <c r="X1465" s="19">
        <v>74.040000000000006</v>
      </c>
      <c r="Y1465" s="19">
        <v>75.09</v>
      </c>
      <c r="Z1465" s="19">
        <v>76.209999999999994</v>
      </c>
      <c r="AA1465" s="19">
        <v>77.45</v>
      </c>
      <c r="AB1465" s="19">
        <v>77.83</v>
      </c>
      <c r="AC1465" s="19">
        <v>79.05</v>
      </c>
      <c r="AD1465" s="19">
        <v>81.709999999999994</v>
      </c>
      <c r="AE1465" s="19">
        <v>84.91</v>
      </c>
      <c r="AF1465" s="19">
        <v>88.3</v>
      </c>
      <c r="AG1465" s="19">
        <v>91.54</v>
      </c>
      <c r="AH1465" s="19">
        <v>87.49</v>
      </c>
      <c r="AI1465" s="19">
        <v>83.24</v>
      </c>
      <c r="AJ1465" s="19">
        <v>80.78</v>
      </c>
      <c r="AK1465" s="19">
        <v>78.7</v>
      </c>
    </row>
    <row r="1466" spans="1:37" x14ac:dyDescent="0.3">
      <c r="A1466" s="19" t="str">
        <f t="shared" si="37"/>
        <v>SDGbaseTRAv2_UrbAS_BAU_wICAGRcorrC_GVAatequ</v>
      </c>
      <c r="B1466" s="17" t="s">
        <v>221</v>
      </c>
      <c r="C1466" s="18" t="s">
        <v>277</v>
      </c>
      <c r="D1466" s="23" t="s">
        <v>3</v>
      </c>
      <c r="E1466" s="19" t="s">
        <v>62</v>
      </c>
      <c r="F1466" s="19">
        <v>7.09</v>
      </c>
      <c r="G1466" s="19">
        <v>7.24</v>
      </c>
      <c r="H1466" s="19">
        <v>7.45</v>
      </c>
      <c r="I1466" s="19">
        <v>7.27</v>
      </c>
      <c r="J1466" s="19">
        <v>7.22</v>
      </c>
      <c r="K1466" s="19">
        <v>7.32</v>
      </c>
      <c r="L1466" s="19">
        <v>7.53</v>
      </c>
      <c r="M1466" s="19">
        <v>7.99</v>
      </c>
      <c r="N1466" s="19">
        <v>8.3800000000000008</v>
      </c>
      <c r="O1466" s="19">
        <v>9.65</v>
      </c>
      <c r="P1466" s="19">
        <v>10.17</v>
      </c>
      <c r="Q1466" s="19">
        <v>10.43</v>
      </c>
      <c r="R1466" s="19">
        <v>10.63</v>
      </c>
      <c r="S1466" s="19">
        <v>10.92</v>
      </c>
      <c r="T1466" s="19">
        <v>11.29</v>
      </c>
      <c r="U1466" s="19">
        <v>11.74</v>
      </c>
      <c r="V1466" s="19">
        <v>12.29</v>
      </c>
      <c r="W1466" s="19">
        <v>12.77</v>
      </c>
      <c r="X1466" s="19">
        <v>13.08</v>
      </c>
      <c r="Y1466" s="19">
        <v>13.48</v>
      </c>
      <c r="Z1466" s="19">
        <v>13.83</v>
      </c>
      <c r="AA1466" s="19">
        <v>14.29</v>
      </c>
      <c r="AB1466" s="19">
        <v>13.68</v>
      </c>
      <c r="AC1466" s="19">
        <v>13.54</v>
      </c>
      <c r="AD1466" s="19">
        <v>13.94</v>
      </c>
      <c r="AE1466" s="19">
        <v>14.47</v>
      </c>
      <c r="AF1466" s="19">
        <v>15.07</v>
      </c>
      <c r="AG1466" s="19">
        <v>15.42</v>
      </c>
      <c r="AH1466" s="19">
        <v>13.91</v>
      </c>
      <c r="AI1466" s="19">
        <v>12.66</v>
      </c>
      <c r="AJ1466" s="19">
        <v>12.01</v>
      </c>
      <c r="AK1466" s="19">
        <v>11.49</v>
      </c>
    </row>
    <row r="1467" spans="1:37" x14ac:dyDescent="0.3">
      <c r="A1467" s="19" t="str">
        <f t="shared" si="37"/>
        <v>SDGbaseTRAv2_UrbAS_BAU_wICAGRcorrC_GVAafurn</v>
      </c>
      <c r="B1467" s="17" t="s">
        <v>221</v>
      </c>
      <c r="C1467" s="18" t="s">
        <v>277</v>
      </c>
      <c r="D1467" s="23" t="s">
        <v>3</v>
      </c>
      <c r="E1467" s="19" t="s">
        <v>63</v>
      </c>
      <c r="F1467" s="19">
        <v>6.09</v>
      </c>
      <c r="G1467" s="19">
        <v>6.48</v>
      </c>
      <c r="H1467" s="19">
        <v>6.65</v>
      </c>
      <c r="I1467" s="19">
        <v>6.71</v>
      </c>
      <c r="J1467" s="19">
        <v>6.8</v>
      </c>
      <c r="K1467" s="19">
        <v>6.94</v>
      </c>
      <c r="L1467" s="19">
        <v>7.15</v>
      </c>
      <c r="M1467" s="19">
        <v>7.4</v>
      </c>
      <c r="N1467" s="19">
        <v>7.65</v>
      </c>
      <c r="O1467" s="19">
        <v>8.11</v>
      </c>
      <c r="P1467" s="19">
        <v>8.4</v>
      </c>
      <c r="Q1467" s="19">
        <v>8.6199999999999992</v>
      </c>
      <c r="R1467" s="19">
        <v>8.8800000000000008</v>
      </c>
      <c r="S1467" s="19">
        <v>9.1999999999999993</v>
      </c>
      <c r="T1467" s="19">
        <v>9.5399999999999991</v>
      </c>
      <c r="U1467" s="19">
        <v>9.93</v>
      </c>
      <c r="V1467" s="19">
        <v>10.34</v>
      </c>
      <c r="W1467" s="19">
        <v>10.76</v>
      </c>
      <c r="X1467" s="19">
        <v>11.14</v>
      </c>
      <c r="Y1467" s="19">
        <v>11.51</v>
      </c>
      <c r="Z1467" s="19">
        <v>11.87</v>
      </c>
      <c r="AA1467" s="19">
        <v>12.24</v>
      </c>
      <c r="AB1467" s="19">
        <v>12.59</v>
      </c>
      <c r="AC1467" s="19">
        <v>12.9</v>
      </c>
      <c r="AD1467" s="19">
        <v>13.26</v>
      </c>
      <c r="AE1467" s="19">
        <v>13.66</v>
      </c>
      <c r="AF1467" s="19">
        <v>14.1</v>
      </c>
      <c r="AG1467" s="19">
        <v>14.47</v>
      </c>
      <c r="AH1467" s="19">
        <v>14.12</v>
      </c>
      <c r="AI1467" s="19">
        <v>13.7</v>
      </c>
      <c r="AJ1467" s="19">
        <v>13.42</v>
      </c>
      <c r="AK1467" s="19">
        <v>13.15</v>
      </c>
    </row>
    <row r="1468" spans="1:37" x14ac:dyDescent="0.3">
      <c r="A1468" s="19" t="str">
        <f t="shared" si="37"/>
        <v>SDGbaseTRAv2_UrbAS_BAU_wICAGRcorrC_GVAaoman</v>
      </c>
      <c r="B1468" s="17" t="s">
        <v>221</v>
      </c>
      <c r="C1468" s="18" t="s">
        <v>277</v>
      </c>
      <c r="D1468" s="23" t="s">
        <v>3</v>
      </c>
      <c r="E1468" s="19" t="s">
        <v>64</v>
      </c>
      <c r="F1468" s="19">
        <v>25.46</v>
      </c>
      <c r="G1468" s="19">
        <v>26.08</v>
      </c>
      <c r="H1468" s="19">
        <v>26.84</v>
      </c>
      <c r="I1468" s="19">
        <v>26.46</v>
      </c>
      <c r="J1468" s="19">
        <v>26.53</v>
      </c>
      <c r="K1468" s="19">
        <v>26.99</v>
      </c>
      <c r="L1468" s="19">
        <v>27.64</v>
      </c>
      <c r="M1468" s="19">
        <v>28.68</v>
      </c>
      <c r="N1468" s="19">
        <v>29.61</v>
      </c>
      <c r="O1468" s="19">
        <v>33.369999999999997</v>
      </c>
      <c r="P1468" s="19">
        <v>34.630000000000003</v>
      </c>
      <c r="Q1468" s="19">
        <v>35.17</v>
      </c>
      <c r="R1468" s="19">
        <v>35.909999999999997</v>
      </c>
      <c r="S1468" s="19">
        <v>36.86</v>
      </c>
      <c r="T1468" s="19">
        <v>37.99</v>
      </c>
      <c r="U1468" s="19">
        <v>39.24</v>
      </c>
      <c r="V1468" s="19">
        <v>40.369999999999997</v>
      </c>
      <c r="W1468" s="19">
        <v>41.69</v>
      </c>
      <c r="X1468" s="19">
        <v>42.99</v>
      </c>
      <c r="Y1468" s="19">
        <v>44.1</v>
      </c>
      <c r="Z1468" s="19">
        <v>45.07</v>
      </c>
      <c r="AA1468" s="19">
        <v>46.35</v>
      </c>
      <c r="AB1468" s="19">
        <v>47.19</v>
      </c>
      <c r="AC1468" s="19">
        <v>48.08</v>
      </c>
      <c r="AD1468" s="19">
        <v>49.38</v>
      </c>
      <c r="AE1468" s="19">
        <v>50.7</v>
      </c>
      <c r="AF1468" s="19">
        <v>52.15</v>
      </c>
      <c r="AG1468" s="19">
        <v>53.12</v>
      </c>
      <c r="AH1468" s="19">
        <v>51.24</v>
      </c>
      <c r="AI1468" s="19">
        <v>48.81</v>
      </c>
      <c r="AJ1468" s="19">
        <v>47.39</v>
      </c>
      <c r="AK1468" s="19">
        <v>46.07</v>
      </c>
    </row>
    <row r="1469" spans="1:37" x14ac:dyDescent="0.3">
      <c r="A1469" s="19" t="str">
        <f t="shared" si="37"/>
        <v>SDGbaseTRAv2_UrbAS_BAU_wICAGRcorrC_GVAaelec</v>
      </c>
      <c r="B1469" s="17" t="s">
        <v>221</v>
      </c>
      <c r="C1469" s="18" t="s">
        <v>277</v>
      </c>
      <c r="D1469" s="23" t="s">
        <v>3</v>
      </c>
      <c r="E1469" s="19" t="s">
        <v>65</v>
      </c>
      <c r="F1469" s="19">
        <v>142.19999999999999</v>
      </c>
      <c r="G1469" s="19">
        <v>152.88</v>
      </c>
      <c r="H1469" s="19">
        <v>142.1</v>
      </c>
      <c r="I1469" s="19">
        <v>142.22</v>
      </c>
      <c r="J1469" s="19">
        <v>143.9</v>
      </c>
      <c r="K1469" s="19">
        <v>147.03</v>
      </c>
      <c r="L1469" s="19">
        <v>150.22</v>
      </c>
      <c r="M1469" s="19">
        <v>149.31</v>
      </c>
      <c r="N1469" s="19">
        <v>146.69</v>
      </c>
      <c r="O1469" s="19">
        <v>145.91999999999999</v>
      </c>
      <c r="P1469" s="19">
        <v>148.84</v>
      </c>
      <c r="Q1469" s="19">
        <v>154.04</v>
      </c>
      <c r="R1469" s="19">
        <v>163.9</v>
      </c>
      <c r="S1469" s="19">
        <v>170.93</v>
      </c>
      <c r="T1469" s="19">
        <v>177.82</v>
      </c>
      <c r="U1469" s="19">
        <v>184.5</v>
      </c>
      <c r="V1469" s="19">
        <v>185.19</v>
      </c>
      <c r="W1469" s="19">
        <v>190.95</v>
      </c>
      <c r="X1469" s="19">
        <v>204.47</v>
      </c>
      <c r="Y1469" s="19">
        <v>216.9</v>
      </c>
      <c r="Z1469" s="19">
        <v>230.3</v>
      </c>
      <c r="AA1469" s="19">
        <v>243.75</v>
      </c>
      <c r="AB1469" s="19">
        <v>252.88</v>
      </c>
      <c r="AC1469" s="19">
        <v>264.27</v>
      </c>
      <c r="AD1469" s="19">
        <v>276.87</v>
      </c>
      <c r="AE1469" s="19">
        <v>289.29000000000002</v>
      </c>
      <c r="AF1469" s="19">
        <v>301.85000000000002</v>
      </c>
      <c r="AG1469" s="19">
        <v>345.03</v>
      </c>
      <c r="AH1469" s="19">
        <v>381.69</v>
      </c>
      <c r="AI1469" s="19">
        <v>425.34</v>
      </c>
      <c r="AJ1469" s="19">
        <v>470.19</v>
      </c>
      <c r="AK1469" s="19">
        <v>511.58</v>
      </c>
    </row>
    <row r="1470" spans="1:37" x14ac:dyDescent="0.3">
      <c r="A1470" s="19" t="str">
        <f t="shared" si="37"/>
        <v>SDGbaseTRAv2_UrbAS_BAU_wICAGRcorrC_GVAawatr</v>
      </c>
      <c r="B1470" s="17" t="s">
        <v>221</v>
      </c>
      <c r="C1470" s="18" t="s">
        <v>277</v>
      </c>
      <c r="D1470" s="23" t="s">
        <v>3</v>
      </c>
      <c r="E1470" s="19" t="s">
        <v>66</v>
      </c>
      <c r="F1470" s="19">
        <v>38.119999999999997</v>
      </c>
      <c r="G1470" s="19">
        <v>32.090000000000003</v>
      </c>
      <c r="H1470" s="19">
        <v>34.229999999999997</v>
      </c>
      <c r="I1470" s="19">
        <v>35.119999999999997</v>
      </c>
      <c r="J1470" s="19">
        <v>35.92</v>
      </c>
      <c r="K1470" s="19">
        <v>37.17</v>
      </c>
      <c r="L1470" s="19">
        <v>38.36</v>
      </c>
      <c r="M1470" s="19">
        <v>39.43</v>
      </c>
      <c r="N1470" s="19">
        <v>40.450000000000003</v>
      </c>
      <c r="O1470" s="19">
        <v>41.66</v>
      </c>
      <c r="P1470" s="19">
        <v>42.89</v>
      </c>
      <c r="Q1470" s="19">
        <v>44.12</v>
      </c>
      <c r="R1470" s="19">
        <v>45.92</v>
      </c>
      <c r="S1470" s="19">
        <v>47.96</v>
      </c>
      <c r="T1470" s="19">
        <v>50.08</v>
      </c>
      <c r="U1470" s="19">
        <v>52.09</v>
      </c>
      <c r="V1470" s="19">
        <v>54.11</v>
      </c>
      <c r="W1470" s="19">
        <v>56.38</v>
      </c>
      <c r="X1470" s="19">
        <v>58.51</v>
      </c>
      <c r="Y1470" s="19">
        <v>60.44</v>
      </c>
      <c r="Z1470" s="19">
        <v>62.36</v>
      </c>
      <c r="AA1470" s="19">
        <v>64.27</v>
      </c>
      <c r="AB1470" s="19">
        <v>67.31</v>
      </c>
      <c r="AC1470" s="19">
        <v>70.02</v>
      </c>
      <c r="AD1470" s="19">
        <v>72.83</v>
      </c>
      <c r="AE1470" s="19">
        <v>75.69</v>
      </c>
      <c r="AF1470" s="19">
        <v>78.73</v>
      </c>
      <c r="AG1470" s="19">
        <v>81.69</v>
      </c>
      <c r="AH1470" s="19">
        <v>83.47</v>
      </c>
      <c r="AI1470" s="19">
        <v>84.64</v>
      </c>
      <c r="AJ1470" s="19">
        <v>85.47</v>
      </c>
      <c r="AK1470" s="19">
        <v>86.04</v>
      </c>
    </row>
    <row r="1471" spans="1:37" x14ac:dyDescent="0.3">
      <c r="A1471" s="19" t="str">
        <f t="shared" ref="A1471:A1534" si="38">_xlfn.CONCAT(C1471,D1471,E1471)</f>
        <v>SDGbaseTRAv2_UrbAS_BAU_wICAGRcorrC_GVAacons</v>
      </c>
      <c r="B1471" s="17" t="s">
        <v>221</v>
      </c>
      <c r="C1471" s="18" t="s">
        <v>277</v>
      </c>
      <c r="D1471" s="23" t="s">
        <v>3</v>
      </c>
      <c r="E1471" s="19" t="s">
        <v>67</v>
      </c>
      <c r="F1471" s="19">
        <v>140.65</v>
      </c>
      <c r="G1471" s="19">
        <v>150.12</v>
      </c>
      <c r="H1471" s="19">
        <v>150.87</v>
      </c>
      <c r="I1471" s="19">
        <v>156.53</v>
      </c>
      <c r="J1471" s="19">
        <v>168.96</v>
      </c>
      <c r="K1471" s="19">
        <v>168.13</v>
      </c>
      <c r="L1471" s="19">
        <v>170.09</v>
      </c>
      <c r="M1471" s="19">
        <v>174.07</v>
      </c>
      <c r="N1471" s="19">
        <v>178.57</v>
      </c>
      <c r="O1471" s="19">
        <v>183.72</v>
      </c>
      <c r="P1471" s="19">
        <v>189.57</v>
      </c>
      <c r="Q1471" s="19">
        <v>195.37</v>
      </c>
      <c r="R1471" s="19">
        <v>200.03</v>
      </c>
      <c r="S1471" s="19">
        <v>207.12</v>
      </c>
      <c r="T1471" s="19">
        <v>214.47</v>
      </c>
      <c r="U1471" s="19">
        <v>222.77</v>
      </c>
      <c r="V1471" s="19">
        <v>232.21</v>
      </c>
      <c r="W1471" s="19">
        <v>240.95</v>
      </c>
      <c r="X1471" s="19">
        <v>247.98</v>
      </c>
      <c r="Y1471" s="19">
        <v>255.72</v>
      </c>
      <c r="Z1471" s="19">
        <v>264.07</v>
      </c>
      <c r="AA1471" s="19">
        <v>271.88</v>
      </c>
      <c r="AB1471" s="19">
        <v>276.72000000000003</v>
      </c>
      <c r="AC1471" s="19">
        <v>283.27</v>
      </c>
      <c r="AD1471" s="19">
        <v>292.74</v>
      </c>
      <c r="AE1471" s="19">
        <v>303.10000000000002</v>
      </c>
      <c r="AF1471" s="19">
        <v>313.75</v>
      </c>
      <c r="AG1471" s="19">
        <v>323.08999999999997</v>
      </c>
      <c r="AH1471" s="19">
        <v>319.79000000000002</v>
      </c>
      <c r="AI1471" s="19">
        <v>315.61</v>
      </c>
      <c r="AJ1471" s="19">
        <v>314.05</v>
      </c>
      <c r="AK1471" s="19">
        <v>312.05</v>
      </c>
    </row>
    <row r="1472" spans="1:37" x14ac:dyDescent="0.3">
      <c r="A1472" s="19" t="str">
        <f t="shared" si="38"/>
        <v>SDGbaseTRAv2_UrbAS_BAU_wICAGRcorrC_GVAatrad</v>
      </c>
      <c r="B1472" s="17" t="s">
        <v>221</v>
      </c>
      <c r="C1472" s="18" t="s">
        <v>277</v>
      </c>
      <c r="D1472" s="23" t="s">
        <v>3</v>
      </c>
      <c r="E1472" s="19" t="s">
        <v>68</v>
      </c>
      <c r="F1472" s="19">
        <v>482.47</v>
      </c>
      <c r="G1472" s="19">
        <v>445.48</v>
      </c>
      <c r="H1472" s="19">
        <v>462.66</v>
      </c>
      <c r="I1472" s="19">
        <v>476.46</v>
      </c>
      <c r="J1472" s="19">
        <v>479.72</v>
      </c>
      <c r="K1472" s="19">
        <v>486.06</v>
      </c>
      <c r="L1472" s="19">
        <v>494.76</v>
      </c>
      <c r="M1472" s="19">
        <v>506.43</v>
      </c>
      <c r="N1472" s="19">
        <v>517.66999999999996</v>
      </c>
      <c r="O1472" s="19">
        <v>486.37</v>
      </c>
      <c r="P1472" s="19">
        <v>496.45</v>
      </c>
      <c r="Q1472" s="19">
        <v>515.09</v>
      </c>
      <c r="R1472" s="19">
        <v>535.62</v>
      </c>
      <c r="S1472" s="19">
        <v>555.97</v>
      </c>
      <c r="T1472" s="19">
        <v>576.16</v>
      </c>
      <c r="U1472" s="19">
        <v>597.64</v>
      </c>
      <c r="V1472" s="19">
        <v>620.51</v>
      </c>
      <c r="W1472" s="19">
        <v>643.01</v>
      </c>
      <c r="X1472" s="19">
        <v>663.37</v>
      </c>
      <c r="Y1472" s="19">
        <v>680.31</v>
      </c>
      <c r="Z1472" s="19">
        <v>695.8</v>
      </c>
      <c r="AA1472" s="19">
        <v>712.02</v>
      </c>
      <c r="AB1472" s="19">
        <v>707.93</v>
      </c>
      <c r="AC1472" s="19">
        <v>713.2</v>
      </c>
      <c r="AD1472" s="19">
        <v>728.19</v>
      </c>
      <c r="AE1472" s="19">
        <v>746.14</v>
      </c>
      <c r="AF1472" s="19">
        <v>766.13</v>
      </c>
      <c r="AG1472" s="19">
        <v>781.69</v>
      </c>
      <c r="AH1472" s="19">
        <v>758.49</v>
      </c>
      <c r="AI1472" s="19">
        <v>736.18</v>
      </c>
      <c r="AJ1472" s="19">
        <v>722.16</v>
      </c>
      <c r="AK1472" s="19">
        <v>709.51</v>
      </c>
    </row>
    <row r="1473" spans="1:37" x14ac:dyDescent="0.3">
      <c r="A1473" s="19" t="str">
        <f t="shared" si="38"/>
        <v>SDGbaseTRAv2_UrbAS_BAU_wICAGRcorrC_GVAahotl</v>
      </c>
      <c r="B1473" s="17" t="s">
        <v>221</v>
      </c>
      <c r="C1473" s="18" t="s">
        <v>277</v>
      </c>
      <c r="D1473" s="23" t="s">
        <v>3</v>
      </c>
      <c r="E1473" s="19" t="s">
        <v>69</v>
      </c>
      <c r="F1473" s="19">
        <v>37.69</v>
      </c>
      <c r="G1473" s="19">
        <v>35.93</v>
      </c>
      <c r="H1473" s="19">
        <v>38.06</v>
      </c>
      <c r="I1473" s="19">
        <v>38.24</v>
      </c>
      <c r="J1473" s="19">
        <v>38.54</v>
      </c>
      <c r="K1473" s="19">
        <v>39.630000000000003</v>
      </c>
      <c r="L1473" s="19">
        <v>40.729999999999997</v>
      </c>
      <c r="M1473" s="19">
        <v>41.94</v>
      </c>
      <c r="N1473" s="19">
        <v>43.17</v>
      </c>
      <c r="O1473" s="19">
        <v>45.51</v>
      </c>
      <c r="P1473" s="19">
        <v>47.07</v>
      </c>
      <c r="Q1473" s="19">
        <v>48.35</v>
      </c>
      <c r="R1473" s="19">
        <v>50.32</v>
      </c>
      <c r="S1473" s="19">
        <v>52.38</v>
      </c>
      <c r="T1473" s="19">
        <v>54.63</v>
      </c>
      <c r="U1473" s="19">
        <v>57.05</v>
      </c>
      <c r="V1473" s="19">
        <v>59.38</v>
      </c>
      <c r="W1473" s="19">
        <v>62.05</v>
      </c>
      <c r="X1473" s="19">
        <v>64.87</v>
      </c>
      <c r="Y1473" s="19">
        <v>67.349999999999994</v>
      </c>
      <c r="Z1473" s="19">
        <v>69.77</v>
      </c>
      <c r="AA1473" s="19">
        <v>72.27</v>
      </c>
      <c r="AB1473" s="19">
        <v>75.44</v>
      </c>
      <c r="AC1473" s="19">
        <v>78.06</v>
      </c>
      <c r="AD1473" s="19">
        <v>80.55</v>
      </c>
      <c r="AE1473" s="19">
        <v>83.11</v>
      </c>
      <c r="AF1473" s="19">
        <v>86</v>
      </c>
      <c r="AG1473" s="19">
        <v>88.81</v>
      </c>
      <c r="AH1473" s="19">
        <v>89.29</v>
      </c>
      <c r="AI1473" s="19">
        <v>88.64</v>
      </c>
      <c r="AJ1473" s="19">
        <v>87.87</v>
      </c>
      <c r="AK1473" s="19">
        <v>86.95</v>
      </c>
    </row>
    <row r="1474" spans="1:37" x14ac:dyDescent="0.3">
      <c r="A1474" s="19" t="str">
        <f t="shared" si="38"/>
        <v>SDGbaseTRAv2_UrbAS_BAU_wICAGRcorrC_GVAaltrp-p</v>
      </c>
      <c r="B1474" s="17" t="s">
        <v>221</v>
      </c>
      <c r="C1474" s="18" t="s">
        <v>277</v>
      </c>
      <c r="D1474" s="23" t="s">
        <v>3</v>
      </c>
      <c r="E1474" s="19" t="s">
        <v>70</v>
      </c>
      <c r="F1474" s="19">
        <v>60.68</v>
      </c>
      <c r="G1474" s="19">
        <v>57.25</v>
      </c>
      <c r="H1474" s="19">
        <v>57.25</v>
      </c>
      <c r="I1474" s="19">
        <v>58.27</v>
      </c>
      <c r="J1474" s="19">
        <v>58.97</v>
      </c>
      <c r="K1474" s="19">
        <v>59.9</v>
      </c>
      <c r="L1474" s="19">
        <v>61.03</v>
      </c>
      <c r="M1474" s="19">
        <v>62.6</v>
      </c>
      <c r="N1474" s="19">
        <v>64.67</v>
      </c>
      <c r="O1474" s="19">
        <v>67.849999999999994</v>
      </c>
      <c r="P1474" s="19">
        <v>70.66</v>
      </c>
      <c r="Q1474" s="19">
        <v>72.94</v>
      </c>
      <c r="R1474" s="19">
        <v>76.02</v>
      </c>
      <c r="S1474" s="19">
        <v>79.17</v>
      </c>
      <c r="T1474" s="19">
        <v>82.32</v>
      </c>
      <c r="U1474" s="19">
        <v>85.83</v>
      </c>
      <c r="V1474" s="19">
        <v>89.06</v>
      </c>
      <c r="W1474" s="19">
        <v>92.31</v>
      </c>
      <c r="X1474" s="19">
        <v>95.82</v>
      </c>
      <c r="Y1474" s="19">
        <v>98.68</v>
      </c>
      <c r="Z1474" s="19">
        <v>101.28</v>
      </c>
      <c r="AA1474" s="19">
        <v>103.85</v>
      </c>
      <c r="AB1474" s="19">
        <v>106.81</v>
      </c>
      <c r="AC1474" s="19">
        <v>109.2</v>
      </c>
      <c r="AD1474" s="19">
        <v>111.39</v>
      </c>
      <c r="AE1474" s="19">
        <v>113.34</v>
      </c>
      <c r="AF1474" s="19">
        <v>115.89</v>
      </c>
      <c r="AG1474" s="19">
        <v>117.98</v>
      </c>
      <c r="AH1474" s="19">
        <v>117.54</v>
      </c>
      <c r="AI1474" s="19">
        <v>116.62</v>
      </c>
      <c r="AJ1474" s="19">
        <v>116.6</v>
      </c>
      <c r="AK1474" s="19">
        <v>115.72</v>
      </c>
    </row>
    <row r="1475" spans="1:37" x14ac:dyDescent="0.3">
      <c r="A1475" s="19" t="str">
        <f t="shared" si="38"/>
        <v>SDGbaseTRAv2_UrbAS_BAU_wICAGRcorrC_GVAaltrp-f</v>
      </c>
      <c r="B1475" s="17" t="s">
        <v>221</v>
      </c>
      <c r="C1475" s="18" t="s">
        <v>277</v>
      </c>
      <c r="D1475" s="23" t="s">
        <v>3</v>
      </c>
      <c r="E1475" s="19" t="s">
        <v>71</v>
      </c>
      <c r="F1475" s="19">
        <v>247.43</v>
      </c>
      <c r="G1475" s="19">
        <v>219.04</v>
      </c>
      <c r="H1475" s="19">
        <v>225.53</v>
      </c>
      <c r="I1475" s="19">
        <v>244.24</v>
      </c>
      <c r="J1475" s="19">
        <v>249.82</v>
      </c>
      <c r="K1475" s="19">
        <v>252.42</v>
      </c>
      <c r="L1475" s="19">
        <v>255.64</v>
      </c>
      <c r="M1475" s="19">
        <v>260.27</v>
      </c>
      <c r="N1475" s="19">
        <v>269.77999999999997</v>
      </c>
      <c r="O1475" s="19">
        <v>278.93</v>
      </c>
      <c r="P1475" s="19">
        <v>294.04000000000002</v>
      </c>
      <c r="Q1475" s="19">
        <v>311.81</v>
      </c>
      <c r="R1475" s="19">
        <v>322</v>
      </c>
      <c r="S1475" s="19">
        <v>325.94</v>
      </c>
      <c r="T1475" s="19">
        <v>332.23</v>
      </c>
      <c r="U1475" s="19">
        <v>348.76</v>
      </c>
      <c r="V1475" s="19">
        <v>364.6</v>
      </c>
      <c r="W1475" s="19">
        <v>370.89</v>
      </c>
      <c r="X1475" s="19">
        <v>383.73</v>
      </c>
      <c r="Y1475" s="19">
        <v>399.45</v>
      </c>
      <c r="Z1475" s="19">
        <v>419.92</v>
      </c>
      <c r="AA1475" s="19">
        <v>439.31</v>
      </c>
      <c r="AB1475" s="19">
        <v>448.49</v>
      </c>
      <c r="AC1475" s="19">
        <v>463.74</v>
      </c>
      <c r="AD1475" s="19">
        <v>477.92</v>
      </c>
      <c r="AE1475" s="19">
        <v>491.92</v>
      </c>
      <c r="AF1475" s="19">
        <v>500.28</v>
      </c>
      <c r="AG1475" s="19">
        <v>505.59</v>
      </c>
      <c r="AH1475" s="19">
        <v>506.83</v>
      </c>
      <c r="AI1475" s="19">
        <v>508.93</v>
      </c>
      <c r="AJ1475" s="19">
        <v>512.91</v>
      </c>
      <c r="AK1475" s="19">
        <v>515.24</v>
      </c>
    </row>
    <row r="1476" spans="1:37" x14ac:dyDescent="0.3">
      <c r="A1476" s="19" t="str">
        <f t="shared" si="38"/>
        <v>SDGbaseTRAv2_UrbAS_BAU_wICAGRcorrC_GVAaotrp-p</v>
      </c>
      <c r="B1476" s="17" t="s">
        <v>221</v>
      </c>
      <c r="C1476" s="18" t="s">
        <v>277</v>
      </c>
      <c r="D1476" s="23" t="s">
        <v>3</v>
      </c>
      <c r="E1476" s="19" t="s">
        <v>72</v>
      </c>
      <c r="F1476" s="19">
        <v>8.1</v>
      </c>
      <c r="G1476" s="19">
        <v>8.59</v>
      </c>
      <c r="H1476" s="19">
        <v>9.0500000000000007</v>
      </c>
      <c r="I1476" s="19">
        <v>9.66</v>
      </c>
      <c r="J1476" s="19">
        <v>9.98</v>
      </c>
      <c r="K1476" s="19">
        <v>10.17</v>
      </c>
      <c r="L1476" s="19">
        <v>10.34</v>
      </c>
      <c r="M1476" s="19">
        <v>10.47</v>
      </c>
      <c r="N1476" s="19">
        <v>10.61</v>
      </c>
      <c r="O1476" s="19">
        <v>10.17</v>
      </c>
      <c r="P1476" s="19">
        <v>10.4</v>
      </c>
      <c r="Q1476" s="19">
        <v>10.68</v>
      </c>
      <c r="R1476" s="19">
        <v>11.05</v>
      </c>
      <c r="S1476" s="19">
        <v>11.41</v>
      </c>
      <c r="T1476" s="19">
        <v>11.74</v>
      </c>
      <c r="U1476" s="19">
        <v>12.06</v>
      </c>
      <c r="V1476" s="19">
        <v>12.41</v>
      </c>
      <c r="W1476" s="19">
        <v>12.68</v>
      </c>
      <c r="X1476" s="19">
        <v>12.9</v>
      </c>
      <c r="Y1476" s="19">
        <v>13.1</v>
      </c>
      <c r="Z1476" s="19">
        <v>13.28</v>
      </c>
      <c r="AA1476" s="19">
        <v>13.38</v>
      </c>
      <c r="AB1476" s="19">
        <v>13.32</v>
      </c>
      <c r="AC1476" s="19">
        <v>13.41</v>
      </c>
      <c r="AD1476" s="19">
        <v>13.62</v>
      </c>
      <c r="AE1476" s="19">
        <v>13.84</v>
      </c>
      <c r="AF1476" s="19">
        <v>14.18</v>
      </c>
      <c r="AG1476" s="19">
        <v>14.46</v>
      </c>
      <c r="AH1476" s="19">
        <v>14.36</v>
      </c>
      <c r="AI1476" s="19">
        <v>14.43</v>
      </c>
      <c r="AJ1476" s="19">
        <v>14.62</v>
      </c>
      <c r="AK1476" s="19">
        <v>14.78</v>
      </c>
    </row>
    <row r="1477" spans="1:37" x14ac:dyDescent="0.3">
      <c r="A1477" s="19" t="str">
        <f t="shared" si="38"/>
        <v>SDGbaseTRAv2_UrbAS_BAU_wICAGRcorrC_GVAaotrp-f</v>
      </c>
      <c r="B1477" s="17" t="s">
        <v>221</v>
      </c>
      <c r="C1477" s="18" t="s">
        <v>277</v>
      </c>
      <c r="D1477" s="23" t="s">
        <v>3</v>
      </c>
      <c r="E1477" s="19" t="s">
        <v>73</v>
      </c>
      <c r="F1477" s="19">
        <v>7.29</v>
      </c>
      <c r="G1477" s="19">
        <v>7.02</v>
      </c>
      <c r="H1477" s="19">
        <v>7.35</v>
      </c>
      <c r="I1477" s="19">
        <v>7.64</v>
      </c>
      <c r="J1477" s="19">
        <v>7.74</v>
      </c>
      <c r="K1477" s="19">
        <v>7.8</v>
      </c>
      <c r="L1477" s="19">
        <v>7.87</v>
      </c>
      <c r="M1477" s="19">
        <v>7.99</v>
      </c>
      <c r="N1477" s="19">
        <v>8.19</v>
      </c>
      <c r="O1477" s="19">
        <v>8.2100000000000009</v>
      </c>
      <c r="P1477" s="19">
        <v>8.52</v>
      </c>
      <c r="Q1477" s="19">
        <v>8.91</v>
      </c>
      <c r="R1477" s="19">
        <v>9.27</v>
      </c>
      <c r="S1477" s="19">
        <v>9.43</v>
      </c>
      <c r="T1477" s="19">
        <v>9.6199999999999992</v>
      </c>
      <c r="U1477" s="19">
        <v>10.01</v>
      </c>
      <c r="V1477" s="19">
        <v>10.41</v>
      </c>
      <c r="W1477" s="19">
        <v>10.61</v>
      </c>
      <c r="X1477" s="19">
        <v>10.84</v>
      </c>
      <c r="Y1477" s="19">
        <v>11.15</v>
      </c>
      <c r="Z1477" s="19">
        <v>11.57</v>
      </c>
      <c r="AA1477" s="19">
        <v>11.97</v>
      </c>
      <c r="AB1477" s="19">
        <v>12.09</v>
      </c>
      <c r="AC1477" s="19">
        <v>12.39</v>
      </c>
      <c r="AD1477" s="19">
        <v>12.73</v>
      </c>
      <c r="AE1477" s="19">
        <v>13.06</v>
      </c>
      <c r="AF1477" s="19">
        <v>13.3</v>
      </c>
      <c r="AG1477" s="19">
        <v>13.45</v>
      </c>
      <c r="AH1477" s="19">
        <v>13.32</v>
      </c>
      <c r="AI1477" s="19">
        <v>13.3</v>
      </c>
      <c r="AJ1477" s="19">
        <v>13.36</v>
      </c>
      <c r="AK1477" s="19">
        <v>13.39</v>
      </c>
    </row>
    <row r="1478" spans="1:37" x14ac:dyDescent="0.3">
      <c r="A1478" s="19" t="str">
        <f t="shared" si="38"/>
        <v>SDGbaseTRAv2_UrbAS_BAU_wICAGRcorrC_GVAaprtr</v>
      </c>
      <c r="B1478" s="17" t="s">
        <v>221</v>
      </c>
      <c r="C1478" s="18" t="s">
        <v>277</v>
      </c>
      <c r="D1478" s="23" t="s">
        <v>3</v>
      </c>
      <c r="E1478" s="19" t="s">
        <v>74</v>
      </c>
      <c r="F1478" s="19">
        <v>0</v>
      </c>
      <c r="G1478" s="19">
        <v>0</v>
      </c>
      <c r="H1478" s="19">
        <v>0</v>
      </c>
      <c r="I1478" s="19">
        <v>0</v>
      </c>
      <c r="J1478" s="19">
        <v>0</v>
      </c>
      <c r="K1478" s="19">
        <v>0</v>
      </c>
      <c r="L1478" s="19">
        <v>0</v>
      </c>
      <c r="M1478" s="19">
        <v>0</v>
      </c>
      <c r="N1478" s="19">
        <v>0</v>
      </c>
      <c r="O1478" s="19">
        <v>0</v>
      </c>
      <c r="P1478" s="19">
        <v>0</v>
      </c>
      <c r="Q1478" s="19">
        <v>0</v>
      </c>
      <c r="R1478" s="19">
        <v>0</v>
      </c>
      <c r="S1478" s="19">
        <v>0</v>
      </c>
      <c r="T1478" s="19">
        <v>0</v>
      </c>
      <c r="U1478" s="19">
        <v>0</v>
      </c>
      <c r="V1478" s="19">
        <v>0</v>
      </c>
      <c r="W1478" s="19">
        <v>0</v>
      </c>
      <c r="X1478" s="19">
        <v>0</v>
      </c>
      <c r="Y1478" s="19">
        <v>0</v>
      </c>
      <c r="Z1478" s="19">
        <v>0</v>
      </c>
      <c r="AA1478" s="19">
        <v>0</v>
      </c>
      <c r="AB1478" s="19">
        <v>0</v>
      </c>
      <c r="AC1478" s="19">
        <v>0</v>
      </c>
      <c r="AD1478" s="19">
        <v>0</v>
      </c>
      <c r="AE1478" s="19">
        <v>0</v>
      </c>
      <c r="AF1478" s="19">
        <v>0</v>
      </c>
      <c r="AG1478" s="19">
        <v>0</v>
      </c>
      <c r="AH1478" s="19">
        <v>0</v>
      </c>
      <c r="AI1478" s="19">
        <v>0</v>
      </c>
      <c r="AJ1478" s="19">
        <v>0</v>
      </c>
      <c r="AK1478" s="19">
        <v>0</v>
      </c>
    </row>
    <row r="1479" spans="1:37" x14ac:dyDescent="0.3">
      <c r="A1479" s="19" t="str">
        <f t="shared" si="38"/>
        <v>SDGbaseTRAv2_UrbAS_BAU_wICAGRcorrC_GVAatrps</v>
      </c>
      <c r="B1479" s="17" t="s">
        <v>221</v>
      </c>
      <c r="C1479" s="18" t="s">
        <v>277</v>
      </c>
      <c r="D1479" s="23" t="s">
        <v>3</v>
      </c>
      <c r="E1479" s="19" t="s">
        <v>75</v>
      </c>
      <c r="F1479" s="19">
        <v>54.94</v>
      </c>
      <c r="G1479" s="19">
        <v>50.35</v>
      </c>
      <c r="H1479" s="19">
        <v>51.46</v>
      </c>
      <c r="I1479" s="19">
        <v>51.99</v>
      </c>
      <c r="J1479" s="19">
        <v>52.57</v>
      </c>
      <c r="K1479" s="19">
        <v>53.64</v>
      </c>
      <c r="L1479" s="19">
        <v>54.69</v>
      </c>
      <c r="M1479" s="19">
        <v>55.39</v>
      </c>
      <c r="N1479" s="19">
        <v>56.17</v>
      </c>
      <c r="O1479" s="19">
        <v>57.11</v>
      </c>
      <c r="P1479" s="19">
        <v>58</v>
      </c>
      <c r="Q1479" s="19">
        <v>58.64</v>
      </c>
      <c r="R1479" s="19">
        <v>60.17</v>
      </c>
      <c r="S1479" s="19">
        <v>62.34</v>
      </c>
      <c r="T1479" s="19">
        <v>64.38</v>
      </c>
      <c r="U1479" s="19">
        <v>66.58</v>
      </c>
      <c r="V1479" s="19">
        <v>68.650000000000006</v>
      </c>
      <c r="W1479" s="19">
        <v>71.11</v>
      </c>
      <c r="X1479" s="19">
        <v>73.09</v>
      </c>
      <c r="Y1479" s="19">
        <v>75.099999999999994</v>
      </c>
      <c r="Z1479" s="19">
        <v>77.06</v>
      </c>
      <c r="AA1479" s="19">
        <v>79.069999999999993</v>
      </c>
      <c r="AB1479" s="19">
        <v>83.79</v>
      </c>
      <c r="AC1479" s="19">
        <v>88.07</v>
      </c>
      <c r="AD1479" s="19">
        <v>92.35</v>
      </c>
      <c r="AE1479" s="19">
        <v>96.57</v>
      </c>
      <c r="AF1479" s="19">
        <v>100.82</v>
      </c>
      <c r="AG1479" s="19">
        <v>104</v>
      </c>
      <c r="AH1479" s="19">
        <v>105.48</v>
      </c>
      <c r="AI1479" s="19">
        <v>106.54</v>
      </c>
      <c r="AJ1479" s="19">
        <v>107.6</v>
      </c>
      <c r="AK1479" s="19">
        <v>108.48</v>
      </c>
    </row>
    <row r="1480" spans="1:37" x14ac:dyDescent="0.3">
      <c r="A1480" s="19" t="str">
        <f t="shared" si="38"/>
        <v>SDGbaseTRAv2_UrbAS_BAU_wICAGRcorrC_GVAacomm</v>
      </c>
      <c r="B1480" s="17" t="s">
        <v>221</v>
      </c>
      <c r="C1480" s="18" t="s">
        <v>277</v>
      </c>
      <c r="D1480" s="23" t="s">
        <v>3</v>
      </c>
      <c r="E1480" s="19" t="s">
        <v>76</v>
      </c>
      <c r="F1480" s="19">
        <v>84.05</v>
      </c>
      <c r="G1480" s="19">
        <v>70.13</v>
      </c>
      <c r="H1480" s="19">
        <v>75.16</v>
      </c>
      <c r="I1480" s="19">
        <v>77.38</v>
      </c>
      <c r="J1480" s="19">
        <v>78.930000000000007</v>
      </c>
      <c r="K1480" s="19">
        <v>81.41</v>
      </c>
      <c r="L1480" s="19">
        <v>83.73</v>
      </c>
      <c r="M1480" s="19">
        <v>86.34</v>
      </c>
      <c r="N1480" s="19">
        <v>88.83</v>
      </c>
      <c r="O1480" s="19">
        <v>91.68</v>
      </c>
      <c r="P1480" s="19">
        <v>94.55</v>
      </c>
      <c r="Q1480" s="19">
        <v>97.37</v>
      </c>
      <c r="R1480" s="19">
        <v>101.02</v>
      </c>
      <c r="S1480" s="19">
        <v>104.97</v>
      </c>
      <c r="T1480" s="19">
        <v>109.14</v>
      </c>
      <c r="U1480" s="19">
        <v>113.47</v>
      </c>
      <c r="V1480" s="19">
        <v>118.1</v>
      </c>
      <c r="W1480" s="19">
        <v>123.11</v>
      </c>
      <c r="X1480" s="19">
        <v>128.05000000000001</v>
      </c>
      <c r="Y1480" s="19">
        <v>132.74</v>
      </c>
      <c r="Z1480" s="19">
        <v>137.33000000000001</v>
      </c>
      <c r="AA1480" s="19">
        <v>141.91</v>
      </c>
      <c r="AB1480" s="19">
        <v>145.16</v>
      </c>
      <c r="AC1480" s="19">
        <v>148.96</v>
      </c>
      <c r="AD1480" s="19">
        <v>153.77000000000001</v>
      </c>
      <c r="AE1480" s="19">
        <v>158.97999999999999</v>
      </c>
      <c r="AF1480" s="19">
        <v>164.54</v>
      </c>
      <c r="AG1480" s="19">
        <v>169.69</v>
      </c>
      <c r="AH1480" s="19">
        <v>170.06</v>
      </c>
      <c r="AI1480" s="19">
        <v>169.2</v>
      </c>
      <c r="AJ1480" s="19">
        <v>168.5</v>
      </c>
      <c r="AK1480" s="19">
        <v>167.57</v>
      </c>
    </row>
    <row r="1481" spans="1:37" x14ac:dyDescent="0.3">
      <c r="A1481" s="19" t="str">
        <f t="shared" si="38"/>
        <v>SDGbaseTRAv2_UrbAS_BAU_wICAGRcorrC_GVAafsrv</v>
      </c>
      <c r="B1481" s="17" t="s">
        <v>221</v>
      </c>
      <c r="C1481" s="18" t="s">
        <v>277</v>
      </c>
      <c r="D1481" s="23" t="s">
        <v>3</v>
      </c>
      <c r="E1481" s="19" t="s">
        <v>77</v>
      </c>
      <c r="F1481" s="19">
        <v>413.44</v>
      </c>
      <c r="G1481" s="19">
        <v>375.56</v>
      </c>
      <c r="H1481" s="19">
        <v>393.64</v>
      </c>
      <c r="I1481" s="19">
        <v>398.69</v>
      </c>
      <c r="J1481" s="19">
        <v>403.02</v>
      </c>
      <c r="K1481" s="19">
        <v>412.88</v>
      </c>
      <c r="L1481" s="19">
        <v>423.91</v>
      </c>
      <c r="M1481" s="19">
        <v>435.69</v>
      </c>
      <c r="N1481" s="19">
        <v>448.07</v>
      </c>
      <c r="O1481" s="19">
        <v>462.13</v>
      </c>
      <c r="P1481" s="19">
        <v>476.76</v>
      </c>
      <c r="Q1481" s="19">
        <v>490.81</v>
      </c>
      <c r="R1481" s="19">
        <v>510.9</v>
      </c>
      <c r="S1481" s="19">
        <v>531.61</v>
      </c>
      <c r="T1481" s="19">
        <v>553.79</v>
      </c>
      <c r="U1481" s="19">
        <v>578.37</v>
      </c>
      <c r="V1481" s="19">
        <v>602.53</v>
      </c>
      <c r="W1481" s="19">
        <v>629.04999999999995</v>
      </c>
      <c r="X1481" s="19">
        <v>657.02</v>
      </c>
      <c r="Y1481" s="19">
        <v>682.68</v>
      </c>
      <c r="Z1481" s="19">
        <v>708.48</v>
      </c>
      <c r="AA1481" s="19">
        <v>734.3</v>
      </c>
      <c r="AB1481" s="19">
        <v>762.47</v>
      </c>
      <c r="AC1481" s="19">
        <v>788.69</v>
      </c>
      <c r="AD1481" s="19">
        <v>816.08</v>
      </c>
      <c r="AE1481" s="19">
        <v>845.01</v>
      </c>
      <c r="AF1481" s="19">
        <v>875.01</v>
      </c>
      <c r="AG1481" s="19">
        <v>904.3</v>
      </c>
      <c r="AH1481" s="19">
        <v>903.71</v>
      </c>
      <c r="AI1481" s="19">
        <v>897.35</v>
      </c>
      <c r="AJ1481" s="19">
        <v>891.27</v>
      </c>
      <c r="AK1481" s="19">
        <v>884.21</v>
      </c>
    </row>
    <row r="1482" spans="1:37" x14ac:dyDescent="0.3">
      <c r="A1482" s="19" t="str">
        <f t="shared" si="38"/>
        <v>SDGbaseTRAv2_UrbAS_BAU_wICAGRcorrC_GVAabsrv</v>
      </c>
      <c r="B1482" s="17" t="s">
        <v>221</v>
      </c>
      <c r="C1482" s="18" t="s">
        <v>277</v>
      </c>
      <c r="D1482" s="23" t="s">
        <v>3</v>
      </c>
      <c r="E1482" s="19" t="s">
        <v>78</v>
      </c>
      <c r="F1482" s="19">
        <v>367.48</v>
      </c>
      <c r="G1482" s="19">
        <v>309.51</v>
      </c>
      <c r="H1482" s="19">
        <v>327.84</v>
      </c>
      <c r="I1482" s="19">
        <v>336.38</v>
      </c>
      <c r="J1482" s="19">
        <v>342.9</v>
      </c>
      <c r="K1482" s="19">
        <v>353.4</v>
      </c>
      <c r="L1482" s="19">
        <v>363.67</v>
      </c>
      <c r="M1482" s="19">
        <v>374.43</v>
      </c>
      <c r="N1482" s="19">
        <v>385.3</v>
      </c>
      <c r="O1482" s="19">
        <v>396.61</v>
      </c>
      <c r="P1482" s="19">
        <v>409.27</v>
      </c>
      <c r="Q1482" s="19">
        <v>421.85</v>
      </c>
      <c r="R1482" s="19">
        <v>438.59</v>
      </c>
      <c r="S1482" s="19">
        <v>455.97</v>
      </c>
      <c r="T1482" s="19">
        <v>474.29</v>
      </c>
      <c r="U1482" s="19">
        <v>493.64</v>
      </c>
      <c r="V1482" s="19">
        <v>513.79</v>
      </c>
      <c r="W1482" s="19">
        <v>535.53</v>
      </c>
      <c r="X1482" s="19">
        <v>557.1</v>
      </c>
      <c r="Y1482" s="19">
        <v>577.39</v>
      </c>
      <c r="Z1482" s="19">
        <v>597.67999999999995</v>
      </c>
      <c r="AA1482" s="19">
        <v>617.65</v>
      </c>
      <c r="AB1482" s="19">
        <v>636.28</v>
      </c>
      <c r="AC1482" s="19">
        <v>654.03</v>
      </c>
      <c r="AD1482" s="19">
        <v>674.1</v>
      </c>
      <c r="AE1482" s="19">
        <v>695.95</v>
      </c>
      <c r="AF1482" s="19">
        <v>719.56</v>
      </c>
      <c r="AG1482" s="19">
        <v>742.01</v>
      </c>
      <c r="AH1482" s="19">
        <v>744.83</v>
      </c>
      <c r="AI1482" s="19">
        <v>742.56</v>
      </c>
      <c r="AJ1482" s="19">
        <v>739.87</v>
      </c>
      <c r="AK1482" s="19">
        <v>736.11</v>
      </c>
    </row>
    <row r="1483" spans="1:37" x14ac:dyDescent="0.3">
      <c r="A1483" s="19" t="str">
        <f t="shared" si="38"/>
        <v>SDGbaseTRAv2_UrbAS_BAU_wICAGRcorrC_GVAagsrv</v>
      </c>
      <c r="B1483" s="17" t="s">
        <v>221</v>
      </c>
      <c r="C1483" s="18" t="s">
        <v>277</v>
      </c>
      <c r="D1483" s="23" t="s">
        <v>3</v>
      </c>
      <c r="E1483" s="19" t="s">
        <v>79</v>
      </c>
      <c r="F1483" s="19">
        <v>789.44</v>
      </c>
      <c r="G1483" s="19">
        <v>748.88</v>
      </c>
      <c r="H1483" s="19">
        <v>774.49</v>
      </c>
      <c r="I1483" s="19">
        <v>816.66</v>
      </c>
      <c r="J1483" s="19">
        <v>828.91</v>
      </c>
      <c r="K1483" s="19">
        <v>845.13</v>
      </c>
      <c r="L1483" s="19">
        <v>865.31</v>
      </c>
      <c r="M1483" s="19">
        <v>886.8</v>
      </c>
      <c r="N1483" s="19">
        <v>910.17</v>
      </c>
      <c r="O1483" s="19">
        <v>935.15</v>
      </c>
      <c r="P1483" s="19">
        <v>963.48</v>
      </c>
      <c r="Q1483" s="19">
        <v>991.29</v>
      </c>
      <c r="R1483" s="19">
        <v>1019.97</v>
      </c>
      <c r="S1483" s="19">
        <v>1048.73</v>
      </c>
      <c r="T1483" s="19">
        <v>1077.9000000000001</v>
      </c>
      <c r="U1483" s="19">
        <v>1109</v>
      </c>
      <c r="V1483" s="19">
        <v>1140.93</v>
      </c>
      <c r="W1483" s="19">
        <v>1173.3</v>
      </c>
      <c r="X1483" s="19">
        <v>1204.8</v>
      </c>
      <c r="Y1483" s="19">
        <v>1233.7</v>
      </c>
      <c r="Z1483" s="19">
        <v>1263.08</v>
      </c>
      <c r="AA1483" s="19">
        <v>1293.1500000000001</v>
      </c>
      <c r="AB1483" s="19">
        <v>1318.65</v>
      </c>
      <c r="AC1483" s="19">
        <v>1346.58</v>
      </c>
      <c r="AD1483" s="19">
        <v>1380</v>
      </c>
      <c r="AE1483" s="19">
        <v>1415.71</v>
      </c>
      <c r="AF1483" s="19">
        <v>1452.93</v>
      </c>
      <c r="AG1483" s="19">
        <v>1486.65</v>
      </c>
      <c r="AH1483" s="19">
        <v>1487.61</v>
      </c>
      <c r="AI1483" s="19">
        <v>1493.04</v>
      </c>
      <c r="AJ1483" s="19">
        <v>1508.11</v>
      </c>
      <c r="AK1483" s="19">
        <v>1526.4</v>
      </c>
    </row>
    <row r="1484" spans="1:37" x14ac:dyDescent="0.3">
      <c r="A1484" s="19" t="str">
        <f t="shared" si="38"/>
        <v>SDGbaseTRAv2_UrbAS_BAU_wICAGRcorrC_GVAaosrv</v>
      </c>
      <c r="B1484" s="17" t="s">
        <v>221</v>
      </c>
      <c r="C1484" s="18" t="s">
        <v>277</v>
      </c>
      <c r="D1484" s="23" t="s">
        <v>3</v>
      </c>
      <c r="E1484" s="19" t="s">
        <v>80</v>
      </c>
      <c r="F1484" s="19">
        <v>475.08</v>
      </c>
      <c r="G1484" s="19">
        <v>490.24</v>
      </c>
      <c r="H1484" s="19">
        <v>500.98</v>
      </c>
      <c r="I1484" s="19">
        <v>502.73</v>
      </c>
      <c r="J1484" s="19">
        <v>507.34</v>
      </c>
      <c r="K1484" s="19">
        <v>516.79</v>
      </c>
      <c r="L1484" s="19">
        <v>527.79</v>
      </c>
      <c r="M1484" s="19">
        <v>540.87</v>
      </c>
      <c r="N1484" s="19">
        <v>555.26</v>
      </c>
      <c r="O1484" s="19">
        <v>571.33000000000004</v>
      </c>
      <c r="P1484" s="19">
        <v>589.11</v>
      </c>
      <c r="Q1484" s="19">
        <v>606.79999999999995</v>
      </c>
      <c r="R1484" s="19">
        <v>630.59</v>
      </c>
      <c r="S1484" s="19">
        <v>655.01</v>
      </c>
      <c r="T1484" s="19">
        <v>680.92</v>
      </c>
      <c r="U1484" s="19">
        <v>709.3</v>
      </c>
      <c r="V1484" s="19">
        <v>738.23</v>
      </c>
      <c r="W1484" s="19">
        <v>769.05</v>
      </c>
      <c r="X1484" s="19">
        <v>800.89</v>
      </c>
      <c r="Y1484" s="19">
        <v>830.82</v>
      </c>
      <c r="Z1484" s="19">
        <v>860.74</v>
      </c>
      <c r="AA1484" s="19">
        <v>890.36</v>
      </c>
      <c r="AB1484" s="19">
        <v>918.46</v>
      </c>
      <c r="AC1484" s="19">
        <v>945.61</v>
      </c>
      <c r="AD1484" s="19">
        <v>975.18</v>
      </c>
      <c r="AE1484" s="19">
        <v>1006.86</v>
      </c>
      <c r="AF1484" s="19">
        <v>1039.67</v>
      </c>
      <c r="AG1484" s="19">
        <v>1071.28</v>
      </c>
      <c r="AH1484" s="19">
        <v>1074.32</v>
      </c>
      <c r="AI1484" s="19">
        <v>1070.53</v>
      </c>
      <c r="AJ1484" s="19">
        <v>1065.28</v>
      </c>
      <c r="AK1484" s="19">
        <v>1057.98</v>
      </c>
    </row>
    <row r="1485" spans="1:37" x14ac:dyDescent="0.3">
      <c r="A1485" s="19" t="str">
        <f t="shared" si="38"/>
        <v>SDGbaseTRAv2_UrbAS_BAU_wICAGRcorrC_GVAtotal</v>
      </c>
      <c r="B1485" s="17" t="s">
        <v>221</v>
      </c>
      <c r="C1485" s="18" t="s">
        <v>277</v>
      </c>
      <c r="D1485" s="23" t="s">
        <v>3</v>
      </c>
      <c r="E1485" s="19" t="s">
        <v>1</v>
      </c>
      <c r="F1485" s="19">
        <v>4444.87</v>
      </c>
      <c r="G1485" s="19">
        <v>4194.7700000000004</v>
      </c>
      <c r="H1485" s="19">
        <v>4327.57</v>
      </c>
      <c r="I1485" s="19">
        <v>4441.03</v>
      </c>
      <c r="J1485" s="19">
        <v>4515.3</v>
      </c>
      <c r="K1485" s="19">
        <v>4600.47</v>
      </c>
      <c r="L1485" s="19">
        <v>4699.87</v>
      </c>
      <c r="M1485" s="19">
        <v>4802.41</v>
      </c>
      <c r="N1485" s="19">
        <v>4916.55</v>
      </c>
      <c r="O1485" s="19">
        <v>5050.93</v>
      </c>
      <c r="P1485" s="19">
        <v>5194.6499999999996</v>
      </c>
      <c r="Q1485" s="19">
        <v>5335.85</v>
      </c>
      <c r="R1485" s="19">
        <v>5509.27</v>
      </c>
      <c r="S1485" s="19">
        <v>5685.74</v>
      </c>
      <c r="T1485" s="19">
        <v>5870.87</v>
      </c>
      <c r="U1485" s="19">
        <v>6081.3</v>
      </c>
      <c r="V1485" s="19">
        <v>6287.32</v>
      </c>
      <c r="W1485" s="19">
        <v>6499.97</v>
      </c>
      <c r="X1485" s="19">
        <v>6721.24</v>
      </c>
      <c r="Y1485" s="19">
        <v>6929.35</v>
      </c>
      <c r="Z1485" s="19">
        <v>7149.05</v>
      </c>
      <c r="AA1485" s="19">
        <v>7363.83</v>
      </c>
      <c r="AB1485" s="19">
        <v>7597.21</v>
      </c>
      <c r="AC1485" s="19">
        <v>7818.53</v>
      </c>
      <c r="AD1485" s="19">
        <v>8045.24</v>
      </c>
      <c r="AE1485" s="19">
        <v>8281.02</v>
      </c>
      <c r="AF1485" s="19">
        <v>8524.81</v>
      </c>
      <c r="AG1485" s="19">
        <v>8764.24</v>
      </c>
      <c r="AH1485" s="19">
        <v>8809.43</v>
      </c>
      <c r="AI1485" s="19">
        <v>8828.9599999999991</v>
      </c>
      <c r="AJ1485" s="19">
        <v>8851.08</v>
      </c>
      <c r="AK1485" s="19">
        <v>8860.18</v>
      </c>
    </row>
    <row r="1486" spans="1:37" x14ac:dyDescent="0.3">
      <c r="A1486" s="19" t="str">
        <f t="shared" si="38"/>
        <v>SDGbaseTRAv2_UrbAS_BAU_wICAGRcorrGOVSHRXtotal</v>
      </c>
      <c r="B1486" s="17" t="s">
        <v>221</v>
      </c>
      <c r="C1486" s="18" t="s">
        <v>277</v>
      </c>
      <c r="D1486" s="23" t="s">
        <v>191</v>
      </c>
      <c r="E1486" s="19" t="s">
        <v>1</v>
      </c>
      <c r="F1486" s="19">
        <v>0.21</v>
      </c>
      <c r="G1486" s="19">
        <v>0.21</v>
      </c>
      <c r="H1486" s="19">
        <v>0.21</v>
      </c>
      <c r="I1486" s="19">
        <v>0.22</v>
      </c>
      <c r="J1486" s="19">
        <v>0.23</v>
      </c>
      <c r="K1486" s="19">
        <v>0.23</v>
      </c>
      <c r="L1486" s="19">
        <v>0.23</v>
      </c>
      <c r="M1486" s="19">
        <v>0.23</v>
      </c>
      <c r="N1486" s="19">
        <v>0.23</v>
      </c>
      <c r="O1486" s="19">
        <v>0.23</v>
      </c>
      <c r="P1486" s="19">
        <v>0.23</v>
      </c>
      <c r="Q1486" s="19">
        <v>0.23</v>
      </c>
      <c r="R1486" s="19">
        <v>0.23</v>
      </c>
      <c r="S1486" s="19">
        <v>0.23</v>
      </c>
      <c r="T1486" s="19">
        <v>0.23</v>
      </c>
      <c r="U1486" s="19">
        <v>0.22</v>
      </c>
      <c r="V1486" s="19">
        <v>0.22</v>
      </c>
      <c r="W1486" s="19">
        <v>0.22</v>
      </c>
      <c r="X1486" s="19">
        <v>0.22</v>
      </c>
      <c r="Y1486" s="19">
        <v>0.22</v>
      </c>
      <c r="Z1486" s="19">
        <v>0.21</v>
      </c>
      <c r="AA1486" s="19">
        <v>0.21</v>
      </c>
      <c r="AB1486" s="19">
        <v>0.21</v>
      </c>
      <c r="AC1486" s="19">
        <v>0.21</v>
      </c>
      <c r="AD1486" s="19">
        <v>0.21</v>
      </c>
      <c r="AE1486" s="19">
        <v>0.21</v>
      </c>
      <c r="AF1486" s="19">
        <v>0.21</v>
      </c>
      <c r="AG1486" s="19">
        <v>0.21</v>
      </c>
      <c r="AH1486" s="19">
        <v>0.21</v>
      </c>
      <c r="AI1486" s="19">
        <v>0.21</v>
      </c>
      <c r="AJ1486" s="19">
        <v>0.21</v>
      </c>
      <c r="AK1486" s="19">
        <v>0.21</v>
      </c>
    </row>
    <row r="1487" spans="1:37" x14ac:dyDescent="0.3">
      <c r="A1487" s="19" t="str">
        <f t="shared" si="38"/>
        <v>SDGbaseTRAv2_UrbAS_BAU_wICAGRcorrINVSHRXtotal</v>
      </c>
      <c r="B1487" s="17" t="s">
        <v>221</v>
      </c>
      <c r="C1487" s="18" t="s">
        <v>277</v>
      </c>
      <c r="D1487" s="23" t="s">
        <v>189</v>
      </c>
      <c r="E1487" s="19" t="s">
        <v>1</v>
      </c>
      <c r="F1487" s="19">
        <v>0.18</v>
      </c>
      <c r="G1487" s="19">
        <v>0.18</v>
      </c>
      <c r="H1487" s="19">
        <v>0.18</v>
      </c>
      <c r="I1487" s="19">
        <v>0.18</v>
      </c>
      <c r="J1487" s="19">
        <v>0.18</v>
      </c>
      <c r="K1487" s="19">
        <v>0.18</v>
      </c>
      <c r="L1487" s="19">
        <v>0.18</v>
      </c>
      <c r="M1487" s="19">
        <v>0.18</v>
      </c>
      <c r="N1487" s="19">
        <v>0.18</v>
      </c>
      <c r="O1487" s="19">
        <v>0.18</v>
      </c>
      <c r="P1487" s="19">
        <v>0.18</v>
      </c>
      <c r="Q1487" s="19">
        <v>0.18</v>
      </c>
      <c r="R1487" s="19">
        <v>0.18</v>
      </c>
      <c r="S1487" s="19">
        <v>0.18</v>
      </c>
      <c r="T1487" s="19">
        <v>0.18</v>
      </c>
      <c r="U1487" s="19">
        <v>0.18</v>
      </c>
      <c r="V1487" s="19">
        <v>0.18</v>
      </c>
      <c r="W1487" s="19">
        <v>0.18</v>
      </c>
      <c r="X1487" s="19">
        <v>0.18</v>
      </c>
      <c r="Y1487" s="19">
        <v>0.18</v>
      </c>
      <c r="Z1487" s="19">
        <v>0.18</v>
      </c>
      <c r="AA1487" s="19">
        <v>0.18</v>
      </c>
      <c r="AB1487" s="19">
        <v>0.18</v>
      </c>
      <c r="AC1487" s="19">
        <v>0.18</v>
      </c>
      <c r="AD1487" s="19">
        <v>0.18</v>
      </c>
      <c r="AE1487" s="19">
        <v>0.18</v>
      </c>
      <c r="AF1487" s="19">
        <v>0.18</v>
      </c>
      <c r="AG1487" s="19">
        <v>0.18</v>
      </c>
      <c r="AH1487" s="19">
        <v>0.18</v>
      </c>
      <c r="AI1487" s="19">
        <v>0.18</v>
      </c>
      <c r="AJ1487" s="19">
        <v>0.18</v>
      </c>
      <c r="AK1487" s="19">
        <v>0.18</v>
      </c>
    </row>
    <row r="1488" spans="1:37" x14ac:dyDescent="0.3">
      <c r="A1488" s="19" t="str">
        <f t="shared" si="38"/>
        <v>SDGbaseTRAv2_UrbAS_BAU_wICAGRcorrC_QFSlabtotal</v>
      </c>
      <c r="B1488" s="17" t="s">
        <v>221</v>
      </c>
      <c r="C1488" s="18" t="s">
        <v>277</v>
      </c>
      <c r="D1488" s="23" t="s">
        <v>206</v>
      </c>
      <c r="E1488" s="19" t="s">
        <v>1</v>
      </c>
      <c r="F1488" s="19">
        <v>16418.580000000002</v>
      </c>
      <c r="G1488" s="19">
        <v>15183.29</v>
      </c>
      <c r="H1488" s="19">
        <v>15747.38</v>
      </c>
      <c r="I1488" s="19">
        <v>16272.04</v>
      </c>
      <c r="J1488" s="19">
        <v>16726.490000000002</v>
      </c>
      <c r="K1488" s="19">
        <v>17140.509999999998</v>
      </c>
      <c r="L1488" s="19">
        <v>17549.22</v>
      </c>
      <c r="M1488" s="19">
        <v>17964.11</v>
      </c>
      <c r="N1488" s="19">
        <v>18393.919999999998</v>
      </c>
      <c r="O1488" s="19">
        <v>18825.14</v>
      </c>
      <c r="P1488" s="19">
        <v>19299.84</v>
      </c>
      <c r="Q1488" s="19">
        <v>19795.650000000001</v>
      </c>
      <c r="R1488" s="19">
        <v>20339.990000000002</v>
      </c>
      <c r="S1488" s="19">
        <v>20923.490000000002</v>
      </c>
      <c r="T1488" s="19">
        <v>21543.7</v>
      </c>
      <c r="U1488" s="19">
        <v>22217.42</v>
      </c>
      <c r="V1488" s="19">
        <v>22930.15</v>
      </c>
      <c r="W1488" s="19">
        <v>23674.92</v>
      </c>
      <c r="X1488" s="19">
        <v>24452.18</v>
      </c>
      <c r="Y1488" s="19">
        <v>25226.03</v>
      </c>
      <c r="Z1488" s="19">
        <v>25998.73</v>
      </c>
      <c r="AA1488" s="19">
        <v>26775.52</v>
      </c>
      <c r="AB1488" s="19">
        <v>27555.55</v>
      </c>
      <c r="AC1488" s="19">
        <v>28332.37</v>
      </c>
      <c r="AD1488" s="19">
        <v>29128.68</v>
      </c>
      <c r="AE1488" s="19">
        <v>29953.26</v>
      </c>
      <c r="AF1488" s="19">
        <v>30809.69</v>
      </c>
      <c r="AG1488" s="19">
        <v>31663.8</v>
      </c>
      <c r="AH1488" s="19">
        <v>32234.98</v>
      </c>
      <c r="AI1488" s="19">
        <v>32581.93</v>
      </c>
      <c r="AJ1488" s="19">
        <v>32799.550000000003</v>
      </c>
      <c r="AK1488" s="19">
        <v>32922.480000000003</v>
      </c>
    </row>
    <row r="1489" spans="1:37" x14ac:dyDescent="0.3">
      <c r="A1489" s="19" t="str">
        <f t="shared" si="38"/>
        <v>SDGbaseTRAv2_UrbAS_BAU_wICAGRcorrC_PubDeftotal</v>
      </c>
      <c r="B1489" s="17" t="s">
        <v>221</v>
      </c>
      <c r="C1489" s="18" t="s">
        <v>277</v>
      </c>
      <c r="D1489" s="23" t="s">
        <v>99</v>
      </c>
      <c r="E1489" s="19" t="s">
        <v>1</v>
      </c>
      <c r="F1489" s="19">
        <v>0</v>
      </c>
      <c r="G1489" s="19">
        <v>0</v>
      </c>
      <c r="H1489" s="19">
        <v>0</v>
      </c>
      <c r="I1489" s="19">
        <v>0</v>
      </c>
      <c r="J1489" s="19">
        <v>0</v>
      </c>
      <c r="K1489" s="19">
        <v>0</v>
      </c>
      <c r="L1489" s="19">
        <v>0</v>
      </c>
      <c r="M1489" s="19">
        <v>0</v>
      </c>
      <c r="N1489" s="19">
        <v>0.01</v>
      </c>
      <c r="O1489" s="19">
        <v>0.01</v>
      </c>
      <c r="P1489" s="19">
        <v>0.01</v>
      </c>
      <c r="Q1489" s="19">
        <v>0.01</v>
      </c>
      <c r="R1489" s="19">
        <v>0.01</v>
      </c>
      <c r="S1489" s="19">
        <v>0.01</v>
      </c>
      <c r="T1489" s="19">
        <v>0</v>
      </c>
      <c r="U1489" s="19">
        <v>0</v>
      </c>
      <c r="V1489" s="19">
        <v>0</v>
      </c>
      <c r="W1489" s="19">
        <v>0</v>
      </c>
      <c r="X1489" s="19">
        <v>0</v>
      </c>
      <c r="Y1489" s="19">
        <v>0</v>
      </c>
      <c r="Z1489" s="19">
        <v>0</v>
      </c>
      <c r="AA1489" s="19">
        <v>0</v>
      </c>
      <c r="AB1489" s="19">
        <v>0</v>
      </c>
      <c r="AC1489" s="19">
        <v>0</v>
      </c>
      <c r="AD1489" s="19">
        <v>0</v>
      </c>
      <c r="AE1489" s="19">
        <v>0</v>
      </c>
      <c r="AF1489" s="19">
        <v>0</v>
      </c>
      <c r="AG1489" s="19">
        <v>0</v>
      </c>
      <c r="AH1489" s="19">
        <v>0</v>
      </c>
      <c r="AI1489" s="19">
        <v>0</v>
      </c>
      <c r="AJ1489" s="19">
        <v>0</v>
      </c>
      <c r="AK1489" s="19">
        <v>0</v>
      </c>
    </row>
    <row r="1490" spans="1:37" x14ac:dyDescent="0.3">
      <c r="A1490" s="19" t="str">
        <f t="shared" si="38"/>
        <v>SDGbaseTRAv2_UrbAS_BAU_wICAGRcorrYIXent-n</v>
      </c>
      <c r="B1490" s="17" t="s">
        <v>221</v>
      </c>
      <c r="C1490" s="18" t="s">
        <v>277</v>
      </c>
      <c r="D1490" s="23" t="s">
        <v>95</v>
      </c>
      <c r="E1490" s="19" t="s">
        <v>82</v>
      </c>
      <c r="F1490" s="19">
        <v>1681.68</v>
      </c>
      <c r="G1490" s="19">
        <v>1548.67</v>
      </c>
      <c r="H1490" s="19">
        <v>1604.99</v>
      </c>
      <c r="I1490" s="19">
        <v>1633.96</v>
      </c>
      <c r="J1490" s="19">
        <v>1655.25</v>
      </c>
      <c r="K1490" s="19">
        <v>1684.14</v>
      </c>
      <c r="L1490" s="19">
        <v>1715.15</v>
      </c>
      <c r="M1490" s="19">
        <v>1746.99</v>
      </c>
      <c r="N1490" s="19">
        <v>1784.84</v>
      </c>
      <c r="O1490" s="19">
        <v>1835.96</v>
      </c>
      <c r="P1490" s="19">
        <v>1883.75</v>
      </c>
      <c r="Q1490" s="19">
        <v>1929.47</v>
      </c>
      <c r="R1490" s="19">
        <v>1988.03</v>
      </c>
      <c r="S1490" s="19">
        <v>2047.39</v>
      </c>
      <c r="T1490" s="19">
        <v>2110.4499999999998</v>
      </c>
      <c r="U1490" s="19">
        <v>2183.77</v>
      </c>
      <c r="V1490" s="19">
        <v>2256.19</v>
      </c>
      <c r="W1490" s="19">
        <v>2329.5100000000002</v>
      </c>
      <c r="X1490" s="19">
        <v>2403.9</v>
      </c>
      <c r="Y1490" s="19">
        <v>2476.25</v>
      </c>
      <c r="Z1490" s="19">
        <v>2557.21</v>
      </c>
      <c r="AA1490" s="19">
        <v>2632.73</v>
      </c>
      <c r="AB1490" s="19">
        <v>2728.01</v>
      </c>
      <c r="AC1490" s="19">
        <v>2812.36</v>
      </c>
      <c r="AD1490" s="19">
        <v>2891.55</v>
      </c>
      <c r="AE1490" s="19">
        <v>2972.44</v>
      </c>
      <c r="AF1490" s="19">
        <v>3055.13</v>
      </c>
      <c r="AG1490" s="19">
        <v>3125.74</v>
      </c>
      <c r="AH1490" s="19">
        <v>3149.93</v>
      </c>
      <c r="AI1490" s="19">
        <v>3157.64</v>
      </c>
      <c r="AJ1490" s="19">
        <v>3154.63</v>
      </c>
      <c r="AK1490" s="19">
        <v>3142.96</v>
      </c>
    </row>
    <row r="1491" spans="1:37" x14ac:dyDescent="0.3">
      <c r="A1491" s="19" t="str">
        <f t="shared" si="38"/>
        <v>SDGbaseTRAv2_UrbAS_BAU_wICAGRcorrYIXent-e</v>
      </c>
      <c r="B1491" s="17" t="s">
        <v>221</v>
      </c>
      <c r="C1491" s="18" t="s">
        <v>277</v>
      </c>
      <c r="D1491" s="23" t="s">
        <v>95</v>
      </c>
      <c r="E1491" s="19" t="s">
        <v>83</v>
      </c>
      <c r="F1491" s="19">
        <v>67.67</v>
      </c>
      <c r="G1491" s="19">
        <v>74.709999999999994</v>
      </c>
      <c r="H1491" s="19">
        <v>62.12</v>
      </c>
      <c r="I1491" s="19">
        <v>63.17</v>
      </c>
      <c r="J1491" s="19">
        <v>66.069999999999993</v>
      </c>
      <c r="K1491" s="19">
        <v>70.09</v>
      </c>
      <c r="L1491" s="19">
        <v>73.900000000000006</v>
      </c>
      <c r="M1491" s="19">
        <v>73.37</v>
      </c>
      <c r="N1491" s="19">
        <v>71.239999999999995</v>
      </c>
      <c r="O1491" s="19">
        <v>69.8</v>
      </c>
      <c r="P1491" s="19">
        <v>71.540000000000006</v>
      </c>
      <c r="Q1491" s="19">
        <v>75.36</v>
      </c>
      <c r="R1491" s="19">
        <v>82.51</v>
      </c>
      <c r="S1491" s="19">
        <v>87.5</v>
      </c>
      <c r="T1491" s="19">
        <v>92.63</v>
      </c>
      <c r="U1491" s="19">
        <v>97.53</v>
      </c>
      <c r="V1491" s="19">
        <v>98</v>
      </c>
      <c r="W1491" s="19">
        <v>102.4</v>
      </c>
      <c r="X1491" s="19">
        <v>112.62</v>
      </c>
      <c r="Y1491" s="19">
        <v>122.22</v>
      </c>
      <c r="Z1491" s="19">
        <v>132.66999999999999</v>
      </c>
      <c r="AA1491" s="19">
        <v>143.08000000000001</v>
      </c>
      <c r="AB1491" s="19">
        <v>150.31</v>
      </c>
      <c r="AC1491" s="19">
        <v>159.69999999999999</v>
      </c>
      <c r="AD1491" s="19">
        <v>169.86</v>
      </c>
      <c r="AE1491" s="19">
        <v>179.7</v>
      </c>
      <c r="AF1491" s="19">
        <v>189.57</v>
      </c>
      <c r="AG1491" s="19">
        <v>228.16</v>
      </c>
      <c r="AH1491" s="19">
        <v>263.36</v>
      </c>
      <c r="AI1491" s="19">
        <v>306.33</v>
      </c>
      <c r="AJ1491" s="19">
        <v>349.51</v>
      </c>
      <c r="AK1491" s="19">
        <v>389.24</v>
      </c>
    </row>
    <row r="1492" spans="1:37" x14ac:dyDescent="0.3">
      <c r="A1492" s="19" t="str">
        <f t="shared" si="38"/>
        <v>SDGbaseTRAv2_UrbAS_BAU_wICAGRcorrYIXhhd-0</v>
      </c>
      <c r="B1492" s="17" t="s">
        <v>221</v>
      </c>
      <c r="C1492" s="18" t="s">
        <v>277</v>
      </c>
      <c r="D1492" s="23" t="s">
        <v>95</v>
      </c>
      <c r="E1492" s="19" t="s">
        <v>84</v>
      </c>
      <c r="F1492" s="19">
        <v>80.83</v>
      </c>
      <c r="G1492" s="19">
        <v>80.209999999999994</v>
      </c>
      <c r="H1492" s="19">
        <v>78.569999999999993</v>
      </c>
      <c r="I1492" s="19">
        <v>81.069999999999993</v>
      </c>
      <c r="J1492" s="19">
        <v>82.98</v>
      </c>
      <c r="K1492" s="19">
        <v>84.73</v>
      </c>
      <c r="L1492" s="19">
        <v>86.82</v>
      </c>
      <c r="M1492" s="19">
        <v>89.14</v>
      </c>
      <c r="N1492" s="19">
        <v>91.59</v>
      </c>
      <c r="O1492" s="19">
        <v>94.36</v>
      </c>
      <c r="P1492" s="19">
        <v>97.4</v>
      </c>
      <c r="Q1492" s="19">
        <v>100.52</v>
      </c>
      <c r="R1492" s="19">
        <v>103.87</v>
      </c>
      <c r="S1492" s="19">
        <v>107.61</v>
      </c>
      <c r="T1492" s="19">
        <v>111.47</v>
      </c>
      <c r="U1492" s="19">
        <v>115.66</v>
      </c>
      <c r="V1492" s="19">
        <v>120.19</v>
      </c>
      <c r="W1492" s="19">
        <v>124.7</v>
      </c>
      <c r="X1492" s="19">
        <v>129.38</v>
      </c>
      <c r="Y1492" s="19">
        <v>134.11000000000001</v>
      </c>
      <c r="Z1492" s="19">
        <v>138.72</v>
      </c>
      <c r="AA1492" s="19">
        <v>143.52000000000001</v>
      </c>
      <c r="AB1492" s="19">
        <v>148.44</v>
      </c>
      <c r="AC1492" s="19">
        <v>153.61000000000001</v>
      </c>
      <c r="AD1492" s="19">
        <v>158.66999999999999</v>
      </c>
      <c r="AE1492" s="19">
        <v>163.88</v>
      </c>
      <c r="AF1492" s="19">
        <v>169.3</v>
      </c>
      <c r="AG1492" s="19">
        <v>174.7</v>
      </c>
      <c r="AH1492" s="19">
        <v>178.42</v>
      </c>
      <c r="AI1492" s="19">
        <v>179.31</v>
      </c>
      <c r="AJ1492" s="19">
        <v>179.88</v>
      </c>
      <c r="AK1492" s="19">
        <v>180.33</v>
      </c>
    </row>
    <row r="1493" spans="1:37" x14ac:dyDescent="0.3">
      <c r="A1493" s="19" t="str">
        <f t="shared" si="38"/>
        <v>SDGbaseTRAv2_UrbAS_BAU_wICAGRcorrYIXhhd-1</v>
      </c>
      <c r="B1493" s="17" t="s">
        <v>221</v>
      </c>
      <c r="C1493" s="18" t="s">
        <v>277</v>
      </c>
      <c r="D1493" s="23" t="s">
        <v>95</v>
      </c>
      <c r="E1493" s="19" t="s">
        <v>85</v>
      </c>
      <c r="F1493" s="19">
        <v>111.12</v>
      </c>
      <c r="G1493" s="19">
        <v>109.88</v>
      </c>
      <c r="H1493" s="19">
        <v>108.09</v>
      </c>
      <c r="I1493" s="19">
        <v>111.46</v>
      </c>
      <c r="J1493" s="19">
        <v>114</v>
      </c>
      <c r="K1493" s="19">
        <v>116.38</v>
      </c>
      <c r="L1493" s="19">
        <v>119.22</v>
      </c>
      <c r="M1493" s="19">
        <v>122.36</v>
      </c>
      <c r="N1493" s="19">
        <v>125.7</v>
      </c>
      <c r="O1493" s="19">
        <v>129.47</v>
      </c>
      <c r="P1493" s="19">
        <v>133.6</v>
      </c>
      <c r="Q1493" s="19">
        <v>137.82</v>
      </c>
      <c r="R1493" s="19">
        <v>142.4</v>
      </c>
      <c r="S1493" s="19">
        <v>147.49</v>
      </c>
      <c r="T1493" s="19">
        <v>152.74</v>
      </c>
      <c r="U1493" s="19">
        <v>158.46</v>
      </c>
      <c r="V1493" s="19">
        <v>164.62</v>
      </c>
      <c r="W1493" s="19">
        <v>170.76</v>
      </c>
      <c r="X1493" s="19">
        <v>177.12</v>
      </c>
      <c r="Y1493" s="19">
        <v>183.5</v>
      </c>
      <c r="Z1493" s="19">
        <v>189.76</v>
      </c>
      <c r="AA1493" s="19">
        <v>196.26</v>
      </c>
      <c r="AB1493" s="19">
        <v>202.93</v>
      </c>
      <c r="AC1493" s="19">
        <v>209.9</v>
      </c>
      <c r="AD1493" s="19">
        <v>216.76</v>
      </c>
      <c r="AE1493" s="19">
        <v>223.82</v>
      </c>
      <c r="AF1493" s="19">
        <v>231.16</v>
      </c>
      <c r="AG1493" s="19">
        <v>238.41</v>
      </c>
      <c r="AH1493" s="19">
        <v>243.1</v>
      </c>
      <c r="AI1493" s="19">
        <v>244.14</v>
      </c>
      <c r="AJ1493" s="19">
        <v>244.8</v>
      </c>
      <c r="AK1493" s="19">
        <v>245.29</v>
      </c>
    </row>
    <row r="1494" spans="1:37" x14ac:dyDescent="0.3">
      <c r="A1494" s="19" t="str">
        <f t="shared" si="38"/>
        <v>SDGbaseTRAv2_UrbAS_BAU_wICAGRcorrYIXhhd-2</v>
      </c>
      <c r="B1494" s="17" t="s">
        <v>221</v>
      </c>
      <c r="C1494" s="18" t="s">
        <v>277</v>
      </c>
      <c r="D1494" s="23" t="s">
        <v>95</v>
      </c>
      <c r="E1494" s="19" t="s">
        <v>86</v>
      </c>
      <c r="F1494" s="19">
        <v>130.16999999999999</v>
      </c>
      <c r="G1494" s="19">
        <v>128.19</v>
      </c>
      <c r="H1494" s="19">
        <v>126.55</v>
      </c>
      <c r="I1494" s="19">
        <v>130.36000000000001</v>
      </c>
      <c r="J1494" s="19">
        <v>133.22999999999999</v>
      </c>
      <c r="K1494" s="19">
        <v>135.97999999999999</v>
      </c>
      <c r="L1494" s="19">
        <v>139.27000000000001</v>
      </c>
      <c r="M1494" s="19">
        <v>142.9</v>
      </c>
      <c r="N1494" s="19">
        <v>146.76</v>
      </c>
      <c r="O1494" s="19">
        <v>151.09</v>
      </c>
      <c r="P1494" s="19">
        <v>155.86000000000001</v>
      </c>
      <c r="Q1494" s="19">
        <v>160.72</v>
      </c>
      <c r="R1494" s="19">
        <v>166.06</v>
      </c>
      <c r="S1494" s="19">
        <v>171.95</v>
      </c>
      <c r="T1494" s="19">
        <v>178.05</v>
      </c>
      <c r="U1494" s="19">
        <v>184.72</v>
      </c>
      <c r="V1494" s="19">
        <v>191.88</v>
      </c>
      <c r="W1494" s="19">
        <v>199.01</v>
      </c>
      <c r="X1494" s="19">
        <v>206.36</v>
      </c>
      <c r="Y1494" s="19">
        <v>213.72</v>
      </c>
      <c r="Z1494" s="19">
        <v>220.96</v>
      </c>
      <c r="AA1494" s="19">
        <v>228.45</v>
      </c>
      <c r="AB1494" s="19">
        <v>236.16</v>
      </c>
      <c r="AC1494" s="19">
        <v>244.16</v>
      </c>
      <c r="AD1494" s="19">
        <v>252.08</v>
      </c>
      <c r="AE1494" s="19">
        <v>260.24</v>
      </c>
      <c r="AF1494" s="19">
        <v>268.72000000000003</v>
      </c>
      <c r="AG1494" s="19">
        <v>277.02</v>
      </c>
      <c r="AH1494" s="19">
        <v>282.02</v>
      </c>
      <c r="AI1494" s="19">
        <v>283.02</v>
      </c>
      <c r="AJ1494" s="19">
        <v>283.60000000000002</v>
      </c>
      <c r="AK1494" s="19">
        <v>283.98</v>
      </c>
    </row>
    <row r="1495" spans="1:37" x14ac:dyDescent="0.3">
      <c r="A1495" s="19" t="str">
        <f t="shared" si="38"/>
        <v>SDGbaseTRAv2_UrbAS_BAU_wICAGRcorrYIXhhd-3</v>
      </c>
      <c r="B1495" s="17" t="s">
        <v>221</v>
      </c>
      <c r="C1495" s="18" t="s">
        <v>277</v>
      </c>
      <c r="D1495" s="23" t="s">
        <v>95</v>
      </c>
      <c r="E1495" s="19" t="s">
        <v>87</v>
      </c>
      <c r="F1495" s="19">
        <v>160.16</v>
      </c>
      <c r="G1495" s="19">
        <v>157.06</v>
      </c>
      <c r="H1495" s="19">
        <v>156.01</v>
      </c>
      <c r="I1495" s="19">
        <v>160.52000000000001</v>
      </c>
      <c r="J1495" s="19">
        <v>163.89</v>
      </c>
      <c r="K1495" s="19">
        <v>167.21</v>
      </c>
      <c r="L1495" s="19">
        <v>171.18</v>
      </c>
      <c r="M1495" s="19">
        <v>175.55</v>
      </c>
      <c r="N1495" s="19">
        <v>180.23</v>
      </c>
      <c r="O1495" s="19">
        <v>185.49</v>
      </c>
      <c r="P1495" s="19">
        <v>191.26</v>
      </c>
      <c r="Q1495" s="19">
        <v>197.09</v>
      </c>
      <c r="R1495" s="19">
        <v>203.61</v>
      </c>
      <c r="S1495" s="19">
        <v>210.74</v>
      </c>
      <c r="T1495" s="19">
        <v>218.14</v>
      </c>
      <c r="U1495" s="19">
        <v>226.28</v>
      </c>
      <c r="V1495" s="19">
        <v>234.94</v>
      </c>
      <c r="W1495" s="19">
        <v>243.58</v>
      </c>
      <c r="X1495" s="19">
        <v>252.46</v>
      </c>
      <c r="Y1495" s="19">
        <v>261.27999999999997</v>
      </c>
      <c r="Z1495" s="19">
        <v>270.01</v>
      </c>
      <c r="AA1495" s="19">
        <v>278.99</v>
      </c>
      <c r="AB1495" s="19">
        <v>288.3</v>
      </c>
      <c r="AC1495" s="19">
        <v>297.86</v>
      </c>
      <c r="AD1495" s="19">
        <v>307.38</v>
      </c>
      <c r="AE1495" s="19">
        <v>317.20999999999998</v>
      </c>
      <c r="AF1495" s="19">
        <v>327.42</v>
      </c>
      <c r="AG1495" s="19">
        <v>337.28</v>
      </c>
      <c r="AH1495" s="19">
        <v>342.52</v>
      </c>
      <c r="AI1495" s="19">
        <v>343.37</v>
      </c>
      <c r="AJ1495" s="19">
        <v>343.83</v>
      </c>
      <c r="AK1495" s="19">
        <v>344.03</v>
      </c>
    </row>
    <row r="1496" spans="1:37" x14ac:dyDescent="0.3">
      <c r="A1496" s="19" t="str">
        <f t="shared" si="38"/>
        <v>SDGbaseTRAv2_UrbAS_BAU_wICAGRcorrYIXhhd-4</v>
      </c>
      <c r="B1496" s="17" t="s">
        <v>221</v>
      </c>
      <c r="C1496" s="18" t="s">
        <v>277</v>
      </c>
      <c r="D1496" s="23" t="s">
        <v>95</v>
      </c>
      <c r="E1496" s="19" t="s">
        <v>88</v>
      </c>
      <c r="F1496" s="19">
        <v>173.02</v>
      </c>
      <c r="G1496" s="19">
        <v>168.81</v>
      </c>
      <c r="H1496" s="19">
        <v>168.9</v>
      </c>
      <c r="I1496" s="19">
        <v>173.57</v>
      </c>
      <c r="J1496" s="19">
        <v>177.03</v>
      </c>
      <c r="K1496" s="19">
        <v>180.52</v>
      </c>
      <c r="L1496" s="19">
        <v>184.72</v>
      </c>
      <c r="M1496" s="19">
        <v>189.33</v>
      </c>
      <c r="N1496" s="19">
        <v>194.31</v>
      </c>
      <c r="O1496" s="19">
        <v>199.89</v>
      </c>
      <c r="P1496" s="19">
        <v>205.99</v>
      </c>
      <c r="Q1496" s="19">
        <v>212.11</v>
      </c>
      <c r="R1496" s="19">
        <v>219.1</v>
      </c>
      <c r="S1496" s="19">
        <v>226.66</v>
      </c>
      <c r="T1496" s="19">
        <v>234.51</v>
      </c>
      <c r="U1496" s="19">
        <v>243.23</v>
      </c>
      <c r="V1496" s="19">
        <v>252.4</v>
      </c>
      <c r="W1496" s="19">
        <v>261.57</v>
      </c>
      <c r="X1496" s="19">
        <v>270.95999999999998</v>
      </c>
      <c r="Y1496" s="19">
        <v>280.19</v>
      </c>
      <c r="Z1496" s="19">
        <v>289.39999999999998</v>
      </c>
      <c r="AA1496" s="19">
        <v>298.81</v>
      </c>
      <c r="AB1496" s="19">
        <v>308.63</v>
      </c>
      <c r="AC1496" s="19">
        <v>318.60000000000002</v>
      </c>
      <c r="AD1496" s="19">
        <v>328.59</v>
      </c>
      <c r="AE1496" s="19">
        <v>338.94</v>
      </c>
      <c r="AF1496" s="19">
        <v>349.69</v>
      </c>
      <c r="AG1496" s="19">
        <v>359.89</v>
      </c>
      <c r="AH1496" s="19">
        <v>364.36</v>
      </c>
      <c r="AI1496" s="19">
        <v>364.78</v>
      </c>
      <c r="AJ1496" s="19">
        <v>364.94</v>
      </c>
      <c r="AK1496" s="19">
        <v>364.81</v>
      </c>
    </row>
    <row r="1497" spans="1:37" x14ac:dyDescent="0.3">
      <c r="A1497" s="19" t="str">
        <f t="shared" si="38"/>
        <v>SDGbaseTRAv2_UrbAS_BAU_wICAGRcorrYIXhhd-5</v>
      </c>
      <c r="B1497" s="17" t="s">
        <v>221</v>
      </c>
      <c r="C1497" s="18" t="s">
        <v>277</v>
      </c>
      <c r="D1497" s="23" t="s">
        <v>95</v>
      </c>
      <c r="E1497" s="19" t="s">
        <v>89</v>
      </c>
      <c r="F1497" s="19">
        <v>238.85</v>
      </c>
      <c r="G1497" s="19">
        <v>231.64</v>
      </c>
      <c r="H1497" s="19">
        <v>234.08</v>
      </c>
      <c r="I1497" s="19">
        <v>240.22</v>
      </c>
      <c r="J1497" s="19">
        <v>244.62</v>
      </c>
      <c r="K1497" s="19">
        <v>249.28</v>
      </c>
      <c r="L1497" s="19">
        <v>254.92</v>
      </c>
      <c r="M1497" s="19">
        <v>261.08999999999997</v>
      </c>
      <c r="N1497" s="19">
        <v>267.8</v>
      </c>
      <c r="O1497" s="19">
        <v>275.27</v>
      </c>
      <c r="P1497" s="19">
        <v>283.47000000000003</v>
      </c>
      <c r="Q1497" s="19">
        <v>291.60000000000002</v>
      </c>
      <c r="R1497" s="19">
        <v>301.14999999999998</v>
      </c>
      <c r="S1497" s="19">
        <v>311.31</v>
      </c>
      <c r="T1497" s="19">
        <v>321.89999999999998</v>
      </c>
      <c r="U1497" s="19">
        <v>333.76</v>
      </c>
      <c r="V1497" s="19">
        <v>346.06</v>
      </c>
      <c r="W1497" s="19">
        <v>358.39</v>
      </c>
      <c r="X1497" s="19">
        <v>370.97</v>
      </c>
      <c r="Y1497" s="19">
        <v>383.13</v>
      </c>
      <c r="Z1497" s="19">
        <v>395.38</v>
      </c>
      <c r="AA1497" s="19">
        <v>407.8</v>
      </c>
      <c r="AB1497" s="19">
        <v>420.81</v>
      </c>
      <c r="AC1497" s="19">
        <v>433.79</v>
      </c>
      <c r="AD1497" s="19">
        <v>447.02</v>
      </c>
      <c r="AE1497" s="19">
        <v>460.78</v>
      </c>
      <c r="AF1497" s="19">
        <v>475.09</v>
      </c>
      <c r="AG1497" s="19">
        <v>488.34</v>
      </c>
      <c r="AH1497" s="19">
        <v>492.15</v>
      </c>
      <c r="AI1497" s="19">
        <v>491.73</v>
      </c>
      <c r="AJ1497" s="19">
        <v>491.33</v>
      </c>
      <c r="AK1497" s="19">
        <v>490.54</v>
      </c>
    </row>
    <row r="1498" spans="1:37" x14ac:dyDescent="0.3">
      <c r="A1498" s="19" t="str">
        <f t="shared" si="38"/>
        <v>SDGbaseTRAv2_UrbAS_BAU_wICAGRcorrYIXhhd-6</v>
      </c>
      <c r="B1498" s="17" t="s">
        <v>221</v>
      </c>
      <c r="C1498" s="18" t="s">
        <v>277</v>
      </c>
      <c r="D1498" s="23" t="s">
        <v>95</v>
      </c>
      <c r="E1498" s="19" t="s">
        <v>90</v>
      </c>
      <c r="F1498" s="19">
        <v>288.75</v>
      </c>
      <c r="G1498" s="19">
        <v>276.86</v>
      </c>
      <c r="H1498" s="19">
        <v>282.88</v>
      </c>
      <c r="I1498" s="19">
        <v>289.87</v>
      </c>
      <c r="J1498" s="19">
        <v>294.61</v>
      </c>
      <c r="K1498" s="19">
        <v>300.05</v>
      </c>
      <c r="L1498" s="19">
        <v>306.62</v>
      </c>
      <c r="M1498" s="19">
        <v>313.77</v>
      </c>
      <c r="N1498" s="19">
        <v>321.64999999999998</v>
      </c>
      <c r="O1498" s="19">
        <v>330.35</v>
      </c>
      <c r="P1498" s="19">
        <v>339.92</v>
      </c>
      <c r="Q1498" s="19">
        <v>349.32</v>
      </c>
      <c r="R1498" s="19">
        <v>360.74</v>
      </c>
      <c r="S1498" s="19">
        <v>372.65</v>
      </c>
      <c r="T1498" s="19">
        <v>385.1</v>
      </c>
      <c r="U1498" s="19">
        <v>399.21</v>
      </c>
      <c r="V1498" s="19">
        <v>413.62</v>
      </c>
      <c r="W1498" s="19">
        <v>428.11</v>
      </c>
      <c r="X1498" s="19">
        <v>442.79</v>
      </c>
      <c r="Y1498" s="19">
        <v>456.78</v>
      </c>
      <c r="Z1498" s="19">
        <v>471.09</v>
      </c>
      <c r="AA1498" s="19">
        <v>485.41</v>
      </c>
      <c r="AB1498" s="19">
        <v>500.54</v>
      </c>
      <c r="AC1498" s="19">
        <v>515.35</v>
      </c>
      <c r="AD1498" s="19">
        <v>530.63</v>
      </c>
      <c r="AE1498" s="19">
        <v>546.58000000000004</v>
      </c>
      <c r="AF1498" s="19">
        <v>563.16</v>
      </c>
      <c r="AG1498" s="19">
        <v>578.04</v>
      </c>
      <c r="AH1498" s="19">
        <v>580.02</v>
      </c>
      <c r="AI1498" s="19">
        <v>578.49</v>
      </c>
      <c r="AJ1498" s="19">
        <v>577.24</v>
      </c>
      <c r="AK1498" s="19">
        <v>575.49</v>
      </c>
    </row>
    <row r="1499" spans="1:37" x14ac:dyDescent="0.3">
      <c r="A1499" s="19" t="str">
        <f t="shared" si="38"/>
        <v>SDGbaseTRAv2_UrbAS_BAU_wICAGRcorrYIXhhd-7</v>
      </c>
      <c r="B1499" s="17" t="s">
        <v>221</v>
      </c>
      <c r="C1499" s="18" t="s">
        <v>277</v>
      </c>
      <c r="D1499" s="23" t="s">
        <v>95</v>
      </c>
      <c r="E1499" s="19" t="s">
        <v>91</v>
      </c>
      <c r="F1499" s="19">
        <v>412.51</v>
      </c>
      <c r="G1499" s="19">
        <v>392.61</v>
      </c>
      <c r="H1499" s="19">
        <v>404.49</v>
      </c>
      <c r="I1499" s="19">
        <v>413.93</v>
      </c>
      <c r="J1499" s="19">
        <v>420.07</v>
      </c>
      <c r="K1499" s="19">
        <v>427.67</v>
      </c>
      <c r="L1499" s="19">
        <v>436.82</v>
      </c>
      <c r="M1499" s="19">
        <v>446.71</v>
      </c>
      <c r="N1499" s="19">
        <v>457.69</v>
      </c>
      <c r="O1499" s="19">
        <v>469.69</v>
      </c>
      <c r="P1499" s="19">
        <v>482.98</v>
      </c>
      <c r="Q1499" s="19">
        <v>495.94</v>
      </c>
      <c r="R1499" s="19">
        <v>512.17999999999995</v>
      </c>
      <c r="S1499" s="19">
        <v>528.84</v>
      </c>
      <c r="T1499" s="19">
        <v>546.32000000000005</v>
      </c>
      <c r="U1499" s="19">
        <v>566.26</v>
      </c>
      <c r="V1499" s="19">
        <v>586.32000000000005</v>
      </c>
      <c r="W1499" s="19">
        <v>606.61</v>
      </c>
      <c r="X1499" s="19">
        <v>627.16999999999996</v>
      </c>
      <c r="Y1499" s="19">
        <v>646.45000000000005</v>
      </c>
      <c r="Z1499" s="19">
        <v>666.42</v>
      </c>
      <c r="AA1499" s="19">
        <v>686.17</v>
      </c>
      <c r="AB1499" s="19">
        <v>707.26</v>
      </c>
      <c r="AC1499" s="19">
        <v>727.46</v>
      </c>
      <c r="AD1499" s="19">
        <v>748.51</v>
      </c>
      <c r="AE1499" s="19">
        <v>770.56</v>
      </c>
      <c r="AF1499" s="19">
        <v>793.49</v>
      </c>
      <c r="AG1499" s="19">
        <v>813.68</v>
      </c>
      <c r="AH1499" s="19">
        <v>813.69</v>
      </c>
      <c r="AI1499" s="19">
        <v>810.34</v>
      </c>
      <c r="AJ1499" s="19">
        <v>807.72</v>
      </c>
      <c r="AK1499" s="19">
        <v>804.33</v>
      </c>
    </row>
    <row r="1500" spans="1:37" x14ac:dyDescent="0.3">
      <c r="A1500" s="19" t="str">
        <f t="shared" si="38"/>
        <v>SDGbaseTRAv2_UrbAS_BAU_wICAGRcorrYIXhhd-8</v>
      </c>
      <c r="B1500" s="17" t="s">
        <v>221</v>
      </c>
      <c r="C1500" s="18" t="s">
        <v>277</v>
      </c>
      <c r="D1500" s="23" t="s">
        <v>95</v>
      </c>
      <c r="E1500" s="19" t="s">
        <v>92</v>
      </c>
      <c r="F1500" s="19">
        <v>748.01</v>
      </c>
      <c r="G1500" s="19">
        <v>704.09</v>
      </c>
      <c r="H1500" s="19">
        <v>733.04</v>
      </c>
      <c r="I1500" s="19">
        <v>749.25</v>
      </c>
      <c r="J1500" s="19">
        <v>758.7</v>
      </c>
      <c r="K1500" s="19">
        <v>772.18</v>
      </c>
      <c r="L1500" s="19">
        <v>788.24</v>
      </c>
      <c r="M1500" s="19">
        <v>805.43</v>
      </c>
      <c r="N1500" s="19">
        <v>824.66</v>
      </c>
      <c r="O1500" s="19">
        <v>845.18</v>
      </c>
      <c r="P1500" s="19">
        <v>868.34</v>
      </c>
      <c r="Q1500" s="19">
        <v>890.81</v>
      </c>
      <c r="R1500" s="19">
        <v>920.16</v>
      </c>
      <c r="S1500" s="19">
        <v>949.6</v>
      </c>
      <c r="T1500" s="19">
        <v>980.54</v>
      </c>
      <c r="U1500" s="19">
        <v>1016.11</v>
      </c>
      <c r="V1500" s="19">
        <v>1051.18</v>
      </c>
      <c r="W1500" s="19">
        <v>1086.96</v>
      </c>
      <c r="X1500" s="19">
        <v>1123.33</v>
      </c>
      <c r="Y1500" s="19">
        <v>1156.76</v>
      </c>
      <c r="Z1500" s="19">
        <v>1191.8800000000001</v>
      </c>
      <c r="AA1500" s="19">
        <v>1226.1400000000001</v>
      </c>
      <c r="AB1500" s="19">
        <v>1262.8499999999999</v>
      </c>
      <c r="AC1500" s="19">
        <v>1297.1600000000001</v>
      </c>
      <c r="AD1500" s="19">
        <v>1333.45</v>
      </c>
      <c r="AE1500" s="19">
        <v>1371.66</v>
      </c>
      <c r="AF1500" s="19">
        <v>1411.42</v>
      </c>
      <c r="AG1500" s="19">
        <v>1445.72</v>
      </c>
      <c r="AH1500" s="19">
        <v>1439.81</v>
      </c>
      <c r="AI1500" s="19">
        <v>1431.34</v>
      </c>
      <c r="AJ1500" s="19">
        <v>1424.92</v>
      </c>
      <c r="AK1500" s="19">
        <v>1417.05</v>
      </c>
    </row>
    <row r="1501" spans="1:37" x14ac:dyDescent="0.3">
      <c r="A1501" s="19" t="str">
        <f t="shared" si="38"/>
        <v>SDGbaseTRAv2_UrbAS_BAU_wICAGRcorrYIXhhd-9</v>
      </c>
      <c r="B1501" s="17" t="s">
        <v>221</v>
      </c>
      <c r="C1501" s="18" t="s">
        <v>277</v>
      </c>
      <c r="D1501" s="23" t="s">
        <v>95</v>
      </c>
      <c r="E1501" s="19" t="s">
        <v>93</v>
      </c>
      <c r="F1501" s="19">
        <v>1780.4</v>
      </c>
      <c r="G1501" s="19">
        <v>1655.68</v>
      </c>
      <c r="H1501" s="19">
        <v>1736.54</v>
      </c>
      <c r="I1501" s="19">
        <v>1771.85</v>
      </c>
      <c r="J1501" s="19">
        <v>1791.06</v>
      </c>
      <c r="K1501" s="19">
        <v>1822.89</v>
      </c>
      <c r="L1501" s="19">
        <v>1859.8</v>
      </c>
      <c r="M1501" s="19">
        <v>1898.69</v>
      </c>
      <c r="N1501" s="19">
        <v>1942.8</v>
      </c>
      <c r="O1501" s="19">
        <v>1990.72</v>
      </c>
      <c r="P1501" s="19">
        <v>2044</v>
      </c>
      <c r="Q1501" s="19">
        <v>2095.46</v>
      </c>
      <c r="R1501" s="19">
        <v>2165.25</v>
      </c>
      <c r="S1501" s="19">
        <v>2233.9499999999998</v>
      </c>
      <c r="T1501" s="19">
        <v>2306.41</v>
      </c>
      <c r="U1501" s="19">
        <v>2390.29</v>
      </c>
      <c r="V1501" s="19">
        <v>2471.6</v>
      </c>
      <c r="W1501" s="19">
        <v>2555.23</v>
      </c>
      <c r="X1501" s="19">
        <v>2640.71</v>
      </c>
      <c r="Y1501" s="19">
        <v>2718.69</v>
      </c>
      <c r="Z1501" s="19">
        <v>2802.32</v>
      </c>
      <c r="AA1501" s="19">
        <v>2882.44</v>
      </c>
      <c r="AB1501" s="19">
        <v>2971.29</v>
      </c>
      <c r="AC1501" s="19">
        <v>3051.7</v>
      </c>
      <c r="AD1501" s="19">
        <v>3135.75</v>
      </c>
      <c r="AE1501" s="19">
        <v>3224.13</v>
      </c>
      <c r="AF1501" s="19">
        <v>3315.99</v>
      </c>
      <c r="AG1501" s="19">
        <v>3394.09</v>
      </c>
      <c r="AH1501" s="19">
        <v>3376.68</v>
      </c>
      <c r="AI1501" s="19">
        <v>3356.57</v>
      </c>
      <c r="AJ1501" s="19">
        <v>3339.68</v>
      </c>
      <c r="AK1501" s="19">
        <v>3318.2</v>
      </c>
    </row>
    <row r="1502" spans="1:37" x14ac:dyDescent="0.3">
      <c r="A1502" s="19" t="str">
        <f t="shared" si="38"/>
        <v>SDGbaseTRAv2_UrbAS_BAU_wICAGRcorrC_YIXtotal</v>
      </c>
      <c r="B1502" s="17" t="s">
        <v>221</v>
      </c>
      <c r="C1502" s="18" t="s">
        <v>277</v>
      </c>
      <c r="D1502" s="23" t="s">
        <v>223</v>
      </c>
      <c r="E1502" s="19" t="s">
        <v>1</v>
      </c>
      <c r="F1502" s="19">
        <v>5873.17</v>
      </c>
      <c r="G1502" s="19">
        <v>5528.41</v>
      </c>
      <c r="H1502" s="19">
        <v>5696.26</v>
      </c>
      <c r="I1502" s="19">
        <v>5819.24</v>
      </c>
      <c r="J1502" s="19">
        <v>5901.51</v>
      </c>
      <c r="K1502" s="19">
        <v>6011.12</v>
      </c>
      <c r="L1502" s="19">
        <v>6136.64</v>
      </c>
      <c r="M1502" s="19">
        <v>6265.33</v>
      </c>
      <c r="N1502" s="19">
        <v>6409.27</v>
      </c>
      <c r="O1502" s="19">
        <v>6577.28</v>
      </c>
      <c r="P1502" s="19">
        <v>6758.11</v>
      </c>
      <c r="Q1502" s="19">
        <v>6936.21</v>
      </c>
      <c r="R1502" s="19">
        <v>7165.07</v>
      </c>
      <c r="S1502" s="19">
        <v>7395.69</v>
      </c>
      <c r="T1502" s="19">
        <v>7638.24</v>
      </c>
      <c r="U1502" s="19">
        <v>7915.28</v>
      </c>
      <c r="V1502" s="19">
        <v>8186.99</v>
      </c>
      <c r="W1502" s="19">
        <v>8466.83</v>
      </c>
      <c r="X1502" s="19">
        <v>8757.7800000000007</v>
      </c>
      <c r="Y1502" s="19">
        <v>9033.07</v>
      </c>
      <c r="Z1502" s="19">
        <v>9325.82</v>
      </c>
      <c r="AA1502" s="19">
        <v>9609.81</v>
      </c>
      <c r="AB1502" s="19">
        <v>9925.52</v>
      </c>
      <c r="AC1502" s="19">
        <v>10221.64</v>
      </c>
      <c r="AD1502" s="19">
        <v>10520.26</v>
      </c>
      <c r="AE1502" s="19">
        <v>10829.94</v>
      </c>
      <c r="AF1502" s="19">
        <v>11150.14</v>
      </c>
      <c r="AG1502" s="19">
        <v>11461.07</v>
      </c>
      <c r="AH1502" s="19">
        <v>11526.08</v>
      </c>
      <c r="AI1502" s="19">
        <v>11547.05</v>
      </c>
      <c r="AJ1502" s="19">
        <v>11562.07</v>
      </c>
      <c r="AK1502" s="19">
        <v>11556.24</v>
      </c>
    </row>
    <row r="1503" spans="1:37" x14ac:dyDescent="0.3">
      <c r="A1503" s="19" t="str">
        <f t="shared" si="38"/>
        <v>SDGbaseTRAv2_UrbAS_BAU_wICAGRcorrTINSXent-n</v>
      </c>
      <c r="B1503" s="17" t="s">
        <v>221</v>
      </c>
      <c r="C1503" s="18" t="s">
        <v>277</v>
      </c>
      <c r="D1503" s="23" t="s">
        <v>94</v>
      </c>
      <c r="E1503" s="19" t="s">
        <v>82</v>
      </c>
      <c r="F1503" s="19">
        <v>0.14000000000000001</v>
      </c>
      <c r="G1503" s="19">
        <v>0.15</v>
      </c>
      <c r="H1503" s="19">
        <v>0.15</v>
      </c>
      <c r="I1503" s="19">
        <v>0.16</v>
      </c>
      <c r="J1503" s="19">
        <v>0.16</v>
      </c>
      <c r="K1503" s="19">
        <v>0.16</v>
      </c>
      <c r="L1503" s="19">
        <v>0.16</v>
      </c>
      <c r="M1503" s="19">
        <v>0.16</v>
      </c>
      <c r="N1503" s="19">
        <v>0.17</v>
      </c>
      <c r="O1503" s="19">
        <v>0.17</v>
      </c>
      <c r="P1503" s="19">
        <v>0.17</v>
      </c>
      <c r="Q1503" s="19">
        <v>0.17</v>
      </c>
      <c r="R1503" s="19">
        <v>0.16</v>
      </c>
      <c r="S1503" s="19">
        <v>0.16</v>
      </c>
      <c r="T1503" s="19">
        <v>0.16</v>
      </c>
      <c r="U1503" s="19">
        <v>0.15</v>
      </c>
      <c r="V1503" s="19">
        <v>0.15</v>
      </c>
      <c r="W1503" s="19">
        <v>0.15</v>
      </c>
      <c r="X1503" s="19">
        <v>0.15</v>
      </c>
      <c r="Y1503" s="19">
        <v>0.14000000000000001</v>
      </c>
      <c r="Z1503" s="19">
        <v>0.14000000000000001</v>
      </c>
      <c r="AA1503" s="19">
        <v>0.14000000000000001</v>
      </c>
      <c r="AB1503" s="19">
        <v>0.13</v>
      </c>
      <c r="AC1503" s="19">
        <v>0.13</v>
      </c>
      <c r="AD1503" s="19">
        <v>0.13</v>
      </c>
      <c r="AE1503" s="19">
        <v>0.13</v>
      </c>
      <c r="AF1503" s="19">
        <v>0.13</v>
      </c>
      <c r="AG1503" s="19">
        <v>0.13</v>
      </c>
      <c r="AH1503" s="19">
        <v>0.13</v>
      </c>
      <c r="AI1503" s="19">
        <v>0.13</v>
      </c>
      <c r="AJ1503" s="19">
        <v>0.13</v>
      </c>
      <c r="AK1503" s="19">
        <v>0.14000000000000001</v>
      </c>
    </row>
    <row r="1504" spans="1:37" x14ac:dyDescent="0.3">
      <c r="A1504" s="19" t="str">
        <f t="shared" si="38"/>
        <v>SDGbaseTRAv2_UrbAS_BAU_wICAGRcorrTINSXent-e</v>
      </c>
      <c r="B1504" s="17" t="s">
        <v>221</v>
      </c>
      <c r="C1504" s="18" t="s">
        <v>277</v>
      </c>
      <c r="D1504" s="23" t="s">
        <v>94</v>
      </c>
      <c r="E1504" s="19" t="s">
        <v>83</v>
      </c>
      <c r="F1504" s="19">
        <v>0.11</v>
      </c>
      <c r="G1504" s="19">
        <v>0.12</v>
      </c>
      <c r="H1504" s="19">
        <v>0.12</v>
      </c>
      <c r="I1504" s="19">
        <v>0.12</v>
      </c>
      <c r="J1504" s="19">
        <v>0.12</v>
      </c>
      <c r="K1504" s="19">
        <v>0.12</v>
      </c>
      <c r="L1504" s="19">
        <v>0.12</v>
      </c>
      <c r="M1504" s="19">
        <v>0.12</v>
      </c>
      <c r="N1504" s="19">
        <v>0.12</v>
      </c>
      <c r="O1504" s="19">
        <v>0.12</v>
      </c>
      <c r="P1504" s="19">
        <v>0.12</v>
      </c>
      <c r="Q1504" s="19">
        <v>0.12</v>
      </c>
      <c r="R1504" s="19">
        <v>0.12</v>
      </c>
      <c r="S1504" s="19">
        <v>0.12</v>
      </c>
      <c r="T1504" s="19">
        <v>0.12</v>
      </c>
      <c r="U1504" s="19">
        <v>0.12</v>
      </c>
      <c r="V1504" s="19">
        <v>0.12</v>
      </c>
      <c r="W1504" s="19">
        <v>0.12</v>
      </c>
      <c r="X1504" s="19">
        <v>0.12</v>
      </c>
      <c r="Y1504" s="19">
        <v>0.12</v>
      </c>
      <c r="Z1504" s="19">
        <v>0.12</v>
      </c>
      <c r="AA1504" s="19">
        <v>0.11</v>
      </c>
      <c r="AB1504" s="19">
        <v>0.11</v>
      </c>
      <c r="AC1504" s="19">
        <v>0.11</v>
      </c>
      <c r="AD1504" s="19">
        <v>0.11</v>
      </c>
      <c r="AE1504" s="19">
        <v>0.11</v>
      </c>
      <c r="AF1504" s="19">
        <v>0.11</v>
      </c>
      <c r="AG1504" s="19">
        <v>0.11</v>
      </c>
      <c r="AH1504" s="19">
        <v>0.11</v>
      </c>
      <c r="AI1504" s="19">
        <v>0.11</v>
      </c>
      <c r="AJ1504" s="19">
        <v>0.11</v>
      </c>
      <c r="AK1504" s="19">
        <v>0.11</v>
      </c>
    </row>
    <row r="1505" spans="1:37" x14ac:dyDescent="0.3">
      <c r="A1505" s="19" t="str">
        <f t="shared" si="38"/>
        <v>SDGbaseTRAv2_UrbAS_BAU_wICAGRcorrTINSXhhd-0</v>
      </c>
      <c r="B1505" s="17" t="s">
        <v>221</v>
      </c>
      <c r="C1505" s="18" t="s">
        <v>277</v>
      </c>
      <c r="D1505" s="23" t="s">
        <v>94</v>
      </c>
      <c r="E1505" s="19" t="s">
        <v>84</v>
      </c>
      <c r="F1505" s="19">
        <v>0</v>
      </c>
      <c r="G1505" s="19">
        <v>0</v>
      </c>
      <c r="H1505" s="19">
        <v>0</v>
      </c>
      <c r="I1505" s="19">
        <v>0</v>
      </c>
      <c r="J1505" s="19">
        <v>0</v>
      </c>
      <c r="K1505" s="19">
        <v>0</v>
      </c>
      <c r="L1505" s="19">
        <v>0</v>
      </c>
      <c r="M1505" s="19">
        <v>0</v>
      </c>
      <c r="N1505" s="19">
        <v>0</v>
      </c>
      <c r="O1505" s="19">
        <v>0</v>
      </c>
      <c r="P1505" s="19">
        <v>0</v>
      </c>
      <c r="Q1505" s="19">
        <v>0</v>
      </c>
      <c r="R1505" s="19">
        <v>0</v>
      </c>
      <c r="S1505" s="19">
        <v>0</v>
      </c>
      <c r="T1505" s="19">
        <v>0</v>
      </c>
      <c r="U1505" s="19">
        <v>0</v>
      </c>
      <c r="V1505" s="19">
        <v>0</v>
      </c>
      <c r="W1505" s="19">
        <v>0</v>
      </c>
      <c r="X1505" s="19">
        <v>0</v>
      </c>
      <c r="Y1505" s="19">
        <v>0</v>
      </c>
      <c r="Z1505" s="19">
        <v>0</v>
      </c>
      <c r="AA1505" s="19">
        <v>0</v>
      </c>
      <c r="AB1505" s="19">
        <v>0</v>
      </c>
      <c r="AC1505" s="19">
        <v>0</v>
      </c>
      <c r="AD1505" s="19">
        <v>0</v>
      </c>
      <c r="AE1505" s="19">
        <v>0</v>
      </c>
      <c r="AF1505" s="19">
        <v>0</v>
      </c>
      <c r="AG1505" s="19">
        <v>0</v>
      </c>
      <c r="AH1505" s="19">
        <v>0</v>
      </c>
      <c r="AI1505" s="19">
        <v>0</v>
      </c>
      <c r="AJ1505" s="19">
        <v>0</v>
      </c>
      <c r="AK1505" s="19">
        <v>0</v>
      </c>
    </row>
    <row r="1506" spans="1:37" x14ac:dyDescent="0.3">
      <c r="A1506" s="19" t="str">
        <f t="shared" si="38"/>
        <v>SDGbaseTRAv2_UrbAS_BAU_wICAGRcorrTINSXhhd-1</v>
      </c>
      <c r="B1506" s="17" t="s">
        <v>221</v>
      </c>
      <c r="C1506" s="18" t="s">
        <v>277</v>
      </c>
      <c r="D1506" s="23" t="s">
        <v>94</v>
      </c>
      <c r="E1506" s="19" t="s">
        <v>85</v>
      </c>
      <c r="F1506" s="19">
        <v>0</v>
      </c>
      <c r="G1506" s="19">
        <v>0</v>
      </c>
      <c r="H1506" s="19">
        <v>0</v>
      </c>
      <c r="I1506" s="19">
        <v>0</v>
      </c>
      <c r="J1506" s="19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0</v>
      </c>
      <c r="P1506" s="19">
        <v>0</v>
      </c>
      <c r="Q1506" s="19">
        <v>0</v>
      </c>
      <c r="R1506" s="19">
        <v>0</v>
      </c>
      <c r="S1506" s="19">
        <v>0</v>
      </c>
      <c r="T1506" s="19">
        <v>0</v>
      </c>
      <c r="U1506" s="19">
        <v>0</v>
      </c>
      <c r="V1506" s="19">
        <v>0</v>
      </c>
      <c r="W1506" s="19">
        <v>0</v>
      </c>
      <c r="X1506" s="19">
        <v>0</v>
      </c>
      <c r="Y1506" s="19">
        <v>0</v>
      </c>
      <c r="Z1506" s="19">
        <v>0</v>
      </c>
      <c r="AA1506" s="19">
        <v>0</v>
      </c>
      <c r="AB1506" s="19">
        <v>0</v>
      </c>
      <c r="AC1506" s="19">
        <v>0</v>
      </c>
      <c r="AD1506" s="19">
        <v>0</v>
      </c>
      <c r="AE1506" s="19">
        <v>0</v>
      </c>
      <c r="AF1506" s="19">
        <v>0</v>
      </c>
      <c r="AG1506" s="19">
        <v>0</v>
      </c>
      <c r="AH1506" s="19">
        <v>0</v>
      </c>
      <c r="AI1506" s="19">
        <v>0</v>
      </c>
      <c r="AJ1506" s="19">
        <v>0</v>
      </c>
      <c r="AK1506" s="19">
        <v>0</v>
      </c>
    </row>
    <row r="1507" spans="1:37" x14ac:dyDescent="0.3">
      <c r="A1507" s="19" t="str">
        <f t="shared" si="38"/>
        <v>SDGbaseTRAv2_UrbAS_BAU_wICAGRcorrTINSXhhd-2</v>
      </c>
      <c r="B1507" s="17" t="s">
        <v>221</v>
      </c>
      <c r="C1507" s="18" t="s">
        <v>277</v>
      </c>
      <c r="D1507" s="23" t="s">
        <v>94</v>
      </c>
      <c r="E1507" s="19" t="s">
        <v>86</v>
      </c>
      <c r="F1507" s="19">
        <v>0.01</v>
      </c>
      <c r="G1507" s="19">
        <v>0.01</v>
      </c>
      <c r="H1507" s="19">
        <v>0.01</v>
      </c>
      <c r="I1507" s="19">
        <v>0.01</v>
      </c>
      <c r="J1507" s="19">
        <v>0.01</v>
      </c>
      <c r="K1507" s="19">
        <v>0.01</v>
      </c>
      <c r="L1507" s="19">
        <v>0.01</v>
      </c>
      <c r="M1507" s="19">
        <v>0.01</v>
      </c>
      <c r="N1507" s="19">
        <v>0.01</v>
      </c>
      <c r="O1507" s="19">
        <v>0.01</v>
      </c>
      <c r="P1507" s="19">
        <v>0.01</v>
      </c>
      <c r="Q1507" s="19">
        <v>0.01</v>
      </c>
      <c r="R1507" s="19">
        <v>0.01</v>
      </c>
      <c r="S1507" s="19">
        <v>0.01</v>
      </c>
      <c r="T1507" s="19">
        <v>0.01</v>
      </c>
      <c r="U1507" s="19">
        <v>0.01</v>
      </c>
      <c r="V1507" s="19">
        <v>0.01</v>
      </c>
      <c r="W1507" s="19">
        <v>0.01</v>
      </c>
      <c r="X1507" s="19">
        <v>0.01</v>
      </c>
      <c r="Y1507" s="19">
        <v>0.01</v>
      </c>
      <c r="Z1507" s="19">
        <v>0.01</v>
      </c>
      <c r="AA1507" s="19">
        <v>0.01</v>
      </c>
      <c r="AB1507" s="19">
        <v>0.01</v>
      </c>
      <c r="AC1507" s="19">
        <v>0.01</v>
      </c>
      <c r="AD1507" s="19">
        <v>0.01</v>
      </c>
      <c r="AE1507" s="19">
        <v>0.01</v>
      </c>
      <c r="AF1507" s="19">
        <v>0.01</v>
      </c>
      <c r="AG1507" s="19">
        <v>0.01</v>
      </c>
      <c r="AH1507" s="19">
        <v>0.01</v>
      </c>
      <c r="AI1507" s="19">
        <v>0.01</v>
      </c>
      <c r="AJ1507" s="19">
        <v>0.01</v>
      </c>
      <c r="AK1507" s="19">
        <v>0.01</v>
      </c>
    </row>
    <row r="1508" spans="1:37" x14ac:dyDescent="0.3">
      <c r="A1508" s="19" t="str">
        <f t="shared" si="38"/>
        <v>SDGbaseTRAv2_UrbAS_BAU_wICAGRcorrTINSXhhd-3</v>
      </c>
      <c r="B1508" s="17" t="s">
        <v>221</v>
      </c>
      <c r="C1508" s="18" t="s">
        <v>277</v>
      </c>
      <c r="D1508" s="23" t="s">
        <v>94</v>
      </c>
      <c r="E1508" s="19" t="s">
        <v>87</v>
      </c>
      <c r="F1508" s="19">
        <v>0.01</v>
      </c>
      <c r="G1508" s="19">
        <v>0.01</v>
      </c>
      <c r="H1508" s="19">
        <v>0.01</v>
      </c>
      <c r="I1508" s="19">
        <v>0.01</v>
      </c>
      <c r="J1508" s="19">
        <v>0.01</v>
      </c>
      <c r="K1508" s="19">
        <v>0.01</v>
      </c>
      <c r="L1508" s="19">
        <v>0.01</v>
      </c>
      <c r="M1508" s="19">
        <v>0.01</v>
      </c>
      <c r="N1508" s="19">
        <v>0.01</v>
      </c>
      <c r="O1508" s="19">
        <v>0.01</v>
      </c>
      <c r="P1508" s="19">
        <v>0.01</v>
      </c>
      <c r="Q1508" s="19">
        <v>0.01</v>
      </c>
      <c r="R1508" s="19">
        <v>0.01</v>
      </c>
      <c r="S1508" s="19">
        <v>0.01</v>
      </c>
      <c r="T1508" s="19">
        <v>0.01</v>
      </c>
      <c r="U1508" s="19">
        <v>0.01</v>
      </c>
      <c r="V1508" s="19">
        <v>0.01</v>
      </c>
      <c r="W1508" s="19">
        <v>0.01</v>
      </c>
      <c r="X1508" s="19">
        <v>0.01</v>
      </c>
      <c r="Y1508" s="19">
        <v>0.01</v>
      </c>
      <c r="Z1508" s="19">
        <v>0.01</v>
      </c>
      <c r="AA1508" s="19">
        <v>0.01</v>
      </c>
      <c r="AB1508" s="19">
        <v>0.01</v>
      </c>
      <c r="AC1508" s="19">
        <v>0.01</v>
      </c>
      <c r="AD1508" s="19">
        <v>0.01</v>
      </c>
      <c r="AE1508" s="19">
        <v>0.01</v>
      </c>
      <c r="AF1508" s="19">
        <v>0.01</v>
      </c>
      <c r="AG1508" s="19">
        <v>0.01</v>
      </c>
      <c r="AH1508" s="19">
        <v>0.01</v>
      </c>
      <c r="AI1508" s="19">
        <v>0.01</v>
      </c>
      <c r="AJ1508" s="19">
        <v>0.01</v>
      </c>
      <c r="AK1508" s="19">
        <v>0.01</v>
      </c>
    </row>
    <row r="1509" spans="1:37" x14ac:dyDescent="0.3">
      <c r="A1509" s="19" t="str">
        <f t="shared" si="38"/>
        <v>SDGbaseTRAv2_UrbAS_BAU_wICAGRcorrTINSXhhd-4</v>
      </c>
      <c r="B1509" s="17" t="s">
        <v>221</v>
      </c>
      <c r="C1509" s="18" t="s">
        <v>277</v>
      </c>
      <c r="D1509" s="23" t="s">
        <v>94</v>
      </c>
      <c r="E1509" s="19" t="s">
        <v>88</v>
      </c>
      <c r="F1509" s="19">
        <v>0.02</v>
      </c>
      <c r="G1509" s="19">
        <v>0.02</v>
      </c>
      <c r="H1509" s="19">
        <v>0.02</v>
      </c>
      <c r="I1509" s="19">
        <v>0.02</v>
      </c>
      <c r="J1509" s="19">
        <v>0.02</v>
      </c>
      <c r="K1509" s="19">
        <v>0.02</v>
      </c>
      <c r="L1509" s="19">
        <v>0.02</v>
      </c>
      <c r="M1509" s="19">
        <v>0.02</v>
      </c>
      <c r="N1509" s="19">
        <v>0.02</v>
      </c>
      <c r="O1509" s="19">
        <v>0.02</v>
      </c>
      <c r="P1509" s="19">
        <v>0.02</v>
      </c>
      <c r="Q1509" s="19">
        <v>0.02</v>
      </c>
      <c r="R1509" s="19">
        <v>0.02</v>
      </c>
      <c r="S1509" s="19">
        <v>0.02</v>
      </c>
      <c r="T1509" s="19">
        <v>0.02</v>
      </c>
      <c r="U1509" s="19">
        <v>0.02</v>
      </c>
      <c r="V1509" s="19">
        <v>0.02</v>
      </c>
      <c r="W1509" s="19">
        <v>0.02</v>
      </c>
      <c r="X1509" s="19">
        <v>0.02</v>
      </c>
      <c r="Y1509" s="19">
        <v>0.02</v>
      </c>
      <c r="Z1509" s="19">
        <v>0.02</v>
      </c>
      <c r="AA1509" s="19">
        <v>0.02</v>
      </c>
      <c r="AB1509" s="19">
        <v>0.02</v>
      </c>
      <c r="AC1509" s="19">
        <v>0.02</v>
      </c>
      <c r="AD1509" s="19">
        <v>0.02</v>
      </c>
      <c r="AE1509" s="19">
        <v>0.02</v>
      </c>
      <c r="AF1509" s="19">
        <v>0.02</v>
      </c>
      <c r="AG1509" s="19">
        <v>0.02</v>
      </c>
      <c r="AH1509" s="19">
        <v>0.02</v>
      </c>
      <c r="AI1509" s="19">
        <v>0.02</v>
      </c>
      <c r="AJ1509" s="19">
        <v>0.02</v>
      </c>
      <c r="AK1509" s="19">
        <v>0.02</v>
      </c>
    </row>
    <row r="1510" spans="1:37" x14ac:dyDescent="0.3">
      <c r="A1510" s="19" t="str">
        <f t="shared" si="38"/>
        <v>SDGbaseTRAv2_UrbAS_BAU_wICAGRcorrTINSXhhd-5</v>
      </c>
      <c r="B1510" s="17" t="s">
        <v>221</v>
      </c>
      <c r="C1510" s="18" t="s">
        <v>277</v>
      </c>
      <c r="D1510" s="23" t="s">
        <v>94</v>
      </c>
      <c r="E1510" s="19" t="s">
        <v>89</v>
      </c>
      <c r="F1510" s="19">
        <v>0.04</v>
      </c>
      <c r="G1510" s="19">
        <v>0.04</v>
      </c>
      <c r="H1510" s="19">
        <v>0.04</v>
      </c>
      <c r="I1510" s="19">
        <v>0.04</v>
      </c>
      <c r="J1510" s="19">
        <v>0.04</v>
      </c>
      <c r="K1510" s="19">
        <v>0.04</v>
      </c>
      <c r="L1510" s="19">
        <v>0.04</v>
      </c>
      <c r="M1510" s="19">
        <v>0.04</v>
      </c>
      <c r="N1510" s="19">
        <v>0.04</v>
      </c>
      <c r="O1510" s="19">
        <v>0.04</v>
      </c>
      <c r="P1510" s="19">
        <v>0.05</v>
      </c>
      <c r="Q1510" s="19">
        <v>0.05</v>
      </c>
      <c r="R1510" s="19">
        <v>0.04</v>
      </c>
      <c r="S1510" s="19">
        <v>0.04</v>
      </c>
      <c r="T1510" s="19">
        <v>0.04</v>
      </c>
      <c r="U1510" s="19">
        <v>0.04</v>
      </c>
      <c r="V1510" s="19">
        <v>0.04</v>
      </c>
      <c r="W1510" s="19">
        <v>0.04</v>
      </c>
      <c r="X1510" s="19">
        <v>0.04</v>
      </c>
      <c r="Y1510" s="19">
        <v>0.04</v>
      </c>
      <c r="Z1510" s="19">
        <v>0.04</v>
      </c>
      <c r="AA1510" s="19">
        <v>0.04</v>
      </c>
      <c r="AB1510" s="19">
        <v>0.04</v>
      </c>
      <c r="AC1510" s="19">
        <v>0.04</v>
      </c>
      <c r="AD1510" s="19">
        <v>0.04</v>
      </c>
      <c r="AE1510" s="19">
        <v>0.04</v>
      </c>
      <c r="AF1510" s="19">
        <v>0.03</v>
      </c>
      <c r="AG1510" s="19">
        <v>0.03</v>
      </c>
      <c r="AH1510" s="19">
        <v>0.04</v>
      </c>
      <c r="AI1510" s="19">
        <v>0.04</v>
      </c>
      <c r="AJ1510" s="19">
        <v>0.04</v>
      </c>
      <c r="AK1510" s="19">
        <v>0.04</v>
      </c>
    </row>
    <row r="1511" spans="1:37" x14ac:dyDescent="0.3">
      <c r="A1511" s="19" t="str">
        <f t="shared" si="38"/>
        <v>SDGbaseTRAv2_UrbAS_BAU_wICAGRcorrTINSXhhd-6</v>
      </c>
      <c r="B1511" s="17" t="s">
        <v>221</v>
      </c>
      <c r="C1511" s="18" t="s">
        <v>277</v>
      </c>
      <c r="D1511" s="23" t="s">
        <v>94</v>
      </c>
      <c r="E1511" s="19" t="s">
        <v>90</v>
      </c>
      <c r="F1511" s="19">
        <v>0.05</v>
      </c>
      <c r="G1511" s="19">
        <v>0.05</v>
      </c>
      <c r="H1511" s="19">
        <v>0.05</v>
      </c>
      <c r="I1511" s="19">
        <v>0.06</v>
      </c>
      <c r="J1511" s="19">
        <v>0.06</v>
      </c>
      <c r="K1511" s="19">
        <v>0.06</v>
      </c>
      <c r="L1511" s="19">
        <v>0.06</v>
      </c>
      <c r="M1511" s="19">
        <v>0.06</v>
      </c>
      <c r="N1511" s="19">
        <v>0.06</v>
      </c>
      <c r="O1511" s="19">
        <v>0.06</v>
      </c>
      <c r="P1511" s="19">
        <v>0.06</v>
      </c>
      <c r="Q1511" s="19">
        <v>0.06</v>
      </c>
      <c r="R1511" s="19">
        <v>0.06</v>
      </c>
      <c r="S1511" s="19">
        <v>0.06</v>
      </c>
      <c r="T1511" s="19">
        <v>0.06</v>
      </c>
      <c r="U1511" s="19">
        <v>0.06</v>
      </c>
      <c r="V1511" s="19">
        <v>0.06</v>
      </c>
      <c r="W1511" s="19">
        <v>0.05</v>
      </c>
      <c r="X1511" s="19">
        <v>0.05</v>
      </c>
      <c r="Y1511" s="19">
        <v>0.05</v>
      </c>
      <c r="Z1511" s="19">
        <v>0.05</v>
      </c>
      <c r="AA1511" s="19">
        <v>0.05</v>
      </c>
      <c r="AB1511" s="19">
        <v>0.05</v>
      </c>
      <c r="AC1511" s="19">
        <v>0.05</v>
      </c>
      <c r="AD1511" s="19">
        <v>0.05</v>
      </c>
      <c r="AE1511" s="19">
        <v>0.05</v>
      </c>
      <c r="AF1511" s="19">
        <v>0.05</v>
      </c>
      <c r="AG1511" s="19">
        <v>0.05</v>
      </c>
      <c r="AH1511" s="19">
        <v>0.05</v>
      </c>
      <c r="AI1511" s="19">
        <v>0.05</v>
      </c>
      <c r="AJ1511" s="19">
        <v>0.05</v>
      </c>
      <c r="AK1511" s="19">
        <v>0.05</v>
      </c>
    </row>
    <row r="1512" spans="1:37" x14ac:dyDescent="0.3">
      <c r="A1512" s="19" t="str">
        <f t="shared" si="38"/>
        <v>SDGbaseTRAv2_UrbAS_BAU_wICAGRcorrTINSXhhd-7</v>
      </c>
      <c r="B1512" s="17" t="s">
        <v>221</v>
      </c>
      <c r="C1512" s="18" t="s">
        <v>277</v>
      </c>
      <c r="D1512" s="23" t="s">
        <v>94</v>
      </c>
      <c r="E1512" s="19" t="s">
        <v>91</v>
      </c>
      <c r="F1512" s="19">
        <v>0.08</v>
      </c>
      <c r="G1512" s="19">
        <v>0.09</v>
      </c>
      <c r="H1512" s="19">
        <v>0.09</v>
      </c>
      <c r="I1512" s="19">
        <v>0.09</v>
      </c>
      <c r="J1512" s="19">
        <v>0.1</v>
      </c>
      <c r="K1512" s="19">
        <v>0.1</v>
      </c>
      <c r="L1512" s="19">
        <v>0.1</v>
      </c>
      <c r="M1512" s="19">
        <v>0.1</v>
      </c>
      <c r="N1512" s="19">
        <v>0.1</v>
      </c>
      <c r="O1512" s="19">
        <v>0.1</v>
      </c>
      <c r="P1512" s="19">
        <v>0.1</v>
      </c>
      <c r="Q1512" s="19">
        <v>0.1</v>
      </c>
      <c r="R1512" s="19">
        <v>0.1</v>
      </c>
      <c r="S1512" s="19">
        <v>0.09</v>
      </c>
      <c r="T1512" s="19">
        <v>0.09</v>
      </c>
      <c r="U1512" s="19">
        <v>0.09</v>
      </c>
      <c r="V1512" s="19">
        <v>0.09</v>
      </c>
      <c r="W1512" s="19">
        <v>0.09</v>
      </c>
      <c r="X1512" s="19">
        <v>0.09</v>
      </c>
      <c r="Y1512" s="19">
        <v>0.08</v>
      </c>
      <c r="Z1512" s="19">
        <v>0.08</v>
      </c>
      <c r="AA1512" s="19">
        <v>0.08</v>
      </c>
      <c r="AB1512" s="19">
        <v>0.08</v>
      </c>
      <c r="AC1512" s="19">
        <v>0.08</v>
      </c>
      <c r="AD1512" s="19">
        <v>0.08</v>
      </c>
      <c r="AE1512" s="19">
        <v>0.08</v>
      </c>
      <c r="AF1512" s="19">
        <v>0.08</v>
      </c>
      <c r="AG1512" s="19">
        <v>7.0000000000000007E-2</v>
      </c>
      <c r="AH1512" s="19">
        <v>0.08</v>
      </c>
      <c r="AI1512" s="19">
        <v>0.08</v>
      </c>
      <c r="AJ1512" s="19">
        <v>0.08</v>
      </c>
      <c r="AK1512" s="19">
        <v>0.08</v>
      </c>
    </row>
    <row r="1513" spans="1:37" x14ac:dyDescent="0.3">
      <c r="A1513" s="19" t="str">
        <f t="shared" si="38"/>
        <v>SDGbaseTRAv2_UrbAS_BAU_wICAGRcorrTINSXhhd-8</v>
      </c>
      <c r="B1513" s="17" t="s">
        <v>221</v>
      </c>
      <c r="C1513" s="18" t="s">
        <v>277</v>
      </c>
      <c r="D1513" s="23" t="s">
        <v>94</v>
      </c>
      <c r="E1513" s="19" t="s">
        <v>92</v>
      </c>
      <c r="F1513" s="19">
        <v>0.15</v>
      </c>
      <c r="G1513" s="19">
        <v>0.16</v>
      </c>
      <c r="H1513" s="19">
        <v>0.15</v>
      </c>
      <c r="I1513" s="19">
        <v>0.17</v>
      </c>
      <c r="J1513" s="19">
        <v>0.17</v>
      </c>
      <c r="K1513" s="19">
        <v>0.17</v>
      </c>
      <c r="L1513" s="19">
        <v>0.17</v>
      </c>
      <c r="M1513" s="19">
        <v>0.17</v>
      </c>
      <c r="N1513" s="19">
        <v>0.17</v>
      </c>
      <c r="O1513" s="19">
        <v>0.18</v>
      </c>
      <c r="P1513" s="19">
        <v>0.18</v>
      </c>
      <c r="Q1513" s="19">
        <v>0.18</v>
      </c>
      <c r="R1513" s="19">
        <v>0.17</v>
      </c>
      <c r="S1513" s="19">
        <v>0.17</v>
      </c>
      <c r="T1513" s="19">
        <v>0.17</v>
      </c>
      <c r="U1513" s="19">
        <v>0.16</v>
      </c>
      <c r="V1513" s="19">
        <v>0.16</v>
      </c>
      <c r="W1513" s="19">
        <v>0.16</v>
      </c>
      <c r="X1513" s="19">
        <v>0.15</v>
      </c>
      <c r="Y1513" s="19">
        <v>0.15</v>
      </c>
      <c r="Z1513" s="19">
        <v>0.15</v>
      </c>
      <c r="AA1513" s="19">
        <v>0.15</v>
      </c>
      <c r="AB1513" s="19">
        <v>0.14000000000000001</v>
      </c>
      <c r="AC1513" s="19">
        <v>0.14000000000000001</v>
      </c>
      <c r="AD1513" s="19">
        <v>0.14000000000000001</v>
      </c>
      <c r="AE1513" s="19">
        <v>0.14000000000000001</v>
      </c>
      <c r="AF1513" s="19">
        <v>0.14000000000000001</v>
      </c>
      <c r="AG1513" s="19">
        <v>0.13</v>
      </c>
      <c r="AH1513" s="19">
        <v>0.14000000000000001</v>
      </c>
      <c r="AI1513" s="19">
        <v>0.14000000000000001</v>
      </c>
      <c r="AJ1513" s="19">
        <v>0.14000000000000001</v>
      </c>
      <c r="AK1513" s="19">
        <v>0.15</v>
      </c>
    </row>
    <row r="1514" spans="1:37" x14ac:dyDescent="0.3">
      <c r="A1514" s="19" t="str">
        <f t="shared" si="38"/>
        <v>SDGbaseTRAv2_UrbAS_BAU_wICAGRcorrTINSXhhd-9</v>
      </c>
      <c r="B1514" s="17" t="s">
        <v>221</v>
      </c>
      <c r="C1514" s="18" t="s">
        <v>277</v>
      </c>
      <c r="D1514" s="23" t="s">
        <v>94</v>
      </c>
      <c r="E1514" s="19" t="s">
        <v>93</v>
      </c>
      <c r="F1514" s="19">
        <v>0.2</v>
      </c>
      <c r="G1514" s="19">
        <v>0.21</v>
      </c>
      <c r="H1514" s="19">
        <v>0.21</v>
      </c>
      <c r="I1514" s="19">
        <v>0.22</v>
      </c>
      <c r="J1514" s="19">
        <v>0.23</v>
      </c>
      <c r="K1514" s="19">
        <v>0.23</v>
      </c>
      <c r="L1514" s="19">
        <v>0.23</v>
      </c>
      <c r="M1514" s="19">
        <v>0.23</v>
      </c>
      <c r="N1514" s="19">
        <v>0.23</v>
      </c>
      <c r="O1514" s="19">
        <v>0.23</v>
      </c>
      <c r="P1514" s="19">
        <v>0.23</v>
      </c>
      <c r="Q1514" s="19">
        <v>0.23</v>
      </c>
      <c r="R1514" s="19">
        <v>0.23</v>
      </c>
      <c r="S1514" s="19">
        <v>0.23</v>
      </c>
      <c r="T1514" s="19">
        <v>0.22</v>
      </c>
      <c r="U1514" s="19">
        <v>0.22</v>
      </c>
      <c r="V1514" s="19">
        <v>0.21</v>
      </c>
      <c r="W1514" s="19">
        <v>0.21</v>
      </c>
      <c r="X1514" s="19">
        <v>0.21</v>
      </c>
      <c r="Y1514" s="19">
        <v>0.2</v>
      </c>
      <c r="Z1514" s="19">
        <v>0.2</v>
      </c>
      <c r="AA1514" s="19">
        <v>0.19</v>
      </c>
      <c r="AB1514" s="19">
        <v>0.19</v>
      </c>
      <c r="AC1514" s="19">
        <v>0.19</v>
      </c>
      <c r="AD1514" s="19">
        <v>0.18</v>
      </c>
      <c r="AE1514" s="19">
        <v>0.18</v>
      </c>
      <c r="AF1514" s="19">
        <v>0.18</v>
      </c>
      <c r="AG1514" s="19">
        <v>0.18</v>
      </c>
      <c r="AH1514" s="19">
        <v>0.18</v>
      </c>
      <c r="AI1514" s="19">
        <v>0.19</v>
      </c>
      <c r="AJ1514" s="19">
        <v>0.19</v>
      </c>
      <c r="AK1514" s="19">
        <v>0.2</v>
      </c>
    </row>
    <row r="1515" spans="1:37" x14ac:dyDescent="0.3">
      <c r="A1515" s="19" t="str">
        <f t="shared" si="38"/>
        <v>SDGbaseTRAv2_UrbAS_BAU_wICAGRcorrMPSXent-n</v>
      </c>
      <c r="B1515" s="17" t="s">
        <v>221</v>
      </c>
      <c r="C1515" s="18" t="s">
        <v>277</v>
      </c>
      <c r="D1515" s="23" t="s">
        <v>81</v>
      </c>
      <c r="E1515" s="19" t="s">
        <v>82</v>
      </c>
      <c r="F1515" s="19">
        <v>0.44</v>
      </c>
      <c r="G1515" s="19">
        <v>0.44</v>
      </c>
      <c r="H1515" s="19">
        <v>0.44</v>
      </c>
      <c r="I1515" s="19">
        <v>0.44</v>
      </c>
      <c r="J1515" s="19">
        <v>0.44</v>
      </c>
      <c r="K1515" s="19">
        <v>0.44</v>
      </c>
      <c r="L1515" s="19">
        <v>0.44</v>
      </c>
      <c r="M1515" s="19">
        <v>0.44</v>
      </c>
      <c r="N1515" s="19">
        <v>0.44</v>
      </c>
      <c r="O1515" s="19">
        <v>0.44</v>
      </c>
      <c r="P1515" s="19">
        <v>0.44</v>
      </c>
      <c r="Q1515" s="19">
        <v>0.44</v>
      </c>
      <c r="R1515" s="19">
        <v>0.44</v>
      </c>
      <c r="S1515" s="19">
        <v>0.44</v>
      </c>
      <c r="T1515" s="19">
        <v>0.44</v>
      </c>
      <c r="U1515" s="19">
        <v>0.44</v>
      </c>
      <c r="V1515" s="19">
        <v>0.44</v>
      </c>
      <c r="W1515" s="19">
        <v>0.44</v>
      </c>
      <c r="X1515" s="19">
        <v>0.44</v>
      </c>
      <c r="Y1515" s="19">
        <v>0.44</v>
      </c>
      <c r="Z1515" s="19">
        <v>0.44</v>
      </c>
      <c r="AA1515" s="19">
        <v>0.44</v>
      </c>
      <c r="AB1515" s="19">
        <v>0.44</v>
      </c>
      <c r="AC1515" s="19">
        <v>0.44</v>
      </c>
      <c r="AD1515" s="19">
        <v>0.44</v>
      </c>
      <c r="AE1515" s="19">
        <v>0.44</v>
      </c>
      <c r="AF1515" s="19">
        <v>0.44</v>
      </c>
      <c r="AG1515" s="19">
        <v>0.44</v>
      </c>
      <c r="AH1515" s="19">
        <v>0.44</v>
      </c>
      <c r="AI1515" s="19">
        <v>0.44</v>
      </c>
      <c r="AJ1515" s="19">
        <v>0.44</v>
      </c>
      <c r="AK1515" s="19">
        <v>0.44</v>
      </c>
    </row>
    <row r="1516" spans="1:37" x14ac:dyDescent="0.3">
      <c r="A1516" s="19" t="str">
        <f t="shared" si="38"/>
        <v>SDGbaseTRAv2_UrbAS_BAU_wICAGRcorrMPSXent-e</v>
      </c>
      <c r="B1516" s="17" t="s">
        <v>221</v>
      </c>
      <c r="C1516" s="18" t="s">
        <v>277</v>
      </c>
      <c r="D1516" s="23" t="s">
        <v>81</v>
      </c>
      <c r="E1516" s="19" t="s">
        <v>83</v>
      </c>
      <c r="F1516" s="19">
        <v>1</v>
      </c>
      <c r="G1516" s="19">
        <v>1</v>
      </c>
      <c r="H1516" s="19">
        <v>1</v>
      </c>
      <c r="I1516" s="19">
        <v>1</v>
      </c>
      <c r="J1516" s="19">
        <v>1</v>
      </c>
      <c r="K1516" s="19">
        <v>1</v>
      </c>
      <c r="L1516" s="19">
        <v>1</v>
      </c>
      <c r="M1516" s="19">
        <v>1</v>
      </c>
      <c r="N1516" s="19">
        <v>1</v>
      </c>
      <c r="O1516" s="19">
        <v>1</v>
      </c>
      <c r="P1516" s="19">
        <v>1</v>
      </c>
      <c r="Q1516" s="19">
        <v>1</v>
      </c>
      <c r="R1516" s="19">
        <v>1</v>
      </c>
      <c r="S1516" s="19">
        <v>1</v>
      </c>
      <c r="T1516" s="19">
        <v>1</v>
      </c>
      <c r="U1516" s="19">
        <v>1</v>
      </c>
      <c r="V1516" s="19">
        <v>1</v>
      </c>
      <c r="W1516" s="19">
        <v>1</v>
      </c>
      <c r="X1516" s="19">
        <v>1</v>
      </c>
      <c r="Y1516" s="19">
        <v>1</v>
      </c>
      <c r="Z1516" s="19">
        <v>1</v>
      </c>
      <c r="AA1516" s="19">
        <v>1</v>
      </c>
      <c r="AB1516" s="19">
        <v>1</v>
      </c>
      <c r="AC1516" s="19">
        <v>1</v>
      </c>
      <c r="AD1516" s="19">
        <v>1</v>
      </c>
      <c r="AE1516" s="19">
        <v>1</v>
      </c>
      <c r="AF1516" s="19">
        <v>1</v>
      </c>
      <c r="AG1516" s="19">
        <v>1</v>
      </c>
      <c r="AH1516" s="19">
        <v>1</v>
      </c>
      <c r="AI1516" s="19">
        <v>1</v>
      </c>
      <c r="AJ1516" s="19">
        <v>1</v>
      </c>
      <c r="AK1516" s="19">
        <v>1</v>
      </c>
    </row>
    <row r="1517" spans="1:37" x14ac:dyDescent="0.3">
      <c r="A1517" s="19" t="str">
        <f t="shared" si="38"/>
        <v>SDGbaseTRAv2_UrbAS_BAU_wICAGRcorrMPSXhhd-0</v>
      </c>
      <c r="B1517" s="17" t="s">
        <v>221</v>
      </c>
      <c r="C1517" s="18" t="s">
        <v>277</v>
      </c>
      <c r="D1517" s="23" t="s">
        <v>81</v>
      </c>
      <c r="E1517" s="19" t="s">
        <v>84</v>
      </c>
      <c r="F1517" s="19">
        <v>0</v>
      </c>
      <c r="G1517" s="19">
        <v>0</v>
      </c>
      <c r="H1517" s="19">
        <v>0</v>
      </c>
      <c r="I1517" s="19">
        <v>0</v>
      </c>
      <c r="J1517" s="19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0</v>
      </c>
      <c r="P1517" s="19">
        <v>0</v>
      </c>
      <c r="Q1517" s="19">
        <v>0</v>
      </c>
      <c r="R1517" s="19">
        <v>0.01</v>
      </c>
      <c r="S1517" s="19">
        <v>0.01</v>
      </c>
      <c r="T1517" s="19">
        <v>0.01</v>
      </c>
      <c r="U1517" s="19">
        <v>0.01</v>
      </c>
      <c r="V1517" s="19">
        <v>0.01</v>
      </c>
      <c r="W1517" s="19">
        <v>0.01</v>
      </c>
      <c r="X1517" s="19">
        <v>0.01</v>
      </c>
      <c r="Y1517" s="19">
        <v>0.01</v>
      </c>
      <c r="Z1517" s="19">
        <v>0.01</v>
      </c>
      <c r="AA1517" s="19">
        <v>0.01</v>
      </c>
      <c r="AB1517" s="19">
        <v>0.01</v>
      </c>
      <c r="AC1517" s="19">
        <v>0.01</v>
      </c>
      <c r="AD1517" s="19">
        <v>0.01</v>
      </c>
      <c r="AE1517" s="19">
        <v>0.01</v>
      </c>
      <c r="AF1517" s="19">
        <v>0.01</v>
      </c>
      <c r="AG1517" s="19">
        <v>0.01</v>
      </c>
      <c r="AH1517" s="19">
        <v>0</v>
      </c>
      <c r="AI1517" s="19">
        <v>0</v>
      </c>
      <c r="AJ1517" s="19">
        <v>-0.01</v>
      </c>
      <c r="AK1517" s="19">
        <v>-0.01</v>
      </c>
    </row>
    <row r="1518" spans="1:37" x14ac:dyDescent="0.3">
      <c r="A1518" s="19" t="str">
        <f t="shared" si="38"/>
        <v>SDGbaseTRAv2_UrbAS_BAU_wICAGRcorrMPSXhhd-1</v>
      </c>
      <c r="B1518" s="17" t="s">
        <v>221</v>
      </c>
      <c r="C1518" s="18" t="s">
        <v>277</v>
      </c>
      <c r="D1518" s="23" t="s">
        <v>81</v>
      </c>
      <c r="E1518" s="19" t="s">
        <v>85</v>
      </c>
      <c r="F1518" s="19">
        <v>0</v>
      </c>
      <c r="G1518" s="19">
        <v>0</v>
      </c>
      <c r="H1518" s="19">
        <v>0</v>
      </c>
      <c r="I1518" s="19">
        <v>0</v>
      </c>
      <c r="J1518" s="19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0</v>
      </c>
      <c r="R1518" s="19">
        <v>0.01</v>
      </c>
      <c r="S1518" s="19">
        <v>0.01</v>
      </c>
      <c r="T1518" s="19">
        <v>0.01</v>
      </c>
      <c r="U1518" s="19">
        <v>0.01</v>
      </c>
      <c r="V1518" s="19">
        <v>0.01</v>
      </c>
      <c r="W1518" s="19">
        <v>0.01</v>
      </c>
      <c r="X1518" s="19">
        <v>0.01</v>
      </c>
      <c r="Y1518" s="19">
        <v>0.01</v>
      </c>
      <c r="Z1518" s="19">
        <v>0.01</v>
      </c>
      <c r="AA1518" s="19">
        <v>0.01</v>
      </c>
      <c r="AB1518" s="19">
        <v>0.01</v>
      </c>
      <c r="AC1518" s="19">
        <v>0.01</v>
      </c>
      <c r="AD1518" s="19">
        <v>0.01</v>
      </c>
      <c r="AE1518" s="19">
        <v>0.01</v>
      </c>
      <c r="AF1518" s="19">
        <v>0.01</v>
      </c>
      <c r="AG1518" s="19">
        <v>0.01</v>
      </c>
      <c r="AH1518" s="19">
        <v>0</v>
      </c>
      <c r="AI1518" s="19">
        <v>0</v>
      </c>
      <c r="AJ1518" s="19">
        <v>-0.01</v>
      </c>
      <c r="AK1518" s="19">
        <v>-0.01</v>
      </c>
    </row>
    <row r="1519" spans="1:37" x14ac:dyDescent="0.3">
      <c r="A1519" s="19" t="str">
        <f t="shared" si="38"/>
        <v>SDGbaseTRAv2_UrbAS_BAU_wICAGRcorrMPSXhhd-2</v>
      </c>
      <c r="B1519" s="17" t="s">
        <v>221</v>
      </c>
      <c r="C1519" s="18" t="s">
        <v>277</v>
      </c>
      <c r="D1519" s="23" t="s">
        <v>81</v>
      </c>
      <c r="E1519" s="19" t="s">
        <v>86</v>
      </c>
      <c r="F1519" s="19">
        <v>0</v>
      </c>
      <c r="G1519" s="19">
        <v>0</v>
      </c>
      <c r="H1519" s="19">
        <v>0</v>
      </c>
      <c r="I1519" s="19">
        <v>0</v>
      </c>
      <c r="J1519" s="19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0</v>
      </c>
      <c r="P1519" s="19">
        <v>0</v>
      </c>
      <c r="Q1519" s="19">
        <v>0.01</v>
      </c>
      <c r="R1519" s="19">
        <v>0.01</v>
      </c>
      <c r="S1519" s="19">
        <v>0.01</v>
      </c>
      <c r="T1519" s="19">
        <v>0.01</v>
      </c>
      <c r="U1519" s="19">
        <v>0.01</v>
      </c>
      <c r="V1519" s="19">
        <v>0.01</v>
      </c>
      <c r="W1519" s="19">
        <v>0.01</v>
      </c>
      <c r="X1519" s="19">
        <v>0.01</v>
      </c>
      <c r="Y1519" s="19">
        <v>0.01</v>
      </c>
      <c r="Z1519" s="19">
        <v>0.01</v>
      </c>
      <c r="AA1519" s="19">
        <v>0.01</v>
      </c>
      <c r="AB1519" s="19">
        <v>0.01</v>
      </c>
      <c r="AC1519" s="19">
        <v>0.01</v>
      </c>
      <c r="AD1519" s="19">
        <v>0.01</v>
      </c>
      <c r="AE1519" s="19">
        <v>0.01</v>
      </c>
      <c r="AF1519" s="19">
        <v>0.01</v>
      </c>
      <c r="AG1519" s="19">
        <v>0.01</v>
      </c>
      <c r="AH1519" s="19">
        <v>0</v>
      </c>
      <c r="AI1519" s="19">
        <v>0</v>
      </c>
      <c r="AJ1519" s="19">
        <v>-0.01</v>
      </c>
      <c r="AK1519" s="19">
        <v>-0.01</v>
      </c>
    </row>
    <row r="1520" spans="1:37" x14ac:dyDescent="0.3">
      <c r="A1520" s="19" t="str">
        <f t="shared" si="38"/>
        <v>SDGbaseTRAv2_UrbAS_BAU_wICAGRcorrMPSXhhd-3</v>
      </c>
      <c r="B1520" s="17" t="s">
        <v>221</v>
      </c>
      <c r="C1520" s="18" t="s">
        <v>277</v>
      </c>
      <c r="D1520" s="23" t="s">
        <v>81</v>
      </c>
      <c r="E1520" s="19" t="s">
        <v>87</v>
      </c>
      <c r="F1520" s="19">
        <v>0</v>
      </c>
      <c r="G1520" s="19">
        <v>0</v>
      </c>
      <c r="H1520" s="19">
        <v>0</v>
      </c>
      <c r="I1520" s="19">
        <v>0</v>
      </c>
      <c r="J1520" s="19">
        <v>0</v>
      </c>
      <c r="K1520" s="19">
        <v>0</v>
      </c>
      <c r="L1520" s="19">
        <v>0</v>
      </c>
      <c r="M1520" s="19">
        <v>0</v>
      </c>
      <c r="N1520" s="19">
        <v>0.01</v>
      </c>
      <c r="O1520" s="19">
        <v>0.01</v>
      </c>
      <c r="P1520" s="19">
        <v>0.01</v>
      </c>
      <c r="Q1520" s="19">
        <v>0.01</v>
      </c>
      <c r="R1520" s="19">
        <v>0.01</v>
      </c>
      <c r="S1520" s="19">
        <v>0.01</v>
      </c>
      <c r="T1520" s="19">
        <v>0.01</v>
      </c>
      <c r="U1520" s="19">
        <v>0.01</v>
      </c>
      <c r="V1520" s="19">
        <v>0.01</v>
      </c>
      <c r="W1520" s="19">
        <v>0.01</v>
      </c>
      <c r="X1520" s="19">
        <v>0.01</v>
      </c>
      <c r="Y1520" s="19">
        <v>0.01</v>
      </c>
      <c r="Z1520" s="19">
        <v>0.01</v>
      </c>
      <c r="AA1520" s="19">
        <v>0.01</v>
      </c>
      <c r="AB1520" s="19">
        <v>0.01</v>
      </c>
      <c r="AC1520" s="19">
        <v>0.01</v>
      </c>
      <c r="AD1520" s="19">
        <v>0.01</v>
      </c>
      <c r="AE1520" s="19">
        <v>0.01</v>
      </c>
      <c r="AF1520" s="19">
        <v>0.01</v>
      </c>
      <c r="AG1520" s="19">
        <v>0.01</v>
      </c>
      <c r="AH1520" s="19">
        <v>0</v>
      </c>
      <c r="AI1520" s="19">
        <v>0</v>
      </c>
      <c r="AJ1520" s="19">
        <v>-0.01</v>
      </c>
      <c r="AK1520" s="19">
        <v>-0.01</v>
      </c>
    </row>
    <row r="1521" spans="1:37" x14ac:dyDescent="0.3">
      <c r="A1521" s="19" t="str">
        <f t="shared" si="38"/>
        <v>SDGbaseTRAv2_UrbAS_BAU_wICAGRcorrMPSXhhd-4</v>
      </c>
      <c r="B1521" s="17" t="s">
        <v>221</v>
      </c>
      <c r="C1521" s="18" t="s">
        <v>277</v>
      </c>
      <c r="D1521" s="23" t="s">
        <v>81</v>
      </c>
      <c r="E1521" s="19" t="s">
        <v>88</v>
      </c>
      <c r="F1521" s="19">
        <v>0</v>
      </c>
      <c r="G1521" s="19">
        <v>0</v>
      </c>
      <c r="H1521" s="19">
        <v>0</v>
      </c>
      <c r="I1521" s="19">
        <v>0</v>
      </c>
      <c r="J1521" s="19">
        <v>0</v>
      </c>
      <c r="K1521" s="19">
        <v>0</v>
      </c>
      <c r="L1521" s="19">
        <v>0</v>
      </c>
      <c r="M1521" s="19">
        <v>0.01</v>
      </c>
      <c r="N1521" s="19">
        <v>0.01</v>
      </c>
      <c r="O1521" s="19">
        <v>0.01</v>
      </c>
      <c r="P1521" s="19">
        <v>0.01</v>
      </c>
      <c r="Q1521" s="19">
        <v>0.01</v>
      </c>
      <c r="R1521" s="19">
        <v>0.01</v>
      </c>
      <c r="S1521" s="19">
        <v>0.01</v>
      </c>
      <c r="T1521" s="19">
        <v>0.01</v>
      </c>
      <c r="U1521" s="19">
        <v>0.01</v>
      </c>
      <c r="V1521" s="19">
        <v>0.01</v>
      </c>
      <c r="W1521" s="19">
        <v>0.01</v>
      </c>
      <c r="X1521" s="19">
        <v>0.01</v>
      </c>
      <c r="Y1521" s="19">
        <v>0.01</v>
      </c>
      <c r="Z1521" s="19">
        <v>0.01</v>
      </c>
      <c r="AA1521" s="19">
        <v>0.01</v>
      </c>
      <c r="AB1521" s="19">
        <v>0.01</v>
      </c>
      <c r="AC1521" s="19">
        <v>0.01</v>
      </c>
      <c r="AD1521" s="19">
        <v>0.01</v>
      </c>
      <c r="AE1521" s="19">
        <v>0.01</v>
      </c>
      <c r="AF1521" s="19">
        <v>0.01</v>
      </c>
      <c r="AG1521" s="19">
        <v>0.01</v>
      </c>
      <c r="AH1521" s="19">
        <v>0</v>
      </c>
      <c r="AI1521" s="19">
        <v>0</v>
      </c>
      <c r="AJ1521" s="19">
        <v>-0.01</v>
      </c>
      <c r="AK1521" s="19">
        <v>-0.01</v>
      </c>
    </row>
    <row r="1522" spans="1:37" x14ac:dyDescent="0.3">
      <c r="A1522" s="19" t="str">
        <f t="shared" si="38"/>
        <v>SDGbaseTRAv2_UrbAS_BAU_wICAGRcorrMPSXhhd-5</v>
      </c>
      <c r="B1522" s="17" t="s">
        <v>221</v>
      </c>
      <c r="C1522" s="18" t="s">
        <v>277</v>
      </c>
      <c r="D1522" s="23" t="s">
        <v>81</v>
      </c>
      <c r="E1522" s="19" t="s">
        <v>89</v>
      </c>
      <c r="F1522" s="19">
        <v>0</v>
      </c>
      <c r="G1522" s="19">
        <v>0</v>
      </c>
      <c r="H1522" s="19">
        <v>0</v>
      </c>
      <c r="I1522" s="19">
        <v>0</v>
      </c>
      <c r="J1522" s="19">
        <v>0</v>
      </c>
      <c r="K1522" s="19">
        <v>0</v>
      </c>
      <c r="L1522" s="19">
        <v>0</v>
      </c>
      <c r="M1522" s="19">
        <v>0.01</v>
      </c>
      <c r="N1522" s="19">
        <v>0.01</v>
      </c>
      <c r="O1522" s="19">
        <v>0.01</v>
      </c>
      <c r="P1522" s="19">
        <v>0.01</v>
      </c>
      <c r="Q1522" s="19">
        <v>0.01</v>
      </c>
      <c r="R1522" s="19">
        <v>0.01</v>
      </c>
      <c r="S1522" s="19">
        <v>0.01</v>
      </c>
      <c r="T1522" s="19">
        <v>0.01</v>
      </c>
      <c r="U1522" s="19">
        <v>0.01</v>
      </c>
      <c r="V1522" s="19">
        <v>0.01</v>
      </c>
      <c r="W1522" s="19">
        <v>0.01</v>
      </c>
      <c r="X1522" s="19">
        <v>0.01</v>
      </c>
      <c r="Y1522" s="19">
        <v>0.01</v>
      </c>
      <c r="Z1522" s="19">
        <v>0.01</v>
      </c>
      <c r="AA1522" s="19">
        <v>0.01</v>
      </c>
      <c r="AB1522" s="19">
        <v>0.01</v>
      </c>
      <c r="AC1522" s="19">
        <v>0.01</v>
      </c>
      <c r="AD1522" s="19">
        <v>0.01</v>
      </c>
      <c r="AE1522" s="19">
        <v>0.01</v>
      </c>
      <c r="AF1522" s="19">
        <v>0.01</v>
      </c>
      <c r="AG1522" s="19">
        <v>0.01</v>
      </c>
      <c r="AH1522" s="19">
        <v>0</v>
      </c>
      <c r="AI1522" s="19">
        <v>0</v>
      </c>
      <c r="AJ1522" s="19">
        <v>-0.01</v>
      </c>
      <c r="AK1522" s="19">
        <v>-0.01</v>
      </c>
    </row>
    <row r="1523" spans="1:37" x14ac:dyDescent="0.3">
      <c r="A1523" s="19" t="str">
        <f t="shared" si="38"/>
        <v>SDGbaseTRAv2_UrbAS_BAU_wICAGRcorrMPSXhhd-6</v>
      </c>
      <c r="B1523" s="17" t="s">
        <v>221</v>
      </c>
      <c r="C1523" s="18" t="s">
        <v>277</v>
      </c>
      <c r="D1523" s="23" t="s">
        <v>81</v>
      </c>
      <c r="E1523" s="19" t="s">
        <v>90</v>
      </c>
      <c r="F1523" s="19">
        <v>0</v>
      </c>
      <c r="G1523" s="19">
        <v>0</v>
      </c>
      <c r="H1523" s="19">
        <v>0</v>
      </c>
      <c r="I1523" s="19">
        <v>0</v>
      </c>
      <c r="J1523" s="19">
        <v>0</v>
      </c>
      <c r="K1523" s="19">
        <v>0</v>
      </c>
      <c r="L1523" s="19">
        <v>0</v>
      </c>
      <c r="M1523" s="19">
        <v>0.01</v>
      </c>
      <c r="N1523" s="19">
        <v>0.01</v>
      </c>
      <c r="O1523" s="19">
        <v>0.01</v>
      </c>
      <c r="P1523" s="19">
        <v>0.01</v>
      </c>
      <c r="Q1523" s="19">
        <v>0.01</v>
      </c>
      <c r="R1523" s="19">
        <v>0.01</v>
      </c>
      <c r="S1523" s="19">
        <v>0.01</v>
      </c>
      <c r="T1523" s="19">
        <v>0.01</v>
      </c>
      <c r="U1523" s="19">
        <v>0.01</v>
      </c>
      <c r="V1523" s="19">
        <v>0.01</v>
      </c>
      <c r="W1523" s="19">
        <v>0.01</v>
      </c>
      <c r="X1523" s="19">
        <v>0.01</v>
      </c>
      <c r="Y1523" s="19">
        <v>0.01</v>
      </c>
      <c r="Z1523" s="19">
        <v>0.01</v>
      </c>
      <c r="AA1523" s="19">
        <v>0.01</v>
      </c>
      <c r="AB1523" s="19">
        <v>0.01</v>
      </c>
      <c r="AC1523" s="19">
        <v>0.01</v>
      </c>
      <c r="AD1523" s="19">
        <v>0.01</v>
      </c>
      <c r="AE1523" s="19">
        <v>0.01</v>
      </c>
      <c r="AF1523" s="19">
        <v>0.01</v>
      </c>
      <c r="AG1523" s="19">
        <v>0.01</v>
      </c>
      <c r="AH1523" s="19">
        <v>0</v>
      </c>
      <c r="AI1523" s="19">
        <v>0</v>
      </c>
      <c r="AJ1523" s="19">
        <v>-0.01</v>
      </c>
      <c r="AK1523" s="19">
        <v>-0.01</v>
      </c>
    </row>
    <row r="1524" spans="1:37" x14ac:dyDescent="0.3">
      <c r="A1524" s="19" t="str">
        <f t="shared" si="38"/>
        <v>SDGbaseTRAv2_UrbAS_BAU_wICAGRcorrMPSXhhd-7</v>
      </c>
      <c r="B1524" s="17" t="s">
        <v>221</v>
      </c>
      <c r="C1524" s="18" t="s">
        <v>277</v>
      </c>
      <c r="D1524" s="23" t="s">
        <v>81</v>
      </c>
      <c r="E1524" s="19" t="s">
        <v>91</v>
      </c>
      <c r="F1524" s="19">
        <v>0</v>
      </c>
      <c r="G1524" s="19">
        <v>0</v>
      </c>
      <c r="H1524" s="19">
        <v>0.01</v>
      </c>
      <c r="I1524" s="19">
        <v>0.01</v>
      </c>
      <c r="J1524" s="19">
        <v>0.01</v>
      </c>
      <c r="K1524" s="19">
        <v>0.01</v>
      </c>
      <c r="L1524" s="19">
        <v>0.01</v>
      </c>
      <c r="M1524" s="19">
        <v>0.01</v>
      </c>
      <c r="N1524" s="19">
        <v>0.01</v>
      </c>
      <c r="O1524" s="19">
        <v>0.01</v>
      </c>
      <c r="P1524" s="19">
        <v>0.01</v>
      </c>
      <c r="Q1524" s="19">
        <v>0.01</v>
      </c>
      <c r="R1524" s="19">
        <v>0.01</v>
      </c>
      <c r="S1524" s="19">
        <v>0.01</v>
      </c>
      <c r="T1524" s="19">
        <v>0.01</v>
      </c>
      <c r="U1524" s="19">
        <v>0.01</v>
      </c>
      <c r="V1524" s="19">
        <v>0.01</v>
      </c>
      <c r="W1524" s="19">
        <v>0.01</v>
      </c>
      <c r="X1524" s="19">
        <v>0.01</v>
      </c>
      <c r="Y1524" s="19">
        <v>0.01</v>
      </c>
      <c r="Z1524" s="19">
        <v>0.01</v>
      </c>
      <c r="AA1524" s="19">
        <v>0.01</v>
      </c>
      <c r="AB1524" s="19">
        <v>0.01</v>
      </c>
      <c r="AC1524" s="19">
        <v>0.01</v>
      </c>
      <c r="AD1524" s="19">
        <v>0.01</v>
      </c>
      <c r="AE1524" s="19">
        <v>0.01</v>
      </c>
      <c r="AF1524" s="19">
        <v>0.01</v>
      </c>
      <c r="AG1524" s="19">
        <v>0.01</v>
      </c>
      <c r="AH1524" s="19">
        <v>0</v>
      </c>
      <c r="AI1524" s="19">
        <v>0</v>
      </c>
      <c r="AJ1524" s="19">
        <v>-0.01</v>
      </c>
      <c r="AK1524" s="19">
        <v>-0.01</v>
      </c>
    </row>
    <row r="1525" spans="1:37" x14ac:dyDescent="0.3">
      <c r="A1525" s="19" t="str">
        <f t="shared" si="38"/>
        <v>SDGbaseTRAv2_UrbAS_BAU_wICAGRcorrMPSXhhd-8</v>
      </c>
      <c r="B1525" s="17" t="s">
        <v>221</v>
      </c>
      <c r="C1525" s="18" t="s">
        <v>277</v>
      </c>
      <c r="D1525" s="23" t="s">
        <v>81</v>
      </c>
      <c r="E1525" s="19" t="s">
        <v>92</v>
      </c>
      <c r="F1525" s="19">
        <v>0.01</v>
      </c>
      <c r="G1525" s="19">
        <v>0.01</v>
      </c>
      <c r="H1525" s="19">
        <v>0.01</v>
      </c>
      <c r="I1525" s="19">
        <v>0.01</v>
      </c>
      <c r="J1525" s="19">
        <v>0.01</v>
      </c>
      <c r="K1525" s="19">
        <v>0.01</v>
      </c>
      <c r="L1525" s="19">
        <v>0.01</v>
      </c>
      <c r="M1525" s="19">
        <v>0.01</v>
      </c>
      <c r="N1525" s="19">
        <v>0.01</v>
      </c>
      <c r="O1525" s="19">
        <v>0.01</v>
      </c>
      <c r="P1525" s="19">
        <v>0.01</v>
      </c>
      <c r="Q1525" s="19">
        <v>0.01</v>
      </c>
      <c r="R1525" s="19">
        <v>0.01</v>
      </c>
      <c r="S1525" s="19">
        <v>0.01</v>
      </c>
      <c r="T1525" s="19">
        <v>0.01</v>
      </c>
      <c r="U1525" s="19">
        <v>0.01</v>
      </c>
      <c r="V1525" s="19">
        <v>0.01</v>
      </c>
      <c r="W1525" s="19">
        <v>0.01</v>
      </c>
      <c r="X1525" s="19">
        <v>0.01</v>
      </c>
      <c r="Y1525" s="19">
        <v>0.01</v>
      </c>
      <c r="Z1525" s="19">
        <v>0.01</v>
      </c>
      <c r="AA1525" s="19">
        <v>0.01</v>
      </c>
      <c r="AB1525" s="19">
        <v>0.01</v>
      </c>
      <c r="AC1525" s="19">
        <v>0.01</v>
      </c>
      <c r="AD1525" s="19">
        <v>0.01</v>
      </c>
      <c r="AE1525" s="19">
        <v>0.01</v>
      </c>
      <c r="AF1525" s="19">
        <v>0.01</v>
      </c>
      <c r="AG1525" s="19">
        <v>0.01</v>
      </c>
      <c r="AH1525" s="19">
        <v>0.01</v>
      </c>
      <c r="AI1525" s="19">
        <v>0</v>
      </c>
      <c r="AJ1525" s="19">
        <v>0</v>
      </c>
      <c r="AK1525" s="19">
        <v>-0.01</v>
      </c>
    </row>
    <row r="1526" spans="1:37" x14ac:dyDescent="0.3">
      <c r="A1526" s="19" t="str">
        <f t="shared" si="38"/>
        <v>SDGbaseTRAv2_UrbAS_BAU_wICAGRcorrMPSXhhd-9</v>
      </c>
      <c r="B1526" s="17" t="s">
        <v>221</v>
      </c>
      <c r="C1526" s="18" t="s">
        <v>277</v>
      </c>
      <c r="D1526" s="23" t="s">
        <v>81</v>
      </c>
      <c r="E1526" s="19" t="s">
        <v>93</v>
      </c>
      <c r="F1526" s="19">
        <v>0.04</v>
      </c>
      <c r="G1526" s="19">
        <v>0.04</v>
      </c>
      <c r="H1526" s="19">
        <v>0.04</v>
      </c>
      <c r="I1526" s="19">
        <v>0.04</v>
      </c>
      <c r="J1526" s="19">
        <v>0.04</v>
      </c>
      <c r="K1526" s="19">
        <v>0.04</v>
      </c>
      <c r="L1526" s="19">
        <v>0.04</v>
      </c>
      <c r="M1526" s="19">
        <v>0.05</v>
      </c>
      <c r="N1526" s="19">
        <v>0.05</v>
      </c>
      <c r="O1526" s="19">
        <v>0.05</v>
      </c>
      <c r="P1526" s="19">
        <v>0.05</v>
      </c>
      <c r="Q1526" s="19">
        <v>0.05</v>
      </c>
      <c r="R1526" s="19">
        <v>0.05</v>
      </c>
      <c r="S1526" s="19">
        <v>0.05</v>
      </c>
      <c r="T1526" s="19">
        <v>0.05</v>
      </c>
      <c r="U1526" s="19">
        <v>0.05</v>
      </c>
      <c r="V1526" s="19">
        <v>0.05</v>
      </c>
      <c r="W1526" s="19">
        <v>0.05</v>
      </c>
      <c r="X1526" s="19">
        <v>0.05</v>
      </c>
      <c r="Y1526" s="19">
        <v>0.05</v>
      </c>
      <c r="Z1526" s="19">
        <v>0.05</v>
      </c>
      <c r="AA1526" s="19">
        <v>0.05</v>
      </c>
      <c r="AB1526" s="19">
        <v>0.05</v>
      </c>
      <c r="AC1526" s="19">
        <v>0.05</v>
      </c>
      <c r="AD1526" s="19">
        <v>0.05</v>
      </c>
      <c r="AE1526" s="19">
        <v>0.05</v>
      </c>
      <c r="AF1526" s="19">
        <v>0.05</v>
      </c>
      <c r="AG1526" s="19">
        <v>0.05</v>
      </c>
      <c r="AH1526" s="19">
        <v>0.04</v>
      </c>
      <c r="AI1526" s="19">
        <v>0.04</v>
      </c>
      <c r="AJ1526" s="19">
        <v>0.03</v>
      </c>
      <c r="AK1526" s="19">
        <v>0.03</v>
      </c>
    </row>
    <row r="1527" spans="1:37" x14ac:dyDescent="0.3">
      <c r="A1527" s="19" t="str">
        <f t="shared" si="38"/>
        <v>SDGbaseTRAv2_UrbAS_BAU_wICAGRcorrC_SavingsINSent-n</v>
      </c>
      <c r="B1527" s="17" t="s">
        <v>221</v>
      </c>
      <c r="C1527" s="18" t="s">
        <v>277</v>
      </c>
      <c r="D1527" s="23" t="s">
        <v>96</v>
      </c>
      <c r="E1527" s="19" t="s">
        <v>82</v>
      </c>
      <c r="F1527" s="19">
        <v>634.29</v>
      </c>
      <c r="G1527" s="19">
        <v>578.59</v>
      </c>
      <c r="H1527" s="19">
        <v>603.29</v>
      </c>
      <c r="I1527" s="19">
        <v>605.82000000000005</v>
      </c>
      <c r="J1527" s="19">
        <v>608.70000000000005</v>
      </c>
      <c r="K1527" s="19">
        <v>619.72</v>
      </c>
      <c r="L1527" s="19">
        <v>631.04999999999995</v>
      </c>
      <c r="M1527" s="19">
        <v>642.30999999999995</v>
      </c>
      <c r="N1527" s="19">
        <v>655.79</v>
      </c>
      <c r="O1527" s="19">
        <v>674.24</v>
      </c>
      <c r="P1527" s="19">
        <v>691.28</v>
      </c>
      <c r="Q1527" s="19">
        <v>707.36</v>
      </c>
      <c r="R1527" s="19">
        <v>732.38</v>
      </c>
      <c r="S1527" s="19">
        <v>756.44</v>
      </c>
      <c r="T1527" s="19">
        <v>782.23</v>
      </c>
      <c r="U1527" s="19">
        <v>812.79</v>
      </c>
      <c r="V1527" s="19">
        <v>842.39</v>
      </c>
      <c r="W1527" s="19">
        <v>872.63</v>
      </c>
      <c r="X1527" s="19">
        <v>903.63</v>
      </c>
      <c r="Y1527" s="19">
        <v>933.38</v>
      </c>
      <c r="Z1527" s="19">
        <v>967.07</v>
      </c>
      <c r="AA1527" s="19">
        <v>998.06</v>
      </c>
      <c r="AB1527" s="19">
        <v>1038.48</v>
      </c>
      <c r="AC1527" s="19">
        <v>1073.23</v>
      </c>
      <c r="AD1527" s="19">
        <v>1105.47</v>
      </c>
      <c r="AE1527" s="19">
        <v>1138.33</v>
      </c>
      <c r="AF1527" s="19">
        <v>1172.07</v>
      </c>
      <c r="AG1527" s="19">
        <v>1201.0999999999999</v>
      </c>
      <c r="AH1527" s="19">
        <v>1207.33</v>
      </c>
      <c r="AI1527" s="19">
        <v>1206.79</v>
      </c>
      <c r="AJ1527" s="19">
        <v>1200.93</v>
      </c>
      <c r="AK1527" s="19">
        <v>1190.5999999999999</v>
      </c>
    </row>
    <row r="1528" spans="1:37" x14ac:dyDescent="0.3">
      <c r="A1528" s="19" t="str">
        <f t="shared" si="38"/>
        <v>SDGbaseTRAv2_UrbAS_BAU_wICAGRcorrC_SavingsINSent-e</v>
      </c>
      <c r="B1528" s="17" t="s">
        <v>221</v>
      </c>
      <c r="C1528" s="18" t="s">
        <v>277</v>
      </c>
      <c r="D1528" s="23" t="s">
        <v>96</v>
      </c>
      <c r="E1528" s="19" t="s">
        <v>83</v>
      </c>
      <c r="F1528" s="19">
        <v>60.1</v>
      </c>
      <c r="G1528" s="19">
        <v>65.95</v>
      </c>
      <c r="H1528" s="19">
        <v>54.6</v>
      </c>
      <c r="I1528" s="19">
        <v>55.51</v>
      </c>
      <c r="J1528" s="19">
        <v>58.08</v>
      </c>
      <c r="K1528" s="19">
        <v>61.6</v>
      </c>
      <c r="L1528" s="19">
        <v>64.94</v>
      </c>
      <c r="M1528" s="19">
        <v>64.48</v>
      </c>
      <c r="N1528" s="19">
        <v>62.64</v>
      </c>
      <c r="O1528" s="19">
        <v>61.4</v>
      </c>
      <c r="P1528" s="19">
        <v>62.99</v>
      </c>
      <c r="Q1528" s="19">
        <v>66.41</v>
      </c>
      <c r="R1528" s="19">
        <v>72.739999999999995</v>
      </c>
      <c r="S1528" s="19">
        <v>77.17</v>
      </c>
      <c r="T1528" s="19">
        <v>81.709999999999994</v>
      </c>
      <c r="U1528" s="19">
        <v>86.08</v>
      </c>
      <c r="V1528" s="19">
        <v>86.54</v>
      </c>
      <c r="W1528" s="19">
        <v>90.46</v>
      </c>
      <c r="X1528" s="19">
        <v>99.5</v>
      </c>
      <c r="Y1528" s="19">
        <v>108.07</v>
      </c>
      <c r="Z1528" s="19">
        <v>117.41</v>
      </c>
      <c r="AA1528" s="19">
        <v>126.7</v>
      </c>
      <c r="AB1528" s="19">
        <v>133.16999999999999</v>
      </c>
      <c r="AC1528" s="19">
        <v>141.57</v>
      </c>
      <c r="AD1528" s="19">
        <v>150.63999999999999</v>
      </c>
      <c r="AE1528" s="19">
        <v>159.44</v>
      </c>
      <c r="AF1528" s="19">
        <v>168.26</v>
      </c>
      <c r="AG1528" s="19">
        <v>202.59</v>
      </c>
      <c r="AH1528" s="19">
        <v>233.9</v>
      </c>
      <c r="AI1528" s="19">
        <v>272.19</v>
      </c>
      <c r="AJ1528" s="19">
        <v>310.64</v>
      </c>
      <c r="AK1528" s="19">
        <v>346.03</v>
      </c>
    </row>
    <row r="1529" spans="1:37" x14ac:dyDescent="0.3">
      <c r="A1529" s="19" t="str">
        <f t="shared" si="38"/>
        <v>SDGbaseTRAv2_UrbAS_BAU_wICAGRcorrC_SavingsINShhd-0</v>
      </c>
      <c r="B1529" s="17" t="s">
        <v>221</v>
      </c>
      <c r="C1529" s="18" t="s">
        <v>277</v>
      </c>
      <c r="D1529" s="23" t="s">
        <v>96</v>
      </c>
      <c r="E1529" s="19" t="s">
        <v>84</v>
      </c>
      <c r="F1529" s="19">
        <v>0.06</v>
      </c>
      <c r="G1529" s="19">
        <v>0</v>
      </c>
      <c r="H1529" s="19">
        <v>0.11</v>
      </c>
      <c r="I1529" s="19">
        <v>0.18</v>
      </c>
      <c r="J1529" s="19">
        <v>0.17</v>
      </c>
      <c r="K1529" s="19">
        <v>0.16</v>
      </c>
      <c r="L1529" s="19">
        <v>0.19</v>
      </c>
      <c r="M1529" s="19">
        <v>0.28999999999999998</v>
      </c>
      <c r="N1529" s="19">
        <v>0.41</v>
      </c>
      <c r="O1529" s="19">
        <v>0.36</v>
      </c>
      <c r="P1529" s="19">
        <v>0.43</v>
      </c>
      <c r="Q1529" s="19">
        <v>0.48</v>
      </c>
      <c r="R1529" s="19">
        <v>0.53</v>
      </c>
      <c r="S1529" s="19">
        <v>0.61</v>
      </c>
      <c r="T1529" s="19">
        <v>0.69</v>
      </c>
      <c r="U1529" s="19">
        <v>0.8</v>
      </c>
      <c r="V1529" s="19">
        <v>1.01</v>
      </c>
      <c r="W1529" s="19">
        <v>1.1399999999999999</v>
      </c>
      <c r="X1529" s="19">
        <v>1.19</v>
      </c>
      <c r="Y1529" s="19">
        <v>1.23</v>
      </c>
      <c r="Z1529" s="19">
        <v>1.23</v>
      </c>
      <c r="AA1529" s="19">
        <v>1.25</v>
      </c>
      <c r="AB1529" s="19">
        <v>1.21</v>
      </c>
      <c r="AC1529" s="19">
        <v>1.19</v>
      </c>
      <c r="AD1529" s="19">
        <v>1.22</v>
      </c>
      <c r="AE1529" s="19">
        <v>1.29</v>
      </c>
      <c r="AF1529" s="19">
        <v>1.38</v>
      </c>
      <c r="AG1529" s="19">
        <v>0.98</v>
      </c>
      <c r="AH1529" s="19">
        <v>0.2</v>
      </c>
      <c r="AI1529" s="19">
        <v>-0.78</v>
      </c>
      <c r="AJ1529" s="19">
        <v>-1.72</v>
      </c>
      <c r="AK1529" s="19">
        <v>-2.58</v>
      </c>
    </row>
    <row r="1530" spans="1:37" x14ac:dyDescent="0.3">
      <c r="A1530" s="19" t="str">
        <f t="shared" si="38"/>
        <v>SDGbaseTRAv2_UrbAS_BAU_wICAGRcorrC_SavingsINShhd-1</v>
      </c>
      <c r="B1530" s="17" t="s">
        <v>221</v>
      </c>
      <c r="C1530" s="18" t="s">
        <v>277</v>
      </c>
      <c r="D1530" s="23" t="s">
        <v>96</v>
      </c>
      <c r="E1530" s="19" t="s">
        <v>85</v>
      </c>
      <c r="F1530" s="19">
        <v>0.09</v>
      </c>
      <c r="G1530" s="19">
        <v>0.01</v>
      </c>
      <c r="H1530" s="19">
        <v>0.17</v>
      </c>
      <c r="I1530" s="19">
        <v>0.26</v>
      </c>
      <c r="J1530" s="19">
        <v>0.24</v>
      </c>
      <c r="K1530" s="19">
        <v>0.24</v>
      </c>
      <c r="L1530" s="19">
        <v>0.27</v>
      </c>
      <c r="M1530" s="19">
        <v>0.41</v>
      </c>
      <c r="N1530" s="19">
        <v>0.56999999999999995</v>
      </c>
      <c r="O1530" s="19">
        <v>0.51</v>
      </c>
      <c r="P1530" s="19">
        <v>0.6</v>
      </c>
      <c r="Q1530" s="19">
        <v>0.68</v>
      </c>
      <c r="R1530" s="19">
        <v>0.74</v>
      </c>
      <c r="S1530" s="19">
        <v>0.85</v>
      </c>
      <c r="T1530" s="19">
        <v>0.97</v>
      </c>
      <c r="U1530" s="19">
        <v>1.1100000000000001</v>
      </c>
      <c r="V1530" s="19">
        <v>1.39</v>
      </c>
      <c r="W1530" s="19">
        <v>1.58</v>
      </c>
      <c r="X1530" s="19">
        <v>1.65</v>
      </c>
      <c r="Y1530" s="19">
        <v>1.7</v>
      </c>
      <c r="Z1530" s="19">
        <v>1.7</v>
      </c>
      <c r="AA1530" s="19">
        <v>1.72</v>
      </c>
      <c r="AB1530" s="19">
        <v>1.68</v>
      </c>
      <c r="AC1530" s="19">
        <v>1.65</v>
      </c>
      <c r="AD1530" s="19">
        <v>1.69</v>
      </c>
      <c r="AE1530" s="19">
        <v>1.77</v>
      </c>
      <c r="AF1530" s="19">
        <v>1.9</v>
      </c>
      <c r="AG1530" s="19">
        <v>1.36</v>
      </c>
      <c r="AH1530" s="19">
        <v>0.3</v>
      </c>
      <c r="AI1530" s="19">
        <v>-1.04</v>
      </c>
      <c r="AJ1530" s="19">
        <v>-2.31</v>
      </c>
      <c r="AK1530" s="19">
        <v>-3.47</v>
      </c>
    </row>
    <row r="1531" spans="1:37" x14ac:dyDescent="0.3">
      <c r="A1531" s="19" t="str">
        <f t="shared" si="38"/>
        <v>SDGbaseTRAv2_UrbAS_BAU_wICAGRcorrC_SavingsINShhd-2</v>
      </c>
      <c r="B1531" s="17" t="s">
        <v>221</v>
      </c>
      <c r="C1531" s="18" t="s">
        <v>277</v>
      </c>
      <c r="D1531" s="23" t="s">
        <v>96</v>
      </c>
      <c r="E1531" s="19" t="s">
        <v>86</v>
      </c>
      <c r="F1531" s="19">
        <v>0.15</v>
      </c>
      <c r="G1531" s="19">
        <v>0.05</v>
      </c>
      <c r="H1531" s="19">
        <v>0.24</v>
      </c>
      <c r="I1531" s="19">
        <v>0.34</v>
      </c>
      <c r="J1531" s="19">
        <v>0.33</v>
      </c>
      <c r="K1531" s="19">
        <v>0.32</v>
      </c>
      <c r="L1531" s="19">
        <v>0.36</v>
      </c>
      <c r="M1531" s="19">
        <v>0.52</v>
      </c>
      <c r="N1531" s="19">
        <v>0.72</v>
      </c>
      <c r="O1531" s="19">
        <v>0.65</v>
      </c>
      <c r="P1531" s="19">
        <v>0.75</v>
      </c>
      <c r="Q1531" s="19">
        <v>0.84</v>
      </c>
      <c r="R1531" s="19">
        <v>0.92</v>
      </c>
      <c r="S1531" s="19">
        <v>1.05</v>
      </c>
      <c r="T1531" s="19">
        <v>1.18</v>
      </c>
      <c r="U1531" s="19">
        <v>1.36</v>
      </c>
      <c r="V1531" s="19">
        <v>1.68</v>
      </c>
      <c r="W1531" s="19">
        <v>1.9</v>
      </c>
      <c r="X1531" s="19">
        <v>1.99</v>
      </c>
      <c r="Y1531" s="19">
        <v>2.0499999999999998</v>
      </c>
      <c r="Z1531" s="19">
        <v>2.0499999999999998</v>
      </c>
      <c r="AA1531" s="19">
        <v>2.08</v>
      </c>
      <c r="AB1531" s="19">
        <v>2.0299999999999998</v>
      </c>
      <c r="AC1531" s="19">
        <v>2</v>
      </c>
      <c r="AD1531" s="19">
        <v>2.0499999999999998</v>
      </c>
      <c r="AE1531" s="19">
        <v>2.15</v>
      </c>
      <c r="AF1531" s="19">
        <v>2.2999999999999998</v>
      </c>
      <c r="AG1531" s="19">
        <v>1.68</v>
      </c>
      <c r="AH1531" s="19">
        <v>0.45</v>
      </c>
      <c r="AI1531" s="19">
        <v>-1.1000000000000001</v>
      </c>
      <c r="AJ1531" s="19">
        <v>-2.56</v>
      </c>
      <c r="AK1531" s="19">
        <v>-3.9</v>
      </c>
    </row>
    <row r="1532" spans="1:37" x14ac:dyDescent="0.3">
      <c r="A1532" s="19" t="str">
        <f t="shared" si="38"/>
        <v>SDGbaseTRAv2_UrbAS_BAU_wICAGRcorrC_SavingsINShhd-3</v>
      </c>
      <c r="B1532" s="17" t="s">
        <v>221</v>
      </c>
      <c r="C1532" s="18" t="s">
        <v>277</v>
      </c>
      <c r="D1532" s="23" t="s">
        <v>96</v>
      </c>
      <c r="E1532" s="19" t="s">
        <v>87</v>
      </c>
      <c r="F1532" s="19">
        <v>0.3</v>
      </c>
      <c r="G1532" s="19">
        <v>0.18</v>
      </c>
      <c r="H1532" s="19">
        <v>0.41</v>
      </c>
      <c r="I1532" s="19">
        <v>0.54</v>
      </c>
      <c r="J1532" s="19">
        <v>0.52</v>
      </c>
      <c r="K1532" s="19">
        <v>0.52</v>
      </c>
      <c r="L1532" s="19">
        <v>0.56999999999999995</v>
      </c>
      <c r="M1532" s="19">
        <v>0.77</v>
      </c>
      <c r="N1532" s="19">
        <v>1.01</v>
      </c>
      <c r="O1532" s="19">
        <v>0.93</v>
      </c>
      <c r="P1532" s="19">
        <v>1.05</v>
      </c>
      <c r="Q1532" s="19">
        <v>1.17</v>
      </c>
      <c r="R1532" s="19">
        <v>1.27</v>
      </c>
      <c r="S1532" s="19">
        <v>1.43</v>
      </c>
      <c r="T1532" s="19">
        <v>1.6</v>
      </c>
      <c r="U1532" s="19">
        <v>1.82</v>
      </c>
      <c r="V1532" s="19">
        <v>2.2200000000000002</v>
      </c>
      <c r="W1532" s="19">
        <v>2.5</v>
      </c>
      <c r="X1532" s="19">
        <v>2.6</v>
      </c>
      <c r="Y1532" s="19">
        <v>2.69</v>
      </c>
      <c r="Z1532" s="19">
        <v>2.69</v>
      </c>
      <c r="AA1532" s="19">
        <v>2.73</v>
      </c>
      <c r="AB1532" s="19">
        <v>2.68</v>
      </c>
      <c r="AC1532" s="19">
        <v>2.64</v>
      </c>
      <c r="AD1532" s="19">
        <v>2.71</v>
      </c>
      <c r="AE1532" s="19">
        <v>2.84</v>
      </c>
      <c r="AF1532" s="19">
        <v>3.03</v>
      </c>
      <c r="AG1532" s="19">
        <v>2.2799999999999998</v>
      </c>
      <c r="AH1532" s="19">
        <v>0.79</v>
      </c>
      <c r="AI1532" s="19">
        <v>-1.08</v>
      </c>
      <c r="AJ1532" s="19">
        <v>-2.85</v>
      </c>
      <c r="AK1532" s="19">
        <v>-4.47</v>
      </c>
    </row>
    <row r="1533" spans="1:37" x14ac:dyDescent="0.3">
      <c r="A1533" s="19" t="str">
        <f t="shared" si="38"/>
        <v>SDGbaseTRAv2_UrbAS_BAU_wICAGRcorrC_SavingsINShhd-4</v>
      </c>
      <c r="B1533" s="17" t="s">
        <v>221</v>
      </c>
      <c r="C1533" s="18" t="s">
        <v>277</v>
      </c>
      <c r="D1533" s="23" t="s">
        <v>96</v>
      </c>
      <c r="E1533" s="19" t="s">
        <v>88</v>
      </c>
      <c r="F1533" s="19">
        <v>0.43</v>
      </c>
      <c r="G1533" s="19">
        <v>0.28999999999999998</v>
      </c>
      <c r="H1533" s="19">
        <v>0.55000000000000004</v>
      </c>
      <c r="I1533" s="19">
        <v>0.68</v>
      </c>
      <c r="J1533" s="19">
        <v>0.67</v>
      </c>
      <c r="K1533" s="19">
        <v>0.66</v>
      </c>
      <c r="L1533" s="19">
        <v>0.72</v>
      </c>
      <c r="M1533" s="19">
        <v>0.94</v>
      </c>
      <c r="N1533" s="19">
        <v>1.2</v>
      </c>
      <c r="O1533" s="19">
        <v>1.1100000000000001</v>
      </c>
      <c r="P1533" s="19">
        <v>1.25</v>
      </c>
      <c r="Q1533" s="19">
        <v>1.38</v>
      </c>
      <c r="R1533" s="19">
        <v>1.48</v>
      </c>
      <c r="S1533" s="19">
        <v>1.67</v>
      </c>
      <c r="T1533" s="19">
        <v>1.85</v>
      </c>
      <c r="U1533" s="19">
        <v>2.09</v>
      </c>
      <c r="V1533" s="19">
        <v>2.52</v>
      </c>
      <c r="W1533" s="19">
        <v>2.82</v>
      </c>
      <c r="X1533" s="19">
        <v>2.94</v>
      </c>
      <c r="Y1533" s="19">
        <v>3.03</v>
      </c>
      <c r="Z1533" s="19">
        <v>3.04</v>
      </c>
      <c r="AA1533" s="19">
        <v>3.09</v>
      </c>
      <c r="AB1533" s="19">
        <v>3.03</v>
      </c>
      <c r="AC1533" s="19">
        <v>3</v>
      </c>
      <c r="AD1533" s="19">
        <v>3.08</v>
      </c>
      <c r="AE1533" s="19">
        <v>3.22</v>
      </c>
      <c r="AF1533" s="19">
        <v>3.43</v>
      </c>
      <c r="AG1533" s="19">
        <v>2.64</v>
      </c>
      <c r="AH1533" s="19">
        <v>1.06</v>
      </c>
      <c r="AI1533" s="19">
        <v>-0.91</v>
      </c>
      <c r="AJ1533" s="19">
        <v>-2.76</v>
      </c>
      <c r="AK1533" s="19">
        <v>-4.46</v>
      </c>
    </row>
    <row r="1534" spans="1:37" x14ac:dyDescent="0.3">
      <c r="A1534" s="19" t="str">
        <f t="shared" si="38"/>
        <v>SDGbaseTRAv2_UrbAS_BAU_wICAGRcorrC_SavingsINShhd-5</v>
      </c>
      <c r="B1534" s="17" t="s">
        <v>221</v>
      </c>
      <c r="C1534" s="18" t="s">
        <v>277</v>
      </c>
      <c r="D1534" s="23" t="s">
        <v>96</v>
      </c>
      <c r="E1534" s="19" t="s">
        <v>89</v>
      </c>
      <c r="F1534" s="19">
        <v>0.66</v>
      </c>
      <c r="G1534" s="19">
        <v>0.47</v>
      </c>
      <c r="H1534" s="19">
        <v>0.82</v>
      </c>
      <c r="I1534" s="19">
        <v>1.01</v>
      </c>
      <c r="J1534" s="19">
        <v>0.99</v>
      </c>
      <c r="K1534" s="19">
        <v>0.98</v>
      </c>
      <c r="L1534" s="19">
        <v>1.06</v>
      </c>
      <c r="M1534" s="19">
        <v>1.35</v>
      </c>
      <c r="N1534" s="19">
        <v>1.7</v>
      </c>
      <c r="O1534" s="19">
        <v>1.59</v>
      </c>
      <c r="P1534" s="19">
        <v>1.78</v>
      </c>
      <c r="Q1534" s="19">
        <v>1.95</v>
      </c>
      <c r="R1534" s="19">
        <v>2.1</v>
      </c>
      <c r="S1534" s="19">
        <v>2.34</v>
      </c>
      <c r="T1534" s="19">
        <v>2.6</v>
      </c>
      <c r="U1534" s="19">
        <v>2.92</v>
      </c>
      <c r="V1534" s="19">
        <v>3.5</v>
      </c>
      <c r="W1534" s="19">
        <v>3.9</v>
      </c>
      <c r="X1534" s="19">
        <v>4.07</v>
      </c>
      <c r="Y1534" s="19">
        <v>4.1900000000000004</v>
      </c>
      <c r="Z1534" s="19">
        <v>4.21</v>
      </c>
      <c r="AA1534" s="19">
        <v>4.2699999999999996</v>
      </c>
      <c r="AB1534" s="19">
        <v>4.2</v>
      </c>
      <c r="AC1534" s="19">
        <v>4.16</v>
      </c>
      <c r="AD1534" s="19">
        <v>4.2699999999999996</v>
      </c>
      <c r="AE1534" s="19">
        <v>4.46</v>
      </c>
      <c r="AF1534" s="19">
        <v>4.7300000000000004</v>
      </c>
      <c r="AG1534" s="19">
        <v>3.68</v>
      </c>
      <c r="AH1534" s="19">
        <v>1.57</v>
      </c>
      <c r="AI1534" s="19">
        <v>-1.04</v>
      </c>
      <c r="AJ1534" s="19">
        <v>-3.48</v>
      </c>
      <c r="AK1534" s="19">
        <v>-5.72</v>
      </c>
    </row>
    <row r="1535" spans="1:37" x14ac:dyDescent="0.3">
      <c r="A1535" s="19" t="str">
        <f t="shared" ref="A1535:A1598" si="39">_xlfn.CONCAT(C1535,D1535,E1535)</f>
        <v>SDGbaseTRAv2_UrbAS_BAU_wICAGRcorrC_SavingsINShhd-6</v>
      </c>
      <c r="B1535" s="17" t="s">
        <v>221</v>
      </c>
      <c r="C1535" s="18" t="s">
        <v>277</v>
      </c>
      <c r="D1535" s="23" t="s">
        <v>96</v>
      </c>
      <c r="E1535" s="19" t="s">
        <v>90</v>
      </c>
      <c r="F1535" s="19">
        <v>0.9</v>
      </c>
      <c r="G1535" s="19">
        <v>0.67</v>
      </c>
      <c r="H1535" s="19">
        <v>1.0900000000000001</v>
      </c>
      <c r="I1535" s="19">
        <v>1.31</v>
      </c>
      <c r="J1535" s="19">
        <v>1.29</v>
      </c>
      <c r="K1535" s="19">
        <v>1.28</v>
      </c>
      <c r="L1535" s="19">
        <v>1.38</v>
      </c>
      <c r="M1535" s="19">
        <v>1.72</v>
      </c>
      <c r="N1535" s="19">
        <v>2.14</v>
      </c>
      <c r="O1535" s="19">
        <v>2.0099999999999998</v>
      </c>
      <c r="P1535" s="19">
        <v>2.23</v>
      </c>
      <c r="Q1535" s="19">
        <v>2.4300000000000002</v>
      </c>
      <c r="R1535" s="19">
        <v>2.61</v>
      </c>
      <c r="S1535" s="19">
        <v>2.91</v>
      </c>
      <c r="T1535" s="19">
        <v>3.21</v>
      </c>
      <c r="U1535" s="19">
        <v>3.6</v>
      </c>
      <c r="V1535" s="19">
        <v>4.29</v>
      </c>
      <c r="W1535" s="19">
        <v>4.7699999999999996</v>
      </c>
      <c r="X1535" s="19">
        <v>4.96</v>
      </c>
      <c r="Y1535" s="19">
        <v>5.1100000000000003</v>
      </c>
      <c r="Z1535" s="19">
        <v>5.14</v>
      </c>
      <c r="AA1535" s="19">
        <v>5.21</v>
      </c>
      <c r="AB1535" s="19">
        <v>5.13</v>
      </c>
      <c r="AC1535" s="19">
        <v>5.08</v>
      </c>
      <c r="AD1535" s="19">
        <v>5.21</v>
      </c>
      <c r="AE1535" s="19">
        <v>5.44</v>
      </c>
      <c r="AF1535" s="19">
        <v>5.77</v>
      </c>
      <c r="AG1535" s="19">
        <v>4.54</v>
      </c>
      <c r="AH1535" s="19">
        <v>2.06</v>
      </c>
      <c r="AI1535" s="19">
        <v>-0.98</v>
      </c>
      <c r="AJ1535" s="19">
        <v>-3.81</v>
      </c>
      <c r="AK1535" s="19">
        <v>-6.39</v>
      </c>
    </row>
    <row r="1536" spans="1:37" x14ac:dyDescent="0.3">
      <c r="A1536" s="19" t="str">
        <f t="shared" si="39"/>
        <v>SDGbaseTRAv2_UrbAS_BAU_wICAGRcorrC_SavingsINShhd-7</v>
      </c>
      <c r="B1536" s="17" t="s">
        <v>221</v>
      </c>
      <c r="C1536" s="18" t="s">
        <v>277</v>
      </c>
      <c r="D1536" s="23" t="s">
        <v>96</v>
      </c>
      <c r="E1536" s="19" t="s">
        <v>91</v>
      </c>
      <c r="F1536" s="19">
        <v>1.64</v>
      </c>
      <c r="G1536" s="19">
        <v>1.28</v>
      </c>
      <c r="H1536" s="19">
        <v>1.88</v>
      </c>
      <c r="I1536" s="19">
        <v>2.19</v>
      </c>
      <c r="J1536" s="19">
        <v>2.15</v>
      </c>
      <c r="K1536" s="19">
        <v>2.15</v>
      </c>
      <c r="L1536" s="19">
        <v>2.29</v>
      </c>
      <c r="M1536" s="19">
        <v>2.77</v>
      </c>
      <c r="N1536" s="19">
        <v>3.35</v>
      </c>
      <c r="O1536" s="19">
        <v>3.18</v>
      </c>
      <c r="P1536" s="19">
        <v>3.49</v>
      </c>
      <c r="Q1536" s="19">
        <v>3.78</v>
      </c>
      <c r="R1536" s="19">
        <v>4.04</v>
      </c>
      <c r="S1536" s="19">
        <v>4.46</v>
      </c>
      <c r="T1536" s="19">
        <v>4.8899999999999997</v>
      </c>
      <c r="U1536" s="19">
        <v>5.45</v>
      </c>
      <c r="V1536" s="19">
        <v>6.41</v>
      </c>
      <c r="W1536" s="19">
        <v>7.09</v>
      </c>
      <c r="X1536" s="19">
        <v>7.38</v>
      </c>
      <c r="Y1536" s="19">
        <v>7.6</v>
      </c>
      <c r="Z1536" s="19">
        <v>7.65</v>
      </c>
      <c r="AA1536" s="19">
        <v>7.77</v>
      </c>
      <c r="AB1536" s="19">
        <v>7.69</v>
      </c>
      <c r="AC1536" s="19">
        <v>7.64</v>
      </c>
      <c r="AD1536" s="19">
        <v>7.83</v>
      </c>
      <c r="AE1536" s="19">
        <v>8.17</v>
      </c>
      <c r="AF1536" s="19">
        <v>8.64</v>
      </c>
      <c r="AG1536" s="19">
        <v>6.97</v>
      </c>
      <c r="AH1536" s="19">
        <v>3.58</v>
      </c>
      <c r="AI1536" s="19">
        <v>-0.56000000000000005</v>
      </c>
      <c r="AJ1536" s="19">
        <v>-4.4000000000000004</v>
      </c>
      <c r="AK1536" s="19">
        <v>-7.89</v>
      </c>
    </row>
    <row r="1537" spans="1:37" x14ac:dyDescent="0.3">
      <c r="A1537" s="19" t="str">
        <f t="shared" si="39"/>
        <v>SDGbaseTRAv2_UrbAS_BAU_wICAGRcorrC_SavingsINShhd-8</v>
      </c>
      <c r="B1537" s="17" t="s">
        <v>221</v>
      </c>
      <c r="C1537" s="18" t="s">
        <v>277</v>
      </c>
      <c r="D1537" s="23" t="s">
        <v>96</v>
      </c>
      <c r="E1537" s="19" t="s">
        <v>92</v>
      </c>
      <c r="F1537" s="19">
        <v>3.78</v>
      </c>
      <c r="G1537" s="19">
        <v>3.08</v>
      </c>
      <c r="H1537" s="19">
        <v>4.16</v>
      </c>
      <c r="I1537" s="19">
        <v>4.6500000000000004</v>
      </c>
      <c r="J1537" s="19">
        <v>4.57</v>
      </c>
      <c r="K1537" s="19">
        <v>4.59</v>
      </c>
      <c r="L1537" s="19">
        <v>4.83</v>
      </c>
      <c r="M1537" s="19">
        <v>5.64</v>
      </c>
      <c r="N1537" s="19">
        <v>6.62</v>
      </c>
      <c r="O1537" s="19">
        <v>6.36</v>
      </c>
      <c r="P1537" s="19">
        <v>6.89</v>
      </c>
      <c r="Q1537" s="19">
        <v>7.38</v>
      </c>
      <c r="R1537" s="19">
        <v>7.88</v>
      </c>
      <c r="S1537" s="19">
        <v>8.6199999999999992</v>
      </c>
      <c r="T1537" s="19">
        <v>9.3800000000000008</v>
      </c>
      <c r="U1537" s="19">
        <v>10.38</v>
      </c>
      <c r="V1537" s="19">
        <v>12.02</v>
      </c>
      <c r="W1537" s="19">
        <v>13.2</v>
      </c>
      <c r="X1537" s="19">
        <v>13.76</v>
      </c>
      <c r="Y1537" s="19">
        <v>14.18</v>
      </c>
      <c r="Z1537" s="19">
        <v>14.34</v>
      </c>
      <c r="AA1537" s="19">
        <v>14.6</v>
      </c>
      <c r="AB1537" s="19">
        <v>14.54</v>
      </c>
      <c r="AC1537" s="19">
        <v>14.51</v>
      </c>
      <c r="AD1537" s="19">
        <v>14.88</v>
      </c>
      <c r="AE1537" s="19">
        <v>15.5</v>
      </c>
      <c r="AF1537" s="19">
        <v>16.34</v>
      </c>
      <c r="AG1537" s="19">
        <v>13.61</v>
      </c>
      <c r="AH1537" s="19">
        <v>7.93</v>
      </c>
      <c r="AI1537" s="19">
        <v>1.08</v>
      </c>
      <c r="AJ1537" s="19">
        <v>-5.24</v>
      </c>
      <c r="AK1537" s="19">
        <v>-10.93</v>
      </c>
    </row>
    <row r="1538" spans="1:37" x14ac:dyDescent="0.3">
      <c r="A1538" s="19" t="str">
        <f t="shared" si="39"/>
        <v>SDGbaseTRAv2_UrbAS_BAU_wICAGRcorrC_SavingsINShhd-9</v>
      </c>
      <c r="B1538" s="17" t="s">
        <v>221</v>
      </c>
      <c r="C1538" s="18" t="s">
        <v>277</v>
      </c>
      <c r="D1538" s="23" t="s">
        <v>96</v>
      </c>
      <c r="E1538" s="19" t="s">
        <v>93</v>
      </c>
      <c r="F1538" s="19">
        <v>61.83</v>
      </c>
      <c r="G1538" s="19">
        <v>55.69</v>
      </c>
      <c r="H1538" s="19">
        <v>61.04</v>
      </c>
      <c r="I1538" s="19">
        <v>62.01</v>
      </c>
      <c r="J1538" s="19">
        <v>61.69</v>
      </c>
      <c r="K1538" s="19">
        <v>62.7</v>
      </c>
      <c r="L1538" s="19">
        <v>64.290000000000006</v>
      </c>
      <c r="M1538" s="19">
        <v>67.11</v>
      </c>
      <c r="N1538" s="19">
        <v>70.45</v>
      </c>
      <c r="O1538" s="19">
        <v>71.209999999999994</v>
      </c>
      <c r="P1538" s="19">
        <v>73.83</v>
      </c>
      <c r="Q1538" s="19">
        <v>76.28</v>
      </c>
      <c r="R1538" s="19">
        <v>79.89</v>
      </c>
      <c r="S1538" s="19">
        <v>83.8</v>
      </c>
      <c r="T1538" s="19">
        <v>87.93</v>
      </c>
      <c r="U1538" s="19">
        <v>93.05</v>
      </c>
      <c r="V1538" s="19">
        <v>99.43</v>
      </c>
      <c r="W1538" s="19">
        <v>104.92</v>
      </c>
      <c r="X1538" s="19">
        <v>109.14</v>
      </c>
      <c r="Y1538" s="19">
        <v>112.77</v>
      </c>
      <c r="Z1538" s="19">
        <v>116.1</v>
      </c>
      <c r="AA1538" s="19">
        <v>119.43</v>
      </c>
      <c r="AB1538" s="19">
        <v>122.63</v>
      </c>
      <c r="AC1538" s="19">
        <v>125.38</v>
      </c>
      <c r="AD1538" s="19">
        <v>129.04</v>
      </c>
      <c r="AE1538" s="19">
        <v>133.38999999999999</v>
      </c>
      <c r="AF1538" s="19">
        <v>138.35</v>
      </c>
      <c r="AG1538" s="19">
        <v>134.93</v>
      </c>
      <c r="AH1538" s="19">
        <v>121.31</v>
      </c>
      <c r="AI1538" s="19">
        <v>105.01</v>
      </c>
      <c r="AJ1538" s="19">
        <v>89.88</v>
      </c>
      <c r="AK1538" s="19">
        <v>75.94</v>
      </c>
    </row>
    <row r="1539" spans="1:37" x14ac:dyDescent="0.3">
      <c r="A1539" s="19" t="str">
        <f t="shared" si="39"/>
        <v>SDGbaseTRAv2_UrbAS_BAU_wICAGRcorrC_SavingsINStotal</v>
      </c>
      <c r="B1539" s="17" t="s">
        <v>221</v>
      </c>
      <c r="C1539" s="18" t="s">
        <v>277</v>
      </c>
      <c r="D1539" s="23" t="s">
        <v>96</v>
      </c>
      <c r="E1539" s="19" t="s">
        <v>1</v>
      </c>
      <c r="F1539" s="19">
        <v>764.23</v>
      </c>
      <c r="G1539" s="19">
        <v>706.25</v>
      </c>
      <c r="H1539" s="19">
        <v>728.36</v>
      </c>
      <c r="I1539" s="19">
        <v>734.49</v>
      </c>
      <c r="J1539" s="19">
        <v>739.41</v>
      </c>
      <c r="K1539" s="19">
        <v>754.92</v>
      </c>
      <c r="L1539" s="19">
        <v>771.96</v>
      </c>
      <c r="M1539" s="19">
        <v>788.32</v>
      </c>
      <c r="N1539" s="19">
        <v>806.61</v>
      </c>
      <c r="O1539" s="19">
        <v>823.55</v>
      </c>
      <c r="P1539" s="19">
        <v>846.55</v>
      </c>
      <c r="Q1539" s="19">
        <v>870.12</v>
      </c>
      <c r="R1539" s="19">
        <v>906.58</v>
      </c>
      <c r="S1539" s="19">
        <v>941.35</v>
      </c>
      <c r="T1539" s="19">
        <v>978.26</v>
      </c>
      <c r="U1539" s="19">
        <v>1021.46</v>
      </c>
      <c r="V1539" s="19">
        <v>1063.4100000000001</v>
      </c>
      <c r="W1539" s="19">
        <v>1106.9100000000001</v>
      </c>
      <c r="X1539" s="19">
        <v>1152.81</v>
      </c>
      <c r="Y1539" s="19">
        <v>1196.03</v>
      </c>
      <c r="Z1539" s="19">
        <v>1242.6300000000001</v>
      </c>
      <c r="AA1539" s="19">
        <v>1286.92</v>
      </c>
      <c r="AB1539" s="19">
        <v>1336.49</v>
      </c>
      <c r="AC1539" s="19">
        <v>1382.05</v>
      </c>
      <c r="AD1539" s="19">
        <v>1428.1</v>
      </c>
      <c r="AE1539" s="19">
        <v>1476.02</v>
      </c>
      <c r="AF1539" s="19">
        <v>1526.18</v>
      </c>
      <c r="AG1539" s="19">
        <v>1576.35</v>
      </c>
      <c r="AH1539" s="19">
        <v>1580.47</v>
      </c>
      <c r="AI1539" s="19">
        <v>1577.58</v>
      </c>
      <c r="AJ1539" s="19">
        <v>1572.32</v>
      </c>
      <c r="AK1539" s="19">
        <v>1562.74</v>
      </c>
    </row>
    <row r="1540" spans="1:37" x14ac:dyDescent="0.3">
      <c r="A1540" s="19" t="str">
        <f t="shared" si="39"/>
        <v>SDGbaseTRAv2_UrbAS_BAU_wICAGRcorrYGXtotal</v>
      </c>
      <c r="B1540" s="17" t="s">
        <v>221</v>
      </c>
      <c r="C1540" s="18" t="s">
        <v>277</v>
      </c>
      <c r="D1540" s="23" t="s">
        <v>224</v>
      </c>
      <c r="E1540" s="19" t="s">
        <v>1</v>
      </c>
      <c r="F1540" s="19">
        <v>1490.98</v>
      </c>
      <c r="G1540" s="19">
        <v>1431.73</v>
      </c>
      <c r="H1540" s="19">
        <v>1457.43</v>
      </c>
      <c r="I1540" s="19">
        <v>1555.33</v>
      </c>
      <c r="J1540" s="19">
        <v>1616.44</v>
      </c>
      <c r="K1540" s="19">
        <v>1644.37</v>
      </c>
      <c r="L1540" s="19">
        <v>1680.18</v>
      </c>
      <c r="M1540" s="19">
        <v>1719.66</v>
      </c>
      <c r="N1540" s="19">
        <v>1763.81</v>
      </c>
      <c r="O1540" s="19">
        <v>1813.54</v>
      </c>
      <c r="P1540" s="19">
        <v>1868.63</v>
      </c>
      <c r="Q1540" s="19">
        <v>1924.36</v>
      </c>
      <c r="R1540" s="19">
        <v>1962.14</v>
      </c>
      <c r="S1540" s="19">
        <v>2009.7</v>
      </c>
      <c r="T1540" s="19">
        <v>2057.79</v>
      </c>
      <c r="U1540" s="19">
        <v>2108.29</v>
      </c>
      <c r="V1540" s="19">
        <v>2161.69</v>
      </c>
      <c r="W1540" s="19">
        <v>2214.81</v>
      </c>
      <c r="X1540" s="19">
        <v>2267.8000000000002</v>
      </c>
      <c r="Y1540" s="19">
        <v>2320.06</v>
      </c>
      <c r="Z1540" s="19">
        <v>2372.36</v>
      </c>
      <c r="AA1540" s="19">
        <v>2426.6799999999998</v>
      </c>
      <c r="AB1540" s="19">
        <v>2475.13</v>
      </c>
      <c r="AC1540" s="19">
        <v>2529.5500000000002</v>
      </c>
      <c r="AD1540" s="19">
        <v>2588.77</v>
      </c>
      <c r="AE1540" s="19">
        <v>2651.11</v>
      </c>
      <c r="AF1540" s="19">
        <v>2714.52</v>
      </c>
      <c r="AG1540" s="19">
        <v>2774.85</v>
      </c>
      <c r="AH1540" s="19">
        <v>2810.63</v>
      </c>
      <c r="AI1540" s="19">
        <v>2841.52</v>
      </c>
      <c r="AJ1540" s="19">
        <v>2880.04</v>
      </c>
      <c r="AK1540" s="19">
        <v>2921.81</v>
      </c>
    </row>
    <row r="1541" spans="1:37" x14ac:dyDescent="0.3">
      <c r="A1541" s="19" t="str">
        <f t="shared" si="39"/>
        <v>SDGbaseTRAv2_UrbAS_BAU_wICAGRcorrEGXtotal</v>
      </c>
      <c r="B1541" s="17" t="s">
        <v>221</v>
      </c>
      <c r="C1541" s="18" t="s">
        <v>277</v>
      </c>
      <c r="D1541" s="23" t="s">
        <v>197</v>
      </c>
      <c r="E1541" s="19" t="s">
        <v>1</v>
      </c>
      <c r="F1541" s="19">
        <v>1502.94</v>
      </c>
      <c r="G1541" s="19">
        <v>1443.45</v>
      </c>
      <c r="H1541" s="19">
        <v>1468.03</v>
      </c>
      <c r="I1541" s="19">
        <v>1547.31</v>
      </c>
      <c r="J1541" s="19">
        <v>1593.97</v>
      </c>
      <c r="K1541" s="19">
        <v>1623.53</v>
      </c>
      <c r="L1541" s="19">
        <v>1658.55</v>
      </c>
      <c r="M1541" s="19">
        <v>1695.86</v>
      </c>
      <c r="N1541" s="19">
        <v>1736.88</v>
      </c>
      <c r="O1541" s="19">
        <v>1783.77</v>
      </c>
      <c r="P1541" s="19">
        <v>1834.92</v>
      </c>
      <c r="Q1541" s="19">
        <v>1886.38</v>
      </c>
      <c r="R1541" s="19">
        <v>1933.03</v>
      </c>
      <c r="S1541" s="19">
        <v>1981.12</v>
      </c>
      <c r="T1541" s="19">
        <v>2030.11</v>
      </c>
      <c r="U1541" s="19">
        <v>2082.15</v>
      </c>
      <c r="V1541" s="19">
        <v>2136.6799999999998</v>
      </c>
      <c r="W1541" s="19">
        <v>2191.13</v>
      </c>
      <c r="X1541" s="19">
        <v>2246.0500000000002</v>
      </c>
      <c r="Y1541" s="19">
        <v>2299.5300000000002</v>
      </c>
      <c r="Z1541" s="19">
        <v>2353.42</v>
      </c>
      <c r="AA1541" s="19">
        <v>2408.9299999999998</v>
      </c>
      <c r="AB1541" s="19">
        <v>2459.6999999999998</v>
      </c>
      <c r="AC1541" s="19">
        <v>2515.34</v>
      </c>
      <c r="AD1541" s="19">
        <v>2575.48</v>
      </c>
      <c r="AE1541" s="19">
        <v>2638.24</v>
      </c>
      <c r="AF1541" s="19">
        <v>2702.76</v>
      </c>
      <c r="AG1541" s="19">
        <v>2764.46</v>
      </c>
      <c r="AH1541" s="19">
        <v>2798.28</v>
      </c>
      <c r="AI1541" s="19">
        <v>2826.38</v>
      </c>
      <c r="AJ1541" s="19">
        <v>2862.04</v>
      </c>
      <c r="AK1541" s="19">
        <v>2901.16</v>
      </c>
    </row>
    <row r="1542" spans="1:37" x14ac:dyDescent="0.3">
      <c r="A1542" s="19" t="str">
        <f t="shared" si="39"/>
        <v>SDGbaseTRAv2_UrbAS_BAU_wICAGRcorrGADJXtotal</v>
      </c>
      <c r="B1542" s="17" t="s">
        <v>221</v>
      </c>
      <c r="C1542" s="18" t="s">
        <v>277</v>
      </c>
      <c r="D1542" s="23" t="s">
        <v>190</v>
      </c>
      <c r="E1542" s="19" t="s">
        <v>1</v>
      </c>
      <c r="F1542" s="19">
        <v>1</v>
      </c>
      <c r="G1542" s="19">
        <v>0.94</v>
      </c>
      <c r="H1542" s="19">
        <v>0.96</v>
      </c>
      <c r="I1542" s="19">
        <v>1.01</v>
      </c>
      <c r="J1542" s="19">
        <v>1.03</v>
      </c>
      <c r="K1542" s="19">
        <v>1.05</v>
      </c>
      <c r="L1542" s="19">
        <v>1.07</v>
      </c>
      <c r="M1542" s="19">
        <v>1.1000000000000001</v>
      </c>
      <c r="N1542" s="19">
        <v>1.1200000000000001</v>
      </c>
      <c r="O1542" s="19">
        <v>1.1599999999999999</v>
      </c>
      <c r="P1542" s="19">
        <v>1.19</v>
      </c>
      <c r="Q1542" s="19">
        <v>1.22</v>
      </c>
      <c r="R1542" s="19">
        <v>1.25</v>
      </c>
      <c r="S1542" s="19">
        <v>1.28</v>
      </c>
      <c r="T1542" s="19">
        <v>1.31</v>
      </c>
      <c r="U1542" s="19">
        <v>1.34</v>
      </c>
      <c r="V1542" s="19">
        <v>1.37</v>
      </c>
      <c r="W1542" s="19">
        <v>1.41</v>
      </c>
      <c r="X1542" s="19">
        <v>1.44</v>
      </c>
      <c r="Y1542" s="19">
        <v>1.47</v>
      </c>
      <c r="Z1542" s="19">
        <v>1.51</v>
      </c>
      <c r="AA1542" s="19">
        <v>1.54</v>
      </c>
      <c r="AB1542" s="19">
        <v>1.58</v>
      </c>
      <c r="AC1542" s="19">
        <v>1.62</v>
      </c>
      <c r="AD1542" s="19">
        <v>1.66</v>
      </c>
      <c r="AE1542" s="19">
        <v>1.69</v>
      </c>
      <c r="AF1542" s="19">
        <v>1.73</v>
      </c>
      <c r="AG1542" s="19">
        <v>1.78</v>
      </c>
      <c r="AH1542" s="19">
        <v>1.82</v>
      </c>
      <c r="AI1542" s="19">
        <v>1.86</v>
      </c>
      <c r="AJ1542" s="19">
        <v>1.9</v>
      </c>
      <c r="AK1542" s="19">
        <v>1.95</v>
      </c>
    </row>
    <row r="1543" spans="1:37" x14ac:dyDescent="0.3">
      <c r="A1543" s="19" t="str">
        <f t="shared" si="39"/>
        <v>SDGbaseTRAv2_UrbAS_BAU_wICAGRcorrGOVGRtotal</v>
      </c>
      <c r="B1543" s="17" t="s">
        <v>221</v>
      </c>
      <c r="C1543" s="18" t="s">
        <v>277</v>
      </c>
      <c r="D1543" s="23" t="s">
        <v>192</v>
      </c>
      <c r="E1543" s="19" t="s">
        <v>1</v>
      </c>
      <c r="F1543" s="19"/>
      <c r="G1543" s="19">
        <v>0.02</v>
      </c>
      <c r="H1543" s="19">
        <v>0.02</v>
      </c>
      <c r="I1543" s="19">
        <v>0.02</v>
      </c>
      <c r="J1543" s="19">
        <v>0.02</v>
      </c>
      <c r="K1543" s="19">
        <v>0.02</v>
      </c>
      <c r="L1543" s="19">
        <v>0.02</v>
      </c>
      <c r="M1543" s="19">
        <v>0.02</v>
      </c>
      <c r="N1543" s="19">
        <v>0.02</v>
      </c>
      <c r="O1543" s="19">
        <v>0.02</v>
      </c>
      <c r="P1543" s="19">
        <v>0.02</v>
      </c>
      <c r="Q1543" s="19">
        <v>0.02</v>
      </c>
      <c r="R1543" s="19">
        <v>0.02</v>
      </c>
      <c r="S1543" s="19">
        <v>0.02</v>
      </c>
      <c r="T1543" s="19">
        <v>0.02</v>
      </c>
      <c r="U1543" s="19">
        <v>0.02</v>
      </c>
      <c r="V1543" s="19">
        <v>0.02</v>
      </c>
      <c r="W1543" s="19">
        <v>0.02</v>
      </c>
      <c r="X1543" s="19">
        <v>0.02</v>
      </c>
      <c r="Y1543" s="19">
        <v>0.02</v>
      </c>
      <c r="Z1543" s="19">
        <v>0.02</v>
      </c>
      <c r="AA1543" s="19">
        <v>0.02</v>
      </c>
      <c r="AB1543" s="19">
        <v>0.02</v>
      </c>
      <c r="AC1543" s="19">
        <v>0.02</v>
      </c>
      <c r="AD1543" s="19">
        <v>0.02</v>
      </c>
      <c r="AE1543" s="19">
        <v>0.02</v>
      </c>
      <c r="AF1543" s="19">
        <v>0.02</v>
      </c>
      <c r="AG1543" s="19">
        <v>0.02</v>
      </c>
      <c r="AH1543" s="19">
        <v>0.02</v>
      </c>
      <c r="AI1543" s="19">
        <v>0.02</v>
      </c>
      <c r="AJ1543" s="19">
        <v>0.02</v>
      </c>
      <c r="AK1543" s="19">
        <v>0.02</v>
      </c>
    </row>
    <row r="1544" spans="1:37" x14ac:dyDescent="0.3">
      <c r="A1544" s="19" t="str">
        <f t="shared" si="39"/>
        <v>SDGbaseTRAv2_UrbAS_BAU_wICAGRcorrC_GovConscgsrv</v>
      </c>
      <c r="B1544" s="17" t="s">
        <v>221</v>
      </c>
      <c r="C1544" s="18" t="s">
        <v>277</v>
      </c>
      <c r="D1544" s="23" t="s">
        <v>213</v>
      </c>
      <c r="E1544" s="19" t="s">
        <v>184</v>
      </c>
      <c r="F1544" s="19">
        <v>1080.43</v>
      </c>
      <c r="G1544" s="19">
        <v>1020.94</v>
      </c>
      <c r="H1544" s="19">
        <v>1056.05</v>
      </c>
      <c r="I1544" s="19">
        <v>1128.01</v>
      </c>
      <c r="J1544" s="19">
        <v>1168.96</v>
      </c>
      <c r="K1544" s="19">
        <v>1193.52</v>
      </c>
      <c r="L1544" s="19">
        <v>1222.74</v>
      </c>
      <c r="M1544" s="19">
        <v>1253.55</v>
      </c>
      <c r="N1544" s="19">
        <v>1287.8800000000001</v>
      </c>
      <c r="O1544" s="19">
        <v>1327.49</v>
      </c>
      <c r="P1544" s="19">
        <v>1370.26</v>
      </c>
      <c r="Q1544" s="19">
        <v>1412.85</v>
      </c>
      <c r="R1544" s="19">
        <v>1450.66</v>
      </c>
      <c r="S1544" s="19">
        <v>1488.39</v>
      </c>
      <c r="T1544" s="19">
        <v>1526.76</v>
      </c>
      <c r="U1544" s="19">
        <v>1567.6</v>
      </c>
      <c r="V1544" s="19">
        <v>1609.44</v>
      </c>
      <c r="W1544" s="19">
        <v>1651.38</v>
      </c>
      <c r="X1544" s="19">
        <v>1693.27</v>
      </c>
      <c r="Y1544" s="19">
        <v>1733.07</v>
      </c>
      <c r="Z1544" s="19">
        <v>1773.87</v>
      </c>
      <c r="AA1544" s="19">
        <v>1815.48</v>
      </c>
      <c r="AB1544" s="19">
        <v>1852.54</v>
      </c>
      <c r="AC1544" s="19">
        <v>1892.97</v>
      </c>
      <c r="AD1544" s="19">
        <v>1938.64</v>
      </c>
      <c r="AE1544" s="19">
        <v>1986.66</v>
      </c>
      <c r="AF1544" s="19">
        <v>2035.85</v>
      </c>
      <c r="AG1544" s="19">
        <v>2081.6</v>
      </c>
      <c r="AH1544" s="19">
        <v>2099.4299999999998</v>
      </c>
      <c r="AI1544" s="19">
        <v>2122.6799999999998</v>
      </c>
      <c r="AJ1544" s="19">
        <v>2155.44</v>
      </c>
      <c r="AK1544" s="19">
        <v>2191.96</v>
      </c>
    </row>
    <row r="1545" spans="1:37" x14ac:dyDescent="0.3">
      <c r="A1545" s="19" t="str">
        <f t="shared" si="39"/>
        <v>SDGbaseTRAv2_UrbAS_BAU_wICAGRcorrC_GovConstotal</v>
      </c>
      <c r="B1545" s="17" t="s">
        <v>221</v>
      </c>
      <c r="C1545" s="18" t="s">
        <v>277</v>
      </c>
      <c r="D1545" s="23" t="s">
        <v>213</v>
      </c>
      <c r="E1545" s="19" t="s">
        <v>1</v>
      </c>
      <c r="F1545" s="19">
        <v>1080.43</v>
      </c>
      <c r="G1545" s="19">
        <v>1020.94</v>
      </c>
      <c r="H1545" s="19">
        <v>1056.05</v>
      </c>
      <c r="I1545" s="19">
        <v>1128.01</v>
      </c>
      <c r="J1545" s="19">
        <v>1168.96</v>
      </c>
      <c r="K1545" s="19">
        <v>1193.52</v>
      </c>
      <c r="L1545" s="19">
        <v>1222.74</v>
      </c>
      <c r="M1545" s="19">
        <v>1253.55</v>
      </c>
      <c r="N1545" s="19">
        <v>1287.8800000000001</v>
      </c>
      <c r="O1545" s="19">
        <v>1327.49</v>
      </c>
      <c r="P1545" s="19">
        <v>1370.26</v>
      </c>
      <c r="Q1545" s="19">
        <v>1412.85</v>
      </c>
      <c r="R1545" s="19">
        <v>1450.66</v>
      </c>
      <c r="S1545" s="19">
        <v>1488.39</v>
      </c>
      <c r="T1545" s="19">
        <v>1526.76</v>
      </c>
      <c r="U1545" s="19">
        <v>1567.6</v>
      </c>
      <c r="V1545" s="19">
        <v>1609.44</v>
      </c>
      <c r="W1545" s="19">
        <v>1651.38</v>
      </c>
      <c r="X1545" s="19">
        <v>1693.27</v>
      </c>
      <c r="Y1545" s="19">
        <v>1733.07</v>
      </c>
      <c r="Z1545" s="19">
        <v>1773.87</v>
      </c>
      <c r="AA1545" s="19">
        <v>1815.48</v>
      </c>
      <c r="AB1545" s="19">
        <v>1852.54</v>
      </c>
      <c r="AC1545" s="19">
        <v>1892.97</v>
      </c>
      <c r="AD1545" s="19">
        <v>1938.64</v>
      </c>
      <c r="AE1545" s="19">
        <v>1986.66</v>
      </c>
      <c r="AF1545" s="19">
        <v>2035.85</v>
      </c>
      <c r="AG1545" s="19">
        <v>2081.6</v>
      </c>
      <c r="AH1545" s="19">
        <v>2099.4299999999998</v>
      </c>
      <c r="AI1545" s="19">
        <v>2122.6799999999998</v>
      </c>
      <c r="AJ1545" s="19">
        <v>2155.44</v>
      </c>
      <c r="AK1545" s="19">
        <v>2191.96</v>
      </c>
    </row>
    <row r="1546" spans="1:37" x14ac:dyDescent="0.3">
      <c r="A1546" s="19" t="str">
        <f t="shared" si="39"/>
        <v>SDGbaseTRAv2_UrbAS_BAU_wICAGRcorrGSAVXtotal</v>
      </c>
      <c r="B1546" s="17" t="s">
        <v>221</v>
      </c>
      <c r="C1546" s="18" t="s">
        <v>277</v>
      </c>
      <c r="D1546" s="23" t="s">
        <v>98</v>
      </c>
      <c r="E1546" s="19" t="s">
        <v>1</v>
      </c>
      <c r="F1546" s="19">
        <v>-11.97</v>
      </c>
      <c r="G1546" s="19">
        <v>-11.72</v>
      </c>
      <c r="H1546" s="19">
        <v>-10.6</v>
      </c>
      <c r="I1546" s="19">
        <v>8.01</v>
      </c>
      <c r="J1546" s="19">
        <v>22.47</v>
      </c>
      <c r="K1546" s="19">
        <v>20.84</v>
      </c>
      <c r="L1546" s="19">
        <v>21.63</v>
      </c>
      <c r="M1546" s="19">
        <v>23.8</v>
      </c>
      <c r="N1546" s="19">
        <v>26.93</v>
      </c>
      <c r="O1546" s="19">
        <v>29.77</v>
      </c>
      <c r="P1546" s="19">
        <v>33.72</v>
      </c>
      <c r="Q1546" s="19">
        <v>37.97</v>
      </c>
      <c r="R1546" s="19">
        <v>29.11</v>
      </c>
      <c r="S1546" s="19">
        <v>28.58</v>
      </c>
      <c r="T1546" s="19">
        <v>27.68</v>
      </c>
      <c r="U1546" s="19">
        <v>26.14</v>
      </c>
      <c r="V1546" s="19">
        <v>25.01</v>
      </c>
      <c r="W1546" s="19">
        <v>23.69</v>
      </c>
      <c r="X1546" s="19">
        <v>21.75</v>
      </c>
      <c r="Y1546" s="19">
        <v>20.53</v>
      </c>
      <c r="Z1546" s="19">
        <v>18.940000000000001</v>
      </c>
      <c r="AA1546" s="19">
        <v>17.75</v>
      </c>
      <c r="AB1546" s="19">
        <v>15.43</v>
      </c>
      <c r="AC1546" s="19">
        <v>14.21</v>
      </c>
      <c r="AD1546" s="19">
        <v>13.29</v>
      </c>
      <c r="AE1546" s="19">
        <v>12.86</v>
      </c>
      <c r="AF1546" s="19">
        <v>11.77</v>
      </c>
      <c r="AG1546" s="19">
        <v>10.39</v>
      </c>
      <c r="AH1546" s="19">
        <v>12.35</v>
      </c>
      <c r="AI1546" s="19">
        <v>15.14</v>
      </c>
      <c r="AJ1546" s="19">
        <v>18</v>
      </c>
      <c r="AK1546" s="19">
        <v>20.65</v>
      </c>
    </row>
    <row r="1547" spans="1:37" x14ac:dyDescent="0.3">
      <c r="A1547" s="19" t="str">
        <f t="shared" si="39"/>
        <v>SDGbaseTRAv2_UrbAS_BAU_wICAGRcorrFSAVXtotal</v>
      </c>
      <c r="B1547" s="17" t="s">
        <v>221</v>
      </c>
      <c r="C1547" s="18" t="s">
        <v>277</v>
      </c>
      <c r="D1547" s="23" t="s">
        <v>97</v>
      </c>
      <c r="E1547" s="19" t="s">
        <v>1</v>
      </c>
      <c r="F1547" s="19">
        <v>177.69</v>
      </c>
      <c r="G1547" s="19">
        <v>180.71</v>
      </c>
      <c r="H1547" s="19">
        <v>183.79</v>
      </c>
      <c r="I1547" s="19">
        <v>186.91</v>
      </c>
      <c r="J1547" s="19">
        <v>190.09</v>
      </c>
      <c r="K1547" s="19">
        <v>193.32</v>
      </c>
      <c r="L1547" s="19">
        <v>196.61</v>
      </c>
      <c r="M1547" s="19">
        <v>199.95</v>
      </c>
      <c r="N1547" s="19">
        <v>203.35</v>
      </c>
      <c r="O1547" s="19">
        <v>206.8</v>
      </c>
      <c r="P1547" s="19">
        <v>210.32</v>
      </c>
      <c r="Q1547" s="19">
        <v>213.9</v>
      </c>
      <c r="R1547" s="19">
        <v>217.53</v>
      </c>
      <c r="S1547" s="19">
        <v>221.23</v>
      </c>
      <c r="T1547" s="19">
        <v>224.99</v>
      </c>
      <c r="U1547" s="19">
        <v>228.82</v>
      </c>
      <c r="V1547" s="19">
        <v>232.71</v>
      </c>
      <c r="W1547" s="19">
        <v>236.66</v>
      </c>
      <c r="X1547" s="19">
        <v>240.68</v>
      </c>
      <c r="Y1547" s="19">
        <v>244.78</v>
      </c>
      <c r="Z1547" s="19">
        <v>248.94</v>
      </c>
      <c r="AA1547" s="19">
        <v>253.17</v>
      </c>
      <c r="AB1547" s="19">
        <v>257.47000000000003</v>
      </c>
      <c r="AC1547" s="19">
        <v>261.85000000000002</v>
      </c>
      <c r="AD1547" s="19">
        <v>266.3</v>
      </c>
      <c r="AE1547" s="19">
        <v>270.83</v>
      </c>
      <c r="AF1547" s="19">
        <v>275.43</v>
      </c>
      <c r="AG1547" s="19">
        <v>280.12</v>
      </c>
      <c r="AH1547" s="19">
        <v>284.88</v>
      </c>
      <c r="AI1547" s="19">
        <v>289.72000000000003</v>
      </c>
      <c r="AJ1547" s="19">
        <v>294.64999999999998</v>
      </c>
      <c r="AK1547" s="19">
        <v>299.64999999999998</v>
      </c>
    </row>
    <row r="1548" spans="1:37" x14ac:dyDescent="0.3">
      <c r="A1548" s="19" t="str">
        <f t="shared" si="39"/>
        <v>SDGbaseTRAv2_UrbAS_BAU_wICAGRcorrC_TSavtotal</v>
      </c>
      <c r="B1548" s="17" t="s">
        <v>221</v>
      </c>
      <c r="C1548" s="18" t="s">
        <v>277</v>
      </c>
      <c r="D1548" s="23" t="s">
        <v>100</v>
      </c>
      <c r="E1548" s="19" t="s">
        <v>1</v>
      </c>
      <c r="F1548" s="19">
        <v>929.96</v>
      </c>
      <c r="G1548" s="19">
        <v>875.24</v>
      </c>
      <c r="H1548" s="19">
        <v>901.55</v>
      </c>
      <c r="I1548" s="19">
        <v>929.42</v>
      </c>
      <c r="J1548" s="19">
        <v>951.98</v>
      </c>
      <c r="K1548" s="19">
        <v>969.08</v>
      </c>
      <c r="L1548" s="19">
        <v>990.19</v>
      </c>
      <c r="M1548" s="19">
        <v>1012.07</v>
      </c>
      <c r="N1548" s="19">
        <v>1036.8800000000001</v>
      </c>
      <c r="O1548" s="19">
        <v>1060.1199999999999</v>
      </c>
      <c r="P1548" s="19">
        <v>1090.5899999999999</v>
      </c>
      <c r="Q1548" s="19">
        <v>1121.99</v>
      </c>
      <c r="R1548" s="19">
        <v>1153.23</v>
      </c>
      <c r="S1548" s="19">
        <v>1191.1600000000001</v>
      </c>
      <c r="T1548" s="19">
        <v>1230.93</v>
      </c>
      <c r="U1548" s="19">
        <v>1276.42</v>
      </c>
      <c r="V1548" s="19">
        <v>1321.13</v>
      </c>
      <c r="W1548" s="19">
        <v>1367.26</v>
      </c>
      <c r="X1548" s="19">
        <v>1415.24</v>
      </c>
      <c r="Y1548" s="19">
        <v>1461.33</v>
      </c>
      <c r="Z1548" s="19">
        <v>1510.51</v>
      </c>
      <c r="AA1548" s="19">
        <v>1557.84</v>
      </c>
      <c r="AB1548" s="19">
        <v>1609.39</v>
      </c>
      <c r="AC1548" s="19">
        <v>1658.11</v>
      </c>
      <c r="AD1548" s="19">
        <v>1707.69</v>
      </c>
      <c r="AE1548" s="19">
        <v>1759.71</v>
      </c>
      <c r="AF1548" s="19">
        <v>1813.38</v>
      </c>
      <c r="AG1548" s="19">
        <v>1866.85</v>
      </c>
      <c r="AH1548" s="19">
        <v>1877.7</v>
      </c>
      <c r="AI1548" s="19">
        <v>1882.44</v>
      </c>
      <c r="AJ1548" s="19">
        <v>1884.96</v>
      </c>
      <c r="AK1548" s="19">
        <v>1883.05</v>
      </c>
    </row>
    <row r="1549" spans="1:37" x14ac:dyDescent="0.3">
      <c r="A1549" s="19" t="str">
        <f t="shared" si="39"/>
        <v>SDGbaseTRAv2_UrbAS_BAU_wICAGRcorrQINVXctext</v>
      </c>
      <c r="B1549" s="17" t="s">
        <v>221</v>
      </c>
      <c r="C1549" s="18" t="s">
        <v>277</v>
      </c>
      <c r="D1549" s="23" t="s">
        <v>101</v>
      </c>
      <c r="E1549" s="19" t="s">
        <v>102</v>
      </c>
      <c r="F1549" s="19">
        <v>0.02</v>
      </c>
      <c r="G1549" s="19">
        <v>0.02</v>
      </c>
      <c r="H1549" s="19">
        <v>0.02</v>
      </c>
      <c r="I1549" s="19">
        <v>0.02</v>
      </c>
      <c r="J1549" s="19">
        <v>0.02</v>
      </c>
      <c r="K1549" s="19">
        <v>0.02</v>
      </c>
      <c r="L1549" s="19">
        <v>0.02</v>
      </c>
      <c r="M1549" s="19">
        <v>0.02</v>
      </c>
      <c r="N1549" s="19">
        <v>0.03</v>
      </c>
      <c r="O1549" s="19">
        <v>0.03</v>
      </c>
      <c r="P1549" s="19">
        <v>0.03</v>
      </c>
      <c r="Q1549" s="19">
        <v>0.03</v>
      </c>
      <c r="R1549" s="19">
        <v>0.03</v>
      </c>
      <c r="S1549" s="19">
        <v>0.03</v>
      </c>
      <c r="T1549" s="19">
        <v>0.03</v>
      </c>
      <c r="U1549" s="19">
        <v>0.03</v>
      </c>
      <c r="V1549" s="19">
        <v>0.03</v>
      </c>
      <c r="W1549" s="19">
        <v>0.03</v>
      </c>
      <c r="X1549" s="19">
        <v>0.03</v>
      </c>
      <c r="Y1549" s="19">
        <v>0.04</v>
      </c>
      <c r="Z1549" s="19">
        <v>0.04</v>
      </c>
      <c r="AA1549" s="19">
        <v>0.04</v>
      </c>
      <c r="AB1549" s="19">
        <v>0.04</v>
      </c>
      <c r="AC1549" s="19">
        <v>0.04</v>
      </c>
      <c r="AD1549" s="19">
        <v>0.04</v>
      </c>
      <c r="AE1549" s="19">
        <v>0.04</v>
      </c>
      <c r="AF1549" s="19">
        <v>0.04</v>
      </c>
      <c r="AG1549" s="19">
        <v>0.04</v>
      </c>
      <c r="AH1549" s="19">
        <v>0.04</v>
      </c>
      <c r="AI1549" s="19">
        <v>0.04</v>
      </c>
      <c r="AJ1549" s="19">
        <v>0.04</v>
      </c>
      <c r="AK1549" s="19">
        <v>0.04</v>
      </c>
    </row>
    <row r="1550" spans="1:37" x14ac:dyDescent="0.3">
      <c r="A1550" s="19" t="str">
        <f t="shared" si="39"/>
        <v>SDGbaseTRAv2_UrbAS_BAU_wICAGRcorrQINVXcleat</v>
      </c>
      <c r="B1550" s="17" t="s">
        <v>221</v>
      </c>
      <c r="C1550" s="18" t="s">
        <v>277</v>
      </c>
      <c r="D1550" s="23" t="s">
        <v>101</v>
      </c>
      <c r="E1550" s="19" t="s">
        <v>103</v>
      </c>
      <c r="F1550" s="19">
        <v>0</v>
      </c>
      <c r="G1550" s="19">
        <v>0</v>
      </c>
      <c r="H1550" s="19">
        <v>0</v>
      </c>
      <c r="I1550" s="19">
        <v>0</v>
      </c>
      <c r="J1550" s="19">
        <v>0</v>
      </c>
      <c r="K1550" s="19">
        <v>0</v>
      </c>
      <c r="L1550" s="19">
        <v>0</v>
      </c>
      <c r="M1550" s="19">
        <v>0</v>
      </c>
      <c r="N1550" s="19">
        <v>0</v>
      </c>
      <c r="O1550" s="19">
        <v>0</v>
      </c>
      <c r="P1550" s="19">
        <v>0</v>
      </c>
      <c r="Q1550" s="19">
        <v>0</v>
      </c>
      <c r="R1550" s="19">
        <v>0</v>
      </c>
      <c r="S1550" s="19">
        <v>0</v>
      </c>
      <c r="T1550" s="19">
        <v>0</v>
      </c>
      <c r="U1550" s="19">
        <v>0</v>
      </c>
      <c r="V1550" s="19">
        <v>0</v>
      </c>
      <c r="W1550" s="19">
        <v>0</v>
      </c>
      <c r="X1550" s="19">
        <v>0</v>
      </c>
      <c r="Y1550" s="19">
        <v>0</v>
      </c>
      <c r="Z1550" s="19">
        <v>0</v>
      </c>
      <c r="AA1550" s="19">
        <v>0</v>
      </c>
      <c r="AB1550" s="19">
        <v>0</v>
      </c>
      <c r="AC1550" s="19">
        <v>0</v>
      </c>
      <c r="AD1550" s="19">
        <v>0</v>
      </c>
      <c r="AE1550" s="19">
        <v>0</v>
      </c>
      <c r="AF1550" s="19">
        <v>0</v>
      </c>
      <c r="AG1550" s="19">
        <v>0</v>
      </c>
      <c r="AH1550" s="19">
        <v>0</v>
      </c>
      <c r="AI1550" s="19">
        <v>0</v>
      </c>
      <c r="AJ1550" s="19">
        <v>0</v>
      </c>
      <c r="AK1550" s="19">
        <v>0</v>
      </c>
    </row>
    <row r="1551" spans="1:37" x14ac:dyDescent="0.3">
      <c r="A1551" s="19" t="str">
        <f t="shared" si="39"/>
        <v>SDGbaseTRAv2_UrbAS_BAU_wICAGRcorrQINVXcprnt</v>
      </c>
      <c r="B1551" s="17" t="s">
        <v>221</v>
      </c>
      <c r="C1551" s="18" t="s">
        <v>277</v>
      </c>
      <c r="D1551" s="23" t="s">
        <v>101</v>
      </c>
      <c r="E1551" s="19" t="s">
        <v>104</v>
      </c>
      <c r="F1551" s="19">
        <v>0</v>
      </c>
      <c r="G1551" s="19">
        <v>0</v>
      </c>
      <c r="H1551" s="19">
        <v>0</v>
      </c>
      <c r="I1551" s="19">
        <v>0</v>
      </c>
      <c r="J1551" s="19">
        <v>0</v>
      </c>
      <c r="K1551" s="19">
        <v>0</v>
      </c>
      <c r="L1551" s="19">
        <v>0</v>
      </c>
      <c r="M1551" s="19">
        <v>0</v>
      </c>
      <c r="N1551" s="19">
        <v>0</v>
      </c>
      <c r="O1551" s="19">
        <v>0</v>
      </c>
      <c r="P1551" s="19">
        <v>0</v>
      </c>
      <c r="Q1551" s="19">
        <v>0</v>
      </c>
      <c r="R1551" s="19">
        <v>0</v>
      </c>
      <c r="S1551" s="19">
        <v>0</v>
      </c>
      <c r="T1551" s="19">
        <v>0</v>
      </c>
      <c r="U1551" s="19">
        <v>0</v>
      </c>
      <c r="V1551" s="19">
        <v>0</v>
      </c>
      <c r="W1551" s="19">
        <v>0</v>
      </c>
      <c r="X1551" s="19">
        <v>0</v>
      </c>
      <c r="Y1551" s="19">
        <v>0</v>
      </c>
      <c r="Z1551" s="19">
        <v>0</v>
      </c>
      <c r="AA1551" s="19">
        <v>0</v>
      </c>
      <c r="AB1551" s="19">
        <v>0</v>
      </c>
      <c r="AC1551" s="19">
        <v>0</v>
      </c>
      <c r="AD1551" s="19">
        <v>0</v>
      </c>
      <c r="AE1551" s="19">
        <v>0</v>
      </c>
      <c r="AF1551" s="19">
        <v>0</v>
      </c>
      <c r="AG1551" s="19">
        <v>0</v>
      </c>
      <c r="AH1551" s="19">
        <v>0</v>
      </c>
      <c r="AI1551" s="19">
        <v>0</v>
      </c>
      <c r="AJ1551" s="19">
        <v>0</v>
      </c>
      <c r="AK1551" s="19">
        <v>0</v>
      </c>
    </row>
    <row r="1552" spans="1:37" x14ac:dyDescent="0.3">
      <c r="A1552" s="19" t="str">
        <f t="shared" si="39"/>
        <v>SDGbaseTRAv2_UrbAS_BAU_wICAGRcorrQINVXcrubb</v>
      </c>
      <c r="B1552" s="17" t="s">
        <v>221</v>
      </c>
      <c r="C1552" s="18" t="s">
        <v>277</v>
      </c>
      <c r="D1552" s="23" t="s">
        <v>101</v>
      </c>
      <c r="E1552" s="19" t="s">
        <v>105</v>
      </c>
      <c r="F1552" s="19">
        <v>0</v>
      </c>
      <c r="G1552" s="19">
        <v>0</v>
      </c>
      <c r="H1552" s="19">
        <v>0</v>
      </c>
      <c r="I1552" s="19">
        <v>0</v>
      </c>
      <c r="J1552" s="19">
        <v>0</v>
      </c>
      <c r="K1552" s="19">
        <v>0</v>
      </c>
      <c r="L1552" s="19">
        <v>0</v>
      </c>
      <c r="M1552" s="19">
        <v>0</v>
      </c>
      <c r="N1552" s="19">
        <v>0</v>
      </c>
      <c r="O1552" s="19">
        <v>0</v>
      </c>
      <c r="P1552" s="19">
        <v>0.01</v>
      </c>
      <c r="Q1552" s="19">
        <v>0.01</v>
      </c>
      <c r="R1552" s="19">
        <v>0.01</v>
      </c>
      <c r="S1552" s="19">
        <v>0.01</v>
      </c>
      <c r="T1552" s="19">
        <v>0.01</v>
      </c>
      <c r="U1552" s="19">
        <v>0.01</v>
      </c>
      <c r="V1552" s="19">
        <v>0.01</v>
      </c>
      <c r="W1552" s="19">
        <v>0.01</v>
      </c>
      <c r="X1552" s="19">
        <v>0.01</v>
      </c>
      <c r="Y1552" s="19">
        <v>0.01</v>
      </c>
      <c r="Z1552" s="19">
        <v>0.01</v>
      </c>
      <c r="AA1552" s="19">
        <v>0.01</v>
      </c>
      <c r="AB1552" s="19">
        <v>0.01</v>
      </c>
      <c r="AC1552" s="19">
        <v>0.01</v>
      </c>
      <c r="AD1552" s="19">
        <v>0.01</v>
      </c>
      <c r="AE1552" s="19">
        <v>0.01</v>
      </c>
      <c r="AF1552" s="19">
        <v>0.01</v>
      </c>
      <c r="AG1552" s="19">
        <v>0.01</v>
      </c>
      <c r="AH1552" s="19">
        <v>0.01</v>
      </c>
      <c r="AI1552" s="19">
        <v>0.01</v>
      </c>
      <c r="AJ1552" s="19">
        <v>0.01</v>
      </c>
      <c r="AK1552" s="19">
        <v>0.01</v>
      </c>
    </row>
    <row r="1553" spans="1:37" x14ac:dyDescent="0.3">
      <c r="A1553" s="19" t="str">
        <f t="shared" si="39"/>
        <v>SDGbaseTRAv2_UrbAS_BAU_wICAGRcorrQINVXcplas</v>
      </c>
      <c r="B1553" s="17" t="s">
        <v>221</v>
      </c>
      <c r="C1553" s="18" t="s">
        <v>277</v>
      </c>
      <c r="D1553" s="23" t="s">
        <v>101</v>
      </c>
      <c r="E1553" s="19" t="s">
        <v>106</v>
      </c>
      <c r="F1553" s="19">
        <v>0.01</v>
      </c>
      <c r="G1553" s="19">
        <v>0.01</v>
      </c>
      <c r="H1553" s="19">
        <v>0.01</v>
      </c>
      <c r="I1553" s="19">
        <v>0.01</v>
      </c>
      <c r="J1553" s="19">
        <v>0.01</v>
      </c>
      <c r="K1553" s="19">
        <v>0.01</v>
      </c>
      <c r="L1553" s="19">
        <v>0.01</v>
      </c>
      <c r="M1553" s="19">
        <v>0.01</v>
      </c>
      <c r="N1553" s="19">
        <v>0.01</v>
      </c>
      <c r="O1553" s="19">
        <v>0.01</v>
      </c>
      <c r="P1553" s="19">
        <v>0.01</v>
      </c>
      <c r="Q1553" s="19">
        <v>0.01</v>
      </c>
      <c r="R1553" s="19">
        <v>0.01</v>
      </c>
      <c r="S1553" s="19">
        <v>0.01</v>
      </c>
      <c r="T1553" s="19">
        <v>0.01</v>
      </c>
      <c r="U1553" s="19">
        <v>0.01</v>
      </c>
      <c r="V1553" s="19">
        <v>0.01</v>
      </c>
      <c r="W1553" s="19">
        <v>0.01</v>
      </c>
      <c r="X1553" s="19">
        <v>0.01</v>
      </c>
      <c r="Y1553" s="19">
        <v>0.01</v>
      </c>
      <c r="Z1553" s="19">
        <v>0.01</v>
      </c>
      <c r="AA1553" s="19">
        <v>0.02</v>
      </c>
      <c r="AB1553" s="19">
        <v>0.02</v>
      </c>
      <c r="AC1553" s="19">
        <v>0.02</v>
      </c>
      <c r="AD1553" s="19">
        <v>0.02</v>
      </c>
      <c r="AE1553" s="19">
        <v>0.02</v>
      </c>
      <c r="AF1553" s="19">
        <v>0.02</v>
      </c>
      <c r="AG1553" s="19">
        <v>0.02</v>
      </c>
      <c r="AH1553" s="19">
        <v>0.02</v>
      </c>
      <c r="AI1553" s="19">
        <v>0.02</v>
      </c>
      <c r="AJ1553" s="19">
        <v>0.02</v>
      </c>
      <c r="AK1553" s="19">
        <v>0.02</v>
      </c>
    </row>
    <row r="1554" spans="1:37" x14ac:dyDescent="0.3">
      <c r="A1554" s="19" t="str">
        <f t="shared" si="39"/>
        <v>SDGbaseTRAv2_UrbAS_BAU_wICAGRcorrQINVXcnmet</v>
      </c>
      <c r="B1554" s="17" t="s">
        <v>221</v>
      </c>
      <c r="C1554" s="18" t="s">
        <v>277</v>
      </c>
      <c r="D1554" s="23" t="s">
        <v>101</v>
      </c>
      <c r="E1554" s="19" t="s">
        <v>107</v>
      </c>
      <c r="F1554" s="19">
        <v>0.02</v>
      </c>
      <c r="G1554" s="19">
        <v>0.02</v>
      </c>
      <c r="H1554" s="19">
        <v>0.02</v>
      </c>
      <c r="I1554" s="19">
        <v>0.02</v>
      </c>
      <c r="J1554" s="19">
        <v>0.02</v>
      </c>
      <c r="K1554" s="19">
        <v>0.02</v>
      </c>
      <c r="L1554" s="19">
        <v>0.02</v>
      </c>
      <c r="M1554" s="19">
        <v>0.02</v>
      </c>
      <c r="N1554" s="19">
        <v>0.02</v>
      </c>
      <c r="O1554" s="19">
        <v>0.02</v>
      </c>
      <c r="P1554" s="19">
        <v>0.02</v>
      </c>
      <c r="Q1554" s="19">
        <v>0.02</v>
      </c>
      <c r="R1554" s="19">
        <v>0.03</v>
      </c>
      <c r="S1554" s="19">
        <v>0.03</v>
      </c>
      <c r="T1554" s="19">
        <v>0.03</v>
      </c>
      <c r="U1554" s="19">
        <v>0.03</v>
      </c>
      <c r="V1554" s="19">
        <v>0.03</v>
      </c>
      <c r="W1554" s="19">
        <v>0.03</v>
      </c>
      <c r="X1554" s="19">
        <v>0.03</v>
      </c>
      <c r="Y1554" s="19">
        <v>0.03</v>
      </c>
      <c r="Z1554" s="19">
        <v>0.03</v>
      </c>
      <c r="AA1554" s="19">
        <v>0.03</v>
      </c>
      <c r="AB1554" s="19">
        <v>0.03</v>
      </c>
      <c r="AC1554" s="19">
        <v>0.04</v>
      </c>
      <c r="AD1554" s="19">
        <v>0.04</v>
      </c>
      <c r="AE1554" s="19">
        <v>0.04</v>
      </c>
      <c r="AF1554" s="19">
        <v>0.04</v>
      </c>
      <c r="AG1554" s="19">
        <v>0.04</v>
      </c>
      <c r="AH1554" s="19">
        <v>0.04</v>
      </c>
      <c r="AI1554" s="19">
        <v>0.04</v>
      </c>
      <c r="AJ1554" s="19">
        <v>0.04</v>
      </c>
      <c r="AK1554" s="19">
        <v>0.04</v>
      </c>
    </row>
    <row r="1555" spans="1:37" x14ac:dyDescent="0.3">
      <c r="A1555" s="19" t="str">
        <f t="shared" si="39"/>
        <v>SDGbaseTRAv2_UrbAS_BAU_wICAGRcorrQINVXcnfrm</v>
      </c>
      <c r="B1555" s="17" t="s">
        <v>221</v>
      </c>
      <c r="C1555" s="18" t="s">
        <v>277</v>
      </c>
      <c r="D1555" s="23" t="s">
        <v>101</v>
      </c>
      <c r="E1555" s="19" t="s">
        <v>108</v>
      </c>
      <c r="F1555" s="19">
        <v>1.27</v>
      </c>
      <c r="G1555" s="19">
        <v>1.1499999999999999</v>
      </c>
      <c r="H1555" s="19">
        <v>1.19</v>
      </c>
      <c r="I1555" s="19">
        <v>1.22</v>
      </c>
      <c r="J1555" s="19">
        <v>1.24</v>
      </c>
      <c r="K1555" s="19">
        <v>1.26</v>
      </c>
      <c r="L1555" s="19">
        <v>1.29</v>
      </c>
      <c r="M1555" s="19">
        <v>1.33</v>
      </c>
      <c r="N1555" s="19">
        <v>1.36</v>
      </c>
      <c r="O1555" s="19">
        <v>1.41</v>
      </c>
      <c r="P1555" s="19">
        <v>1.45</v>
      </c>
      <c r="Q1555" s="19">
        <v>1.49</v>
      </c>
      <c r="R1555" s="19">
        <v>1.53</v>
      </c>
      <c r="S1555" s="19">
        <v>1.58</v>
      </c>
      <c r="T1555" s="19">
        <v>1.63</v>
      </c>
      <c r="U1555" s="19">
        <v>1.68</v>
      </c>
      <c r="V1555" s="19">
        <v>1.74</v>
      </c>
      <c r="W1555" s="19">
        <v>1.8</v>
      </c>
      <c r="X1555" s="19">
        <v>1.86</v>
      </c>
      <c r="Y1555" s="19">
        <v>1.91</v>
      </c>
      <c r="Z1555" s="19">
        <v>1.97</v>
      </c>
      <c r="AA1555" s="19">
        <v>2.0299999999999998</v>
      </c>
      <c r="AB1555" s="19">
        <v>2.08</v>
      </c>
      <c r="AC1555" s="19">
        <v>2.13</v>
      </c>
      <c r="AD1555" s="19">
        <v>2.19</v>
      </c>
      <c r="AE1555" s="19">
        <v>2.2599999999999998</v>
      </c>
      <c r="AF1555" s="19">
        <v>2.3199999999999998</v>
      </c>
      <c r="AG1555" s="19">
        <v>2.39</v>
      </c>
      <c r="AH1555" s="19">
        <v>2.38</v>
      </c>
      <c r="AI1555" s="19">
        <v>2.37</v>
      </c>
      <c r="AJ1555" s="19">
        <v>2.36</v>
      </c>
      <c r="AK1555" s="19">
        <v>2.34</v>
      </c>
    </row>
    <row r="1556" spans="1:37" x14ac:dyDescent="0.3">
      <c r="A1556" s="19" t="str">
        <f t="shared" si="39"/>
        <v>SDGbaseTRAv2_UrbAS_BAU_wICAGRcorrQINVXcmetp</v>
      </c>
      <c r="B1556" s="17" t="s">
        <v>221</v>
      </c>
      <c r="C1556" s="18" t="s">
        <v>277</v>
      </c>
      <c r="D1556" s="23" t="s">
        <v>101</v>
      </c>
      <c r="E1556" s="19" t="s">
        <v>109</v>
      </c>
      <c r="F1556" s="19">
        <v>2.2400000000000002</v>
      </c>
      <c r="G1556" s="19">
        <v>2.04</v>
      </c>
      <c r="H1556" s="19">
        <v>2.1</v>
      </c>
      <c r="I1556" s="19">
        <v>2.16</v>
      </c>
      <c r="J1556" s="19">
        <v>2.19</v>
      </c>
      <c r="K1556" s="19">
        <v>2.2400000000000002</v>
      </c>
      <c r="L1556" s="19">
        <v>2.29</v>
      </c>
      <c r="M1556" s="19">
        <v>2.35</v>
      </c>
      <c r="N1556" s="19">
        <v>2.42</v>
      </c>
      <c r="O1556" s="19">
        <v>2.5</v>
      </c>
      <c r="P1556" s="19">
        <v>2.57</v>
      </c>
      <c r="Q1556" s="19">
        <v>2.64</v>
      </c>
      <c r="R1556" s="19">
        <v>2.71</v>
      </c>
      <c r="S1556" s="19">
        <v>2.79</v>
      </c>
      <c r="T1556" s="19">
        <v>2.88</v>
      </c>
      <c r="U1556" s="19">
        <v>2.98</v>
      </c>
      <c r="V1556" s="19">
        <v>3.09</v>
      </c>
      <c r="W1556" s="19">
        <v>3.2</v>
      </c>
      <c r="X1556" s="19">
        <v>3.29</v>
      </c>
      <c r="Y1556" s="19">
        <v>3.39</v>
      </c>
      <c r="Z1556" s="19">
        <v>3.5</v>
      </c>
      <c r="AA1556" s="19">
        <v>3.6</v>
      </c>
      <c r="AB1556" s="19">
        <v>3.68</v>
      </c>
      <c r="AC1556" s="19">
        <v>3.77</v>
      </c>
      <c r="AD1556" s="19">
        <v>3.88</v>
      </c>
      <c r="AE1556" s="19">
        <v>4</v>
      </c>
      <c r="AF1556" s="19">
        <v>4.12</v>
      </c>
      <c r="AG1556" s="19">
        <v>4.24</v>
      </c>
      <c r="AH1556" s="19">
        <v>4.22</v>
      </c>
      <c r="AI1556" s="19">
        <v>4.1900000000000004</v>
      </c>
      <c r="AJ1556" s="19">
        <v>4.17</v>
      </c>
      <c r="AK1556" s="19">
        <v>4.1500000000000004</v>
      </c>
    </row>
    <row r="1557" spans="1:37" x14ac:dyDescent="0.3">
      <c r="A1557" s="19" t="str">
        <f t="shared" si="39"/>
        <v>SDGbaseTRAv2_UrbAS_BAU_wICAGRcorrQINVXcmach</v>
      </c>
      <c r="B1557" s="17" t="s">
        <v>221</v>
      </c>
      <c r="C1557" s="18" t="s">
        <v>277</v>
      </c>
      <c r="D1557" s="23" t="s">
        <v>101</v>
      </c>
      <c r="E1557" s="19" t="s">
        <v>110</v>
      </c>
      <c r="F1557" s="19">
        <v>141.12</v>
      </c>
      <c r="G1557" s="19">
        <v>128.46</v>
      </c>
      <c r="H1557" s="19">
        <v>132.27000000000001</v>
      </c>
      <c r="I1557" s="19">
        <v>135.52000000000001</v>
      </c>
      <c r="J1557" s="19">
        <v>137.97999999999999</v>
      </c>
      <c r="K1557" s="19">
        <v>140.79</v>
      </c>
      <c r="L1557" s="19">
        <v>144.19</v>
      </c>
      <c r="M1557" s="19">
        <v>148.04</v>
      </c>
      <c r="N1557" s="19">
        <v>152.09</v>
      </c>
      <c r="O1557" s="19">
        <v>157.18</v>
      </c>
      <c r="P1557" s="19">
        <v>161.85</v>
      </c>
      <c r="Q1557" s="19">
        <v>166.29</v>
      </c>
      <c r="R1557" s="19">
        <v>170.7</v>
      </c>
      <c r="S1557" s="19">
        <v>176.05</v>
      </c>
      <c r="T1557" s="19">
        <v>181.71</v>
      </c>
      <c r="U1557" s="19">
        <v>188.26</v>
      </c>
      <c r="V1557" s="19">
        <v>195.06</v>
      </c>
      <c r="W1557" s="19">
        <v>201.76</v>
      </c>
      <c r="X1557" s="19">
        <v>207.92</v>
      </c>
      <c r="Y1557" s="19">
        <v>214.2</v>
      </c>
      <c r="Z1557" s="19">
        <v>220.85</v>
      </c>
      <c r="AA1557" s="19">
        <v>227.3</v>
      </c>
      <c r="AB1557" s="19">
        <v>232.94</v>
      </c>
      <c r="AC1557" s="19">
        <v>238.67</v>
      </c>
      <c r="AD1557" s="19">
        <v>245.42</v>
      </c>
      <c r="AE1557" s="19">
        <v>252.74</v>
      </c>
      <c r="AF1557" s="19">
        <v>260.45</v>
      </c>
      <c r="AG1557" s="19">
        <v>268.02</v>
      </c>
      <c r="AH1557" s="19">
        <v>267.05</v>
      </c>
      <c r="AI1557" s="19">
        <v>265.10000000000002</v>
      </c>
      <c r="AJ1557" s="19">
        <v>264.05</v>
      </c>
      <c r="AK1557" s="19">
        <v>262.51</v>
      </c>
    </row>
    <row r="1558" spans="1:37" x14ac:dyDescent="0.3">
      <c r="A1558" s="19" t="str">
        <f t="shared" si="39"/>
        <v>SDGbaseTRAv2_UrbAS_BAU_wICAGRcorrQINVXcemch</v>
      </c>
      <c r="B1558" s="17" t="s">
        <v>221</v>
      </c>
      <c r="C1558" s="18" t="s">
        <v>277</v>
      </c>
      <c r="D1558" s="23" t="s">
        <v>101</v>
      </c>
      <c r="E1558" s="19" t="s">
        <v>111</v>
      </c>
      <c r="F1558" s="19">
        <v>59.86</v>
      </c>
      <c r="G1558" s="19">
        <v>54.49</v>
      </c>
      <c r="H1558" s="19">
        <v>56.11</v>
      </c>
      <c r="I1558" s="19">
        <v>57.48</v>
      </c>
      <c r="J1558" s="19">
        <v>58.53</v>
      </c>
      <c r="K1558" s="19">
        <v>59.72</v>
      </c>
      <c r="L1558" s="19">
        <v>61.16</v>
      </c>
      <c r="M1558" s="19">
        <v>62.79</v>
      </c>
      <c r="N1558" s="19">
        <v>64.510000000000005</v>
      </c>
      <c r="O1558" s="19">
        <v>66.67</v>
      </c>
      <c r="P1558" s="19">
        <v>68.650000000000006</v>
      </c>
      <c r="Q1558" s="19">
        <v>70.53</v>
      </c>
      <c r="R1558" s="19">
        <v>72.41</v>
      </c>
      <c r="S1558" s="19">
        <v>74.680000000000007</v>
      </c>
      <c r="T1558" s="19">
        <v>77.08</v>
      </c>
      <c r="U1558" s="19">
        <v>79.86</v>
      </c>
      <c r="V1558" s="19">
        <v>82.74</v>
      </c>
      <c r="W1558" s="19">
        <v>85.58</v>
      </c>
      <c r="X1558" s="19">
        <v>88.19</v>
      </c>
      <c r="Y1558" s="19">
        <v>90.86</v>
      </c>
      <c r="Z1558" s="19">
        <v>93.68</v>
      </c>
      <c r="AA1558" s="19">
        <v>96.41</v>
      </c>
      <c r="AB1558" s="19">
        <v>98.81</v>
      </c>
      <c r="AC1558" s="19">
        <v>101.24</v>
      </c>
      <c r="AD1558" s="19">
        <v>104.1</v>
      </c>
      <c r="AE1558" s="19">
        <v>107.21</v>
      </c>
      <c r="AF1558" s="19">
        <v>110.48</v>
      </c>
      <c r="AG1558" s="19">
        <v>113.68</v>
      </c>
      <c r="AH1558" s="19">
        <v>113.28</v>
      </c>
      <c r="AI1558" s="19">
        <v>112.45</v>
      </c>
      <c r="AJ1558" s="19">
        <v>112</v>
      </c>
      <c r="AK1558" s="19">
        <v>111.35</v>
      </c>
    </row>
    <row r="1559" spans="1:37" x14ac:dyDescent="0.3">
      <c r="A1559" s="19" t="str">
        <f t="shared" si="39"/>
        <v>SDGbaseTRAv2_UrbAS_BAU_wICAGRcorrQINVXcsequ</v>
      </c>
      <c r="B1559" s="17" t="s">
        <v>221</v>
      </c>
      <c r="C1559" s="18" t="s">
        <v>277</v>
      </c>
      <c r="D1559" s="23" t="s">
        <v>101</v>
      </c>
      <c r="E1559" s="19" t="s">
        <v>112</v>
      </c>
      <c r="F1559" s="19">
        <v>30.11</v>
      </c>
      <c r="G1559" s="19">
        <v>27.44</v>
      </c>
      <c r="H1559" s="19">
        <v>28.24</v>
      </c>
      <c r="I1559" s="19">
        <v>28.93</v>
      </c>
      <c r="J1559" s="19">
        <v>29.45</v>
      </c>
      <c r="K1559" s="19">
        <v>30.04</v>
      </c>
      <c r="L1559" s="19">
        <v>30.75</v>
      </c>
      <c r="M1559" s="19">
        <v>31.57</v>
      </c>
      <c r="N1559" s="19">
        <v>32.42</v>
      </c>
      <c r="O1559" s="19">
        <v>33.49</v>
      </c>
      <c r="P1559" s="19">
        <v>34.479999999999997</v>
      </c>
      <c r="Q1559" s="19">
        <v>35.409999999999997</v>
      </c>
      <c r="R1559" s="19">
        <v>36.340000000000003</v>
      </c>
      <c r="S1559" s="19">
        <v>37.47</v>
      </c>
      <c r="T1559" s="19">
        <v>38.659999999999997</v>
      </c>
      <c r="U1559" s="19">
        <v>40.04</v>
      </c>
      <c r="V1559" s="19">
        <v>41.48</v>
      </c>
      <c r="W1559" s="19">
        <v>42.89</v>
      </c>
      <c r="X1559" s="19">
        <v>44.19</v>
      </c>
      <c r="Y1559" s="19">
        <v>45.51</v>
      </c>
      <c r="Z1559" s="19">
        <v>46.91</v>
      </c>
      <c r="AA1559" s="19">
        <v>48.27</v>
      </c>
      <c r="AB1559" s="19">
        <v>49.46</v>
      </c>
      <c r="AC1559" s="19">
        <v>50.67</v>
      </c>
      <c r="AD1559" s="19">
        <v>52.09</v>
      </c>
      <c r="AE1559" s="19">
        <v>53.63</v>
      </c>
      <c r="AF1559" s="19">
        <v>55.26</v>
      </c>
      <c r="AG1559" s="19">
        <v>56.85</v>
      </c>
      <c r="AH1559" s="19">
        <v>56.65</v>
      </c>
      <c r="AI1559" s="19">
        <v>56.24</v>
      </c>
      <c r="AJ1559" s="19">
        <v>56.02</v>
      </c>
      <c r="AK1559" s="19">
        <v>55.69</v>
      </c>
    </row>
    <row r="1560" spans="1:37" x14ac:dyDescent="0.3">
      <c r="A1560" s="19" t="str">
        <f t="shared" si="39"/>
        <v>SDGbaseTRAv2_UrbAS_BAU_wICAGRcorrQINVXcvehi</v>
      </c>
      <c r="B1560" s="17" t="s">
        <v>221</v>
      </c>
      <c r="C1560" s="18" t="s">
        <v>277</v>
      </c>
      <c r="D1560" s="23" t="s">
        <v>101</v>
      </c>
      <c r="E1560" s="19" t="s">
        <v>113</v>
      </c>
      <c r="F1560" s="19">
        <v>91.08</v>
      </c>
      <c r="G1560" s="19">
        <v>83.01</v>
      </c>
      <c r="H1560" s="19">
        <v>85.44</v>
      </c>
      <c r="I1560" s="19">
        <v>87.52</v>
      </c>
      <c r="J1560" s="19">
        <v>89.09</v>
      </c>
      <c r="K1560" s="19">
        <v>90.88</v>
      </c>
      <c r="L1560" s="19">
        <v>93.04</v>
      </c>
      <c r="M1560" s="19">
        <v>95.5</v>
      </c>
      <c r="N1560" s="19">
        <v>98.08</v>
      </c>
      <c r="O1560" s="19">
        <v>101.32</v>
      </c>
      <c r="P1560" s="19">
        <v>104.3</v>
      </c>
      <c r="Q1560" s="19">
        <v>107.13</v>
      </c>
      <c r="R1560" s="19">
        <v>109.95</v>
      </c>
      <c r="S1560" s="19">
        <v>113.36</v>
      </c>
      <c r="T1560" s="19">
        <v>116.97</v>
      </c>
      <c r="U1560" s="19">
        <v>121.15</v>
      </c>
      <c r="V1560" s="19">
        <v>125.48</v>
      </c>
      <c r="W1560" s="19">
        <v>129.75</v>
      </c>
      <c r="X1560" s="19">
        <v>133.68</v>
      </c>
      <c r="Y1560" s="19">
        <v>137.68</v>
      </c>
      <c r="Z1560" s="19">
        <v>141.91999999999999</v>
      </c>
      <c r="AA1560" s="19">
        <v>146.04</v>
      </c>
      <c r="AB1560" s="19">
        <v>149.63999999999999</v>
      </c>
      <c r="AC1560" s="19">
        <v>153.29</v>
      </c>
      <c r="AD1560" s="19">
        <v>157.59</v>
      </c>
      <c r="AE1560" s="19">
        <v>162.26</v>
      </c>
      <c r="AF1560" s="19">
        <v>167.18</v>
      </c>
      <c r="AG1560" s="19">
        <v>172</v>
      </c>
      <c r="AH1560" s="19">
        <v>171.39</v>
      </c>
      <c r="AI1560" s="19">
        <v>170.14</v>
      </c>
      <c r="AJ1560" s="19">
        <v>169.47</v>
      </c>
      <c r="AK1560" s="19">
        <v>168.49</v>
      </c>
    </row>
    <row r="1561" spans="1:37" x14ac:dyDescent="0.3">
      <c r="A1561" s="19" t="str">
        <f t="shared" si="39"/>
        <v>SDGbaseTRAv2_UrbAS_BAU_wICAGRcorrQINVXctequ</v>
      </c>
      <c r="B1561" s="17" t="s">
        <v>221</v>
      </c>
      <c r="C1561" s="18" t="s">
        <v>277</v>
      </c>
      <c r="D1561" s="23" t="s">
        <v>101</v>
      </c>
      <c r="E1561" s="19" t="s">
        <v>114</v>
      </c>
      <c r="F1561" s="19">
        <v>10.77</v>
      </c>
      <c r="G1561" s="19">
        <v>9.81</v>
      </c>
      <c r="H1561" s="19">
        <v>10.1</v>
      </c>
      <c r="I1561" s="19">
        <v>10.35</v>
      </c>
      <c r="J1561" s="19">
        <v>10.53</v>
      </c>
      <c r="K1561" s="19">
        <v>10.74</v>
      </c>
      <c r="L1561" s="19">
        <v>11</v>
      </c>
      <c r="M1561" s="19">
        <v>11.29</v>
      </c>
      <c r="N1561" s="19">
        <v>11.6</v>
      </c>
      <c r="O1561" s="19">
        <v>11.98</v>
      </c>
      <c r="P1561" s="19">
        <v>12.33</v>
      </c>
      <c r="Q1561" s="19">
        <v>12.67</v>
      </c>
      <c r="R1561" s="19">
        <v>13</v>
      </c>
      <c r="S1561" s="19">
        <v>13.4</v>
      </c>
      <c r="T1561" s="19">
        <v>13.83</v>
      </c>
      <c r="U1561" s="19">
        <v>14.32</v>
      </c>
      <c r="V1561" s="19">
        <v>14.84</v>
      </c>
      <c r="W1561" s="19">
        <v>15.34</v>
      </c>
      <c r="X1561" s="19">
        <v>15.81</v>
      </c>
      <c r="Y1561" s="19">
        <v>16.28</v>
      </c>
      <c r="Z1561" s="19">
        <v>16.78</v>
      </c>
      <c r="AA1561" s="19">
        <v>17.27</v>
      </c>
      <c r="AB1561" s="19">
        <v>17.690000000000001</v>
      </c>
      <c r="AC1561" s="19">
        <v>18.12</v>
      </c>
      <c r="AD1561" s="19">
        <v>18.63</v>
      </c>
      <c r="AE1561" s="19">
        <v>19.18</v>
      </c>
      <c r="AF1561" s="19">
        <v>19.77</v>
      </c>
      <c r="AG1561" s="19">
        <v>20.34</v>
      </c>
      <c r="AH1561" s="19">
        <v>20.260000000000002</v>
      </c>
      <c r="AI1561" s="19">
        <v>20.12</v>
      </c>
      <c r="AJ1561" s="19">
        <v>20.04</v>
      </c>
      <c r="AK1561" s="19">
        <v>19.920000000000002</v>
      </c>
    </row>
    <row r="1562" spans="1:37" x14ac:dyDescent="0.3">
      <c r="A1562" s="19" t="str">
        <f t="shared" si="39"/>
        <v>SDGbaseTRAv2_UrbAS_BAU_wICAGRcorrQINVXcfurn</v>
      </c>
      <c r="B1562" s="17" t="s">
        <v>221</v>
      </c>
      <c r="C1562" s="18" t="s">
        <v>277</v>
      </c>
      <c r="D1562" s="23" t="s">
        <v>101</v>
      </c>
      <c r="E1562" s="19" t="s">
        <v>115</v>
      </c>
      <c r="F1562" s="19">
        <v>21.77</v>
      </c>
      <c r="G1562" s="19">
        <v>19.84</v>
      </c>
      <c r="H1562" s="19">
        <v>20.420000000000002</v>
      </c>
      <c r="I1562" s="19">
        <v>20.92</v>
      </c>
      <c r="J1562" s="19">
        <v>21.29</v>
      </c>
      <c r="K1562" s="19">
        <v>21.72</v>
      </c>
      <c r="L1562" s="19">
        <v>22.24</v>
      </c>
      <c r="M1562" s="19">
        <v>22.82</v>
      </c>
      <c r="N1562" s="19">
        <v>23.44</v>
      </c>
      <c r="O1562" s="19">
        <v>24.22</v>
      </c>
      <c r="P1562" s="19">
        <v>24.93</v>
      </c>
      <c r="Q1562" s="19">
        <v>25.61</v>
      </c>
      <c r="R1562" s="19">
        <v>26.28</v>
      </c>
      <c r="S1562" s="19">
        <v>27.09</v>
      </c>
      <c r="T1562" s="19">
        <v>27.96</v>
      </c>
      <c r="U1562" s="19">
        <v>28.96</v>
      </c>
      <c r="V1562" s="19">
        <v>29.99</v>
      </c>
      <c r="W1562" s="19">
        <v>31.01</v>
      </c>
      <c r="X1562" s="19">
        <v>31.95</v>
      </c>
      <c r="Y1562" s="19">
        <v>32.909999999999997</v>
      </c>
      <c r="Z1562" s="19">
        <v>33.92</v>
      </c>
      <c r="AA1562" s="19">
        <v>34.9</v>
      </c>
      <c r="AB1562" s="19">
        <v>35.76</v>
      </c>
      <c r="AC1562" s="19">
        <v>36.64</v>
      </c>
      <c r="AD1562" s="19">
        <v>37.67</v>
      </c>
      <c r="AE1562" s="19">
        <v>38.78</v>
      </c>
      <c r="AF1562" s="19">
        <v>39.96</v>
      </c>
      <c r="AG1562" s="19">
        <v>41.11</v>
      </c>
      <c r="AH1562" s="19">
        <v>40.96</v>
      </c>
      <c r="AI1562" s="19">
        <v>40.67</v>
      </c>
      <c r="AJ1562" s="19">
        <v>40.51</v>
      </c>
      <c r="AK1562" s="19">
        <v>40.270000000000003</v>
      </c>
    </row>
    <row r="1563" spans="1:37" x14ac:dyDescent="0.3">
      <c r="A1563" s="19" t="str">
        <f t="shared" si="39"/>
        <v>SDGbaseTRAv2_UrbAS_BAU_wICAGRcorrQINVXcoman</v>
      </c>
      <c r="B1563" s="17" t="s">
        <v>221</v>
      </c>
      <c r="C1563" s="18" t="s">
        <v>277</v>
      </c>
      <c r="D1563" s="23" t="s">
        <v>101</v>
      </c>
      <c r="E1563" s="19" t="s">
        <v>116</v>
      </c>
      <c r="F1563" s="19">
        <v>1.45</v>
      </c>
      <c r="G1563" s="19">
        <v>1.33</v>
      </c>
      <c r="H1563" s="19">
        <v>1.36</v>
      </c>
      <c r="I1563" s="19">
        <v>1.4</v>
      </c>
      <c r="J1563" s="19">
        <v>1.42</v>
      </c>
      <c r="K1563" s="19">
        <v>1.45</v>
      </c>
      <c r="L1563" s="19">
        <v>1.49</v>
      </c>
      <c r="M1563" s="19">
        <v>1.53</v>
      </c>
      <c r="N1563" s="19">
        <v>1.57</v>
      </c>
      <c r="O1563" s="19">
        <v>1.62</v>
      </c>
      <c r="P1563" s="19">
        <v>1.67</v>
      </c>
      <c r="Q1563" s="19">
        <v>1.71</v>
      </c>
      <c r="R1563" s="19">
        <v>1.76</v>
      </c>
      <c r="S1563" s="19">
        <v>1.81</v>
      </c>
      <c r="T1563" s="19">
        <v>1.87</v>
      </c>
      <c r="U1563" s="19">
        <v>1.93</v>
      </c>
      <c r="V1563" s="19">
        <v>2</v>
      </c>
      <c r="W1563" s="19">
        <v>2.0699999999999998</v>
      </c>
      <c r="X1563" s="19">
        <v>2.14</v>
      </c>
      <c r="Y1563" s="19">
        <v>2.2000000000000002</v>
      </c>
      <c r="Z1563" s="19">
        <v>2.27</v>
      </c>
      <c r="AA1563" s="19">
        <v>2.33</v>
      </c>
      <c r="AB1563" s="19">
        <v>2.39</v>
      </c>
      <c r="AC1563" s="19">
        <v>2.4500000000000002</v>
      </c>
      <c r="AD1563" s="19">
        <v>2.52</v>
      </c>
      <c r="AE1563" s="19">
        <v>2.59</v>
      </c>
      <c r="AF1563" s="19">
        <v>2.67</v>
      </c>
      <c r="AG1563" s="19">
        <v>2.75</v>
      </c>
      <c r="AH1563" s="19">
        <v>2.74</v>
      </c>
      <c r="AI1563" s="19">
        <v>2.72</v>
      </c>
      <c r="AJ1563" s="19">
        <v>2.71</v>
      </c>
      <c r="AK1563" s="19">
        <v>2.69</v>
      </c>
    </row>
    <row r="1564" spans="1:37" x14ac:dyDescent="0.3">
      <c r="A1564" s="19" t="str">
        <f t="shared" si="39"/>
        <v>SDGbaseTRAv2_UrbAS_BAU_wICAGRcorrQINVXccons</v>
      </c>
      <c r="B1564" s="17" t="s">
        <v>221</v>
      </c>
      <c r="C1564" s="18" t="s">
        <v>277</v>
      </c>
      <c r="D1564" s="23" t="s">
        <v>101</v>
      </c>
      <c r="E1564" s="19" t="s">
        <v>117</v>
      </c>
      <c r="F1564" s="19">
        <v>405.25</v>
      </c>
      <c r="G1564" s="19">
        <v>369.33</v>
      </c>
      <c r="H1564" s="19">
        <v>380.17</v>
      </c>
      <c r="I1564" s="19">
        <v>389.38</v>
      </c>
      <c r="J1564" s="19">
        <v>396.37</v>
      </c>
      <c r="K1564" s="19">
        <v>404.34</v>
      </c>
      <c r="L1564" s="19">
        <v>413.96</v>
      </c>
      <c r="M1564" s="19">
        <v>424.89</v>
      </c>
      <c r="N1564" s="19">
        <v>436.39</v>
      </c>
      <c r="O1564" s="19">
        <v>450.82</v>
      </c>
      <c r="P1564" s="19">
        <v>464.07</v>
      </c>
      <c r="Q1564" s="19">
        <v>476.67</v>
      </c>
      <c r="R1564" s="19">
        <v>489.2</v>
      </c>
      <c r="S1564" s="19">
        <v>504.36</v>
      </c>
      <c r="T1564" s="19">
        <v>520.42999999999995</v>
      </c>
      <c r="U1564" s="19">
        <v>539.02</v>
      </c>
      <c r="V1564" s="19">
        <v>558.29999999999995</v>
      </c>
      <c r="W1564" s="19">
        <v>577.30999999999995</v>
      </c>
      <c r="X1564" s="19">
        <v>594.78</v>
      </c>
      <c r="Y1564" s="19">
        <v>612.59</v>
      </c>
      <c r="Z1564" s="19">
        <v>631.46</v>
      </c>
      <c r="AA1564" s="19">
        <v>649.76</v>
      </c>
      <c r="AB1564" s="19">
        <v>665.77</v>
      </c>
      <c r="AC1564" s="19">
        <v>682.03</v>
      </c>
      <c r="AD1564" s="19">
        <v>701.17</v>
      </c>
      <c r="AE1564" s="19">
        <v>721.94</v>
      </c>
      <c r="AF1564" s="19">
        <v>743.81</v>
      </c>
      <c r="AG1564" s="19">
        <v>765.28</v>
      </c>
      <c r="AH1564" s="19">
        <v>762.55</v>
      </c>
      <c r="AI1564" s="19">
        <v>757.02</v>
      </c>
      <c r="AJ1564" s="19">
        <v>754.02</v>
      </c>
      <c r="AK1564" s="19">
        <v>749.67</v>
      </c>
    </row>
    <row r="1565" spans="1:37" x14ac:dyDescent="0.3">
      <c r="A1565" s="19" t="str">
        <f t="shared" si="39"/>
        <v>SDGbaseTRAv2_UrbAS_BAU_wICAGRcorrQINVXcbsrv</v>
      </c>
      <c r="B1565" s="17" t="s">
        <v>221</v>
      </c>
      <c r="C1565" s="18" t="s">
        <v>277</v>
      </c>
      <c r="D1565" s="23" t="s">
        <v>101</v>
      </c>
      <c r="E1565" s="19" t="s">
        <v>118</v>
      </c>
      <c r="F1565" s="19">
        <v>61.78</v>
      </c>
      <c r="G1565" s="19">
        <v>56.3</v>
      </c>
      <c r="H1565" s="19">
        <v>57.95</v>
      </c>
      <c r="I1565" s="19">
        <v>59.36</v>
      </c>
      <c r="J1565" s="19">
        <v>60.42</v>
      </c>
      <c r="K1565" s="19">
        <v>61.64</v>
      </c>
      <c r="L1565" s="19">
        <v>63.11</v>
      </c>
      <c r="M1565" s="19">
        <v>64.77</v>
      </c>
      <c r="N1565" s="19">
        <v>66.52</v>
      </c>
      <c r="O1565" s="19">
        <v>68.72</v>
      </c>
      <c r="P1565" s="19">
        <v>70.75</v>
      </c>
      <c r="Q1565" s="19">
        <v>72.67</v>
      </c>
      <c r="R1565" s="19">
        <v>74.58</v>
      </c>
      <c r="S1565" s="19">
        <v>76.89</v>
      </c>
      <c r="T1565" s="19">
        <v>79.34</v>
      </c>
      <c r="U1565" s="19">
        <v>82.17</v>
      </c>
      <c r="V1565" s="19">
        <v>85.11</v>
      </c>
      <c r="W1565" s="19">
        <v>88.01</v>
      </c>
      <c r="X1565" s="19">
        <v>90.67</v>
      </c>
      <c r="Y1565" s="19">
        <v>93.39</v>
      </c>
      <c r="Z1565" s="19">
        <v>96.26</v>
      </c>
      <c r="AA1565" s="19">
        <v>99.05</v>
      </c>
      <c r="AB1565" s="19">
        <v>101.49</v>
      </c>
      <c r="AC1565" s="19">
        <v>103.97</v>
      </c>
      <c r="AD1565" s="19">
        <v>106.89</v>
      </c>
      <c r="AE1565" s="19">
        <v>110.06</v>
      </c>
      <c r="AF1565" s="19">
        <v>113.39</v>
      </c>
      <c r="AG1565" s="19">
        <v>116.66</v>
      </c>
      <c r="AH1565" s="19">
        <v>116.25</v>
      </c>
      <c r="AI1565" s="19">
        <v>115.4</v>
      </c>
      <c r="AJ1565" s="19">
        <v>114.95</v>
      </c>
      <c r="AK1565" s="19">
        <v>114.28</v>
      </c>
    </row>
    <row r="1566" spans="1:37" x14ac:dyDescent="0.3">
      <c r="A1566" s="19" t="str">
        <f t="shared" si="39"/>
        <v>SDGbaseTRAv2_UrbAS_BAU_wICAGRcorrQINVXcimpt</v>
      </c>
      <c r="B1566" s="17" t="s">
        <v>221</v>
      </c>
      <c r="C1566" s="18" t="s">
        <v>277</v>
      </c>
      <c r="D1566" s="23" t="s">
        <v>101</v>
      </c>
      <c r="E1566" s="19" t="s">
        <v>119</v>
      </c>
      <c r="F1566" s="19">
        <v>2.82</v>
      </c>
      <c r="G1566" s="19">
        <v>2.82</v>
      </c>
      <c r="H1566" s="19">
        <v>2.82</v>
      </c>
      <c r="I1566" s="19">
        <v>2.82</v>
      </c>
      <c r="J1566" s="19">
        <v>2.82</v>
      </c>
      <c r="K1566" s="19">
        <v>2.82</v>
      </c>
      <c r="L1566" s="19">
        <v>2.82</v>
      </c>
      <c r="M1566" s="19">
        <v>2.82</v>
      </c>
      <c r="N1566" s="19">
        <v>2.82</v>
      </c>
      <c r="O1566" s="19">
        <v>2.82</v>
      </c>
      <c r="P1566" s="19">
        <v>2.82</v>
      </c>
      <c r="Q1566" s="19">
        <v>2.82</v>
      </c>
      <c r="R1566" s="19">
        <v>2.82</v>
      </c>
      <c r="S1566" s="19">
        <v>2.82</v>
      </c>
      <c r="T1566" s="19">
        <v>2.82</v>
      </c>
      <c r="U1566" s="19">
        <v>2.82</v>
      </c>
      <c r="V1566" s="19">
        <v>2.82</v>
      </c>
      <c r="W1566" s="19">
        <v>2.82</v>
      </c>
      <c r="X1566" s="19">
        <v>2.82</v>
      </c>
      <c r="Y1566" s="19">
        <v>2.82</v>
      </c>
      <c r="Z1566" s="19">
        <v>2.82</v>
      </c>
      <c r="AA1566" s="19">
        <v>2.82</v>
      </c>
      <c r="AB1566" s="19">
        <v>2.82</v>
      </c>
      <c r="AC1566" s="19">
        <v>2.82</v>
      </c>
      <c r="AD1566" s="19">
        <v>2.82</v>
      </c>
      <c r="AE1566" s="19">
        <v>2.82</v>
      </c>
      <c r="AF1566" s="19">
        <v>2.82</v>
      </c>
      <c r="AG1566" s="19">
        <v>2.82</v>
      </c>
      <c r="AH1566" s="19">
        <v>2.82</v>
      </c>
      <c r="AI1566" s="19">
        <v>2.82</v>
      </c>
      <c r="AJ1566" s="19">
        <v>2.82</v>
      </c>
      <c r="AK1566" s="19">
        <v>2.82</v>
      </c>
    </row>
    <row r="1567" spans="1:37" x14ac:dyDescent="0.3">
      <c r="A1567" s="19" t="str">
        <f t="shared" si="39"/>
        <v>SDGbaseTRAv2_UrbAS_BAU_wICAGRcorrPQXcawhe</v>
      </c>
      <c r="B1567" s="17" t="s">
        <v>221</v>
      </c>
      <c r="C1567" s="18" t="s">
        <v>277</v>
      </c>
      <c r="D1567" s="23" t="s">
        <v>120</v>
      </c>
      <c r="E1567" s="19" t="s">
        <v>121</v>
      </c>
      <c r="F1567" s="19">
        <v>1.05</v>
      </c>
      <c r="G1567" s="19">
        <v>1.06</v>
      </c>
      <c r="H1567" s="19">
        <v>1.06</v>
      </c>
      <c r="I1567" s="19">
        <v>1.06</v>
      </c>
      <c r="J1567" s="19">
        <v>1.06</v>
      </c>
      <c r="K1567" s="19">
        <v>1.06</v>
      </c>
      <c r="L1567" s="19">
        <v>1.06</v>
      </c>
      <c r="M1567" s="19">
        <v>1.07</v>
      </c>
      <c r="N1567" s="19">
        <v>1.07</v>
      </c>
      <c r="O1567" s="19">
        <v>1.0900000000000001</v>
      </c>
      <c r="P1567" s="19">
        <v>1.1000000000000001</v>
      </c>
      <c r="Q1567" s="19">
        <v>1.1000000000000001</v>
      </c>
      <c r="R1567" s="19">
        <v>1.1000000000000001</v>
      </c>
      <c r="S1567" s="19">
        <v>1.1000000000000001</v>
      </c>
      <c r="T1567" s="19">
        <v>1.1000000000000001</v>
      </c>
      <c r="U1567" s="19">
        <v>1.1000000000000001</v>
      </c>
      <c r="V1567" s="19">
        <v>1.1000000000000001</v>
      </c>
      <c r="W1567" s="19">
        <v>1.1000000000000001</v>
      </c>
      <c r="X1567" s="19">
        <v>1.1000000000000001</v>
      </c>
      <c r="Y1567" s="19">
        <v>1.1000000000000001</v>
      </c>
      <c r="Z1567" s="19">
        <v>1.1000000000000001</v>
      </c>
      <c r="AA1567" s="19">
        <v>1.1000000000000001</v>
      </c>
      <c r="AB1567" s="19">
        <v>1.1000000000000001</v>
      </c>
      <c r="AC1567" s="19">
        <v>1.1000000000000001</v>
      </c>
      <c r="AD1567" s="19">
        <v>1.1000000000000001</v>
      </c>
      <c r="AE1567" s="19">
        <v>1.1000000000000001</v>
      </c>
      <c r="AF1567" s="19">
        <v>1.1000000000000001</v>
      </c>
      <c r="AG1567" s="19">
        <v>1.1000000000000001</v>
      </c>
      <c r="AH1567" s="19">
        <v>1.0900000000000001</v>
      </c>
      <c r="AI1567" s="19">
        <v>1.0900000000000001</v>
      </c>
      <c r="AJ1567" s="19">
        <v>1.08</v>
      </c>
      <c r="AK1567" s="19">
        <v>1.07</v>
      </c>
    </row>
    <row r="1568" spans="1:37" x14ac:dyDescent="0.3">
      <c r="A1568" s="19" t="str">
        <f t="shared" si="39"/>
        <v>SDGbaseTRAv2_UrbAS_BAU_wICAGRcorrPQXcamai</v>
      </c>
      <c r="B1568" s="17" t="s">
        <v>221</v>
      </c>
      <c r="C1568" s="18" t="s">
        <v>277</v>
      </c>
      <c r="D1568" s="23" t="s">
        <v>120</v>
      </c>
      <c r="E1568" s="19" t="s">
        <v>122</v>
      </c>
      <c r="F1568" s="19">
        <v>1.1000000000000001</v>
      </c>
      <c r="G1568" s="19">
        <v>1.08</v>
      </c>
      <c r="H1568" s="19">
        <v>1.08</v>
      </c>
      <c r="I1568" s="19">
        <v>1.0900000000000001</v>
      </c>
      <c r="J1568" s="19">
        <v>1.1000000000000001</v>
      </c>
      <c r="K1568" s="19">
        <v>1.0900000000000001</v>
      </c>
      <c r="L1568" s="19">
        <v>1.0900000000000001</v>
      </c>
      <c r="M1568" s="19">
        <v>1.0900000000000001</v>
      </c>
      <c r="N1568" s="19">
        <v>1.08</v>
      </c>
      <c r="O1568" s="19">
        <v>1.1000000000000001</v>
      </c>
      <c r="P1568" s="19">
        <v>1.0900000000000001</v>
      </c>
      <c r="Q1568" s="19">
        <v>1.0900000000000001</v>
      </c>
      <c r="R1568" s="19">
        <v>1.08</v>
      </c>
      <c r="S1568" s="19">
        <v>1.08</v>
      </c>
      <c r="T1568" s="19">
        <v>1.07</v>
      </c>
      <c r="U1568" s="19">
        <v>1.07</v>
      </c>
      <c r="V1568" s="19">
        <v>1.07</v>
      </c>
      <c r="W1568" s="19">
        <v>1.06</v>
      </c>
      <c r="X1568" s="19">
        <v>1.06</v>
      </c>
      <c r="Y1568" s="19">
        <v>1.05</v>
      </c>
      <c r="Z1568" s="19">
        <v>1.05</v>
      </c>
      <c r="AA1568" s="19">
        <v>1.05</v>
      </c>
      <c r="AB1568" s="19">
        <v>1.05</v>
      </c>
      <c r="AC1568" s="19">
        <v>1.05</v>
      </c>
      <c r="AD1568" s="19">
        <v>1.05</v>
      </c>
      <c r="AE1568" s="19">
        <v>1.05</v>
      </c>
      <c r="AF1568" s="19">
        <v>1.04</v>
      </c>
      <c r="AG1568" s="19">
        <v>1.04</v>
      </c>
      <c r="AH1568" s="19">
        <v>1.01</v>
      </c>
      <c r="AI1568" s="19">
        <v>1</v>
      </c>
      <c r="AJ1568" s="19">
        <v>0.99</v>
      </c>
      <c r="AK1568" s="19">
        <v>0.97</v>
      </c>
    </row>
    <row r="1569" spans="1:37" x14ac:dyDescent="0.3">
      <c r="A1569" s="19" t="str">
        <f t="shared" si="39"/>
        <v>SDGbaseTRAv2_UrbAS_BAU_wICAGRcorrPQXcaoce</v>
      </c>
      <c r="B1569" s="17" t="s">
        <v>221</v>
      </c>
      <c r="C1569" s="18" t="s">
        <v>277</v>
      </c>
      <c r="D1569" s="23" t="s">
        <v>120</v>
      </c>
      <c r="E1569" s="19" t="s">
        <v>123</v>
      </c>
      <c r="F1569" s="19">
        <v>1.0900000000000001</v>
      </c>
      <c r="G1569" s="19">
        <v>1.06</v>
      </c>
      <c r="H1569" s="19">
        <v>1.07</v>
      </c>
      <c r="I1569" s="19">
        <v>1.08</v>
      </c>
      <c r="J1569" s="19">
        <v>1.0900000000000001</v>
      </c>
      <c r="K1569" s="19">
        <v>1.1000000000000001</v>
      </c>
      <c r="L1569" s="19">
        <v>1.1000000000000001</v>
      </c>
      <c r="M1569" s="19">
        <v>1.1000000000000001</v>
      </c>
      <c r="N1569" s="19">
        <v>1.1000000000000001</v>
      </c>
      <c r="O1569" s="19">
        <v>1.1299999999999999</v>
      </c>
      <c r="P1569" s="19">
        <v>1.1299999999999999</v>
      </c>
      <c r="Q1569" s="19">
        <v>1.1299999999999999</v>
      </c>
      <c r="R1569" s="19">
        <v>1.1299999999999999</v>
      </c>
      <c r="S1569" s="19">
        <v>1.1299999999999999</v>
      </c>
      <c r="T1569" s="19">
        <v>1.1299999999999999</v>
      </c>
      <c r="U1569" s="19">
        <v>1.1399999999999999</v>
      </c>
      <c r="V1569" s="19">
        <v>1.1399999999999999</v>
      </c>
      <c r="W1569" s="19">
        <v>1.1399999999999999</v>
      </c>
      <c r="X1569" s="19">
        <v>1.1399999999999999</v>
      </c>
      <c r="Y1569" s="19">
        <v>1.1399999999999999</v>
      </c>
      <c r="Z1569" s="19">
        <v>1.1399999999999999</v>
      </c>
      <c r="AA1569" s="19">
        <v>1.1399999999999999</v>
      </c>
      <c r="AB1569" s="19">
        <v>1.1499999999999999</v>
      </c>
      <c r="AC1569" s="19">
        <v>1.1499999999999999</v>
      </c>
      <c r="AD1569" s="19">
        <v>1.1599999999999999</v>
      </c>
      <c r="AE1569" s="19">
        <v>1.1599999999999999</v>
      </c>
      <c r="AF1569" s="19">
        <v>1.1599999999999999</v>
      </c>
      <c r="AG1569" s="19">
        <v>1.1599999999999999</v>
      </c>
      <c r="AH1569" s="19">
        <v>1.1399999999999999</v>
      </c>
      <c r="AI1569" s="19">
        <v>1.1200000000000001</v>
      </c>
      <c r="AJ1569" s="19">
        <v>1.1100000000000001</v>
      </c>
      <c r="AK1569" s="19">
        <v>1.1000000000000001</v>
      </c>
    </row>
    <row r="1570" spans="1:37" x14ac:dyDescent="0.3">
      <c r="A1570" s="19" t="str">
        <f t="shared" si="39"/>
        <v>SDGbaseTRAv2_UrbAS_BAU_wICAGRcorrPQXcaveg</v>
      </c>
      <c r="B1570" s="17" t="s">
        <v>221</v>
      </c>
      <c r="C1570" s="18" t="s">
        <v>277</v>
      </c>
      <c r="D1570" s="23" t="s">
        <v>120</v>
      </c>
      <c r="E1570" s="19" t="s">
        <v>124</v>
      </c>
      <c r="F1570" s="19">
        <v>1.1000000000000001</v>
      </c>
      <c r="G1570" s="19">
        <v>1.1200000000000001</v>
      </c>
      <c r="H1570" s="19">
        <v>1.1200000000000001</v>
      </c>
      <c r="I1570" s="19">
        <v>1.1200000000000001</v>
      </c>
      <c r="J1570" s="19">
        <v>1.1200000000000001</v>
      </c>
      <c r="K1570" s="19">
        <v>1.1100000000000001</v>
      </c>
      <c r="L1570" s="19">
        <v>1.1100000000000001</v>
      </c>
      <c r="M1570" s="19">
        <v>1.1100000000000001</v>
      </c>
      <c r="N1570" s="19">
        <v>1.1100000000000001</v>
      </c>
      <c r="O1570" s="19">
        <v>1.1100000000000001</v>
      </c>
      <c r="P1570" s="19">
        <v>1.1100000000000001</v>
      </c>
      <c r="Q1570" s="19">
        <v>1.1100000000000001</v>
      </c>
      <c r="R1570" s="19">
        <v>1.1100000000000001</v>
      </c>
      <c r="S1570" s="19">
        <v>1.1100000000000001</v>
      </c>
      <c r="T1570" s="19">
        <v>1.1100000000000001</v>
      </c>
      <c r="U1570" s="19">
        <v>1.1100000000000001</v>
      </c>
      <c r="V1570" s="19">
        <v>1.1000000000000001</v>
      </c>
      <c r="W1570" s="19">
        <v>1.1000000000000001</v>
      </c>
      <c r="X1570" s="19">
        <v>1.1000000000000001</v>
      </c>
      <c r="Y1570" s="19">
        <v>1.1000000000000001</v>
      </c>
      <c r="Z1570" s="19">
        <v>1.1000000000000001</v>
      </c>
      <c r="AA1570" s="19">
        <v>1.1000000000000001</v>
      </c>
      <c r="AB1570" s="19">
        <v>1.1000000000000001</v>
      </c>
      <c r="AC1570" s="19">
        <v>1.0900000000000001</v>
      </c>
      <c r="AD1570" s="19">
        <v>1.0900000000000001</v>
      </c>
      <c r="AE1570" s="19">
        <v>1.0900000000000001</v>
      </c>
      <c r="AF1570" s="19">
        <v>1.0900000000000001</v>
      </c>
      <c r="AG1570" s="19">
        <v>1.0900000000000001</v>
      </c>
      <c r="AH1570" s="19">
        <v>1.0900000000000001</v>
      </c>
      <c r="AI1570" s="19">
        <v>1.0900000000000001</v>
      </c>
      <c r="AJ1570" s="19">
        <v>1.0900000000000001</v>
      </c>
      <c r="AK1570" s="19">
        <v>1.0900000000000001</v>
      </c>
    </row>
    <row r="1571" spans="1:37" x14ac:dyDescent="0.3">
      <c r="A1571" s="19" t="str">
        <f t="shared" si="39"/>
        <v>SDGbaseTRAv2_UrbAS_BAU_wICAGRcorrPQXcaofr</v>
      </c>
      <c r="B1571" s="17" t="s">
        <v>221</v>
      </c>
      <c r="C1571" s="18" t="s">
        <v>277</v>
      </c>
      <c r="D1571" s="23" t="s">
        <v>120</v>
      </c>
      <c r="E1571" s="19" t="s">
        <v>125</v>
      </c>
      <c r="F1571" s="19">
        <v>1.1000000000000001</v>
      </c>
      <c r="G1571" s="19">
        <v>1.1100000000000001</v>
      </c>
      <c r="H1571" s="19">
        <v>1.1000000000000001</v>
      </c>
      <c r="I1571" s="19">
        <v>1.1000000000000001</v>
      </c>
      <c r="J1571" s="19">
        <v>1.0900000000000001</v>
      </c>
      <c r="K1571" s="19">
        <v>1.08</v>
      </c>
      <c r="L1571" s="19">
        <v>1.08</v>
      </c>
      <c r="M1571" s="19">
        <v>1.08</v>
      </c>
      <c r="N1571" s="19">
        <v>1.07</v>
      </c>
      <c r="O1571" s="19">
        <v>1.05</v>
      </c>
      <c r="P1571" s="19">
        <v>1.05</v>
      </c>
      <c r="Q1571" s="19">
        <v>1.05</v>
      </c>
      <c r="R1571" s="19">
        <v>1.04</v>
      </c>
      <c r="S1571" s="19">
        <v>1.04</v>
      </c>
      <c r="T1571" s="19">
        <v>1.04</v>
      </c>
      <c r="U1571" s="19">
        <v>1.03</v>
      </c>
      <c r="V1571" s="19">
        <v>1.03</v>
      </c>
      <c r="W1571" s="19">
        <v>1.03</v>
      </c>
      <c r="X1571" s="19">
        <v>1.02</v>
      </c>
      <c r="Y1571" s="19">
        <v>1.02</v>
      </c>
      <c r="Z1571" s="19">
        <v>1.02</v>
      </c>
      <c r="AA1571" s="19">
        <v>1.02</v>
      </c>
      <c r="AB1571" s="19">
        <v>1.01</v>
      </c>
      <c r="AC1571" s="19">
        <v>1.01</v>
      </c>
      <c r="AD1571" s="19">
        <v>1</v>
      </c>
      <c r="AE1571" s="19">
        <v>1</v>
      </c>
      <c r="AF1571" s="19">
        <v>1</v>
      </c>
      <c r="AG1571" s="19">
        <v>1</v>
      </c>
      <c r="AH1571" s="19">
        <v>0.99</v>
      </c>
      <c r="AI1571" s="19">
        <v>1</v>
      </c>
      <c r="AJ1571" s="19">
        <v>1</v>
      </c>
      <c r="AK1571" s="19">
        <v>1</v>
      </c>
    </row>
    <row r="1572" spans="1:37" x14ac:dyDescent="0.3">
      <c r="A1572" s="19" t="str">
        <f t="shared" si="39"/>
        <v>SDGbaseTRAv2_UrbAS_BAU_wICAGRcorrPQXcagra</v>
      </c>
      <c r="B1572" s="17" t="s">
        <v>221</v>
      </c>
      <c r="C1572" s="18" t="s">
        <v>277</v>
      </c>
      <c r="D1572" s="23" t="s">
        <v>120</v>
      </c>
      <c r="E1572" s="19" t="s">
        <v>126</v>
      </c>
      <c r="F1572" s="19">
        <v>1.1000000000000001</v>
      </c>
      <c r="G1572" s="19">
        <v>1.1399999999999999</v>
      </c>
      <c r="H1572" s="19">
        <v>1.1399999999999999</v>
      </c>
      <c r="I1572" s="19">
        <v>1.1399999999999999</v>
      </c>
      <c r="J1572" s="19">
        <v>1.1399999999999999</v>
      </c>
      <c r="K1572" s="19">
        <v>1.1399999999999999</v>
      </c>
      <c r="L1572" s="19">
        <v>1.1399999999999999</v>
      </c>
      <c r="M1572" s="19">
        <v>1.1399999999999999</v>
      </c>
      <c r="N1572" s="19">
        <v>1.1399999999999999</v>
      </c>
      <c r="O1572" s="19">
        <v>1.1299999999999999</v>
      </c>
      <c r="P1572" s="19">
        <v>1.1299999999999999</v>
      </c>
      <c r="Q1572" s="19">
        <v>1.1299999999999999</v>
      </c>
      <c r="R1572" s="19">
        <v>1.1299999999999999</v>
      </c>
      <c r="S1572" s="19">
        <v>1.1299999999999999</v>
      </c>
      <c r="T1572" s="19">
        <v>1.1299999999999999</v>
      </c>
      <c r="U1572" s="19">
        <v>1.1299999999999999</v>
      </c>
      <c r="V1572" s="19">
        <v>1.1299999999999999</v>
      </c>
      <c r="W1572" s="19">
        <v>1.1299999999999999</v>
      </c>
      <c r="X1572" s="19">
        <v>1.1299999999999999</v>
      </c>
      <c r="Y1572" s="19">
        <v>1.1299999999999999</v>
      </c>
      <c r="Z1572" s="19">
        <v>1.1299999999999999</v>
      </c>
      <c r="AA1572" s="19">
        <v>1.1299999999999999</v>
      </c>
      <c r="AB1572" s="19">
        <v>1.1299999999999999</v>
      </c>
      <c r="AC1572" s="19">
        <v>1.1200000000000001</v>
      </c>
      <c r="AD1572" s="19">
        <v>1.1200000000000001</v>
      </c>
      <c r="AE1572" s="19">
        <v>1.1200000000000001</v>
      </c>
      <c r="AF1572" s="19">
        <v>1.1200000000000001</v>
      </c>
      <c r="AG1572" s="19">
        <v>1.1299999999999999</v>
      </c>
      <c r="AH1572" s="19">
        <v>1.1200000000000001</v>
      </c>
      <c r="AI1572" s="19">
        <v>1.1299999999999999</v>
      </c>
      <c r="AJ1572" s="19">
        <v>1.1299999999999999</v>
      </c>
      <c r="AK1572" s="19">
        <v>1.1399999999999999</v>
      </c>
    </row>
    <row r="1573" spans="1:37" x14ac:dyDescent="0.3">
      <c r="A1573" s="19" t="str">
        <f t="shared" si="39"/>
        <v>SDGbaseTRAv2_UrbAS_BAU_wICAGRcorrPQXcaoil</v>
      </c>
      <c r="B1573" s="17" t="s">
        <v>221</v>
      </c>
      <c r="C1573" s="18" t="s">
        <v>277</v>
      </c>
      <c r="D1573" s="23" t="s">
        <v>120</v>
      </c>
      <c r="E1573" s="19" t="s">
        <v>127</v>
      </c>
      <c r="F1573" s="19">
        <v>1.18</v>
      </c>
      <c r="G1573" s="19">
        <v>1.1399999999999999</v>
      </c>
      <c r="H1573" s="19">
        <v>1.1499999999999999</v>
      </c>
      <c r="I1573" s="19">
        <v>1.1499999999999999</v>
      </c>
      <c r="J1573" s="19">
        <v>1.1599999999999999</v>
      </c>
      <c r="K1573" s="19">
        <v>1.1599999999999999</v>
      </c>
      <c r="L1573" s="19">
        <v>1.1599999999999999</v>
      </c>
      <c r="M1573" s="19">
        <v>1.1599999999999999</v>
      </c>
      <c r="N1573" s="19">
        <v>1.1599999999999999</v>
      </c>
      <c r="O1573" s="19">
        <v>1.17</v>
      </c>
      <c r="P1573" s="19">
        <v>1.17</v>
      </c>
      <c r="Q1573" s="19">
        <v>1.18</v>
      </c>
      <c r="R1573" s="19">
        <v>1.18</v>
      </c>
      <c r="S1573" s="19">
        <v>1.18</v>
      </c>
      <c r="T1573" s="19">
        <v>1.18</v>
      </c>
      <c r="U1573" s="19">
        <v>1.19</v>
      </c>
      <c r="V1573" s="19">
        <v>1.19</v>
      </c>
      <c r="W1573" s="19">
        <v>1.19</v>
      </c>
      <c r="X1573" s="19">
        <v>1.19</v>
      </c>
      <c r="Y1573" s="19">
        <v>1.19</v>
      </c>
      <c r="Z1573" s="19">
        <v>1.19</v>
      </c>
      <c r="AA1573" s="19">
        <v>1.19</v>
      </c>
      <c r="AB1573" s="19">
        <v>1.2</v>
      </c>
      <c r="AC1573" s="19">
        <v>1.2</v>
      </c>
      <c r="AD1573" s="19">
        <v>1.2</v>
      </c>
      <c r="AE1573" s="19">
        <v>1.2</v>
      </c>
      <c r="AF1573" s="19">
        <v>1.2</v>
      </c>
      <c r="AG1573" s="19">
        <v>1.2</v>
      </c>
      <c r="AH1573" s="19">
        <v>1.19</v>
      </c>
      <c r="AI1573" s="19">
        <v>1.18</v>
      </c>
      <c r="AJ1573" s="19">
        <v>1.17</v>
      </c>
      <c r="AK1573" s="19">
        <v>1.1599999999999999</v>
      </c>
    </row>
    <row r="1574" spans="1:37" x14ac:dyDescent="0.3">
      <c r="A1574" s="19" t="str">
        <f t="shared" si="39"/>
        <v>SDGbaseTRAv2_UrbAS_BAU_wICAGRcorrPQXcatub</v>
      </c>
      <c r="B1574" s="17" t="s">
        <v>221</v>
      </c>
      <c r="C1574" s="18" t="s">
        <v>277</v>
      </c>
      <c r="D1574" s="23" t="s">
        <v>120</v>
      </c>
      <c r="E1574" s="19" t="s">
        <v>128</v>
      </c>
      <c r="F1574" s="19">
        <v>1.1100000000000001</v>
      </c>
      <c r="G1574" s="19">
        <v>1.1200000000000001</v>
      </c>
      <c r="H1574" s="19">
        <v>1.1200000000000001</v>
      </c>
      <c r="I1574" s="19">
        <v>1.1200000000000001</v>
      </c>
      <c r="J1574" s="19">
        <v>1.1299999999999999</v>
      </c>
      <c r="K1574" s="19">
        <v>1.1200000000000001</v>
      </c>
      <c r="L1574" s="19">
        <v>1.1200000000000001</v>
      </c>
      <c r="M1574" s="19">
        <v>1.1200000000000001</v>
      </c>
      <c r="N1574" s="19">
        <v>1.1200000000000001</v>
      </c>
      <c r="O1574" s="19">
        <v>1.1100000000000001</v>
      </c>
      <c r="P1574" s="19">
        <v>1.1100000000000001</v>
      </c>
      <c r="Q1574" s="19">
        <v>1.1200000000000001</v>
      </c>
      <c r="R1574" s="19">
        <v>1.1200000000000001</v>
      </c>
      <c r="S1574" s="19">
        <v>1.1100000000000001</v>
      </c>
      <c r="T1574" s="19">
        <v>1.1100000000000001</v>
      </c>
      <c r="U1574" s="19">
        <v>1.1100000000000001</v>
      </c>
      <c r="V1574" s="19">
        <v>1.1100000000000001</v>
      </c>
      <c r="W1574" s="19">
        <v>1.1100000000000001</v>
      </c>
      <c r="X1574" s="19">
        <v>1.1100000000000001</v>
      </c>
      <c r="Y1574" s="19">
        <v>1.1100000000000001</v>
      </c>
      <c r="Z1574" s="19">
        <v>1.1000000000000001</v>
      </c>
      <c r="AA1574" s="19">
        <v>1.1000000000000001</v>
      </c>
      <c r="AB1574" s="19">
        <v>1.1000000000000001</v>
      </c>
      <c r="AC1574" s="19">
        <v>1.1000000000000001</v>
      </c>
      <c r="AD1574" s="19">
        <v>1.1000000000000001</v>
      </c>
      <c r="AE1574" s="19">
        <v>1.0900000000000001</v>
      </c>
      <c r="AF1574" s="19">
        <v>1.0900000000000001</v>
      </c>
      <c r="AG1574" s="19">
        <v>1.1000000000000001</v>
      </c>
      <c r="AH1574" s="19">
        <v>1.0900000000000001</v>
      </c>
      <c r="AI1574" s="19">
        <v>1.1000000000000001</v>
      </c>
      <c r="AJ1574" s="19">
        <v>1.1000000000000001</v>
      </c>
      <c r="AK1574" s="19">
        <v>1.1100000000000001</v>
      </c>
    </row>
    <row r="1575" spans="1:37" x14ac:dyDescent="0.3">
      <c r="A1575" s="19" t="str">
        <f t="shared" si="39"/>
        <v>SDGbaseTRAv2_UrbAS_BAU_wICAGRcorrPQXcapul</v>
      </c>
      <c r="B1575" s="17" t="s">
        <v>221</v>
      </c>
      <c r="C1575" s="18" t="s">
        <v>277</v>
      </c>
      <c r="D1575" s="23" t="s">
        <v>120</v>
      </c>
      <c r="E1575" s="19" t="s">
        <v>129</v>
      </c>
      <c r="F1575" s="19">
        <v>1.06</v>
      </c>
      <c r="G1575" s="19">
        <v>1.06</v>
      </c>
      <c r="H1575" s="19">
        <v>1.06</v>
      </c>
      <c r="I1575" s="19">
        <v>1.06</v>
      </c>
      <c r="J1575" s="19">
        <v>1.06</v>
      </c>
      <c r="K1575" s="19">
        <v>1.06</v>
      </c>
      <c r="L1575" s="19">
        <v>1.06</v>
      </c>
      <c r="M1575" s="19">
        <v>1.06</v>
      </c>
      <c r="N1575" s="19">
        <v>1.06</v>
      </c>
      <c r="O1575" s="19">
        <v>1.08</v>
      </c>
      <c r="P1575" s="19">
        <v>1.08</v>
      </c>
      <c r="Q1575" s="19">
        <v>1.08</v>
      </c>
      <c r="R1575" s="19">
        <v>1.08</v>
      </c>
      <c r="S1575" s="19">
        <v>1.08</v>
      </c>
      <c r="T1575" s="19">
        <v>1.08</v>
      </c>
      <c r="U1575" s="19">
        <v>1.08</v>
      </c>
      <c r="V1575" s="19">
        <v>1.08</v>
      </c>
      <c r="W1575" s="19">
        <v>1.08</v>
      </c>
      <c r="X1575" s="19">
        <v>1.08</v>
      </c>
      <c r="Y1575" s="19">
        <v>1.08</v>
      </c>
      <c r="Z1575" s="19">
        <v>1.08</v>
      </c>
      <c r="AA1575" s="19">
        <v>1.08</v>
      </c>
      <c r="AB1575" s="19">
        <v>1.08</v>
      </c>
      <c r="AC1575" s="19">
        <v>1.08</v>
      </c>
      <c r="AD1575" s="19">
        <v>1.08</v>
      </c>
      <c r="AE1575" s="19">
        <v>1.08</v>
      </c>
      <c r="AF1575" s="19">
        <v>1.08</v>
      </c>
      <c r="AG1575" s="19">
        <v>1.08</v>
      </c>
      <c r="AH1575" s="19">
        <v>1.08</v>
      </c>
      <c r="AI1575" s="19">
        <v>1.07</v>
      </c>
      <c r="AJ1575" s="19">
        <v>1.06</v>
      </c>
      <c r="AK1575" s="19">
        <v>1.06</v>
      </c>
    </row>
    <row r="1576" spans="1:37" x14ac:dyDescent="0.3">
      <c r="A1576" s="19" t="str">
        <f t="shared" si="39"/>
        <v>SDGbaseTRAv2_UrbAS_BAU_wICAGRcorrPQXcasug</v>
      </c>
      <c r="B1576" s="17" t="s">
        <v>221</v>
      </c>
      <c r="C1576" s="18" t="s">
        <v>277</v>
      </c>
      <c r="D1576" s="23" t="s">
        <v>120</v>
      </c>
      <c r="E1576" s="19" t="s">
        <v>130</v>
      </c>
      <c r="F1576" s="19">
        <v>1.17</v>
      </c>
      <c r="G1576" s="19">
        <v>1.17</v>
      </c>
      <c r="H1576" s="19">
        <v>1.1499999999999999</v>
      </c>
      <c r="I1576" s="19">
        <v>1.1499999999999999</v>
      </c>
      <c r="J1576" s="19">
        <v>1.1399999999999999</v>
      </c>
      <c r="K1576" s="19">
        <v>1.1299999999999999</v>
      </c>
      <c r="L1576" s="19">
        <v>1.1299999999999999</v>
      </c>
      <c r="M1576" s="19">
        <v>1.1299999999999999</v>
      </c>
      <c r="N1576" s="19">
        <v>1.1299999999999999</v>
      </c>
      <c r="O1576" s="19">
        <v>1.1299999999999999</v>
      </c>
      <c r="P1576" s="19">
        <v>1.1200000000000001</v>
      </c>
      <c r="Q1576" s="19">
        <v>1.1200000000000001</v>
      </c>
      <c r="R1576" s="19">
        <v>1.1200000000000001</v>
      </c>
      <c r="S1576" s="19">
        <v>1.1200000000000001</v>
      </c>
      <c r="T1576" s="19">
        <v>1.1100000000000001</v>
      </c>
      <c r="U1576" s="19">
        <v>1.1100000000000001</v>
      </c>
      <c r="V1576" s="19">
        <v>1.1000000000000001</v>
      </c>
      <c r="W1576" s="19">
        <v>1.1000000000000001</v>
      </c>
      <c r="X1576" s="19">
        <v>1.1000000000000001</v>
      </c>
      <c r="Y1576" s="19">
        <v>1.1000000000000001</v>
      </c>
      <c r="Z1576" s="19">
        <v>1.0900000000000001</v>
      </c>
      <c r="AA1576" s="19">
        <v>1.0900000000000001</v>
      </c>
      <c r="AB1576" s="19">
        <v>1.0900000000000001</v>
      </c>
      <c r="AC1576" s="19">
        <v>1.08</v>
      </c>
      <c r="AD1576" s="19">
        <v>1.08</v>
      </c>
      <c r="AE1576" s="19">
        <v>1.08</v>
      </c>
      <c r="AF1576" s="19">
        <v>1.07</v>
      </c>
      <c r="AG1576" s="19">
        <v>1.07</v>
      </c>
      <c r="AH1576" s="19">
        <v>1.06</v>
      </c>
      <c r="AI1576" s="19">
        <v>1.06</v>
      </c>
      <c r="AJ1576" s="19">
        <v>1.05</v>
      </c>
      <c r="AK1576" s="19">
        <v>1.05</v>
      </c>
    </row>
    <row r="1577" spans="1:37" x14ac:dyDescent="0.3">
      <c r="A1577" s="19" t="str">
        <f t="shared" si="39"/>
        <v>SDGbaseTRAv2_UrbAS_BAU_wICAGRcorrPQXcaoth</v>
      </c>
      <c r="B1577" s="17" t="s">
        <v>221</v>
      </c>
      <c r="C1577" s="18" t="s">
        <v>277</v>
      </c>
      <c r="D1577" s="23" t="s">
        <v>120</v>
      </c>
      <c r="E1577" s="19" t="s">
        <v>131</v>
      </c>
      <c r="F1577" s="19">
        <v>1.1399999999999999</v>
      </c>
      <c r="G1577" s="19">
        <v>1.0900000000000001</v>
      </c>
      <c r="H1577" s="19">
        <v>1.1100000000000001</v>
      </c>
      <c r="I1577" s="19">
        <v>1.1200000000000001</v>
      </c>
      <c r="J1577" s="19">
        <v>1.1299999999999999</v>
      </c>
      <c r="K1577" s="19">
        <v>1.1399999999999999</v>
      </c>
      <c r="L1577" s="19">
        <v>1.1599999999999999</v>
      </c>
      <c r="M1577" s="19">
        <v>1.17</v>
      </c>
      <c r="N1577" s="19">
        <v>1.18</v>
      </c>
      <c r="O1577" s="19">
        <v>1.24</v>
      </c>
      <c r="P1577" s="19">
        <v>1.26</v>
      </c>
      <c r="Q1577" s="19">
        <v>1.27</v>
      </c>
      <c r="R1577" s="19">
        <v>1.28</v>
      </c>
      <c r="S1577" s="19">
        <v>1.29</v>
      </c>
      <c r="T1577" s="19">
        <v>1.31</v>
      </c>
      <c r="U1577" s="19">
        <v>1.33</v>
      </c>
      <c r="V1577" s="19">
        <v>1.35</v>
      </c>
      <c r="W1577" s="19">
        <v>1.37</v>
      </c>
      <c r="X1577" s="19">
        <v>1.4</v>
      </c>
      <c r="Y1577" s="19">
        <v>1.42</v>
      </c>
      <c r="Z1577" s="19">
        <v>1.44</v>
      </c>
      <c r="AA1577" s="19">
        <v>1.46</v>
      </c>
      <c r="AB1577" s="19">
        <v>1.48</v>
      </c>
      <c r="AC1577" s="19">
        <v>1.5</v>
      </c>
      <c r="AD1577" s="19">
        <v>1.51</v>
      </c>
      <c r="AE1577" s="19">
        <v>1.53</v>
      </c>
      <c r="AF1577" s="19">
        <v>1.55</v>
      </c>
      <c r="AG1577" s="19">
        <v>1.56</v>
      </c>
      <c r="AH1577" s="19">
        <v>1.53</v>
      </c>
      <c r="AI1577" s="19">
        <v>1.5</v>
      </c>
      <c r="AJ1577" s="19">
        <v>1.46</v>
      </c>
      <c r="AK1577" s="19">
        <v>1.42</v>
      </c>
    </row>
    <row r="1578" spans="1:37" x14ac:dyDescent="0.3">
      <c r="A1578" s="19" t="str">
        <f t="shared" si="39"/>
        <v>SDGbaseTRAv2_UrbAS_BAU_wICAGRcorrPQXclani</v>
      </c>
      <c r="B1578" s="17" t="s">
        <v>221</v>
      </c>
      <c r="C1578" s="18" t="s">
        <v>277</v>
      </c>
      <c r="D1578" s="23" t="s">
        <v>120</v>
      </c>
      <c r="E1578" s="19" t="s">
        <v>132</v>
      </c>
      <c r="F1578" s="19">
        <v>1.23</v>
      </c>
      <c r="G1578" s="19">
        <v>1.1200000000000001</v>
      </c>
      <c r="H1578" s="19">
        <v>1.1599999999999999</v>
      </c>
      <c r="I1578" s="19">
        <v>1.17</v>
      </c>
      <c r="J1578" s="19">
        <v>1.18</v>
      </c>
      <c r="K1578" s="19">
        <v>1.19</v>
      </c>
      <c r="L1578" s="19">
        <v>1.19</v>
      </c>
      <c r="M1578" s="19">
        <v>1.19</v>
      </c>
      <c r="N1578" s="19">
        <v>1.2</v>
      </c>
      <c r="O1578" s="19">
        <v>1.21</v>
      </c>
      <c r="P1578" s="19">
        <v>1.21</v>
      </c>
      <c r="Q1578" s="19">
        <v>1.2</v>
      </c>
      <c r="R1578" s="19">
        <v>1.2</v>
      </c>
      <c r="S1578" s="19">
        <v>1.2</v>
      </c>
      <c r="T1578" s="19">
        <v>1.21</v>
      </c>
      <c r="U1578" s="19">
        <v>1.21</v>
      </c>
      <c r="V1578" s="19">
        <v>1.21</v>
      </c>
      <c r="W1578" s="19">
        <v>1.21</v>
      </c>
      <c r="X1578" s="19">
        <v>1.21</v>
      </c>
      <c r="Y1578" s="19">
        <v>1.21</v>
      </c>
      <c r="Z1578" s="19">
        <v>1.21</v>
      </c>
      <c r="AA1578" s="19">
        <v>1.21</v>
      </c>
      <c r="AB1578" s="19">
        <v>1.22</v>
      </c>
      <c r="AC1578" s="19">
        <v>1.21</v>
      </c>
      <c r="AD1578" s="19">
        <v>1.21</v>
      </c>
      <c r="AE1578" s="19">
        <v>1.21</v>
      </c>
      <c r="AF1578" s="19">
        <v>1.21</v>
      </c>
      <c r="AG1578" s="19">
        <v>1.21</v>
      </c>
      <c r="AH1578" s="19">
        <v>1.23</v>
      </c>
      <c r="AI1578" s="19">
        <v>1.24</v>
      </c>
      <c r="AJ1578" s="19">
        <v>1.25</v>
      </c>
      <c r="AK1578" s="19">
        <v>1.25</v>
      </c>
    </row>
    <row r="1579" spans="1:37" x14ac:dyDescent="0.3">
      <c r="A1579" s="19" t="str">
        <f t="shared" si="39"/>
        <v>SDGbaseTRAv2_UrbAS_BAU_wICAGRcorrPQXcfore</v>
      </c>
      <c r="B1579" s="17" t="s">
        <v>221</v>
      </c>
      <c r="C1579" s="18" t="s">
        <v>277</v>
      </c>
      <c r="D1579" s="23" t="s">
        <v>120</v>
      </c>
      <c r="E1579" s="19" t="s">
        <v>133</v>
      </c>
      <c r="F1579" s="19">
        <v>1.1499999999999999</v>
      </c>
      <c r="G1579" s="19">
        <v>1.1499999999999999</v>
      </c>
      <c r="H1579" s="19">
        <v>1.1399999999999999</v>
      </c>
      <c r="I1579" s="19">
        <v>1.1499999999999999</v>
      </c>
      <c r="J1579" s="19">
        <v>1.1499999999999999</v>
      </c>
      <c r="K1579" s="19">
        <v>1.1399999999999999</v>
      </c>
      <c r="L1579" s="19">
        <v>1.1399999999999999</v>
      </c>
      <c r="M1579" s="19">
        <v>1.1399999999999999</v>
      </c>
      <c r="N1579" s="19">
        <v>1.1399999999999999</v>
      </c>
      <c r="O1579" s="19">
        <v>1.1399999999999999</v>
      </c>
      <c r="P1579" s="19">
        <v>1.1399999999999999</v>
      </c>
      <c r="Q1579" s="19">
        <v>1.1399999999999999</v>
      </c>
      <c r="R1579" s="19">
        <v>1.1399999999999999</v>
      </c>
      <c r="S1579" s="19">
        <v>1.1399999999999999</v>
      </c>
      <c r="T1579" s="19">
        <v>1.1399999999999999</v>
      </c>
      <c r="U1579" s="19">
        <v>1.1399999999999999</v>
      </c>
      <c r="V1579" s="19">
        <v>1.1399999999999999</v>
      </c>
      <c r="W1579" s="19">
        <v>1.1399999999999999</v>
      </c>
      <c r="X1579" s="19">
        <v>1.1399999999999999</v>
      </c>
      <c r="Y1579" s="19">
        <v>1.1399999999999999</v>
      </c>
      <c r="Z1579" s="19">
        <v>1.1399999999999999</v>
      </c>
      <c r="AA1579" s="19">
        <v>1.1399999999999999</v>
      </c>
      <c r="AB1579" s="19">
        <v>1.1399999999999999</v>
      </c>
      <c r="AC1579" s="19">
        <v>1.1299999999999999</v>
      </c>
      <c r="AD1579" s="19">
        <v>1.1299999999999999</v>
      </c>
      <c r="AE1579" s="19">
        <v>1.1299999999999999</v>
      </c>
      <c r="AF1579" s="19">
        <v>1.1299999999999999</v>
      </c>
      <c r="AG1579" s="19">
        <v>1.1299999999999999</v>
      </c>
      <c r="AH1579" s="19">
        <v>1.1299999999999999</v>
      </c>
      <c r="AI1579" s="19">
        <v>1.1399999999999999</v>
      </c>
      <c r="AJ1579" s="19">
        <v>1.1399999999999999</v>
      </c>
      <c r="AK1579" s="19">
        <v>1.1499999999999999</v>
      </c>
    </row>
    <row r="1580" spans="1:37" x14ac:dyDescent="0.3">
      <c r="A1580" s="19" t="str">
        <f t="shared" si="39"/>
        <v>SDGbaseTRAv2_UrbAS_BAU_wICAGRcorrPQXcfish</v>
      </c>
      <c r="B1580" s="17" t="s">
        <v>221</v>
      </c>
      <c r="C1580" s="18" t="s">
        <v>277</v>
      </c>
      <c r="D1580" s="23" t="s">
        <v>120</v>
      </c>
      <c r="E1580" s="19" t="s">
        <v>134</v>
      </c>
      <c r="F1580" s="19">
        <v>1.27</v>
      </c>
      <c r="G1580" s="19">
        <v>1.2</v>
      </c>
      <c r="H1580" s="19">
        <v>1.2</v>
      </c>
      <c r="I1580" s="19">
        <v>1.19</v>
      </c>
      <c r="J1580" s="19">
        <v>1.19</v>
      </c>
      <c r="K1580" s="19">
        <v>1.19</v>
      </c>
      <c r="L1580" s="19">
        <v>1.19</v>
      </c>
      <c r="M1580" s="19">
        <v>1.19</v>
      </c>
      <c r="N1580" s="19">
        <v>1.19</v>
      </c>
      <c r="O1580" s="19">
        <v>1.21</v>
      </c>
      <c r="P1580" s="19">
        <v>1.2</v>
      </c>
      <c r="Q1580" s="19">
        <v>1.2</v>
      </c>
      <c r="R1580" s="19">
        <v>1.19</v>
      </c>
      <c r="S1580" s="19">
        <v>1.19</v>
      </c>
      <c r="T1580" s="19">
        <v>1.19</v>
      </c>
      <c r="U1580" s="19">
        <v>1.19</v>
      </c>
      <c r="V1580" s="19">
        <v>1.19</v>
      </c>
      <c r="W1580" s="19">
        <v>1.19</v>
      </c>
      <c r="X1580" s="19">
        <v>1.19</v>
      </c>
      <c r="Y1580" s="19">
        <v>1.2</v>
      </c>
      <c r="Z1580" s="19">
        <v>1.2</v>
      </c>
      <c r="AA1580" s="19">
        <v>1.2</v>
      </c>
      <c r="AB1580" s="19">
        <v>1.2</v>
      </c>
      <c r="AC1580" s="19">
        <v>1.2</v>
      </c>
      <c r="AD1580" s="19">
        <v>1.2</v>
      </c>
      <c r="AE1580" s="19">
        <v>1.2</v>
      </c>
      <c r="AF1580" s="19">
        <v>1.2</v>
      </c>
      <c r="AG1580" s="19">
        <v>1.2</v>
      </c>
      <c r="AH1580" s="19">
        <v>1.21</v>
      </c>
      <c r="AI1580" s="19">
        <v>1.22</v>
      </c>
      <c r="AJ1580" s="19">
        <v>1.22</v>
      </c>
      <c r="AK1580" s="19">
        <v>1.22</v>
      </c>
    </row>
    <row r="1581" spans="1:37" x14ac:dyDescent="0.3">
      <c r="A1581" s="19" t="str">
        <f t="shared" si="39"/>
        <v>SDGbaseTRAv2_UrbAS_BAU_wICAGRcorrPQXccoal-low</v>
      </c>
      <c r="B1581" s="17" t="s">
        <v>221</v>
      </c>
      <c r="C1581" s="18" t="s">
        <v>277</v>
      </c>
      <c r="D1581" s="23" t="s">
        <v>120</v>
      </c>
      <c r="E1581" s="19" t="s">
        <v>135</v>
      </c>
      <c r="F1581" s="19">
        <v>0.02</v>
      </c>
      <c r="G1581" s="19">
        <v>0.02</v>
      </c>
      <c r="H1581" s="19">
        <v>0.02</v>
      </c>
      <c r="I1581" s="19">
        <v>0.02</v>
      </c>
      <c r="J1581" s="19">
        <v>0.02</v>
      </c>
      <c r="K1581" s="19">
        <v>0.02</v>
      </c>
      <c r="L1581" s="19">
        <v>0.02</v>
      </c>
      <c r="M1581" s="19">
        <v>0.02</v>
      </c>
      <c r="N1581" s="19">
        <v>0.02</v>
      </c>
      <c r="O1581" s="19">
        <v>0.02</v>
      </c>
      <c r="P1581" s="19">
        <v>0.02</v>
      </c>
      <c r="Q1581" s="19">
        <v>0.02</v>
      </c>
      <c r="R1581" s="19">
        <v>0.02</v>
      </c>
      <c r="S1581" s="19">
        <v>0.02</v>
      </c>
      <c r="T1581" s="19">
        <v>0.02</v>
      </c>
      <c r="U1581" s="19">
        <v>0.02</v>
      </c>
      <c r="V1581" s="19">
        <v>0.02</v>
      </c>
      <c r="W1581" s="19">
        <v>0.02</v>
      </c>
      <c r="X1581" s="19">
        <v>0.02</v>
      </c>
      <c r="Y1581" s="19">
        <v>0.02</v>
      </c>
      <c r="Z1581" s="19">
        <v>0.02</v>
      </c>
      <c r="AA1581" s="19">
        <v>0.02</v>
      </c>
      <c r="AB1581" s="19">
        <v>0.02</v>
      </c>
      <c r="AC1581" s="19">
        <v>0.02</v>
      </c>
      <c r="AD1581" s="19">
        <v>0.02</v>
      </c>
      <c r="AE1581" s="19">
        <v>0.02</v>
      </c>
      <c r="AF1581" s="19">
        <v>0.02</v>
      </c>
      <c r="AG1581" s="19">
        <v>0.02</v>
      </c>
      <c r="AH1581" s="19">
        <v>0.02</v>
      </c>
      <c r="AI1581" s="19">
        <v>0.02</v>
      </c>
      <c r="AJ1581" s="19">
        <v>0.02</v>
      </c>
      <c r="AK1581" s="19">
        <v>0.02</v>
      </c>
    </row>
    <row r="1582" spans="1:37" x14ac:dyDescent="0.3">
      <c r="A1582" s="19" t="str">
        <f t="shared" si="39"/>
        <v>SDGbaseTRAv2_UrbAS_BAU_wICAGRcorrPQXccoal-hgh</v>
      </c>
      <c r="B1582" s="17" t="s">
        <v>221</v>
      </c>
      <c r="C1582" s="18" t="s">
        <v>277</v>
      </c>
      <c r="D1582" s="23" t="s">
        <v>120</v>
      </c>
      <c r="E1582" s="19" t="s">
        <v>136</v>
      </c>
      <c r="F1582" s="19">
        <v>0.04</v>
      </c>
      <c r="G1582" s="19">
        <v>0.04</v>
      </c>
      <c r="H1582" s="19">
        <v>0.04</v>
      </c>
      <c r="I1582" s="19">
        <v>0.04</v>
      </c>
      <c r="J1582" s="19">
        <v>0.04</v>
      </c>
      <c r="K1582" s="19">
        <v>0.04</v>
      </c>
      <c r="L1582" s="19">
        <v>0.04</v>
      </c>
      <c r="M1582" s="19">
        <v>0.04</v>
      </c>
      <c r="N1582" s="19">
        <v>0.04</v>
      </c>
      <c r="O1582" s="19">
        <v>0.04</v>
      </c>
      <c r="P1582" s="19">
        <v>0.04</v>
      </c>
      <c r="Q1582" s="19">
        <v>0.04</v>
      </c>
      <c r="R1582" s="19">
        <v>0.04</v>
      </c>
      <c r="S1582" s="19">
        <v>0.04</v>
      </c>
      <c r="T1582" s="19">
        <v>0.04</v>
      </c>
      <c r="U1582" s="19">
        <v>0.04</v>
      </c>
      <c r="V1582" s="19">
        <v>0.04</v>
      </c>
      <c r="W1582" s="19">
        <v>0.04</v>
      </c>
      <c r="X1582" s="19">
        <v>0.04</v>
      </c>
      <c r="Y1582" s="19">
        <v>0.04</v>
      </c>
      <c r="Z1582" s="19">
        <v>0.04</v>
      </c>
      <c r="AA1582" s="19">
        <v>0.04</v>
      </c>
      <c r="AB1582" s="19">
        <v>0.04</v>
      </c>
      <c r="AC1582" s="19">
        <v>0.04</v>
      </c>
      <c r="AD1582" s="19">
        <v>0.04</v>
      </c>
      <c r="AE1582" s="19">
        <v>0.04</v>
      </c>
      <c r="AF1582" s="19">
        <v>0.04</v>
      </c>
      <c r="AG1582" s="19">
        <v>0.04</v>
      </c>
      <c r="AH1582" s="19">
        <v>0.04</v>
      </c>
      <c r="AI1582" s="19">
        <v>0.04</v>
      </c>
      <c r="AJ1582" s="19">
        <v>0.04</v>
      </c>
      <c r="AK1582" s="19">
        <v>0.04</v>
      </c>
    </row>
    <row r="1583" spans="1:37" x14ac:dyDescent="0.3">
      <c r="A1583" s="19" t="str">
        <f t="shared" si="39"/>
        <v>SDGbaseTRAv2_UrbAS_BAU_wICAGRcorrPQXccoil</v>
      </c>
      <c r="B1583" s="17" t="s">
        <v>221</v>
      </c>
      <c r="C1583" s="18" t="s">
        <v>277</v>
      </c>
      <c r="D1583" s="23" t="s">
        <v>120</v>
      </c>
      <c r="E1583" s="19" t="s">
        <v>137</v>
      </c>
      <c r="F1583" s="19">
        <v>0.13</v>
      </c>
      <c r="G1583" s="19">
        <v>0.14000000000000001</v>
      </c>
      <c r="H1583" s="19">
        <v>0.14000000000000001</v>
      </c>
      <c r="I1583" s="19">
        <v>0.14000000000000001</v>
      </c>
      <c r="J1583" s="19">
        <v>0.14000000000000001</v>
      </c>
      <c r="K1583" s="19">
        <v>0.14000000000000001</v>
      </c>
      <c r="L1583" s="19">
        <v>0.14000000000000001</v>
      </c>
      <c r="M1583" s="19">
        <v>0.14000000000000001</v>
      </c>
      <c r="N1583" s="19">
        <v>0.14000000000000001</v>
      </c>
      <c r="O1583" s="19">
        <v>0.15</v>
      </c>
      <c r="P1583" s="19">
        <v>0.15</v>
      </c>
      <c r="Q1583" s="19">
        <v>0.15</v>
      </c>
      <c r="R1583" s="19">
        <v>0.15</v>
      </c>
      <c r="S1583" s="19">
        <v>0.15</v>
      </c>
      <c r="T1583" s="19">
        <v>0.15</v>
      </c>
      <c r="U1583" s="19">
        <v>0.15</v>
      </c>
      <c r="V1583" s="19">
        <v>0.15</v>
      </c>
      <c r="W1583" s="19">
        <v>0.15</v>
      </c>
      <c r="X1583" s="19">
        <v>0.15</v>
      </c>
      <c r="Y1583" s="19">
        <v>0.15</v>
      </c>
      <c r="Z1583" s="19">
        <v>0.15</v>
      </c>
      <c r="AA1583" s="19">
        <v>0.15</v>
      </c>
      <c r="AB1583" s="19">
        <v>0.15</v>
      </c>
      <c r="AC1583" s="19">
        <v>0.15</v>
      </c>
      <c r="AD1583" s="19">
        <v>0.15</v>
      </c>
      <c r="AE1583" s="19">
        <v>0.15</v>
      </c>
      <c r="AF1583" s="19">
        <v>0.15</v>
      </c>
      <c r="AG1583" s="19">
        <v>0.15</v>
      </c>
      <c r="AH1583" s="19">
        <v>0.15</v>
      </c>
      <c r="AI1583" s="19">
        <v>0.15</v>
      </c>
      <c r="AJ1583" s="19">
        <v>0.15</v>
      </c>
      <c r="AK1583" s="19">
        <v>0.15</v>
      </c>
    </row>
    <row r="1584" spans="1:37" x14ac:dyDescent="0.3">
      <c r="A1584" s="19" t="str">
        <f t="shared" si="39"/>
        <v>SDGbaseTRAv2_UrbAS_BAU_wICAGRcorrPQXcngas</v>
      </c>
      <c r="B1584" s="17" t="s">
        <v>221</v>
      </c>
      <c r="C1584" s="18" t="s">
        <v>277</v>
      </c>
      <c r="D1584" s="23" t="s">
        <v>120</v>
      </c>
      <c r="E1584" s="19" t="s">
        <v>138</v>
      </c>
      <c r="F1584" s="19">
        <v>0.04</v>
      </c>
      <c r="G1584" s="19">
        <v>0.04</v>
      </c>
      <c r="H1584" s="19">
        <v>0.04</v>
      </c>
      <c r="I1584" s="19">
        <v>0.04</v>
      </c>
      <c r="J1584" s="19">
        <v>0.04</v>
      </c>
      <c r="K1584" s="19">
        <v>0.04</v>
      </c>
      <c r="L1584" s="19">
        <v>0.04</v>
      </c>
      <c r="M1584" s="19">
        <v>0.04</v>
      </c>
      <c r="N1584" s="19">
        <v>0.04</v>
      </c>
      <c r="O1584" s="19">
        <v>0.04</v>
      </c>
      <c r="P1584" s="19">
        <v>0.04</v>
      </c>
      <c r="Q1584" s="19">
        <v>0.04</v>
      </c>
      <c r="R1584" s="19">
        <v>0.04</v>
      </c>
      <c r="S1584" s="19">
        <v>0.04</v>
      </c>
      <c r="T1584" s="19">
        <v>0.04</v>
      </c>
      <c r="U1584" s="19">
        <v>0.04</v>
      </c>
      <c r="V1584" s="19">
        <v>0.04</v>
      </c>
      <c r="W1584" s="19">
        <v>0.04</v>
      </c>
      <c r="X1584" s="19">
        <v>0.04</v>
      </c>
      <c r="Y1584" s="19">
        <v>0.04</v>
      </c>
      <c r="Z1584" s="19">
        <v>0.04</v>
      </c>
      <c r="AA1584" s="19">
        <v>0.04</v>
      </c>
      <c r="AB1584" s="19">
        <v>0.04</v>
      </c>
      <c r="AC1584" s="19">
        <v>0.04</v>
      </c>
      <c r="AD1584" s="19">
        <v>0.04</v>
      </c>
      <c r="AE1584" s="19">
        <v>0.04</v>
      </c>
      <c r="AF1584" s="19">
        <v>0.04</v>
      </c>
      <c r="AG1584" s="19">
        <v>0.04</v>
      </c>
      <c r="AH1584" s="19">
        <v>0.04</v>
      </c>
      <c r="AI1584" s="19">
        <v>0.04</v>
      </c>
      <c r="AJ1584" s="19">
        <v>0.04</v>
      </c>
      <c r="AK1584" s="19">
        <v>0.04</v>
      </c>
    </row>
    <row r="1585" spans="1:37" x14ac:dyDescent="0.3">
      <c r="A1585" s="19" t="str">
        <f t="shared" si="39"/>
        <v>SDGbaseTRAv2_UrbAS_BAU_wICAGRcorrPQXcpgm</v>
      </c>
      <c r="B1585" s="17" t="s">
        <v>221</v>
      </c>
      <c r="C1585" s="18" t="s">
        <v>277</v>
      </c>
      <c r="D1585" s="23" t="s">
        <v>120</v>
      </c>
      <c r="E1585" s="19" t="s">
        <v>139</v>
      </c>
      <c r="F1585" s="19">
        <v>1</v>
      </c>
      <c r="G1585" s="19">
        <v>-1.44</v>
      </c>
      <c r="H1585" s="19">
        <v>-0.65</v>
      </c>
      <c r="I1585" s="19">
        <v>0.48</v>
      </c>
      <c r="J1585" s="19">
        <v>1.29</v>
      </c>
      <c r="K1585" s="19">
        <v>1.7</v>
      </c>
      <c r="L1585" s="19">
        <v>1.75</v>
      </c>
      <c r="M1585" s="19">
        <v>0.8</v>
      </c>
      <c r="N1585" s="19">
        <v>0.37</v>
      </c>
      <c r="O1585" s="19">
        <v>-0.38</v>
      </c>
      <c r="P1585" s="19">
        <v>-0.52</v>
      </c>
      <c r="Q1585" s="19">
        <v>-0.51</v>
      </c>
      <c r="R1585" s="19">
        <v>-0.31</v>
      </c>
      <c r="S1585" s="19">
        <v>-0.19</v>
      </c>
      <c r="T1585" s="19">
        <v>-0.15</v>
      </c>
      <c r="U1585" s="19">
        <v>-0.16</v>
      </c>
      <c r="V1585" s="19">
        <v>-0.08</v>
      </c>
      <c r="W1585" s="19">
        <v>-0.06</v>
      </c>
      <c r="X1585" s="19">
        <v>-0.1</v>
      </c>
      <c r="Y1585" s="19">
        <v>-0.05</v>
      </c>
      <c r="Z1585" s="19">
        <v>0</v>
      </c>
      <c r="AA1585" s="19">
        <v>0.02</v>
      </c>
      <c r="AB1585" s="19">
        <v>3.2</v>
      </c>
      <c r="AC1585" s="19">
        <v>4.97</v>
      </c>
      <c r="AD1585" s="19">
        <v>5.03</v>
      </c>
      <c r="AE1585" s="19">
        <v>4.75</v>
      </c>
      <c r="AF1585" s="19">
        <v>4.4000000000000004</v>
      </c>
      <c r="AG1585" s="19">
        <v>4.2699999999999996</v>
      </c>
      <c r="AH1585" s="19">
        <v>8.1</v>
      </c>
      <c r="AI1585" s="19">
        <v>11.91</v>
      </c>
      <c r="AJ1585" s="19">
        <v>13.7</v>
      </c>
      <c r="AK1585" s="19">
        <v>15.08</v>
      </c>
    </row>
    <row r="1586" spans="1:37" x14ac:dyDescent="0.3">
      <c r="A1586" s="19" t="str">
        <f t="shared" si="39"/>
        <v>SDGbaseTRAv2_UrbAS_BAU_wICAGRcorrPQXcmore</v>
      </c>
      <c r="B1586" s="17" t="s">
        <v>221</v>
      </c>
      <c r="C1586" s="18" t="s">
        <v>277</v>
      </c>
      <c r="D1586" s="23" t="s">
        <v>120</v>
      </c>
      <c r="E1586" s="19" t="s">
        <v>140</v>
      </c>
      <c r="F1586" s="19">
        <v>0.97</v>
      </c>
      <c r="G1586" s="19">
        <v>0.99</v>
      </c>
      <c r="H1586" s="19">
        <v>1</v>
      </c>
      <c r="I1586" s="19">
        <v>1</v>
      </c>
      <c r="J1586" s="19">
        <v>1</v>
      </c>
      <c r="K1586" s="19">
        <v>1</v>
      </c>
      <c r="L1586" s="19">
        <v>1</v>
      </c>
      <c r="M1586" s="19">
        <v>1.01</v>
      </c>
      <c r="N1586" s="19">
        <v>1.01</v>
      </c>
      <c r="O1586" s="19">
        <v>1.05</v>
      </c>
      <c r="P1586" s="19">
        <v>1.05</v>
      </c>
      <c r="Q1586" s="19">
        <v>1.06</v>
      </c>
      <c r="R1586" s="19">
        <v>1.06</v>
      </c>
      <c r="S1586" s="19">
        <v>1.06</v>
      </c>
      <c r="T1586" s="19">
        <v>1.06</v>
      </c>
      <c r="U1586" s="19">
        <v>1.06</v>
      </c>
      <c r="V1586" s="19">
        <v>1.06</v>
      </c>
      <c r="W1586" s="19">
        <v>1.06</v>
      </c>
      <c r="X1586" s="19">
        <v>1.07</v>
      </c>
      <c r="Y1586" s="19">
        <v>1.07</v>
      </c>
      <c r="Z1586" s="19">
        <v>1.07</v>
      </c>
      <c r="AA1586" s="19">
        <v>1.07</v>
      </c>
      <c r="AB1586" s="19">
        <v>1.07</v>
      </c>
      <c r="AC1586" s="19">
        <v>1.08</v>
      </c>
      <c r="AD1586" s="19">
        <v>1.08</v>
      </c>
      <c r="AE1586" s="19">
        <v>1.08</v>
      </c>
      <c r="AF1586" s="19">
        <v>1.08</v>
      </c>
      <c r="AG1586" s="19">
        <v>1.08</v>
      </c>
      <c r="AH1586" s="19">
        <v>1.07</v>
      </c>
      <c r="AI1586" s="19">
        <v>1.06</v>
      </c>
      <c r="AJ1586" s="19">
        <v>1.06</v>
      </c>
      <c r="AK1586" s="19">
        <v>1.05</v>
      </c>
    </row>
    <row r="1587" spans="1:37" x14ac:dyDescent="0.3">
      <c r="A1587" s="19" t="str">
        <f t="shared" si="39"/>
        <v>SDGbaseTRAv2_UrbAS_BAU_wICAGRcorrPQXcmine</v>
      </c>
      <c r="B1587" s="17" t="s">
        <v>221</v>
      </c>
      <c r="C1587" s="18" t="s">
        <v>277</v>
      </c>
      <c r="D1587" s="23" t="s">
        <v>120</v>
      </c>
      <c r="E1587" s="19" t="s">
        <v>141</v>
      </c>
      <c r="F1587" s="19">
        <v>1.03</v>
      </c>
      <c r="G1587" s="19">
        <v>1.03</v>
      </c>
      <c r="H1587" s="19">
        <v>1.03</v>
      </c>
      <c r="I1587" s="19">
        <v>1.04</v>
      </c>
      <c r="J1587" s="19">
        <v>1.06</v>
      </c>
      <c r="K1587" s="19">
        <v>1.05</v>
      </c>
      <c r="L1587" s="19">
        <v>1.05</v>
      </c>
      <c r="M1587" s="19">
        <v>1.05</v>
      </c>
      <c r="N1587" s="19">
        <v>1.05</v>
      </c>
      <c r="O1587" s="19">
        <v>1.02</v>
      </c>
      <c r="P1587" s="19">
        <v>1.01</v>
      </c>
      <c r="Q1587" s="19">
        <v>1.01</v>
      </c>
      <c r="R1587" s="19">
        <v>1.01</v>
      </c>
      <c r="S1587" s="19">
        <v>1.01</v>
      </c>
      <c r="T1587" s="19">
        <v>1.01</v>
      </c>
      <c r="U1587" s="19">
        <v>1.01</v>
      </c>
      <c r="V1587" s="19">
        <v>1.01</v>
      </c>
      <c r="W1587" s="19">
        <v>1.02</v>
      </c>
      <c r="X1587" s="19">
        <v>1.03</v>
      </c>
      <c r="Y1587" s="19">
        <v>1.03</v>
      </c>
      <c r="Z1587" s="19">
        <v>1.04</v>
      </c>
      <c r="AA1587" s="19">
        <v>1.04</v>
      </c>
      <c r="AB1587" s="19">
        <v>1.03</v>
      </c>
      <c r="AC1587" s="19">
        <v>1.03</v>
      </c>
      <c r="AD1587" s="19">
        <v>1.03</v>
      </c>
      <c r="AE1587" s="19">
        <v>1.03</v>
      </c>
      <c r="AF1587" s="19">
        <v>1.04</v>
      </c>
      <c r="AG1587" s="19">
        <v>1.05</v>
      </c>
      <c r="AH1587" s="19">
        <v>1.06</v>
      </c>
      <c r="AI1587" s="19">
        <v>1.07</v>
      </c>
      <c r="AJ1587" s="19">
        <v>1.0900000000000001</v>
      </c>
      <c r="AK1587" s="19">
        <v>1.1100000000000001</v>
      </c>
    </row>
    <row r="1588" spans="1:37" x14ac:dyDescent="0.3">
      <c r="A1588" s="19" t="str">
        <f t="shared" si="39"/>
        <v>SDGbaseTRAv2_UrbAS_BAU_wICAGRcorrPQXcmeat</v>
      </c>
      <c r="B1588" s="17" t="s">
        <v>221</v>
      </c>
      <c r="C1588" s="18" t="s">
        <v>277</v>
      </c>
      <c r="D1588" s="23" t="s">
        <v>120</v>
      </c>
      <c r="E1588" s="19" t="s">
        <v>142</v>
      </c>
      <c r="F1588" s="19">
        <v>1.29</v>
      </c>
      <c r="G1588" s="19">
        <v>1.25</v>
      </c>
      <c r="H1588" s="19">
        <v>1.25</v>
      </c>
      <c r="I1588" s="19">
        <v>1.26</v>
      </c>
      <c r="J1588" s="19">
        <v>1.26</v>
      </c>
      <c r="K1588" s="19">
        <v>1.26</v>
      </c>
      <c r="L1588" s="19">
        <v>1.26</v>
      </c>
      <c r="M1588" s="19">
        <v>1.26</v>
      </c>
      <c r="N1588" s="19">
        <v>1.27</v>
      </c>
      <c r="O1588" s="19">
        <v>1.27</v>
      </c>
      <c r="P1588" s="19">
        <v>1.27</v>
      </c>
      <c r="Q1588" s="19">
        <v>1.27</v>
      </c>
      <c r="R1588" s="19">
        <v>1.28</v>
      </c>
      <c r="S1588" s="19">
        <v>1.28</v>
      </c>
      <c r="T1588" s="19">
        <v>1.28</v>
      </c>
      <c r="U1588" s="19">
        <v>1.28</v>
      </c>
      <c r="V1588" s="19">
        <v>1.29</v>
      </c>
      <c r="W1588" s="19">
        <v>1.29</v>
      </c>
      <c r="X1588" s="19">
        <v>1.29</v>
      </c>
      <c r="Y1588" s="19">
        <v>1.29</v>
      </c>
      <c r="Z1588" s="19">
        <v>1.29</v>
      </c>
      <c r="AA1588" s="19">
        <v>1.29</v>
      </c>
      <c r="AB1588" s="19">
        <v>1.29</v>
      </c>
      <c r="AC1588" s="19">
        <v>1.29</v>
      </c>
      <c r="AD1588" s="19">
        <v>1.29</v>
      </c>
      <c r="AE1588" s="19">
        <v>1.29</v>
      </c>
      <c r="AF1588" s="19">
        <v>1.3</v>
      </c>
      <c r="AG1588" s="19">
        <v>1.3</v>
      </c>
      <c r="AH1588" s="19">
        <v>1.31</v>
      </c>
      <c r="AI1588" s="19">
        <v>1.31</v>
      </c>
      <c r="AJ1588" s="19">
        <v>1.32</v>
      </c>
      <c r="AK1588" s="19">
        <v>1.32</v>
      </c>
    </row>
    <row r="1589" spans="1:37" x14ac:dyDescent="0.3">
      <c r="A1589" s="19" t="str">
        <f t="shared" si="39"/>
        <v>SDGbaseTRAv2_UrbAS_BAU_wICAGRcorrPQXcpfis</v>
      </c>
      <c r="B1589" s="17" t="s">
        <v>221</v>
      </c>
      <c r="C1589" s="18" t="s">
        <v>277</v>
      </c>
      <c r="D1589" s="23" t="s">
        <v>120</v>
      </c>
      <c r="E1589" s="19" t="s">
        <v>143</v>
      </c>
      <c r="F1589" s="19">
        <v>1.27</v>
      </c>
      <c r="G1589" s="19">
        <v>1.26</v>
      </c>
      <c r="H1589" s="19">
        <v>1.25</v>
      </c>
      <c r="I1589" s="19">
        <v>1.24</v>
      </c>
      <c r="J1589" s="19">
        <v>1.24</v>
      </c>
      <c r="K1589" s="19">
        <v>1.24</v>
      </c>
      <c r="L1589" s="19">
        <v>1.24</v>
      </c>
      <c r="M1589" s="19">
        <v>1.24</v>
      </c>
      <c r="N1589" s="19">
        <v>1.24</v>
      </c>
      <c r="O1589" s="19">
        <v>1.24</v>
      </c>
      <c r="P1589" s="19">
        <v>1.24</v>
      </c>
      <c r="Q1589" s="19">
        <v>1.23</v>
      </c>
      <c r="R1589" s="19">
        <v>1.24</v>
      </c>
      <c r="S1589" s="19">
        <v>1.24</v>
      </c>
      <c r="T1589" s="19">
        <v>1.24</v>
      </c>
      <c r="U1589" s="19">
        <v>1.24</v>
      </c>
      <c r="V1589" s="19">
        <v>1.24</v>
      </c>
      <c r="W1589" s="19">
        <v>1.25</v>
      </c>
      <c r="X1589" s="19">
        <v>1.25</v>
      </c>
      <c r="Y1589" s="19">
        <v>1.25</v>
      </c>
      <c r="Z1589" s="19">
        <v>1.25</v>
      </c>
      <c r="AA1589" s="19">
        <v>1.25</v>
      </c>
      <c r="AB1589" s="19">
        <v>1.25</v>
      </c>
      <c r="AC1589" s="19">
        <v>1.25</v>
      </c>
      <c r="AD1589" s="19">
        <v>1.25</v>
      </c>
      <c r="AE1589" s="19">
        <v>1.25</v>
      </c>
      <c r="AF1589" s="19">
        <v>1.25</v>
      </c>
      <c r="AG1589" s="19">
        <v>1.25</v>
      </c>
      <c r="AH1589" s="19">
        <v>1.25</v>
      </c>
      <c r="AI1589" s="19">
        <v>1.25</v>
      </c>
      <c r="AJ1589" s="19">
        <v>1.25</v>
      </c>
      <c r="AK1589" s="19">
        <v>1.25</v>
      </c>
    </row>
    <row r="1590" spans="1:37" x14ac:dyDescent="0.3">
      <c r="A1590" s="19" t="str">
        <f t="shared" si="39"/>
        <v>SDGbaseTRAv2_UrbAS_BAU_wICAGRcorrPQXcvege</v>
      </c>
      <c r="B1590" s="17" t="s">
        <v>221</v>
      </c>
      <c r="C1590" s="18" t="s">
        <v>277</v>
      </c>
      <c r="D1590" s="23" t="s">
        <v>120</v>
      </c>
      <c r="E1590" s="19" t="s">
        <v>144</v>
      </c>
      <c r="F1590" s="19">
        <v>1.24</v>
      </c>
      <c r="G1590" s="19">
        <v>1.23</v>
      </c>
      <c r="H1590" s="19">
        <v>1.23</v>
      </c>
      <c r="I1590" s="19">
        <v>1.23</v>
      </c>
      <c r="J1590" s="19">
        <v>1.23</v>
      </c>
      <c r="K1590" s="19">
        <v>1.23</v>
      </c>
      <c r="L1590" s="19">
        <v>1.23</v>
      </c>
      <c r="M1590" s="19">
        <v>1.23</v>
      </c>
      <c r="N1590" s="19">
        <v>1.23</v>
      </c>
      <c r="O1590" s="19">
        <v>1.22</v>
      </c>
      <c r="P1590" s="19">
        <v>1.22</v>
      </c>
      <c r="Q1590" s="19">
        <v>1.22</v>
      </c>
      <c r="R1590" s="19">
        <v>1.22</v>
      </c>
      <c r="S1590" s="19">
        <v>1.22</v>
      </c>
      <c r="T1590" s="19">
        <v>1.23</v>
      </c>
      <c r="U1590" s="19">
        <v>1.23</v>
      </c>
      <c r="V1590" s="19">
        <v>1.23</v>
      </c>
      <c r="W1590" s="19">
        <v>1.23</v>
      </c>
      <c r="X1590" s="19">
        <v>1.23</v>
      </c>
      <c r="Y1590" s="19">
        <v>1.23</v>
      </c>
      <c r="Z1590" s="19">
        <v>1.23</v>
      </c>
      <c r="AA1590" s="19">
        <v>1.23</v>
      </c>
      <c r="AB1590" s="19">
        <v>1.23</v>
      </c>
      <c r="AC1590" s="19">
        <v>1.23</v>
      </c>
      <c r="AD1590" s="19">
        <v>1.23</v>
      </c>
      <c r="AE1590" s="19">
        <v>1.23</v>
      </c>
      <c r="AF1590" s="19">
        <v>1.23</v>
      </c>
      <c r="AG1590" s="19">
        <v>1.23</v>
      </c>
      <c r="AH1590" s="19">
        <v>1.23</v>
      </c>
      <c r="AI1590" s="19">
        <v>1.23</v>
      </c>
      <c r="AJ1590" s="19">
        <v>1.23</v>
      </c>
      <c r="AK1590" s="19">
        <v>1.24</v>
      </c>
    </row>
    <row r="1591" spans="1:37" x14ac:dyDescent="0.3">
      <c r="A1591" s="19" t="str">
        <f t="shared" si="39"/>
        <v>SDGbaseTRAv2_UrbAS_BAU_wICAGRcorrPQXcfats</v>
      </c>
      <c r="B1591" s="17" t="s">
        <v>221</v>
      </c>
      <c r="C1591" s="18" t="s">
        <v>277</v>
      </c>
      <c r="D1591" s="23" t="s">
        <v>120</v>
      </c>
      <c r="E1591" s="19" t="s">
        <v>145</v>
      </c>
      <c r="F1591" s="19">
        <v>1.4</v>
      </c>
      <c r="G1591" s="19">
        <v>1.4</v>
      </c>
      <c r="H1591" s="19">
        <v>1.4</v>
      </c>
      <c r="I1591" s="19">
        <v>1.4</v>
      </c>
      <c r="J1591" s="19">
        <v>1.4</v>
      </c>
      <c r="K1591" s="19">
        <v>1.4</v>
      </c>
      <c r="L1591" s="19">
        <v>1.4</v>
      </c>
      <c r="M1591" s="19">
        <v>1.4</v>
      </c>
      <c r="N1591" s="19">
        <v>1.4</v>
      </c>
      <c r="O1591" s="19">
        <v>1.42</v>
      </c>
      <c r="P1591" s="19">
        <v>1.42</v>
      </c>
      <c r="Q1591" s="19">
        <v>1.42</v>
      </c>
      <c r="R1591" s="19">
        <v>1.42</v>
      </c>
      <c r="S1591" s="19">
        <v>1.42</v>
      </c>
      <c r="T1591" s="19">
        <v>1.42</v>
      </c>
      <c r="U1591" s="19">
        <v>1.42</v>
      </c>
      <c r="V1591" s="19">
        <v>1.42</v>
      </c>
      <c r="W1591" s="19">
        <v>1.42</v>
      </c>
      <c r="X1591" s="19">
        <v>1.43</v>
      </c>
      <c r="Y1591" s="19">
        <v>1.43</v>
      </c>
      <c r="Z1591" s="19">
        <v>1.42</v>
      </c>
      <c r="AA1591" s="19">
        <v>1.42</v>
      </c>
      <c r="AB1591" s="19">
        <v>1.42</v>
      </c>
      <c r="AC1591" s="19">
        <v>1.42</v>
      </c>
      <c r="AD1591" s="19">
        <v>1.42</v>
      </c>
      <c r="AE1591" s="19">
        <v>1.42</v>
      </c>
      <c r="AF1591" s="19">
        <v>1.42</v>
      </c>
      <c r="AG1591" s="19">
        <v>1.42</v>
      </c>
      <c r="AH1591" s="19">
        <v>1.42</v>
      </c>
      <c r="AI1591" s="19">
        <v>1.41</v>
      </c>
      <c r="AJ1591" s="19">
        <v>1.4</v>
      </c>
      <c r="AK1591" s="19">
        <v>1.4</v>
      </c>
    </row>
    <row r="1592" spans="1:37" x14ac:dyDescent="0.3">
      <c r="A1592" s="19" t="str">
        <f t="shared" si="39"/>
        <v>SDGbaseTRAv2_UrbAS_BAU_wICAGRcorrPQXcdair</v>
      </c>
      <c r="B1592" s="17" t="s">
        <v>221</v>
      </c>
      <c r="C1592" s="18" t="s">
        <v>277</v>
      </c>
      <c r="D1592" s="23" t="s">
        <v>120</v>
      </c>
      <c r="E1592" s="19" t="s">
        <v>146</v>
      </c>
      <c r="F1592" s="19">
        <v>1.55</v>
      </c>
      <c r="G1592" s="19">
        <v>1.52</v>
      </c>
      <c r="H1592" s="19">
        <v>1.52</v>
      </c>
      <c r="I1592" s="19">
        <v>1.52</v>
      </c>
      <c r="J1592" s="19">
        <v>1.52</v>
      </c>
      <c r="K1592" s="19">
        <v>1.52</v>
      </c>
      <c r="L1592" s="19">
        <v>1.52</v>
      </c>
      <c r="M1592" s="19">
        <v>1.53</v>
      </c>
      <c r="N1592" s="19">
        <v>1.53</v>
      </c>
      <c r="O1592" s="19">
        <v>1.51</v>
      </c>
      <c r="P1592" s="19">
        <v>1.51</v>
      </c>
      <c r="Q1592" s="19">
        <v>1.51</v>
      </c>
      <c r="R1592" s="19">
        <v>1.52</v>
      </c>
      <c r="S1592" s="19">
        <v>1.52</v>
      </c>
      <c r="T1592" s="19">
        <v>1.53</v>
      </c>
      <c r="U1592" s="19">
        <v>1.53</v>
      </c>
      <c r="V1592" s="19">
        <v>1.53</v>
      </c>
      <c r="W1592" s="19">
        <v>1.54</v>
      </c>
      <c r="X1592" s="19">
        <v>1.54</v>
      </c>
      <c r="Y1592" s="19">
        <v>1.54</v>
      </c>
      <c r="Z1592" s="19">
        <v>1.54</v>
      </c>
      <c r="AA1592" s="19">
        <v>1.54</v>
      </c>
      <c r="AB1592" s="19">
        <v>1.53</v>
      </c>
      <c r="AC1592" s="19">
        <v>1.53</v>
      </c>
      <c r="AD1592" s="19">
        <v>1.53</v>
      </c>
      <c r="AE1592" s="19">
        <v>1.53</v>
      </c>
      <c r="AF1592" s="19">
        <v>1.53</v>
      </c>
      <c r="AG1592" s="19">
        <v>1.54</v>
      </c>
      <c r="AH1592" s="19">
        <v>1.54</v>
      </c>
      <c r="AI1592" s="19">
        <v>1.54</v>
      </c>
      <c r="AJ1592" s="19">
        <v>1.54</v>
      </c>
      <c r="AK1592" s="19">
        <v>1.55</v>
      </c>
    </row>
    <row r="1593" spans="1:37" x14ac:dyDescent="0.3">
      <c r="A1593" s="19" t="str">
        <f t="shared" si="39"/>
        <v>SDGbaseTRAv2_UrbAS_BAU_wICAGRcorrPQXcgrai</v>
      </c>
      <c r="B1593" s="17" t="s">
        <v>221</v>
      </c>
      <c r="C1593" s="18" t="s">
        <v>277</v>
      </c>
      <c r="D1593" s="23" t="s">
        <v>120</v>
      </c>
      <c r="E1593" s="19" t="s">
        <v>147</v>
      </c>
      <c r="F1593" s="19">
        <v>1.37</v>
      </c>
      <c r="G1593" s="19">
        <v>1.36</v>
      </c>
      <c r="H1593" s="19">
        <v>1.35</v>
      </c>
      <c r="I1593" s="19">
        <v>1.35</v>
      </c>
      <c r="J1593" s="19">
        <v>1.36</v>
      </c>
      <c r="K1593" s="19">
        <v>1.35</v>
      </c>
      <c r="L1593" s="19">
        <v>1.35</v>
      </c>
      <c r="M1593" s="19">
        <v>1.35</v>
      </c>
      <c r="N1593" s="19">
        <v>1.34</v>
      </c>
      <c r="O1593" s="19">
        <v>1.34</v>
      </c>
      <c r="P1593" s="19">
        <v>1.34</v>
      </c>
      <c r="Q1593" s="19">
        <v>1.34</v>
      </c>
      <c r="R1593" s="19">
        <v>1.34</v>
      </c>
      <c r="S1593" s="19">
        <v>1.34</v>
      </c>
      <c r="T1593" s="19">
        <v>1.33</v>
      </c>
      <c r="U1593" s="19">
        <v>1.34</v>
      </c>
      <c r="V1593" s="19">
        <v>1.33</v>
      </c>
      <c r="W1593" s="19">
        <v>1.33</v>
      </c>
      <c r="X1593" s="19">
        <v>1.33</v>
      </c>
      <c r="Y1593" s="19">
        <v>1.33</v>
      </c>
      <c r="Z1593" s="19">
        <v>1.33</v>
      </c>
      <c r="AA1593" s="19">
        <v>1.33</v>
      </c>
      <c r="AB1593" s="19">
        <v>1.32</v>
      </c>
      <c r="AC1593" s="19">
        <v>1.32</v>
      </c>
      <c r="AD1593" s="19">
        <v>1.32</v>
      </c>
      <c r="AE1593" s="19">
        <v>1.32</v>
      </c>
      <c r="AF1593" s="19">
        <v>1.32</v>
      </c>
      <c r="AG1593" s="19">
        <v>1.33</v>
      </c>
      <c r="AH1593" s="19">
        <v>1.32</v>
      </c>
      <c r="AI1593" s="19">
        <v>1.32</v>
      </c>
      <c r="AJ1593" s="19">
        <v>1.33</v>
      </c>
      <c r="AK1593" s="19">
        <v>1.33</v>
      </c>
    </row>
    <row r="1594" spans="1:37" x14ac:dyDescent="0.3">
      <c r="A1594" s="19" t="str">
        <f t="shared" si="39"/>
        <v>SDGbaseTRAv2_UrbAS_BAU_wICAGRcorrPQXcstar</v>
      </c>
      <c r="B1594" s="17" t="s">
        <v>221</v>
      </c>
      <c r="C1594" s="18" t="s">
        <v>277</v>
      </c>
      <c r="D1594" s="23" t="s">
        <v>120</v>
      </c>
      <c r="E1594" s="19" t="s">
        <v>148</v>
      </c>
      <c r="F1594" s="19">
        <v>1.22</v>
      </c>
      <c r="G1594" s="19">
        <v>1.21</v>
      </c>
      <c r="H1594" s="19">
        <v>1.19</v>
      </c>
      <c r="I1594" s="19">
        <v>1.19</v>
      </c>
      <c r="J1594" s="19">
        <v>1.2</v>
      </c>
      <c r="K1594" s="19">
        <v>1.19</v>
      </c>
      <c r="L1594" s="19">
        <v>1.18</v>
      </c>
      <c r="M1594" s="19">
        <v>1.17</v>
      </c>
      <c r="N1594" s="19">
        <v>1.17</v>
      </c>
      <c r="O1594" s="19">
        <v>1.1599999999999999</v>
      </c>
      <c r="P1594" s="19">
        <v>1.1599999999999999</v>
      </c>
      <c r="Q1594" s="19">
        <v>1.1499999999999999</v>
      </c>
      <c r="R1594" s="19">
        <v>1.1499999999999999</v>
      </c>
      <c r="S1594" s="19">
        <v>1.1499999999999999</v>
      </c>
      <c r="T1594" s="19">
        <v>1.1499999999999999</v>
      </c>
      <c r="U1594" s="19">
        <v>1.1399999999999999</v>
      </c>
      <c r="V1594" s="19">
        <v>1.1399999999999999</v>
      </c>
      <c r="W1594" s="19">
        <v>1.1399999999999999</v>
      </c>
      <c r="X1594" s="19">
        <v>1.1399999999999999</v>
      </c>
      <c r="Y1594" s="19">
        <v>1.1299999999999999</v>
      </c>
      <c r="Z1594" s="19">
        <v>1.1299999999999999</v>
      </c>
      <c r="AA1594" s="19">
        <v>1.1299999999999999</v>
      </c>
      <c r="AB1594" s="19">
        <v>1.1299999999999999</v>
      </c>
      <c r="AC1594" s="19">
        <v>1.1299999999999999</v>
      </c>
      <c r="AD1594" s="19">
        <v>1.1299999999999999</v>
      </c>
      <c r="AE1594" s="19">
        <v>1.1299999999999999</v>
      </c>
      <c r="AF1594" s="19">
        <v>1.1299999999999999</v>
      </c>
      <c r="AG1594" s="19">
        <v>1.1499999999999999</v>
      </c>
      <c r="AH1594" s="19">
        <v>1.1599999999999999</v>
      </c>
      <c r="AI1594" s="19">
        <v>1.18</v>
      </c>
      <c r="AJ1594" s="19">
        <v>1.21</v>
      </c>
      <c r="AK1594" s="19">
        <v>1.24</v>
      </c>
    </row>
    <row r="1595" spans="1:37" x14ac:dyDescent="0.3">
      <c r="A1595" s="19" t="str">
        <f t="shared" si="39"/>
        <v>SDGbaseTRAv2_UrbAS_BAU_wICAGRcorrPQXcafee</v>
      </c>
      <c r="B1595" s="17" t="s">
        <v>221</v>
      </c>
      <c r="C1595" s="18" t="s">
        <v>277</v>
      </c>
      <c r="D1595" s="23" t="s">
        <v>120</v>
      </c>
      <c r="E1595" s="19" t="s">
        <v>149</v>
      </c>
      <c r="F1595" s="19">
        <v>2.11</v>
      </c>
      <c r="G1595" s="19">
        <v>2.02</v>
      </c>
      <c r="H1595" s="19">
        <v>2.06</v>
      </c>
      <c r="I1595" s="19">
        <v>2.06</v>
      </c>
      <c r="J1595" s="19">
        <v>2.06</v>
      </c>
      <c r="K1595" s="19">
        <v>2.0699999999999998</v>
      </c>
      <c r="L1595" s="19">
        <v>2.0699999999999998</v>
      </c>
      <c r="M1595" s="19">
        <v>2.0699999999999998</v>
      </c>
      <c r="N1595" s="19">
        <v>2.0699999999999998</v>
      </c>
      <c r="O1595" s="19">
        <v>2.06</v>
      </c>
      <c r="P1595" s="19">
        <v>2.0699999999999998</v>
      </c>
      <c r="Q1595" s="19">
        <v>2.0699999999999998</v>
      </c>
      <c r="R1595" s="19">
        <v>2.08</v>
      </c>
      <c r="S1595" s="19">
        <v>2.09</v>
      </c>
      <c r="T1595" s="19">
        <v>2.09</v>
      </c>
      <c r="U1595" s="19">
        <v>2.09</v>
      </c>
      <c r="V1595" s="19">
        <v>2.1</v>
      </c>
      <c r="W1595" s="19">
        <v>2.11</v>
      </c>
      <c r="X1595" s="19">
        <v>2.11</v>
      </c>
      <c r="Y1595" s="19">
        <v>2.11</v>
      </c>
      <c r="Z1595" s="19">
        <v>2.11</v>
      </c>
      <c r="AA1595" s="19">
        <v>2.11</v>
      </c>
      <c r="AB1595" s="19">
        <v>2.1</v>
      </c>
      <c r="AC1595" s="19">
        <v>2.1</v>
      </c>
      <c r="AD1595" s="19">
        <v>2.1</v>
      </c>
      <c r="AE1595" s="19">
        <v>2.1</v>
      </c>
      <c r="AF1595" s="19">
        <v>2.1</v>
      </c>
      <c r="AG1595" s="19">
        <v>2.1</v>
      </c>
      <c r="AH1595" s="19">
        <v>2.11</v>
      </c>
      <c r="AI1595" s="19">
        <v>2.11</v>
      </c>
      <c r="AJ1595" s="19">
        <v>2.11</v>
      </c>
      <c r="AK1595" s="19">
        <v>2.1</v>
      </c>
    </row>
    <row r="1596" spans="1:37" x14ac:dyDescent="0.3">
      <c r="A1596" s="19" t="str">
        <f t="shared" si="39"/>
        <v>SDGbaseTRAv2_UrbAS_BAU_wICAGRcorrPQXcbake</v>
      </c>
      <c r="B1596" s="17" t="s">
        <v>221</v>
      </c>
      <c r="C1596" s="18" t="s">
        <v>277</v>
      </c>
      <c r="D1596" s="23" t="s">
        <v>120</v>
      </c>
      <c r="E1596" s="19" t="s">
        <v>150</v>
      </c>
      <c r="F1596" s="19">
        <v>1.21</v>
      </c>
      <c r="G1596" s="19">
        <v>1.21</v>
      </c>
      <c r="H1596" s="19">
        <v>1.21</v>
      </c>
      <c r="I1596" s="19">
        <v>1.21</v>
      </c>
      <c r="J1596" s="19">
        <v>1.21</v>
      </c>
      <c r="K1596" s="19">
        <v>1.21</v>
      </c>
      <c r="L1596" s="19">
        <v>1.2</v>
      </c>
      <c r="M1596" s="19">
        <v>1.21</v>
      </c>
      <c r="N1596" s="19">
        <v>1.2</v>
      </c>
      <c r="O1596" s="19">
        <v>1.2</v>
      </c>
      <c r="P1596" s="19">
        <v>1.2</v>
      </c>
      <c r="Q1596" s="19">
        <v>1.2</v>
      </c>
      <c r="R1596" s="19">
        <v>1.2</v>
      </c>
      <c r="S1596" s="19">
        <v>1.2</v>
      </c>
      <c r="T1596" s="19">
        <v>1.21</v>
      </c>
      <c r="U1596" s="19">
        <v>1.21</v>
      </c>
      <c r="V1596" s="19">
        <v>1.21</v>
      </c>
      <c r="W1596" s="19">
        <v>1.21</v>
      </c>
      <c r="X1596" s="19">
        <v>1.21</v>
      </c>
      <c r="Y1596" s="19">
        <v>1.21</v>
      </c>
      <c r="Z1596" s="19">
        <v>1.21</v>
      </c>
      <c r="AA1596" s="19">
        <v>1.21</v>
      </c>
      <c r="AB1596" s="19">
        <v>1.21</v>
      </c>
      <c r="AC1596" s="19">
        <v>1.2</v>
      </c>
      <c r="AD1596" s="19">
        <v>1.21</v>
      </c>
      <c r="AE1596" s="19">
        <v>1.21</v>
      </c>
      <c r="AF1596" s="19">
        <v>1.21</v>
      </c>
      <c r="AG1596" s="19">
        <v>1.21</v>
      </c>
      <c r="AH1596" s="19">
        <v>1.21</v>
      </c>
      <c r="AI1596" s="19">
        <v>1.21</v>
      </c>
      <c r="AJ1596" s="19">
        <v>1.22</v>
      </c>
      <c r="AK1596" s="19">
        <v>1.23</v>
      </c>
    </row>
    <row r="1597" spans="1:37" x14ac:dyDescent="0.3">
      <c r="A1597" s="19" t="str">
        <f t="shared" si="39"/>
        <v>SDGbaseTRAv2_UrbAS_BAU_wICAGRcorrPQXcsuga</v>
      </c>
      <c r="B1597" s="17" t="s">
        <v>221</v>
      </c>
      <c r="C1597" s="18" t="s">
        <v>277</v>
      </c>
      <c r="D1597" s="23" t="s">
        <v>120</v>
      </c>
      <c r="E1597" s="19" t="s">
        <v>151</v>
      </c>
      <c r="F1597" s="19">
        <v>1.5</v>
      </c>
      <c r="G1597" s="19">
        <v>1.5</v>
      </c>
      <c r="H1597" s="19">
        <v>1.49</v>
      </c>
      <c r="I1597" s="19">
        <v>1.49</v>
      </c>
      <c r="J1597" s="19">
        <v>1.49</v>
      </c>
      <c r="K1597" s="19">
        <v>1.48</v>
      </c>
      <c r="L1597" s="19">
        <v>1.48</v>
      </c>
      <c r="M1597" s="19">
        <v>1.48</v>
      </c>
      <c r="N1597" s="19">
        <v>1.48</v>
      </c>
      <c r="O1597" s="19">
        <v>1.47</v>
      </c>
      <c r="P1597" s="19">
        <v>1.47</v>
      </c>
      <c r="Q1597" s="19">
        <v>1.47</v>
      </c>
      <c r="R1597" s="19">
        <v>1.47</v>
      </c>
      <c r="S1597" s="19">
        <v>1.47</v>
      </c>
      <c r="T1597" s="19">
        <v>1.47</v>
      </c>
      <c r="U1597" s="19">
        <v>1.47</v>
      </c>
      <c r="V1597" s="19">
        <v>1.47</v>
      </c>
      <c r="W1597" s="19">
        <v>1.47</v>
      </c>
      <c r="X1597" s="19">
        <v>1.47</v>
      </c>
      <c r="Y1597" s="19">
        <v>1.47</v>
      </c>
      <c r="Z1597" s="19">
        <v>1.47</v>
      </c>
      <c r="AA1597" s="19">
        <v>1.47</v>
      </c>
      <c r="AB1597" s="19">
        <v>1.46</v>
      </c>
      <c r="AC1597" s="19">
        <v>1.45</v>
      </c>
      <c r="AD1597" s="19">
        <v>1.45</v>
      </c>
      <c r="AE1597" s="19">
        <v>1.45</v>
      </c>
      <c r="AF1597" s="19">
        <v>1.45</v>
      </c>
      <c r="AG1597" s="19">
        <v>1.45</v>
      </c>
      <c r="AH1597" s="19">
        <v>1.44</v>
      </c>
      <c r="AI1597" s="19">
        <v>1.43</v>
      </c>
      <c r="AJ1597" s="19">
        <v>1.42</v>
      </c>
      <c r="AK1597" s="19">
        <v>1.41</v>
      </c>
    </row>
    <row r="1598" spans="1:37" x14ac:dyDescent="0.3">
      <c r="A1598" s="19" t="str">
        <f t="shared" si="39"/>
        <v>SDGbaseTRAv2_UrbAS_BAU_wICAGRcorrPQXcconf</v>
      </c>
      <c r="B1598" s="17" t="s">
        <v>221</v>
      </c>
      <c r="C1598" s="18" t="s">
        <v>277</v>
      </c>
      <c r="D1598" s="23" t="s">
        <v>120</v>
      </c>
      <c r="E1598" s="19" t="s">
        <v>152</v>
      </c>
      <c r="F1598" s="19">
        <v>1.34</v>
      </c>
      <c r="G1598" s="19">
        <v>1.32</v>
      </c>
      <c r="H1598" s="19">
        <v>1.33</v>
      </c>
      <c r="I1598" s="19">
        <v>1.33</v>
      </c>
      <c r="J1598" s="19">
        <v>1.33</v>
      </c>
      <c r="K1598" s="19">
        <v>1.33</v>
      </c>
      <c r="L1598" s="19">
        <v>1.33</v>
      </c>
      <c r="M1598" s="19">
        <v>1.33</v>
      </c>
      <c r="N1598" s="19">
        <v>1.33</v>
      </c>
      <c r="O1598" s="19">
        <v>1.33</v>
      </c>
      <c r="P1598" s="19">
        <v>1.33</v>
      </c>
      <c r="Q1598" s="19">
        <v>1.33</v>
      </c>
      <c r="R1598" s="19">
        <v>1.34</v>
      </c>
      <c r="S1598" s="19">
        <v>1.34</v>
      </c>
      <c r="T1598" s="19">
        <v>1.34</v>
      </c>
      <c r="U1598" s="19">
        <v>1.35</v>
      </c>
      <c r="V1598" s="19">
        <v>1.35</v>
      </c>
      <c r="W1598" s="19">
        <v>1.35</v>
      </c>
      <c r="X1598" s="19">
        <v>1.36</v>
      </c>
      <c r="Y1598" s="19">
        <v>1.35</v>
      </c>
      <c r="Z1598" s="19">
        <v>1.35</v>
      </c>
      <c r="AA1598" s="19">
        <v>1.35</v>
      </c>
      <c r="AB1598" s="19">
        <v>1.35</v>
      </c>
      <c r="AC1598" s="19">
        <v>1.35</v>
      </c>
      <c r="AD1598" s="19">
        <v>1.35</v>
      </c>
      <c r="AE1598" s="19">
        <v>1.35</v>
      </c>
      <c r="AF1598" s="19">
        <v>1.35</v>
      </c>
      <c r="AG1598" s="19">
        <v>1.35</v>
      </c>
      <c r="AH1598" s="19">
        <v>1.35</v>
      </c>
      <c r="AI1598" s="19">
        <v>1.35</v>
      </c>
      <c r="AJ1598" s="19">
        <v>1.34</v>
      </c>
      <c r="AK1598" s="19">
        <v>1.34</v>
      </c>
    </row>
    <row r="1599" spans="1:37" x14ac:dyDescent="0.3">
      <c r="A1599" s="19" t="str">
        <f t="shared" ref="A1599:A1662" si="40">_xlfn.CONCAT(C1599,D1599,E1599)</f>
        <v>SDGbaseTRAv2_UrbAS_BAU_wICAGRcorrPQXcpast</v>
      </c>
      <c r="B1599" s="17" t="s">
        <v>221</v>
      </c>
      <c r="C1599" s="18" t="s">
        <v>277</v>
      </c>
      <c r="D1599" s="23" t="s">
        <v>120</v>
      </c>
      <c r="E1599" s="19" t="s">
        <v>153</v>
      </c>
      <c r="F1599" s="19">
        <v>1.44</v>
      </c>
      <c r="G1599" s="19">
        <v>1.39</v>
      </c>
      <c r="H1599" s="19">
        <v>1.39</v>
      </c>
      <c r="I1599" s="19">
        <v>1.38</v>
      </c>
      <c r="J1599" s="19">
        <v>1.38</v>
      </c>
      <c r="K1599" s="19">
        <v>1.39</v>
      </c>
      <c r="L1599" s="19">
        <v>1.39</v>
      </c>
      <c r="M1599" s="19">
        <v>1.39</v>
      </c>
      <c r="N1599" s="19">
        <v>1.39</v>
      </c>
      <c r="O1599" s="19">
        <v>1.4</v>
      </c>
      <c r="P1599" s="19">
        <v>1.4</v>
      </c>
      <c r="Q1599" s="19">
        <v>1.4</v>
      </c>
      <c r="R1599" s="19">
        <v>1.39</v>
      </c>
      <c r="S1599" s="19">
        <v>1.4</v>
      </c>
      <c r="T1599" s="19">
        <v>1.4</v>
      </c>
      <c r="U1599" s="19">
        <v>1.4</v>
      </c>
      <c r="V1599" s="19">
        <v>1.4</v>
      </c>
      <c r="W1599" s="19">
        <v>1.41</v>
      </c>
      <c r="X1599" s="19">
        <v>1.41</v>
      </c>
      <c r="Y1599" s="19">
        <v>1.41</v>
      </c>
      <c r="Z1599" s="19">
        <v>1.4</v>
      </c>
      <c r="AA1599" s="19">
        <v>1.4</v>
      </c>
      <c r="AB1599" s="19">
        <v>1.4</v>
      </c>
      <c r="AC1599" s="19">
        <v>1.4</v>
      </c>
      <c r="AD1599" s="19">
        <v>1.4</v>
      </c>
      <c r="AE1599" s="19">
        <v>1.4</v>
      </c>
      <c r="AF1599" s="19">
        <v>1.4</v>
      </c>
      <c r="AG1599" s="19">
        <v>1.4</v>
      </c>
      <c r="AH1599" s="19">
        <v>1.41</v>
      </c>
      <c r="AI1599" s="19">
        <v>1.41</v>
      </c>
      <c r="AJ1599" s="19">
        <v>1.41</v>
      </c>
      <c r="AK1599" s="19">
        <v>1.42</v>
      </c>
    </row>
    <row r="1600" spans="1:37" x14ac:dyDescent="0.3">
      <c r="A1600" s="19" t="str">
        <f t="shared" si="40"/>
        <v>SDGbaseTRAv2_UrbAS_BAU_wICAGRcorrPQXcofoo</v>
      </c>
      <c r="B1600" s="17" t="s">
        <v>221</v>
      </c>
      <c r="C1600" s="18" t="s">
        <v>277</v>
      </c>
      <c r="D1600" s="23" t="s">
        <v>120</v>
      </c>
      <c r="E1600" s="19" t="s">
        <v>154</v>
      </c>
      <c r="F1600" s="19">
        <v>1.49</v>
      </c>
      <c r="G1600" s="19">
        <v>1.48</v>
      </c>
      <c r="H1600" s="19">
        <v>1.47</v>
      </c>
      <c r="I1600" s="19">
        <v>1.47</v>
      </c>
      <c r="J1600" s="19">
        <v>1.47</v>
      </c>
      <c r="K1600" s="19">
        <v>1.47</v>
      </c>
      <c r="L1600" s="19">
        <v>1.47</v>
      </c>
      <c r="M1600" s="19">
        <v>1.48</v>
      </c>
      <c r="N1600" s="19">
        <v>1.48</v>
      </c>
      <c r="O1600" s="19">
        <v>1.47</v>
      </c>
      <c r="P1600" s="19">
        <v>1.47</v>
      </c>
      <c r="Q1600" s="19">
        <v>1.47</v>
      </c>
      <c r="R1600" s="19">
        <v>1.47</v>
      </c>
      <c r="S1600" s="19">
        <v>1.48</v>
      </c>
      <c r="T1600" s="19">
        <v>1.48</v>
      </c>
      <c r="U1600" s="19">
        <v>1.48</v>
      </c>
      <c r="V1600" s="19">
        <v>1.49</v>
      </c>
      <c r="W1600" s="19">
        <v>1.49</v>
      </c>
      <c r="X1600" s="19">
        <v>1.49</v>
      </c>
      <c r="Y1600" s="19">
        <v>1.49</v>
      </c>
      <c r="Z1600" s="19">
        <v>1.49</v>
      </c>
      <c r="AA1600" s="19">
        <v>1.49</v>
      </c>
      <c r="AB1600" s="19">
        <v>1.48</v>
      </c>
      <c r="AC1600" s="19">
        <v>1.48</v>
      </c>
      <c r="AD1600" s="19">
        <v>1.48</v>
      </c>
      <c r="AE1600" s="19">
        <v>1.48</v>
      </c>
      <c r="AF1600" s="19">
        <v>1.48</v>
      </c>
      <c r="AG1600" s="19">
        <v>1.48</v>
      </c>
      <c r="AH1600" s="19">
        <v>1.48</v>
      </c>
      <c r="AI1600" s="19">
        <v>1.48</v>
      </c>
      <c r="AJ1600" s="19">
        <v>1.47</v>
      </c>
      <c r="AK1600" s="19">
        <v>1.48</v>
      </c>
    </row>
    <row r="1601" spans="1:37" x14ac:dyDescent="0.3">
      <c r="A1601" s="19" t="str">
        <f t="shared" si="40"/>
        <v>SDGbaseTRAv2_UrbAS_BAU_wICAGRcorrPQXcbevt</v>
      </c>
      <c r="B1601" s="17" t="s">
        <v>221</v>
      </c>
      <c r="C1601" s="18" t="s">
        <v>277</v>
      </c>
      <c r="D1601" s="23" t="s">
        <v>120</v>
      </c>
      <c r="E1601" s="19" t="s">
        <v>155</v>
      </c>
      <c r="F1601" s="19">
        <v>2.2000000000000002</v>
      </c>
      <c r="G1601" s="19">
        <v>2.14</v>
      </c>
      <c r="H1601" s="19">
        <v>2.1</v>
      </c>
      <c r="I1601" s="19">
        <v>2.1</v>
      </c>
      <c r="J1601" s="19">
        <v>2.1</v>
      </c>
      <c r="K1601" s="19">
        <v>2.09</v>
      </c>
      <c r="L1601" s="19">
        <v>2.09</v>
      </c>
      <c r="M1601" s="19">
        <v>2.1</v>
      </c>
      <c r="N1601" s="19">
        <v>2.1</v>
      </c>
      <c r="O1601" s="19">
        <v>2.08</v>
      </c>
      <c r="P1601" s="19">
        <v>2.08</v>
      </c>
      <c r="Q1601" s="19">
        <v>2.09</v>
      </c>
      <c r="R1601" s="19">
        <v>2.1</v>
      </c>
      <c r="S1601" s="19">
        <v>2.11</v>
      </c>
      <c r="T1601" s="19">
        <v>2.11</v>
      </c>
      <c r="U1601" s="19">
        <v>2.12</v>
      </c>
      <c r="V1601" s="19">
        <v>2.13</v>
      </c>
      <c r="W1601" s="19">
        <v>2.14</v>
      </c>
      <c r="X1601" s="19">
        <v>2.14</v>
      </c>
      <c r="Y1601" s="19">
        <v>2.15</v>
      </c>
      <c r="Z1601" s="19">
        <v>2.15</v>
      </c>
      <c r="AA1601" s="19">
        <v>2.16</v>
      </c>
      <c r="AB1601" s="19">
        <v>2.15</v>
      </c>
      <c r="AC1601" s="19">
        <v>2.15</v>
      </c>
      <c r="AD1601" s="19">
        <v>2.15</v>
      </c>
      <c r="AE1601" s="19">
        <v>2.16</v>
      </c>
      <c r="AF1601" s="19">
        <v>2.17</v>
      </c>
      <c r="AG1601" s="19">
        <v>2.17</v>
      </c>
      <c r="AH1601" s="19">
        <v>2.16</v>
      </c>
      <c r="AI1601" s="19">
        <v>2.16</v>
      </c>
      <c r="AJ1601" s="19">
        <v>2.16</v>
      </c>
      <c r="AK1601" s="19">
        <v>2.16</v>
      </c>
    </row>
    <row r="1602" spans="1:37" x14ac:dyDescent="0.3">
      <c r="A1602" s="19" t="str">
        <f t="shared" si="40"/>
        <v>SDGbaseTRAv2_UrbAS_BAU_wICAGRcorrPQXctext</v>
      </c>
      <c r="B1602" s="17" t="s">
        <v>221</v>
      </c>
      <c r="C1602" s="18" t="s">
        <v>277</v>
      </c>
      <c r="D1602" s="23" t="s">
        <v>120</v>
      </c>
      <c r="E1602" s="19" t="s">
        <v>102</v>
      </c>
      <c r="F1602" s="19">
        <v>1.37</v>
      </c>
      <c r="G1602" s="19">
        <v>1.4</v>
      </c>
      <c r="H1602" s="19">
        <v>1.41</v>
      </c>
      <c r="I1602" s="19">
        <v>1.41</v>
      </c>
      <c r="J1602" s="19">
        <v>1.42</v>
      </c>
      <c r="K1602" s="19">
        <v>1.42</v>
      </c>
      <c r="L1602" s="19">
        <v>1.42</v>
      </c>
      <c r="M1602" s="19">
        <v>1.42</v>
      </c>
      <c r="N1602" s="19">
        <v>1.42</v>
      </c>
      <c r="O1602" s="19">
        <v>1.43</v>
      </c>
      <c r="P1602" s="19">
        <v>1.43</v>
      </c>
      <c r="Q1602" s="19">
        <v>1.43</v>
      </c>
      <c r="R1602" s="19">
        <v>1.44</v>
      </c>
      <c r="S1602" s="19">
        <v>1.44</v>
      </c>
      <c r="T1602" s="19">
        <v>1.45</v>
      </c>
      <c r="U1602" s="19">
        <v>1.45</v>
      </c>
      <c r="V1602" s="19">
        <v>1.45</v>
      </c>
      <c r="W1602" s="19">
        <v>1.46</v>
      </c>
      <c r="X1602" s="19">
        <v>1.46</v>
      </c>
      <c r="Y1602" s="19">
        <v>1.46</v>
      </c>
      <c r="Z1602" s="19">
        <v>1.46</v>
      </c>
      <c r="AA1602" s="19">
        <v>1.47</v>
      </c>
      <c r="AB1602" s="19">
        <v>1.46</v>
      </c>
      <c r="AC1602" s="19">
        <v>1.47</v>
      </c>
      <c r="AD1602" s="19">
        <v>1.47</v>
      </c>
      <c r="AE1602" s="19">
        <v>1.47</v>
      </c>
      <c r="AF1602" s="19">
        <v>1.47</v>
      </c>
      <c r="AG1602" s="19">
        <v>1.47</v>
      </c>
      <c r="AH1602" s="19">
        <v>1.46</v>
      </c>
      <c r="AI1602" s="19">
        <v>1.45</v>
      </c>
      <c r="AJ1602" s="19">
        <v>1.45</v>
      </c>
      <c r="AK1602" s="19">
        <v>1.45</v>
      </c>
    </row>
    <row r="1603" spans="1:37" x14ac:dyDescent="0.3">
      <c r="A1603" s="19" t="str">
        <f t="shared" si="40"/>
        <v>SDGbaseTRAv2_UrbAS_BAU_wICAGRcorrPQXcclth</v>
      </c>
      <c r="B1603" s="17" t="s">
        <v>221</v>
      </c>
      <c r="C1603" s="18" t="s">
        <v>277</v>
      </c>
      <c r="D1603" s="23" t="s">
        <v>120</v>
      </c>
      <c r="E1603" s="19" t="s">
        <v>156</v>
      </c>
      <c r="F1603" s="19">
        <v>1.33</v>
      </c>
      <c r="G1603" s="19">
        <v>1.37</v>
      </c>
      <c r="H1603" s="19">
        <v>1.37</v>
      </c>
      <c r="I1603" s="19">
        <v>1.37</v>
      </c>
      <c r="J1603" s="19">
        <v>1.37</v>
      </c>
      <c r="K1603" s="19">
        <v>1.37</v>
      </c>
      <c r="L1603" s="19">
        <v>1.37</v>
      </c>
      <c r="M1603" s="19">
        <v>1.37</v>
      </c>
      <c r="N1603" s="19">
        <v>1.38</v>
      </c>
      <c r="O1603" s="19">
        <v>1.38</v>
      </c>
      <c r="P1603" s="19">
        <v>1.39</v>
      </c>
      <c r="Q1603" s="19">
        <v>1.39</v>
      </c>
      <c r="R1603" s="19">
        <v>1.4</v>
      </c>
      <c r="S1603" s="19">
        <v>1.4</v>
      </c>
      <c r="T1603" s="19">
        <v>1.41</v>
      </c>
      <c r="U1603" s="19">
        <v>1.41</v>
      </c>
      <c r="V1603" s="19">
        <v>1.41</v>
      </c>
      <c r="W1603" s="19">
        <v>1.42</v>
      </c>
      <c r="X1603" s="19">
        <v>1.42</v>
      </c>
      <c r="Y1603" s="19">
        <v>1.42</v>
      </c>
      <c r="Z1603" s="19">
        <v>1.42</v>
      </c>
      <c r="AA1603" s="19">
        <v>1.42</v>
      </c>
      <c r="AB1603" s="19">
        <v>1.42</v>
      </c>
      <c r="AC1603" s="19">
        <v>1.42</v>
      </c>
      <c r="AD1603" s="19">
        <v>1.42</v>
      </c>
      <c r="AE1603" s="19">
        <v>1.43</v>
      </c>
      <c r="AF1603" s="19">
        <v>1.43</v>
      </c>
      <c r="AG1603" s="19">
        <v>1.43</v>
      </c>
      <c r="AH1603" s="19">
        <v>1.42</v>
      </c>
      <c r="AI1603" s="19">
        <v>1.41</v>
      </c>
      <c r="AJ1603" s="19">
        <v>1.41</v>
      </c>
      <c r="AK1603" s="19">
        <v>1.4</v>
      </c>
    </row>
    <row r="1604" spans="1:37" x14ac:dyDescent="0.3">
      <c r="A1604" s="19" t="str">
        <f t="shared" si="40"/>
        <v>SDGbaseTRAv2_UrbAS_BAU_wICAGRcorrPQXcleat</v>
      </c>
      <c r="B1604" s="17" t="s">
        <v>221</v>
      </c>
      <c r="C1604" s="18" t="s">
        <v>277</v>
      </c>
      <c r="D1604" s="23" t="s">
        <v>120</v>
      </c>
      <c r="E1604" s="19" t="s">
        <v>103</v>
      </c>
      <c r="F1604" s="19">
        <v>1.1599999999999999</v>
      </c>
      <c r="G1604" s="19">
        <v>1.1599999999999999</v>
      </c>
      <c r="H1604" s="19">
        <v>1.17</v>
      </c>
      <c r="I1604" s="19">
        <v>1.1599999999999999</v>
      </c>
      <c r="J1604" s="19">
        <v>1.1599999999999999</v>
      </c>
      <c r="K1604" s="19">
        <v>1.1599999999999999</v>
      </c>
      <c r="L1604" s="19">
        <v>1.1599999999999999</v>
      </c>
      <c r="M1604" s="19">
        <v>1.17</v>
      </c>
      <c r="N1604" s="19">
        <v>1.17</v>
      </c>
      <c r="O1604" s="19">
        <v>1.19</v>
      </c>
      <c r="P1604" s="19">
        <v>1.18</v>
      </c>
      <c r="Q1604" s="19">
        <v>1.18</v>
      </c>
      <c r="R1604" s="19">
        <v>1.18</v>
      </c>
      <c r="S1604" s="19">
        <v>1.17</v>
      </c>
      <c r="T1604" s="19">
        <v>1.18</v>
      </c>
      <c r="U1604" s="19">
        <v>1.18</v>
      </c>
      <c r="V1604" s="19">
        <v>1.18</v>
      </c>
      <c r="W1604" s="19">
        <v>1.18</v>
      </c>
      <c r="X1604" s="19">
        <v>1.18</v>
      </c>
      <c r="Y1604" s="19">
        <v>1.18</v>
      </c>
      <c r="Z1604" s="19">
        <v>1.18</v>
      </c>
      <c r="AA1604" s="19">
        <v>1.18</v>
      </c>
      <c r="AB1604" s="19">
        <v>1.18</v>
      </c>
      <c r="AC1604" s="19">
        <v>1.18</v>
      </c>
      <c r="AD1604" s="19">
        <v>1.18</v>
      </c>
      <c r="AE1604" s="19">
        <v>1.18</v>
      </c>
      <c r="AF1604" s="19">
        <v>1.18</v>
      </c>
      <c r="AG1604" s="19">
        <v>1.18</v>
      </c>
      <c r="AH1604" s="19">
        <v>1.18</v>
      </c>
      <c r="AI1604" s="19">
        <v>1.18</v>
      </c>
      <c r="AJ1604" s="19">
        <v>1.18</v>
      </c>
      <c r="AK1604" s="19">
        <v>1.18</v>
      </c>
    </row>
    <row r="1605" spans="1:37" x14ac:dyDescent="0.3">
      <c r="A1605" s="19" t="str">
        <f t="shared" si="40"/>
        <v>SDGbaseTRAv2_UrbAS_BAU_wICAGRcorrPQXcfoot</v>
      </c>
      <c r="B1605" s="17" t="s">
        <v>221</v>
      </c>
      <c r="C1605" s="18" t="s">
        <v>277</v>
      </c>
      <c r="D1605" s="23" t="s">
        <v>120</v>
      </c>
      <c r="E1605" s="19" t="s">
        <v>157</v>
      </c>
      <c r="F1605" s="19">
        <v>1.21</v>
      </c>
      <c r="G1605" s="19">
        <v>1.22</v>
      </c>
      <c r="H1605" s="19">
        <v>1.23</v>
      </c>
      <c r="I1605" s="19">
        <v>1.23</v>
      </c>
      <c r="J1605" s="19">
        <v>1.23</v>
      </c>
      <c r="K1605" s="19">
        <v>1.23</v>
      </c>
      <c r="L1605" s="19">
        <v>1.23</v>
      </c>
      <c r="M1605" s="19">
        <v>1.24</v>
      </c>
      <c r="N1605" s="19">
        <v>1.24</v>
      </c>
      <c r="O1605" s="19">
        <v>1.26</v>
      </c>
      <c r="P1605" s="19">
        <v>1.27</v>
      </c>
      <c r="Q1605" s="19">
        <v>1.27</v>
      </c>
      <c r="R1605" s="19">
        <v>1.27</v>
      </c>
      <c r="S1605" s="19">
        <v>1.28</v>
      </c>
      <c r="T1605" s="19">
        <v>1.28</v>
      </c>
      <c r="U1605" s="19">
        <v>1.28</v>
      </c>
      <c r="V1605" s="19">
        <v>1.28</v>
      </c>
      <c r="W1605" s="19">
        <v>1.29</v>
      </c>
      <c r="X1605" s="19">
        <v>1.29</v>
      </c>
      <c r="Y1605" s="19">
        <v>1.29</v>
      </c>
      <c r="Z1605" s="19">
        <v>1.29</v>
      </c>
      <c r="AA1605" s="19">
        <v>1.29</v>
      </c>
      <c r="AB1605" s="19">
        <v>1.3</v>
      </c>
      <c r="AC1605" s="19">
        <v>1.3</v>
      </c>
      <c r="AD1605" s="19">
        <v>1.3</v>
      </c>
      <c r="AE1605" s="19">
        <v>1.3</v>
      </c>
      <c r="AF1605" s="19">
        <v>1.3</v>
      </c>
      <c r="AG1605" s="19">
        <v>1.3</v>
      </c>
      <c r="AH1605" s="19">
        <v>1.3</v>
      </c>
      <c r="AI1605" s="19">
        <v>1.29</v>
      </c>
      <c r="AJ1605" s="19">
        <v>1.28</v>
      </c>
      <c r="AK1605" s="19">
        <v>1.28</v>
      </c>
    </row>
    <row r="1606" spans="1:37" x14ac:dyDescent="0.3">
      <c r="A1606" s="19" t="str">
        <f t="shared" si="40"/>
        <v>SDGbaseTRAv2_UrbAS_BAU_wICAGRcorrPQXcwood</v>
      </c>
      <c r="B1606" s="17" t="s">
        <v>221</v>
      </c>
      <c r="C1606" s="18" t="s">
        <v>277</v>
      </c>
      <c r="D1606" s="23" t="s">
        <v>120</v>
      </c>
      <c r="E1606" s="19" t="s">
        <v>158</v>
      </c>
      <c r="F1606" s="19">
        <v>1.21</v>
      </c>
      <c r="G1606" s="19">
        <v>1.23</v>
      </c>
      <c r="H1606" s="19">
        <v>1.23</v>
      </c>
      <c r="I1606" s="19">
        <v>1.24</v>
      </c>
      <c r="J1606" s="19">
        <v>1.24</v>
      </c>
      <c r="K1606" s="19">
        <v>1.24</v>
      </c>
      <c r="L1606" s="19">
        <v>1.24</v>
      </c>
      <c r="M1606" s="19">
        <v>1.24</v>
      </c>
      <c r="N1606" s="19">
        <v>1.24</v>
      </c>
      <c r="O1606" s="19">
        <v>1.23</v>
      </c>
      <c r="P1606" s="19">
        <v>1.23</v>
      </c>
      <c r="Q1606" s="19">
        <v>1.23</v>
      </c>
      <c r="R1606" s="19">
        <v>1.23</v>
      </c>
      <c r="S1606" s="19">
        <v>1.23</v>
      </c>
      <c r="T1606" s="19">
        <v>1.23</v>
      </c>
      <c r="U1606" s="19">
        <v>1.23</v>
      </c>
      <c r="V1606" s="19">
        <v>1.24</v>
      </c>
      <c r="W1606" s="19">
        <v>1.24</v>
      </c>
      <c r="X1606" s="19">
        <v>1.24</v>
      </c>
      <c r="Y1606" s="19">
        <v>1.24</v>
      </c>
      <c r="Z1606" s="19">
        <v>1.24</v>
      </c>
      <c r="AA1606" s="19">
        <v>1.24</v>
      </c>
      <c r="AB1606" s="19">
        <v>1.23</v>
      </c>
      <c r="AC1606" s="19">
        <v>1.23</v>
      </c>
      <c r="AD1606" s="19">
        <v>1.23</v>
      </c>
      <c r="AE1606" s="19">
        <v>1.23</v>
      </c>
      <c r="AF1606" s="19">
        <v>1.23</v>
      </c>
      <c r="AG1606" s="19">
        <v>1.23</v>
      </c>
      <c r="AH1606" s="19">
        <v>1.23</v>
      </c>
      <c r="AI1606" s="19">
        <v>1.23</v>
      </c>
      <c r="AJ1606" s="19">
        <v>1.23</v>
      </c>
      <c r="AK1606" s="19">
        <v>1.23</v>
      </c>
    </row>
    <row r="1607" spans="1:37" x14ac:dyDescent="0.3">
      <c r="A1607" s="19" t="str">
        <f t="shared" si="40"/>
        <v>SDGbaseTRAv2_UrbAS_BAU_wICAGRcorrPQXcpapr</v>
      </c>
      <c r="B1607" s="17" t="s">
        <v>221</v>
      </c>
      <c r="C1607" s="18" t="s">
        <v>277</v>
      </c>
      <c r="D1607" s="23" t="s">
        <v>120</v>
      </c>
      <c r="E1607" s="19" t="s">
        <v>159</v>
      </c>
      <c r="F1607" s="19">
        <v>1.32</v>
      </c>
      <c r="G1607" s="19">
        <v>1.32</v>
      </c>
      <c r="H1607" s="19">
        <v>1.31</v>
      </c>
      <c r="I1607" s="19">
        <v>1.3</v>
      </c>
      <c r="J1607" s="19">
        <v>1.3</v>
      </c>
      <c r="K1607" s="19">
        <v>1.29</v>
      </c>
      <c r="L1607" s="19">
        <v>1.29</v>
      </c>
      <c r="M1607" s="19">
        <v>1.31</v>
      </c>
      <c r="N1607" s="19">
        <v>1.31</v>
      </c>
      <c r="O1607" s="19">
        <v>1.3</v>
      </c>
      <c r="P1607" s="19">
        <v>1.3</v>
      </c>
      <c r="Q1607" s="19">
        <v>1.3</v>
      </c>
      <c r="R1607" s="19">
        <v>1.28</v>
      </c>
      <c r="S1607" s="19">
        <v>1.28</v>
      </c>
      <c r="T1607" s="19">
        <v>1.28</v>
      </c>
      <c r="U1607" s="19">
        <v>1.29</v>
      </c>
      <c r="V1607" s="19">
        <v>1.29</v>
      </c>
      <c r="W1607" s="19">
        <v>1.29</v>
      </c>
      <c r="X1607" s="19">
        <v>1.29</v>
      </c>
      <c r="Y1607" s="19">
        <v>1.29</v>
      </c>
      <c r="Z1607" s="19">
        <v>1.29</v>
      </c>
      <c r="AA1607" s="19">
        <v>1.29</v>
      </c>
      <c r="AB1607" s="19">
        <v>1.29</v>
      </c>
      <c r="AC1607" s="19">
        <v>1.28</v>
      </c>
      <c r="AD1607" s="19">
        <v>1.28</v>
      </c>
      <c r="AE1607" s="19">
        <v>1.29</v>
      </c>
      <c r="AF1607" s="19">
        <v>1.29</v>
      </c>
      <c r="AG1607" s="19">
        <v>1.29</v>
      </c>
      <c r="AH1607" s="19">
        <v>1.28</v>
      </c>
      <c r="AI1607" s="19">
        <v>1.27</v>
      </c>
      <c r="AJ1607" s="19">
        <v>1.27</v>
      </c>
      <c r="AK1607" s="19">
        <v>1.26</v>
      </c>
    </row>
    <row r="1608" spans="1:37" x14ac:dyDescent="0.3">
      <c r="A1608" s="19" t="str">
        <f t="shared" si="40"/>
        <v>SDGbaseTRAv2_UrbAS_BAU_wICAGRcorrPQXcprnt</v>
      </c>
      <c r="B1608" s="17" t="s">
        <v>221</v>
      </c>
      <c r="C1608" s="18" t="s">
        <v>277</v>
      </c>
      <c r="D1608" s="23" t="s">
        <v>120</v>
      </c>
      <c r="E1608" s="19" t="s">
        <v>104</v>
      </c>
      <c r="F1608" s="19">
        <v>1.42</v>
      </c>
      <c r="G1608" s="19">
        <v>1.45</v>
      </c>
      <c r="H1608" s="19">
        <v>1.45</v>
      </c>
      <c r="I1608" s="19">
        <v>1.45</v>
      </c>
      <c r="J1608" s="19">
        <v>1.45</v>
      </c>
      <c r="K1608" s="19">
        <v>1.45</v>
      </c>
      <c r="L1608" s="19">
        <v>1.45</v>
      </c>
      <c r="M1608" s="19">
        <v>1.46</v>
      </c>
      <c r="N1608" s="19">
        <v>1.46</v>
      </c>
      <c r="O1608" s="19">
        <v>1.45</v>
      </c>
      <c r="P1608" s="19">
        <v>1.45</v>
      </c>
      <c r="Q1608" s="19">
        <v>1.45</v>
      </c>
      <c r="R1608" s="19">
        <v>1.45</v>
      </c>
      <c r="S1608" s="19">
        <v>1.46</v>
      </c>
      <c r="T1608" s="19">
        <v>1.46</v>
      </c>
      <c r="U1608" s="19">
        <v>1.46</v>
      </c>
      <c r="V1608" s="19">
        <v>1.47</v>
      </c>
      <c r="W1608" s="19">
        <v>1.47</v>
      </c>
      <c r="X1608" s="19">
        <v>1.47</v>
      </c>
      <c r="Y1608" s="19">
        <v>1.47</v>
      </c>
      <c r="Z1608" s="19">
        <v>1.47</v>
      </c>
      <c r="AA1608" s="19">
        <v>1.47</v>
      </c>
      <c r="AB1608" s="19">
        <v>1.46</v>
      </c>
      <c r="AC1608" s="19">
        <v>1.46</v>
      </c>
      <c r="AD1608" s="19">
        <v>1.46</v>
      </c>
      <c r="AE1608" s="19">
        <v>1.47</v>
      </c>
      <c r="AF1608" s="19">
        <v>1.47</v>
      </c>
      <c r="AG1608" s="19">
        <v>1.47</v>
      </c>
      <c r="AH1608" s="19">
        <v>1.45</v>
      </c>
      <c r="AI1608" s="19">
        <v>1.44</v>
      </c>
      <c r="AJ1608" s="19">
        <v>1.44</v>
      </c>
      <c r="AK1608" s="19">
        <v>1.43</v>
      </c>
    </row>
    <row r="1609" spans="1:37" x14ac:dyDescent="0.3">
      <c r="A1609" s="19" t="str">
        <f t="shared" si="40"/>
        <v>SDGbaseTRAv2_UrbAS_BAU_wICAGRcorrPQXcpetr-p</v>
      </c>
      <c r="B1609" s="17" t="s">
        <v>221</v>
      </c>
      <c r="C1609" s="18" t="s">
        <v>277</v>
      </c>
      <c r="D1609" s="23" t="s">
        <v>120</v>
      </c>
      <c r="E1609" s="19" t="s">
        <v>160</v>
      </c>
      <c r="F1609" s="19">
        <v>0.5</v>
      </c>
      <c r="G1609" s="19">
        <v>0.51</v>
      </c>
      <c r="H1609" s="19">
        <v>0.51</v>
      </c>
      <c r="I1609" s="19">
        <v>0.51</v>
      </c>
      <c r="J1609" s="19">
        <v>0.51</v>
      </c>
      <c r="K1609" s="19">
        <v>0.51</v>
      </c>
      <c r="L1609" s="19">
        <v>0.51</v>
      </c>
      <c r="M1609" s="19">
        <v>0.51</v>
      </c>
      <c r="N1609" s="19">
        <v>0.52</v>
      </c>
      <c r="O1609" s="19">
        <v>0.54</v>
      </c>
      <c r="P1609" s="19">
        <v>0.54</v>
      </c>
      <c r="Q1609" s="19">
        <v>0.54</v>
      </c>
      <c r="R1609" s="19">
        <v>0.54</v>
      </c>
      <c r="S1609" s="19">
        <v>0.55000000000000004</v>
      </c>
      <c r="T1609" s="19">
        <v>0.55000000000000004</v>
      </c>
      <c r="U1609" s="19">
        <v>0.55000000000000004</v>
      </c>
      <c r="V1609" s="19">
        <v>0.55000000000000004</v>
      </c>
      <c r="W1609" s="19">
        <v>0.55000000000000004</v>
      </c>
      <c r="X1609" s="19">
        <v>0.55000000000000004</v>
      </c>
      <c r="Y1609" s="19">
        <v>0.55000000000000004</v>
      </c>
      <c r="Z1609" s="19">
        <v>0.55000000000000004</v>
      </c>
      <c r="AA1609" s="19">
        <v>0.55000000000000004</v>
      </c>
      <c r="AB1609" s="19">
        <v>0.56000000000000005</v>
      </c>
      <c r="AC1609" s="19">
        <v>0.56000000000000005</v>
      </c>
      <c r="AD1609" s="19">
        <v>0.56000000000000005</v>
      </c>
      <c r="AE1609" s="19">
        <v>0.56000000000000005</v>
      </c>
      <c r="AF1609" s="19">
        <v>0.56000000000000005</v>
      </c>
      <c r="AG1609" s="19">
        <v>0.56000000000000005</v>
      </c>
      <c r="AH1609" s="19">
        <v>0.56000000000000005</v>
      </c>
      <c r="AI1609" s="19">
        <v>0.56000000000000005</v>
      </c>
      <c r="AJ1609" s="19">
        <v>0.55000000000000004</v>
      </c>
      <c r="AK1609" s="19">
        <v>0.55000000000000004</v>
      </c>
    </row>
    <row r="1610" spans="1:37" x14ac:dyDescent="0.3">
      <c r="A1610" s="19" t="str">
        <f t="shared" si="40"/>
        <v>SDGbaseTRAv2_UrbAS_BAU_wICAGRcorrPQXcpetr-d</v>
      </c>
      <c r="B1610" s="17" t="s">
        <v>221</v>
      </c>
      <c r="C1610" s="18" t="s">
        <v>277</v>
      </c>
      <c r="D1610" s="23" t="s">
        <v>120</v>
      </c>
      <c r="E1610" s="19" t="s">
        <v>161</v>
      </c>
      <c r="F1610" s="19">
        <v>0.42</v>
      </c>
      <c r="G1610" s="19">
        <v>0.42</v>
      </c>
      <c r="H1610" s="19">
        <v>0.43</v>
      </c>
      <c r="I1610" s="19">
        <v>0.42</v>
      </c>
      <c r="J1610" s="19">
        <v>0.42</v>
      </c>
      <c r="K1610" s="19">
        <v>0.42</v>
      </c>
      <c r="L1610" s="19">
        <v>0.42</v>
      </c>
      <c r="M1610" s="19">
        <v>0.43</v>
      </c>
      <c r="N1610" s="19">
        <v>0.43</v>
      </c>
      <c r="O1610" s="19">
        <v>0.44</v>
      </c>
      <c r="P1610" s="19">
        <v>0.45</v>
      </c>
      <c r="Q1610" s="19">
        <v>0.45</v>
      </c>
      <c r="R1610" s="19">
        <v>0.45</v>
      </c>
      <c r="S1610" s="19">
        <v>0.45</v>
      </c>
      <c r="T1610" s="19">
        <v>0.45</v>
      </c>
      <c r="U1610" s="19">
        <v>0.45</v>
      </c>
      <c r="V1610" s="19">
        <v>0.45</v>
      </c>
      <c r="W1610" s="19">
        <v>0.45</v>
      </c>
      <c r="X1610" s="19">
        <v>0.45</v>
      </c>
      <c r="Y1610" s="19">
        <v>0.45</v>
      </c>
      <c r="Z1610" s="19">
        <v>0.45</v>
      </c>
      <c r="AA1610" s="19">
        <v>0.45</v>
      </c>
      <c r="AB1610" s="19">
        <v>0.46</v>
      </c>
      <c r="AC1610" s="19">
        <v>0.46</v>
      </c>
      <c r="AD1610" s="19">
        <v>0.46</v>
      </c>
      <c r="AE1610" s="19">
        <v>0.46</v>
      </c>
      <c r="AF1610" s="19">
        <v>0.46</v>
      </c>
      <c r="AG1610" s="19">
        <v>0.46</v>
      </c>
      <c r="AH1610" s="19">
        <v>0.46</v>
      </c>
      <c r="AI1610" s="19">
        <v>0.45</v>
      </c>
      <c r="AJ1610" s="19">
        <v>0.45</v>
      </c>
      <c r="AK1610" s="19">
        <v>0.45</v>
      </c>
    </row>
    <row r="1611" spans="1:37" x14ac:dyDescent="0.3">
      <c r="A1611" s="19" t="str">
        <f t="shared" si="40"/>
        <v>SDGbaseTRAv2_UrbAS_BAU_wICAGRcorrPQXcpetr-h</v>
      </c>
      <c r="B1611" s="17" t="s">
        <v>221</v>
      </c>
      <c r="C1611" s="18" t="s">
        <v>277</v>
      </c>
      <c r="D1611" s="23" t="s">
        <v>120</v>
      </c>
      <c r="E1611" s="19" t="s">
        <v>162</v>
      </c>
      <c r="F1611" s="19">
        <v>0.08</v>
      </c>
      <c r="G1611" s="19">
        <v>0.09</v>
      </c>
      <c r="H1611" s="19">
        <v>0.09</v>
      </c>
      <c r="I1611" s="19">
        <v>0.09</v>
      </c>
      <c r="J1611" s="19">
        <v>0.09</v>
      </c>
      <c r="K1611" s="19">
        <v>0.09</v>
      </c>
      <c r="L1611" s="19">
        <v>0.09</v>
      </c>
      <c r="M1611" s="19">
        <v>0.09</v>
      </c>
      <c r="N1611" s="19">
        <v>0.09</v>
      </c>
      <c r="O1611" s="19">
        <v>0.09</v>
      </c>
      <c r="P1611" s="19">
        <v>0.09</v>
      </c>
      <c r="Q1611" s="19">
        <v>0.09</v>
      </c>
      <c r="R1611" s="19">
        <v>0.09</v>
      </c>
      <c r="S1611" s="19">
        <v>0.09</v>
      </c>
      <c r="T1611" s="19">
        <v>0.09</v>
      </c>
      <c r="U1611" s="19">
        <v>0.09</v>
      </c>
      <c r="V1611" s="19">
        <v>0.09</v>
      </c>
      <c r="W1611" s="19">
        <v>0.09</v>
      </c>
      <c r="X1611" s="19">
        <v>0.09</v>
      </c>
      <c r="Y1611" s="19">
        <v>0.09</v>
      </c>
      <c r="Z1611" s="19">
        <v>0.09</v>
      </c>
      <c r="AA1611" s="19">
        <v>0.09</v>
      </c>
      <c r="AB1611" s="19">
        <v>0.09</v>
      </c>
      <c r="AC1611" s="19">
        <v>0.09</v>
      </c>
      <c r="AD1611" s="19">
        <v>0.09</v>
      </c>
      <c r="AE1611" s="19">
        <v>0.09</v>
      </c>
      <c r="AF1611" s="19">
        <v>0.09</v>
      </c>
      <c r="AG1611" s="19">
        <v>0.09</v>
      </c>
      <c r="AH1611" s="19">
        <v>0.09</v>
      </c>
      <c r="AI1611" s="19">
        <v>0.09</v>
      </c>
      <c r="AJ1611" s="19">
        <v>0.09</v>
      </c>
      <c r="AK1611" s="19">
        <v>0.09</v>
      </c>
    </row>
    <row r="1612" spans="1:37" x14ac:dyDescent="0.3">
      <c r="A1612" s="19" t="str">
        <f t="shared" si="40"/>
        <v>SDGbaseTRAv2_UrbAS_BAU_wICAGRcorrPQXcpetr-k</v>
      </c>
      <c r="B1612" s="17" t="s">
        <v>221</v>
      </c>
      <c r="C1612" s="18" t="s">
        <v>277</v>
      </c>
      <c r="D1612" s="23" t="s">
        <v>120</v>
      </c>
      <c r="E1612" s="19" t="s">
        <v>163</v>
      </c>
      <c r="F1612" s="19">
        <v>0.26</v>
      </c>
      <c r="G1612" s="19">
        <v>0.26</v>
      </c>
      <c r="H1612" s="19">
        <v>0.27</v>
      </c>
      <c r="I1612" s="19">
        <v>0.26</v>
      </c>
      <c r="J1612" s="19">
        <v>0.26</v>
      </c>
      <c r="K1612" s="19">
        <v>0.26</v>
      </c>
      <c r="L1612" s="19">
        <v>0.27</v>
      </c>
      <c r="M1612" s="19">
        <v>0.27</v>
      </c>
      <c r="N1612" s="19">
        <v>0.27</v>
      </c>
      <c r="O1612" s="19">
        <v>0.3</v>
      </c>
      <c r="P1612" s="19">
        <v>0.3</v>
      </c>
      <c r="Q1612" s="19">
        <v>0.3</v>
      </c>
      <c r="R1612" s="19">
        <v>0.3</v>
      </c>
      <c r="S1612" s="19">
        <v>0.3</v>
      </c>
      <c r="T1612" s="19">
        <v>0.3</v>
      </c>
      <c r="U1612" s="19">
        <v>0.3</v>
      </c>
      <c r="V1612" s="19">
        <v>0.3</v>
      </c>
      <c r="W1612" s="19">
        <v>0.3</v>
      </c>
      <c r="X1612" s="19">
        <v>0.3</v>
      </c>
      <c r="Y1612" s="19">
        <v>0.3</v>
      </c>
      <c r="Z1612" s="19">
        <v>0.3</v>
      </c>
      <c r="AA1612" s="19">
        <v>0.3</v>
      </c>
      <c r="AB1612" s="19">
        <v>0.31</v>
      </c>
      <c r="AC1612" s="19">
        <v>0.32</v>
      </c>
      <c r="AD1612" s="19">
        <v>0.32</v>
      </c>
      <c r="AE1612" s="19">
        <v>0.32</v>
      </c>
      <c r="AF1612" s="19">
        <v>0.32</v>
      </c>
      <c r="AG1612" s="19">
        <v>0.32</v>
      </c>
      <c r="AH1612" s="19">
        <v>0.32</v>
      </c>
      <c r="AI1612" s="19">
        <v>0.31</v>
      </c>
      <c r="AJ1612" s="19">
        <v>0.31</v>
      </c>
      <c r="AK1612" s="19">
        <v>0.31</v>
      </c>
    </row>
    <row r="1613" spans="1:37" x14ac:dyDescent="0.3">
      <c r="A1613" s="19" t="str">
        <f t="shared" si="40"/>
        <v>SDGbaseTRAv2_UrbAS_BAU_wICAGRcorrPQXcpetr-l</v>
      </c>
      <c r="B1613" s="17" t="s">
        <v>221</v>
      </c>
      <c r="C1613" s="18" t="s">
        <v>277</v>
      </c>
      <c r="D1613" s="23" t="s">
        <v>120</v>
      </c>
      <c r="E1613" s="19" t="s">
        <v>164</v>
      </c>
      <c r="F1613" s="19">
        <v>0.97</v>
      </c>
      <c r="G1613" s="19">
        <v>0.99</v>
      </c>
      <c r="H1613" s="19">
        <v>1</v>
      </c>
      <c r="I1613" s="19">
        <v>0.99</v>
      </c>
      <c r="J1613" s="19">
        <v>0.99</v>
      </c>
      <c r="K1613" s="19">
        <v>0.99</v>
      </c>
      <c r="L1613" s="19">
        <v>0.99</v>
      </c>
      <c r="M1613" s="19">
        <v>1</v>
      </c>
      <c r="N1613" s="19">
        <v>1</v>
      </c>
      <c r="O1613" s="19">
        <v>1.04</v>
      </c>
      <c r="P1613" s="19">
        <v>1.05</v>
      </c>
      <c r="Q1613" s="19">
        <v>1.05</v>
      </c>
      <c r="R1613" s="19">
        <v>1.06</v>
      </c>
      <c r="S1613" s="19">
        <v>1.06</v>
      </c>
      <c r="T1613" s="19">
        <v>1.06</v>
      </c>
      <c r="U1613" s="19">
        <v>1.06</v>
      </c>
      <c r="V1613" s="19">
        <v>1.06</v>
      </c>
      <c r="W1613" s="19">
        <v>1.07</v>
      </c>
      <c r="X1613" s="19">
        <v>1.07</v>
      </c>
      <c r="Y1613" s="19">
        <v>1.07</v>
      </c>
      <c r="Z1613" s="19">
        <v>1.07</v>
      </c>
      <c r="AA1613" s="19">
        <v>1.07</v>
      </c>
      <c r="AB1613" s="19">
        <v>1.08</v>
      </c>
      <c r="AC1613" s="19">
        <v>1.0900000000000001</v>
      </c>
      <c r="AD1613" s="19">
        <v>1.0900000000000001</v>
      </c>
      <c r="AE1613" s="19">
        <v>1.0900000000000001</v>
      </c>
      <c r="AF1613" s="19">
        <v>1.0900000000000001</v>
      </c>
      <c r="AG1613" s="19">
        <v>1.0900000000000001</v>
      </c>
      <c r="AH1613" s="19">
        <v>1.0900000000000001</v>
      </c>
      <c r="AI1613" s="19">
        <v>1.08</v>
      </c>
      <c r="AJ1613" s="19">
        <v>1.07</v>
      </c>
      <c r="AK1613" s="19">
        <v>1.06</v>
      </c>
    </row>
    <row r="1614" spans="1:37" x14ac:dyDescent="0.3">
      <c r="A1614" s="19" t="str">
        <f t="shared" si="40"/>
        <v>SDGbaseTRAv2_UrbAS_BAU_wICAGRcorrPQXchydr</v>
      </c>
      <c r="B1614" s="17" t="s">
        <v>221</v>
      </c>
      <c r="C1614" s="18" t="s">
        <v>277</v>
      </c>
      <c r="D1614" s="23" t="s">
        <v>120</v>
      </c>
      <c r="E1614" s="19" t="s">
        <v>165</v>
      </c>
      <c r="F1614" s="19">
        <v>0.91</v>
      </c>
      <c r="G1614" s="19">
        <v>0.93</v>
      </c>
      <c r="H1614" s="19">
        <v>0.94</v>
      </c>
      <c r="I1614" s="19">
        <v>0.93</v>
      </c>
      <c r="J1614" s="19">
        <v>0.93</v>
      </c>
      <c r="K1614" s="19">
        <v>0.94</v>
      </c>
      <c r="L1614" s="19">
        <v>0.94</v>
      </c>
      <c r="M1614" s="19">
        <v>0.94</v>
      </c>
      <c r="N1614" s="19">
        <v>0.95</v>
      </c>
      <c r="O1614" s="19">
        <v>0.98</v>
      </c>
      <c r="P1614" s="19">
        <v>0.99</v>
      </c>
      <c r="Q1614" s="19">
        <v>0.99</v>
      </c>
      <c r="R1614" s="19">
        <v>0.99</v>
      </c>
      <c r="S1614" s="19">
        <v>0.99</v>
      </c>
      <c r="T1614" s="19">
        <v>0.99</v>
      </c>
      <c r="U1614" s="19">
        <v>0.99</v>
      </c>
      <c r="V1614" s="19">
        <v>0.99</v>
      </c>
      <c r="W1614" s="19">
        <v>1</v>
      </c>
      <c r="X1614" s="19">
        <v>1</v>
      </c>
      <c r="Y1614" s="19">
        <v>1</v>
      </c>
      <c r="Z1614" s="19">
        <v>1</v>
      </c>
      <c r="AA1614" s="19">
        <v>1</v>
      </c>
      <c r="AB1614" s="19">
        <v>1</v>
      </c>
      <c r="AC1614" s="19">
        <v>1.01</v>
      </c>
      <c r="AD1614" s="19">
        <v>1.01</v>
      </c>
      <c r="AE1614" s="19">
        <v>1.01</v>
      </c>
      <c r="AF1614" s="19">
        <v>1.01</v>
      </c>
      <c r="AG1614" s="19">
        <v>1.01</v>
      </c>
      <c r="AH1614" s="19">
        <v>1</v>
      </c>
      <c r="AI1614" s="19">
        <v>1</v>
      </c>
      <c r="AJ1614" s="19">
        <v>0.99</v>
      </c>
      <c r="AK1614" s="19">
        <v>0.98</v>
      </c>
    </row>
    <row r="1615" spans="1:37" x14ac:dyDescent="0.3">
      <c r="A1615" s="19" t="str">
        <f t="shared" si="40"/>
        <v>SDGbaseTRAv2_UrbAS_BAU_wICAGRcorrPQXcammo</v>
      </c>
      <c r="B1615" s="17" t="s">
        <v>221</v>
      </c>
      <c r="C1615" s="18" t="s">
        <v>277</v>
      </c>
      <c r="D1615" s="23" t="s">
        <v>120</v>
      </c>
      <c r="E1615" s="19" t="s">
        <v>166</v>
      </c>
      <c r="F1615" s="19">
        <v>1.19</v>
      </c>
      <c r="G1615" s="19">
        <v>0.78</v>
      </c>
      <c r="H1615" s="19">
        <v>0.78</v>
      </c>
      <c r="I1615" s="19">
        <v>0.79</v>
      </c>
      <c r="J1615" s="19">
        <v>0.79</v>
      </c>
      <c r="K1615" s="19">
        <v>0.78</v>
      </c>
      <c r="L1615" s="19">
        <v>0.78</v>
      </c>
      <c r="M1615" s="19">
        <v>0.78</v>
      </c>
      <c r="N1615" s="19">
        <v>0.78</v>
      </c>
      <c r="O1615" s="19">
        <v>0.77</v>
      </c>
      <c r="P1615" s="19">
        <v>0.77</v>
      </c>
      <c r="Q1615" s="19">
        <v>0.77</v>
      </c>
      <c r="R1615" s="19">
        <v>0.77</v>
      </c>
      <c r="S1615" s="19">
        <v>0.77</v>
      </c>
      <c r="T1615" s="19">
        <v>0.77</v>
      </c>
      <c r="U1615" s="19">
        <v>0.77</v>
      </c>
      <c r="V1615" s="19">
        <v>0.77</v>
      </c>
      <c r="W1615" s="19">
        <v>0.76</v>
      </c>
      <c r="X1615" s="19">
        <v>0.76</v>
      </c>
      <c r="Y1615" s="19">
        <v>0.88</v>
      </c>
      <c r="Z1615" s="19">
        <v>1.01</v>
      </c>
      <c r="AA1615" s="19">
        <v>1.1499999999999999</v>
      </c>
      <c r="AB1615" s="19">
        <v>1.17</v>
      </c>
      <c r="AC1615" s="19">
        <v>1.2</v>
      </c>
      <c r="AD1615" s="19">
        <v>1.23</v>
      </c>
      <c r="AE1615" s="19">
        <v>1.26</v>
      </c>
      <c r="AF1615" s="19">
        <v>1.29</v>
      </c>
      <c r="AG1615" s="19">
        <v>1.32</v>
      </c>
      <c r="AH1615" s="19">
        <v>1.35</v>
      </c>
      <c r="AI1615" s="19">
        <v>1.37</v>
      </c>
      <c r="AJ1615" s="19">
        <v>1.39</v>
      </c>
      <c r="AK1615" s="19">
        <v>1.42</v>
      </c>
    </row>
    <row r="1616" spans="1:37" x14ac:dyDescent="0.3">
      <c r="A1616" s="19" t="str">
        <f t="shared" si="40"/>
        <v>SDGbaseTRAv2_UrbAS_BAU_wICAGRcorrPQXcbchm</v>
      </c>
      <c r="B1616" s="17" t="s">
        <v>221</v>
      </c>
      <c r="C1616" s="18" t="s">
        <v>277</v>
      </c>
      <c r="D1616" s="23" t="s">
        <v>120</v>
      </c>
      <c r="E1616" s="19" t="s">
        <v>167</v>
      </c>
      <c r="F1616" s="19">
        <v>1.19</v>
      </c>
      <c r="G1616" s="19">
        <v>1.22</v>
      </c>
      <c r="H1616" s="19">
        <v>1.23</v>
      </c>
      <c r="I1616" s="19">
        <v>1.23</v>
      </c>
      <c r="J1616" s="19">
        <v>1.23</v>
      </c>
      <c r="K1616" s="19">
        <v>1.23</v>
      </c>
      <c r="L1616" s="19">
        <v>1.23</v>
      </c>
      <c r="M1616" s="19">
        <v>1.24</v>
      </c>
      <c r="N1616" s="19">
        <v>1.24</v>
      </c>
      <c r="O1616" s="19">
        <v>1.29</v>
      </c>
      <c r="P1616" s="19">
        <v>1.3</v>
      </c>
      <c r="Q1616" s="19">
        <v>1.3</v>
      </c>
      <c r="R1616" s="19">
        <v>1.3</v>
      </c>
      <c r="S1616" s="19">
        <v>1.3</v>
      </c>
      <c r="T1616" s="19">
        <v>1.3</v>
      </c>
      <c r="U1616" s="19">
        <v>1.31</v>
      </c>
      <c r="V1616" s="19">
        <v>1.31</v>
      </c>
      <c r="W1616" s="19">
        <v>1.31</v>
      </c>
      <c r="X1616" s="19">
        <v>1.31</v>
      </c>
      <c r="Y1616" s="19">
        <v>1.31</v>
      </c>
      <c r="Z1616" s="19">
        <v>1.31</v>
      </c>
      <c r="AA1616" s="19">
        <v>1.31</v>
      </c>
      <c r="AB1616" s="19">
        <v>1.32</v>
      </c>
      <c r="AC1616" s="19">
        <v>1.32</v>
      </c>
      <c r="AD1616" s="19">
        <v>1.33</v>
      </c>
      <c r="AE1616" s="19">
        <v>1.33</v>
      </c>
      <c r="AF1616" s="19">
        <v>1.32</v>
      </c>
      <c r="AG1616" s="19">
        <v>1.32</v>
      </c>
      <c r="AH1616" s="19">
        <v>1.32</v>
      </c>
      <c r="AI1616" s="19">
        <v>1.31</v>
      </c>
      <c r="AJ1616" s="19">
        <v>1.3</v>
      </c>
      <c r="AK1616" s="19">
        <v>1.29</v>
      </c>
    </row>
    <row r="1617" spans="1:37" x14ac:dyDescent="0.3">
      <c r="A1617" s="19" t="str">
        <f t="shared" si="40"/>
        <v>SDGbaseTRAv2_UrbAS_BAU_wICAGRcorrPQXcochm</v>
      </c>
      <c r="B1617" s="17" t="s">
        <v>221</v>
      </c>
      <c r="C1617" s="18" t="s">
        <v>277</v>
      </c>
      <c r="D1617" s="23" t="s">
        <v>120</v>
      </c>
      <c r="E1617" s="19" t="s">
        <v>168</v>
      </c>
      <c r="F1617" s="19">
        <v>1.3</v>
      </c>
      <c r="G1617" s="19">
        <v>1.33</v>
      </c>
      <c r="H1617" s="19">
        <v>1.34</v>
      </c>
      <c r="I1617" s="19">
        <v>1.34</v>
      </c>
      <c r="J1617" s="19">
        <v>1.34</v>
      </c>
      <c r="K1617" s="19">
        <v>1.34</v>
      </c>
      <c r="L1617" s="19">
        <v>1.34</v>
      </c>
      <c r="M1617" s="19">
        <v>1.35</v>
      </c>
      <c r="N1617" s="19">
        <v>1.35</v>
      </c>
      <c r="O1617" s="19">
        <v>1.4</v>
      </c>
      <c r="P1617" s="19">
        <v>1.41</v>
      </c>
      <c r="Q1617" s="19">
        <v>1.41</v>
      </c>
      <c r="R1617" s="19">
        <v>1.41</v>
      </c>
      <c r="S1617" s="19">
        <v>1.42</v>
      </c>
      <c r="T1617" s="19">
        <v>1.42</v>
      </c>
      <c r="U1617" s="19">
        <v>1.42</v>
      </c>
      <c r="V1617" s="19">
        <v>1.42</v>
      </c>
      <c r="W1617" s="19">
        <v>1.43</v>
      </c>
      <c r="X1617" s="19">
        <v>1.43</v>
      </c>
      <c r="Y1617" s="19">
        <v>1.43</v>
      </c>
      <c r="Z1617" s="19">
        <v>1.43</v>
      </c>
      <c r="AA1617" s="19">
        <v>1.43</v>
      </c>
      <c r="AB1617" s="19">
        <v>1.44</v>
      </c>
      <c r="AC1617" s="19">
        <v>1.44</v>
      </c>
      <c r="AD1617" s="19">
        <v>1.45</v>
      </c>
      <c r="AE1617" s="19">
        <v>1.45</v>
      </c>
      <c r="AF1617" s="19">
        <v>1.45</v>
      </c>
      <c r="AG1617" s="19">
        <v>1.45</v>
      </c>
      <c r="AH1617" s="19">
        <v>1.44</v>
      </c>
      <c r="AI1617" s="19">
        <v>1.43</v>
      </c>
      <c r="AJ1617" s="19">
        <v>1.42</v>
      </c>
      <c r="AK1617" s="19">
        <v>1.41</v>
      </c>
    </row>
    <row r="1618" spans="1:37" x14ac:dyDescent="0.3">
      <c r="A1618" s="19" t="str">
        <f t="shared" si="40"/>
        <v>SDGbaseTRAv2_UrbAS_BAU_wICAGRcorrPQXcrubb</v>
      </c>
      <c r="B1618" s="17" t="s">
        <v>221</v>
      </c>
      <c r="C1618" s="18" t="s">
        <v>277</v>
      </c>
      <c r="D1618" s="23" t="s">
        <v>120</v>
      </c>
      <c r="E1618" s="19" t="s">
        <v>105</v>
      </c>
      <c r="F1618" s="19">
        <v>1.27</v>
      </c>
      <c r="G1618" s="19">
        <v>1.28</v>
      </c>
      <c r="H1618" s="19">
        <v>1.29</v>
      </c>
      <c r="I1618" s="19">
        <v>1.28</v>
      </c>
      <c r="J1618" s="19">
        <v>1.28</v>
      </c>
      <c r="K1618" s="19">
        <v>1.28</v>
      </c>
      <c r="L1618" s="19">
        <v>1.28</v>
      </c>
      <c r="M1618" s="19">
        <v>1.29</v>
      </c>
      <c r="N1618" s="19">
        <v>1.29</v>
      </c>
      <c r="O1618" s="19">
        <v>1.31</v>
      </c>
      <c r="P1618" s="19">
        <v>1.31</v>
      </c>
      <c r="Q1618" s="19">
        <v>1.32</v>
      </c>
      <c r="R1618" s="19">
        <v>1.32</v>
      </c>
      <c r="S1618" s="19">
        <v>1.32</v>
      </c>
      <c r="T1618" s="19">
        <v>1.32</v>
      </c>
      <c r="U1618" s="19">
        <v>1.33</v>
      </c>
      <c r="V1618" s="19">
        <v>1.33</v>
      </c>
      <c r="W1618" s="19">
        <v>1.33</v>
      </c>
      <c r="X1618" s="19">
        <v>1.34</v>
      </c>
      <c r="Y1618" s="19">
        <v>1.34</v>
      </c>
      <c r="Z1618" s="19">
        <v>1.34</v>
      </c>
      <c r="AA1618" s="19">
        <v>1.34</v>
      </c>
      <c r="AB1618" s="19">
        <v>1.35</v>
      </c>
      <c r="AC1618" s="19">
        <v>1.35</v>
      </c>
      <c r="AD1618" s="19">
        <v>1.35</v>
      </c>
      <c r="AE1618" s="19">
        <v>1.35</v>
      </c>
      <c r="AF1618" s="19">
        <v>1.35</v>
      </c>
      <c r="AG1618" s="19">
        <v>1.35</v>
      </c>
      <c r="AH1618" s="19">
        <v>1.35</v>
      </c>
      <c r="AI1618" s="19">
        <v>1.34</v>
      </c>
      <c r="AJ1618" s="19">
        <v>1.33</v>
      </c>
      <c r="AK1618" s="19">
        <v>1.32</v>
      </c>
    </row>
    <row r="1619" spans="1:37" x14ac:dyDescent="0.3">
      <c r="A1619" s="19" t="str">
        <f t="shared" si="40"/>
        <v>SDGbaseTRAv2_UrbAS_BAU_wICAGRcorrPQXcplas</v>
      </c>
      <c r="B1619" s="17" t="s">
        <v>221</v>
      </c>
      <c r="C1619" s="18" t="s">
        <v>277</v>
      </c>
      <c r="D1619" s="23" t="s">
        <v>120</v>
      </c>
      <c r="E1619" s="19" t="s">
        <v>106</v>
      </c>
      <c r="F1619" s="19">
        <v>1.5</v>
      </c>
      <c r="G1619" s="19">
        <v>1.52</v>
      </c>
      <c r="H1619" s="19">
        <v>1.52</v>
      </c>
      <c r="I1619" s="19">
        <v>1.52</v>
      </c>
      <c r="J1619" s="19">
        <v>1.52</v>
      </c>
      <c r="K1619" s="19">
        <v>1.52</v>
      </c>
      <c r="L1619" s="19">
        <v>1.52</v>
      </c>
      <c r="M1619" s="19">
        <v>1.52</v>
      </c>
      <c r="N1619" s="19">
        <v>1.53</v>
      </c>
      <c r="O1619" s="19">
        <v>1.52</v>
      </c>
      <c r="P1619" s="19">
        <v>1.53</v>
      </c>
      <c r="Q1619" s="19">
        <v>1.53</v>
      </c>
      <c r="R1619" s="19">
        <v>1.54</v>
      </c>
      <c r="S1619" s="19">
        <v>1.54</v>
      </c>
      <c r="T1619" s="19">
        <v>1.54</v>
      </c>
      <c r="U1619" s="19">
        <v>1.55</v>
      </c>
      <c r="V1619" s="19">
        <v>1.55</v>
      </c>
      <c r="W1619" s="19">
        <v>1.55</v>
      </c>
      <c r="X1619" s="19">
        <v>1.56</v>
      </c>
      <c r="Y1619" s="19">
        <v>1.56</v>
      </c>
      <c r="Z1619" s="19">
        <v>1.56</v>
      </c>
      <c r="AA1619" s="19">
        <v>1.56</v>
      </c>
      <c r="AB1619" s="19">
        <v>1.56</v>
      </c>
      <c r="AC1619" s="19">
        <v>1.56</v>
      </c>
      <c r="AD1619" s="19">
        <v>1.56</v>
      </c>
      <c r="AE1619" s="19">
        <v>1.56</v>
      </c>
      <c r="AF1619" s="19">
        <v>1.56</v>
      </c>
      <c r="AG1619" s="19">
        <v>1.56</v>
      </c>
      <c r="AH1619" s="19">
        <v>1.55</v>
      </c>
      <c r="AI1619" s="19">
        <v>1.54</v>
      </c>
      <c r="AJ1619" s="19">
        <v>1.53</v>
      </c>
      <c r="AK1619" s="19">
        <v>1.52</v>
      </c>
    </row>
    <row r="1620" spans="1:37" x14ac:dyDescent="0.3">
      <c r="A1620" s="19" t="str">
        <f t="shared" si="40"/>
        <v>SDGbaseTRAv2_UrbAS_BAU_wICAGRcorrPQXcnmet</v>
      </c>
      <c r="B1620" s="17" t="s">
        <v>221</v>
      </c>
      <c r="C1620" s="18" t="s">
        <v>277</v>
      </c>
      <c r="D1620" s="23" t="s">
        <v>120</v>
      </c>
      <c r="E1620" s="19" t="s">
        <v>107</v>
      </c>
      <c r="F1620" s="19">
        <v>1.4</v>
      </c>
      <c r="G1620" s="19">
        <v>1.43</v>
      </c>
      <c r="H1620" s="19">
        <v>1.43</v>
      </c>
      <c r="I1620" s="19">
        <v>1.43</v>
      </c>
      <c r="J1620" s="19">
        <v>1.43</v>
      </c>
      <c r="K1620" s="19">
        <v>1.43</v>
      </c>
      <c r="L1620" s="19">
        <v>1.43</v>
      </c>
      <c r="M1620" s="19">
        <v>1.43</v>
      </c>
      <c r="N1620" s="19">
        <v>1.42</v>
      </c>
      <c r="O1620" s="19">
        <v>1.41</v>
      </c>
      <c r="P1620" s="19">
        <v>1.41</v>
      </c>
      <c r="Q1620" s="19">
        <v>1.41</v>
      </c>
      <c r="R1620" s="19">
        <v>1.41</v>
      </c>
      <c r="S1620" s="19">
        <v>1.41</v>
      </c>
      <c r="T1620" s="19">
        <v>1.42</v>
      </c>
      <c r="U1620" s="19">
        <v>1.42</v>
      </c>
      <c r="V1620" s="19">
        <v>1.42</v>
      </c>
      <c r="W1620" s="19">
        <v>1.42</v>
      </c>
      <c r="X1620" s="19">
        <v>1.43</v>
      </c>
      <c r="Y1620" s="19">
        <v>1.43</v>
      </c>
      <c r="Z1620" s="19">
        <v>1.43</v>
      </c>
      <c r="AA1620" s="19">
        <v>1.43</v>
      </c>
      <c r="AB1620" s="19">
        <v>1.42</v>
      </c>
      <c r="AC1620" s="19">
        <v>1.42</v>
      </c>
      <c r="AD1620" s="19">
        <v>1.42</v>
      </c>
      <c r="AE1620" s="19">
        <v>1.42</v>
      </c>
      <c r="AF1620" s="19">
        <v>1.43</v>
      </c>
      <c r="AG1620" s="19">
        <v>1.44</v>
      </c>
      <c r="AH1620" s="19">
        <v>1.44</v>
      </c>
      <c r="AI1620" s="19">
        <v>1.44</v>
      </c>
      <c r="AJ1620" s="19">
        <v>1.44</v>
      </c>
      <c r="AK1620" s="19">
        <v>1.45</v>
      </c>
    </row>
    <row r="1621" spans="1:37" x14ac:dyDescent="0.3">
      <c r="A1621" s="19" t="str">
        <f t="shared" si="40"/>
        <v>SDGbaseTRAv2_UrbAS_BAU_wICAGRcorrPQXciron</v>
      </c>
      <c r="B1621" s="17" t="s">
        <v>221</v>
      </c>
      <c r="C1621" s="18" t="s">
        <v>277</v>
      </c>
      <c r="D1621" s="23" t="s">
        <v>120</v>
      </c>
      <c r="E1621" s="19" t="s">
        <v>169</v>
      </c>
      <c r="F1621" s="19">
        <v>1.22</v>
      </c>
      <c r="G1621" s="19">
        <v>1.34</v>
      </c>
      <c r="H1621" s="19">
        <v>1.37</v>
      </c>
      <c r="I1621" s="19">
        <v>1.4</v>
      </c>
      <c r="J1621" s="19">
        <v>1.41</v>
      </c>
      <c r="K1621" s="19">
        <v>1.41</v>
      </c>
      <c r="L1621" s="19">
        <v>1.41</v>
      </c>
      <c r="M1621" s="19">
        <v>1.39</v>
      </c>
      <c r="N1621" s="19">
        <v>1.38</v>
      </c>
      <c r="O1621" s="19">
        <v>1.34</v>
      </c>
      <c r="P1621" s="19">
        <v>1.34</v>
      </c>
      <c r="Q1621" s="19">
        <v>1.34</v>
      </c>
      <c r="R1621" s="19">
        <v>1.35</v>
      </c>
      <c r="S1621" s="19">
        <v>1.35</v>
      </c>
      <c r="T1621" s="19">
        <v>1.35</v>
      </c>
      <c r="U1621" s="19">
        <v>1.35</v>
      </c>
      <c r="V1621" s="19">
        <v>1.29</v>
      </c>
      <c r="W1621" s="19">
        <v>1.28</v>
      </c>
      <c r="X1621" s="19">
        <v>1.38</v>
      </c>
      <c r="Y1621" s="19">
        <v>1.37</v>
      </c>
      <c r="Z1621" s="19">
        <v>1.37</v>
      </c>
      <c r="AA1621" s="19">
        <v>1.37</v>
      </c>
      <c r="AB1621" s="19">
        <v>1.38</v>
      </c>
      <c r="AC1621" s="19">
        <v>1.38</v>
      </c>
      <c r="AD1621" s="19">
        <v>1.39</v>
      </c>
      <c r="AE1621" s="19">
        <v>1.39</v>
      </c>
      <c r="AF1621" s="19">
        <v>1.38</v>
      </c>
      <c r="AG1621" s="19">
        <v>1.39</v>
      </c>
      <c r="AH1621" s="19">
        <v>1.41</v>
      </c>
      <c r="AI1621" s="19">
        <v>1.43</v>
      </c>
      <c r="AJ1621" s="19">
        <v>1.44</v>
      </c>
      <c r="AK1621" s="19">
        <v>1.46</v>
      </c>
    </row>
    <row r="1622" spans="1:37" x14ac:dyDescent="0.3">
      <c r="A1622" s="19" t="str">
        <f t="shared" si="40"/>
        <v>SDGbaseTRAv2_UrbAS_BAU_wICAGRcorrPQXcnfrm</v>
      </c>
      <c r="B1622" s="17" t="s">
        <v>221</v>
      </c>
      <c r="C1622" s="18" t="s">
        <v>277</v>
      </c>
      <c r="D1622" s="23" t="s">
        <v>120</v>
      </c>
      <c r="E1622" s="19" t="s">
        <v>108</v>
      </c>
      <c r="F1622" s="19">
        <v>1.25</v>
      </c>
      <c r="G1622" s="19">
        <v>1.29</v>
      </c>
      <c r="H1622" s="19">
        <v>1.35</v>
      </c>
      <c r="I1622" s="19">
        <v>1.42</v>
      </c>
      <c r="J1622" s="19">
        <v>1.46</v>
      </c>
      <c r="K1622" s="19">
        <v>1.48</v>
      </c>
      <c r="L1622" s="19">
        <v>1.48</v>
      </c>
      <c r="M1622" s="19">
        <v>1.44</v>
      </c>
      <c r="N1622" s="19">
        <v>1.41</v>
      </c>
      <c r="O1622" s="19">
        <v>1.35</v>
      </c>
      <c r="P1622" s="19">
        <v>1.33</v>
      </c>
      <c r="Q1622" s="19">
        <v>1.32</v>
      </c>
      <c r="R1622" s="19">
        <v>1.32</v>
      </c>
      <c r="S1622" s="19">
        <v>1.32</v>
      </c>
      <c r="T1622" s="19">
        <v>1.32</v>
      </c>
      <c r="U1622" s="19">
        <v>1.32</v>
      </c>
      <c r="V1622" s="19">
        <v>1.29</v>
      </c>
      <c r="W1622" s="19">
        <v>1.27</v>
      </c>
      <c r="X1622" s="19">
        <v>1.28</v>
      </c>
      <c r="Y1622" s="19">
        <v>1.28</v>
      </c>
      <c r="Z1622" s="19">
        <v>1.28</v>
      </c>
      <c r="AA1622" s="19">
        <v>1.28</v>
      </c>
      <c r="AB1622" s="19">
        <v>1.4</v>
      </c>
      <c r="AC1622" s="19">
        <v>1.47</v>
      </c>
      <c r="AD1622" s="19">
        <v>1.48</v>
      </c>
      <c r="AE1622" s="19">
        <v>1.47</v>
      </c>
      <c r="AF1622" s="19">
        <v>1.46</v>
      </c>
      <c r="AG1622" s="19">
        <v>1.46</v>
      </c>
      <c r="AH1622" s="19">
        <v>1.59</v>
      </c>
      <c r="AI1622" s="19">
        <v>1.71</v>
      </c>
      <c r="AJ1622" s="19">
        <v>1.77</v>
      </c>
      <c r="AK1622" s="19">
        <v>1.81</v>
      </c>
    </row>
    <row r="1623" spans="1:37" x14ac:dyDescent="0.3">
      <c r="A1623" s="19" t="str">
        <f t="shared" si="40"/>
        <v>SDGbaseTRAv2_UrbAS_BAU_wICAGRcorrPQXcmetp</v>
      </c>
      <c r="B1623" s="17" t="s">
        <v>221</v>
      </c>
      <c r="C1623" s="18" t="s">
        <v>277</v>
      </c>
      <c r="D1623" s="23" t="s">
        <v>120</v>
      </c>
      <c r="E1623" s="19" t="s">
        <v>109</v>
      </c>
      <c r="F1623" s="19">
        <v>1.27</v>
      </c>
      <c r="G1623" s="19">
        <v>1.36</v>
      </c>
      <c r="H1623" s="19">
        <v>1.37</v>
      </c>
      <c r="I1623" s="19">
        <v>1.38</v>
      </c>
      <c r="J1623" s="19">
        <v>1.38</v>
      </c>
      <c r="K1623" s="19">
        <v>1.39</v>
      </c>
      <c r="L1623" s="19">
        <v>1.39</v>
      </c>
      <c r="M1623" s="19">
        <v>1.38</v>
      </c>
      <c r="N1623" s="19">
        <v>1.38</v>
      </c>
      <c r="O1623" s="19">
        <v>1.36</v>
      </c>
      <c r="P1623" s="19">
        <v>1.36</v>
      </c>
      <c r="Q1623" s="19">
        <v>1.36</v>
      </c>
      <c r="R1623" s="19">
        <v>1.37</v>
      </c>
      <c r="S1623" s="19">
        <v>1.37</v>
      </c>
      <c r="T1623" s="19">
        <v>1.37</v>
      </c>
      <c r="U1623" s="19">
        <v>1.37</v>
      </c>
      <c r="V1623" s="19">
        <v>1.36</v>
      </c>
      <c r="W1623" s="19">
        <v>1.36</v>
      </c>
      <c r="X1623" s="19">
        <v>1.38</v>
      </c>
      <c r="Y1623" s="19">
        <v>1.38</v>
      </c>
      <c r="Z1623" s="19">
        <v>1.38</v>
      </c>
      <c r="AA1623" s="19">
        <v>1.38</v>
      </c>
      <c r="AB1623" s="19">
        <v>1.39</v>
      </c>
      <c r="AC1623" s="19">
        <v>1.4</v>
      </c>
      <c r="AD1623" s="19">
        <v>1.4</v>
      </c>
      <c r="AE1623" s="19">
        <v>1.4</v>
      </c>
      <c r="AF1623" s="19">
        <v>1.4</v>
      </c>
      <c r="AG1623" s="19">
        <v>1.4</v>
      </c>
      <c r="AH1623" s="19">
        <v>1.41</v>
      </c>
      <c r="AI1623" s="19">
        <v>1.42</v>
      </c>
      <c r="AJ1623" s="19">
        <v>1.43</v>
      </c>
      <c r="AK1623" s="19">
        <v>1.44</v>
      </c>
    </row>
    <row r="1624" spans="1:37" x14ac:dyDescent="0.3">
      <c r="A1624" s="19" t="str">
        <f t="shared" si="40"/>
        <v>SDGbaseTRAv2_UrbAS_BAU_wICAGRcorrPQXcmach</v>
      </c>
      <c r="B1624" s="17" t="s">
        <v>221</v>
      </c>
      <c r="C1624" s="18" t="s">
        <v>277</v>
      </c>
      <c r="D1624" s="23" t="s">
        <v>120</v>
      </c>
      <c r="E1624" s="19" t="s">
        <v>110</v>
      </c>
      <c r="F1624" s="19">
        <v>1.1299999999999999</v>
      </c>
      <c r="G1624" s="19">
        <v>1.17</v>
      </c>
      <c r="H1624" s="19">
        <v>1.19</v>
      </c>
      <c r="I1624" s="19">
        <v>1.19</v>
      </c>
      <c r="J1624" s="19">
        <v>1.2</v>
      </c>
      <c r="K1624" s="19">
        <v>1.2</v>
      </c>
      <c r="L1624" s="19">
        <v>1.2</v>
      </c>
      <c r="M1624" s="19">
        <v>1.2</v>
      </c>
      <c r="N1624" s="19">
        <v>1.2</v>
      </c>
      <c r="O1624" s="19">
        <v>1.2</v>
      </c>
      <c r="P1624" s="19">
        <v>1.2</v>
      </c>
      <c r="Q1624" s="19">
        <v>1.21</v>
      </c>
      <c r="R1624" s="19">
        <v>1.21</v>
      </c>
      <c r="S1624" s="19">
        <v>1.21</v>
      </c>
      <c r="T1624" s="19">
        <v>1.22</v>
      </c>
      <c r="U1624" s="19">
        <v>1.22</v>
      </c>
      <c r="V1624" s="19">
        <v>1.22</v>
      </c>
      <c r="W1624" s="19">
        <v>1.22</v>
      </c>
      <c r="X1624" s="19">
        <v>1.23</v>
      </c>
      <c r="Y1624" s="19">
        <v>1.23</v>
      </c>
      <c r="Z1624" s="19">
        <v>1.23</v>
      </c>
      <c r="AA1624" s="19">
        <v>1.23</v>
      </c>
      <c r="AB1624" s="19">
        <v>1.25</v>
      </c>
      <c r="AC1624" s="19">
        <v>1.26</v>
      </c>
      <c r="AD1624" s="19">
        <v>1.26</v>
      </c>
      <c r="AE1624" s="19">
        <v>1.26</v>
      </c>
      <c r="AF1624" s="19">
        <v>1.26</v>
      </c>
      <c r="AG1624" s="19">
        <v>1.26</v>
      </c>
      <c r="AH1624" s="19">
        <v>1.28</v>
      </c>
      <c r="AI1624" s="19">
        <v>1.3</v>
      </c>
      <c r="AJ1624" s="19">
        <v>1.31</v>
      </c>
      <c r="AK1624" s="19">
        <v>1.31</v>
      </c>
    </row>
    <row r="1625" spans="1:37" x14ac:dyDescent="0.3">
      <c r="A1625" s="19" t="str">
        <f t="shared" si="40"/>
        <v>SDGbaseTRAv2_UrbAS_BAU_wICAGRcorrPQXcfcel</v>
      </c>
      <c r="B1625" s="17" t="s">
        <v>221</v>
      </c>
      <c r="C1625" s="18" t="s">
        <v>277</v>
      </c>
      <c r="D1625" s="23" t="s">
        <v>120</v>
      </c>
      <c r="E1625" s="19" t="s">
        <v>170</v>
      </c>
      <c r="F1625" s="19">
        <v>1</v>
      </c>
      <c r="G1625" s="19">
        <v>1.02</v>
      </c>
      <c r="H1625" s="19">
        <v>1.04</v>
      </c>
      <c r="I1625" s="19">
        <v>1.03</v>
      </c>
      <c r="J1625" s="19">
        <v>1.03</v>
      </c>
      <c r="K1625" s="19">
        <v>1.03</v>
      </c>
      <c r="L1625" s="19">
        <v>1.04</v>
      </c>
      <c r="M1625" s="19">
        <v>1.04</v>
      </c>
      <c r="N1625" s="19">
        <v>1.05</v>
      </c>
      <c r="O1625" s="19">
        <v>1.08</v>
      </c>
      <c r="P1625" s="19">
        <v>1.0900000000000001</v>
      </c>
      <c r="Q1625" s="19">
        <v>1.0900000000000001</v>
      </c>
      <c r="R1625" s="19">
        <v>1.0900000000000001</v>
      </c>
      <c r="S1625" s="19">
        <v>1.0900000000000001</v>
      </c>
      <c r="T1625" s="19">
        <v>1.1000000000000001</v>
      </c>
      <c r="U1625" s="19">
        <v>1.1000000000000001</v>
      </c>
      <c r="V1625" s="19">
        <v>1.1000000000000001</v>
      </c>
      <c r="W1625" s="19">
        <v>1.1000000000000001</v>
      </c>
      <c r="X1625" s="19">
        <v>1.1000000000000001</v>
      </c>
      <c r="Y1625" s="19">
        <v>1.1000000000000001</v>
      </c>
      <c r="Z1625" s="19">
        <v>1.1000000000000001</v>
      </c>
      <c r="AA1625" s="19">
        <v>1.1000000000000001</v>
      </c>
      <c r="AB1625" s="19">
        <v>1.1100000000000001</v>
      </c>
      <c r="AC1625" s="19">
        <v>1.1100000000000001</v>
      </c>
      <c r="AD1625" s="19">
        <v>1.1200000000000001</v>
      </c>
      <c r="AE1625" s="19">
        <v>1.1100000000000001</v>
      </c>
      <c r="AF1625" s="19">
        <v>1.1100000000000001</v>
      </c>
      <c r="AG1625" s="19">
        <v>1.1100000000000001</v>
      </c>
      <c r="AH1625" s="19">
        <v>1.1100000000000001</v>
      </c>
      <c r="AI1625" s="19">
        <v>1.1000000000000001</v>
      </c>
      <c r="AJ1625" s="19">
        <v>1.0900000000000001</v>
      </c>
      <c r="AK1625" s="19">
        <v>1.08</v>
      </c>
    </row>
    <row r="1626" spans="1:37" x14ac:dyDescent="0.3">
      <c r="A1626" s="19" t="str">
        <f t="shared" si="40"/>
        <v>SDGbaseTRAv2_UrbAS_BAU_wICAGRcorrPQXcelct</v>
      </c>
      <c r="B1626" s="17" t="s">
        <v>221</v>
      </c>
      <c r="C1626" s="18" t="s">
        <v>277</v>
      </c>
      <c r="D1626" s="23" t="s">
        <v>120</v>
      </c>
      <c r="E1626" s="19" t="s">
        <v>171</v>
      </c>
      <c r="F1626" s="19">
        <v>1</v>
      </c>
      <c r="G1626" s="19">
        <v>1.02</v>
      </c>
      <c r="H1626" s="19">
        <v>1.04</v>
      </c>
      <c r="I1626" s="19">
        <v>1.03</v>
      </c>
      <c r="J1626" s="19">
        <v>1.03</v>
      </c>
      <c r="K1626" s="19">
        <v>1.03</v>
      </c>
      <c r="L1626" s="19">
        <v>1.04</v>
      </c>
      <c r="M1626" s="19">
        <v>1.04</v>
      </c>
      <c r="N1626" s="19">
        <v>1.05</v>
      </c>
      <c r="O1626" s="19">
        <v>1.08</v>
      </c>
      <c r="P1626" s="19">
        <v>1.0900000000000001</v>
      </c>
      <c r="Q1626" s="19">
        <v>1.0900000000000001</v>
      </c>
      <c r="R1626" s="19">
        <v>1.0900000000000001</v>
      </c>
      <c r="S1626" s="19">
        <v>1.0900000000000001</v>
      </c>
      <c r="T1626" s="19">
        <v>1.1000000000000001</v>
      </c>
      <c r="U1626" s="19">
        <v>1.1000000000000001</v>
      </c>
      <c r="V1626" s="19">
        <v>1.1000000000000001</v>
      </c>
      <c r="W1626" s="19">
        <v>1.1000000000000001</v>
      </c>
      <c r="X1626" s="19">
        <v>1.1000000000000001</v>
      </c>
      <c r="Y1626" s="19">
        <v>1.1000000000000001</v>
      </c>
      <c r="Z1626" s="19">
        <v>1.1000000000000001</v>
      </c>
      <c r="AA1626" s="19">
        <v>1.1000000000000001</v>
      </c>
      <c r="AB1626" s="19">
        <v>1.1100000000000001</v>
      </c>
      <c r="AC1626" s="19">
        <v>1.1100000000000001</v>
      </c>
      <c r="AD1626" s="19">
        <v>1.1200000000000001</v>
      </c>
      <c r="AE1626" s="19">
        <v>1.1100000000000001</v>
      </c>
      <c r="AF1626" s="19">
        <v>1.1100000000000001</v>
      </c>
      <c r="AG1626" s="19">
        <v>1.1100000000000001</v>
      </c>
      <c r="AH1626" s="19">
        <v>1.1100000000000001</v>
      </c>
      <c r="AI1626" s="19">
        <v>1.1000000000000001</v>
      </c>
      <c r="AJ1626" s="19">
        <v>1.0900000000000001</v>
      </c>
      <c r="AK1626" s="19">
        <v>1.08</v>
      </c>
    </row>
    <row r="1627" spans="1:37" x14ac:dyDescent="0.3">
      <c r="A1627" s="19" t="str">
        <f t="shared" si="40"/>
        <v>SDGbaseTRAv2_UrbAS_BAU_wICAGRcorrPQXcemch</v>
      </c>
      <c r="B1627" s="17" t="s">
        <v>221</v>
      </c>
      <c r="C1627" s="18" t="s">
        <v>277</v>
      </c>
      <c r="D1627" s="23" t="s">
        <v>120</v>
      </c>
      <c r="E1627" s="19" t="s">
        <v>111</v>
      </c>
      <c r="F1627" s="19">
        <v>1.25</v>
      </c>
      <c r="G1627" s="19">
        <v>1.28</v>
      </c>
      <c r="H1627" s="19">
        <v>1.29</v>
      </c>
      <c r="I1627" s="19">
        <v>1.3</v>
      </c>
      <c r="J1627" s="19">
        <v>1.31</v>
      </c>
      <c r="K1627" s="19">
        <v>1.31</v>
      </c>
      <c r="L1627" s="19">
        <v>1.32</v>
      </c>
      <c r="M1627" s="19">
        <v>1.31</v>
      </c>
      <c r="N1627" s="19">
        <v>1.31</v>
      </c>
      <c r="O1627" s="19">
        <v>1.31</v>
      </c>
      <c r="P1627" s="19">
        <v>1.31</v>
      </c>
      <c r="Q1627" s="19">
        <v>1.32</v>
      </c>
      <c r="R1627" s="19">
        <v>1.32</v>
      </c>
      <c r="S1627" s="19">
        <v>1.32</v>
      </c>
      <c r="T1627" s="19">
        <v>1.33</v>
      </c>
      <c r="U1627" s="19">
        <v>1.33</v>
      </c>
      <c r="V1627" s="19">
        <v>1.33</v>
      </c>
      <c r="W1627" s="19">
        <v>1.33</v>
      </c>
      <c r="X1627" s="19">
        <v>1.33</v>
      </c>
      <c r="Y1627" s="19">
        <v>1.33</v>
      </c>
      <c r="Z1627" s="19">
        <v>1.33</v>
      </c>
      <c r="AA1627" s="19">
        <v>1.33</v>
      </c>
      <c r="AB1627" s="19">
        <v>1.36</v>
      </c>
      <c r="AC1627" s="19">
        <v>1.38</v>
      </c>
      <c r="AD1627" s="19">
        <v>1.38</v>
      </c>
      <c r="AE1627" s="19">
        <v>1.38</v>
      </c>
      <c r="AF1627" s="19">
        <v>1.38</v>
      </c>
      <c r="AG1627" s="19">
        <v>1.37</v>
      </c>
      <c r="AH1627" s="19">
        <v>1.39</v>
      </c>
      <c r="AI1627" s="19">
        <v>1.41</v>
      </c>
      <c r="AJ1627" s="19">
        <v>1.42</v>
      </c>
      <c r="AK1627" s="19">
        <v>1.42</v>
      </c>
    </row>
    <row r="1628" spans="1:37" x14ac:dyDescent="0.3">
      <c r="A1628" s="19" t="str">
        <f t="shared" si="40"/>
        <v>SDGbaseTRAv2_UrbAS_BAU_wICAGRcorrPQXcsequ</v>
      </c>
      <c r="B1628" s="17" t="s">
        <v>221</v>
      </c>
      <c r="C1628" s="18" t="s">
        <v>277</v>
      </c>
      <c r="D1628" s="23" t="s">
        <v>120</v>
      </c>
      <c r="E1628" s="19" t="s">
        <v>112</v>
      </c>
      <c r="F1628" s="19">
        <v>1.1499999999999999</v>
      </c>
      <c r="G1628" s="19">
        <v>1.17</v>
      </c>
      <c r="H1628" s="19">
        <v>1.18</v>
      </c>
      <c r="I1628" s="19">
        <v>1.18</v>
      </c>
      <c r="J1628" s="19">
        <v>1.19</v>
      </c>
      <c r="K1628" s="19">
        <v>1.19</v>
      </c>
      <c r="L1628" s="19">
        <v>1.19</v>
      </c>
      <c r="M1628" s="19">
        <v>1.19</v>
      </c>
      <c r="N1628" s="19">
        <v>1.19</v>
      </c>
      <c r="O1628" s="19">
        <v>1.21</v>
      </c>
      <c r="P1628" s="19">
        <v>1.22</v>
      </c>
      <c r="Q1628" s="19">
        <v>1.22</v>
      </c>
      <c r="R1628" s="19">
        <v>1.22</v>
      </c>
      <c r="S1628" s="19">
        <v>1.23</v>
      </c>
      <c r="T1628" s="19">
        <v>1.23</v>
      </c>
      <c r="U1628" s="19">
        <v>1.23</v>
      </c>
      <c r="V1628" s="19">
        <v>1.23</v>
      </c>
      <c r="W1628" s="19">
        <v>1.24</v>
      </c>
      <c r="X1628" s="19">
        <v>1.24</v>
      </c>
      <c r="Y1628" s="19">
        <v>1.24</v>
      </c>
      <c r="Z1628" s="19">
        <v>1.24</v>
      </c>
      <c r="AA1628" s="19">
        <v>1.24</v>
      </c>
      <c r="AB1628" s="19">
        <v>1.26</v>
      </c>
      <c r="AC1628" s="19">
        <v>1.27</v>
      </c>
      <c r="AD1628" s="19">
        <v>1.28</v>
      </c>
      <c r="AE1628" s="19">
        <v>1.27</v>
      </c>
      <c r="AF1628" s="19">
        <v>1.27</v>
      </c>
      <c r="AG1628" s="19">
        <v>1.27</v>
      </c>
      <c r="AH1628" s="19">
        <v>1.29</v>
      </c>
      <c r="AI1628" s="19">
        <v>1.3</v>
      </c>
      <c r="AJ1628" s="19">
        <v>1.3</v>
      </c>
      <c r="AK1628" s="19">
        <v>1.3</v>
      </c>
    </row>
    <row r="1629" spans="1:37" x14ac:dyDescent="0.3">
      <c r="A1629" s="19" t="str">
        <f t="shared" si="40"/>
        <v>SDGbaseTRAv2_UrbAS_BAU_wICAGRcorrPQXcvehi</v>
      </c>
      <c r="B1629" s="17" t="s">
        <v>221</v>
      </c>
      <c r="C1629" s="18" t="s">
        <v>277</v>
      </c>
      <c r="D1629" s="23" t="s">
        <v>120</v>
      </c>
      <c r="E1629" s="19" t="s">
        <v>113</v>
      </c>
      <c r="F1629" s="19">
        <v>1.27</v>
      </c>
      <c r="G1629" s="19">
        <v>1.29</v>
      </c>
      <c r="H1629" s="19">
        <v>1.31</v>
      </c>
      <c r="I1629" s="19">
        <v>1.32</v>
      </c>
      <c r="J1629" s="19">
        <v>1.33</v>
      </c>
      <c r="K1629" s="19">
        <v>1.33</v>
      </c>
      <c r="L1629" s="19">
        <v>1.33</v>
      </c>
      <c r="M1629" s="19">
        <v>1.33</v>
      </c>
      <c r="N1629" s="19">
        <v>1.32</v>
      </c>
      <c r="O1629" s="19">
        <v>1.32</v>
      </c>
      <c r="P1629" s="19">
        <v>1.32</v>
      </c>
      <c r="Q1629" s="19">
        <v>1.33</v>
      </c>
      <c r="R1629" s="19">
        <v>1.33</v>
      </c>
      <c r="S1629" s="19">
        <v>1.34</v>
      </c>
      <c r="T1629" s="19">
        <v>1.34</v>
      </c>
      <c r="U1629" s="19">
        <v>1.34</v>
      </c>
      <c r="V1629" s="19">
        <v>1.34</v>
      </c>
      <c r="W1629" s="19">
        <v>1.34</v>
      </c>
      <c r="X1629" s="19">
        <v>1.35</v>
      </c>
      <c r="Y1629" s="19">
        <v>1.38</v>
      </c>
      <c r="Z1629" s="19">
        <v>1.41</v>
      </c>
      <c r="AA1629" s="19">
        <v>1.43</v>
      </c>
      <c r="AB1629" s="19">
        <v>1.47</v>
      </c>
      <c r="AC1629" s="19">
        <v>1.5</v>
      </c>
      <c r="AD1629" s="19">
        <v>1.51</v>
      </c>
      <c r="AE1629" s="19">
        <v>1.51</v>
      </c>
      <c r="AF1629" s="19">
        <v>1.51</v>
      </c>
      <c r="AG1629" s="19">
        <v>1.5</v>
      </c>
      <c r="AH1629" s="19">
        <v>1.53</v>
      </c>
      <c r="AI1629" s="19">
        <v>1.57</v>
      </c>
      <c r="AJ1629" s="19">
        <v>1.58</v>
      </c>
      <c r="AK1629" s="19">
        <v>1.59</v>
      </c>
    </row>
    <row r="1630" spans="1:37" x14ac:dyDescent="0.3">
      <c r="A1630" s="19" t="str">
        <f t="shared" si="40"/>
        <v>SDGbaseTRAv2_UrbAS_BAU_wICAGRcorrPQXctequ</v>
      </c>
      <c r="B1630" s="17" t="s">
        <v>221</v>
      </c>
      <c r="C1630" s="18" t="s">
        <v>277</v>
      </c>
      <c r="D1630" s="23" t="s">
        <v>120</v>
      </c>
      <c r="E1630" s="19" t="s">
        <v>114</v>
      </c>
      <c r="F1630" s="19">
        <v>1.08</v>
      </c>
      <c r="G1630" s="19">
        <v>1.1399999999999999</v>
      </c>
      <c r="H1630" s="19">
        <v>1.1499999999999999</v>
      </c>
      <c r="I1630" s="19">
        <v>1.1599999999999999</v>
      </c>
      <c r="J1630" s="19">
        <v>1.17</v>
      </c>
      <c r="K1630" s="19">
        <v>1.18</v>
      </c>
      <c r="L1630" s="19">
        <v>1.18</v>
      </c>
      <c r="M1630" s="19">
        <v>1.17</v>
      </c>
      <c r="N1630" s="19">
        <v>1.1599999999999999</v>
      </c>
      <c r="O1630" s="19">
        <v>1.1499999999999999</v>
      </c>
      <c r="P1630" s="19">
        <v>1.1399999999999999</v>
      </c>
      <c r="Q1630" s="19">
        <v>1.1499999999999999</v>
      </c>
      <c r="R1630" s="19">
        <v>1.1499999999999999</v>
      </c>
      <c r="S1630" s="19">
        <v>1.1599999999999999</v>
      </c>
      <c r="T1630" s="19">
        <v>1.1599999999999999</v>
      </c>
      <c r="U1630" s="19">
        <v>1.1599999999999999</v>
      </c>
      <c r="V1630" s="19">
        <v>1.1599999999999999</v>
      </c>
      <c r="W1630" s="19">
        <v>1.1599999999999999</v>
      </c>
      <c r="X1630" s="19">
        <v>1.17</v>
      </c>
      <c r="Y1630" s="19">
        <v>1.18</v>
      </c>
      <c r="Z1630" s="19">
        <v>1.18</v>
      </c>
      <c r="AA1630" s="19">
        <v>1.18</v>
      </c>
      <c r="AB1630" s="19">
        <v>1.22</v>
      </c>
      <c r="AC1630" s="19">
        <v>1.24</v>
      </c>
      <c r="AD1630" s="19">
        <v>1.25</v>
      </c>
      <c r="AE1630" s="19">
        <v>1.25</v>
      </c>
      <c r="AF1630" s="19">
        <v>1.24</v>
      </c>
      <c r="AG1630" s="19">
        <v>1.25</v>
      </c>
      <c r="AH1630" s="19">
        <v>1.28</v>
      </c>
      <c r="AI1630" s="19">
        <v>1.32</v>
      </c>
      <c r="AJ1630" s="19">
        <v>1.34</v>
      </c>
      <c r="AK1630" s="19">
        <v>1.35</v>
      </c>
    </row>
    <row r="1631" spans="1:37" x14ac:dyDescent="0.3">
      <c r="A1631" s="19" t="str">
        <f t="shared" si="40"/>
        <v>SDGbaseTRAv2_UrbAS_BAU_wICAGRcorrPQXcfurn</v>
      </c>
      <c r="B1631" s="17" t="s">
        <v>221</v>
      </c>
      <c r="C1631" s="18" t="s">
        <v>277</v>
      </c>
      <c r="D1631" s="23" t="s">
        <v>120</v>
      </c>
      <c r="E1631" s="19" t="s">
        <v>115</v>
      </c>
      <c r="F1631" s="19">
        <v>1.32</v>
      </c>
      <c r="G1631" s="19">
        <v>1.37</v>
      </c>
      <c r="H1631" s="19">
        <v>1.37</v>
      </c>
      <c r="I1631" s="19">
        <v>1.37</v>
      </c>
      <c r="J1631" s="19">
        <v>1.37</v>
      </c>
      <c r="K1631" s="19">
        <v>1.37</v>
      </c>
      <c r="L1631" s="19">
        <v>1.37</v>
      </c>
      <c r="M1631" s="19">
        <v>1.37</v>
      </c>
      <c r="N1631" s="19">
        <v>1.37</v>
      </c>
      <c r="O1631" s="19">
        <v>1.37</v>
      </c>
      <c r="P1631" s="19">
        <v>1.37</v>
      </c>
      <c r="Q1631" s="19">
        <v>1.37</v>
      </c>
      <c r="R1631" s="19">
        <v>1.37</v>
      </c>
      <c r="S1631" s="19">
        <v>1.38</v>
      </c>
      <c r="T1631" s="19">
        <v>1.38</v>
      </c>
      <c r="U1631" s="19">
        <v>1.38</v>
      </c>
      <c r="V1631" s="19">
        <v>1.38</v>
      </c>
      <c r="W1631" s="19">
        <v>1.39</v>
      </c>
      <c r="X1631" s="19">
        <v>1.39</v>
      </c>
      <c r="Y1631" s="19">
        <v>1.39</v>
      </c>
      <c r="Z1631" s="19">
        <v>1.39</v>
      </c>
      <c r="AA1631" s="19">
        <v>1.39</v>
      </c>
      <c r="AB1631" s="19">
        <v>1.39</v>
      </c>
      <c r="AC1631" s="19">
        <v>1.39</v>
      </c>
      <c r="AD1631" s="19">
        <v>1.39</v>
      </c>
      <c r="AE1631" s="19">
        <v>1.39</v>
      </c>
      <c r="AF1631" s="19">
        <v>1.39</v>
      </c>
      <c r="AG1631" s="19">
        <v>1.39</v>
      </c>
      <c r="AH1631" s="19">
        <v>1.39</v>
      </c>
      <c r="AI1631" s="19">
        <v>1.38</v>
      </c>
      <c r="AJ1631" s="19">
        <v>1.38</v>
      </c>
      <c r="AK1631" s="19">
        <v>1.38</v>
      </c>
    </row>
    <row r="1632" spans="1:37" x14ac:dyDescent="0.3">
      <c r="A1632" s="19" t="str">
        <f t="shared" si="40"/>
        <v>SDGbaseTRAv2_UrbAS_BAU_wICAGRcorrPQXcoman</v>
      </c>
      <c r="B1632" s="17" t="s">
        <v>221</v>
      </c>
      <c r="C1632" s="18" t="s">
        <v>277</v>
      </c>
      <c r="D1632" s="23" t="s">
        <v>120</v>
      </c>
      <c r="E1632" s="19" t="s">
        <v>116</v>
      </c>
      <c r="F1632" s="19">
        <v>1.2</v>
      </c>
      <c r="G1632" s="19">
        <v>1.25</v>
      </c>
      <c r="H1632" s="19">
        <v>1.25</v>
      </c>
      <c r="I1632" s="19">
        <v>1.24</v>
      </c>
      <c r="J1632" s="19">
        <v>1.24</v>
      </c>
      <c r="K1632" s="19">
        <v>1.24</v>
      </c>
      <c r="L1632" s="19">
        <v>1.24</v>
      </c>
      <c r="M1632" s="19">
        <v>1.24</v>
      </c>
      <c r="N1632" s="19">
        <v>1.24</v>
      </c>
      <c r="O1632" s="19">
        <v>1.25</v>
      </c>
      <c r="P1632" s="19">
        <v>1.25</v>
      </c>
      <c r="Q1632" s="19">
        <v>1.24</v>
      </c>
      <c r="R1632" s="19">
        <v>1.24</v>
      </c>
      <c r="S1632" s="19">
        <v>1.23</v>
      </c>
      <c r="T1632" s="19">
        <v>1.23</v>
      </c>
      <c r="U1632" s="19">
        <v>1.23</v>
      </c>
      <c r="V1632" s="19">
        <v>1.23</v>
      </c>
      <c r="W1632" s="19">
        <v>1.23</v>
      </c>
      <c r="X1632" s="19">
        <v>1.24</v>
      </c>
      <c r="Y1632" s="19">
        <v>1.23</v>
      </c>
      <c r="Z1632" s="19">
        <v>1.23</v>
      </c>
      <c r="AA1632" s="19">
        <v>1.24</v>
      </c>
      <c r="AB1632" s="19">
        <v>1.24</v>
      </c>
      <c r="AC1632" s="19">
        <v>1.24</v>
      </c>
      <c r="AD1632" s="19">
        <v>1.25</v>
      </c>
      <c r="AE1632" s="19">
        <v>1.25</v>
      </c>
      <c r="AF1632" s="19">
        <v>1.25</v>
      </c>
      <c r="AG1632" s="19">
        <v>1.25</v>
      </c>
      <c r="AH1632" s="19">
        <v>1.26</v>
      </c>
      <c r="AI1632" s="19">
        <v>1.27</v>
      </c>
      <c r="AJ1632" s="19">
        <v>1.27</v>
      </c>
      <c r="AK1632" s="19">
        <v>1.28</v>
      </c>
    </row>
    <row r="1633" spans="1:37" x14ac:dyDescent="0.3">
      <c r="A1633" s="19" t="str">
        <f t="shared" si="40"/>
        <v>SDGbaseTRAv2_UrbAS_BAU_wICAGRcorrPQXcelec</v>
      </c>
      <c r="B1633" s="17" t="s">
        <v>221</v>
      </c>
      <c r="C1633" s="18" t="s">
        <v>277</v>
      </c>
      <c r="D1633" s="23" t="s">
        <v>120</v>
      </c>
      <c r="E1633" s="19" t="s">
        <v>172</v>
      </c>
      <c r="F1633" s="19">
        <v>0.36</v>
      </c>
      <c r="G1633" s="19">
        <v>0.36</v>
      </c>
      <c r="H1633" s="19">
        <v>0.33</v>
      </c>
      <c r="I1633" s="19">
        <v>0.33</v>
      </c>
      <c r="J1633" s="19">
        <v>0.34</v>
      </c>
      <c r="K1633" s="19">
        <v>0.34</v>
      </c>
      <c r="L1633" s="19">
        <v>0.34</v>
      </c>
      <c r="M1633" s="19">
        <v>0.34</v>
      </c>
      <c r="N1633" s="19">
        <v>0.33</v>
      </c>
      <c r="O1633" s="19">
        <v>0.33</v>
      </c>
      <c r="P1633" s="19">
        <v>0.33</v>
      </c>
      <c r="Q1633" s="19">
        <v>0.34</v>
      </c>
      <c r="R1633" s="19">
        <v>0.34</v>
      </c>
      <c r="S1633" s="19">
        <v>0.34</v>
      </c>
      <c r="T1633" s="19">
        <v>0.34</v>
      </c>
      <c r="U1633" s="19">
        <v>0.35</v>
      </c>
      <c r="V1633" s="19">
        <v>0.34</v>
      </c>
      <c r="W1633" s="19">
        <v>0.35</v>
      </c>
      <c r="X1633" s="19">
        <v>0.34</v>
      </c>
      <c r="Y1633" s="19">
        <v>0.34</v>
      </c>
      <c r="Z1633" s="19">
        <v>0.35</v>
      </c>
      <c r="AA1633" s="19">
        <v>0.35</v>
      </c>
      <c r="AB1633" s="19">
        <v>0.35</v>
      </c>
      <c r="AC1633" s="19">
        <v>0.35</v>
      </c>
      <c r="AD1633" s="19">
        <v>0.36</v>
      </c>
      <c r="AE1633" s="19">
        <v>0.36</v>
      </c>
      <c r="AF1633" s="19">
        <v>0.36</v>
      </c>
      <c r="AG1633" s="19">
        <v>0.38</v>
      </c>
      <c r="AH1633" s="19">
        <v>0.4</v>
      </c>
      <c r="AI1633" s="19">
        <v>0.42</v>
      </c>
      <c r="AJ1633" s="19">
        <v>0.44</v>
      </c>
      <c r="AK1633" s="19">
        <v>0.46</v>
      </c>
    </row>
    <row r="1634" spans="1:37" x14ac:dyDescent="0.3">
      <c r="A1634" s="19" t="str">
        <f t="shared" si="40"/>
        <v>SDGbaseTRAv2_UrbAS_BAU_wICAGRcorrPQXcwatr</v>
      </c>
      <c r="B1634" s="17" t="s">
        <v>221</v>
      </c>
      <c r="C1634" s="18" t="s">
        <v>277</v>
      </c>
      <c r="D1634" s="23" t="s">
        <v>120</v>
      </c>
      <c r="E1634" s="19" t="s">
        <v>173</v>
      </c>
      <c r="F1634" s="19">
        <v>1.05</v>
      </c>
      <c r="G1634" s="19">
        <v>0.94</v>
      </c>
      <c r="H1634" s="19">
        <v>0.95</v>
      </c>
      <c r="I1634" s="19">
        <v>0.96</v>
      </c>
      <c r="J1634" s="19">
        <v>0.97</v>
      </c>
      <c r="K1634" s="19">
        <v>0.97</v>
      </c>
      <c r="L1634" s="19">
        <v>0.98</v>
      </c>
      <c r="M1634" s="19">
        <v>0.98</v>
      </c>
      <c r="N1634" s="19">
        <v>0.98</v>
      </c>
      <c r="O1634" s="19">
        <v>0.98</v>
      </c>
      <c r="P1634" s="19">
        <v>0.98</v>
      </c>
      <c r="Q1634" s="19">
        <v>0.98</v>
      </c>
      <c r="R1634" s="19">
        <v>0.99</v>
      </c>
      <c r="S1634" s="19">
        <v>0.99</v>
      </c>
      <c r="T1634" s="19">
        <v>1</v>
      </c>
      <c r="U1634" s="19">
        <v>1</v>
      </c>
      <c r="V1634" s="19">
        <v>1</v>
      </c>
      <c r="W1634" s="19">
        <v>1.01</v>
      </c>
      <c r="X1634" s="19">
        <v>1.01</v>
      </c>
      <c r="Y1634" s="19">
        <v>1.01</v>
      </c>
      <c r="Z1634" s="19">
        <v>1.01</v>
      </c>
      <c r="AA1634" s="19">
        <v>1</v>
      </c>
      <c r="AB1634" s="19">
        <v>1.01</v>
      </c>
      <c r="AC1634" s="19">
        <v>1.01</v>
      </c>
      <c r="AD1634" s="19">
        <v>1.02</v>
      </c>
      <c r="AE1634" s="19">
        <v>1.02</v>
      </c>
      <c r="AF1634" s="19">
        <v>1.03</v>
      </c>
      <c r="AG1634" s="19">
        <v>1.03</v>
      </c>
      <c r="AH1634" s="19">
        <v>1.04</v>
      </c>
      <c r="AI1634" s="19">
        <v>1.05</v>
      </c>
      <c r="AJ1634" s="19">
        <v>1.06</v>
      </c>
      <c r="AK1634" s="19">
        <v>1.06</v>
      </c>
    </row>
    <row r="1635" spans="1:37" x14ac:dyDescent="0.3">
      <c r="A1635" s="19" t="str">
        <f t="shared" si="40"/>
        <v>SDGbaseTRAv2_UrbAS_BAU_wICAGRcorrPQXccons</v>
      </c>
      <c r="B1635" s="17" t="s">
        <v>221</v>
      </c>
      <c r="C1635" s="18" t="s">
        <v>277</v>
      </c>
      <c r="D1635" s="23" t="s">
        <v>120</v>
      </c>
      <c r="E1635" s="19" t="s">
        <v>117</v>
      </c>
      <c r="F1635" s="19">
        <v>1.01</v>
      </c>
      <c r="G1635" s="19">
        <v>1.07</v>
      </c>
      <c r="H1635" s="19">
        <v>1.06</v>
      </c>
      <c r="I1635" s="19">
        <v>1.06</v>
      </c>
      <c r="J1635" s="19">
        <v>1.07</v>
      </c>
      <c r="K1635" s="19">
        <v>1.07</v>
      </c>
      <c r="L1635" s="19">
        <v>1.06</v>
      </c>
      <c r="M1635" s="19">
        <v>1.06</v>
      </c>
      <c r="N1635" s="19">
        <v>1.06</v>
      </c>
      <c r="O1635" s="19">
        <v>1.05</v>
      </c>
      <c r="P1635" s="19">
        <v>1.05</v>
      </c>
      <c r="Q1635" s="19">
        <v>1.05</v>
      </c>
      <c r="R1635" s="19">
        <v>1.05</v>
      </c>
      <c r="S1635" s="19">
        <v>1.05</v>
      </c>
      <c r="T1635" s="19">
        <v>1.06</v>
      </c>
      <c r="U1635" s="19">
        <v>1.06</v>
      </c>
      <c r="V1635" s="19">
        <v>1.06</v>
      </c>
      <c r="W1635" s="19">
        <v>1.06</v>
      </c>
      <c r="X1635" s="19">
        <v>1.06</v>
      </c>
      <c r="Y1635" s="19">
        <v>1.06</v>
      </c>
      <c r="Z1635" s="19">
        <v>1.06</v>
      </c>
      <c r="AA1635" s="19">
        <v>1.06</v>
      </c>
      <c r="AB1635" s="19">
        <v>1.06</v>
      </c>
      <c r="AC1635" s="19">
        <v>1.06</v>
      </c>
      <c r="AD1635" s="19">
        <v>1.06</v>
      </c>
      <c r="AE1635" s="19">
        <v>1.06</v>
      </c>
      <c r="AF1635" s="19">
        <v>1.06</v>
      </c>
      <c r="AG1635" s="19">
        <v>1.07</v>
      </c>
      <c r="AH1635" s="19">
        <v>1.07</v>
      </c>
      <c r="AI1635" s="19">
        <v>1.07</v>
      </c>
      <c r="AJ1635" s="19">
        <v>1.07</v>
      </c>
      <c r="AK1635" s="19">
        <v>1.07</v>
      </c>
    </row>
    <row r="1636" spans="1:37" x14ac:dyDescent="0.3">
      <c r="A1636" s="19" t="str">
        <f t="shared" si="40"/>
        <v>SDGbaseTRAv2_UrbAS_BAU_wICAGRcorrPQXctrad</v>
      </c>
      <c r="B1636" s="17" t="s">
        <v>221</v>
      </c>
      <c r="C1636" s="18" t="s">
        <v>277</v>
      </c>
      <c r="D1636" s="23" t="s">
        <v>120</v>
      </c>
      <c r="E1636" s="19" t="s">
        <v>174</v>
      </c>
      <c r="F1636" s="19">
        <v>1</v>
      </c>
      <c r="G1636" s="19">
        <v>1.01</v>
      </c>
      <c r="H1636" s="19">
        <v>1.01</v>
      </c>
      <c r="I1636" s="19">
        <v>1.02</v>
      </c>
      <c r="J1636" s="19">
        <v>1.01</v>
      </c>
      <c r="K1636" s="19">
        <v>1.01</v>
      </c>
      <c r="L1636" s="19">
        <v>1.01</v>
      </c>
      <c r="M1636" s="19">
        <v>1.02</v>
      </c>
      <c r="N1636" s="19">
        <v>1.02</v>
      </c>
      <c r="O1636" s="19">
        <v>0.99</v>
      </c>
      <c r="P1636" s="19">
        <v>0.99</v>
      </c>
      <c r="Q1636" s="19">
        <v>1</v>
      </c>
      <c r="R1636" s="19">
        <v>1.01</v>
      </c>
      <c r="S1636" s="19">
        <v>1.01</v>
      </c>
      <c r="T1636" s="19">
        <v>1.02</v>
      </c>
      <c r="U1636" s="19">
        <v>1.02</v>
      </c>
      <c r="V1636" s="19">
        <v>1.03</v>
      </c>
      <c r="W1636" s="19">
        <v>1.03</v>
      </c>
      <c r="X1636" s="19">
        <v>1.03</v>
      </c>
      <c r="Y1636" s="19">
        <v>1.03</v>
      </c>
      <c r="Z1636" s="19">
        <v>1.03</v>
      </c>
      <c r="AA1636" s="19">
        <v>1.03</v>
      </c>
      <c r="AB1636" s="19">
        <v>1.02</v>
      </c>
      <c r="AC1636" s="19">
        <v>1.01</v>
      </c>
      <c r="AD1636" s="19">
        <v>1.02</v>
      </c>
      <c r="AE1636" s="19">
        <v>1.02</v>
      </c>
      <c r="AF1636" s="19">
        <v>1.02</v>
      </c>
      <c r="AG1636" s="19">
        <v>1.02</v>
      </c>
      <c r="AH1636" s="19">
        <v>1.01</v>
      </c>
      <c r="AI1636" s="19">
        <v>1</v>
      </c>
      <c r="AJ1636" s="19">
        <v>1</v>
      </c>
      <c r="AK1636" s="19">
        <v>1</v>
      </c>
    </row>
    <row r="1637" spans="1:37" x14ac:dyDescent="0.3">
      <c r="A1637" s="19" t="str">
        <f t="shared" si="40"/>
        <v>SDGbaseTRAv2_UrbAS_BAU_wICAGRcorrPQXchotl</v>
      </c>
      <c r="B1637" s="17" t="s">
        <v>221</v>
      </c>
      <c r="C1637" s="18" t="s">
        <v>277</v>
      </c>
      <c r="D1637" s="23" t="s">
        <v>120</v>
      </c>
      <c r="E1637" s="19" t="s">
        <v>175</v>
      </c>
      <c r="F1637" s="19">
        <v>1.08</v>
      </c>
      <c r="G1637" s="19">
        <v>1.08</v>
      </c>
      <c r="H1637" s="19">
        <v>1.08</v>
      </c>
      <c r="I1637" s="19">
        <v>1.07</v>
      </c>
      <c r="J1637" s="19">
        <v>1.07</v>
      </c>
      <c r="K1637" s="19">
        <v>1.07</v>
      </c>
      <c r="L1637" s="19">
        <v>1.07</v>
      </c>
      <c r="M1637" s="19">
        <v>1.08</v>
      </c>
      <c r="N1637" s="19">
        <v>1.08</v>
      </c>
      <c r="O1637" s="19">
        <v>1.08</v>
      </c>
      <c r="P1637" s="19">
        <v>1.08</v>
      </c>
      <c r="Q1637" s="19">
        <v>1.08</v>
      </c>
      <c r="R1637" s="19">
        <v>1.0900000000000001</v>
      </c>
      <c r="S1637" s="19">
        <v>1.0900000000000001</v>
      </c>
      <c r="T1637" s="19">
        <v>1.0900000000000001</v>
      </c>
      <c r="U1637" s="19">
        <v>1.1000000000000001</v>
      </c>
      <c r="V1637" s="19">
        <v>1.1000000000000001</v>
      </c>
      <c r="W1637" s="19">
        <v>1.1000000000000001</v>
      </c>
      <c r="X1637" s="19">
        <v>1.1100000000000001</v>
      </c>
      <c r="Y1637" s="19">
        <v>1.1100000000000001</v>
      </c>
      <c r="Z1637" s="19">
        <v>1.1100000000000001</v>
      </c>
      <c r="AA1637" s="19">
        <v>1.1100000000000001</v>
      </c>
      <c r="AB1637" s="19">
        <v>1.1100000000000001</v>
      </c>
      <c r="AC1637" s="19">
        <v>1.1100000000000001</v>
      </c>
      <c r="AD1637" s="19">
        <v>1.1100000000000001</v>
      </c>
      <c r="AE1637" s="19">
        <v>1.1100000000000001</v>
      </c>
      <c r="AF1637" s="19">
        <v>1.1100000000000001</v>
      </c>
      <c r="AG1637" s="19">
        <v>1.1100000000000001</v>
      </c>
      <c r="AH1637" s="19">
        <v>1.1100000000000001</v>
      </c>
      <c r="AI1637" s="19">
        <v>1.1100000000000001</v>
      </c>
      <c r="AJ1637" s="19">
        <v>1.1100000000000001</v>
      </c>
      <c r="AK1637" s="19">
        <v>1.1000000000000001</v>
      </c>
    </row>
    <row r="1638" spans="1:37" x14ac:dyDescent="0.3">
      <c r="A1638" s="19" t="str">
        <f t="shared" si="40"/>
        <v>SDGbaseTRAv2_UrbAS_BAU_wICAGRcorrPQXcptrp-l</v>
      </c>
      <c r="B1638" s="17" t="s">
        <v>221</v>
      </c>
      <c r="C1638" s="18" t="s">
        <v>277</v>
      </c>
      <c r="D1638" s="23" t="s">
        <v>120</v>
      </c>
      <c r="E1638" s="19" t="s">
        <v>176</v>
      </c>
      <c r="F1638" s="19">
        <v>0.95</v>
      </c>
      <c r="G1638" s="19">
        <v>0.95</v>
      </c>
      <c r="H1638" s="19">
        <v>0.95</v>
      </c>
      <c r="I1638" s="19">
        <v>0.95</v>
      </c>
      <c r="J1638" s="19">
        <v>0.95</v>
      </c>
      <c r="K1638" s="19">
        <v>0.96</v>
      </c>
      <c r="L1638" s="19">
        <v>0.96</v>
      </c>
      <c r="M1638" s="19">
        <v>0.96</v>
      </c>
      <c r="N1638" s="19">
        <v>0.95</v>
      </c>
      <c r="O1638" s="19">
        <v>0.95</v>
      </c>
      <c r="P1638" s="19">
        <v>0.95</v>
      </c>
      <c r="Q1638" s="19">
        <v>0.94</v>
      </c>
      <c r="R1638" s="19">
        <v>0.93</v>
      </c>
      <c r="S1638" s="19">
        <v>0.93</v>
      </c>
      <c r="T1638" s="19">
        <v>0.92</v>
      </c>
      <c r="U1638" s="19">
        <v>0.91</v>
      </c>
      <c r="V1638" s="19">
        <v>0.91</v>
      </c>
      <c r="W1638" s="19">
        <v>0.9</v>
      </c>
      <c r="X1638" s="19">
        <v>0.89</v>
      </c>
      <c r="Y1638" s="19">
        <v>0.88</v>
      </c>
      <c r="Z1638" s="19">
        <v>0.87</v>
      </c>
      <c r="AA1638" s="19">
        <v>0.86</v>
      </c>
      <c r="AB1638" s="19">
        <v>0.86</v>
      </c>
      <c r="AC1638" s="19">
        <v>0.85</v>
      </c>
      <c r="AD1638" s="19">
        <v>0.84</v>
      </c>
      <c r="AE1638" s="19">
        <v>0.84</v>
      </c>
      <c r="AF1638" s="19">
        <v>0.84</v>
      </c>
      <c r="AG1638" s="19">
        <v>0.83</v>
      </c>
      <c r="AH1638" s="19">
        <v>0.83</v>
      </c>
      <c r="AI1638" s="19">
        <v>0.83</v>
      </c>
      <c r="AJ1638" s="19">
        <v>0.84</v>
      </c>
      <c r="AK1638" s="19">
        <v>0.84</v>
      </c>
    </row>
    <row r="1639" spans="1:37" x14ac:dyDescent="0.3">
      <c r="A1639" s="19" t="str">
        <f t="shared" si="40"/>
        <v>SDGbaseTRAv2_UrbAS_BAU_wICAGRcorrPQXcftrp-l</v>
      </c>
      <c r="B1639" s="17" t="s">
        <v>221</v>
      </c>
      <c r="C1639" s="18" t="s">
        <v>277</v>
      </c>
      <c r="D1639" s="23" t="s">
        <v>120</v>
      </c>
      <c r="E1639" s="19" t="s">
        <v>177</v>
      </c>
      <c r="F1639" s="19">
        <v>1</v>
      </c>
      <c r="G1639" s="19">
        <v>0.98</v>
      </c>
      <c r="H1639" s="19">
        <v>0.98</v>
      </c>
      <c r="I1639" s="19">
        <v>0.99</v>
      </c>
      <c r="J1639" s="19">
        <v>0.99</v>
      </c>
      <c r="K1639" s="19">
        <v>0.98</v>
      </c>
      <c r="L1639" s="19">
        <v>0.97</v>
      </c>
      <c r="M1639" s="19">
        <v>0.96</v>
      </c>
      <c r="N1639" s="19">
        <v>0.96</v>
      </c>
      <c r="O1639" s="19">
        <v>0.95</v>
      </c>
      <c r="P1639" s="19">
        <v>0.94</v>
      </c>
      <c r="Q1639" s="19">
        <v>0.93</v>
      </c>
      <c r="R1639" s="19">
        <v>0.91</v>
      </c>
      <c r="S1639" s="19">
        <v>0.89</v>
      </c>
      <c r="T1639" s="19">
        <v>0.87</v>
      </c>
      <c r="U1639" s="19">
        <v>0.86</v>
      </c>
      <c r="V1639" s="19">
        <v>0.85</v>
      </c>
      <c r="W1639" s="19">
        <v>0.84</v>
      </c>
      <c r="X1639" s="19">
        <v>0.82</v>
      </c>
      <c r="Y1639" s="19">
        <v>0.81</v>
      </c>
      <c r="Z1639" s="19">
        <v>0.8</v>
      </c>
      <c r="AA1639" s="19">
        <v>0.79</v>
      </c>
      <c r="AB1639" s="19">
        <v>0.78</v>
      </c>
      <c r="AC1639" s="19">
        <v>0.77</v>
      </c>
      <c r="AD1639" s="19">
        <v>0.76</v>
      </c>
      <c r="AE1639" s="19">
        <v>0.75</v>
      </c>
      <c r="AF1639" s="19">
        <v>0.74</v>
      </c>
      <c r="AG1639" s="19">
        <v>0.72</v>
      </c>
      <c r="AH1639" s="19">
        <v>0.72</v>
      </c>
      <c r="AI1639" s="19">
        <v>0.72</v>
      </c>
      <c r="AJ1639" s="19">
        <v>0.73</v>
      </c>
      <c r="AK1639" s="19">
        <v>0.73</v>
      </c>
    </row>
    <row r="1640" spans="1:37" x14ac:dyDescent="0.3">
      <c r="A1640" s="19" t="str">
        <f t="shared" si="40"/>
        <v>SDGbaseTRAv2_UrbAS_BAU_wICAGRcorrPQXcptrp-o</v>
      </c>
      <c r="B1640" s="17" t="s">
        <v>221</v>
      </c>
      <c r="C1640" s="18" t="s">
        <v>277</v>
      </c>
      <c r="D1640" s="23" t="s">
        <v>120</v>
      </c>
      <c r="E1640" s="19" t="s">
        <v>178</v>
      </c>
      <c r="F1640" s="19">
        <v>0.95</v>
      </c>
      <c r="G1640" s="19">
        <v>0.94</v>
      </c>
      <c r="H1640" s="19">
        <v>0.91</v>
      </c>
      <c r="I1640" s="19">
        <v>0.89</v>
      </c>
      <c r="J1640" s="19">
        <v>0.88</v>
      </c>
      <c r="K1640" s="19">
        <v>0.87</v>
      </c>
      <c r="L1640" s="19">
        <v>0.86</v>
      </c>
      <c r="M1640" s="19">
        <v>0.86</v>
      </c>
      <c r="N1640" s="19">
        <v>0.85</v>
      </c>
      <c r="O1640" s="19">
        <v>0.87</v>
      </c>
      <c r="P1640" s="19">
        <v>0.87</v>
      </c>
      <c r="Q1640" s="19">
        <v>0.87</v>
      </c>
      <c r="R1640" s="19">
        <v>0.87</v>
      </c>
      <c r="S1640" s="19">
        <v>0.87</v>
      </c>
      <c r="T1640" s="19">
        <v>0.88</v>
      </c>
      <c r="U1640" s="19">
        <v>0.88</v>
      </c>
      <c r="V1640" s="19">
        <v>0.88</v>
      </c>
      <c r="W1640" s="19">
        <v>0.88</v>
      </c>
      <c r="X1640" s="19">
        <v>0.88</v>
      </c>
      <c r="Y1640" s="19">
        <v>0.88</v>
      </c>
      <c r="Z1640" s="19">
        <v>0.88</v>
      </c>
      <c r="AA1640" s="19">
        <v>0.88</v>
      </c>
      <c r="AB1640" s="19">
        <v>0.89</v>
      </c>
      <c r="AC1640" s="19">
        <v>0.89</v>
      </c>
      <c r="AD1640" s="19">
        <v>0.89</v>
      </c>
      <c r="AE1640" s="19">
        <v>0.89</v>
      </c>
      <c r="AF1640" s="19">
        <v>0.89</v>
      </c>
      <c r="AG1640" s="19">
        <v>0.9</v>
      </c>
      <c r="AH1640" s="19">
        <v>0.9</v>
      </c>
      <c r="AI1640" s="19">
        <v>0.9</v>
      </c>
      <c r="AJ1640" s="19">
        <v>0.9</v>
      </c>
      <c r="AK1640" s="19">
        <v>0.9</v>
      </c>
    </row>
    <row r="1641" spans="1:37" x14ac:dyDescent="0.3">
      <c r="A1641" s="19" t="str">
        <f t="shared" si="40"/>
        <v>SDGbaseTRAv2_UrbAS_BAU_wICAGRcorrPQXcftrp-o</v>
      </c>
      <c r="B1641" s="17" t="s">
        <v>221</v>
      </c>
      <c r="C1641" s="18" t="s">
        <v>277</v>
      </c>
      <c r="D1641" s="23" t="s">
        <v>120</v>
      </c>
      <c r="E1641" s="19" t="s">
        <v>179</v>
      </c>
      <c r="F1641" s="19">
        <v>0.97</v>
      </c>
      <c r="G1641" s="19">
        <v>0.94</v>
      </c>
      <c r="H1641" s="19">
        <v>0.92</v>
      </c>
      <c r="I1641" s="19">
        <v>0.9</v>
      </c>
      <c r="J1641" s="19">
        <v>0.88</v>
      </c>
      <c r="K1641" s="19">
        <v>0.87</v>
      </c>
      <c r="L1641" s="19">
        <v>0.87</v>
      </c>
      <c r="M1641" s="19">
        <v>0.86</v>
      </c>
      <c r="N1641" s="19">
        <v>0.86</v>
      </c>
      <c r="O1641" s="19">
        <v>0.88</v>
      </c>
      <c r="P1641" s="19">
        <v>0.89</v>
      </c>
      <c r="Q1641" s="19">
        <v>0.89</v>
      </c>
      <c r="R1641" s="19">
        <v>0.9</v>
      </c>
      <c r="S1641" s="19">
        <v>0.89</v>
      </c>
      <c r="T1641" s="19">
        <v>0.89</v>
      </c>
      <c r="U1641" s="19">
        <v>0.89</v>
      </c>
      <c r="V1641" s="19">
        <v>0.9</v>
      </c>
      <c r="W1641" s="19">
        <v>0.9</v>
      </c>
      <c r="X1641" s="19">
        <v>0.9</v>
      </c>
      <c r="Y1641" s="19">
        <v>0.9</v>
      </c>
      <c r="Z1641" s="19">
        <v>0.9</v>
      </c>
      <c r="AA1641" s="19">
        <v>0.91</v>
      </c>
      <c r="AB1641" s="19">
        <v>0.91</v>
      </c>
      <c r="AC1641" s="19">
        <v>0.92</v>
      </c>
      <c r="AD1641" s="19">
        <v>0.92</v>
      </c>
      <c r="AE1641" s="19">
        <v>0.92</v>
      </c>
      <c r="AF1641" s="19">
        <v>0.92</v>
      </c>
      <c r="AG1641" s="19">
        <v>0.91</v>
      </c>
      <c r="AH1641" s="19">
        <v>0.92</v>
      </c>
      <c r="AI1641" s="19">
        <v>0.91</v>
      </c>
      <c r="AJ1641" s="19">
        <v>0.91</v>
      </c>
      <c r="AK1641" s="19">
        <v>0.91</v>
      </c>
    </row>
    <row r="1642" spans="1:37" x14ac:dyDescent="0.3">
      <c r="A1642" s="19" t="str">
        <f t="shared" si="40"/>
        <v>SDGbaseTRAv2_UrbAS_BAU_wICAGRcorrPQXcprtr</v>
      </c>
      <c r="B1642" s="17" t="s">
        <v>221</v>
      </c>
      <c r="C1642" s="18" t="s">
        <v>277</v>
      </c>
      <c r="D1642" s="23" t="s">
        <v>120</v>
      </c>
      <c r="E1642" s="19" t="s">
        <v>180</v>
      </c>
      <c r="F1642" s="19">
        <v>1</v>
      </c>
      <c r="G1642" s="19">
        <v>1.02</v>
      </c>
      <c r="H1642" s="19">
        <v>1.02</v>
      </c>
      <c r="I1642" s="19">
        <v>1.01</v>
      </c>
      <c r="J1642" s="19">
        <v>1</v>
      </c>
      <c r="K1642" s="19">
        <v>0.99</v>
      </c>
      <c r="L1642" s="19">
        <v>0.98</v>
      </c>
      <c r="M1642" s="19">
        <v>0.97</v>
      </c>
      <c r="N1642" s="19">
        <v>0.95</v>
      </c>
      <c r="O1642" s="19">
        <v>0.97</v>
      </c>
      <c r="P1642" s="19">
        <v>0.93</v>
      </c>
      <c r="Q1642" s="19">
        <v>0.88</v>
      </c>
      <c r="R1642" s="19">
        <v>0.83</v>
      </c>
      <c r="S1642" s="19">
        <v>0.77</v>
      </c>
      <c r="T1642" s="19">
        <v>0.73</v>
      </c>
      <c r="U1642" s="19">
        <v>0.68</v>
      </c>
      <c r="V1642" s="19">
        <v>0.64</v>
      </c>
      <c r="W1642" s="19">
        <v>0.6</v>
      </c>
      <c r="X1642" s="19">
        <v>0.55000000000000004</v>
      </c>
      <c r="Y1642" s="19">
        <v>0.51</v>
      </c>
      <c r="Z1642" s="19">
        <v>0.46</v>
      </c>
      <c r="AA1642" s="19">
        <v>0.42</v>
      </c>
      <c r="AB1642" s="19">
        <v>0.39</v>
      </c>
      <c r="AC1642" s="19">
        <v>0.37</v>
      </c>
      <c r="AD1642" s="19">
        <v>0.34</v>
      </c>
      <c r="AE1642" s="19">
        <v>0.32</v>
      </c>
      <c r="AF1642" s="19">
        <v>0.28999999999999998</v>
      </c>
      <c r="AG1642" s="19">
        <v>0.28000000000000003</v>
      </c>
      <c r="AH1642" s="19">
        <v>0.26</v>
      </c>
      <c r="AI1642" s="19">
        <v>0.24</v>
      </c>
      <c r="AJ1642" s="19">
        <v>0.23</v>
      </c>
      <c r="AK1642" s="19">
        <v>0.21</v>
      </c>
    </row>
    <row r="1643" spans="1:37" x14ac:dyDescent="0.3">
      <c r="A1643" s="19" t="str">
        <f t="shared" si="40"/>
        <v>SDGbaseTRAv2_UrbAS_BAU_wICAGRcorrPQXctrps</v>
      </c>
      <c r="B1643" s="17" t="s">
        <v>221</v>
      </c>
      <c r="C1643" s="18" t="s">
        <v>277</v>
      </c>
      <c r="D1643" s="23" t="s">
        <v>120</v>
      </c>
      <c r="E1643" s="19" t="s">
        <v>181</v>
      </c>
      <c r="F1643" s="19">
        <v>1</v>
      </c>
      <c r="G1643" s="19">
        <v>1</v>
      </c>
      <c r="H1643" s="19">
        <v>1</v>
      </c>
      <c r="I1643" s="19">
        <v>1</v>
      </c>
      <c r="J1643" s="19">
        <v>1</v>
      </c>
      <c r="K1643" s="19">
        <v>1</v>
      </c>
      <c r="L1643" s="19">
        <v>1</v>
      </c>
      <c r="M1643" s="19">
        <v>1</v>
      </c>
      <c r="N1643" s="19">
        <v>1</v>
      </c>
      <c r="O1643" s="19">
        <v>0.99</v>
      </c>
      <c r="P1643" s="19">
        <v>0.99</v>
      </c>
      <c r="Q1643" s="19">
        <v>0.99</v>
      </c>
      <c r="R1643" s="19">
        <v>0.99</v>
      </c>
      <c r="S1643" s="19">
        <v>0.99</v>
      </c>
      <c r="T1643" s="19">
        <v>0.99</v>
      </c>
      <c r="U1643" s="19">
        <v>0.99</v>
      </c>
      <c r="V1643" s="19">
        <v>0.99</v>
      </c>
      <c r="W1643" s="19">
        <v>0.99</v>
      </c>
      <c r="X1643" s="19">
        <v>0.99</v>
      </c>
      <c r="Y1643" s="19">
        <v>0.99</v>
      </c>
      <c r="Z1643" s="19">
        <v>0.99</v>
      </c>
      <c r="AA1643" s="19">
        <v>0.99</v>
      </c>
      <c r="AB1643" s="19">
        <v>0.99</v>
      </c>
      <c r="AC1643" s="19">
        <v>1</v>
      </c>
      <c r="AD1643" s="19">
        <v>1</v>
      </c>
      <c r="AE1643" s="19">
        <v>1.01</v>
      </c>
      <c r="AF1643" s="19">
        <v>1.01</v>
      </c>
      <c r="AG1643" s="19">
        <v>1</v>
      </c>
      <c r="AH1643" s="19">
        <v>1</v>
      </c>
      <c r="AI1643" s="19">
        <v>1</v>
      </c>
      <c r="AJ1643" s="19">
        <v>1.01</v>
      </c>
      <c r="AK1643" s="19">
        <v>1.01</v>
      </c>
    </row>
    <row r="1644" spans="1:37" x14ac:dyDescent="0.3">
      <c r="A1644" s="19" t="str">
        <f t="shared" si="40"/>
        <v>SDGbaseTRAv2_UrbAS_BAU_wICAGRcorrPQXccomm</v>
      </c>
      <c r="B1644" s="17" t="s">
        <v>221</v>
      </c>
      <c r="C1644" s="18" t="s">
        <v>277</v>
      </c>
      <c r="D1644" s="23" t="s">
        <v>120</v>
      </c>
      <c r="E1644" s="19" t="s">
        <v>182</v>
      </c>
      <c r="F1644" s="19">
        <v>1</v>
      </c>
      <c r="G1644" s="19">
        <v>0.96</v>
      </c>
      <c r="H1644" s="19">
        <v>0.97</v>
      </c>
      <c r="I1644" s="19">
        <v>0.98</v>
      </c>
      <c r="J1644" s="19">
        <v>0.98</v>
      </c>
      <c r="K1644" s="19">
        <v>0.99</v>
      </c>
      <c r="L1644" s="19">
        <v>0.99</v>
      </c>
      <c r="M1644" s="19">
        <v>0.99</v>
      </c>
      <c r="N1644" s="19">
        <v>0.99</v>
      </c>
      <c r="O1644" s="19">
        <v>1</v>
      </c>
      <c r="P1644" s="19">
        <v>1</v>
      </c>
      <c r="Q1644" s="19">
        <v>1</v>
      </c>
      <c r="R1644" s="19">
        <v>1.01</v>
      </c>
      <c r="S1644" s="19">
        <v>1.01</v>
      </c>
      <c r="T1644" s="19">
        <v>1.01</v>
      </c>
      <c r="U1644" s="19">
        <v>1.01</v>
      </c>
      <c r="V1644" s="19">
        <v>1.02</v>
      </c>
      <c r="W1644" s="19">
        <v>1.02</v>
      </c>
      <c r="X1644" s="19">
        <v>1.02</v>
      </c>
      <c r="Y1644" s="19">
        <v>1.02</v>
      </c>
      <c r="Z1644" s="19">
        <v>1.02</v>
      </c>
      <c r="AA1644" s="19">
        <v>1.02</v>
      </c>
      <c r="AB1644" s="19">
        <v>1.02</v>
      </c>
      <c r="AC1644" s="19">
        <v>1.03</v>
      </c>
      <c r="AD1644" s="19">
        <v>1.03</v>
      </c>
      <c r="AE1644" s="19">
        <v>1.03</v>
      </c>
      <c r="AF1644" s="19">
        <v>1.03</v>
      </c>
      <c r="AG1644" s="19">
        <v>1.03</v>
      </c>
      <c r="AH1644" s="19">
        <v>1.03</v>
      </c>
      <c r="AI1644" s="19">
        <v>1.04</v>
      </c>
      <c r="AJ1644" s="19">
        <v>1.04</v>
      </c>
      <c r="AK1644" s="19">
        <v>1.03</v>
      </c>
    </row>
    <row r="1645" spans="1:37" x14ac:dyDescent="0.3">
      <c r="A1645" s="19" t="str">
        <f t="shared" si="40"/>
        <v>SDGbaseTRAv2_UrbAS_BAU_wICAGRcorrPQXcfsrv</v>
      </c>
      <c r="B1645" s="17" t="s">
        <v>221</v>
      </c>
      <c r="C1645" s="18" t="s">
        <v>277</v>
      </c>
      <c r="D1645" s="23" t="s">
        <v>120</v>
      </c>
      <c r="E1645" s="19" t="s">
        <v>183</v>
      </c>
      <c r="F1645" s="19">
        <v>1.04</v>
      </c>
      <c r="G1645" s="19">
        <v>1.01</v>
      </c>
      <c r="H1645" s="19">
        <v>1.02</v>
      </c>
      <c r="I1645" s="19">
        <v>1.01</v>
      </c>
      <c r="J1645" s="19">
        <v>1.01</v>
      </c>
      <c r="K1645" s="19">
        <v>1.02</v>
      </c>
      <c r="L1645" s="19">
        <v>1.02</v>
      </c>
      <c r="M1645" s="19">
        <v>1.02</v>
      </c>
      <c r="N1645" s="19">
        <v>1.03</v>
      </c>
      <c r="O1645" s="19">
        <v>1.02</v>
      </c>
      <c r="P1645" s="19">
        <v>1.02</v>
      </c>
      <c r="Q1645" s="19">
        <v>1.03</v>
      </c>
      <c r="R1645" s="19">
        <v>1.03</v>
      </c>
      <c r="S1645" s="19">
        <v>1.04</v>
      </c>
      <c r="T1645" s="19">
        <v>1.05</v>
      </c>
      <c r="U1645" s="19">
        <v>1.05</v>
      </c>
      <c r="V1645" s="19">
        <v>1.06</v>
      </c>
      <c r="W1645" s="19">
        <v>1.06</v>
      </c>
      <c r="X1645" s="19">
        <v>1.06</v>
      </c>
      <c r="Y1645" s="19">
        <v>1.07</v>
      </c>
      <c r="Z1645" s="19">
        <v>1.07</v>
      </c>
      <c r="AA1645" s="19">
        <v>1.07</v>
      </c>
      <c r="AB1645" s="19">
        <v>1.06</v>
      </c>
      <c r="AC1645" s="19">
        <v>1.06</v>
      </c>
      <c r="AD1645" s="19">
        <v>1.06</v>
      </c>
      <c r="AE1645" s="19">
        <v>1.07</v>
      </c>
      <c r="AF1645" s="19">
        <v>1.07</v>
      </c>
      <c r="AG1645" s="19">
        <v>1.07</v>
      </c>
      <c r="AH1645" s="19">
        <v>1.06</v>
      </c>
      <c r="AI1645" s="19">
        <v>1.05</v>
      </c>
      <c r="AJ1645" s="19">
        <v>1.04</v>
      </c>
      <c r="AK1645" s="19">
        <v>1.04</v>
      </c>
    </row>
    <row r="1646" spans="1:37" x14ac:dyDescent="0.3">
      <c r="A1646" s="19" t="str">
        <f t="shared" si="40"/>
        <v>SDGbaseTRAv2_UrbAS_BAU_wICAGRcorrPQXcbsrv</v>
      </c>
      <c r="B1646" s="17" t="s">
        <v>221</v>
      </c>
      <c r="C1646" s="18" t="s">
        <v>277</v>
      </c>
      <c r="D1646" s="23" t="s">
        <v>120</v>
      </c>
      <c r="E1646" s="19" t="s">
        <v>118</v>
      </c>
      <c r="F1646" s="19">
        <v>1.04</v>
      </c>
      <c r="G1646" s="19">
        <v>1.01</v>
      </c>
      <c r="H1646" s="19">
        <v>1.02</v>
      </c>
      <c r="I1646" s="19">
        <v>1.02</v>
      </c>
      <c r="J1646" s="19">
        <v>1.02</v>
      </c>
      <c r="K1646" s="19">
        <v>1.02</v>
      </c>
      <c r="L1646" s="19">
        <v>1.02</v>
      </c>
      <c r="M1646" s="19">
        <v>1.03</v>
      </c>
      <c r="N1646" s="19">
        <v>1.03</v>
      </c>
      <c r="O1646" s="19">
        <v>1.02</v>
      </c>
      <c r="P1646" s="19">
        <v>1.03</v>
      </c>
      <c r="Q1646" s="19">
        <v>1.03</v>
      </c>
      <c r="R1646" s="19">
        <v>1.03</v>
      </c>
      <c r="S1646" s="19">
        <v>1.03</v>
      </c>
      <c r="T1646" s="19">
        <v>1.04</v>
      </c>
      <c r="U1646" s="19">
        <v>1.04</v>
      </c>
      <c r="V1646" s="19">
        <v>1.04</v>
      </c>
      <c r="W1646" s="19">
        <v>1.04</v>
      </c>
      <c r="X1646" s="19">
        <v>1.05</v>
      </c>
      <c r="Y1646" s="19">
        <v>1.05</v>
      </c>
      <c r="Z1646" s="19">
        <v>1.05</v>
      </c>
      <c r="AA1646" s="19">
        <v>1.05</v>
      </c>
      <c r="AB1646" s="19">
        <v>1.04</v>
      </c>
      <c r="AC1646" s="19">
        <v>1.04</v>
      </c>
      <c r="AD1646" s="19">
        <v>1.04</v>
      </c>
      <c r="AE1646" s="19">
        <v>1.05</v>
      </c>
      <c r="AF1646" s="19">
        <v>1.05</v>
      </c>
      <c r="AG1646" s="19">
        <v>1.05</v>
      </c>
      <c r="AH1646" s="19">
        <v>1.05</v>
      </c>
      <c r="AI1646" s="19">
        <v>1.05</v>
      </c>
      <c r="AJ1646" s="19">
        <v>1.04</v>
      </c>
      <c r="AK1646" s="19">
        <v>1.04</v>
      </c>
    </row>
    <row r="1647" spans="1:37" x14ac:dyDescent="0.3">
      <c r="A1647" s="19" t="str">
        <f t="shared" si="40"/>
        <v>SDGbaseTRAv2_UrbAS_BAU_wICAGRcorrPQXcgsrv</v>
      </c>
      <c r="B1647" s="17" t="s">
        <v>221</v>
      </c>
      <c r="C1647" s="18" t="s">
        <v>277</v>
      </c>
      <c r="D1647" s="23" t="s">
        <v>120</v>
      </c>
      <c r="E1647" s="19" t="s">
        <v>184</v>
      </c>
      <c r="F1647" s="19">
        <v>1.02</v>
      </c>
      <c r="G1647" s="19">
        <v>1.03</v>
      </c>
      <c r="H1647" s="19">
        <v>1.04</v>
      </c>
      <c r="I1647" s="19">
        <v>1.06</v>
      </c>
      <c r="J1647" s="19">
        <v>1.07</v>
      </c>
      <c r="K1647" s="19">
        <v>1.07</v>
      </c>
      <c r="L1647" s="19">
        <v>1.08</v>
      </c>
      <c r="M1647" s="19">
        <v>1.08</v>
      </c>
      <c r="N1647" s="19">
        <v>1.0900000000000001</v>
      </c>
      <c r="O1647" s="19">
        <v>1.0900000000000001</v>
      </c>
      <c r="P1647" s="19">
        <v>1.0900000000000001</v>
      </c>
      <c r="Q1647" s="19">
        <v>1.1000000000000001</v>
      </c>
      <c r="R1647" s="19">
        <v>1.1000000000000001</v>
      </c>
      <c r="S1647" s="19">
        <v>1.1000000000000001</v>
      </c>
      <c r="T1647" s="19">
        <v>1.1000000000000001</v>
      </c>
      <c r="U1647" s="19">
        <v>1.1100000000000001</v>
      </c>
      <c r="V1647" s="19">
        <v>1.1100000000000001</v>
      </c>
      <c r="W1647" s="19">
        <v>1.1100000000000001</v>
      </c>
      <c r="X1647" s="19">
        <v>1.1200000000000001</v>
      </c>
      <c r="Y1647" s="19">
        <v>1.1200000000000001</v>
      </c>
      <c r="Z1647" s="19">
        <v>1.1200000000000001</v>
      </c>
      <c r="AA1647" s="19">
        <v>1.1200000000000001</v>
      </c>
      <c r="AB1647" s="19">
        <v>1.1100000000000001</v>
      </c>
      <c r="AC1647" s="19">
        <v>1.1100000000000001</v>
      </c>
      <c r="AD1647" s="19">
        <v>1.1100000000000001</v>
      </c>
      <c r="AE1647" s="19">
        <v>1.1100000000000001</v>
      </c>
      <c r="AF1647" s="19">
        <v>1.1100000000000001</v>
      </c>
      <c r="AG1647" s="19">
        <v>1.1100000000000001</v>
      </c>
      <c r="AH1647" s="19">
        <v>1.1000000000000001</v>
      </c>
      <c r="AI1647" s="19">
        <v>1.08</v>
      </c>
      <c r="AJ1647" s="19">
        <v>1.07</v>
      </c>
      <c r="AK1647" s="19">
        <v>1.07</v>
      </c>
    </row>
    <row r="1648" spans="1:37" x14ac:dyDescent="0.3">
      <c r="A1648" s="19" t="str">
        <f t="shared" si="40"/>
        <v>SDGbaseTRAv2_UrbAS_BAU_wICAGRcorrPQXcosrv</v>
      </c>
      <c r="B1648" s="17" t="s">
        <v>221</v>
      </c>
      <c r="C1648" s="18" t="s">
        <v>277</v>
      </c>
      <c r="D1648" s="23" t="s">
        <v>120</v>
      </c>
      <c r="E1648" s="19" t="s">
        <v>185</v>
      </c>
      <c r="F1648" s="19">
        <v>1.07</v>
      </c>
      <c r="G1648" s="19">
        <v>1.1499999999999999</v>
      </c>
      <c r="H1648" s="19">
        <v>1.1299999999999999</v>
      </c>
      <c r="I1648" s="19">
        <v>1.1200000000000001</v>
      </c>
      <c r="J1648" s="19">
        <v>1.1200000000000001</v>
      </c>
      <c r="K1648" s="19">
        <v>1.1200000000000001</v>
      </c>
      <c r="L1648" s="19">
        <v>1.1200000000000001</v>
      </c>
      <c r="M1648" s="19">
        <v>1.1200000000000001</v>
      </c>
      <c r="N1648" s="19">
        <v>1.1200000000000001</v>
      </c>
      <c r="O1648" s="19">
        <v>1.1200000000000001</v>
      </c>
      <c r="P1648" s="19">
        <v>1.1200000000000001</v>
      </c>
      <c r="Q1648" s="19">
        <v>1.1200000000000001</v>
      </c>
      <c r="R1648" s="19">
        <v>1.1299999999999999</v>
      </c>
      <c r="S1648" s="19">
        <v>1.1299999999999999</v>
      </c>
      <c r="T1648" s="19">
        <v>1.1399999999999999</v>
      </c>
      <c r="U1648" s="19">
        <v>1.1399999999999999</v>
      </c>
      <c r="V1648" s="19">
        <v>1.1399999999999999</v>
      </c>
      <c r="W1648" s="19">
        <v>1.1499999999999999</v>
      </c>
      <c r="X1648" s="19">
        <v>1.1499999999999999</v>
      </c>
      <c r="Y1648" s="19">
        <v>1.1499999999999999</v>
      </c>
      <c r="Z1648" s="19">
        <v>1.1499999999999999</v>
      </c>
      <c r="AA1648" s="19">
        <v>1.1599999999999999</v>
      </c>
      <c r="AB1648" s="19">
        <v>1.1499999999999999</v>
      </c>
      <c r="AC1648" s="19">
        <v>1.1499999999999999</v>
      </c>
      <c r="AD1648" s="19">
        <v>1.1499999999999999</v>
      </c>
      <c r="AE1648" s="19">
        <v>1.1599999999999999</v>
      </c>
      <c r="AF1648" s="19">
        <v>1.1599999999999999</v>
      </c>
      <c r="AG1648" s="19">
        <v>1.1599999999999999</v>
      </c>
      <c r="AH1648" s="19">
        <v>1.1599999999999999</v>
      </c>
      <c r="AI1648" s="19">
        <v>1.1599999999999999</v>
      </c>
      <c r="AJ1648" s="19">
        <v>1.1599999999999999</v>
      </c>
      <c r="AK1648" s="19">
        <v>1.1499999999999999</v>
      </c>
    </row>
    <row r="1649" spans="1:37" x14ac:dyDescent="0.3">
      <c r="A1649" s="19" t="str">
        <f t="shared" si="40"/>
        <v>SDGbaseTRAv2_UrbAS_BAU_wICAGRcorrPQXcimpt</v>
      </c>
      <c r="B1649" s="17" t="s">
        <v>221</v>
      </c>
      <c r="C1649" s="18" t="s">
        <v>277</v>
      </c>
      <c r="D1649" s="23" t="s">
        <v>120</v>
      </c>
      <c r="E1649" s="19" t="s">
        <v>119</v>
      </c>
      <c r="F1649" s="19">
        <v>1.01</v>
      </c>
      <c r="G1649" s="19">
        <v>1.04</v>
      </c>
      <c r="H1649" s="19">
        <v>1.05</v>
      </c>
      <c r="I1649" s="19">
        <v>1.04</v>
      </c>
      <c r="J1649" s="19">
        <v>1.04</v>
      </c>
      <c r="K1649" s="19">
        <v>1.04</v>
      </c>
      <c r="L1649" s="19">
        <v>1.05</v>
      </c>
      <c r="M1649" s="19">
        <v>1.05</v>
      </c>
      <c r="N1649" s="19">
        <v>1.06</v>
      </c>
      <c r="O1649" s="19">
        <v>1.08</v>
      </c>
      <c r="P1649" s="19">
        <v>1.0900000000000001</v>
      </c>
      <c r="Q1649" s="19">
        <v>1.1000000000000001</v>
      </c>
      <c r="R1649" s="19">
        <v>1.1000000000000001</v>
      </c>
      <c r="S1649" s="19">
        <v>1.1000000000000001</v>
      </c>
      <c r="T1649" s="19">
        <v>1.1000000000000001</v>
      </c>
      <c r="U1649" s="19">
        <v>1.1000000000000001</v>
      </c>
      <c r="V1649" s="19">
        <v>1.1000000000000001</v>
      </c>
      <c r="W1649" s="19">
        <v>1.1100000000000001</v>
      </c>
      <c r="X1649" s="19">
        <v>1.1100000000000001</v>
      </c>
      <c r="Y1649" s="19">
        <v>1.1100000000000001</v>
      </c>
      <c r="Z1649" s="19">
        <v>1.1100000000000001</v>
      </c>
      <c r="AA1649" s="19">
        <v>1.1100000000000001</v>
      </c>
      <c r="AB1649" s="19">
        <v>1.1100000000000001</v>
      </c>
      <c r="AC1649" s="19">
        <v>1.1200000000000001</v>
      </c>
      <c r="AD1649" s="19">
        <v>1.1200000000000001</v>
      </c>
      <c r="AE1649" s="19">
        <v>1.1200000000000001</v>
      </c>
      <c r="AF1649" s="19">
        <v>1.1200000000000001</v>
      </c>
      <c r="AG1649" s="19">
        <v>1.1200000000000001</v>
      </c>
      <c r="AH1649" s="19">
        <v>1.1100000000000001</v>
      </c>
      <c r="AI1649" s="19">
        <v>1.1000000000000001</v>
      </c>
      <c r="AJ1649" s="19">
        <v>1.0900000000000001</v>
      </c>
      <c r="AK1649" s="19">
        <v>1.0900000000000001</v>
      </c>
    </row>
    <row r="1650" spans="1:37" x14ac:dyDescent="0.3">
      <c r="A1650" s="19" t="str">
        <f t="shared" si="40"/>
        <v>SDGbaseTRAv2_UrbAS_BAU_wICAGRcorrC_InvValctext</v>
      </c>
      <c r="B1650" s="17" t="s">
        <v>221</v>
      </c>
      <c r="C1650" s="18" t="s">
        <v>277</v>
      </c>
      <c r="D1650" s="23" t="s">
        <v>186</v>
      </c>
      <c r="E1650" s="19" t="s">
        <v>102</v>
      </c>
      <c r="F1650" s="19">
        <v>0.03</v>
      </c>
      <c r="G1650" s="19">
        <v>0.03</v>
      </c>
      <c r="H1650" s="19">
        <v>0.03</v>
      </c>
      <c r="I1650" s="19">
        <v>0.03</v>
      </c>
      <c r="J1650" s="19">
        <v>0.03</v>
      </c>
      <c r="K1650" s="19">
        <v>0.03</v>
      </c>
      <c r="L1650" s="19">
        <v>0.03</v>
      </c>
      <c r="M1650" s="19">
        <v>0.04</v>
      </c>
      <c r="N1650" s="19">
        <v>0.04</v>
      </c>
      <c r="O1650" s="19">
        <v>0.04</v>
      </c>
      <c r="P1650" s="19">
        <v>0.04</v>
      </c>
      <c r="Q1650" s="19">
        <v>0.04</v>
      </c>
      <c r="R1650" s="19">
        <v>0.04</v>
      </c>
      <c r="S1650" s="19">
        <v>0.04</v>
      </c>
      <c r="T1650" s="19">
        <v>0.04</v>
      </c>
      <c r="U1650" s="19">
        <v>0.05</v>
      </c>
      <c r="V1650" s="19">
        <v>0.05</v>
      </c>
      <c r="W1650" s="19">
        <v>0.05</v>
      </c>
      <c r="X1650" s="19">
        <v>0.05</v>
      </c>
      <c r="Y1650" s="19">
        <v>0.05</v>
      </c>
      <c r="Z1650" s="19">
        <v>0.05</v>
      </c>
      <c r="AA1650" s="19">
        <v>0.06</v>
      </c>
      <c r="AB1650" s="19">
        <v>0.06</v>
      </c>
      <c r="AC1650" s="19">
        <v>0.06</v>
      </c>
      <c r="AD1650" s="19">
        <v>0.06</v>
      </c>
      <c r="AE1650" s="19">
        <v>0.06</v>
      </c>
      <c r="AF1650" s="19">
        <v>0.06</v>
      </c>
      <c r="AG1650" s="19">
        <v>7.0000000000000007E-2</v>
      </c>
      <c r="AH1650" s="19">
        <v>7.0000000000000007E-2</v>
      </c>
      <c r="AI1650" s="19">
        <v>0.06</v>
      </c>
      <c r="AJ1650" s="19">
        <v>0.06</v>
      </c>
      <c r="AK1650" s="19">
        <v>0.06</v>
      </c>
    </row>
    <row r="1651" spans="1:37" x14ac:dyDescent="0.3">
      <c r="A1651" s="19" t="str">
        <f t="shared" si="40"/>
        <v>SDGbaseTRAv2_UrbAS_BAU_wICAGRcorrC_InvValcleat</v>
      </c>
      <c r="B1651" s="17" t="s">
        <v>221</v>
      </c>
      <c r="C1651" s="18" t="s">
        <v>277</v>
      </c>
      <c r="D1651" s="23" t="s">
        <v>186</v>
      </c>
      <c r="E1651" s="19" t="s">
        <v>103</v>
      </c>
      <c r="F1651" s="19">
        <v>0</v>
      </c>
      <c r="G1651" s="19">
        <v>0</v>
      </c>
      <c r="H1651" s="19">
        <v>0</v>
      </c>
      <c r="I1651" s="19">
        <v>0</v>
      </c>
      <c r="J1651" s="19">
        <v>0</v>
      </c>
      <c r="K1651" s="19">
        <v>0</v>
      </c>
      <c r="L1651" s="19">
        <v>0</v>
      </c>
      <c r="M1651" s="19">
        <v>0</v>
      </c>
      <c r="N1651" s="19">
        <v>0</v>
      </c>
      <c r="O1651" s="19">
        <v>0</v>
      </c>
      <c r="P1651" s="19">
        <v>0</v>
      </c>
      <c r="Q1651" s="19">
        <v>0</v>
      </c>
      <c r="R1651" s="19">
        <v>0</v>
      </c>
      <c r="S1651" s="19">
        <v>0</v>
      </c>
      <c r="T1651" s="19">
        <v>0</v>
      </c>
      <c r="U1651" s="19">
        <v>0</v>
      </c>
      <c r="V1651" s="19">
        <v>0</v>
      </c>
      <c r="W1651" s="19">
        <v>0</v>
      </c>
      <c r="X1651" s="19">
        <v>0</v>
      </c>
      <c r="Y1651" s="19">
        <v>0</v>
      </c>
      <c r="Z1651" s="19">
        <v>0</v>
      </c>
      <c r="AA1651" s="19">
        <v>0</v>
      </c>
      <c r="AB1651" s="19">
        <v>0</v>
      </c>
      <c r="AC1651" s="19">
        <v>0</v>
      </c>
      <c r="AD1651" s="19">
        <v>0</v>
      </c>
      <c r="AE1651" s="19">
        <v>0</v>
      </c>
      <c r="AF1651" s="19">
        <v>0</v>
      </c>
      <c r="AG1651" s="19">
        <v>0</v>
      </c>
      <c r="AH1651" s="19">
        <v>0</v>
      </c>
      <c r="AI1651" s="19">
        <v>0</v>
      </c>
      <c r="AJ1651" s="19">
        <v>0</v>
      </c>
      <c r="AK1651" s="19">
        <v>0</v>
      </c>
    </row>
    <row r="1652" spans="1:37" x14ac:dyDescent="0.3">
      <c r="A1652" s="19" t="str">
        <f t="shared" si="40"/>
        <v>SDGbaseTRAv2_UrbAS_BAU_wICAGRcorrC_InvValcprnt</v>
      </c>
      <c r="B1652" s="17" t="s">
        <v>221</v>
      </c>
      <c r="C1652" s="18" t="s">
        <v>277</v>
      </c>
      <c r="D1652" s="23" t="s">
        <v>186</v>
      </c>
      <c r="E1652" s="19" t="s">
        <v>104</v>
      </c>
      <c r="F1652" s="19">
        <v>0</v>
      </c>
      <c r="G1652" s="19">
        <v>0</v>
      </c>
      <c r="H1652" s="19">
        <v>0</v>
      </c>
      <c r="I1652" s="19">
        <v>0</v>
      </c>
      <c r="J1652" s="19">
        <v>0</v>
      </c>
      <c r="K1652" s="19">
        <v>0</v>
      </c>
      <c r="L1652" s="19">
        <v>0</v>
      </c>
      <c r="M1652" s="19">
        <v>0</v>
      </c>
      <c r="N1652" s="19">
        <v>0</v>
      </c>
      <c r="O1652" s="19">
        <v>0</v>
      </c>
      <c r="P1652" s="19">
        <v>0</v>
      </c>
      <c r="Q1652" s="19">
        <v>0</v>
      </c>
      <c r="R1652" s="19">
        <v>0</v>
      </c>
      <c r="S1652" s="19">
        <v>0</v>
      </c>
      <c r="T1652" s="19">
        <v>0</v>
      </c>
      <c r="U1652" s="19">
        <v>0</v>
      </c>
      <c r="V1652" s="19">
        <v>0</v>
      </c>
      <c r="W1652" s="19">
        <v>0</v>
      </c>
      <c r="X1652" s="19">
        <v>0</v>
      </c>
      <c r="Y1652" s="19">
        <v>0</v>
      </c>
      <c r="Z1652" s="19">
        <v>0</v>
      </c>
      <c r="AA1652" s="19">
        <v>0</v>
      </c>
      <c r="AB1652" s="19">
        <v>0</v>
      </c>
      <c r="AC1652" s="19">
        <v>0</v>
      </c>
      <c r="AD1652" s="19">
        <v>0</v>
      </c>
      <c r="AE1652" s="19">
        <v>0</v>
      </c>
      <c r="AF1652" s="19">
        <v>0</v>
      </c>
      <c r="AG1652" s="19">
        <v>0</v>
      </c>
      <c r="AH1652" s="19">
        <v>0</v>
      </c>
      <c r="AI1652" s="19">
        <v>0</v>
      </c>
      <c r="AJ1652" s="19">
        <v>0</v>
      </c>
      <c r="AK1652" s="19">
        <v>0</v>
      </c>
    </row>
    <row r="1653" spans="1:37" x14ac:dyDescent="0.3">
      <c r="A1653" s="19" t="str">
        <f t="shared" si="40"/>
        <v>SDGbaseTRAv2_UrbAS_BAU_wICAGRcorrC_InvValcrubb</v>
      </c>
      <c r="B1653" s="17" t="s">
        <v>221</v>
      </c>
      <c r="C1653" s="18" t="s">
        <v>277</v>
      </c>
      <c r="D1653" s="23" t="s">
        <v>186</v>
      </c>
      <c r="E1653" s="19" t="s">
        <v>105</v>
      </c>
      <c r="F1653" s="19">
        <v>0.01</v>
      </c>
      <c r="G1653" s="19">
        <v>0.01</v>
      </c>
      <c r="H1653" s="19">
        <v>0.01</v>
      </c>
      <c r="I1653" s="19">
        <v>0.01</v>
      </c>
      <c r="J1653" s="19">
        <v>0.01</v>
      </c>
      <c r="K1653" s="19">
        <v>0.01</v>
      </c>
      <c r="L1653" s="19">
        <v>0.01</v>
      </c>
      <c r="M1653" s="19">
        <v>0.01</v>
      </c>
      <c r="N1653" s="19">
        <v>0.01</v>
      </c>
      <c r="O1653" s="19">
        <v>0.01</v>
      </c>
      <c r="P1653" s="19">
        <v>0.01</v>
      </c>
      <c r="Q1653" s="19">
        <v>0.01</v>
      </c>
      <c r="R1653" s="19">
        <v>0.01</v>
      </c>
      <c r="S1653" s="19">
        <v>0.01</v>
      </c>
      <c r="T1653" s="19">
        <v>0.01</v>
      </c>
      <c r="U1653" s="19">
        <v>0.01</v>
      </c>
      <c r="V1653" s="19">
        <v>0.01</v>
      </c>
      <c r="W1653" s="19">
        <v>0.01</v>
      </c>
      <c r="X1653" s="19">
        <v>0.01</v>
      </c>
      <c r="Y1653" s="19">
        <v>0.01</v>
      </c>
      <c r="Z1653" s="19">
        <v>0.01</v>
      </c>
      <c r="AA1653" s="19">
        <v>0.01</v>
      </c>
      <c r="AB1653" s="19">
        <v>0.01</v>
      </c>
      <c r="AC1653" s="19">
        <v>0.01</v>
      </c>
      <c r="AD1653" s="19">
        <v>0.01</v>
      </c>
      <c r="AE1653" s="19">
        <v>0.01</v>
      </c>
      <c r="AF1653" s="19">
        <v>0.01</v>
      </c>
      <c r="AG1653" s="19">
        <v>0.01</v>
      </c>
      <c r="AH1653" s="19">
        <v>0.01</v>
      </c>
      <c r="AI1653" s="19">
        <v>0.01</v>
      </c>
      <c r="AJ1653" s="19">
        <v>0.01</v>
      </c>
      <c r="AK1653" s="19">
        <v>0.01</v>
      </c>
    </row>
    <row r="1654" spans="1:37" x14ac:dyDescent="0.3">
      <c r="A1654" s="19" t="str">
        <f t="shared" si="40"/>
        <v>SDGbaseTRAv2_UrbAS_BAU_wICAGRcorrC_InvValcplas</v>
      </c>
      <c r="B1654" s="17" t="s">
        <v>221</v>
      </c>
      <c r="C1654" s="18" t="s">
        <v>277</v>
      </c>
      <c r="D1654" s="23" t="s">
        <v>186</v>
      </c>
      <c r="E1654" s="19" t="s">
        <v>106</v>
      </c>
      <c r="F1654" s="19">
        <v>0.01</v>
      </c>
      <c r="G1654" s="19">
        <v>0.01</v>
      </c>
      <c r="H1654" s="19">
        <v>0.01</v>
      </c>
      <c r="I1654" s="19">
        <v>0.01</v>
      </c>
      <c r="J1654" s="19">
        <v>0.01</v>
      </c>
      <c r="K1654" s="19">
        <v>0.01</v>
      </c>
      <c r="L1654" s="19">
        <v>0.01</v>
      </c>
      <c r="M1654" s="19">
        <v>0.02</v>
      </c>
      <c r="N1654" s="19">
        <v>0.02</v>
      </c>
      <c r="O1654" s="19">
        <v>0.02</v>
      </c>
      <c r="P1654" s="19">
        <v>0.02</v>
      </c>
      <c r="Q1654" s="19">
        <v>0.02</v>
      </c>
      <c r="R1654" s="19">
        <v>0.02</v>
      </c>
      <c r="S1654" s="19">
        <v>0.02</v>
      </c>
      <c r="T1654" s="19">
        <v>0.02</v>
      </c>
      <c r="U1654" s="19">
        <v>0.02</v>
      </c>
      <c r="V1654" s="19">
        <v>0.02</v>
      </c>
      <c r="W1654" s="19">
        <v>0.02</v>
      </c>
      <c r="X1654" s="19">
        <v>0.02</v>
      </c>
      <c r="Y1654" s="19">
        <v>0.02</v>
      </c>
      <c r="Z1654" s="19">
        <v>0.02</v>
      </c>
      <c r="AA1654" s="19">
        <v>0.02</v>
      </c>
      <c r="AB1654" s="19">
        <v>0.02</v>
      </c>
      <c r="AC1654" s="19">
        <v>0.02</v>
      </c>
      <c r="AD1654" s="19">
        <v>0.03</v>
      </c>
      <c r="AE1654" s="19">
        <v>0.03</v>
      </c>
      <c r="AF1654" s="19">
        <v>0.03</v>
      </c>
      <c r="AG1654" s="19">
        <v>0.03</v>
      </c>
      <c r="AH1654" s="19">
        <v>0.03</v>
      </c>
      <c r="AI1654" s="19">
        <v>0.03</v>
      </c>
      <c r="AJ1654" s="19">
        <v>0.03</v>
      </c>
      <c r="AK1654" s="19">
        <v>0.03</v>
      </c>
    </row>
    <row r="1655" spans="1:37" x14ac:dyDescent="0.3">
      <c r="A1655" s="19" t="str">
        <f t="shared" si="40"/>
        <v>SDGbaseTRAv2_UrbAS_BAU_wICAGRcorrC_InvValcnmet</v>
      </c>
      <c r="B1655" s="17" t="s">
        <v>221</v>
      </c>
      <c r="C1655" s="18" t="s">
        <v>277</v>
      </c>
      <c r="D1655" s="23" t="s">
        <v>186</v>
      </c>
      <c r="E1655" s="19" t="s">
        <v>107</v>
      </c>
      <c r="F1655" s="19">
        <v>0.03</v>
      </c>
      <c r="G1655" s="19">
        <v>0.03</v>
      </c>
      <c r="H1655" s="19">
        <v>0.03</v>
      </c>
      <c r="I1655" s="19">
        <v>0.03</v>
      </c>
      <c r="J1655" s="19">
        <v>0.03</v>
      </c>
      <c r="K1655" s="19">
        <v>0.03</v>
      </c>
      <c r="L1655" s="19">
        <v>0.03</v>
      </c>
      <c r="M1655" s="19">
        <v>0.03</v>
      </c>
      <c r="N1655" s="19">
        <v>0.03</v>
      </c>
      <c r="O1655" s="19">
        <v>0.03</v>
      </c>
      <c r="P1655" s="19">
        <v>0.03</v>
      </c>
      <c r="Q1655" s="19">
        <v>0.03</v>
      </c>
      <c r="R1655" s="19">
        <v>0.04</v>
      </c>
      <c r="S1655" s="19">
        <v>0.04</v>
      </c>
      <c r="T1655" s="19">
        <v>0.04</v>
      </c>
      <c r="U1655" s="19">
        <v>0.04</v>
      </c>
      <c r="V1655" s="19">
        <v>0.04</v>
      </c>
      <c r="W1655" s="19">
        <v>0.04</v>
      </c>
      <c r="X1655" s="19">
        <v>0.04</v>
      </c>
      <c r="Y1655" s="19">
        <v>0.05</v>
      </c>
      <c r="Z1655" s="19">
        <v>0.05</v>
      </c>
      <c r="AA1655" s="19">
        <v>0.05</v>
      </c>
      <c r="AB1655" s="19">
        <v>0.05</v>
      </c>
      <c r="AC1655" s="19">
        <v>0.05</v>
      </c>
      <c r="AD1655" s="19">
        <v>0.05</v>
      </c>
      <c r="AE1655" s="19">
        <v>0.05</v>
      </c>
      <c r="AF1655" s="19">
        <v>0.05</v>
      </c>
      <c r="AG1655" s="19">
        <v>0.06</v>
      </c>
      <c r="AH1655" s="19">
        <v>0.06</v>
      </c>
      <c r="AI1655" s="19">
        <v>0.06</v>
      </c>
      <c r="AJ1655" s="19">
        <v>0.06</v>
      </c>
      <c r="AK1655" s="19">
        <v>0.06</v>
      </c>
    </row>
    <row r="1656" spans="1:37" x14ac:dyDescent="0.3">
      <c r="A1656" s="19" t="str">
        <f t="shared" si="40"/>
        <v>SDGbaseTRAv2_UrbAS_BAU_wICAGRcorrC_InvValcnfrm</v>
      </c>
      <c r="B1656" s="17" t="s">
        <v>221</v>
      </c>
      <c r="C1656" s="18" t="s">
        <v>277</v>
      </c>
      <c r="D1656" s="23" t="s">
        <v>186</v>
      </c>
      <c r="E1656" s="19" t="s">
        <v>108</v>
      </c>
      <c r="F1656" s="19">
        <v>1.58</v>
      </c>
      <c r="G1656" s="19">
        <v>1.49</v>
      </c>
      <c r="H1656" s="19">
        <v>1.61</v>
      </c>
      <c r="I1656" s="19">
        <v>1.72</v>
      </c>
      <c r="J1656" s="19">
        <v>1.8</v>
      </c>
      <c r="K1656" s="19">
        <v>1.87</v>
      </c>
      <c r="L1656" s="19">
        <v>1.91</v>
      </c>
      <c r="M1656" s="19">
        <v>1.91</v>
      </c>
      <c r="N1656" s="19">
        <v>1.92</v>
      </c>
      <c r="O1656" s="19">
        <v>1.9</v>
      </c>
      <c r="P1656" s="19">
        <v>1.92</v>
      </c>
      <c r="Q1656" s="19">
        <v>1.97</v>
      </c>
      <c r="R1656" s="19">
        <v>2.02</v>
      </c>
      <c r="S1656" s="19">
        <v>2.08</v>
      </c>
      <c r="T1656" s="19">
        <v>2.15</v>
      </c>
      <c r="U1656" s="19">
        <v>2.2200000000000002</v>
      </c>
      <c r="V1656" s="19">
        <v>2.2400000000000002</v>
      </c>
      <c r="W1656" s="19">
        <v>2.29</v>
      </c>
      <c r="X1656" s="19">
        <v>2.38</v>
      </c>
      <c r="Y1656" s="19">
        <v>2.4500000000000002</v>
      </c>
      <c r="Z1656" s="19">
        <v>2.52</v>
      </c>
      <c r="AA1656" s="19">
        <v>2.59</v>
      </c>
      <c r="AB1656" s="19">
        <v>2.91</v>
      </c>
      <c r="AC1656" s="19">
        <v>3.13</v>
      </c>
      <c r="AD1656" s="19">
        <v>3.24</v>
      </c>
      <c r="AE1656" s="19">
        <v>3.32</v>
      </c>
      <c r="AF1656" s="19">
        <v>3.4</v>
      </c>
      <c r="AG1656" s="19">
        <v>3.5</v>
      </c>
      <c r="AH1656" s="19">
        <v>3.8</v>
      </c>
      <c r="AI1656" s="19">
        <v>4.0599999999999996</v>
      </c>
      <c r="AJ1656" s="19">
        <v>4.17</v>
      </c>
      <c r="AK1656" s="19">
        <v>4.24</v>
      </c>
    </row>
    <row r="1657" spans="1:37" x14ac:dyDescent="0.3">
      <c r="A1657" s="19" t="str">
        <f t="shared" si="40"/>
        <v>SDGbaseTRAv2_UrbAS_BAU_wICAGRcorrC_InvValcmetp</v>
      </c>
      <c r="B1657" s="17" t="s">
        <v>221</v>
      </c>
      <c r="C1657" s="18" t="s">
        <v>277</v>
      </c>
      <c r="D1657" s="23" t="s">
        <v>186</v>
      </c>
      <c r="E1657" s="19" t="s">
        <v>109</v>
      </c>
      <c r="F1657" s="19">
        <v>2.84</v>
      </c>
      <c r="G1657" s="19">
        <v>2.77</v>
      </c>
      <c r="H1657" s="19">
        <v>2.88</v>
      </c>
      <c r="I1657" s="19">
        <v>2.97</v>
      </c>
      <c r="J1657" s="19">
        <v>3.04</v>
      </c>
      <c r="K1657" s="19">
        <v>3.1</v>
      </c>
      <c r="L1657" s="19">
        <v>3.18</v>
      </c>
      <c r="M1657" s="19">
        <v>3.25</v>
      </c>
      <c r="N1657" s="19">
        <v>3.33</v>
      </c>
      <c r="O1657" s="19">
        <v>3.4</v>
      </c>
      <c r="P1657" s="19">
        <v>3.49</v>
      </c>
      <c r="Q1657" s="19">
        <v>3.59</v>
      </c>
      <c r="R1657" s="19">
        <v>3.7</v>
      </c>
      <c r="S1657" s="19">
        <v>3.82</v>
      </c>
      <c r="T1657" s="19">
        <v>3.95</v>
      </c>
      <c r="U1657" s="19">
        <v>4.0999999999999996</v>
      </c>
      <c r="V1657" s="19">
        <v>4.21</v>
      </c>
      <c r="W1657" s="19">
        <v>4.3499999999999996</v>
      </c>
      <c r="X1657" s="19">
        <v>4.5599999999999996</v>
      </c>
      <c r="Y1657" s="19">
        <v>4.6900000000000004</v>
      </c>
      <c r="Z1657" s="19">
        <v>4.83</v>
      </c>
      <c r="AA1657" s="19">
        <v>4.97</v>
      </c>
      <c r="AB1657" s="19">
        <v>5.13</v>
      </c>
      <c r="AC1657" s="19">
        <v>5.28</v>
      </c>
      <c r="AD1657" s="19">
        <v>5.44</v>
      </c>
      <c r="AE1657" s="19">
        <v>5.6</v>
      </c>
      <c r="AF1657" s="19">
        <v>5.77</v>
      </c>
      <c r="AG1657" s="19">
        <v>5.95</v>
      </c>
      <c r="AH1657" s="19">
        <v>5.97</v>
      </c>
      <c r="AI1657" s="19">
        <v>5.97</v>
      </c>
      <c r="AJ1657" s="19">
        <v>5.97</v>
      </c>
      <c r="AK1657" s="19">
        <v>5.96</v>
      </c>
    </row>
    <row r="1658" spans="1:37" x14ac:dyDescent="0.3">
      <c r="A1658" s="19" t="str">
        <f t="shared" si="40"/>
        <v>SDGbaseTRAv2_UrbAS_BAU_wICAGRcorrC_InvValcmach</v>
      </c>
      <c r="B1658" s="17" t="s">
        <v>221</v>
      </c>
      <c r="C1658" s="18" t="s">
        <v>277</v>
      </c>
      <c r="D1658" s="23" t="s">
        <v>186</v>
      </c>
      <c r="E1658" s="19" t="s">
        <v>110</v>
      </c>
      <c r="F1658" s="19">
        <v>159.36000000000001</v>
      </c>
      <c r="G1658" s="19">
        <v>150.74</v>
      </c>
      <c r="H1658" s="19">
        <v>156.97</v>
      </c>
      <c r="I1658" s="19">
        <v>161.71</v>
      </c>
      <c r="J1658" s="19">
        <v>165.22</v>
      </c>
      <c r="K1658" s="19">
        <v>169.04</v>
      </c>
      <c r="L1658" s="19">
        <v>173.31</v>
      </c>
      <c r="M1658" s="19">
        <v>177.43</v>
      </c>
      <c r="N1658" s="19">
        <v>182.12</v>
      </c>
      <c r="O1658" s="19">
        <v>188.85</v>
      </c>
      <c r="P1658" s="19">
        <v>194.96</v>
      </c>
      <c r="Q1658" s="19">
        <v>200.69</v>
      </c>
      <c r="R1658" s="19">
        <v>206.59</v>
      </c>
      <c r="S1658" s="19">
        <v>213.55</v>
      </c>
      <c r="T1658" s="19">
        <v>220.91</v>
      </c>
      <c r="U1658" s="19">
        <v>229.34</v>
      </c>
      <c r="V1658" s="19">
        <v>237.03</v>
      </c>
      <c r="W1658" s="19">
        <v>245.52</v>
      </c>
      <c r="X1658" s="19">
        <v>255.17</v>
      </c>
      <c r="Y1658" s="19">
        <v>262.87</v>
      </c>
      <c r="Z1658" s="19">
        <v>270.86</v>
      </c>
      <c r="AA1658" s="19">
        <v>278.87</v>
      </c>
      <c r="AB1658" s="19">
        <v>290.82</v>
      </c>
      <c r="AC1658" s="19">
        <v>301.02</v>
      </c>
      <c r="AD1658" s="19">
        <v>310.06</v>
      </c>
      <c r="AE1658" s="19">
        <v>319.17</v>
      </c>
      <c r="AF1658" s="19">
        <v>328.55</v>
      </c>
      <c r="AG1658" s="19">
        <v>338.27</v>
      </c>
      <c r="AH1658" s="19">
        <v>342.08</v>
      </c>
      <c r="AI1658" s="19">
        <v>344.05</v>
      </c>
      <c r="AJ1658" s="19">
        <v>344.61</v>
      </c>
      <c r="AK1658" s="19">
        <v>344.13</v>
      </c>
    </row>
    <row r="1659" spans="1:37" x14ac:dyDescent="0.3">
      <c r="A1659" s="19" t="str">
        <f t="shared" si="40"/>
        <v>SDGbaseTRAv2_UrbAS_BAU_wICAGRcorrC_InvValcemch</v>
      </c>
      <c r="B1659" s="17" t="s">
        <v>221</v>
      </c>
      <c r="C1659" s="18" t="s">
        <v>277</v>
      </c>
      <c r="D1659" s="23" t="s">
        <v>186</v>
      </c>
      <c r="E1659" s="19" t="s">
        <v>111</v>
      </c>
      <c r="F1659" s="19">
        <v>74.739999999999995</v>
      </c>
      <c r="G1659" s="19">
        <v>69.61</v>
      </c>
      <c r="H1659" s="19">
        <v>72.650000000000006</v>
      </c>
      <c r="I1659" s="19">
        <v>74.98</v>
      </c>
      <c r="J1659" s="19">
        <v>76.680000000000007</v>
      </c>
      <c r="K1659" s="19">
        <v>78.48</v>
      </c>
      <c r="L1659" s="19">
        <v>80.47</v>
      </c>
      <c r="M1659" s="19">
        <v>82.32</v>
      </c>
      <c r="N1659" s="19">
        <v>84.47</v>
      </c>
      <c r="O1659" s="19">
        <v>87.44</v>
      </c>
      <c r="P1659" s="19">
        <v>90.26</v>
      </c>
      <c r="Q1659" s="19">
        <v>92.95</v>
      </c>
      <c r="R1659" s="19">
        <v>95.7</v>
      </c>
      <c r="S1659" s="19">
        <v>98.89</v>
      </c>
      <c r="T1659" s="19">
        <v>102.28</v>
      </c>
      <c r="U1659" s="19">
        <v>106.14</v>
      </c>
      <c r="V1659" s="19">
        <v>109.75</v>
      </c>
      <c r="W1659" s="19">
        <v>113.58</v>
      </c>
      <c r="X1659" s="19">
        <v>117.69</v>
      </c>
      <c r="Y1659" s="19">
        <v>121.25</v>
      </c>
      <c r="Z1659" s="19">
        <v>124.95</v>
      </c>
      <c r="AA1659" s="19">
        <v>128.65</v>
      </c>
      <c r="AB1659" s="19">
        <v>134.51</v>
      </c>
      <c r="AC1659" s="19">
        <v>139.41</v>
      </c>
      <c r="AD1659" s="19">
        <v>143.59</v>
      </c>
      <c r="AE1659" s="19">
        <v>147.76</v>
      </c>
      <c r="AF1659" s="19">
        <v>152.03</v>
      </c>
      <c r="AG1659" s="19">
        <v>156.15</v>
      </c>
      <c r="AH1659" s="19">
        <v>157.99</v>
      </c>
      <c r="AI1659" s="19">
        <v>158.78</v>
      </c>
      <c r="AJ1659" s="19">
        <v>158.76</v>
      </c>
      <c r="AK1659" s="19">
        <v>158.41999999999999</v>
      </c>
    </row>
    <row r="1660" spans="1:37" x14ac:dyDescent="0.3">
      <c r="A1660" s="19" t="str">
        <f t="shared" si="40"/>
        <v>SDGbaseTRAv2_UrbAS_BAU_wICAGRcorrC_InvValcsequ</v>
      </c>
      <c r="B1660" s="17" t="s">
        <v>221</v>
      </c>
      <c r="C1660" s="18" t="s">
        <v>277</v>
      </c>
      <c r="D1660" s="23" t="s">
        <v>186</v>
      </c>
      <c r="E1660" s="19" t="s">
        <v>112</v>
      </c>
      <c r="F1660" s="19">
        <v>34.74</v>
      </c>
      <c r="G1660" s="19">
        <v>32.020000000000003</v>
      </c>
      <c r="H1660" s="19">
        <v>33.340000000000003</v>
      </c>
      <c r="I1660" s="19">
        <v>34.22</v>
      </c>
      <c r="J1660" s="19">
        <v>34.92</v>
      </c>
      <c r="K1660" s="19">
        <v>35.729999999999997</v>
      </c>
      <c r="L1660" s="19">
        <v>36.65</v>
      </c>
      <c r="M1660" s="19">
        <v>37.61</v>
      </c>
      <c r="N1660" s="19">
        <v>38.67</v>
      </c>
      <c r="O1660" s="19">
        <v>40.57</v>
      </c>
      <c r="P1660" s="19">
        <v>41.98</v>
      </c>
      <c r="Q1660" s="19">
        <v>43.21</v>
      </c>
      <c r="R1660" s="19">
        <v>44.45</v>
      </c>
      <c r="S1660" s="19">
        <v>45.93</v>
      </c>
      <c r="T1660" s="19">
        <v>47.51</v>
      </c>
      <c r="U1660" s="19">
        <v>49.31</v>
      </c>
      <c r="V1660" s="19">
        <v>51.15</v>
      </c>
      <c r="W1660" s="19">
        <v>53</v>
      </c>
      <c r="X1660" s="19">
        <v>54.77</v>
      </c>
      <c r="Y1660" s="19">
        <v>56.42</v>
      </c>
      <c r="Z1660" s="19">
        <v>58.12</v>
      </c>
      <c r="AA1660" s="19">
        <v>59.85</v>
      </c>
      <c r="AB1660" s="19">
        <v>62.36</v>
      </c>
      <c r="AC1660" s="19">
        <v>64.489999999999995</v>
      </c>
      <c r="AD1660" s="19">
        <v>66.42</v>
      </c>
      <c r="AE1660" s="19">
        <v>68.36</v>
      </c>
      <c r="AF1660" s="19">
        <v>70.38</v>
      </c>
      <c r="AG1660" s="19">
        <v>72.349999999999994</v>
      </c>
      <c r="AH1660" s="19">
        <v>72.94</v>
      </c>
      <c r="AI1660" s="19">
        <v>72.959999999999994</v>
      </c>
      <c r="AJ1660" s="19">
        <v>72.81</v>
      </c>
      <c r="AK1660" s="19">
        <v>72.44</v>
      </c>
    </row>
    <row r="1661" spans="1:37" x14ac:dyDescent="0.3">
      <c r="A1661" s="19" t="str">
        <f t="shared" si="40"/>
        <v>SDGbaseTRAv2_UrbAS_BAU_wICAGRcorrC_InvValcvehi</v>
      </c>
      <c r="B1661" s="17" t="s">
        <v>221</v>
      </c>
      <c r="C1661" s="18" t="s">
        <v>277</v>
      </c>
      <c r="D1661" s="23" t="s">
        <v>186</v>
      </c>
      <c r="E1661" s="19" t="s">
        <v>113</v>
      </c>
      <c r="F1661" s="19">
        <v>115.65</v>
      </c>
      <c r="G1661" s="19">
        <v>107.23</v>
      </c>
      <c r="H1661" s="19">
        <v>111.8</v>
      </c>
      <c r="I1661" s="19">
        <v>115.57</v>
      </c>
      <c r="J1661" s="19">
        <v>118.32</v>
      </c>
      <c r="K1661" s="19">
        <v>121.15</v>
      </c>
      <c r="L1661" s="19">
        <v>124.17</v>
      </c>
      <c r="M1661" s="19">
        <v>126.74</v>
      </c>
      <c r="N1661" s="19">
        <v>129.9</v>
      </c>
      <c r="O1661" s="19">
        <v>133.86000000000001</v>
      </c>
      <c r="P1661" s="19">
        <v>138.12</v>
      </c>
      <c r="Q1661" s="19">
        <v>142.29</v>
      </c>
      <c r="R1661" s="19">
        <v>146.61000000000001</v>
      </c>
      <c r="S1661" s="19">
        <v>151.59</v>
      </c>
      <c r="T1661" s="19">
        <v>156.81</v>
      </c>
      <c r="U1661" s="19">
        <v>162.75</v>
      </c>
      <c r="V1661" s="19">
        <v>168.43</v>
      </c>
      <c r="W1661" s="19">
        <v>174.39</v>
      </c>
      <c r="X1661" s="19">
        <v>180.7</v>
      </c>
      <c r="Y1661" s="19">
        <v>189.79</v>
      </c>
      <c r="Z1661" s="19">
        <v>199.58</v>
      </c>
      <c r="AA1661" s="19">
        <v>209.41</v>
      </c>
      <c r="AB1661" s="19">
        <v>220.49</v>
      </c>
      <c r="AC1661" s="19">
        <v>229.79</v>
      </c>
      <c r="AD1661" s="19">
        <v>237.39</v>
      </c>
      <c r="AE1661" s="19">
        <v>244.72</v>
      </c>
      <c r="AF1661" s="19">
        <v>252.14</v>
      </c>
      <c r="AG1661" s="19">
        <v>258.79000000000002</v>
      </c>
      <c r="AH1661" s="19">
        <v>262.97000000000003</v>
      </c>
      <c r="AI1661" s="19">
        <v>266.36</v>
      </c>
      <c r="AJ1661" s="19">
        <v>267.81</v>
      </c>
      <c r="AK1661" s="19">
        <v>268.06</v>
      </c>
    </row>
    <row r="1662" spans="1:37" x14ac:dyDescent="0.3">
      <c r="A1662" s="19" t="str">
        <f t="shared" si="40"/>
        <v>SDGbaseTRAv2_UrbAS_BAU_wICAGRcorrC_InvValctequ</v>
      </c>
      <c r="B1662" s="17" t="s">
        <v>221</v>
      </c>
      <c r="C1662" s="18" t="s">
        <v>277</v>
      </c>
      <c r="D1662" s="23" t="s">
        <v>186</v>
      </c>
      <c r="E1662" s="19" t="s">
        <v>114</v>
      </c>
      <c r="F1662" s="19">
        <v>11.68</v>
      </c>
      <c r="G1662" s="19">
        <v>11.17</v>
      </c>
      <c r="H1662" s="19">
        <v>11.61</v>
      </c>
      <c r="I1662" s="19">
        <v>12.04</v>
      </c>
      <c r="J1662" s="19">
        <v>12.34</v>
      </c>
      <c r="K1662" s="19">
        <v>12.65</v>
      </c>
      <c r="L1662" s="19">
        <v>12.97</v>
      </c>
      <c r="M1662" s="19">
        <v>13.2</v>
      </c>
      <c r="N1662" s="19">
        <v>13.5</v>
      </c>
      <c r="O1662" s="19">
        <v>13.73</v>
      </c>
      <c r="P1662" s="19">
        <v>14.11</v>
      </c>
      <c r="Q1662" s="19">
        <v>14.52</v>
      </c>
      <c r="R1662" s="19">
        <v>14.98</v>
      </c>
      <c r="S1662" s="19">
        <v>15.5</v>
      </c>
      <c r="T1662" s="19">
        <v>16.04</v>
      </c>
      <c r="U1662" s="19">
        <v>16.66</v>
      </c>
      <c r="V1662" s="19">
        <v>17.239999999999998</v>
      </c>
      <c r="W1662" s="19">
        <v>17.86</v>
      </c>
      <c r="X1662" s="19">
        <v>18.55</v>
      </c>
      <c r="Y1662" s="19">
        <v>19.16</v>
      </c>
      <c r="Z1662" s="19">
        <v>19.8</v>
      </c>
      <c r="AA1662" s="19">
        <v>20.43</v>
      </c>
      <c r="AB1662" s="19">
        <v>21.61</v>
      </c>
      <c r="AC1662" s="19">
        <v>22.55</v>
      </c>
      <c r="AD1662" s="19">
        <v>23.25</v>
      </c>
      <c r="AE1662" s="19">
        <v>23.92</v>
      </c>
      <c r="AF1662" s="19">
        <v>24.59</v>
      </c>
      <c r="AG1662" s="19">
        <v>25.34</v>
      </c>
      <c r="AH1662" s="19">
        <v>26.02</v>
      </c>
      <c r="AI1662" s="19">
        <v>26.6</v>
      </c>
      <c r="AJ1662" s="19">
        <v>26.85</v>
      </c>
      <c r="AK1662" s="19">
        <v>26.97</v>
      </c>
    </row>
    <row r="1663" spans="1:37" x14ac:dyDescent="0.3">
      <c r="A1663" s="19" t="str">
        <f t="shared" ref="A1663:A1726" si="41">_xlfn.CONCAT(C1663,D1663,E1663)</f>
        <v>SDGbaseTRAv2_UrbAS_BAU_wICAGRcorrC_InvValcfurn</v>
      </c>
      <c r="B1663" s="17" t="s">
        <v>221</v>
      </c>
      <c r="C1663" s="18" t="s">
        <v>277</v>
      </c>
      <c r="D1663" s="23" t="s">
        <v>186</v>
      </c>
      <c r="E1663" s="19" t="s">
        <v>115</v>
      </c>
      <c r="F1663" s="19">
        <v>28.64</v>
      </c>
      <c r="G1663" s="19">
        <v>27.16</v>
      </c>
      <c r="H1663" s="19">
        <v>27.97</v>
      </c>
      <c r="I1663" s="19">
        <v>28.68</v>
      </c>
      <c r="J1663" s="19">
        <v>29.18</v>
      </c>
      <c r="K1663" s="19">
        <v>29.75</v>
      </c>
      <c r="L1663" s="19">
        <v>30.47</v>
      </c>
      <c r="M1663" s="19">
        <v>31.31</v>
      </c>
      <c r="N1663" s="19">
        <v>32.18</v>
      </c>
      <c r="O1663" s="19">
        <v>33.07</v>
      </c>
      <c r="P1663" s="19">
        <v>34.090000000000003</v>
      </c>
      <c r="Q1663" s="19">
        <v>35.1</v>
      </c>
      <c r="R1663" s="19">
        <v>36.11</v>
      </c>
      <c r="S1663" s="19">
        <v>37.299999999999997</v>
      </c>
      <c r="T1663" s="19">
        <v>38.56</v>
      </c>
      <c r="U1663" s="19">
        <v>40.03</v>
      </c>
      <c r="V1663" s="19">
        <v>41.49</v>
      </c>
      <c r="W1663" s="19">
        <v>42.96</v>
      </c>
      <c r="X1663" s="19">
        <v>44.42</v>
      </c>
      <c r="Y1663" s="19">
        <v>45.75</v>
      </c>
      <c r="Z1663" s="19">
        <v>47.16</v>
      </c>
      <c r="AA1663" s="19">
        <v>48.52</v>
      </c>
      <c r="AB1663" s="19">
        <v>49.62</v>
      </c>
      <c r="AC1663" s="19">
        <v>50.81</v>
      </c>
      <c r="AD1663" s="19">
        <v>52.29</v>
      </c>
      <c r="AE1663" s="19">
        <v>53.9</v>
      </c>
      <c r="AF1663" s="19">
        <v>55.58</v>
      </c>
      <c r="AG1663" s="19">
        <v>57.27</v>
      </c>
      <c r="AH1663" s="19">
        <v>56.83</v>
      </c>
      <c r="AI1663" s="19">
        <v>56.25</v>
      </c>
      <c r="AJ1663" s="19">
        <v>55.99</v>
      </c>
      <c r="AK1663" s="19">
        <v>55.67</v>
      </c>
    </row>
    <row r="1664" spans="1:37" x14ac:dyDescent="0.3">
      <c r="A1664" s="19" t="str">
        <f t="shared" si="41"/>
        <v>SDGbaseTRAv2_UrbAS_BAU_wICAGRcorrC_InvValcoman</v>
      </c>
      <c r="B1664" s="17" t="s">
        <v>221</v>
      </c>
      <c r="C1664" s="18" t="s">
        <v>277</v>
      </c>
      <c r="D1664" s="23" t="s">
        <v>186</v>
      </c>
      <c r="E1664" s="19" t="s">
        <v>116</v>
      </c>
      <c r="F1664" s="19">
        <v>1.75</v>
      </c>
      <c r="G1664" s="19">
        <v>1.66</v>
      </c>
      <c r="H1664" s="19">
        <v>1.7</v>
      </c>
      <c r="I1664" s="19">
        <v>1.73</v>
      </c>
      <c r="J1664" s="19">
        <v>1.76</v>
      </c>
      <c r="K1664" s="19">
        <v>1.79</v>
      </c>
      <c r="L1664" s="19">
        <v>1.84</v>
      </c>
      <c r="M1664" s="19">
        <v>1.89</v>
      </c>
      <c r="N1664" s="19">
        <v>1.94</v>
      </c>
      <c r="O1664" s="19">
        <v>2.0299999999999998</v>
      </c>
      <c r="P1664" s="19">
        <v>2.08</v>
      </c>
      <c r="Q1664" s="19">
        <v>2.12</v>
      </c>
      <c r="R1664" s="19">
        <v>2.17</v>
      </c>
      <c r="S1664" s="19">
        <v>2.23</v>
      </c>
      <c r="T1664" s="19">
        <v>2.2999999999999998</v>
      </c>
      <c r="U1664" s="19">
        <v>2.38</v>
      </c>
      <c r="V1664" s="19">
        <v>2.4700000000000002</v>
      </c>
      <c r="W1664" s="19">
        <v>2.56</v>
      </c>
      <c r="X1664" s="19">
        <v>2.64</v>
      </c>
      <c r="Y1664" s="19">
        <v>2.72</v>
      </c>
      <c r="Z1664" s="19">
        <v>2.8</v>
      </c>
      <c r="AA1664" s="19">
        <v>2.88</v>
      </c>
      <c r="AB1664" s="19">
        <v>2.96</v>
      </c>
      <c r="AC1664" s="19">
        <v>3.04</v>
      </c>
      <c r="AD1664" s="19">
        <v>3.13</v>
      </c>
      <c r="AE1664" s="19">
        <v>3.23</v>
      </c>
      <c r="AF1664" s="19">
        <v>3.34</v>
      </c>
      <c r="AG1664" s="19">
        <v>3.44</v>
      </c>
      <c r="AH1664" s="19">
        <v>3.45</v>
      </c>
      <c r="AI1664" s="19">
        <v>3.44</v>
      </c>
      <c r="AJ1664" s="19">
        <v>3.45</v>
      </c>
      <c r="AK1664" s="19">
        <v>3.45</v>
      </c>
    </row>
    <row r="1665" spans="1:37" x14ac:dyDescent="0.3">
      <c r="A1665" s="19" t="str">
        <f t="shared" si="41"/>
        <v>SDGbaseTRAv2_UrbAS_BAU_wICAGRcorrC_InvValccons</v>
      </c>
      <c r="B1665" s="17" t="s">
        <v>221</v>
      </c>
      <c r="C1665" s="18" t="s">
        <v>277</v>
      </c>
      <c r="D1665" s="23" t="s">
        <v>186</v>
      </c>
      <c r="E1665" s="19" t="s">
        <v>117</v>
      </c>
      <c r="F1665" s="19">
        <v>407.96</v>
      </c>
      <c r="G1665" s="19">
        <v>394.25</v>
      </c>
      <c r="H1665" s="19">
        <v>403.31</v>
      </c>
      <c r="I1665" s="19">
        <v>414.59</v>
      </c>
      <c r="J1665" s="19">
        <v>425.49</v>
      </c>
      <c r="K1665" s="19">
        <v>430.75</v>
      </c>
      <c r="L1665" s="19">
        <v>439.11</v>
      </c>
      <c r="M1665" s="19">
        <v>449.92</v>
      </c>
      <c r="N1665" s="19">
        <v>461.45</v>
      </c>
      <c r="O1665" s="19">
        <v>473.25</v>
      </c>
      <c r="P1665" s="19">
        <v>487.12</v>
      </c>
      <c r="Q1665" s="19">
        <v>501.17</v>
      </c>
      <c r="R1665" s="19">
        <v>514.33000000000004</v>
      </c>
      <c r="S1665" s="19">
        <v>531.22</v>
      </c>
      <c r="T1665" s="19">
        <v>549.05999999999995</v>
      </c>
      <c r="U1665" s="19">
        <v>569.54</v>
      </c>
      <c r="V1665" s="19">
        <v>589.87</v>
      </c>
      <c r="W1665" s="19">
        <v>610.72</v>
      </c>
      <c r="X1665" s="19">
        <v>632.27</v>
      </c>
      <c r="Y1665" s="19">
        <v>651.21</v>
      </c>
      <c r="Z1665" s="19">
        <v>671.48</v>
      </c>
      <c r="AA1665" s="19">
        <v>690.66</v>
      </c>
      <c r="AB1665" s="19">
        <v>705.5</v>
      </c>
      <c r="AC1665" s="19">
        <v>722.44</v>
      </c>
      <c r="AD1665" s="19">
        <v>743.96</v>
      </c>
      <c r="AE1665" s="19">
        <v>767.58</v>
      </c>
      <c r="AF1665" s="19">
        <v>792.08</v>
      </c>
      <c r="AG1665" s="19">
        <v>816.61</v>
      </c>
      <c r="AH1665" s="19">
        <v>813.38</v>
      </c>
      <c r="AI1665" s="19">
        <v>807.46</v>
      </c>
      <c r="AJ1665" s="19">
        <v>805.42</v>
      </c>
      <c r="AK1665" s="19">
        <v>802.45</v>
      </c>
    </row>
    <row r="1666" spans="1:37" x14ac:dyDescent="0.3">
      <c r="A1666" s="19" t="str">
        <f t="shared" si="41"/>
        <v>SDGbaseTRAv2_UrbAS_BAU_wICAGRcorrC_InvValcbsrv</v>
      </c>
      <c r="B1666" s="17" t="s">
        <v>221</v>
      </c>
      <c r="C1666" s="18" t="s">
        <v>277</v>
      </c>
      <c r="D1666" s="23" t="s">
        <v>186</v>
      </c>
      <c r="E1666" s="19" t="s">
        <v>118</v>
      </c>
      <c r="F1666" s="19">
        <v>64.14</v>
      </c>
      <c r="G1666" s="19">
        <v>56.74</v>
      </c>
      <c r="H1666" s="19">
        <v>58.82</v>
      </c>
      <c r="I1666" s="19">
        <v>60.48</v>
      </c>
      <c r="J1666" s="19">
        <v>61.7</v>
      </c>
      <c r="K1666" s="19">
        <v>63.08</v>
      </c>
      <c r="L1666" s="19">
        <v>64.680000000000007</v>
      </c>
      <c r="M1666" s="19">
        <v>66.48</v>
      </c>
      <c r="N1666" s="19">
        <v>68.349999999999994</v>
      </c>
      <c r="O1666" s="19">
        <v>70.42</v>
      </c>
      <c r="P1666" s="19">
        <v>72.63</v>
      </c>
      <c r="Q1666" s="19">
        <v>74.78</v>
      </c>
      <c r="R1666" s="19">
        <v>76.95</v>
      </c>
      <c r="S1666" s="19">
        <v>79.56</v>
      </c>
      <c r="T1666" s="19">
        <v>82.28</v>
      </c>
      <c r="U1666" s="19">
        <v>85.37</v>
      </c>
      <c r="V1666" s="19">
        <v>88.65</v>
      </c>
      <c r="W1666" s="19">
        <v>91.88</v>
      </c>
      <c r="X1666" s="19">
        <v>94.83</v>
      </c>
      <c r="Y1666" s="19">
        <v>97.71</v>
      </c>
      <c r="Z1666" s="19">
        <v>100.74</v>
      </c>
      <c r="AA1666" s="19">
        <v>103.64</v>
      </c>
      <c r="AB1666" s="19">
        <v>105.95</v>
      </c>
      <c r="AC1666" s="19">
        <v>108.47</v>
      </c>
      <c r="AD1666" s="19">
        <v>111.62</v>
      </c>
      <c r="AE1666" s="19">
        <v>115.09</v>
      </c>
      <c r="AF1666" s="19">
        <v>118.73</v>
      </c>
      <c r="AG1666" s="19">
        <v>122.21</v>
      </c>
      <c r="AH1666" s="19">
        <v>121.73</v>
      </c>
      <c r="AI1666" s="19">
        <v>120.67</v>
      </c>
      <c r="AJ1666" s="19">
        <v>120.03</v>
      </c>
      <c r="AK1666" s="19">
        <v>119.2</v>
      </c>
    </row>
    <row r="1667" spans="1:37" x14ac:dyDescent="0.3">
      <c r="A1667" s="19" t="str">
        <f t="shared" si="41"/>
        <v>SDGbaseTRAv2_UrbAS_BAU_wICAGRcorrC_InvValcimpt</v>
      </c>
      <c r="B1667" s="17" t="s">
        <v>221</v>
      </c>
      <c r="C1667" s="18" t="s">
        <v>277</v>
      </c>
      <c r="D1667" s="23" t="s">
        <v>186</v>
      </c>
      <c r="E1667" s="19" t="s">
        <v>119</v>
      </c>
      <c r="F1667" s="19">
        <v>2.86</v>
      </c>
      <c r="G1667" s="19">
        <v>2.92</v>
      </c>
      <c r="H1667" s="19">
        <v>2.95</v>
      </c>
      <c r="I1667" s="19">
        <v>2.94</v>
      </c>
      <c r="J1667" s="19">
        <v>2.94</v>
      </c>
      <c r="K1667" s="19">
        <v>2.94</v>
      </c>
      <c r="L1667" s="19">
        <v>2.95</v>
      </c>
      <c r="M1667" s="19">
        <v>2.96</v>
      </c>
      <c r="N1667" s="19">
        <v>2.97</v>
      </c>
      <c r="O1667" s="19">
        <v>3.06</v>
      </c>
      <c r="P1667" s="19">
        <v>3.08</v>
      </c>
      <c r="Q1667" s="19">
        <v>3.09</v>
      </c>
      <c r="R1667" s="19">
        <v>3.09</v>
      </c>
      <c r="S1667" s="19">
        <v>3.09</v>
      </c>
      <c r="T1667" s="19">
        <v>3.1</v>
      </c>
      <c r="U1667" s="19">
        <v>3.11</v>
      </c>
      <c r="V1667" s="19">
        <v>3.11</v>
      </c>
      <c r="W1667" s="19">
        <v>3.11</v>
      </c>
      <c r="X1667" s="19">
        <v>3.12</v>
      </c>
      <c r="Y1667" s="19">
        <v>3.12</v>
      </c>
      <c r="Z1667" s="19">
        <v>3.12</v>
      </c>
      <c r="AA1667" s="19">
        <v>3.12</v>
      </c>
      <c r="AB1667" s="19">
        <v>3.14</v>
      </c>
      <c r="AC1667" s="19">
        <v>3.14</v>
      </c>
      <c r="AD1667" s="19">
        <v>3.15</v>
      </c>
      <c r="AE1667" s="19">
        <v>3.15</v>
      </c>
      <c r="AF1667" s="19">
        <v>3.15</v>
      </c>
      <c r="AG1667" s="19">
        <v>3.14</v>
      </c>
      <c r="AH1667" s="19">
        <v>3.13</v>
      </c>
      <c r="AI1667" s="19">
        <v>3.1</v>
      </c>
      <c r="AJ1667" s="19">
        <v>3.08</v>
      </c>
      <c r="AK1667" s="19">
        <v>3.06</v>
      </c>
    </row>
    <row r="1668" spans="1:37" x14ac:dyDescent="0.3">
      <c r="A1668" s="19" t="str">
        <f t="shared" si="41"/>
        <v>SDGbaseTRAv2_UrbAS_BAU_wICAGRcorrC_InvValtotal</v>
      </c>
      <c r="B1668" s="17" t="s">
        <v>221</v>
      </c>
      <c r="C1668" s="18" t="s">
        <v>277</v>
      </c>
      <c r="D1668" s="23" t="s">
        <v>186</v>
      </c>
      <c r="E1668" s="19" t="s">
        <v>1</v>
      </c>
      <c r="F1668" s="19">
        <v>906.02</v>
      </c>
      <c r="G1668" s="19">
        <v>857.83</v>
      </c>
      <c r="H1668" s="19">
        <v>885.7</v>
      </c>
      <c r="I1668" s="19">
        <v>911.72</v>
      </c>
      <c r="J1668" s="19">
        <v>933.47</v>
      </c>
      <c r="K1668" s="19">
        <v>950.42</v>
      </c>
      <c r="L1668" s="19">
        <v>971.8</v>
      </c>
      <c r="M1668" s="19">
        <v>995.1</v>
      </c>
      <c r="N1668" s="19">
        <v>1020.89</v>
      </c>
      <c r="O1668" s="19">
        <v>1051.68</v>
      </c>
      <c r="P1668" s="19">
        <v>1083.94</v>
      </c>
      <c r="Q1668" s="19">
        <v>1115.5899999999999</v>
      </c>
      <c r="R1668" s="19">
        <v>1146.81</v>
      </c>
      <c r="S1668" s="19">
        <v>1184.8900000000001</v>
      </c>
      <c r="T1668" s="19">
        <v>1225.06</v>
      </c>
      <c r="U1668" s="19">
        <v>1271.07</v>
      </c>
      <c r="V1668" s="19">
        <v>1315.75</v>
      </c>
      <c r="W1668" s="19">
        <v>1362.34</v>
      </c>
      <c r="X1668" s="19">
        <v>1411.22</v>
      </c>
      <c r="Y1668" s="19">
        <v>1457.29</v>
      </c>
      <c r="Z1668" s="19">
        <v>1506.08</v>
      </c>
      <c r="AA1668" s="19">
        <v>1553.74</v>
      </c>
      <c r="AB1668" s="19">
        <v>1605.13</v>
      </c>
      <c r="AC1668" s="19">
        <v>1653.71</v>
      </c>
      <c r="AD1668" s="19">
        <v>1703.68</v>
      </c>
      <c r="AE1668" s="19">
        <v>1755.95</v>
      </c>
      <c r="AF1668" s="19">
        <v>1809.91</v>
      </c>
      <c r="AG1668" s="19">
        <v>1863.2</v>
      </c>
      <c r="AH1668" s="19">
        <v>1870.46</v>
      </c>
      <c r="AI1668" s="19">
        <v>1869.87</v>
      </c>
      <c r="AJ1668" s="19">
        <v>1869.1</v>
      </c>
      <c r="AK1668" s="19">
        <v>1864.21</v>
      </c>
    </row>
    <row r="1669" spans="1:37" x14ac:dyDescent="0.3">
      <c r="A1669" s="19" t="str">
        <f t="shared" si="41"/>
        <v>SDGbaseTRAv2_UrbAS_BAU_wICAGRcorrIADJXtotal</v>
      </c>
      <c r="B1669" s="17" t="s">
        <v>221</v>
      </c>
      <c r="C1669" s="18" t="s">
        <v>277</v>
      </c>
      <c r="D1669" s="23" t="s">
        <v>187</v>
      </c>
      <c r="E1669" s="19" t="s">
        <v>1</v>
      </c>
      <c r="F1669" s="19">
        <v>1</v>
      </c>
      <c r="G1669" s="19">
        <v>0.91</v>
      </c>
      <c r="H1669" s="19">
        <v>0.94</v>
      </c>
      <c r="I1669" s="19">
        <v>0.96</v>
      </c>
      <c r="J1669" s="19">
        <v>0.98</v>
      </c>
      <c r="K1669" s="19">
        <v>1</v>
      </c>
      <c r="L1669" s="19">
        <v>1.02</v>
      </c>
      <c r="M1669" s="19">
        <v>1.05</v>
      </c>
      <c r="N1669" s="19">
        <v>1.08</v>
      </c>
      <c r="O1669" s="19">
        <v>1.1200000000000001</v>
      </c>
      <c r="P1669" s="19">
        <v>1.1499999999999999</v>
      </c>
      <c r="Q1669" s="19">
        <v>1.18</v>
      </c>
      <c r="R1669" s="19">
        <v>1.21</v>
      </c>
      <c r="S1669" s="19">
        <v>1.25</v>
      </c>
      <c r="T1669" s="19">
        <v>1.29</v>
      </c>
      <c r="U1669" s="19">
        <v>1.34</v>
      </c>
      <c r="V1669" s="19">
        <v>1.39</v>
      </c>
      <c r="W1669" s="19">
        <v>1.44</v>
      </c>
      <c r="X1669" s="19">
        <v>1.48</v>
      </c>
      <c r="Y1669" s="19">
        <v>1.53</v>
      </c>
      <c r="Z1669" s="19">
        <v>1.58</v>
      </c>
      <c r="AA1669" s="19">
        <v>1.62</v>
      </c>
      <c r="AB1669" s="19">
        <v>1.67</v>
      </c>
      <c r="AC1669" s="19">
        <v>1.71</v>
      </c>
      <c r="AD1669" s="19">
        <v>1.76</v>
      </c>
      <c r="AE1669" s="19">
        <v>1.81</v>
      </c>
      <c r="AF1669" s="19">
        <v>1.87</v>
      </c>
      <c r="AG1669" s="19">
        <v>1.92</v>
      </c>
      <c r="AH1669" s="19">
        <v>1.91</v>
      </c>
      <c r="AI1669" s="19">
        <v>1.9</v>
      </c>
      <c r="AJ1669" s="19">
        <v>1.89</v>
      </c>
      <c r="AK1669" s="19">
        <v>1.88</v>
      </c>
    </row>
    <row r="1670" spans="1:37" x14ac:dyDescent="0.3">
      <c r="A1670" s="19" t="str">
        <f t="shared" si="41"/>
        <v>SDGbaseTRAv2_UrbAS_BAU_wICAGRcorrC_QINV_IADJtotal</v>
      </c>
      <c r="B1670" s="17" t="s">
        <v>221</v>
      </c>
      <c r="C1670" s="18" t="s">
        <v>277</v>
      </c>
      <c r="D1670" s="23" t="s">
        <v>188</v>
      </c>
      <c r="E1670" s="19" t="s">
        <v>1</v>
      </c>
      <c r="F1670" s="19">
        <v>906.02</v>
      </c>
      <c r="G1670" s="19">
        <v>944.54</v>
      </c>
      <c r="H1670" s="19">
        <v>946.37</v>
      </c>
      <c r="I1670" s="19">
        <v>950.27</v>
      </c>
      <c r="J1670" s="19">
        <v>955.16</v>
      </c>
      <c r="K1670" s="19">
        <v>952.65</v>
      </c>
      <c r="L1670" s="19">
        <v>950.64</v>
      </c>
      <c r="M1670" s="19">
        <v>947.54</v>
      </c>
      <c r="N1670" s="19">
        <v>945.64</v>
      </c>
      <c r="O1670" s="19">
        <v>941.99</v>
      </c>
      <c r="P1670" s="19">
        <v>942.29</v>
      </c>
      <c r="Q1670" s="19">
        <v>943.41</v>
      </c>
      <c r="R1670" s="19">
        <v>944.23</v>
      </c>
      <c r="S1670" s="19">
        <v>945.42</v>
      </c>
      <c r="T1670" s="19">
        <v>946.47</v>
      </c>
      <c r="U1670" s="19">
        <v>947.24</v>
      </c>
      <c r="V1670" s="19">
        <v>945.81</v>
      </c>
      <c r="W1670" s="19">
        <v>946.26</v>
      </c>
      <c r="X1670" s="19">
        <v>950.72</v>
      </c>
      <c r="Y1670" s="19">
        <v>952.54</v>
      </c>
      <c r="Z1670" s="19">
        <v>954.37</v>
      </c>
      <c r="AA1670" s="19">
        <v>956.21</v>
      </c>
      <c r="AB1670" s="19">
        <v>963.59</v>
      </c>
      <c r="AC1670" s="19">
        <v>968.59</v>
      </c>
      <c r="AD1670" s="19">
        <v>970.05</v>
      </c>
      <c r="AE1670" s="19">
        <v>970.48</v>
      </c>
      <c r="AF1670" s="19">
        <v>970.33</v>
      </c>
      <c r="AG1670" s="19">
        <v>970.36</v>
      </c>
      <c r="AH1670" s="19">
        <v>977.69</v>
      </c>
      <c r="AI1670" s="19">
        <v>984.66</v>
      </c>
      <c r="AJ1670" s="19">
        <v>988.24</v>
      </c>
      <c r="AK1670" s="19">
        <v>991.48</v>
      </c>
    </row>
    <row r="1671" spans="1:37" x14ac:dyDescent="0.3">
      <c r="A1671" s="19" t="str">
        <f t="shared" si="41"/>
        <v>SDGbaseTRAv2_UrbAS_BAU_wICAGRcorrtrnsfrx_govent-n</v>
      </c>
      <c r="B1671" s="17" t="s">
        <v>221</v>
      </c>
      <c r="C1671" s="18" t="s">
        <v>277</v>
      </c>
      <c r="D1671" s="23" t="s">
        <v>193</v>
      </c>
      <c r="E1671" s="19" t="s">
        <v>82</v>
      </c>
      <c r="F1671" s="19">
        <v>182.31</v>
      </c>
      <c r="G1671" s="19">
        <v>182.31</v>
      </c>
      <c r="H1671" s="19">
        <v>182.31</v>
      </c>
      <c r="I1671" s="19">
        <v>182.31</v>
      </c>
      <c r="J1671" s="19">
        <v>182.31</v>
      </c>
      <c r="K1671" s="19">
        <v>182.31</v>
      </c>
      <c r="L1671" s="19">
        <v>182.31</v>
      </c>
      <c r="M1671" s="19">
        <v>182.31</v>
      </c>
      <c r="N1671" s="19">
        <v>182.31</v>
      </c>
      <c r="O1671" s="19">
        <v>182.31</v>
      </c>
      <c r="P1671" s="19">
        <v>182.31</v>
      </c>
      <c r="Q1671" s="19">
        <v>182.31</v>
      </c>
      <c r="R1671" s="19">
        <v>182.31</v>
      </c>
      <c r="S1671" s="19">
        <v>182.31</v>
      </c>
      <c r="T1671" s="19">
        <v>182.31</v>
      </c>
      <c r="U1671" s="19">
        <v>182.31</v>
      </c>
      <c r="V1671" s="19">
        <v>182.31</v>
      </c>
      <c r="W1671" s="19">
        <v>182.31</v>
      </c>
      <c r="X1671" s="19">
        <v>182.31</v>
      </c>
      <c r="Y1671" s="19">
        <v>182.31</v>
      </c>
      <c r="Z1671" s="19">
        <v>182.31</v>
      </c>
      <c r="AA1671" s="19">
        <v>182.31</v>
      </c>
      <c r="AB1671" s="19">
        <v>182.31</v>
      </c>
      <c r="AC1671" s="19">
        <v>182.31</v>
      </c>
      <c r="AD1671" s="19">
        <v>182.31</v>
      </c>
      <c r="AE1671" s="19">
        <v>182.31</v>
      </c>
      <c r="AF1671" s="19">
        <v>182.31</v>
      </c>
      <c r="AG1671" s="19">
        <v>182.31</v>
      </c>
      <c r="AH1671" s="19">
        <v>182.31</v>
      </c>
      <c r="AI1671" s="19">
        <v>182.31</v>
      </c>
      <c r="AJ1671" s="19">
        <v>182.31</v>
      </c>
      <c r="AK1671" s="19">
        <v>182.31</v>
      </c>
    </row>
    <row r="1672" spans="1:37" x14ac:dyDescent="0.3">
      <c r="A1672" s="19" t="str">
        <f t="shared" si="41"/>
        <v>SDGbaseTRAv2_UrbAS_BAU_wICAGRcorrtrnsfrx_govhhd-0</v>
      </c>
      <c r="B1672" s="17" t="s">
        <v>221</v>
      </c>
      <c r="C1672" s="18" t="s">
        <v>277</v>
      </c>
      <c r="D1672" s="23" t="s">
        <v>193</v>
      </c>
      <c r="E1672" s="19" t="s">
        <v>84</v>
      </c>
      <c r="F1672" s="19">
        <v>42.27</v>
      </c>
      <c r="G1672" s="19">
        <v>42.27</v>
      </c>
      <c r="H1672" s="19">
        <v>40.130000000000003</v>
      </c>
      <c r="I1672" s="19">
        <v>41.62</v>
      </c>
      <c r="J1672" s="19">
        <v>42.78</v>
      </c>
      <c r="K1672" s="19">
        <v>43.8</v>
      </c>
      <c r="L1672" s="19">
        <v>44.98</v>
      </c>
      <c r="M1672" s="19">
        <v>46.31</v>
      </c>
      <c r="N1672" s="19">
        <v>47.67</v>
      </c>
      <c r="O1672" s="19">
        <v>49.16</v>
      </c>
      <c r="P1672" s="19">
        <v>50.86</v>
      </c>
      <c r="Q1672" s="19">
        <v>52.67</v>
      </c>
      <c r="R1672" s="19">
        <v>54.47</v>
      </c>
      <c r="S1672" s="19">
        <v>56.58</v>
      </c>
      <c r="T1672" s="19">
        <v>58.75</v>
      </c>
      <c r="U1672" s="19">
        <v>61.03</v>
      </c>
      <c r="V1672" s="19">
        <v>63.62</v>
      </c>
      <c r="W1672" s="19">
        <v>66.16</v>
      </c>
      <c r="X1672" s="19">
        <v>68.819999999999993</v>
      </c>
      <c r="Y1672" s="19">
        <v>71.61</v>
      </c>
      <c r="Z1672" s="19">
        <v>74.28</v>
      </c>
      <c r="AA1672" s="19">
        <v>77.11</v>
      </c>
      <c r="AB1672" s="19">
        <v>79.900000000000006</v>
      </c>
      <c r="AC1672" s="19">
        <v>83</v>
      </c>
      <c r="AD1672" s="19">
        <v>85.95</v>
      </c>
      <c r="AE1672" s="19">
        <v>88.95</v>
      </c>
      <c r="AF1672" s="19">
        <v>92.08</v>
      </c>
      <c r="AG1672" s="19">
        <v>95.33</v>
      </c>
      <c r="AH1672" s="19">
        <v>98.59</v>
      </c>
      <c r="AI1672" s="19">
        <v>99.57</v>
      </c>
      <c r="AJ1672" s="19">
        <v>100.16</v>
      </c>
      <c r="AK1672" s="19">
        <v>100.69</v>
      </c>
    </row>
    <row r="1673" spans="1:37" x14ac:dyDescent="0.3">
      <c r="A1673" s="19" t="str">
        <f t="shared" si="41"/>
        <v>SDGbaseTRAv2_UrbAS_BAU_wICAGRcorrtrnsfrx_govhhd-1</v>
      </c>
      <c r="B1673" s="17" t="s">
        <v>221</v>
      </c>
      <c r="C1673" s="18" t="s">
        <v>277</v>
      </c>
      <c r="D1673" s="23" t="s">
        <v>193</v>
      </c>
      <c r="E1673" s="19" t="s">
        <v>85</v>
      </c>
      <c r="F1673" s="19">
        <v>53.47</v>
      </c>
      <c r="G1673" s="19">
        <v>53.47</v>
      </c>
      <c r="H1673" s="19">
        <v>50.76</v>
      </c>
      <c r="I1673" s="19">
        <v>52.65</v>
      </c>
      <c r="J1673" s="19">
        <v>54.12</v>
      </c>
      <c r="K1673" s="19">
        <v>55.41</v>
      </c>
      <c r="L1673" s="19">
        <v>56.9</v>
      </c>
      <c r="M1673" s="19">
        <v>58.58</v>
      </c>
      <c r="N1673" s="19">
        <v>60.3</v>
      </c>
      <c r="O1673" s="19">
        <v>62.18</v>
      </c>
      <c r="P1673" s="19">
        <v>64.34</v>
      </c>
      <c r="Q1673" s="19">
        <v>66.63</v>
      </c>
      <c r="R1673" s="19">
        <v>68.91</v>
      </c>
      <c r="S1673" s="19">
        <v>71.58</v>
      </c>
      <c r="T1673" s="19">
        <v>74.31</v>
      </c>
      <c r="U1673" s="19">
        <v>77.2</v>
      </c>
      <c r="V1673" s="19">
        <v>80.47</v>
      </c>
      <c r="W1673" s="19">
        <v>83.69</v>
      </c>
      <c r="X1673" s="19">
        <v>87.05</v>
      </c>
      <c r="Y1673" s="19">
        <v>90.58</v>
      </c>
      <c r="Z1673" s="19">
        <v>93.96</v>
      </c>
      <c r="AA1673" s="19">
        <v>97.54</v>
      </c>
      <c r="AB1673" s="19">
        <v>101.07</v>
      </c>
      <c r="AC1673" s="19">
        <v>104.99</v>
      </c>
      <c r="AD1673" s="19">
        <v>108.72</v>
      </c>
      <c r="AE1673" s="19">
        <v>112.52</v>
      </c>
      <c r="AF1673" s="19">
        <v>116.47</v>
      </c>
      <c r="AG1673" s="19">
        <v>120.59</v>
      </c>
      <c r="AH1673" s="19">
        <v>124.71</v>
      </c>
      <c r="AI1673" s="19">
        <v>125.95</v>
      </c>
      <c r="AJ1673" s="19">
        <v>126.7</v>
      </c>
      <c r="AK1673" s="19">
        <v>127.37</v>
      </c>
    </row>
    <row r="1674" spans="1:37" x14ac:dyDescent="0.3">
      <c r="A1674" s="19" t="str">
        <f t="shared" si="41"/>
        <v>SDGbaseTRAv2_UrbAS_BAU_wICAGRcorrtrnsfrx_govhhd-2</v>
      </c>
      <c r="B1674" s="17" t="s">
        <v>221</v>
      </c>
      <c r="C1674" s="18" t="s">
        <v>277</v>
      </c>
      <c r="D1674" s="23" t="s">
        <v>193</v>
      </c>
      <c r="E1674" s="19" t="s">
        <v>86</v>
      </c>
      <c r="F1674" s="19">
        <v>58.1</v>
      </c>
      <c r="G1674" s="19">
        <v>58.1</v>
      </c>
      <c r="H1674" s="19">
        <v>55.15</v>
      </c>
      <c r="I1674" s="19">
        <v>57.2</v>
      </c>
      <c r="J1674" s="19">
        <v>58.8</v>
      </c>
      <c r="K1674" s="19">
        <v>60.2</v>
      </c>
      <c r="L1674" s="19">
        <v>61.82</v>
      </c>
      <c r="M1674" s="19">
        <v>63.64</v>
      </c>
      <c r="N1674" s="19">
        <v>65.52</v>
      </c>
      <c r="O1674" s="19">
        <v>67.56</v>
      </c>
      <c r="P1674" s="19">
        <v>69.900000000000006</v>
      </c>
      <c r="Q1674" s="19">
        <v>72.39</v>
      </c>
      <c r="R1674" s="19">
        <v>74.86</v>
      </c>
      <c r="S1674" s="19">
        <v>77.77</v>
      </c>
      <c r="T1674" s="19">
        <v>80.739999999999995</v>
      </c>
      <c r="U1674" s="19">
        <v>83.88</v>
      </c>
      <c r="V1674" s="19">
        <v>87.43</v>
      </c>
      <c r="W1674" s="19">
        <v>90.93</v>
      </c>
      <c r="X1674" s="19">
        <v>94.58</v>
      </c>
      <c r="Y1674" s="19">
        <v>98.41</v>
      </c>
      <c r="Z1674" s="19">
        <v>102.08</v>
      </c>
      <c r="AA1674" s="19">
        <v>105.97</v>
      </c>
      <c r="AB1674" s="19">
        <v>109.81</v>
      </c>
      <c r="AC1674" s="19">
        <v>114.07</v>
      </c>
      <c r="AD1674" s="19">
        <v>118.12</v>
      </c>
      <c r="AE1674" s="19">
        <v>122.25</v>
      </c>
      <c r="AF1674" s="19">
        <v>126.55</v>
      </c>
      <c r="AG1674" s="19">
        <v>131.01</v>
      </c>
      <c r="AH1674" s="19">
        <v>135.49</v>
      </c>
      <c r="AI1674" s="19">
        <v>136.85</v>
      </c>
      <c r="AJ1674" s="19">
        <v>137.66</v>
      </c>
      <c r="AK1674" s="19">
        <v>138.38999999999999</v>
      </c>
    </row>
    <row r="1675" spans="1:37" x14ac:dyDescent="0.3">
      <c r="A1675" s="19" t="str">
        <f t="shared" si="41"/>
        <v>SDGbaseTRAv2_UrbAS_BAU_wICAGRcorrtrnsfrx_govhhd-3</v>
      </c>
      <c r="B1675" s="17" t="s">
        <v>221</v>
      </c>
      <c r="C1675" s="18" t="s">
        <v>277</v>
      </c>
      <c r="D1675" s="23" t="s">
        <v>193</v>
      </c>
      <c r="E1675" s="19" t="s">
        <v>87</v>
      </c>
      <c r="F1675" s="19">
        <v>61.81</v>
      </c>
      <c r="G1675" s="19">
        <v>61.81</v>
      </c>
      <c r="H1675" s="19">
        <v>58.67</v>
      </c>
      <c r="I1675" s="19">
        <v>60.85</v>
      </c>
      <c r="J1675" s="19">
        <v>62.55</v>
      </c>
      <c r="K1675" s="19">
        <v>64.040000000000006</v>
      </c>
      <c r="L1675" s="19">
        <v>65.77</v>
      </c>
      <c r="M1675" s="19">
        <v>67.709999999999994</v>
      </c>
      <c r="N1675" s="19">
        <v>69.7</v>
      </c>
      <c r="O1675" s="19">
        <v>71.87</v>
      </c>
      <c r="P1675" s="19">
        <v>74.37</v>
      </c>
      <c r="Q1675" s="19">
        <v>77.010000000000005</v>
      </c>
      <c r="R1675" s="19">
        <v>79.650000000000006</v>
      </c>
      <c r="S1675" s="19">
        <v>82.73</v>
      </c>
      <c r="T1675" s="19">
        <v>85.9</v>
      </c>
      <c r="U1675" s="19">
        <v>89.23</v>
      </c>
      <c r="V1675" s="19">
        <v>93.01</v>
      </c>
      <c r="W1675" s="19">
        <v>96.74</v>
      </c>
      <c r="X1675" s="19">
        <v>100.62</v>
      </c>
      <c r="Y1675" s="19">
        <v>104.7</v>
      </c>
      <c r="Z1675" s="19">
        <v>108.6</v>
      </c>
      <c r="AA1675" s="19">
        <v>112.74</v>
      </c>
      <c r="AB1675" s="19">
        <v>116.82</v>
      </c>
      <c r="AC1675" s="19">
        <v>121.36</v>
      </c>
      <c r="AD1675" s="19">
        <v>125.67</v>
      </c>
      <c r="AE1675" s="19">
        <v>130.06</v>
      </c>
      <c r="AF1675" s="19">
        <v>134.63</v>
      </c>
      <c r="AG1675" s="19">
        <v>139.38</v>
      </c>
      <c r="AH1675" s="19">
        <v>144.13999999999999</v>
      </c>
      <c r="AI1675" s="19">
        <v>145.59</v>
      </c>
      <c r="AJ1675" s="19">
        <v>146.44999999999999</v>
      </c>
      <c r="AK1675" s="19">
        <v>147.22999999999999</v>
      </c>
    </row>
    <row r="1676" spans="1:37" x14ac:dyDescent="0.3">
      <c r="A1676" s="19" t="str">
        <f t="shared" si="41"/>
        <v>SDGbaseTRAv2_UrbAS_BAU_wICAGRcorrtrnsfrx_govhhd-4</v>
      </c>
      <c r="B1676" s="17" t="s">
        <v>221</v>
      </c>
      <c r="C1676" s="18" t="s">
        <v>277</v>
      </c>
      <c r="D1676" s="23" t="s">
        <v>193</v>
      </c>
      <c r="E1676" s="19" t="s">
        <v>88</v>
      </c>
      <c r="F1676" s="19">
        <v>54.28</v>
      </c>
      <c r="G1676" s="19">
        <v>54.28</v>
      </c>
      <c r="H1676" s="19">
        <v>51.52</v>
      </c>
      <c r="I1676" s="19">
        <v>53.44</v>
      </c>
      <c r="J1676" s="19">
        <v>54.93</v>
      </c>
      <c r="K1676" s="19">
        <v>56.24</v>
      </c>
      <c r="L1676" s="19">
        <v>57.76</v>
      </c>
      <c r="M1676" s="19">
        <v>59.46</v>
      </c>
      <c r="N1676" s="19">
        <v>61.21</v>
      </c>
      <c r="O1676" s="19">
        <v>63.11</v>
      </c>
      <c r="P1676" s="19">
        <v>65.3</v>
      </c>
      <c r="Q1676" s="19">
        <v>67.63</v>
      </c>
      <c r="R1676" s="19">
        <v>69.94</v>
      </c>
      <c r="S1676" s="19">
        <v>72.650000000000006</v>
      </c>
      <c r="T1676" s="19">
        <v>75.430000000000007</v>
      </c>
      <c r="U1676" s="19">
        <v>78.36</v>
      </c>
      <c r="V1676" s="19">
        <v>81.680000000000007</v>
      </c>
      <c r="W1676" s="19">
        <v>84.95</v>
      </c>
      <c r="X1676" s="19">
        <v>88.36</v>
      </c>
      <c r="Y1676" s="19">
        <v>91.94</v>
      </c>
      <c r="Z1676" s="19">
        <v>95.37</v>
      </c>
      <c r="AA1676" s="19">
        <v>99</v>
      </c>
      <c r="AB1676" s="19">
        <v>102.59</v>
      </c>
      <c r="AC1676" s="19">
        <v>106.57</v>
      </c>
      <c r="AD1676" s="19">
        <v>110.36</v>
      </c>
      <c r="AE1676" s="19">
        <v>114.21</v>
      </c>
      <c r="AF1676" s="19">
        <v>118.22</v>
      </c>
      <c r="AG1676" s="19">
        <v>122.4</v>
      </c>
      <c r="AH1676" s="19">
        <v>126.58</v>
      </c>
      <c r="AI1676" s="19">
        <v>127.85</v>
      </c>
      <c r="AJ1676" s="19">
        <v>128.61000000000001</v>
      </c>
      <c r="AK1676" s="19">
        <v>129.29</v>
      </c>
    </row>
    <row r="1677" spans="1:37" x14ac:dyDescent="0.3">
      <c r="A1677" s="19" t="str">
        <f t="shared" si="41"/>
        <v>SDGbaseTRAv2_UrbAS_BAU_wICAGRcorrtrnsfrx_govhhd-5</v>
      </c>
      <c r="B1677" s="17" t="s">
        <v>221</v>
      </c>
      <c r="C1677" s="18" t="s">
        <v>277</v>
      </c>
      <c r="D1677" s="23" t="s">
        <v>193</v>
      </c>
      <c r="E1677" s="19" t="s">
        <v>89</v>
      </c>
      <c r="F1677" s="19">
        <v>51.45</v>
      </c>
      <c r="G1677" s="19">
        <v>51.45</v>
      </c>
      <c r="H1677" s="19">
        <v>48.84</v>
      </c>
      <c r="I1677" s="19">
        <v>50.65</v>
      </c>
      <c r="J1677" s="19">
        <v>52.07</v>
      </c>
      <c r="K1677" s="19">
        <v>53.31</v>
      </c>
      <c r="L1677" s="19">
        <v>54.75</v>
      </c>
      <c r="M1677" s="19">
        <v>56.36</v>
      </c>
      <c r="N1677" s="19">
        <v>58.02</v>
      </c>
      <c r="O1677" s="19">
        <v>59.82</v>
      </c>
      <c r="P1677" s="19">
        <v>61.9</v>
      </c>
      <c r="Q1677" s="19">
        <v>64.099999999999994</v>
      </c>
      <c r="R1677" s="19">
        <v>66.3</v>
      </c>
      <c r="S1677" s="19">
        <v>68.87</v>
      </c>
      <c r="T1677" s="19">
        <v>71.5</v>
      </c>
      <c r="U1677" s="19">
        <v>74.28</v>
      </c>
      <c r="V1677" s="19">
        <v>77.42</v>
      </c>
      <c r="W1677" s="19">
        <v>80.52</v>
      </c>
      <c r="X1677" s="19">
        <v>83.76</v>
      </c>
      <c r="Y1677" s="19">
        <v>87.15</v>
      </c>
      <c r="Z1677" s="19">
        <v>90.4</v>
      </c>
      <c r="AA1677" s="19">
        <v>93.84</v>
      </c>
      <c r="AB1677" s="19">
        <v>97.24</v>
      </c>
      <c r="AC1677" s="19">
        <v>101.02</v>
      </c>
      <c r="AD1677" s="19">
        <v>104.6</v>
      </c>
      <c r="AE1677" s="19">
        <v>108.26</v>
      </c>
      <c r="AF1677" s="19">
        <v>112.06</v>
      </c>
      <c r="AG1677" s="19">
        <v>116.02</v>
      </c>
      <c r="AH1677" s="19">
        <v>119.98</v>
      </c>
      <c r="AI1677" s="19">
        <v>121.18</v>
      </c>
      <c r="AJ1677" s="19">
        <v>121.9</v>
      </c>
      <c r="AK1677" s="19">
        <v>122.55</v>
      </c>
    </row>
    <row r="1678" spans="1:37" x14ac:dyDescent="0.3">
      <c r="A1678" s="19" t="str">
        <f t="shared" si="41"/>
        <v>SDGbaseTRAv2_UrbAS_BAU_wICAGRcorrtrnsfrx_govhhd-6</v>
      </c>
      <c r="B1678" s="17" t="s">
        <v>221</v>
      </c>
      <c r="C1678" s="18" t="s">
        <v>277</v>
      </c>
      <c r="D1678" s="23" t="s">
        <v>193</v>
      </c>
      <c r="E1678" s="19" t="s">
        <v>90</v>
      </c>
      <c r="F1678" s="19">
        <v>33.299999999999997</v>
      </c>
      <c r="G1678" s="19">
        <v>33.299999999999997</v>
      </c>
      <c r="H1678" s="19">
        <v>31.61</v>
      </c>
      <c r="I1678" s="19">
        <v>32.79</v>
      </c>
      <c r="J1678" s="19">
        <v>33.71</v>
      </c>
      <c r="K1678" s="19">
        <v>34.51</v>
      </c>
      <c r="L1678" s="19">
        <v>35.44</v>
      </c>
      <c r="M1678" s="19">
        <v>36.479999999999997</v>
      </c>
      <c r="N1678" s="19">
        <v>37.56</v>
      </c>
      <c r="O1678" s="19">
        <v>38.729999999999997</v>
      </c>
      <c r="P1678" s="19">
        <v>40.07</v>
      </c>
      <c r="Q1678" s="19">
        <v>41.5</v>
      </c>
      <c r="R1678" s="19">
        <v>42.92</v>
      </c>
      <c r="S1678" s="19">
        <v>44.58</v>
      </c>
      <c r="T1678" s="19">
        <v>46.28</v>
      </c>
      <c r="U1678" s="19">
        <v>48.08</v>
      </c>
      <c r="V1678" s="19">
        <v>50.12</v>
      </c>
      <c r="W1678" s="19">
        <v>52.13</v>
      </c>
      <c r="X1678" s="19">
        <v>54.22</v>
      </c>
      <c r="Y1678" s="19">
        <v>56.41</v>
      </c>
      <c r="Z1678" s="19">
        <v>58.52</v>
      </c>
      <c r="AA1678" s="19">
        <v>60.75</v>
      </c>
      <c r="AB1678" s="19">
        <v>62.95</v>
      </c>
      <c r="AC1678" s="19">
        <v>65.39</v>
      </c>
      <c r="AD1678" s="19">
        <v>67.709999999999994</v>
      </c>
      <c r="AE1678" s="19">
        <v>70.08</v>
      </c>
      <c r="AF1678" s="19">
        <v>72.540000000000006</v>
      </c>
      <c r="AG1678" s="19">
        <v>75.099999999999994</v>
      </c>
      <c r="AH1678" s="19">
        <v>77.67</v>
      </c>
      <c r="AI1678" s="19">
        <v>78.45</v>
      </c>
      <c r="AJ1678" s="19">
        <v>78.91</v>
      </c>
      <c r="AK1678" s="19">
        <v>79.33</v>
      </c>
    </row>
    <row r="1679" spans="1:37" x14ac:dyDescent="0.3">
      <c r="A1679" s="19" t="str">
        <f t="shared" si="41"/>
        <v>SDGbaseTRAv2_UrbAS_BAU_wICAGRcorrtrnsfrx_govhhd-7</v>
      </c>
      <c r="B1679" s="17" t="s">
        <v>221</v>
      </c>
      <c r="C1679" s="18" t="s">
        <v>277</v>
      </c>
      <c r="D1679" s="23" t="s">
        <v>193</v>
      </c>
      <c r="E1679" s="19" t="s">
        <v>91</v>
      </c>
      <c r="F1679" s="19">
        <v>17.170000000000002</v>
      </c>
      <c r="G1679" s="19">
        <v>17.170000000000002</v>
      </c>
      <c r="H1679" s="19">
        <v>16.29</v>
      </c>
      <c r="I1679" s="19">
        <v>16.899999999999999</v>
      </c>
      <c r="J1679" s="19">
        <v>17.37</v>
      </c>
      <c r="K1679" s="19">
        <v>17.79</v>
      </c>
      <c r="L1679" s="19">
        <v>18.27</v>
      </c>
      <c r="M1679" s="19">
        <v>18.8</v>
      </c>
      <c r="N1679" s="19">
        <v>19.36</v>
      </c>
      <c r="O1679" s="19">
        <v>19.96</v>
      </c>
      <c r="P1679" s="19">
        <v>20.65</v>
      </c>
      <c r="Q1679" s="19">
        <v>21.39</v>
      </c>
      <c r="R1679" s="19">
        <v>22.12</v>
      </c>
      <c r="S1679" s="19">
        <v>22.98</v>
      </c>
      <c r="T1679" s="19">
        <v>23.86</v>
      </c>
      <c r="U1679" s="19">
        <v>24.78</v>
      </c>
      <c r="V1679" s="19">
        <v>25.83</v>
      </c>
      <c r="W1679" s="19">
        <v>26.87</v>
      </c>
      <c r="X1679" s="19">
        <v>27.95</v>
      </c>
      <c r="Y1679" s="19">
        <v>29.08</v>
      </c>
      <c r="Z1679" s="19">
        <v>30.16</v>
      </c>
      <c r="AA1679" s="19">
        <v>31.31</v>
      </c>
      <c r="AB1679" s="19">
        <v>32.450000000000003</v>
      </c>
      <c r="AC1679" s="19">
        <v>33.700000000000003</v>
      </c>
      <c r="AD1679" s="19">
        <v>34.9</v>
      </c>
      <c r="AE1679" s="19">
        <v>36.119999999999997</v>
      </c>
      <c r="AF1679" s="19">
        <v>37.39</v>
      </c>
      <c r="AG1679" s="19">
        <v>38.71</v>
      </c>
      <c r="AH1679" s="19">
        <v>40.03</v>
      </c>
      <c r="AI1679" s="19">
        <v>40.43</v>
      </c>
      <c r="AJ1679" s="19">
        <v>40.67</v>
      </c>
      <c r="AK1679" s="19">
        <v>40.89</v>
      </c>
    </row>
    <row r="1680" spans="1:37" x14ac:dyDescent="0.3">
      <c r="A1680" s="19" t="str">
        <f t="shared" si="41"/>
        <v>SDGbaseTRAv2_UrbAS_BAU_wICAGRcorrtrnsfrx_govhhd-8</v>
      </c>
      <c r="B1680" s="17" t="s">
        <v>221</v>
      </c>
      <c r="C1680" s="18" t="s">
        <v>277</v>
      </c>
      <c r="D1680" s="23" t="s">
        <v>193</v>
      </c>
      <c r="E1680" s="19" t="s">
        <v>92</v>
      </c>
      <c r="F1680" s="19">
        <v>-31.54</v>
      </c>
      <c r="G1680" s="19">
        <v>-31.54</v>
      </c>
      <c r="H1680" s="19">
        <v>-29.94</v>
      </c>
      <c r="I1680" s="19">
        <v>-31.05</v>
      </c>
      <c r="J1680" s="19">
        <v>-31.92</v>
      </c>
      <c r="K1680" s="19">
        <v>-32.68</v>
      </c>
      <c r="L1680" s="19">
        <v>-33.56</v>
      </c>
      <c r="M1680" s="19">
        <v>-34.549999999999997</v>
      </c>
      <c r="N1680" s="19">
        <v>-35.57</v>
      </c>
      <c r="O1680" s="19">
        <v>-36.67</v>
      </c>
      <c r="P1680" s="19">
        <v>-37.950000000000003</v>
      </c>
      <c r="Q1680" s="19">
        <v>-39.299999999999997</v>
      </c>
      <c r="R1680" s="19">
        <v>-40.64</v>
      </c>
      <c r="S1680" s="19">
        <v>-42.22</v>
      </c>
      <c r="T1680" s="19">
        <v>-43.83</v>
      </c>
      <c r="U1680" s="19">
        <v>-45.53</v>
      </c>
      <c r="V1680" s="19">
        <v>-47.46</v>
      </c>
      <c r="W1680" s="19">
        <v>-49.36</v>
      </c>
      <c r="X1680" s="19">
        <v>-51.35</v>
      </c>
      <c r="Y1680" s="19">
        <v>-53.42</v>
      </c>
      <c r="Z1680" s="19">
        <v>-55.42</v>
      </c>
      <c r="AA1680" s="19">
        <v>-57.53</v>
      </c>
      <c r="AB1680" s="19">
        <v>-59.61</v>
      </c>
      <c r="AC1680" s="19">
        <v>-61.93</v>
      </c>
      <c r="AD1680" s="19">
        <v>-64.13</v>
      </c>
      <c r="AE1680" s="19">
        <v>-66.37</v>
      </c>
      <c r="AF1680" s="19">
        <v>-68.7</v>
      </c>
      <c r="AG1680" s="19">
        <v>-71.12</v>
      </c>
      <c r="AH1680" s="19">
        <v>-73.55</v>
      </c>
      <c r="AI1680" s="19">
        <v>-74.290000000000006</v>
      </c>
      <c r="AJ1680" s="19">
        <v>-74.73</v>
      </c>
      <c r="AK1680" s="19">
        <v>-75.13</v>
      </c>
    </row>
    <row r="1681" spans="1:37" x14ac:dyDescent="0.3">
      <c r="A1681" s="19" t="str">
        <f t="shared" si="41"/>
        <v>SDGbaseTRAv2_UrbAS_BAU_wICAGRcorrtrnsfrx_govhhd-9</v>
      </c>
      <c r="B1681" s="17" t="s">
        <v>221</v>
      </c>
      <c r="C1681" s="18" t="s">
        <v>277</v>
      </c>
      <c r="D1681" s="23" t="s">
        <v>193</v>
      </c>
      <c r="E1681" s="19" t="s">
        <v>93</v>
      </c>
      <c r="F1681" s="19">
        <v>-164.45</v>
      </c>
      <c r="G1681" s="19">
        <v>-164.45</v>
      </c>
      <c r="H1681" s="19">
        <v>-156.11000000000001</v>
      </c>
      <c r="I1681" s="19">
        <v>-161.91999999999999</v>
      </c>
      <c r="J1681" s="19">
        <v>-166.43</v>
      </c>
      <c r="K1681" s="19">
        <v>-170.4</v>
      </c>
      <c r="L1681" s="19">
        <v>-175</v>
      </c>
      <c r="M1681" s="19">
        <v>-180.15</v>
      </c>
      <c r="N1681" s="19">
        <v>-185.45</v>
      </c>
      <c r="O1681" s="19">
        <v>-191.23</v>
      </c>
      <c r="P1681" s="19">
        <v>-197.86</v>
      </c>
      <c r="Q1681" s="19">
        <v>-204.9</v>
      </c>
      <c r="R1681" s="19">
        <v>-211.91</v>
      </c>
      <c r="S1681" s="19">
        <v>-220.12</v>
      </c>
      <c r="T1681" s="19">
        <v>-228.54</v>
      </c>
      <c r="U1681" s="19">
        <v>-237.42</v>
      </c>
      <c r="V1681" s="19">
        <v>-247.48</v>
      </c>
      <c r="W1681" s="19">
        <v>-257.39</v>
      </c>
      <c r="X1681" s="19">
        <v>-267.72000000000003</v>
      </c>
      <c r="Y1681" s="19">
        <v>-278.57</v>
      </c>
      <c r="Z1681" s="19">
        <v>-288.95</v>
      </c>
      <c r="AA1681" s="19">
        <v>-299.97000000000003</v>
      </c>
      <c r="AB1681" s="19">
        <v>-310.83</v>
      </c>
      <c r="AC1681" s="19">
        <v>-322.89</v>
      </c>
      <c r="AD1681" s="19">
        <v>-334.36</v>
      </c>
      <c r="AE1681" s="19">
        <v>-346.05</v>
      </c>
      <c r="AF1681" s="19">
        <v>-358.2</v>
      </c>
      <c r="AG1681" s="19">
        <v>-370.85</v>
      </c>
      <c r="AH1681" s="19">
        <v>-383.52</v>
      </c>
      <c r="AI1681" s="19">
        <v>-387.36</v>
      </c>
      <c r="AJ1681" s="19">
        <v>-389.66</v>
      </c>
      <c r="AK1681" s="19">
        <v>-391.72</v>
      </c>
    </row>
    <row r="1682" spans="1:37" x14ac:dyDescent="0.3">
      <c r="A1682" s="19" t="str">
        <f t="shared" si="41"/>
        <v>SDGbaseTRAv2_UrbAS_BAU_wICAGRcorrtrnsfrx_rowent-e</v>
      </c>
      <c r="B1682" s="17" t="s">
        <v>221</v>
      </c>
      <c r="C1682" s="18" t="s">
        <v>277</v>
      </c>
      <c r="D1682" s="23" t="s">
        <v>194</v>
      </c>
      <c r="E1682" s="19" t="s">
        <v>83</v>
      </c>
      <c r="F1682" s="19">
        <v>-32.42</v>
      </c>
      <c r="G1682" s="19">
        <v>-32.42</v>
      </c>
      <c r="H1682" s="19">
        <v>-32.42</v>
      </c>
      <c r="I1682" s="19">
        <v>-32.42</v>
      </c>
      <c r="J1682" s="19">
        <v>-32.42</v>
      </c>
      <c r="K1682" s="19">
        <v>-32.42</v>
      </c>
      <c r="L1682" s="19">
        <v>-32.42</v>
      </c>
      <c r="M1682" s="19">
        <v>-32.42</v>
      </c>
      <c r="N1682" s="19">
        <v>-32.42</v>
      </c>
      <c r="O1682" s="19">
        <v>-32.42</v>
      </c>
      <c r="P1682" s="19">
        <v>-32.42</v>
      </c>
      <c r="Q1682" s="19">
        <v>-32.42</v>
      </c>
      <c r="R1682" s="19">
        <v>-32.42</v>
      </c>
      <c r="S1682" s="19">
        <v>-32.42</v>
      </c>
      <c r="T1682" s="19">
        <v>-32.42</v>
      </c>
      <c r="U1682" s="19">
        <v>-32.42</v>
      </c>
      <c r="V1682" s="19">
        <v>-32.42</v>
      </c>
      <c r="W1682" s="19">
        <v>-32.42</v>
      </c>
      <c r="X1682" s="19">
        <v>-32.42</v>
      </c>
      <c r="Y1682" s="19">
        <v>-32.42</v>
      </c>
      <c r="Z1682" s="19">
        <v>-32.42</v>
      </c>
      <c r="AA1682" s="19">
        <v>-32.42</v>
      </c>
      <c r="AB1682" s="19">
        <v>-32.42</v>
      </c>
      <c r="AC1682" s="19">
        <v>-32.42</v>
      </c>
      <c r="AD1682" s="19">
        <v>-32.42</v>
      </c>
      <c r="AE1682" s="19">
        <v>-32.42</v>
      </c>
      <c r="AF1682" s="19">
        <v>-32.42</v>
      </c>
      <c r="AG1682" s="19">
        <v>-32.42</v>
      </c>
      <c r="AH1682" s="19">
        <v>-32.42</v>
      </c>
      <c r="AI1682" s="19">
        <v>-32.42</v>
      </c>
      <c r="AJ1682" s="19">
        <v>-32.42</v>
      </c>
      <c r="AK1682" s="19">
        <v>-32.42</v>
      </c>
    </row>
    <row r="1683" spans="1:37" x14ac:dyDescent="0.3">
      <c r="A1683" s="19" t="str">
        <f t="shared" si="41"/>
        <v>SDGbaseTRAv2_UrbAS_BAU_wICAGRcorrtrnsfrx_rowhhd-0</v>
      </c>
      <c r="B1683" s="17" t="s">
        <v>221</v>
      </c>
      <c r="C1683" s="18" t="s">
        <v>277</v>
      </c>
      <c r="D1683" s="23" t="s">
        <v>194</v>
      </c>
      <c r="E1683" s="19" t="s">
        <v>84</v>
      </c>
      <c r="F1683" s="19">
        <v>0.03</v>
      </c>
      <c r="G1683" s="19">
        <v>0.03</v>
      </c>
      <c r="H1683" s="19">
        <v>0.03</v>
      </c>
      <c r="I1683" s="19">
        <v>0.03</v>
      </c>
      <c r="J1683" s="19">
        <v>0.03</v>
      </c>
      <c r="K1683" s="19">
        <v>0.03</v>
      </c>
      <c r="L1683" s="19">
        <v>0.03</v>
      </c>
      <c r="M1683" s="19">
        <v>0.03</v>
      </c>
      <c r="N1683" s="19">
        <v>0.03</v>
      </c>
      <c r="O1683" s="19">
        <v>0.03</v>
      </c>
      <c r="P1683" s="19">
        <v>0.03</v>
      </c>
      <c r="Q1683" s="19">
        <v>0.03</v>
      </c>
      <c r="R1683" s="19">
        <v>0.03</v>
      </c>
      <c r="S1683" s="19">
        <v>0.03</v>
      </c>
      <c r="T1683" s="19">
        <v>0.03</v>
      </c>
      <c r="U1683" s="19">
        <v>0.03</v>
      </c>
      <c r="V1683" s="19">
        <v>0.03</v>
      </c>
      <c r="W1683" s="19">
        <v>0.03</v>
      </c>
      <c r="X1683" s="19">
        <v>0.03</v>
      </c>
      <c r="Y1683" s="19">
        <v>0.03</v>
      </c>
      <c r="Z1683" s="19">
        <v>0.03</v>
      </c>
      <c r="AA1683" s="19">
        <v>0.03</v>
      </c>
      <c r="AB1683" s="19">
        <v>0.03</v>
      </c>
      <c r="AC1683" s="19">
        <v>0.03</v>
      </c>
      <c r="AD1683" s="19">
        <v>0.03</v>
      </c>
      <c r="AE1683" s="19">
        <v>0.03</v>
      </c>
      <c r="AF1683" s="19">
        <v>0.03</v>
      </c>
      <c r="AG1683" s="19">
        <v>0.03</v>
      </c>
      <c r="AH1683" s="19">
        <v>0.03</v>
      </c>
      <c r="AI1683" s="19">
        <v>0.03</v>
      </c>
      <c r="AJ1683" s="19">
        <v>0.03</v>
      </c>
      <c r="AK1683" s="19">
        <v>0.03</v>
      </c>
    </row>
    <row r="1684" spans="1:37" x14ac:dyDescent="0.3">
      <c r="A1684" s="19" t="str">
        <f t="shared" si="41"/>
        <v>SDGbaseTRAv2_UrbAS_BAU_wICAGRcorrtrnsfrx_rowhhd-1</v>
      </c>
      <c r="B1684" s="17" t="s">
        <v>221</v>
      </c>
      <c r="C1684" s="18" t="s">
        <v>277</v>
      </c>
      <c r="D1684" s="23" t="s">
        <v>194</v>
      </c>
      <c r="E1684" s="19" t="s">
        <v>85</v>
      </c>
      <c r="F1684" s="19">
        <v>0.06</v>
      </c>
      <c r="G1684" s="19">
        <v>0.06</v>
      </c>
      <c r="H1684" s="19">
        <v>0.06</v>
      </c>
      <c r="I1684" s="19">
        <v>0.06</v>
      </c>
      <c r="J1684" s="19">
        <v>0.06</v>
      </c>
      <c r="K1684" s="19">
        <v>0.06</v>
      </c>
      <c r="L1684" s="19">
        <v>0.06</v>
      </c>
      <c r="M1684" s="19">
        <v>0.06</v>
      </c>
      <c r="N1684" s="19">
        <v>0.06</v>
      </c>
      <c r="O1684" s="19">
        <v>0.06</v>
      </c>
      <c r="P1684" s="19">
        <v>0.06</v>
      </c>
      <c r="Q1684" s="19">
        <v>0.06</v>
      </c>
      <c r="R1684" s="19">
        <v>0.06</v>
      </c>
      <c r="S1684" s="19">
        <v>0.06</v>
      </c>
      <c r="T1684" s="19">
        <v>0.06</v>
      </c>
      <c r="U1684" s="19">
        <v>0.06</v>
      </c>
      <c r="V1684" s="19">
        <v>0.06</v>
      </c>
      <c r="W1684" s="19">
        <v>0.06</v>
      </c>
      <c r="X1684" s="19">
        <v>0.06</v>
      </c>
      <c r="Y1684" s="19">
        <v>0.06</v>
      </c>
      <c r="Z1684" s="19">
        <v>0.06</v>
      </c>
      <c r="AA1684" s="19">
        <v>0.06</v>
      </c>
      <c r="AB1684" s="19">
        <v>0.06</v>
      </c>
      <c r="AC1684" s="19">
        <v>0.06</v>
      </c>
      <c r="AD1684" s="19">
        <v>0.06</v>
      </c>
      <c r="AE1684" s="19">
        <v>0.06</v>
      </c>
      <c r="AF1684" s="19">
        <v>0.06</v>
      </c>
      <c r="AG1684" s="19">
        <v>0.06</v>
      </c>
      <c r="AH1684" s="19">
        <v>0.06</v>
      </c>
      <c r="AI1684" s="19">
        <v>0.06</v>
      </c>
      <c r="AJ1684" s="19">
        <v>0.06</v>
      </c>
      <c r="AK1684" s="19">
        <v>0.06</v>
      </c>
    </row>
    <row r="1685" spans="1:37" x14ac:dyDescent="0.3">
      <c r="A1685" s="19" t="str">
        <f t="shared" si="41"/>
        <v>SDGbaseTRAv2_UrbAS_BAU_wICAGRcorrtrnsfrx_rowhhd-2</v>
      </c>
      <c r="B1685" s="17" t="s">
        <v>221</v>
      </c>
      <c r="C1685" s="18" t="s">
        <v>277</v>
      </c>
      <c r="D1685" s="23" t="s">
        <v>194</v>
      </c>
      <c r="E1685" s="19" t="s">
        <v>86</v>
      </c>
      <c r="F1685" s="19">
        <v>0.13</v>
      </c>
      <c r="G1685" s="19">
        <v>0.13</v>
      </c>
      <c r="H1685" s="19">
        <v>0.13</v>
      </c>
      <c r="I1685" s="19">
        <v>0.13</v>
      </c>
      <c r="J1685" s="19">
        <v>0.13</v>
      </c>
      <c r="K1685" s="19">
        <v>0.13</v>
      </c>
      <c r="L1685" s="19">
        <v>0.13</v>
      </c>
      <c r="M1685" s="19">
        <v>0.13</v>
      </c>
      <c r="N1685" s="19">
        <v>0.13</v>
      </c>
      <c r="O1685" s="19">
        <v>0.13</v>
      </c>
      <c r="P1685" s="19">
        <v>0.13</v>
      </c>
      <c r="Q1685" s="19">
        <v>0.13</v>
      </c>
      <c r="R1685" s="19">
        <v>0.13</v>
      </c>
      <c r="S1685" s="19">
        <v>0.13</v>
      </c>
      <c r="T1685" s="19">
        <v>0.13</v>
      </c>
      <c r="U1685" s="19">
        <v>0.13</v>
      </c>
      <c r="V1685" s="19">
        <v>0.13</v>
      </c>
      <c r="W1685" s="19">
        <v>0.13</v>
      </c>
      <c r="X1685" s="19">
        <v>0.13</v>
      </c>
      <c r="Y1685" s="19">
        <v>0.13</v>
      </c>
      <c r="Z1685" s="19">
        <v>0.13</v>
      </c>
      <c r="AA1685" s="19">
        <v>0.13</v>
      </c>
      <c r="AB1685" s="19">
        <v>0.13</v>
      </c>
      <c r="AC1685" s="19">
        <v>0.13</v>
      </c>
      <c r="AD1685" s="19">
        <v>0.13</v>
      </c>
      <c r="AE1685" s="19">
        <v>0.13</v>
      </c>
      <c r="AF1685" s="19">
        <v>0.13</v>
      </c>
      <c r="AG1685" s="19">
        <v>0.13</v>
      </c>
      <c r="AH1685" s="19">
        <v>0.13</v>
      </c>
      <c r="AI1685" s="19">
        <v>0.13</v>
      </c>
      <c r="AJ1685" s="19">
        <v>0.13</v>
      </c>
      <c r="AK1685" s="19">
        <v>0.13</v>
      </c>
    </row>
    <row r="1686" spans="1:37" x14ac:dyDescent="0.3">
      <c r="A1686" s="19" t="str">
        <f t="shared" si="41"/>
        <v>SDGbaseTRAv2_UrbAS_BAU_wICAGRcorrtrnsfrx_rowhhd-3</v>
      </c>
      <c r="B1686" s="17" t="s">
        <v>221</v>
      </c>
      <c r="C1686" s="18" t="s">
        <v>277</v>
      </c>
      <c r="D1686" s="23" t="s">
        <v>194</v>
      </c>
      <c r="E1686" s="19" t="s">
        <v>87</v>
      </c>
      <c r="F1686" s="19">
        <v>0.21</v>
      </c>
      <c r="G1686" s="19">
        <v>0.21</v>
      </c>
      <c r="H1686" s="19">
        <v>0.21</v>
      </c>
      <c r="I1686" s="19">
        <v>0.21</v>
      </c>
      <c r="J1686" s="19">
        <v>0.21</v>
      </c>
      <c r="K1686" s="19">
        <v>0.21</v>
      </c>
      <c r="L1686" s="19">
        <v>0.21</v>
      </c>
      <c r="M1686" s="19">
        <v>0.21</v>
      </c>
      <c r="N1686" s="19">
        <v>0.21</v>
      </c>
      <c r="O1686" s="19">
        <v>0.21</v>
      </c>
      <c r="P1686" s="19">
        <v>0.21</v>
      </c>
      <c r="Q1686" s="19">
        <v>0.21</v>
      </c>
      <c r="R1686" s="19">
        <v>0.21</v>
      </c>
      <c r="S1686" s="19">
        <v>0.21</v>
      </c>
      <c r="T1686" s="19">
        <v>0.21</v>
      </c>
      <c r="U1686" s="19">
        <v>0.21</v>
      </c>
      <c r="V1686" s="19">
        <v>0.21</v>
      </c>
      <c r="W1686" s="19">
        <v>0.21</v>
      </c>
      <c r="X1686" s="19">
        <v>0.21</v>
      </c>
      <c r="Y1686" s="19">
        <v>0.21</v>
      </c>
      <c r="Z1686" s="19">
        <v>0.21</v>
      </c>
      <c r="AA1686" s="19">
        <v>0.21</v>
      </c>
      <c r="AB1686" s="19">
        <v>0.21</v>
      </c>
      <c r="AC1686" s="19">
        <v>0.21</v>
      </c>
      <c r="AD1686" s="19">
        <v>0.21</v>
      </c>
      <c r="AE1686" s="19">
        <v>0.21</v>
      </c>
      <c r="AF1686" s="19">
        <v>0.21</v>
      </c>
      <c r="AG1686" s="19">
        <v>0.21</v>
      </c>
      <c r="AH1686" s="19">
        <v>0.21</v>
      </c>
      <c r="AI1686" s="19">
        <v>0.21</v>
      </c>
      <c r="AJ1686" s="19">
        <v>0.21</v>
      </c>
      <c r="AK1686" s="19">
        <v>0.21</v>
      </c>
    </row>
    <row r="1687" spans="1:37" x14ac:dyDescent="0.3">
      <c r="A1687" s="19" t="str">
        <f t="shared" si="41"/>
        <v>SDGbaseTRAv2_UrbAS_BAU_wICAGRcorrtrnsfrx_rowhhd-4</v>
      </c>
      <c r="B1687" s="17" t="s">
        <v>221</v>
      </c>
      <c r="C1687" s="18" t="s">
        <v>277</v>
      </c>
      <c r="D1687" s="23" t="s">
        <v>194</v>
      </c>
      <c r="E1687" s="19" t="s">
        <v>88</v>
      </c>
      <c r="F1687" s="19">
        <v>0.21</v>
      </c>
      <c r="G1687" s="19">
        <v>0.21</v>
      </c>
      <c r="H1687" s="19">
        <v>0.21</v>
      </c>
      <c r="I1687" s="19">
        <v>0.21</v>
      </c>
      <c r="J1687" s="19">
        <v>0.21</v>
      </c>
      <c r="K1687" s="19">
        <v>0.21</v>
      </c>
      <c r="L1687" s="19">
        <v>0.21</v>
      </c>
      <c r="M1687" s="19">
        <v>0.21</v>
      </c>
      <c r="N1687" s="19">
        <v>0.21</v>
      </c>
      <c r="O1687" s="19">
        <v>0.21</v>
      </c>
      <c r="P1687" s="19">
        <v>0.21</v>
      </c>
      <c r="Q1687" s="19">
        <v>0.21</v>
      </c>
      <c r="R1687" s="19">
        <v>0.21</v>
      </c>
      <c r="S1687" s="19">
        <v>0.21</v>
      </c>
      <c r="T1687" s="19">
        <v>0.21</v>
      </c>
      <c r="U1687" s="19">
        <v>0.21</v>
      </c>
      <c r="V1687" s="19">
        <v>0.21</v>
      </c>
      <c r="W1687" s="19">
        <v>0.21</v>
      </c>
      <c r="X1687" s="19">
        <v>0.21</v>
      </c>
      <c r="Y1687" s="19">
        <v>0.21</v>
      </c>
      <c r="Z1687" s="19">
        <v>0.21</v>
      </c>
      <c r="AA1687" s="19">
        <v>0.21</v>
      </c>
      <c r="AB1687" s="19">
        <v>0.21</v>
      </c>
      <c r="AC1687" s="19">
        <v>0.21</v>
      </c>
      <c r="AD1687" s="19">
        <v>0.21</v>
      </c>
      <c r="AE1687" s="19">
        <v>0.21</v>
      </c>
      <c r="AF1687" s="19">
        <v>0.21</v>
      </c>
      <c r="AG1687" s="19">
        <v>0.21</v>
      </c>
      <c r="AH1687" s="19">
        <v>0.21</v>
      </c>
      <c r="AI1687" s="19">
        <v>0.21</v>
      </c>
      <c r="AJ1687" s="19">
        <v>0.21</v>
      </c>
      <c r="AK1687" s="19">
        <v>0.21</v>
      </c>
    </row>
    <row r="1688" spans="1:37" x14ac:dyDescent="0.3">
      <c r="A1688" s="19" t="str">
        <f t="shared" si="41"/>
        <v>SDGbaseTRAv2_UrbAS_BAU_wICAGRcorrtrnsfrx_rowhhd-5</v>
      </c>
      <c r="B1688" s="17" t="s">
        <v>221</v>
      </c>
      <c r="C1688" s="18" t="s">
        <v>277</v>
      </c>
      <c r="D1688" s="23" t="s">
        <v>194</v>
      </c>
      <c r="E1688" s="19" t="s">
        <v>89</v>
      </c>
      <c r="F1688" s="19">
        <v>0.3</v>
      </c>
      <c r="G1688" s="19">
        <v>0.3</v>
      </c>
      <c r="H1688" s="19">
        <v>0.3</v>
      </c>
      <c r="I1688" s="19">
        <v>0.3</v>
      </c>
      <c r="J1688" s="19">
        <v>0.3</v>
      </c>
      <c r="K1688" s="19">
        <v>0.3</v>
      </c>
      <c r="L1688" s="19">
        <v>0.3</v>
      </c>
      <c r="M1688" s="19">
        <v>0.3</v>
      </c>
      <c r="N1688" s="19">
        <v>0.3</v>
      </c>
      <c r="O1688" s="19">
        <v>0.3</v>
      </c>
      <c r="P1688" s="19">
        <v>0.3</v>
      </c>
      <c r="Q1688" s="19">
        <v>0.3</v>
      </c>
      <c r="R1688" s="19">
        <v>0.3</v>
      </c>
      <c r="S1688" s="19">
        <v>0.3</v>
      </c>
      <c r="T1688" s="19">
        <v>0.3</v>
      </c>
      <c r="U1688" s="19">
        <v>0.3</v>
      </c>
      <c r="V1688" s="19">
        <v>0.3</v>
      </c>
      <c r="W1688" s="19">
        <v>0.3</v>
      </c>
      <c r="X1688" s="19">
        <v>0.3</v>
      </c>
      <c r="Y1688" s="19">
        <v>0.3</v>
      </c>
      <c r="Z1688" s="19">
        <v>0.3</v>
      </c>
      <c r="AA1688" s="19">
        <v>0.3</v>
      </c>
      <c r="AB1688" s="19">
        <v>0.3</v>
      </c>
      <c r="AC1688" s="19">
        <v>0.3</v>
      </c>
      <c r="AD1688" s="19">
        <v>0.3</v>
      </c>
      <c r="AE1688" s="19">
        <v>0.3</v>
      </c>
      <c r="AF1688" s="19">
        <v>0.3</v>
      </c>
      <c r="AG1688" s="19">
        <v>0.3</v>
      </c>
      <c r="AH1688" s="19">
        <v>0.3</v>
      </c>
      <c r="AI1688" s="19">
        <v>0.3</v>
      </c>
      <c r="AJ1688" s="19">
        <v>0.3</v>
      </c>
      <c r="AK1688" s="19">
        <v>0.3</v>
      </c>
    </row>
    <row r="1689" spans="1:37" x14ac:dyDescent="0.3">
      <c r="A1689" s="19" t="str">
        <f t="shared" si="41"/>
        <v>SDGbaseTRAv2_UrbAS_BAU_wICAGRcorrtrnsfrx_rowhhd-6</v>
      </c>
      <c r="B1689" s="17" t="s">
        <v>221</v>
      </c>
      <c r="C1689" s="18" t="s">
        <v>277</v>
      </c>
      <c r="D1689" s="23" t="s">
        <v>194</v>
      </c>
      <c r="E1689" s="19" t="s">
        <v>90</v>
      </c>
      <c r="F1689" s="19">
        <v>0.56000000000000005</v>
      </c>
      <c r="G1689" s="19">
        <v>0.56000000000000005</v>
      </c>
      <c r="H1689" s="19">
        <v>0.56000000000000005</v>
      </c>
      <c r="I1689" s="19">
        <v>0.56000000000000005</v>
      </c>
      <c r="J1689" s="19">
        <v>0.56000000000000005</v>
      </c>
      <c r="K1689" s="19">
        <v>0.56000000000000005</v>
      </c>
      <c r="L1689" s="19">
        <v>0.56000000000000005</v>
      </c>
      <c r="M1689" s="19">
        <v>0.56000000000000005</v>
      </c>
      <c r="N1689" s="19">
        <v>0.56000000000000005</v>
      </c>
      <c r="O1689" s="19">
        <v>0.56000000000000005</v>
      </c>
      <c r="P1689" s="19">
        <v>0.56000000000000005</v>
      </c>
      <c r="Q1689" s="19">
        <v>0.56000000000000005</v>
      </c>
      <c r="R1689" s="19">
        <v>0.56000000000000005</v>
      </c>
      <c r="S1689" s="19">
        <v>0.56000000000000005</v>
      </c>
      <c r="T1689" s="19">
        <v>0.56000000000000005</v>
      </c>
      <c r="U1689" s="19">
        <v>0.56000000000000005</v>
      </c>
      <c r="V1689" s="19">
        <v>0.56000000000000005</v>
      </c>
      <c r="W1689" s="19">
        <v>0.56000000000000005</v>
      </c>
      <c r="X1689" s="19">
        <v>0.56000000000000005</v>
      </c>
      <c r="Y1689" s="19">
        <v>0.56000000000000005</v>
      </c>
      <c r="Z1689" s="19">
        <v>0.56000000000000005</v>
      </c>
      <c r="AA1689" s="19">
        <v>0.56000000000000005</v>
      </c>
      <c r="AB1689" s="19">
        <v>0.56000000000000005</v>
      </c>
      <c r="AC1689" s="19">
        <v>0.56000000000000005</v>
      </c>
      <c r="AD1689" s="19">
        <v>0.56000000000000005</v>
      </c>
      <c r="AE1689" s="19">
        <v>0.56000000000000005</v>
      </c>
      <c r="AF1689" s="19">
        <v>0.56000000000000005</v>
      </c>
      <c r="AG1689" s="19">
        <v>0.56000000000000005</v>
      </c>
      <c r="AH1689" s="19">
        <v>0.56000000000000005</v>
      </c>
      <c r="AI1689" s="19">
        <v>0.56000000000000005</v>
      </c>
      <c r="AJ1689" s="19">
        <v>0.56000000000000005</v>
      </c>
      <c r="AK1689" s="19">
        <v>0.56000000000000005</v>
      </c>
    </row>
    <row r="1690" spans="1:37" x14ac:dyDescent="0.3">
      <c r="A1690" s="19" t="str">
        <f t="shared" si="41"/>
        <v>SDGbaseTRAv2_UrbAS_BAU_wICAGRcorrtrnsfrx_rowhhd-7</v>
      </c>
      <c r="B1690" s="17" t="s">
        <v>221</v>
      </c>
      <c r="C1690" s="18" t="s">
        <v>277</v>
      </c>
      <c r="D1690" s="23" t="s">
        <v>194</v>
      </c>
      <c r="E1690" s="19" t="s">
        <v>91</v>
      </c>
      <c r="F1690" s="19">
        <v>0.68</v>
      </c>
      <c r="G1690" s="19">
        <v>0.68</v>
      </c>
      <c r="H1690" s="19">
        <v>0.68</v>
      </c>
      <c r="I1690" s="19">
        <v>0.68</v>
      </c>
      <c r="J1690" s="19">
        <v>0.68</v>
      </c>
      <c r="K1690" s="19">
        <v>0.68</v>
      </c>
      <c r="L1690" s="19">
        <v>0.68</v>
      </c>
      <c r="M1690" s="19">
        <v>0.68</v>
      </c>
      <c r="N1690" s="19">
        <v>0.68</v>
      </c>
      <c r="O1690" s="19">
        <v>0.68</v>
      </c>
      <c r="P1690" s="19">
        <v>0.68</v>
      </c>
      <c r="Q1690" s="19">
        <v>0.68</v>
      </c>
      <c r="R1690" s="19">
        <v>0.68</v>
      </c>
      <c r="S1690" s="19">
        <v>0.68</v>
      </c>
      <c r="T1690" s="19">
        <v>0.68</v>
      </c>
      <c r="U1690" s="19">
        <v>0.68</v>
      </c>
      <c r="V1690" s="19">
        <v>0.68</v>
      </c>
      <c r="W1690" s="19">
        <v>0.68</v>
      </c>
      <c r="X1690" s="19">
        <v>0.68</v>
      </c>
      <c r="Y1690" s="19">
        <v>0.68</v>
      </c>
      <c r="Z1690" s="19">
        <v>0.68</v>
      </c>
      <c r="AA1690" s="19">
        <v>0.68</v>
      </c>
      <c r="AB1690" s="19">
        <v>0.68</v>
      </c>
      <c r="AC1690" s="19">
        <v>0.68</v>
      </c>
      <c r="AD1690" s="19">
        <v>0.68</v>
      </c>
      <c r="AE1690" s="19">
        <v>0.68</v>
      </c>
      <c r="AF1690" s="19">
        <v>0.68</v>
      </c>
      <c r="AG1690" s="19">
        <v>0.68</v>
      </c>
      <c r="AH1690" s="19">
        <v>0.68</v>
      </c>
      <c r="AI1690" s="19">
        <v>0.68</v>
      </c>
      <c r="AJ1690" s="19">
        <v>0.68</v>
      </c>
      <c r="AK1690" s="19">
        <v>0.68</v>
      </c>
    </row>
    <row r="1691" spans="1:37" x14ac:dyDescent="0.3">
      <c r="A1691" s="19" t="str">
        <f t="shared" si="41"/>
        <v>SDGbaseTRAv2_UrbAS_BAU_wICAGRcorrtrnsfrx_rowhhd-8</v>
      </c>
      <c r="B1691" s="17" t="s">
        <v>221</v>
      </c>
      <c r="C1691" s="18" t="s">
        <v>277</v>
      </c>
      <c r="D1691" s="23" t="s">
        <v>194</v>
      </c>
      <c r="E1691" s="19" t="s">
        <v>92</v>
      </c>
      <c r="F1691" s="19">
        <v>2.34</v>
      </c>
      <c r="G1691" s="19">
        <v>2.34</v>
      </c>
      <c r="H1691" s="19">
        <v>2.34</v>
      </c>
      <c r="I1691" s="19">
        <v>2.34</v>
      </c>
      <c r="J1691" s="19">
        <v>2.34</v>
      </c>
      <c r="K1691" s="19">
        <v>2.34</v>
      </c>
      <c r="L1691" s="19">
        <v>2.34</v>
      </c>
      <c r="M1691" s="19">
        <v>2.34</v>
      </c>
      <c r="N1691" s="19">
        <v>2.34</v>
      </c>
      <c r="O1691" s="19">
        <v>2.34</v>
      </c>
      <c r="P1691" s="19">
        <v>2.34</v>
      </c>
      <c r="Q1691" s="19">
        <v>2.34</v>
      </c>
      <c r="R1691" s="19">
        <v>2.34</v>
      </c>
      <c r="S1691" s="19">
        <v>2.34</v>
      </c>
      <c r="T1691" s="19">
        <v>2.34</v>
      </c>
      <c r="U1691" s="19">
        <v>2.34</v>
      </c>
      <c r="V1691" s="19">
        <v>2.34</v>
      </c>
      <c r="W1691" s="19">
        <v>2.34</v>
      </c>
      <c r="X1691" s="19">
        <v>2.34</v>
      </c>
      <c r="Y1691" s="19">
        <v>2.34</v>
      </c>
      <c r="Z1691" s="19">
        <v>2.34</v>
      </c>
      <c r="AA1691" s="19">
        <v>2.34</v>
      </c>
      <c r="AB1691" s="19">
        <v>2.34</v>
      </c>
      <c r="AC1691" s="19">
        <v>2.34</v>
      </c>
      <c r="AD1691" s="19">
        <v>2.34</v>
      </c>
      <c r="AE1691" s="19">
        <v>2.34</v>
      </c>
      <c r="AF1691" s="19">
        <v>2.34</v>
      </c>
      <c r="AG1691" s="19">
        <v>2.34</v>
      </c>
      <c r="AH1691" s="19">
        <v>2.34</v>
      </c>
      <c r="AI1691" s="19">
        <v>2.34</v>
      </c>
      <c r="AJ1691" s="19">
        <v>2.34</v>
      </c>
      <c r="AK1691" s="19">
        <v>2.34</v>
      </c>
    </row>
    <row r="1692" spans="1:37" x14ac:dyDescent="0.3">
      <c r="A1692" s="19" t="str">
        <f t="shared" si="41"/>
        <v>SDGbaseTRAv2_UrbAS_BAU_wICAGRcorrtrnsfrx_rowhhd-9</v>
      </c>
      <c r="B1692" s="17" t="s">
        <v>221</v>
      </c>
      <c r="C1692" s="18" t="s">
        <v>277</v>
      </c>
      <c r="D1692" s="23" t="s">
        <v>194</v>
      </c>
      <c r="E1692" s="19" t="s">
        <v>93</v>
      </c>
      <c r="F1692" s="19">
        <v>8.82</v>
      </c>
      <c r="G1692" s="19">
        <v>8.82</v>
      </c>
      <c r="H1692" s="19">
        <v>8.82</v>
      </c>
      <c r="I1692" s="19">
        <v>8.82</v>
      </c>
      <c r="J1692" s="19">
        <v>8.82</v>
      </c>
      <c r="K1692" s="19">
        <v>8.82</v>
      </c>
      <c r="L1692" s="19">
        <v>8.82</v>
      </c>
      <c r="M1692" s="19">
        <v>8.82</v>
      </c>
      <c r="N1692" s="19">
        <v>8.82</v>
      </c>
      <c r="O1692" s="19">
        <v>8.82</v>
      </c>
      <c r="P1692" s="19">
        <v>8.82</v>
      </c>
      <c r="Q1692" s="19">
        <v>8.82</v>
      </c>
      <c r="R1692" s="19">
        <v>8.82</v>
      </c>
      <c r="S1692" s="19">
        <v>8.82</v>
      </c>
      <c r="T1692" s="19">
        <v>8.82</v>
      </c>
      <c r="U1692" s="19">
        <v>8.82</v>
      </c>
      <c r="V1692" s="19">
        <v>8.82</v>
      </c>
      <c r="W1692" s="19">
        <v>8.82</v>
      </c>
      <c r="X1692" s="19">
        <v>8.82</v>
      </c>
      <c r="Y1692" s="19">
        <v>8.82</v>
      </c>
      <c r="Z1692" s="19">
        <v>8.82</v>
      </c>
      <c r="AA1692" s="19">
        <v>8.82</v>
      </c>
      <c r="AB1692" s="19">
        <v>8.82</v>
      </c>
      <c r="AC1692" s="19">
        <v>8.82</v>
      </c>
      <c r="AD1692" s="19">
        <v>8.82</v>
      </c>
      <c r="AE1692" s="19">
        <v>8.82</v>
      </c>
      <c r="AF1692" s="19">
        <v>8.82</v>
      </c>
      <c r="AG1692" s="19">
        <v>8.82</v>
      </c>
      <c r="AH1692" s="19">
        <v>8.82</v>
      </c>
      <c r="AI1692" s="19">
        <v>8.82</v>
      </c>
      <c r="AJ1692" s="19">
        <v>8.82</v>
      </c>
      <c r="AK1692" s="19">
        <v>8.82</v>
      </c>
    </row>
    <row r="1693" spans="1:37" x14ac:dyDescent="0.3">
      <c r="A1693" s="19" t="str">
        <f t="shared" si="41"/>
        <v>SDGbaseTRAv2_UrbAS_BAU_wICAGRcorrtrnsfrx_rowgov</v>
      </c>
      <c r="B1693" s="17" t="s">
        <v>221</v>
      </c>
      <c r="C1693" s="18" t="s">
        <v>277</v>
      </c>
      <c r="D1693" s="23" t="s">
        <v>194</v>
      </c>
      <c r="E1693" s="19" t="s">
        <v>195</v>
      </c>
      <c r="F1693" s="19">
        <v>-48.31</v>
      </c>
      <c r="G1693" s="19">
        <v>-48.31</v>
      </c>
      <c r="H1693" s="19">
        <v>-48.31</v>
      </c>
      <c r="I1693" s="19">
        <v>-48.31</v>
      </c>
      <c r="J1693" s="19">
        <v>-48.31</v>
      </c>
      <c r="K1693" s="19">
        <v>-48.31</v>
      </c>
      <c r="L1693" s="19">
        <v>-48.31</v>
      </c>
      <c r="M1693" s="19">
        <v>-48.31</v>
      </c>
      <c r="N1693" s="19">
        <v>-48.31</v>
      </c>
      <c r="O1693" s="19">
        <v>-48.31</v>
      </c>
      <c r="P1693" s="19">
        <v>-48.31</v>
      </c>
      <c r="Q1693" s="19">
        <v>-48.31</v>
      </c>
      <c r="R1693" s="19">
        <v>-48.31</v>
      </c>
      <c r="S1693" s="19">
        <v>-48.31</v>
      </c>
      <c r="T1693" s="19">
        <v>-48.31</v>
      </c>
      <c r="U1693" s="19">
        <v>-48.31</v>
      </c>
      <c r="V1693" s="19">
        <v>-48.31</v>
      </c>
      <c r="W1693" s="19">
        <v>-48.31</v>
      </c>
      <c r="X1693" s="19">
        <v>-48.31</v>
      </c>
      <c r="Y1693" s="19">
        <v>-48.31</v>
      </c>
      <c r="Z1693" s="19">
        <v>-48.31</v>
      </c>
      <c r="AA1693" s="19">
        <v>-48.31</v>
      </c>
      <c r="AB1693" s="19">
        <v>-48.31</v>
      </c>
      <c r="AC1693" s="19">
        <v>-48.31</v>
      </c>
      <c r="AD1693" s="19">
        <v>-48.31</v>
      </c>
      <c r="AE1693" s="19">
        <v>-48.31</v>
      </c>
      <c r="AF1693" s="19">
        <v>-48.31</v>
      </c>
      <c r="AG1693" s="19">
        <v>-48.31</v>
      </c>
      <c r="AH1693" s="19">
        <v>-48.31</v>
      </c>
      <c r="AI1693" s="19">
        <v>-48.31</v>
      </c>
      <c r="AJ1693" s="19">
        <v>-48.31</v>
      </c>
      <c r="AK1693" s="19">
        <v>-48.31</v>
      </c>
    </row>
    <row r="1694" spans="1:37" x14ac:dyDescent="0.3">
      <c r="A1694" s="19" t="str">
        <f t="shared" si="41"/>
        <v>SDGbaseTRAv2_UrbAS_BAU_wICAGRcorrC_NetTrnsGov2Instotal</v>
      </c>
      <c r="B1694" s="17" t="s">
        <v>221</v>
      </c>
      <c r="C1694" s="18" t="s">
        <v>277</v>
      </c>
      <c r="D1694" s="23" t="s">
        <v>196</v>
      </c>
      <c r="E1694" s="19" t="s">
        <v>1</v>
      </c>
      <c r="F1694" s="19">
        <v>406.48</v>
      </c>
      <c r="G1694" s="19">
        <v>406.48</v>
      </c>
      <c r="H1694" s="19">
        <v>397.55</v>
      </c>
      <c r="I1694" s="19">
        <v>403.76</v>
      </c>
      <c r="J1694" s="19">
        <v>408.59</v>
      </c>
      <c r="K1694" s="19">
        <v>412.84</v>
      </c>
      <c r="L1694" s="19">
        <v>417.75</v>
      </c>
      <c r="M1694" s="19">
        <v>423.27</v>
      </c>
      <c r="N1694" s="19">
        <v>428.93</v>
      </c>
      <c r="O1694" s="19">
        <v>435.11</v>
      </c>
      <c r="P1694" s="19">
        <v>442.2</v>
      </c>
      <c r="Q1694" s="19">
        <v>449.73</v>
      </c>
      <c r="R1694" s="19">
        <v>457.22</v>
      </c>
      <c r="S1694" s="19">
        <v>466.01</v>
      </c>
      <c r="T1694" s="19">
        <v>475.01</v>
      </c>
      <c r="U1694" s="19">
        <v>484.5</v>
      </c>
      <c r="V1694" s="19">
        <v>495.26</v>
      </c>
      <c r="W1694" s="19">
        <v>505.86</v>
      </c>
      <c r="X1694" s="19">
        <v>516.91</v>
      </c>
      <c r="Y1694" s="19">
        <v>528.5</v>
      </c>
      <c r="Z1694" s="19">
        <v>539.61</v>
      </c>
      <c r="AA1694" s="19">
        <v>551.39</v>
      </c>
      <c r="AB1694" s="19">
        <v>563.01</v>
      </c>
      <c r="AC1694" s="19">
        <v>575.9</v>
      </c>
      <c r="AD1694" s="19">
        <v>588.16999999999996</v>
      </c>
      <c r="AE1694" s="19">
        <v>600.66</v>
      </c>
      <c r="AF1694" s="19">
        <v>613.66</v>
      </c>
      <c r="AG1694" s="19">
        <v>627.19000000000005</v>
      </c>
      <c r="AH1694" s="19">
        <v>640.73</v>
      </c>
      <c r="AI1694" s="19">
        <v>644.84</v>
      </c>
      <c r="AJ1694" s="19">
        <v>647.29999999999995</v>
      </c>
      <c r="AK1694" s="19">
        <v>649.5</v>
      </c>
    </row>
    <row r="1695" spans="1:37" x14ac:dyDescent="0.3">
      <c r="A1695" s="19" t="str">
        <f t="shared" si="41"/>
        <v>SDGbaseTRAv2_UrbAS_BAU_wICAGRcorrQFSXflab-p</v>
      </c>
      <c r="B1695" s="17" t="s">
        <v>221</v>
      </c>
      <c r="C1695" s="18" t="s">
        <v>277</v>
      </c>
      <c r="D1695" s="23" t="s">
        <v>198</v>
      </c>
      <c r="E1695" s="19" t="s">
        <v>199</v>
      </c>
      <c r="F1695" s="19">
        <v>3154.55</v>
      </c>
      <c r="G1695" s="19">
        <v>2922.76</v>
      </c>
      <c r="H1695" s="19">
        <v>3033.22</v>
      </c>
      <c r="I1695" s="19">
        <v>3137.55</v>
      </c>
      <c r="J1695" s="19">
        <v>3227.13</v>
      </c>
      <c r="K1695" s="19">
        <v>3306.5</v>
      </c>
      <c r="L1695" s="19">
        <v>3384.17</v>
      </c>
      <c r="M1695" s="19">
        <v>3462.08</v>
      </c>
      <c r="N1695" s="19">
        <v>3543.37</v>
      </c>
      <c r="O1695" s="19">
        <v>3634.07</v>
      </c>
      <c r="P1695" s="19">
        <v>3732.16</v>
      </c>
      <c r="Q1695" s="19">
        <v>3833.02</v>
      </c>
      <c r="R1695" s="19">
        <v>3943.06</v>
      </c>
      <c r="S1695" s="19">
        <v>4059.33</v>
      </c>
      <c r="T1695" s="19">
        <v>4181.66</v>
      </c>
      <c r="U1695" s="19">
        <v>4314.12</v>
      </c>
      <c r="V1695" s="19">
        <v>4452.2700000000004</v>
      </c>
      <c r="W1695" s="19">
        <v>4595.51</v>
      </c>
      <c r="X1695" s="19">
        <v>4745.5600000000004</v>
      </c>
      <c r="Y1695" s="19">
        <v>4895.8599999999997</v>
      </c>
      <c r="Z1695" s="19">
        <v>5047.09</v>
      </c>
      <c r="AA1695" s="19">
        <v>5199.3900000000003</v>
      </c>
      <c r="AB1695" s="19">
        <v>5358.67</v>
      </c>
      <c r="AC1695" s="19">
        <v>5518.13</v>
      </c>
      <c r="AD1695" s="19">
        <v>5679.89</v>
      </c>
      <c r="AE1695" s="19">
        <v>5845.74</v>
      </c>
      <c r="AF1695" s="19">
        <v>6016.43</v>
      </c>
      <c r="AG1695" s="19">
        <v>6186.81</v>
      </c>
      <c r="AH1695" s="19">
        <v>6303.32</v>
      </c>
      <c r="AI1695" s="19">
        <v>6377.11</v>
      </c>
      <c r="AJ1695" s="19">
        <v>6427.47</v>
      </c>
      <c r="AK1695" s="19">
        <v>6460.89</v>
      </c>
    </row>
    <row r="1696" spans="1:37" x14ac:dyDescent="0.3">
      <c r="A1696" s="19" t="str">
        <f t="shared" si="41"/>
        <v>SDGbaseTRAv2_UrbAS_BAU_wICAGRcorrQFSXflab-m</v>
      </c>
      <c r="B1696" s="17" t="s">
        <v>221</v>
      </c>
      <c r="C1696" s="18" t="s">
        <v>277</v>
      </c>
      <c r="D1696" s="23" t="s">
        <v>198</v>
      </c>
      <c r="E1696" s="19" t="s">
        <v>200</v>
      </c>
      <c r="F1696" s="19">
        <v>5235.99</v>
      </c>
      <c r="G1696" s="19">
        <v>4887.7</v>
      </c>
      <c r="H1696" s="19">
        <v>5092.05</v>
      </c>
      <c r="I1696" s="19">
        <v>5266.26</v>
      </c>
      <c r="J1696" s="19">
        <v>5414.16</v>
      </c>
      <c r="K1696" s="19">
        <v>5545.1</v>
      </c>
      <c r="L1696" s="19">
        <v>5673.97</v>
      </c>
      <c r="M1696" s="19">
        <v>5805.44</v>
      </c>
      <c r="N1696" s="19">
        <v>5942.53</v>
      </c>
      <c r="O1696" s="19">
        <v>6083.59</v>
      </c>
      <c r="P1696" s="19">
        <v>6237.39</v>
      </c>
      <c r="Q1696" s="19">
        <v>6396.03</v>
      </c>
      <c r="R1696" s="19">
        <v>6571.84</v>
      </c>
      <c r="S1696" s="19">
        <v>6762.05</v>
      </c>
      <c r="T1696" s="19">
        <v>6965.32</v>
      </c>
      <c r="U1696" s="19">
        <v>7188.23</v>
      </c>
      <c r="V1696" s="19">
        <v>7425.42</v>
      </c>
      <c r="W1696" s="19">
        <v>7672.92</v>
      </c>
      <c r="X1696" s="19">
        <v>7929.01</v>
      </c>
      <c r="Y1696" s="19">
        <v>8181.52</v>
      </c>
      <c r="Z1696" s="19">
        <v>8431.9699999999993</v>
      </c>
      <c r="AA1696" s="19">
        <v>8682.56</v>
      </c>
      <c r="AB1696" s="19">
        <v>8936.5400000000009</v>
      </c>
      <c r="AC1696" s="19">
        <v>9189.77</v>
      </c>
      <c r="AD1696" s="19">
        <v>9450.16</v>
      </c>
      <c r="AE1696" s="19">
        <v>9720.5</v>
      </c>
      <c r="AF1696" s="19">
        <v>10001.94</v>
      </c>
      <c r="AG1696" s="19">
        <v>10279.57</v>
      </c>
      <c r="AH1696" s="19">
        <v>10444.94</v>
      </c>
      <c r="AI1696" s="19">
        <v>10525.73</v>
      </c>
      <c r="AJ1696" s="19">
        <v>10561.1</v>
      </c>
      <c r="AK1696" s="19">
        <v>10564.59</v>
      </c>
    </row>
    <row r="1697" spans="1:37" x14ac:dyDescent="0.3">
      <c r="A1697" s="19" t="str">
        <f t="shared" si="41"/>
        <v>SDGbaseTRAv2_UrbAS_BAU_wICAGRcorrQFSXflab-s</v>
      </c>
      <c r="B1697" s="17" t="s">
        <v>221</v>
      </c>
      <c r="C1697" s="18" t="s">
        <v>277</v>
      </c>
      <c r="D1697" s="23" t="s">
        <v>198</v>
      </c>
      <c r="E1697" s="19" t="s">
        <v>201</v>
      </c>
      <c r="F1697" s="19">
        <v>4708.9399999999996</v>
      </c>
      <c r="G1697" s="19">
        <v>4347.68</v>
      </c>
      <c r="H1697" s="19">
        <v>4510.08</v>
      </c>
      <c r="I1697" s="19">
        <v>4665.84</v>
      </c>
      <c r="J1697" s="19">
        <v>4802.4399999999996</v>
      </c>
      <c r="K1697" s="19">
        <v>4928.8100000000004</v>
      </c>
      <c r="L1697" s="19">
        <v>5052.8100000000004</v>
      </c>
      <c r="M1697" s="19">
        <v>5177.95</v>
      </c>
      <c r="N1697" s="19">
        <v>5306.06</v>
      </c>
      <c r="O1697" s="19">
        <v>5427.82</v>
      </c>
      <c r="P1697" s="19">
        <v>5562.82</v>
      </c>
      <c r="Q1697" s="19">
        <v>5704.93</v>
      </c>
      <c r="R1697" s="19">
        <v>5859.19</v>
      </c>
      <c r="S1697" s="19">
        <v>6023.98</v>
      </c>
      <c r="T1697" s="19">
        <v>6198.93</v>
      </c>
      <c r="U1697" s="19">
        <v>6388.18</v>
      </c>
      <c r="V1697" s="19">
        <v>6589.56</v>
      </c>
      <c r="W1697" s="19">
        <v>6800.7</v>
      </c>
      <c r="X1697" s="19">
        <v>7020.33</v>
      </c>
      <c r="Y1697" s="19">
        <v>7239.82</v>
      </c>
      <c r="Z1697" s="19">
        <v>7458.79</v>
      </c>
      <c r="AA1697" s="19">
        <v>7679.35</v>
      </c>
      <c r="AB1697" s="19">
        <v>7895.38</v>
      </c>
      <c r="AC1697" s="19">
        <v>8110.55</v>
      </c>
      <c r="AD1697" s="19">
        <v>8332.66</v>
      </c>
      <c r="AE1697" s="19">
        <v>8564.01</v>
      </c>
      <c r="AF1697" s="19">
        <v>8805.32</v>
      </c>
      <c r="AG1697" s="19">
        <v>9046.9</v>
      </c>
      <c r="AH1697" s="19">
        <v>9216.4500000000007</v>
      </c>
      <c r="AI1697" s="19">
        <v>9327.07</v>
      </c>
      <c r="AJ1697" s="19">
        <v>9401.2199999999993</v>
      </c>
      <c r="AK1697" s="19">
        <v>9447.69</v>
      </c>
    </row>
    <row r="1698" spans="1:37" x14ac:dyDescent="0.3">
      <c r="A1698" s="19" t="str">
        <f t="shared" si="41"/>
        <v>SDGbaseTRAv2_UrbAS_BAU_wICAGRcorrQFSXflab-t</v>
      </c>
      <c r="B1698" s="17" t="s">
        <v>221</v>
      </c>
      <c r="C1698" s="18" t="s">
        <v>277</v>
      </c>
      <c r="D1698" s="23" t="s">
        <v>198</v>
      </c>
      <c r="E1698" s="19" t="s">
        <v>202</v>
      </c>
      <c r="F1698" s="19">
        <v>3319.1</v>
      </c>
      <c r="G1698" s="19">
        <v>3025.15</v>
      </c>
      <c r="H1698" s="19">
        <v>3112.04</v>
      </c>
      <c r="I1698" s="19">
        <v>3202.39</v>
      </c>
      <c r="J1698" s="19">
        <v>3282.75</v>
      </c>
      <c r="K1698" s="19">
        <v>3360.09</v>
      </c>
      <c r="L1698" s="19">
        <v>3438.26</v>
      </c>
      <c r="M1698" s="19">
        <v>3518.64</v>
      </c>
      <c r="N1698" s="19">
        <v>3601.96</v>
      </c>
      <c r="O1698" s="19">
        <v>3679.67</v>
      </c>
      <c r="P1698" s="19">
        <v>3767.47</v>
      </c>
      <c r="Q1698" s="19">
        <v>3861.68</v>
      </c>
      <c r="R1698" s="19">
        <v>3965.9</v>
      </c>
      <c r="S1698" s="19">
        <v>4078.13</v>
      </c>
      <c r="T1698" s="19">
        <v>4197.8</v>
      </c>
      <c r="U1698" s="19">
        <v>4326.8900000000003</v>
      </c>
      <c r="V1698" s="19">
        <v>4462.8999999999996</v>
      </c>
      <c r="W1698" s="19">
        <v>4605.79</v>
      </c>
      <c r="X1698" s="19">
        <v>4757.2700000000004</v>
      </c>
      <c r="Y1698" s="19">
        <v>4908.83</v>
      </c>
      <c r="Z1698" s="19">
        <v>5060.88</v>
      </c>
      <c r="AA1698" s="19">
        <v>5214.21</v>
      </c>
      <c r="AB1698" s="19">
        <v>5364.96</v>
      </c>
      <c r="AC1698" s="19">
        <v>5513.93</v>
      </c>
      <c r="AD1698" s="19">
        <v>5665.97</v>
      </c>
      <c r="AE1698" s="19">
        <v>5823.01</v>
      </c>
      <c r="AF1698" s="19">
        <v>5986</v>
      </c>
      <c r="AG1698" s="19">
        <v>6150.52</v>
      </c>
      <c r="AH1698" s="19">
        <v>6270.27</v>
      </c>
      <c r="AI1698" s="19">
        <v>6352.02</v>
      </c>
      <c r="AJ1698" s="19">
        <v>6409.76</v>
      </c>
      <c r="AK1698" s="19">
        <v>6449.31</v>
      </c>
    </row>
    <row r="1699" spans="1:37" x14ac:dyDescent="0.3">
      <c r="A1699" s="19" t="str">
        <f t="shared" si="41"/>
        <v>SDGbaseTRAv2_UrbAS_BAU_wICAGRcorrQFSXfcap</v>
      </c>
      <c r="B1699" s="17" t="s">
        <v>221</v>
      </c>
      <c r="C1699" s="18" t="s">
        <v>277</v>
      </c>
      <c r="D1699" s="23" t="s">
        <v>198</v>
      </c>
      <c r="E1699" s="19" t="s">
        <v>203</v>
      </c>
      <c r="F1699" s="19">
        <v>3799.09</v>
      </c>
      <c r="G1699" s="19">
        <v>3955.03</v>
      </c>
      <c r="H1699" s="19">
        <v>4074.85</v>
      </c>
      <c r="I1699" s="19">
        <v>4156.1099999999997</v>
      </c>
      <c r="J1699" s="19">
        <v>4236.24</v>
      </c>
      <c r="K1699" s="19">
        <v>4336.79</v>
      </c>
      <c r="L1699" s="19">
        <v>4459</v>
      </c>
      <c r="M1699" s="19">
        <v>4581.3500000000004</v>
      </c>
      <c r="N1699" s="19">
        <v>4700.9399999999996</v>
      </c>
      <c r="O1699" s="19">
        <v>4799.09</v>
      </c>
      <c r="P1699" s="19">
        <v>4895.79</v>
      </c>
      <c r="Q1699" s="19">
        <v>4990.4399999999996</v>
      </c>
      <c r="R1699" s="19">
        <v>5130.3</v>
      </c>
      <c r="S1699" s="19">
        <v>5271.52</v>
      </c>
      <c r="T1699" s="19">
        <v>5422.69</v>
      </c>
      <c r="U1699" s="19">
        <v>5605.5</v>
      </c>
      <c r="V1699" s="19">
        <v>5774.12</v>
      </c>
      <c r="W1699" s="19">
        <v>5955.15</v>
      </c>
      <c r="X1699" s="19">
        <v>6148.98</v>
      </c>
      <c r="Y1699" s="19">
        <v>6328.8</v>
      </c>
      <c r="Z1699" s="19">
        <v>6510.35</v>
      </c>
      <c r="AA1699" s="19">
        <v>6697.53</v>
      </c>
      <c r="AB1699" s="19">
        <v>6889.95</v>
      </c>
      <c r="AC1699" s="19">
        <v>7070.49</v>
      </c>
      <c r="AD1699" s="19">
        <v>7257.96</v>
      </c>
      <c r="AE1699" s="19">
        <v>7454.16</v>
      </c>
      <c r="AF1699" s="19">
        <v>7659.98</v>
      </c>
      <c r="AG1699" s="19">
        <v>7852.65</v>
      </c>
      <c r="AH1699" s="19">
        <v>7710.16</v>
      </c>
      <c r="AI1699" s="19">
        <v>7579.87</v>
      </c>
      <c r="AJ1699" s="19">
        <v>7482.98</v>
      </c>
      <c r="AK1699" s="19">
        <v>7389.67</v>
      </c>
    </row>
    <row r="1700" spans="1:37" x14ac:dyDescent="0.3">
      <c r="A1700" s="19" t="str">
        <f t="shared" si="41"/>
        <v>SDGbaseTRAv2_UrbAS_BAU_wICAGRcorrQFSXfegy</v>
      </c>
      <c r="B1700" s="17" t="s">
        <v>221</v>
      </c>
      <c r="C1700" s="18" t="s">
        <v>277</v>
      </c>
      <c r="D1700" s="23" t="s">
        <v>198</v>
      </c>
      <c r="E1700" s="19" t="s">
        <v>204</v>
      </c>
      <c r="F1700" s="19">
        <v>200.18</v>
      </c>
      <c r="G1700" s="19">
        <v>215.85</v>
      </c>
      <c r="H1700" s="19">
        <v>219.02</v>
      </c>
      <c r="I1700" s="19">
        <v>223.16</v>
      </c>
      <c r="J1700" s="19">
        <v>227.32</v>
      </c>
      <c r="K1700" s="19">
        <v>236.6</v>
      </c>
      <c r="L1700" s="19">
        <v>246.79</v>
      </c>
      <c r="M1700" s="19">
        <v>248.21</v>
      </c>
      <c r="N1700" s="19">
        <v>245.75</v>
      </c>
      <c r="O1700" s="19">
        <v>245.9</v>
      </c>
      <c r="P1700" s="19">
        <v>252.02</v>
      </c>
      <c r="Q1700" s="19">
        <v>259.25</v>
      </c>
      <c r="R1700" s="19">
        <v>273.39</v>
      </c>
      <c r="S1700" s="19">
        <v>283.83</v>
      </c>
      <c r="T1700" s="19">
        <v>294.44</v>
      </c>
      <c r="U1700" s="19">
        <v>304.58</v>
      </c>
      <c r="V1700" s="19">
        <v>304.69</v>
      </c>
      <c r="W1700" s="19">
        <v>312.92</v>
      </c>
      <c r="X1700" s="19">
        <v>335.32</v>
      </c>
      <c r="Y1700" s="19">
        <v>356.22</v>
      </c>
      <c r="Z1700" s="19">
        <v>378.32</v>
      </c>
      <c r="AA1700" s="19">
        <v>400.43</v>
      </c>
      <c r="AB1700" s="19">
        <v>416.05</v>
      </c>
      <c r="AC1700" s="19">
        <v>432.71</v>
      </c>
      <c r="AD1700" s="19">
        <v>451.26</v>
      </c>
      <c r="AE1700" s="19">
        <v>470.41</v>
      </c>
      <c r="AF1700" s="19">
        <v>489.9</v>
      </c>
      <c r="AG1700" s="19">
        <v>571.96</v>
      </c>
      <c r="AH1700" s="19">
        <v>647.5</v>
      </c>
      <c r="AI1700" s="19">
        <v>715.27</v>
      </c>
      <c r="AJ1700" s="19">
        <v>784.13</v>
      </c>
      <c r="AK1700" s="19">
        <v>850.08</v>
      </c>
    </row>
    <row r="1701" spans="1:37" x14ac:dyDescent="0.3">
      <c r="A1701" s="19" t="str">
        <f t="shared" si="41"/>
        <v>SDGbaseTRAv2_UrbAS_BAU_wICAGRcorrQFSXfland</v>
      </c>
      <c r="B1701" s="17" t="s">
        <v>221</v>
      </c>
      <c r="C1701" s="18" t="s">
        <v>277</v>
      </c>
      <c r="D1701" s="23" t="s">
        <v>198</v>
      </c>
      <c r="E1701" s="19" t="s">
        <v>205</v>
      </c>
      <c r="F1701" s="19">
        <v>17.03</v>
      </c>
      <c r="G1701" s="19">
        <v>17.2</v>
      </c>
      <c r="H1701" s="19">
        <v>17.37</v>
      </c>
      <c r="I1701" s="19">
        <v>17.54</v>
      </c>
      <c r="J1701" s="19">
        <v>17.72</v>
      </c>
      <c r="K1701" s="19">
        <v>17.899999999999999</v>
      </c>
      <c r="L1701" s="19">
        <v>18.07</v>
      </c>
      <c r="M1701" s="19">
        <v>18.260000000000002</v>
      </c>
      <c r="N1701" s="19">
        <v>18.440000000000001</v>
      </c>
      <c r="O1701" s="19">
        <v>18.62</v>
      </c>
      <c r="P1701" s="19">
        <v>18.809999999999999</v>
      </c>
      <c r="Q1701" s="19">
        <v>19</v>
      </c>
      <c r="R1701" s="19">
        <v>19.190000000000001</v>
      </c>
      <c r="S1701" s="19">
        <v>19.38</v>
      </c>
      <c r="T1701" s="19">
        <v>19.57</v>
      </c>
      <c r="U1701" s="19">
        <v>19.77</v>
      </c>
      <c r="V1701" s="19">
        <v>19.97</v>
      </c>
      <c r="W1701" s="19">
        <v>20.170000000000002</v>
      </c>
      <c r="X1701" s="19">
        <v>20.37</v>
      </c>
      <c r="Y1701" s="19">
        <v>20.57</v>
      </c>
      <c r="Z1701" s="19">
        <v>20.78</v>
      </c>
      <c r="AA1701" s="19">
        <v>20.98</v>
      </c>
      <c r="AB1701" s="19">
        <v>21.19</v>
      </c>
      <c r="AC1701" s="19">
        <v>21.41</v>
      </c>
      <c r="AD1701" s="19">
        <v>21.62</v>
      </c>
      <c r="AE1701" s="19">
        <v>21.84</v>
      </c>
      <c r="AF1701" s="19">
        <v>22.05</v>
      </c>
      <c r="AG1701" s="19">
        <v>22.28</v>
      </c>
      <c r="AH1701" s="19">
        <v>22.5</v>
      </c>
      <c r="AI1701" s="19">
        <v>22.72</v>
      </c>
      <c r="AJ1701" s="19">
        <v>22.95</v>
      </c>
      <c r="AK1701" s="19">
        <v>23.18</v>
      </c>
    </row>
    <row r="1702" spans="1:37" x14ac:dyDescent="0.3">
      <c r="A1702" s="19" t="str">
        <f t="shared" si="41"/>
        <v>SDGbaseTRAv2_UrbAS_BAU_wICAGRcorrP_ActivePoptotal</v>
      </c>
      <c r="B1702" s="17" t="s">
        <v>221</v>
      </c>
      <c r="C1702" s="18" t="s">
        <v>277</v>
      </c>
      <c r="D1702" s="23" t="s">
        <v>207</v>
      </c>
      <c r="E1702" s="19" t="s">
        <v>1</v>
      </c>
      <c r="F1702" s="19"/>
      <c r="G1702" s="19">
        <v>24292.9</v>
      </c>
      <c r="H1702" s="19">
        <v>24642.6</v>
      </c>
      <c r="I1702" s="19">
        <v>24992.2</v>
      </c>
      <c r="J1702" s="19">
        <v>25341.9</v>
      </c>
      <c r="K1702" s="19">
        <v>25691.599999999999</v>
      </c>
      <c r="L1702" s="19">
        <v>26041.200000000001</v>
      </c>
      <c r="M1702" s="19">
        <v>26390.6</v>
      </c>
      <c r="N1702" s="19">
        <v>26740</v>
      </c>
      <c r="O1702" s="19">
        <v>27089.3</v>
      </c>
      <c r="P1702" s="19">
        <v>27438.7</v>
      </c>
      <c r="Q1702" s="19">
        <v>27788.1</v>
      </c>
      <c r="R1702" s="19">
        <v>28086.2</v>
      </c>
      <c r="S1702" s="19">
        <v>28384.400000000001</v>
      </c>
      <c r="T1702" s="19">
        <v>28682.5</v>
      </c>
      <c r="U1702" s="19">
        <v>28980.7</v>
      </c>
      <c r="V1702" s="19">
        <v>29278.799999999999</v>
      </c>
      <c r="W1702" s="19">
        <v>29514.3</v>
      </c>
      <c r="X1702" s="19">
        <v>29749.7</v>
      </c>
      <c r="Y1702" s="19">
        <v>29985.200000000001</v>
      </c>
      <c r="Z1702" s="19">
        <v>30220.7</v>
      </c>
      <c r="AA1702" s="19">
        <v>30456.1</v>
      </c>
      <c r="AB1702" s="19">
        <v>30638.2</v>
      </c>
      <c r="AC1702" s="19">
        <v>30820.3</v>
      </c>
      <c r="AD1702" s="19">
        <v>31002.3</v>
      </c>
      <c r="AE1702" s="19">
        <v>31184.400000000001</v>
      </c>
      <c r="AF1702" s="19">
        <v>31366.5</v>
      </c>
      <c r="AG1702" s="19">
        <v>31469.200000000001</v>
      </c>
      <c r="AH1702" s="19">
        <v>31571.9</v>
      </c>
      <c r="AI1702" s="19">
        <v>31674.6</v>
      </c>
      <c r="AJ1702" s="19">
        <v>31777.4</v>
      </c>
      <c r="AK1702" s="19">
        <v>31880.1</v>
      </c>
    </row>
    <row r="1703" spans="1:37" x14ac:dyDescent="0.3">
      <c r="A1703" s="19" t="str">
        <f t="shared" si="41"/>
        <v>SDGbaseTRAv2_UrbAS_BAU_wICAGRcorrP_WAgePoptotal</v>
      </c>
      <c r="B1703" s="17" t="s">
        <v>221</v>
      </c>
      <c r="C1703" s="18" t="s">
        <v>277</v>
      </c>
      <c r="D1703" s="23" t="s">
        <v>208</v>
      </c>
      <c r="E1703" s="19" t="s">
        <v>1</v>
      </c>
      <c r="F1703" s="19"/>
      <c r="G1703" s="19">
        <v>38959.5</v>
      </c>
      <c r="H1703" s="19">
        <v>39520.300000000003</v>
      </c>
      <c r="I1703" s="19">
        <v>40081.1</v>
      </c>
      <c r="J1703" s="19">
        <v>40641.9</v>
      </c>
      <c r="K1703" s="19">
        <v>41202.699999999997</v>
      </c>
      <c r="L1703" s="19">
        <v>41763.4</v>
      </c>
      <c r="M1703" s="19">
        <v>42323.7</v>
      </c>
      <c r="N1703" s="19">
        <v>42884</v>
      </c>
      <c r="O1703" s="19">
        <v>43444.3</v>
      </c>
      <c r="P1703" s="19">
        <v>44004.6</v>
      </c>
      <c r="Q1703" s="19">
        <v>44564.9</v>
      </c>
      <c r="R1703" s="19">
        <v>45043.1</v>
      </c>
      <c r="S1703" s="19">
        <v>45521.2</v>
      </c>
      <c r="T1703" s="19">
        <v>45999.4</v>
      </c>
      <c r="U1703" s="19">
        <v>46477.5</v>
      </c>
      <c r="V1703" s="19">
        <v>46955.7</v>
      </c>
      <c r="W1703" s="19">
        <v>47333.3</v>
      </c>
      <c r="X1703" s="19">
        <v>47710.9</v>
      </c>
      <c r="Y1703" s="19">
        <v>48088.6</v>
      </c>
      <c r="Z1703" s="19">
        <v>48466.2</v>
      </c>
      <c r="AA1703" s="19">
        <v>48843.8</v>
      </c>
      <c r="AB1703" s="19">
        <v>49135.8</v>
      </c>
      <c r="AC1703" s="19">
        <v>49427.8</v>
      </c>
      <c r="AD1703" s="19">
        <v>49719.8</v>
      </c>
      <c r="AE1703" s="19">
        <v>50011.8</v>
      </c>
      <c r="AF1703" s="19">
        <v>50303.8</v>
      </c>
      <c r="AG1703" s="19">
        <v>50468.5</v>
      </c>
      <c r="AH1703" s="19">
        <v>50633.3</v>
      </c>
      <c r="AI1703" s="19">
        <v>50798</v>
      </c>
      <c r="AJ1703" s="19">
        <v>50962.7</v>
      </c>
      <c r="AK1703" s="19">
        <v>51127.5</v>
      </c>
    </row>
    <row r="1704" spans="1:37" x14ac:dyDescent="0.3">
      <c r="A1704" s="19" t="str">
        <f t="shared" si="41"/>
        <v>SDGbaseTRAv2_UrbAS_BAU_wICAGRcorrC_BroadUnEmpRatetotal</v>
      </c>
      <c r="B1704" s="17" t="s">
        <v>221</v>
      </c>
      <c r="C1704" s="18" t="s">
        <v>277</v>
      </c>
      <c r="D1704" s="23" t="s">
        <v>209</v>
      </c>
      <c r="E1704" s="19" t="s">
        <v>1</v>
      </c>
      <c r="F1704" s="19"/>
      <c r="G1704" s="19">
        <v>0.37</v>
      </c>
      <c r="H1704" s="19">
        <v>0.36</v>
      </c>
      <c r="I1704" s="19">
        <v>0.35</v>
      </c>
      <c r="J1704" s="19">
        <v>0.34</v>
      </c>
      <c r="K1704" s="19">
        <v>0.33</v>
      </c>
      <c r="L1704" s="19">
        <v>0.33</v>
      </c>
      <c r="M1704" s="19">
        <v>0.32</v>
      </c>
      <c r="N1704" s="19">
        <v>0.31</v>
      </c>
      <c r="O1704" s="19">
        <v>0.31</v>
      </c>
      <c r="P1704" s="19">
        <v>0.3</v>
      </c>
      <c r="Q1704" s="19">
        <v>0.28999999999999998</v>
      </c>
      <c r="R1704" s="19">
        <v>0.28000000000000003</v>
      </c>
      <c r="S1704" s="19">
        <v>0.26</v>
      </c>
      <c r="T1704" s="19">
        <v>0.25</v>
      </c>
      <c r="U1704" s="19">
        <v>0.23</v>
      </c>
      <c r="V1704" s="19">
        <v>0.22</v>
      </c>
      <c r="W1704" s="19">
        <v>0.2</v>
      </c>
      <c r="X1704" s="19">
        <v>0.18</v>
      </c>
      <c r="Y1704" s="19">
        <v>0.16</v>
      </c>
      <c r="Z1704" s="19">
        <v>0.14000000000000001</v>
      </c>
      <c r="AA1704" s="19">
        <v>0.12</v>
      </c>
      <c r="AB1704" s="19">
        <v>0.1</v>
      </c>
      <c r="AC1704" s="19">
        <v>0.08</v>
      </c>
      <c r="AD1704" s="19">
        <v>0.06</v>
      </c>
      <c r="AE1704" s="19">
        <v>0.04</v>
      </c>
      <c r="AF1704" s="19">
        <v>0.02</v>
      </c>
      <c r="AG1704" s="19">
        <v>-0.01</v>
      </c>
      <c r="AH1704" s="19">
        <v>-0.02</v>
      </c>
      <c r="AI1704" s="19">
        <v>-0.03</v>
      </c>
      <c r="AJ1704" s="19">
        <v>-0.03</v>
      </c>
      <c r="AK1704" s="19">
        <v>-0.03</v>
      </c>
    </row>
    <row r="1705" spans="1:37" x14ac:dyDescent="0.3">
      <c r="A1705" s="19" t="str">
        <f t="shared" si="41"/>
        <v>SDGbaseTRAv2_UrbAS_BAU_wICAGRcorrC_LabForceParttotal</v>
      </c>
      <c r="B1705" s="17" t="s">
        <v>221</v>
      </c>
      <c r="C1705" s="18" t="s">
        <v>277</v>
      </c>
      <c r="D1705" s="23" t="s">
        <v>210</v>
      </c>
      <c r="E1705" s="19" t="s">
        <v>1</v>
      </c>
      <c r="F1705" s="19"/>
      <c r="G1705" s="19">
        <v>0.39</v>
      </c>
      <c r="H1705" s="19">
        <v>0.4</v>
      </c>
      <c r="I1705" s="19">
        <v>0.41</v>
      </c>
      <c r="J1705" s="19">
        <v>0.41</v>
      </c>
      <c r="K1705" s="19">
        <v>0.42</v>
      </c>
      <c r="L1705" s="19">
        <v>0.42</v>
      </c>
      <c r="M1705" s="19">
        <v>0.42</v>
      </c>
      <c r="N1705" s="19">
        <v>0.43</v>
      </c>
      <c r="O1705" s="19">
        <v>0.43</v>
      </c>
      <c r="P1705" s="19">
        <v>0.44</v>
      </c>
      <c r="Q1705" s="19">
        <v>0.44</v>
      </c>
      <c r="R1705" s="19">
        <v>0.45</v>
      </c>
      <c r="S1705" s="19">
        <v>0.46</v>
      </c>
      <c r="T1705" s="19">
        <v>0.47</v>
      </c>
      <c r="U1705" s="19">
        <v>0.48</v>
      </c>
      <c r="V1705" s="19">
        <v>0.49</v>
      </c>
      <c r="W1705" s="19">
        <v>0.5</v>
      </c>
      <c r="X1705" s="19">
        <v>0.51</v>
      </c>
      <c r="Y1705" s="19">
        <v>0.52</v>
      </c>
      <c r="Z1705" s="19">
        <v>0.54</v>
      </c>
      <c r="AA1705" s="19">
        <v>0.55000000000000004</v>
      </c>
      <c r="AB1705" s="19">
        <v>0.56000000000000005</v>
      </c>
      <c r="AC1705" s="19">
        <v>0.56999999999999995</v>
      </c>
      <c r="AD1705" s="19">
        <v>0.59</v>
      </c>
      <c r="AE1705" s="19">
        <v>0.6</v>
      </c>
      <c r="AF1705" s="19">
        <v>0.61</v>
      </c>
      <c r="AG1705" s="19">
        <v>0.63</v>
      </c>
      <c r="AH1705" s="19">
        <v>0.64</v>
      </c>
      <c r="AI1705" s="19">
        <v>0.64</v>
      </c>
      <c r="AJ1705" s="19">
        <v>0.64</v>
      </c>
      <c r="AK1705" s="19">
        <v>0.64</v>
      </c>
    </row>
    <row r="1706" spans="1:37" x14ac:dyDescent="0.3">
      <c r="A1706" s="19" t="str">
        <f t="shared" si="41"/>
        <v>SDGbaseTRAv2_UrbAS_BAU_wICAGRcorrQVAXaawhe</v>
      </c>
      <c r="B1706" s="17" t="s">
        <v>221</v>
      </c>
      <c r="C1706" s="18" t="s">
        <v>277</v>
      </c>
      <c r="D1706" s="23" t="s">
        <v>211</v>
      </c>
      <c r="E1706" s="19" t="s">
        <v>4</v>
      </c>
      <c r="F1706" s="19">
        <v>2.66</v>
      </c>
      <c r="G1706" s="19">
        <v>2.64</v>
      </c>
      <c r="H1706" s="19">
        <v>2.7</v>
      </c>
      <c r="I1706" s="19">
        <v>2.73</v>
      </c>
      <c r="J1706" s="19">
        <v>2.76</v>
      </c>
      <c r="K1706" s="19">
        <v>2.8</v>
      </c>
      <c r="L1706" s="19">
        <v>2.83</v>
      </c>
      <c r="M1706" s="19">
        <v>2.87</v>
      </c>
      <c r="N1706" s="19">
        <v>2.9</v>
      </c>
      <c r="O1706" s="19">
        <v>2.97</v>
      </c>
      <c r="P1706" s="19">
        <v>3.02</v>
      </c>
      <c r="Q1706" s="19">
        <v>3.06</v>
      </c>
      <c r="R1706" s="19">
        <v>3.11</v>
      </c>
      <c r="S1706" s="19">
        <v>3.16</v>
      </c>
      <c r="T1706" s="19">
        <v>3.2</v>
      </c>
      <c r="U1706" s="19">
        <v>3.26</v>
      </c>
      <c r="V1706" s="19">
        <v>3.3</v>
      </c>
      <c r="W1706" s="19">
        <v>3.35</v>
      </c>
      <c r="X1706" s="19">
        <v>3.39</v>
      </c>
      <c r="Y1706" s="19">
        <v>3.44</v>
      </c>
      <c r="Z1706" s="19">
        <v>3.48</v>
      </c>
      <c r="AA1706" s="19">
        <v>3.53</v>
      </c>
      <c r="AB1706" s="19">
        <v>3.58</v>
      </c>
      <c r="AC1706" s="19">
        <v>3.63</v>
      </c>
      <c r="AD1706" s="19">
        <v>3.68</v>
      </c>
      <c r="AE1706" s="19">
        <v>3.72</v>
      </c>
      <c r="AF1706" s="19">
        <v>3.77</v>
      </c>
      <c r="AG1706" s="19">
        <v>3.81</v>
      </c>
      <c r="AH1706" s="19">
        <v>3.81</v>
      </c>
      <c r="AI1706" s="19">
        <v>3.8</v>
      </c>
      <c r="AJ1706" s="19">
        <v>3.79</v>
      </c>
      <c r="AK1706" s="19">
        <v>3.78</v>
      </c>
    </row>
    <row r="1707" spans="1:37" x14ac:dyDescent="0.3">
      <c r="A1707" s="19" t="str">
        <f t="shared" si="41"/>
        <v>SDGbaseTRAv2_UrbAS_BAU_wICAGRcorrQVAXaamai</v>
      </c>
      <c r="B1707" s="17" t="s">
        <v>221</v>
      </c>
      <c r="C1707" s="18" t="s">
        <v>277</v>
      </c>
      <c r="D1707" s="23" t="s">
        <v>211</v>
      </c>
      <c r="E1707" s="19" t="s">
        <v>5</v>
      </c>
      <c r="F1707" s="19">
        <v>11.93</v>
      </c>
      <c r="G1707" s="19">
        <v>11.8</v>
      </c>
      <c r="H1707" s="19">
        <v>12.08</v>
      </c>
      <c r="I1707" s="19">
        <v>12.26</v>
      </c>
      <c r="J1707" s="19">
        <v>12.47</v>
      </c>
      <c r="K1707" s="19">
        <v>12.63</v>
      </c>
      <c r="L1707" s="19">
        <v>12.81</v>
      </c>
      <c r="M1707" s="19">
        <v>12.97</v>
      </c>
      <c r="N1707" s="19">
        <v>13.14</v>
      </c>
      <c r="O1707" s="19">
        <v>13.53</v>
      </c>
      <c r="P1707" s="19">
        <v>13.78</v>
      </c>
      <c r="Q1707" s="19">
        <v>13.96</v>
      </c>
      <c r="R1707" s="19">
        <v>14.19</v>
      </c>
      <c r="S1707" s="19">
        <v>14.41</v>
      </c>
      <c r="T1707" s="19">
        <v>14.63</v>
      </c>
      <c r="U1707" s="19">
        <v>14.87</v>
      </c>
      <c r="V1707" s="19">
        <v>15.06</v>
      </c>
      <c r="W1707" s="19">
        <v>15.24</v>
      </c>
      <c r="X1707" s="19">
        <v>15.42</v>
      </c>
      <c r="Y1707" s="19">
        <v>15.6</v>
      </c>
      <c r="Z1707" s="19">
        <v>15.78</v>
      </c>
      <c r="AA1707" s="19">
        <v>15.97</v>
      </c>
      <c r="AB1707" s="19">
        <v>16.239999999999998</v>
      </c>
      <c r="AC1707" s="19">
        <v>16.46</v>
      </c>
      <c r="AD1707" s="19">
        <v>16.66</v>
      </c>
      <c r="AE1707" s="19">
        <v>16.850000000000001</v>
      </c>
      <c r="AF1707" s="19">
        <v>17.05</v>
      </c>
      <c r="AG1707" s="19">
        <v>17.190000000000001</v>
      </c>
      <c r="AH1707" s="19">
        <v>17.11</v>
      </c>
      <c r="AI1707" s="19">
        <v>17</v>
      </c>
      <c r="AJ1707" s="19">
        <v>16.91</v>
      </c>
      <c r="AK1707" s="19">
        <v>16.8</v>
      </c>
    </row>
    <row r="1708" spans="1:37" x14ac:dyDescent="0.3">
      <c r="A1708" s="19" t="str">
        <f t="shared" si="41"/>
        <v>SDGbaseTRAv2_UrbAS_BAU_wICAGRcorrQVAXaaoce</v>
      </c>
      <c r="B1708" s="17" t="s">
        <v>221</v>
      </c>
      <c r="C1708" s="18" t="s">
        <v>277</v>
      </c>
      <c r="D1708" s="23" t="s">
        <v>211</v>
      </c>
      <c r="E1708" s="19" t="s">
        <v>6</v>
      </c>
      <c r="F1708" s="19">
        <v>0.82</v>
      </c>
      <c r="G1708" s="19">
        <v>0.81</v>
      </c>
      <c r="H1708" s="19">
        <v>0.83</v>
      </c>
      <c r="I1708" s="19">
        <v>0.84</v>
      </c>
      <c r="J1708" s="19">
        <v>0.85</v>
      </c>
      <c r="K1708" s="19">
        <v>0.86</v>
      </c>
      <c r="L1708" s="19">
        <v>0.87</v>
      </c>
      <c r="M1708" s="19">
        <v>0.88</v>
      </c>
      <c r="N1708" s="19">
        <v>0.89</v>
      </c>
      <c r="O1708" s="19">
        <v>0.91</v>
      </c>
      <c r="P1708" s="19">
        <v>0.93</v>
      </c>
      <c r="Q1708" s="19">
        <v>0.95</v>
      </c>
      <c r="R1708" s="19">
        <v>0.96</v>
      </c>
      <c r="S1708" s="19">
        <v>0.98</v>
      </c>
      <c r="T1708" s="19">
        <v>1</v>
      </c>
      <c r="U1708" s="19">
        <v>1.01</v>
      </c>
      <c r="V1708" s="19">
        <v>1.03</v>
      </c>
      <c r="W1708" s="19">
        <v>1.05</v>
      </c>
      <c r="X1708" s="19">
        <v>1.06</v>
      </c>
      <c r="Y1708" s="19">
        <v>1.08</v>
      </c>
      <c r="Z1708" s="19">
        <v>1.0900000000000001</v>
      </c>
      <c r="AA1708" s="19">
        <v>1.1100000000000001</v>
      </c>
      <c r="AB1708" s="19">
        <v>1.1299999999999999</v>
      </c>
      <c r="AC1708" s="19">
        <v>1.1399999999999999</v>
      </c>
      <c r="AD1708" s="19">
        <v>1.1599999999999999</v>
      </c>
      <c r="AE1708" s="19">
        <v>1.17</v>
      </c>
      <c r="AF1708" s="19">
        <v>1.19</v>
      </c>
      <c r="AG1708" s="19">
        <v>1.21</v>
      </c>
      <c r="AH1708" s="19">
        <v>1.21</v>
      </c>
      <c r="AI1708" s="19">
        <v>1.21</v>
      </c>
      <c r="AJ1708" s="19">
        <v>1.21</v>
      </c>
      <c r="AK1708" s="19">
        <v>1.21</v>
      </c>
    </row>
    <row r="1709" spans="1:37" x14ac:dyDescent="0.3">
      <c r="A1709" s="19" t="str">
        <f t="shared" si="41"/>
        <v>SDGbaseTRAv2_UrbAS_BAU_wICAGRcorrQVAXaaveg</v>
      </c>
      <c r="B1709" s="17" t="s">
        <v>221</v>
      </c>
      <c r="C1709" s="18" t="s">
        <v>277</v>
      </c>
      <c r="D1709" s="23" t="s">
        <v>211</v>
      </c>
      <c r="E1709" s="19" t="s">
        <v>7</v>
      </c>
      <c r="F1709" s="19">
        <v>6.73</v>
      </c>
      <c r="G1709" s="19">
        <v>6.43</v>
      </c>
      <c r="H1709" s="19">
        <v>6.53</v>
      </c>
      <c r="I1709" s="19">
        <v>6.64</v>
      </c>
      <c r="J1709" s="19">
        <v>6.75</v>
      </c>
      <c r="K1709" s="19">
        <v>6.82</v>
      </c>
      <c r="L1709" s="19">
        <v>6.9</v>
      </c>
      <c r="M1709" s="19">
        <v>6.95</v>
      </c>
      <c r="N1709" s="19">
        <v>7.02</v>
      </c>
      <c r="O1709" s="19">
        <v>7.16</v>
      </c>
      <c r="P1709" s="19">
        <v>7.24</v>
      </c>
      <c r="Q1709" s="19">
        <v>7.3</v>
      </c>
      <c r="R1709" s="19">
        <v>7.41</v>
      </c>
      <c r="S1709" s="19">
        <v>7.52</v>
      </c>
      <c r="T1709" s="19">
        <v>7.63</v>
      </c>
      <c r="U1709" s="19">
        <v>7.75</v>
      </c>
      <c r="V1709" s="19">
        <v>7.85</v>
      </c>
      <c r="W1709" s="19">
        <v>7.95</v>
      </c>
      <c r="X1709" s="19">
        <v>8.0500000000000007</v>
      </c>
      <c r="Y1709" s="19">
        <v>8.15</v>
      </c>
      <c r="Z1709" s="19">
        <v>8.26</v>
      </c>
      <c r="AA1709" s="19">
        <v>8.3699999999999992</v>
      </c>
      <c r="AB1709" s="19">
        <v>8.52</v>
      </c>
      <c r="AC1709" s="19">
        <v>8.64</v>
      </c>
      <c r="AD1709" s="19">
        <v>8.75</v>
      </c>
      <c r="AE1709" s="19">
        <v>8.86</v>
      </c>
      <c r="AF1709" s="19">
        <v>9</v>
      </c>
      <c r="AG1709" s="19">
        <v>9.11</v>
      </c>
      <c r="AH1709" s="19">
        <v>9.08</v>
      </c>
      <c r="AI1709" s="19">
        <v>9.06</v>
      </c>
      <c r="AJ1709" s="19">
        <v>9.0399999999999991</v>
      </c>
      <c r="AK1709" s="19">
        <v>9.01</v>
      </c>
    </row>
    <row r="1710" spans="1:37" x14ac:dyDescent="0.3">
      <c r="A1710" s="19" t="str">
        <f t="shared" si="41"/>
        <v>SDGbaseTRAv2_UrbAS_BAU_wICAGRcorrQVAXaaofr</v>
      </c>
      <c r="B1710" s="17" t="s">
        <v>221</v>
      </c>
      <c r="C1710" s="18" t="s">
        <v>277</v>
      </c>
      <c r="D1710" s="23" t="s">
        <v>211</v>
      </c>
      <c r="E1710" s="19" t="s">
        <v>8</v>
      </c>
      <c r="F1710" s="19">
        <v>13</v>
      </c>
      <c r="G1710" s="19">
        <v>12.57</v>
      </c>
      <c r="H1710" s="19">
        <v>12.95</v>
      </c>
      <c r="I1710" s="19">
        <v>13.14</v>
      </c>
      <c r="J1710" s="19">
        <v>13.39</v>
      </c>
      <c r="K1710" s="19">
        <v>13.59</v>
      </c>
      <c r="L1710" s="19">
        <v>13.82</v>
      </c>
      <c r="M1710" s="19">
        <v>14.01</v>
      </c>
      <c r="N1710" s="19">
        <v>14.22</v>
      </c>
      <c r="O1710" s="19">
        <v>14.95</v>
      </c>
      <c r="P1710" s="19">
        <v>15.28</v>
      </c>
      <c r="Q1710" s="19">
        <v>15.47</v>
      </c>
      <c r="R1710" s="19">
        <v>15.77</v>
      </c>
      <c r="S1710" s="19">
        <v>16.079999999999998</v>
      </c>
      <c r="T1710" s="19">
        <v>16.399999999999999</v>
      </c>
      <c r="U1710" s="19">
        <v>16.75</v>
      </c>
      <c r="V1710" s="19">
        <v>17.059999999999999</v>
      </c>
      <c r="W1710" s="19">
        <v>17.37</v>
      </c>
      <c r="X1710" s="19">
        <v>17.670000000000002</v>
      </c>
      <c r="Y1710" s="19">
        <v>17.96</v>
      </c>
      <c r="Z1710" s="19">
        <v>18.25</v>
      </c>
      <c r="AA1710" s="19">
        <v>18.559999999999999</v>
      </c>
      <c r="AB1710" s="19">
        <v>19.059999999999999</v>
      </c>
      <c r="AC1710" s="19">
        <v>19.45</v>
      </c>
      <c r="AD1710" s="19">
        <v>19.79</v>
      </c>
      <c r="AE1710" s="19">
        <v>20.12</v>
      </c>
      <c r="AF1710" s="19">
        <v>20.48</v>
      </c>
      <c r="AG1710" s="19">
        <v>20.77</v>
      </c>
      <c r="AH1710" s="19">
        <v>20.73</v>
      </c>
      <c r="AI1710" s="19">
        <v>20.55</v>
      </c>
      <c r="AJ1710" s="19">
        <v>20.399999999999999</v>
      </c>
      <c r="AK1710" s="19">
        <v>20.22</v>
      </c>
    </row>
    <row r="1711" spans="1:37" x14ac:dyDescent="0.3">
      <c r="A1711" s="19" t="str">
        <f t="shared" si="41"/>
        <v>SDGbaseTRAv2_UrbAS_BAU_wICAGRcorrQVAXaagra</v>
      </c>
      <c r="B1711" s="17" t="s">
        <v>221</v>
      </c>
      <c r="C1711" s="18" t="s">
        <v>277</v>
      </c>
      <c r="D1711" s="23" t="s">
        <v>211</v>
      </c>
      <c r="E1711" s="19" t="s">
        <v>9</v>
      </c>
      <c r="F1711" s="19">
        <v>6.2</v>
      </c>
      <c r="G1711" s="19">
        <v>6.02</v>
      </c>
      <c r="H1711" s="19">
        <v>6.27</v>
      </c>
      <c r="I1711" s="19">
        <v>6.34</v>
      </c>
      <c r="J1711" s="19">
        <v>6.44</v>
      </c>
      <c r="K1711" s="19">
        <v>6.56</v>
      </c>
      <c r="L1711" s="19">
        <v>6.69</v>
      </c>
      <c r="M1711" s="19">
        <v>6.82</v>
      </c>
      <c r="N1711" s="19">
        <v>6.97</v>
      </c>
      <c r="O1711" s="19">
        <v>7.45</v>
      </c>
      <c r="P1711" s="19">
        <v>7.69</v>
      </c>
      <c r="Q1711" s="19">
        <v>7.84</v>
      </c>
      <c r="R1711" s="19">
        <v>8.0299999999999994</v>
      </c>
      <c r="S1711" s="19">
        <v>8.24</v>
      </c>
      <c r="T1711" s="19">
        <v>8.4700000000000006</v>
      </c>
      <c r="U1711" s="19">
        <v>8.7200000000000006</v>
      </c>
      <c r="V1711" s="19">
        <v>8.9499999999999993</v>
      </c>
      <c r="W1711" s="19">
        <v>9.19</v>
      </c>
      <c r="X1711" s="19">
        <v>9.4600000000000009</v>
      </c>
      <c r="Y1711" s="19">
        <v>9.69</v>
      </c>
      <c r="Z1711" s="19">
        <v>9.91</v>
      </c>
      <c r="AA1711" s="19">
        <v>10.15</v>
      </c>
      <c r="AB1711" s="19">
        <v>10.54</v>
      </c>
      <c r="AC1711" s="19">
        <v>10.86</v>
      </c>
      <c r="AD1711" s="19">
        <v>11.11</v>
      </c>
      <c r="AE1711" s="19">
        <v>11.35</v>
      </c>
      <c r="AF1711" s="19">
        <v>11.6</v>
      </c>
      <c r="AG1711" s="19">
        <v>11.8</v>
      </c>
      <c r="AH1711" s="19">
        <v>11.84</v>
      </c>
      <c r="AI1711" s="19">
        <v>11.75</v>
      </c>
      <c r="AJ1711" s="19">
        <v>11.66</v>
      </c>
      <c r="AK1711" s="19">
        <v>11.54</v>
      </c>
    </row>
    <row r="1712" spans="1:37" x14ac:dyDescent="0.3">
      <c r="A1712" s="19" t="str">
        <f t="shared" si="41"/>
        <v>SDGbaseTRAv2_UrbAS_BAU_wICAGRcorrQVAXaaoil</v>
      </c>
      <c r="B1712" s="17" t="s">
        <v>221</v>
      </c>
      <c r="C1712" s="18" t="s">
        <v>277</v>
      </c>
      <c r="D1712" s="23" t="s">
        <v>211</v>
      </c>
      <c r="E1712" s="19" t="s">
        <v>10</v>
      </c>
      <c r="F1712" s="19">
        <v>5.45</v>
      </c>
      <c r="G1712" s="19">
        <v>5.35</v>
      </c>
      <c r="H1712" s="19">
        <v>5.45</v>
      </c>
      <c r="I1712" s="19">
        <v>5.52</v>
      </c>
      <c r="J1712" s="19">
        <v>5.6</v>
      </c>
      <c r="K1712" s="19">
        <v>5.67</v>
      </c>
      <c r="L1712" s="19">
        <v>5.75</v>
      </c>
      <c r="M1712" s="19">
        <v>5.82</v>
      </c>
      <c r="N1712" s="19">
        <v>5.89</v>
      </c>
      <c r="O1712" s="19">
        <v>6.02</v>
      </c>
      <c r="P1712" s="19">
        <v>6.11</v>
      </c>
      <c r="Q1712" s="19">
        <v>6.19</v>
      </c>
      <c r="R1712" s="19">
        <v>6.31</v>
      </c>
      <c r="S1712" s="19">
        <v>6.42</v>
      </c>
      <c r="T1712" s="19">
        <v>6.54</v>
      </c>
      <c r="U1712" s="19">
        <v>6.67</v>
      </c>
      <c r="V1712" s="19">
        <v>6.78</v>
      </c>
      <c r="W1712" s="19">
        <v>6.88</v>
      </c>
      <c r="X1712" s="19">
        <v>7</v>
      </c>
      <c r="Y1712" s="19">
        <v>7.11</v>
      </c>
      <c r="Z1712" s="19">
        <v>7.22</v>
      </c>
      <c r="AA1712" s="19">
        <v>7.34</v>
      </c>
      <c r="AB1712" s="19">
        <v>7.48</v>
      </c>
      <c r="AC1712" s="19">
        <v>7.59</v>
      </c>
      <c r="AD1712" s="19">
        <v>7.71</v>
      </c>
      <c r="AE1712" s="19">
        <v>7.83</v>
      </c>
      <c r="AF1712" s="19">
        <v>7.95</v>
      </c>
      <c r="AG1712" s="19">
        <v>8.07</v>
      </c>
      <c r="AH1712" s="19">
        <v>8.08</v>
      </c>
      <c r="AI1712" s="19">
        <v>8.09</v>
      </c>
      <c r="AJ1712" s="19">
        <v>8.1</v>
      </c>
      <c r="AK1712" s="19">
        <v>8.11</v>
      </c>
    </row>
    <row r="1713" spans="1:37" x14ac:dyDescent="0.3">
      <c r="A1713" s="19" t="str">
        <f t="shared" si="41"/>
        <v>SDGbaseTRAv2_UrbAS_BAU_wICAGRcorrQVAXaatub</v>
      </c>
      <c r="B1713" s="17" t="s">
        <v>221</v>
      </c>
      <c r="C1713" s="18" t="s">
        <v>277</v>
      </c>
      <c r="D1713" s="23" t="s">
        <v>211</v>
      </c>
      <c r="E1713" s="19" t="s">
        <v>11</v>
      </c>
      <c r="F1713" s="19">
        <v>2.95</v>
      </c>
      <c r="G1713" s="19">
        <v>2.82</v>
      </c>
      <c r="H1713" s="19">
        <v>2.87</v>
      </c>
      <c r="I1713" s="19">
        <v>2.92</v>
      </c>
      <c r="J1713" s="19">
        <v>2.97</v>
      </c>
      <c r="K1713" s="19">
        <v>3</v>
      </c>
      <c r="L1713" s="19">
        <v>3.04</v>
      </c>
      <c r="M1713" s="19">
        <v>3.07</v>
      </c>
      <c r="N1713" s="19">
        <v>3.1</v>
      </c>
      <c r="O1713" s="19">
        <v>3.17</v>
      </c>
      <c r="P1713" s="19">
        <v>3.21</v>
      </c>
      <c r="Q1713" s="19">
        <v>3.25</v>
      </c>
      <c r="R1713" s="19">
        <v>3.3</v>
      </c>
      <c r="S1713" s="19">
        <v>3.35</v>
      </c>
      <c r="T1713" s="19">
        <v>3.41</v>
      </c>
      <c r="U1713" s="19">
        <v>3.47</v>
      </c>
      <c r="V1713" s="19">
        <v>3.52</v>
      </c>
      <c r="W1713" s="19">
        <v>3.56</v>
      </c>
      <c r="X1713" s="19">
        <v>3.61</v>
      </c>
      <c r="Y1713" s="19">
        <v>3.66</v>
      </c>
      <c r="Z1713" s="19">
        <v>3.71</v>
      </c>
      <c r="AA1713" s="19">
        <v>3.76</v>
      </c>
      <c r="AB1713" s="19">
        <v>3.83</v>
      </c>
      <c r="AC1713" s="19">
        <v>3.88</v>
      </c>
      <c r="AD1713" s="19">
        <v>3.94</v>
      </c>
      <c r="AE1713" s="19">
        <v>3.99</v>
      </c>
      <c r="AF1713" s="19">
        <v>4.05</v>
      </c>
      <c r="AG1713" s="19">
        <v>4.09</v>
      </c>
      <c r="AH1713" s="19">
        <v>4.0599999999999996</v>
      </c>
      <c r="AI1713" s="19">
        <v>4.03</v>
      </c>
      <c r="AJ1713" s="19">
        <v>4</v>
      </c>
      <c r="AK1713" s="19">
        <v>3.97</v>
      </c>
    </row>
    <row r="1714" spans="1:37" x14ac:dyDescent="0.3">
      <c r="A1714" s="19" t="str">
        <f t="shared" si="41"/>
        <v>SDGbaseTRAv2_UrbAS_BAU_wICAGRcorrQVAXaapul</v>
      </c>
      <c r="B1714" s="17" t="s">
        <v>221</v>
      </c>
      <c r="C1714" s="18" t="s">
        <v>277</v>
      </c>
      <c r="D1714" s="23" t="s">
        <v>211</v>
      </c>
      <c r="E1714" s="19" t="s">
        <v>12</v>
      </c>
      <c r="F1714" s="19">
        <v>0.52</v>
      </c>
      <c r="G1714" s="19">
        <v>0.52</v>
      </c>
      <c r="H1714" s="19">
        <v>0.52</v>
      </c>
      <c r="I1714" s="19">
        <v>0.53</v>
      </c>
      <c r="J1714" s="19">
        <v>0.54</v>
      </c>
      <c r="K1714" s="19">
        <v>0.55000000000000004</v>
      </c>
      <c r="L1714" s="19">
        <v>0.55000000000000004</v>
      </c>
      <c r="M1714" s="19">
        <v>0.56000000000000005</v>
      </c>
      <c r="N1714" s="19">
        <v>0.56000000000000005</v>
      </c>
      <c r="O1714" s="19">
        <v>0.56999999999999995</v>
      </c>
      <c r="P1714" s="19">
        <v>0.57999999999999996</v>
      </c>
      <c r="Q1714" s="19">
        <v>0.57999999999999996</v>
      </c>
      <c r="R1714" s="19">
        <v>0.59</v>
      </c>
      <c r="S1714" s="19">
        <v>0.6</v>
      </c>
      <c r="T1714" s="19">
        <v>0.61</v>
      </c>
      <c r="U1714" s="19">
        <v>0.62</v>
      </c>
      <c r="V1714" s="19">
        <v>0.63</v>
      </c>
      <c r="W1714" s="19">
        <v>0.63</v>
      </c>
      <c r="X1714" s="19">
        <v>0.64</v>
      </c>
      <c r="Y1714" s="19">
        <v>0.65</v>
      </c>
      <c r="Z1714" s="19">
        <v>0.66</v>
      </c>
      <c r="AA1714" s="19">
        <v>0.67</v>
      </c>
      <c r="AB1714" s="19">
        <v>0.68</v>
      </c>
      <c r="AC1714" s="19">
        <v>0.68</v>
      </c>
      <c r="AD1714" s="19">
        <v>0.69</v>
      </c>
      <c r="AE1714" s="19">
        <v>0.7</v>
      </c>
      <c r="AF1714" s="19">
        <v>0.71</v>
      </c>
      <c r="AG1714" s="19">
        <v>0.72</v>
      </c>
      <c r="AH1714" s="19">
        <v>0.72</v>
      </c>
      <c r="AI1714" s="19">
        <v>0.72</v>
      </c>
      <c r="AJ1714" s="19">
        <v>0.72</v>
      </c>
      <c r="AK1714" s="19">
        <v>0.72</v>
      </c>
    </row>
    <row r="1715" spans="1:37" x14ac:dyDescent="0.3">
      <c r="A1715" s="19" t="str">
        <f t="shared" si="41"/>
        <v>SDGbaseTRAv2_UrbAS_BAU_wICAGRcorrQVAXaasug</v>
      </c>
      <c r="B1715" s="17" t="s">
        <v>221</v>
      </c>
      <c r="C1715" s="18" t="s">
        <v>277</v>
      </c>
      <c r="D1715" s="23" t="s">
        <v>211</v>
      </c>
      <c r="E1715" s="19" t="s">
        <v>13</v>
      </c>
      <c r="F1715" s="19">
        <v>3.82</v>
      </c>
      <c r="G1715" s="19">
        <v>3.74</v>
      </c>
      <c r="H1715" s="19">
        <v>3.8</v>
      </c>
      <c r="I1715" s="19">
        <v>3.86</v>
      </c>
      <c r="J1715" s="19">
        <v>3.91</v>
      </c>
      <c r="K1715" s="19">
        <v>3.95</v>
      </c>
      <c r="L1715" s="19">
        <v>4</v>
      </c>
      <c r="M1715" s="19">
        <v>4.03</v>
      </c>
      <c r="N1715" s="19">
        <v>4.07</v>
      </c>
      <c r="O1715" s="19">
        <v>4.18</v>
      </c>
      <c r="P1715" s="19">
        <v>4.2300000000000004</v>
      </c>
      <c r="Q1715" s="19">
        <v>4.26</v>
      </c>
      <c r="R1715" s="19">
        <v>4.3099999999999996</v>
      </c>
      <c r="S1715" s="19">
        <v>4.3600000000000003</v>
      </c>
      <c r="T1715" s="19">
        <v>4.42</v>
      </c>
      <c r="U1715" s="19">
        <v>4.4800000000000004</v>
      </c>
      <c r="V1715" s="19">
        <v>4.5199999999999996</v>
      </c>
      <c r="W1715" s="19">
        <v>4.5599999999999996</v>
      </c>
      <c r="X1715" s="19">
        <v>4.62</v>
      </c>
      <c r="Y1715" s="19">
        <v>4.67</v>
      </c>
      <c r="Z1715" s="19">
        <v>4.72</v>
      </c>
      <c r="AA1715" s="19">
        <v>4.7699999999999996</v>
      </c>
      <c r="AB1715" s="19">
        <v>4.84</v>
      </c>
      <c r="AC1715" s="19">
        <v>4.8899999999999997</v>
      </c>
      <c r="AD1715" s="19">
        <v>4.93</v>
      </c>
      <c r="AE1715" s="19">
        <v>4.97</v>
      </c>
      <c r="AF1715" s="19">
        <v>5.0199999999999996</v>
      </c>
      <c r="AG1715" s="19">
        <v>5.08</v>
      </c>
      <c r="AH1715" s="19">
        <v>5.08</v>
      </c>
      <c r="AI1715" s="19">
        <v>5.07</v>
      </c>
      <c r="AJ1715" s="19">
        <v>5.0599999999999996</v>
      </c>
      <c r="AK1715" s="19">
        <v>5.05</v>
      </c>
    </row>
    <row r="1716" spans="1:37" x14ac:dyDescent="0.3">
      <c r="A1716" s="19" t="str">
        <f t="shared" si="41"/>
        <v>SDGbaseTRAv2_UrbAS_BAU_wICAGRcorrQVAXaaoth</v>
      </c>
      <c r="B1716" s="17" t="s">
        <v>221</v>
      </c>
      <c r="C1716" s="18" t="s">
        <v>277</v>
      </c>
      <c r="D1716" s="23" t="s">
        <v>211</v>
      </c>
      <c r="E1716" s="19" t="s">
        <v>14</v>
      </c>
      <c r="F1716" s="19">
        <v>7.29</v>
      </c>
      <c r="G1716" s="19">
        <v>7.3</v>
      </c>
      <c r="H1716" s="19">
        <v>7.41</v>
      </c>
      <c r="I1716" s="19">
        <v>7.45</v>
      </c>
      <c r="J1716" s="19">
        <v>7.49</v>
      </c>
      <c r="K1716" s="19">
        <v>7.54</v>
      </c>
      <c r="L1716" s="19">
        <v>7.6</v>
      </c>
      <c r="M1716" s="19">
        <v>7.68</v>
      </c>
      <c r="N1716" s="19">
        <v>7.77</v>
      </c>
      <c r="O1716" s="19">
        <v>7.91</v>
      </c>
      <c r="P1716" s="19">
        <v>8.0500000000000007</v>
      </c>
      <c r="Q1716" s="19">
        <v>8.18</v>
      </c>
      <c r="R1716" s="19">
        <v>8.32</v>
      </c>
      <c r="S1716" s="19">
        <v>8.4600000000000009</v>
      </c>
      <c r="T1716" s="19">
        <v>8.61</v>
      </c>
      <c r="U1716" s="19">
        <v>8.76</v>
      </c>
      <c r="V1716" s="19">
        <v>8.9</v>
      </c>
      <c r="W1716" s="19">
        <v>9.0500000000000007</v>
      </c>
      <c r="X1716" s="19">
        <v>9.1999999999999993</v>
      </c>
      <c r="Y1716" s="19">
        <v>9.35</v>
      </c>
      <c r="Z1716" s="19">
        <v>9.5</v>
      </c>
      <c r="AA1716" s="19">
        <v>9.65</v>
      </c>
      <c r="AB1716" s="19">
        <v>9.81</v>
      </c>
      <c r="AC1716" s="19">
        <v>9.9700000000000006</v>
      </c>
      <c r="AD1716" s="19">
        <v>10.119999999999999</v>
      </c>
      <c r="AE1716" s="19">
        <v>10.27</v>
      </c>
      <c r="AF1716" s="19">
        <v>10.43</v>
      </c>
      <c r="AG1716" s="19">
        <v>10.58</v>
      </c>
      <c r="AH1716" s="19">
        <v>10.65</v>
      </c>
      <c r="AI1716" s="19">
        <v>10.7</v>
      </c>
      <c r="AJ1716" s="19">
        <v>10.76</v>
      </c>
      <c r="AK1716" s="19">
        <v>10.81</v>
      </c>
    </row>
    <row r="1717" spans="1:37" x14ac:dyDescent="0.3">
      <c r="A1717" s="19" t="str">
        <f t="shared" si="41"/>
        <v>SDGbaseTRAv2_UrbAS_BAU_wICAGRcorrQVAXalani</v>
      </c>
      <c r="B1717" s="17" t="s">
        <v>221</v>
      </c>
      <c r="C1717" s="18" t="s">
        <v>277</v>
      </c>
      <c r="D1717" s="23" t="s">
        <v>211</v>
      </c>
      <c r="E1717" s="19" t="s">
        <v>15</v>
      </c>
      <c r="F1717" s="19">
        <v>27.55</v>
      </c>
      <c r="G1717" s="19">
        <v>27.71</v>
      </c>
      <c r="H1717" s="19">
        <v>28.22</v>
      </c>
      <c r="I1717" s="19">
        <v>28.42</v>
      </c>
      <c r="J1717" s="19">
        <v>28.67</v>
      </c>
      <c r="K1717" s="19">
        <v>29.08</v>
      </c>
      <c r="L1717" s="19">
        <v>29.65</v>
      </c>
      <c r="M1717" s="19">
        <v>30.27</v>
      </c>
      <c r="N1717" s="19">
        <v>30.94</v>
      </c>
      <c r="O1717" s="19">
        <v>32.04</v>
      </c>
      <c r="P1717" s="19">
        <v>33.08</v>
      </c>
      <c r="Q1717" s="19">
        <v>33.94</v>
      </c>
      <c r="R1717" s="19">
        <v>35.01</v>
      </c>
      <c r="S1717" s="19">
        <v>36.049999999999997</v>
      </c>
      <c r="T1717" s="19">
        <v>37.159999999999997</v>
      </c>
      <c r="U1717" s="19">
        <v>38.46</v>
      </c>
      <c r="V1717" s="19">
        <v>39.630000000000003</v>
      </c>
      <c r="W1717" s="19">
        <v>40.85</v>
      </c>
      <c r="X1717" s="19">
        <v>42.18</v>
      </c>
      <c r="Y1717" s="19">
        <v>43.4</v>
      </c>
      <c r="Z1717" s="19">
        <v>44.64</v>
      </c>
      <c r="AA1717" s="19">
        <v>45.88</v>
      </c>
      <c r="AB1717" s="19">
        <v>47.36</v>
      </c>
      <c r="AC1717" s="19">
        <v>48.73</v>
      </c>
      <c r="AD1717" s="19">
        <v>50.06</v>
      </c>
      <c r="AE1717" s="19">
        <v>51.36</v>
      </c>
      <c r="AF1717" s="19">
        <v>52.71</v>
      </c>
      <c r="AG1717" s="19">
        <v>54</v>
      </c>
      <c r="AH1717" s="19">
        <v>53.48</v>
      </c>
      <c r="AI1717" s="19">
        <v>52.85</v>
      </c>
      <c r="AJ1717" s="19">
        <v>52.36</v>
      </c>
      <c r="AK1717" s="19">
        <v>51.81</v>
      </c>
    </row>
    <row r="1718" spans="1:37" x14ac:dyDescent="0.3">
      <c r="A1718" s="19" t="str">
        <f t="shared" si="41"/>
        <v>SDGbaseTRAv2_UrbAS_BAU_wICAGRcorrQVAXafore</v>
      </c>
      <c r="B1718" s="17" t="s">
        <v>221</v>
      </c>
      <c r="C1718" s="18" t="s">
        <v>277</v>
      </c>
      <c r="D1718" s="23" t="s">
        <v>211</v>
      </c>
      <c r="E1718" s="19" t="s">
        <v>16</v>
      </c>
      <c r="F1718" s="19">
        <v>6.49</v>
      </c>
      <c r="G1718" s="19">
        <v>6.15</v>
      </c>
      <c r="H1718" s="19">
        <v>6.32</v>
      </c>
      <c r="I1718" s="19">
        <v>6.43</v>
      </c>
      <c r="J1718" s="19">
        <v>6.54</v>
      </c>
      <c r="K1718" s="19">
        <v>6.62</v>
      </c>
      <c r="L1718" s="19">
        <v>6.71</v>
      </c>
      <c r="M1718" s="19">
        <v>6.77</v>
      </c>
      <c r="N1718" s="19">
        <v>6.88</v>
      </c>
      <c r="O1718" s="19">
        <v>7.1</v>
      </c>
      <c r="P1718" s="19">
        <v>7.24</v>
      </c>
      <c r="Q1718" s="19">
        <v>7.31</v>
      </c>
      <c r="R1718" s="19">
        <v>7.44</v>
      </c>
      <c r="S1718" s="19">
        <v>7.56</v>
      </c>
      <c r="T1718" s="19">
        <v>7.68</v>
      </c>
      <c r="U1718" s="19">
        <v>7.85</v>
      </c>
      <c r="V1718" s="19">
        <v>8.02</v>
      </c>
      <c r="W1718" s="19">
        <v>8.19</v>
      </c>
      <c r="X1718" s="19">
        <v>8.4</v>
      </c>
      <c r="Y1718" s="19">
        <v>8.6199999999999992</v>
      </c>
      <c r="Z1718" s="19">
        <v>8.8000000000000007</v>
      </c>
      <c r="AA1718" s="19">
        <v>8.98</v>
      </c>
      <c r="AB1718" s="19">
        <v>9.19</v>
      </c>
      <c r="AC1718" s="19">
        <v>9.36</v>
      </c>
      <c r="AD1718" s="19">
        <v>9.52</v>
      </c>
      <c r="AE1718" s="19">
        <v>9.68</v>
      </c>
      <c r="AF1718" s="19">
        <v>9.85</v>
      </c>
      <c r="AG1718" s="19">
        <v>10</v>
      </c>
      <c r="AH1718" s="19">
        <v>9.9499999999999993</v>
      </c>
      <c r="AI1718" s="19">
        <v>9.86</v>
      </c>
      <c r="AJ1718" s="19">
        <v>9.7899999999999991</v>
      </c>
      <c r="AK1718" s="19">
        <v>9.6999999999999993</v>
      </c>
    </row>
    <row r="1719" spans="1:37" x14ac:dyDescent="0.3">
      <c r="A1719" s="19" t="str">
        <f t="shared" si="41"/>
        <v>SDGbaseTRAv2_UrbAS_BAU_wICAGRcorrQVAXafish</v>
      </c>
      <c r="B1719" s="17" t="s">
        <v>221</v>
      </c>
      <c r="C1719" s="18" t="s">
        <v>277</v>
      </c>
      <c r="D1719" s="23" t="s">
        <v>211</v>
      </c>
      <c r="E1719" s="19" t="s">
        <v>17</v>
      </c>
      <c r="F1719" s="19">
        <v>7.37</v>
      </c>
      <c r="G1719" s="19">
        <v>7.41</v>
      </c>
      <c r="H1719" s="19">
        <v>7.69</v>
      </c>
      <c r="I1719" s="19">
        <v>7.82</v>
      </c>
      <c r="J1719" s="19">
        <v>7.93</v>
      </c>
      <c r="K1719" s="19">
        <v>8.06</v>
      </c>
      <c r="L1719" s="19">
        <v>8.23</v>
      </c>
      <c r="M1719" s="19">
        <v>8.41</v>
      </c>
      <c r="N1719" s="19">
        <v>8.61</v>
      </c>
      <c r="O1719" s="19">
        <v>8.9499999999999993</v>
      </c>
      <c r="P1719" s="19">
        <v>9.25</v>
      </c>
      <c r="Q1719" s="19">
        <v>9.5</v>
      </c>
      <c r="R1719" s="19">
        <v>9.81</v>
      </c>
      <c r="S1719" s="19">
        <v>10.11</v>
      </c>
      <c r="T1719" s="19">
        <v>10.43</v>
      </c>
      <c r="U1719" s="19">
        <v>10.8</v>
      </c>
      <c r="V1719" s="19">
        <v>11.14</v>
      </c>
      <c r="W1719" s="19">
        <v>11.49</v>
      </c>
      <c r="X1719" s="19">
        <v>11.87</v>
      </c>
      <c r="Y1719" s="19">
        <v>12.22</v>
      </c>
      <c r="Z1719" s="19">
        <v>12.57</v>
      </c>
      <c r="AA1719" s="19">
        <v>12.93</v>
      </c>
      <c r="AB1719" s="19">
        <v>13.38</v>
      </c>
      <c r="AC1719" s="19">
        <v>13.8</v>
      </c>
      <c r="AD1719" s="19">
        <v>14.2</v>
      </c>
      <c r="AE1719" s="19">
        <v>14.6</v>
      </c>
      <c r="AF1719" s="19">
        <v>15.01</v>
      </c>
      <c r="AG1719" s="19">
        <v>15.42</v>
      </c>
      <c r="AH1719" s="19">
        <v>15.32</v>
      </c>
      <c r="AI1719" s="19">
        <v>15.15</v>
      </c>
      <c r="AJ1719" s="19">
        <v>15.01</v>
      </c>
      <c r="AK1719" s="19">
        <v>14.85</v>
      </c>
    </row>
    <row r="1720" spans="1:37" x14ac:dyDescent="0.3">
      <c r="A1720" s="19" t="str">
        <f t="shared" si="41"/>
        <v>SDGbaseTRAv2_UrbAS_BAU_wICAGRcorrQVAXacoal</v>
      </c>
      <c r="B1720" s="17" t="s">
        <v>221</v>
      </c>
      <c r="C1720" s="18" t="s">
        <v>277</v>
      </c>
      <c r="D1720" s="23" t="s">
        <v>211</v>
      </c>
      <c r="E1720" s="19" t="s">
        <v>18</v>
      </c>
      <c r="F1720" s="19">
        <v>112.99</v>
      </c>
      <c r="G1720" s="19">
        <v>109.36</v>
      </c>
      <c r="H1720" s="19">
        <v>107.45</v>
      </c>
      <c r="I1720" s="19">
        <v>105.71</v>
      </c>
      <c r="J1720" s="19">
        <v>102.52</v>
      </c>
      <c r="K1720" s="19">
        <v>101.16</v>
      </c>
      <c r="L1720" s="19">
        <v>99.17</v>
      </c>
      <c r="M1720" s="19">
        <v>97.19</v>
      </c>
      <c r="N1720" s="19">
        <v>96.06</v>
      </c>
      <c r="O1720" s="19">
        <v>94.64</v>
      </c>
      <c r="P1720" s="19">
        <v>91.74</v>
      </c>
      <c r="Q1720" s="19">
        <v>86.89</v>
      </c>
      <c r="R1720" s="19">
        <v>83.69</v>
      </c>
      <c r="S1720" s="19">
        <v>83.66</v>
      </c>
      <c r="T1720" s="19">
        <v>82.77</v>
      </c>
      <c r="U1720" s="19">
        <v>82.34</v>
      </c>
      <c r="V1720" s="19">
        <v>81.459999999999994</v>
      </c>
      <c r="W1720" s="19">
        <v>81.2</v>
      </c>
      <c r="X1720" s="19">
        <v>79.099999999999994</v>
      </c>
      <c r="Y1720" s="19">
        <v>77.180000000000007</v>
      </c>
      <c r="Z1720" s="19">
        <v>75.260000000000005</v>
      </c>
      <c r="AA1720" s="19">
        <v>73.33</v>
      </c>
      <c r="AB1720" s="19">
        <v>69.11</v>
      </c>
      <c r="AC1720" s="19">
        <v>64.88</v>
      </c>
      <c r="AD1720" s="19">
        <v>60.66</v>
      </c>
      <c r="AE1720" s="19">
        <v>56.43</v>
      </c>
      <c r="AF1720" s="19">
        <v>52.21</v>
      </c>
      <c r="AG1720" s="19">
        <v>44.49</v>
      </c>
      <c r="AH1720" s="19">
        <v>36.770000000000003</v>
      </c>
      <c r="AI1720" s="19">
        <v>29.05</v>
      </c>
      <c r="AJ1720" s="19">
        <v>21.33</v>
      </c>
      <c r="AK1720" s="19">
        <v>13.61</v>
      </c>
    </row>
    <row r="1721" spans="1:37" x14ac:dyDescent="0.3">
      <c r="A1721" s="19" t="str">
        <f t="shared" si="41"/>
        <v>SDGbaseTRAv2_UrbAS_BAU_wICAGRcorrQVAXagold</v>
      </c>
      <c r="B1721" s="17" t="s">
        <v>221</v>
      </c>
      <c r="C1721" s="18" t="s">
        <v>277</v>
      </c>
      <c r="D1721" s="23" t="s">
        <v>211</v>
      </c>
      <c r="E1721" s="19" t="s">
        <v>19</v>
      </c>
      <c r="F1721" s="19">
        <v>61.14</v>
      </c>
      <c r="G1721" s="19">
        <v>61.08</v>
      </c>
      <c r="H1721" s="19">
        <v>60.95</v>
      </c>
      <c r="I1721" s="19">
        <v>60.89</v>
      </c>
      <c r="J1721" s="19">
        <v>60.83</v>
      </c>
      <c r="K1721" s="19">
        <v>60.77</v>
      </c>
      <c r="L1721" s="19">
        <v>60.71</v>
      </c>
      <c r="M1721" s="19">
        <v>60.65</v>
      </c>
      <c r="N1721" s="19">
        <v>60.59</v>
      </c>
      <c r="O1721" s="19">
        <v>60.53</v>
      </c>
      <c r="P1721" s="19">
        <v>60.47</v>
      </c>
      <c r="Q1721" s="19">
        <v>60.41</v>
      </c>
      <c r="R1721" s="19">
        <v>60.35</v>
      </c>
      <c r="S1721" s="19">
        <v>60.29</v>
      </c>
      <c r="T1721" s="19">
        <v>60.23</v>
      </c>
      <c r="U1721" s="19">
        <v>60.17</v>
      </c>
      <c r="V1721" s="19">
        <v>60.1</v>
      </c>
      <c r="W1721" s="19">
        <v>60.04</v>
      </c>
      <c r="X1721" s="19">
        <v>59.98</v>
      </c>
      <c r="Y1721" s="19">
        <v>59.92</v>
      </c>
      <c r="Z1721" s="19">
        <v>59.86</v>
      </c>
      <c r="AA1721" s="19">
        <v>59.81</v>
      </c>
      <c r="AB1721" s="19">
        <v>59.75</v>
      </c>
      <c r="AC1721" s="19">
        <v>59.69</v>
      </c>
      <c r="AD1721" s="19">
        <v>59.63</v>
      </c>
      <c r="AE1721" s="19">
        <v>59.57</v>
      </c>
      <c r="AF1721" s="19">
        <v>59.51</v>
      </c>
      <c r="AG1721" s="19">
        <v>59.45</v>
      </c>
      <c r="AH1721" s="19">
        <v>59.39</v>
      </c>
      <c r="AI1721" s="19">
        <v>59.33</v>
      </c>
      <c r="AJ1721" s="19">
        <v>59.27</v>
      </c>
      <c r="AK1721" s="19">
        <v>59.21</v>
      </c>
    </row>
    <row r="1722" spans="1:37" x14ac:dyDescent="0.3">
      <c r="A1722" s="19" t="str">
        <f t="shared" si="41"/>
        <v>SDGbaseTRAv2_UrbAS_BAU_wICAGRcorrQVAXangas</v>
      </c>
      <c r="B1722" s="17" t="s">
        <v>221</v>
      </c>
      <c r="C1722" s="18" t="s">
        <v>277</v>
      </c>
      <c r="D1722" s="23" t="s">
        <v>211</v>
      </c>
      <c r="E1722" s="19" t="s">
        <v>20</v>
      </c>
      <c r="F1722" s="19">
        <v>0.94</v>
      </c>
      <c r="G1722" s="19">
        <v>0.8</v>
      </c>
      <c r="H1722" s="19">
        <v>0.76</v>
      </c>
      <c r="I1722" s="19">
        <v>0.71</v>
      </c>
      <c r="J1722" s="19">
        <v>0.67</v>
      </c>
      <c r="K1722" s="19">
        <v>0.64</v>
      </c>
      <c r="L1722" s="19">
        <v>0.6</v>
      </c>
      <c r="M1722" s="19">
        <v>0.56999999999999995</v>
      </c>
      <c r="N1722" s="19">
        <v>0.54</v>
      </c>
      <c r="O1722" s="19">
        <v>0.54</v>
      </c>
      <c r="P1722" s="19">
        <v>0.51</v>
      </c>
      <c r="Q1722" s="19">
        <v>0.49</v>
      </c>
      <c r="R1722" s="19">
        <v>0.46</v>
      </c>
      <c r="S1722" s="19">
        <v>0.44</v>
      </c>
      <c r="T1722" s="19">
        <v>0.42</v>
      </c>
      <c r="U1722" s="19">
        <v>0.4</v>
      </c>
      <c r="V1722" s="19">
        <v>0.38</v>
      </c>
      <c r="W1722" s="19">
        <v>0.36</v>
      </c>
      <c r="X1722" s="19">
        <v>0.34</v>
      </c>
      <c r="Y1722" s="19">
        <v>0.33</v>
      </c>
      <c r="Z1722" s="19">
        <v>0.31</v>
      </c>
      <c r="AA1722" s="19">
        <v>0.3</v>
      </c>
      <c r="AB1722" s="19">
        <v>0.28999999999999998</v>
      </c>
      <c r="AC1722" s="19">
        <v>0.27</v>
      </c>
      <c r="AD1722" s="19">
        <v>0.26</v>
      </c>
      <c r="AE1722" s="19">
        <v>0.25</v>
      </c>
      <c r="AF1722" s="19">
        <v>0.24</v>
      </c>
      <c r="AG1722" s="19">
        <v>0.22</v>
      </c>
      <c r="AH1722" s="19">
        <v>0.22</v>
      </c>
      <c r="AI1722" s="19">
        <v>0.21</v>
      </c>
      <c r="AJ1722" s="19">
        <v>0.2</v>
      </c>
      <c r="AK1722" s="19">
        <v>0.19</v>
      </c>
    </row>
    <row r="1723" spans="1:37" x14ac:dyDescent="0.3">
      <c r="A1723" s="19" t="str">
        <f t="shared" si="41"/>
        <v>SDGbaseTRAv2_UrbAS_BAU_wICAGRcorrQVAXapgm</v>
      </c>
      <c r="B1723" s="17" t="s">
        <v>221</v>
      </c>
      <c r="C1723" s="18" t="s">
        <v>277</v>
      </c>
      <c r="D1723" s="23" t="s">
        <v>211</v>
      </c>
      <c r="E1723" s="19" t="s">
        <v>21</v>
      </c>
      <c r="F1723" s="19">
        <v>97.82</v>
      </c>
      <c r="G1723" s="19">
        <v>74.040000000000006</v>
      </c>
      <c r="H1723" s="19">
        <v>78.069999999999993</v>
      </c>
      <c r="I1723" s="19">
        <v>81.98</v>
      </c>
      <c r="J1723" s="19">
        <v>85.95</v>
      </c>
      <c r="K1723" s="19">
        <v>89.98</v>
      </c>
      <c r="L1723" s="19">
        <v>94.07</v>
      </c>
      <c r="M1723" s="19">
        <v>94.63</v>
      </c>
      <c r="N1723" s="19">
        <v>95.17</v>
      </c>
      <c r="O1723" s="19">
        <v>95.98</v>
      </c>
      <c r="P1723" s="19">
        <v>96.58</v>
      </c>
      <c r="Q1723" s="19">
        <v>97.1</v>
      </c>
      <c r="R1723" s="19">
        <v>99.14</v>
      </c>
      <c r="S1723" s="19">
        <v>101.2</v>
      </c>
      <c r="T1723" s="19">
        <v>103.29</v>
      </c>
      <c r="U1723" s="19">
        <v>105.42</v>
      </c>
      <c r="V1723" s="19">
        <v>107.65</v>
      </c>
      <c r="W1723" s="19">
        <v>109.85</v>
      </c>
      <c r="X1723" s="19">
        <v>111.95</v>
      </c>
      <c r="Y1723" s="19">
        <v>114.07</v>
      </c>
      <c r="Z1723" s="19">
        <v>116.15</v>
      </c>
      <c r="AA1723" s="19">
        <v>118.28</v>
      </c>
      <c r="AB1723" s="19">
        <v>141.02000000000001</v>
      </c>
      <c r="AC1723" s="19">
        <v>164.04</v>
      </c>
      <c r="AD1723" s="19">
        <v>187.32</v>
      </c>
      <c r="AE1723" s="19">
        <v>210.67</v>
      </c>
      <c r="AF1723" s="19">
        <v>234.04</v>
      </c>
      <c r="AG1723" s="19">
        <v>257.37</v>
      </c>
      <c r="AH1723" s="19">
        <v>279.95999999999998</v>
      </c>
      <c r="AI1723" s="19">
        <v>302.64999999999998</v>
      </c>
      <c r="AJ1723" s="19">
        <v>325.54000000000002</v>
      </c>
      <c r="AK1723" s="19">
        <v>348.46</v>
      </c>
    </row>
    <row r="1724" spans="1:37" x14ac:dyDescent="0.3">
      <c r="A1724" s="19" t="str">
        <f t="shared" si="41"/>
        <v>SDGbaseTRAv2_UrbAS_BAU_wICAGRcorrQVAXamore</v>
      </c>
      <c r="B1724" s="17" t="s">
        <v>221</v>
      </c>
      <c r="C1724" s="18" t="s">
        <v>277</v>
      </c>
      <c r="D1724" s="23" t="s">
        <v>211</v>
      </c>
      <c r="E1724" s="19" t="s">
        <v>22</v>
      </c>
      <c r="F1724" s="19">
        <v>78.23</v>
      </c>
      <c r="G1724" s="19">
        <v>72.510000000000005</v>
      </c>
      <c r="H1724" s="19">
        <v>75.84</v>
      </c>
      <c r="I1724" s="19">
        <v>77.47</v>
      </c>
      <c r="J1724" s="19">
        <v>79.17</v>
      </c>
      <c r="K1724" s="19">
        <v>80.92</v>
      </c>
      <c r="L1724" s="19">
        <v>82.9</v>
      </c>
      <c r="M1724" s="19">
        <v>85.23</v>
      </c>
      <c r="N1724" s="19">
        <v>87.68</v>
      </c>
      <c r="O1724" s="19">
        <v>93.31</v>
      </c>
      <c r="P1724" s="19">
        <v>97.15</v>
      </c>
      <c r="Q1724" s="19">
        <v>100.19</v>
      </c>
      <c r="R1724" s="19">
        <v>103.39</v>
      </c>
      <c r="S1724" s="19">
        <v>106.52</v>
      </c>
      <c r="T1724" s="19">
        <v>109.73</v>
      </c>
      <c r="U1724" s="19">
        <v>113.2</v>
      </c>
      <c r="V1724" s="19">
        <v>116.15</v>
      </c>
      <c r="W1724" s="19">
        <v>119.29</v>
      </c>
      <c r="X1724" s="19">
        <v>122.83</v>
      </c>
      <c r="Y1724" s="19">
        <v>125.79</v>
      </c>
      <c r="Z1724" s="19">
        <v>128.41</v>
      </c>
      <c r="AA1724" s="19">
        <v>131.18</v>
      </c>
      <c r="AB1724" s="19">
        <v>134.72999999999999</v>
      </c>
      <c r="AC1724" s="19">
        <v>137.5</v>
      </c>
      <c r="AD1724" s="19">
        <v>139.81</v>
      </c>
      <c r="AE1724" s="19">
        <v>141.9</v>
      </c>
      <c r="AF1724" s="19">
        <v>144.02000000000001</v>
      </c>
      <c r="AG1724" s="19">
        <v>145.62</v>
      </c>
      <c r="AH1724" s="19">
        <v>144.27000000000001</v>
      </c>
      <c r="AI1724" s="19">
        <v>141.13999999999999</v>
      </c>
      <c r="AJ1724" s="19">
        <v>138.01</v>
      </c>
      <c r="AK1724" s="19">
        <v>134.19</v>
      </c>
    </row>
    <row r="1725" spans="1:37" x14ac:dyDescent="0.3">
      <c r="A1725" s="19" t="str">
        <f t="shared" si="41"/>
        <v>SDGbaseTRAv2_UrbAS_BAU_wICAGRcorrQVAXamine</v>
      </c>
      <c r="B1725" s="17" t="s">
        <v>221</v>
      </c>
      <c r="C1725" s="18" t="s">
        <v>277</v>
      </c>
      <c r="D1725" s="23" t="s">
        <v>211</v>
      </c>
      <c r="E1725" s="19" t="s">
        <v>23</v>
      </c>
      <c r="F1725" s="19">
        <v>57.01</v>
      </c>
      <c r="G1725" s="19">
        <v>52.95</v>
      </c>
      <c r="H1725" s="19">
        <v>54.9</v>
      </c>
      <c r="I1725" s="19">
        <v>56.15</v>
      </c>
      <c r="J1725" s="19">
        <v>57.57</v>
      </c>
      <c r="K1725" s="19">
        <v>58.85</v>
      </c>
      <c r="L1725" s="19">
        <v>60.34</v>
      </c>
      <c r="M1725" s="19">
        <v>62.02</v>
      </c>
      <c r="N1725" s="19">
        <v>63.73</v>
      </c>
      <c r="O1725" s="19">
        <v>66.41</v>
      </c>
      <c r="P1725" s="19">
        <v>68.400000000000006</v>
      </c>
      <c r="Q1725" s="19">
        <v>70.150000000000006</v>
      </c>
      <c r="R1725" s="19">
        <v>72.14</v>
      </c>
      <c r="S1725" s="19">
        <v>74.2</v>
      </c>
      <c r="T1725" s="19">
        <v>76.44</v>
      </c>
      <c r="U1725" s="19">
        <v>78.88</v>
      </c>
      <c r="V1725" s="19">
        <v>81.05</v>
      </c>
      <c r="W1725" s="19">
        <v>83.45</v>
      </c>
      <c r="X1725" s="19">
        <v>86.38</v>
      </c>
      <c r="Y1725" s="19">
        <v>89.06</v>
      </c>
      <c r="Z1725" s="19">
        <v>91.71</v>
      </c>
      <c r="AA1725" s="19">
        <v>94.45</v>
      </c>
      <c r="AB1725" s="19">
        <v>97.31</v>
      </c>
      <c r="AC1725" s="19">
        <v>99.66</v>
      </c>
      <c r="AD1725" s="19">
        <v>101.86</v>
      </c>
      <c r="AE1725" s="19">
        <v>104.06</v>
      </c>
      <c r="AF1725" s="19">
        <v>106.48</v>
      </c>
      <c r="AG1725" s="19">
        <v>109.07</v>
      </c>
      <c r="AH1725" s="19">
        <v>108.76</v>
      </c>
      <c r="AI1725" s="19">
        <v>107.68</v>
      </c>
      <c r="AJ1725" s="19">
        <v>106.88</v>
      </c>
      <c r="AK1725" s="19">
        <v>105.93</v>
      </c>
    </row>
    <row r="1726" spans="1:37" x14ac:dyDescent="0.3">
      <c r="A1726" s="19" t="str">
        <f t="shared" si="41"/>
        <v>SDGbaseTRAv2_UrbAS_BAU_wICAGRcorrQVAXameat</v>
      </c>
      <c r="B1726" s="17" t="s">
        <v>221</v>
      </c>
      <c r="C1726" s="18" t="s">
        <v>277</v>
      </c>
      <c r="D1726" s="23" t="s">
        <v>211</v>
      </c>
      <c r="E1726" s="19" t="s">
        <v>24</v>
      </c>
      <c r="F1726" s="19">
        <v>14.3</v>
      </c>
      <c r="G1726" s="19">
        <v>14.32</v>
      </c>
      <c r="H1726" s="19">
        <v>14.64</v>
      </c>
      <c r="I1726" s="19">
        <v>14.82</v>
      </c>
      <c r="J1726" s="19">
        <v>15.01</v>
      </c>
      <c r="K1726" s="19">
        <v>15.22</v>
      </c>
      <c r="L1726" s="19">
        <v>15.5</v>
      </c>
      <c r="M1726" s="19">
        <v>15.8</v>
      </c>
      <c r="N1726" s="19">
        <v>16.13</v>
      </c>
      <c r="O1726" s="19">
        <v>16.59</v>
      </c>
      <c r="P1726" s="19">
        <v>17.010000000000002</v>
      </c>
      <c r="Q1726" s="19">
        <v>17.37</v>
      </c>
      <c r="R1726" s="19">
        <v>17.850000000000001</v>
      </c>
      <c r="S1726" s="19">
        <v>18.329999999999998</v>
      </c>
      <c r="T1726" s="19">
        <v>18.850000000000001</v>
      </c>
      <c r="U1726" s="19">
        <v>19.440000000000001</v>
      </c>
      <c r="V1726" s="19">
        <v>19.95</v>
      </c>
      <c r="W1726" s="19">
        <v>20.49</v>
      </c>
      <c r="X1726" s="19">
        <v>21.06</v>
      </c>
      <c r="Y1726" s="19">
        <v>21.56</v>
      </c>
      <c r="Z1726" s="19">
        <v>22.06</v>
      </c>
      <c r="AA1726" s="19">
        <v>22.54</v>
      </c>
      <c r="AB1726" s="19">
        <v>23.14</v>
      </c>
      <c r="AC1726" s="19">
        <v>23.66</v>
      </c>
      <c r="AD1726" s="19">
        <v>24.15</v>
      </c>
      <c r="AE1726" s="19">
        <v>24.62</v>
      </c>
      <c r="AF1726" s="19">
        <v>25.14</v>
      </c>
      <c r="AG1726" s="19">
        <v>25.64</v>
      </c>
      <c r="AH1726" s="19">
        <v>25.43</v>
      </c>
      <c r="AI1726" s="19">
        <v>25.21</v>
      </c>
      <c r="AJ1726" s="19">
        <v>25.06</v>
      </c>
      <c r="AK1726" s="19">
        <v>24.88</v>
      </c>
    </row>
    <row r="1727" spans="1:37" x14ac:dyDescent="0.3">
      <c r="A1727" s="19" t="str">
        <f t="shared" ref="A1727:A1790" si="42">_xlfn.CONCAT(C1727,D1727,E1727)</f>
        <v>SDGbaseTRAv2_UrbAS_BAU_wICAGRcorrQVAXapfis</v>
      </c>
      <c r="B1727" s="17" t="s">
        <v>221</v>
      </c>
      <c r="C1727" s="18" t="s">
        <v>277</v>
      </c>
      <c r="D1727" s="23" t="s">
        <v>211</v>
      </c>
      <c r="E1727" s="19" t="s">
        <v>25</v>
      </c>
      <c r="F1727" s="19">
        <v>6.32</v>
      </c>
      <c r="G1727" s="19">
        <v>6.24</v>
      </c>
      <c r="H1727" s="19">
        <v>6.44</v>
      </c>
      <c r="I1727" s="19">
        <v>6.53</v>
      </c>
      <c r="J1727" s="19">
        <v>6.64</v>
      </c>
      <c r="K1727" s="19">
        <v>6.74</v>
      </c>
      <c r="L1727" s="19">
        <v>6.87</v>
      </c>
      <c r="M1727" s="19">
        <v>7</v>
      </c>
      <c r="N1727" s="19">
        <v>7.14</v>
      </c>
      <c r="O1727" s="19">
        <v>7.46</v>
      </c>
      <c r="P1727" s="19">
        <v>7.66</v>
      </c>
      <c r="Q1727" s="19">
        <v>7.82</v>
      </c>
      <c r="R1727" s="19">
        <v>8.0299999999999994</v>
      </c>
      <c r="S1727" s="19">
        <v>8.24</v>
      </c>
      <c r="T1727" s="19">
        <v>8.4700000000000006</v>
      </c>
      <c r="U1727" s="19">
        <v>8.73</v>
      </c>
      <c r="V1727" s="19">
        <v>8.9499999999999993</v>
      </c>
      <c r="W1727" s="19">
        <v>9.1999999999999993</v>
      </c>
      <c r="X1727" s="19">
        <v>9.4700000000000006</v>
      </c>
      <c r="Y1727" s="19">
        <v>9.7100000000000009</v>
      </c>
      <c r="Z1727" s="19">
        <v>9.94</v>
      </c>
      <c r="AA1727" s="19">
        <v>10.18</v>
      </c>
      <c r="AB1727" s="19">
        <v>10.53</v>
      </c>
      <c r="AC1727" s="19">
        <v>10.82</v>
      </c>
      <c r="AD1727" s="19">
        <v>11.08</v>
      </c>
      <c r="AE1727" s="19">
        <v>11.33</v>
      </c>
      <c r="AF1727" s="19">
        <v>11.58</v>
      </c>
      <c r="AG1727" s="19">
        <v>11.84</v>
      </c>
      <c r="AH1727" s="19">
        <v>11.81</v>
      </c>
      <c r="AI1727" s="19">
        <v>11.72</v>
      </c>
      <c r="AJ1727" s="19">
        <v>11.64</v>
      </c>
      <c r="AK1727" s="19">
        <v>11.54</v>
      </c>
    </row>
    <row r="1728" spans="1:37" x14ac:dyDescent="0.3">
      <c r="A1728" s="19" t="str">
        <f t="shared" si="42"/>
        <v>SDGbaseTRAv2_UrbAS_BAU_wICAGRcorrQVAXavege</v>
      </c>
      <c r="B1728" s="17" t="s">
        <v>221</v>
      </c>
      <c r="C1728" s="18" t="s">
        <v>277</v>
      </c>
      <c r="D1728" s="23" t="s">
        <v>211</v>
      </c>
      <c r="E1728" s="19" t="s">
        <v>26</v>
      </c>
      <c r="F1728" s="19">
        <v>10.97</v>
      </c>
      <c r="G1728" s="19">
        <v>10.63</v>
      </c>
      <c r="H1728" s="19">
        <v>11</v>
      </c>
      <c r="I1728" s="19">
        <v>11.14</v>
      </c>
      <c r="J1728" s="19">
        <v>11.32</v>
      </c>
      <c r="K1728" s="19">
        <v>11.52</v>
      </c>
      <c r="L1728" s="19">
        <v>11.75</v>
      </c>
      <c r="M1728" s="19">
        <v>11.97</v>
      </c>
      <c r="N1728" s="19">
        <v>12.23</v>
      </c>
      <c r="O1728" s="19">
        <v>12.87</v>
      </c>
      <c r="P1728" s="19">
        <v>13.24</v>
      </c>
      <c r="Q1728" s="19">
        <v>13.52</v>
      </c>
      <c r="R1728" s="19">
        <v>13.9</v>
      </c>
      <c r="S1728" s="19">
        <v>14.29</v>
      </c>
      <c r="T1728" s="19">
        <v>14.7</v>
      </c>
      <c r="U1728" s="19">
        <v>15.17</v>
      </c>
      <c r="V1728" s="19">
        <v>15.58</v>
      </c>
      <c r="W1728" s="19">
        <v>16.03</v>
      </c>
      <c r="X1728" s="19">
        <v>16.52</v>
      </c>
      <c r="Y1728" s="19">
        <v>16.96</v>
      </c>
      <c r="Z1728" s="19">
        <v>17.39</v>
      </c>
      <c r="AA1728" s="19">
        <v>17.829999999999998</v>
      </c>
      <c r="AB1728" s="19">
        <v>18.5</v>
      </c>
      <c r="AC1728" s="19">
        <v>19.05</v>
      </c>
      <c r="AD1728" s="19">
        <v>19.510000000000002</v>
      </c>
      <c r="AE1728" s="19">
        <v>19.96</v>
      </c>
      <c r="AF1728" s="19">
        <v>20.43</v>
      </c>
      <c r="AG1728" s="19">
        <v>20.86</v>
      </c>
      <c r="AH1728" s="19">
        <v>20.91</v>
      </c>
      <c r="AI1728" s="19">
        <v>20.81</v>
      </c>
      <c r="AJ1728" s="19">
        <v>20.67</v>
      </c>
      <c r="AK1728" s="19">
        <v>20.49</v>
      </c>
    </row>
    <row r="1729" spans="1:37" x14ac:dyDescent="0.3">
      <c r="A1729" s="19" t="str">
        <f t="shared" si="42"/>
        <v>SDGbaseTRAv2_UrbAS_BAU_wICAGRcorrQVAXafats</v>
      </c>
      <c r="B1729" s="17" t="s">
        <v>221</v>
      </c>
      <c r="C1729" s="18" t="s">
        <v>277</v>
      </c>
      <c r="D1729" s="23" t="s">
        <v>211</v>
      </c>
      <c r="E1729" s="19" t="s">
        <v>27</v>
      </c>
      <c r="F1729" s="19">
        <v>3.48</v>
      </c>
      <c r="G1729" s="19">
        <v>3.56</v>
      </c>
      <c r="H1729" s="19">
        <v>3.7</v>
      </c>
      <c r="I1729" s="19">
        <v>3.76</v>
      </c>
      <c r="J1729" s="19">
        <v>3.82</v>
      </c>
      <c r="K1729" s="19">
        <v>3.89</v>
      </c>
      <c r="L1729" s="19">
        <v>3.97</v>
      </c>
      <c r="M1729" s="19">
        <v>4.0599999999999996</v>
      </c>
      <c r="N1729" s="19">
        <v>4.1500000000000004</v>
      </c>
      <c r="O1729" s="19">
        <v>4.3499999999999996</v>
      </c>
      <c r="P1729" s="19">
        <v>4.53</v>
      </c>
      <c r="Q1729" s="19">
        <v>4.66</v>
      </c>
      <c r="R1729" s="19">
        <v>4.8099999999999996</v>
      </c>
      <c r="S1729" s="19">
        <v>4.9400000000000004</v>
      </c>
      <c r="T1729" s="19">
        <v>5.07</v>
      </c>
      <c r="U1729" s="19">
        <v>5.21</v>
      </c>
      <c r="V1729" s="19">
        <v>5.33</v>
      </c>
      <c r="W1729" s="19">
        <v>5.44</v>
      </c>
      <c r="X1729" s="19">
        <v>5.57</v>
      </c>
      <c r="Y1729" s="19">
        <v>5.68</v>
      </c>
      <c r="Z1729" s="19">
        <v>5.78</v>
      </c>
      <c r="AA1729" s="19">
        <v>5.89</v>
      </c>
      <c r="AB1729" s="19">
        <v>6.05</v>
      </c>
      <c r="AC1729" s="19">
        <v>6.19</v>
      </c>
      <c r="AD1729" s="19">
        <v>6.31</v>
      </c>
      <c r="AE1729" s="19">
        <v>6.42</v>
      </c>
      <c r="AF1729" s="19">
        <v>6.52</v>
      </c>
      <c r="AG1729" s="19">
        <v>6.61</v>
      </c>
      <c r="AH1729" s="19">
        <v>6.52</v>
      </c>
      <c r="AI1729" s="19">
        <v>6.42</v>
      </c>
      <c r="AJ1729" s="19">
        <v>6.32</v>
      </c>
      <c r="AK1729" s="19">
        <v>6.21</v>
      </c>
    </row>
    <row r="1730" spans="1:37" x14ac:dyDescent="0.3">
      <c r="A1730" s="19" t="str">
        <f t="shared" si="42"/>
        <v>SDGbaseTRAv2_UrbAS_BAU_wICAGRcorrQVAXadair</v>
      </c>
      <c r="B1730" s="17" t="s">
        <v>221</v>
      </c>
      <c r="C1730" s="18" t="s">
        <v>277</v>
      </c>
      <c r="D1730" s="23" t="s">
        <v>211</v>
      </c>
      <c r="E1730" s="19" t="s">
        <v>28</v>
      </c>
      <c r="F1730" s="19">
        <v>10.56</v>
      </c>
      <c r="G1730" s="19">
        <v>10.33</v>
      </c>
      <c r="H1730" s="19">
        <v>10.57</v>
      </c>
      <c r="I1730" s="19">
        <v>10.68</v>
      </c>
      <c r="J1730" s="19">
        <v>10.84</v>
      </c>
      <c r="K1730" s="19">
        <v>11.01</v>
      </c>
      <c r="L1730" s="19">
        <v>11.22</v>
      </c>
      <c r="M1730" s="19">
        <v>11.42</v>
      </c>
      <c r="N1730" s="19">
        <v>11.65</v>
      </c>
      <c r="O1730" s="19">
        <v>12.15</v>
      </c>
      <c r="P1730" s="19">
        <v>12.47</v>
      </c>
      <c r="Q1730" s="19">
        <v>12.69</v>
      </c>
      <c r="R1730" s="19">
        <v>13.02</v>
      </c>
      <c r="S1730" s="19">
        <v>13.36</v>
      </c>
      <c r="T1730" s="19">
        <v>13.72</v>
      </c>
      <c r="U1730" s="19">
        <v>14.13</v>
      </c>
      <c r="V1730" s="19">
        <v>14.49</v>
      </c>
      <c r="W1730" s="19">
        <v>14.9</v>
      </c>
      <c r="X1730" s="19">
        <v>15.34</v>
      </c>
      <c r="Y1730" s="19">
        <v>15.75</v>
      </c>
      <c r="Z1730" s="19">
        <v>16.14</v>
      </c>
      <c r="AA1730" s="19">
        <v>16.54</v>
      </c>
      <c r="AB1730" s="19">
        <v>17.100000000000001</v>
      </c>
      <c r="AC1730" s="19">
        <v>17.55</v>
      </c>
      <c r="AD1730" s="19">
        <v>17.95</v>
      </c>
      <c r="AE1730" s="19">
        <v>18.329999999999998</v>
      </c>
      <c r="AF1730" s="19">
        <v>18.73</v>
      </c>
      <c r="AG1730" s="19">
        <v>19.11</v>
      </c>
      <c r="AH1730" s="19">
        <v>19.11</v>
      </c>
      <c r="AI1730" s="19">
        <v>19.03</v>
      </c>
      <c r="AJ1730" s="19">
        <v>18.940000000000001</v>
      </c>
      <c r="AK1730" s="19">
        <v>18.809999999999999</v>
      </c>
    </row>
    <row r="1731" spans="1:37" x14ac:dyDescent="0.3">
      <c r="A1731" s="19" t="str">
        <f t="shared" si="42"/>
        <v>SDGbaseTRAv2_UrbAS_BAU_wICAGRcorrQVAXagrai</v>
      </c>
      <c r="B1731" s="17" t="s">
        <v>221</v>
      </c>
      <c r="C1731" s="18" t="s">
        <v>277</v>
      </c>
      <c r="D1731" s="23" t="s">
        <v>211</v>
      </c>
      <c r="E1731" s="19" t="s">
        <v>29</v>
      </c>
      <c r="F1731" s="19">
        <v>8.56</v>
      </c>
      <c r="G1731" s="19">
        <v>8.4</v>
      </c>
      <c r="H1731" s="19">
        <v>8.5299999999999994</v>
      </c>
      <c r="I1731" s="19">
        <v>8.66</v>
      </c>
      <c r="J1731" s="19">
        <v>8.81</v>
      </c>
      <c r="K1731" s="19">
        <v>8.8800000000000008</v>
      </c>
      <c r="L1731" s="19">
        <v>8.9499999999999993</v>
      </c>
      <c r="M1731" s="19">
        <v>9.01</v>
      </c>
      <c r="N1731" s="19">
        <v>9.07</v>
      </c>
      <c r="O1731" s="19">
        <v>9.27</v>
      </c>
      <c r="P1731" s="19">
        <v>9.36</v>
      </c>
      <c r="Q1731" s="19">
        <v>9.4</v>
      </c>
      <c r="R1731" s="19">
        <v>9.49</v>
      </c>
      <c r="S1731" s="19">
        <v>9.57</v>
      </c>
      <c r="T1731" s="19">
        <v>9.6300000000000008</v>
      </c>
      <c r="U1731" s="19">
        <v>9.7200000000000006</v>
      </c>
      <c r="V1731" s="19">
        <v>9.77</v>
      </c>
      <c r="W1731" s="19">
        <v>9.8000000000000007</v>
      </c>
      <c r="X1731" s="19">
        <v>9.85</v>
      </c>
      <c r="Y1731" s="19">
        <v>9.9</v>
      </c>
      <c r="Z1731" s="19">
        <v>9.9600000000000009</v>
      </c>
      <c r="AA1731" s="19">
        <v>10.01</v>
      </c>
      <c r="AB1731" s="19">
        <v>10.14</v>
      </c>
      <c r="AC1731" s="19">
        <v>10.210000000000001</v>
      </c>
      <c r="AD1731" s="19">
        <v>10.28</v>
      </c>
      <c r="AE1731" s="19">
        <v>10.33</v>
      </c>
      <c r="AF1731" s="19">
        <v>10.4</v>
      </c>
      <c r="AG1731" s="19">
        <v>10.42</v>
      </c>
      <c r="AH1731" s="19">
        <v>10.32</v>
      </c>
      <c r="AI1731" s="19">
        <v>10.24</v>
      </c>
      <c r="AJ1731" s="19">
        <v>10.19</v>
      </c>
      <c r="AK1731" s="19">
        <v>10.119999999999999</v>
      </c>
    </row>
    <row r="1732" spans="1:37" x14ac:dyDescent="0.3">
      <c r="A1732" s="19" t="str">
        <f t="shared" si="42"/>
        <v>SDGbaseTRAv2_UrbAS_BAU_wICAGRcorrQVAXastar</v>
      </c>
      <c r="B1732" s="17" t="s">
        <v>221</v>
      </c>
      <c r="C1732" s="18" t="s">
        <v>277</v>
      </c>
      <c r="D1732" s="23" t="s">
        <v>211</v>
      </c>
      <c r="E1732" s="19" t="s">
        <v>30</v>
      </c>
      <c r="F1732" s="19">
        <v>7.25</v>
      </c>
      <c r="G1732" s="19">
        <v>7.16</v>
      </c>
      <c r="H1732" s="19">
        <v>7.32</v>
      </c>
      <c r="I1732" s="19">
        <v>7.45</v>
      </c>
      <c r="J1732" s="19">
        <v>7.57</v>
      </c>
      <c r="K1732" s="19">
        <v>7.64</v>
      </c>
      <c r="L1732" s="19">
        <v>7.73</v>
      </c>
      <c r="M1732" s="19">
        <v>7.8</v>
      </c>
      <c r="N1732" s="19">
        <v>7.88</v>
      </c>
      <c r="O1732" s="19">
        <v>8.0500000000000007</v>
      </c>
      <c r="P1732" s="19">
        <v>8.15</v>
      </c>
      <c r="Q1732" s="19">
        <v>8.2100000000000009</v>
      </c>
      <c r="R1732" s="19">
        <v>8.2899999999999991</v>
      </c>
      <c r="S1732" s="19">
        <v>8.36</v>
      </c>
      <c r="T1732" s="19">
        <v>8.41</v>
      </c>
      <c r="U1732" s="19">
        <v>8.48</v>
      </c>
      <c r="V1732" s="19">
        <v>8.52</v>
      </c>
      <c r="W1732" s="19">
        <v>8.5399999999999991</v>
      </c>
      <c r="X1732" s="19">
        <v>8.57</v>
      </c>
      <c r="Y1732" s="19">
        <v>8.59</v>
      </c>
      <c r="Z1732" s="19">
        <v>8.6199999999999992</v>
      </c>
      <c r="AA1732" s="19">
        <v>8.65</v>
      </c>
      <c r="AB1732" s="19">
        <v>8.7100000000000009</v>
      </c>
      <c r="AC1732" s="19">
        <v>8.75</v>
      </c>
      <c r="AD1732" s="19">
        <v>8.77</v>
      </c>
      <c r="AE1732" s="19">
        <v>8.7899999999999991</v>
      </c>
      <c r="AF1732" s="19">
        <v>8.81</v>
      </c>
      <c r="AG1732" s="19">
        <v>8.66</v>
      </c>
      <c r="AH1732" s="19">
        <v>8.4</v>
      </c>
      <c r="AI1732" s="19">
        <v>8.14</v>
      </c>
      <c r="AJ1732" s="19">
        <v>7.89</v>
      </c>
      <c r="AK1732" s="19">
        <v>7.64</v>
      </c>
    </row>
    <row r="1733" spans="1:37" x14ac:dyDescent="0.3">
      <c r="A1733" s="19" t="str">
        <f t="shared" si="42"/>
        <v>SDGbaseTRAv2_UrbAS_BAU_wICAGRcorrQVAXafeed</v>
      </c>
      <c r="B1733" s="17" t="s">
        <v>221</v>
      </c>
      <c r="C1733" s="18" t="s">
        <v>277</v>
      </c>
      <c r="D1733" s="23" t="s">
        <v>211</v>
      </c>
      <c r="E1733" s="19" t="s">
        <v>31</v>
      </c>
      <c r="F1733" s="19">
        <v>6.55</v>
      </c>
      <c r="G1733" s="19">
        <v>6.51</v>
      </c>
      <c r="H1733" s="19">
        <v>6.64</v>
      </c>
      <c r="I1733" s="19">
        <v>6.67</v>
      </c>
      <c r="J1733" s="19">
        <v>6.72</v>
      </c>
      <c r="K1733" s="19">
        <v>6.82</v>
      </c>
      <c r="L1733" s="19">
        <v>6.96</v>
      </c>
      <c r="M1733" s="19">
        <v>7.11</v>
      </c>
      <c r="N1733" s="19">
        <v>7.27</v>
      </c>
      <c r="O1733" s="19">
        <v>7.52</v>
      </c>
      <c r="P1733" s="19">
        <v>7.76</v>
      </c>
      <c r="Q1733" s="19">
        <v>7.96</v>
      </c>
      <c r="R1733" s="19">
        <v>8.23</v>
      </c>
      <c r="S1733" s="19">
        <v>8.51</v>
      </c>
      <c r="T1733" s="19">
        <v>8.81</v>
      </c>
      <c r="U1733" s="19">
        <v>9.15</v>
      </c>
      <c r="V1733" s="19">
        <v>9.48</v>
      </c>
      <c r="W1733" s="19">
        <v>9.83</v>
      </c>
      <c r="X1733" s="19">
        <v>10.199999999999999</v>
      </c>
      <c r="Y1733" s="19">
        <v>10.56</v>
      </c>
      <c r="Z1733" s="19">
        <v>10.93</v>
      </c>
      <c r="AA1733" s="19">
        <v>11.3</v>
      </c>
      <c r="AB1733" s="19">
        <v>11.74</v>
      </c>
      <c r="AC1733" s="19">
        <v>12.15</v>
      </c>
      <c r="AD1733" s="19">
        <v>12.55</v>
      </c>
      <c r="AE1733" s="19">
        <v>12.95</v>
      </c>
      <c r="AF1733" s="19">
        <v>13.35</v>
      </c>
      <c r="AG1733" s="19">
        <v>13.75</v>
      </c>
      <c r="AH1733" s="19">
        <v>13.69</v>
      </c>
      <c r="AI1733" s="19">
        <v>13.61</v>
      </c>
      <c r="AJ1733" s="19">
        <v>13.55</v>
      </c>
      <c r="AK1733" s="19">
        <v>13.47</v>
      </c>
    </row>
    <row r="1734" spans="1:37" x14ac:dyDescent="0.3">
      <c r="A1734" s="19" t="str">
        <f t="shared" si="42"/>
        <v>SDGbaseTRAv2_UrbAS_BAU_wICAGRcorrQVAXabake</v>
      </c>
      <c r="B1734" s="17" t="s">
        <v>221</v>
      </c>
      <c r="C1734" s="18" t="s">
        <v>277</v>
      </c>
      <c r="D1734" s="23" t="s">
        <v>211</v>
      </c>
      <c r="E1734" s="19" t="s">
        <v>32</v>
      </c>
      <c r="F1734" s="19">
        <v>22.28</v>
      </c>
      <c r="G1734" s="19">
        <v>21.34</v>
      </c>
      <c r="H1734" s="19">
        <v>21.77</v>
      </c>
      <c r="I1734" s="19">
        <v>22.15</v>
      </c>
      <c r="J1734" s="19">
        <v>22.54</v>
      </c>
      <c r="K1734" s="19">
        <v>22.85</v>
      </c>
      <c r="L1734" s="19">
        <v>23.21</v>
      </c>
      <c r="M1734" s="19">
        <v>23.55</v>
      </c>
      <c r="N1734" s="19">
        <v>23.93</v>
      </c>
      <c r="O1734" s="19">
        <v>24.57</v>
      </c>
      <c r="P1734" s="19">
        <v>25.02</v>
      </c>
      <c r="Q1734" s="19">
        <v>25.39</v>
      </c>
      <c r="R1734" s="19">
        <v>25.93</v>
      </c>
      <c r="S1734" s="19">
        <v>26.45</v>
      </c>
      <c r="T1734" s="19">
        <v>26.99</v>
      </c>
      <c r="U1734" s="19">
        <v>27.59</v>
      </c>
      <c r="V1734" s="19">
        <v>28.1</v>
      </c>
      <c r="W1734" s="19">
        <v>28.64</v>
      </c>
      <c r="X1734" s="19">
        <v>29.25</v>
      </c>
      <c r="Y1734" s="19">
        <v>29.82</v>
      </c>
      <c r="Z1734" s="19">
        <v>30.38</v>
      </c>
      <c r="AA1734" s="19">
        <v>30.9</v>
      </c>
      <c r="AB1734" s="19">
        <v>31.61</v>
      </c>
      <c r="AC1734" s="19">
        <v>32.17</v>
      </c>
      <c r="AD1734" s="19">
        <v>32.700000000000003</v>
      </c>
      <c r="AE1734" s="19">
        <v>33.22</v>
      </c>
      <c r="AF1734" s="19">
        <v>33.799999999999997</v>
      </c>
      <c r="AG1734" s="19">
        <v>34.24</v>
      </c>
      <c r="AH1734" s="19">
        <v>34.159999999999997</v>
      </c>
      <c r="AI1734" s="19">
        <v>34.049999999999997</v>
      </c>
      <c r="AJ1734" s="19">
        <v>33.96</v>
      </c>
      <c r="AK1734" s="19">
        <v>33.799999999999997</v>
      </c>
    </row>
    <row r="1735" spans="1:37" x14ac:dyDescent="0.3">
      <c r="A1735" s="19" t="str">
        <f t="shared" si="42"/>
        <v>SDGbaseTRAv2_UrbAS_BAU_wICAGRcorrQVAXasuga</v>
      </c>
      <c r="B1735" s="17" t="s">
        <v>221</v>
      </c>
      <c r="C1735" s="18" t="s">
        <v>277</v>
      </c>
      <c r="D1735" s="23" t="s">
        <v>211</v>
      </c>
      <c r="E1735" s="19" t="s">
        <v>33</v>
      </c>
      <c r="F1735" s="19">
        <v>8.52</v>
      </c>
      <c r="G1735" s="19">
        <v>8.2899999999999991</v>
      </c>
      <c r="H1735" s="19">
        <v>8.4700000000000006</v>
      </c>
      <c r="I1735" s="19">
        <v>8.6199999999999992</v>
      </c>
      <c r="J1735" s="19">
        <v>8.7799999999999994</v>
      </c>
      <c r="K1735" s="19">
        <v>8.89</v>
      </c>
      <c r="L1735" s="19">
        <v>9</v>
      </c>
      <c r="M1735" s="19">
        <v>9.1</v>
      </c>
      <c r="N1735" s="19">
        <v>9.1999999999999993</v>
      </c>
      <c r="O1735" s="19">
        <v>9.51</v>
      </c>
      <c r="P1735" s="19">
        <v>9.6300000000000008</v>
      </c>
      <c r="Q1735" s="19">
        <v>9.6999999999999993</v>
      </c>
      <c r="R1735" s="19">
        <v>9.84</v>
      </c>
      <c r="S1735" s="19">
        <v>9.98</v>
      </c>
      <c r="T1735" s="19">
        <v>10.130000000000001</v>
      </c>
      <c r="U1735" s="19">
        <v>10.29</v>
      </c>
      <c r="V1735" s="19">
        <v>10.39</v>
      </c>
      <c r="W1735" s="19">
        <v>10.5</v>
      </c>
      <c r="X1735" s="19">
        <v>10.66</v>
      </c>
      <c r="Y1735" s="19">
        <v>10.79</v>
      </c>
      <c r="Z1735" s="19">
        <v>10.91</v>
      </c>
      <c r="AA1735" s="19">
        <v>11.02</v>
      </c>
      <c r="AB1735" s="19">
        <v>11.23</v>
      </c>
      <c r="AC1735" s="19">
        <v>11.36</v>
      </c>
      <c r="AD1735" s="19">
        <v>11.46</v>
      </c>
      <c r="AE1735" s="19">
        <v>11.56</v>
      </c>
      <c r="AF1735" s="19">
        <v>11.68</v>
      </c>
      <c r="AG1735" s="19">
        <v>11.83</v>
      </c>
      <c r="AH1735" s="19">
        <v>11.82</v>
      </c>
      <c r="AI1735" s="19">
        <v>11.79</v>
      </c>
      <c r="AJ1735" s="19">
        <v>11.79</v>
      </c>
      <c r="AK1735" s="19">
        <v>11.76</v>
      </c>
    </row>
    <row r="1736" spans="1:37" x14ac:dyDescent="0.3">
      <c r="A1736" s="19" t="str">
        <f t="shared" si="42"/>
        <v>SDGbaseTRAv2_UrbAS_BAU_wICAGRcorrQVAXaconf</v>
      </c>
      <c r="B1736" s="17" t="s">
        <v>221</v>
      </c>
      <c r="C1736" s="18" t="s">
        <v>277</v>
      </c>
      <c r="D1736" s="23" t="s">
        <v>211</v>
      </c>
      <c r="E1736" s="19" t="s">
        <v>34</v>
      </c>
      <c r="F1736" s="19">
        <v>2.4900000000000002</v>
      </c>
      <c r="G1736" s="19">
        <v>2.4</v>
      </c>
      <c r="H1736" s="19">
        <v>2.48</v>
      </c>
      <c r="I1736" s="19">
        <v>2.5</v>
      </c>
      <c r="J1736" s="19">
        <v>2.5299999999999998</v>
      </c>
      <c r="K1736" s="19">
        <v>2.58</v>
      </c>
      <c r="L1736" s="19">
        <v>2.64</v>
      </c>
      <c r="M1736" s="19">
        <v>2.69</v>
      </c>
      <c r="N1736" s="19">
        <v>2.76</v>
      </c>
      <c r="O1736" s="19">
        <v>2.89</v>
      </c>
      <c r="P1736" s="19">
        <v>2.98</v>
      </c>
      <c r="Q1736" s="19">
        <v>3.06</v>
      </c>
      <c r="R1736" s="19">
        <v>3.17</v>
      </c>
      <c r="S1736" s="19">
        <v>3.29</v>
      </c>
      <c r="T1736" s="19">
        <v>3.42</v>
      </c>
      <c r="U1736" s="19">
        <v>3.57</v>
      </c>
      <c r="V1736" s="19">
        <v>3.7</v>
      </c>
      <c r="W1736" s="19">
        <v>3.85</v>
      </c>
      <c r="X1736" s="19">
        <v>4</v>
      </c>
      <c r="Y1736" s="19">
        <v>4.1399999999999997</v>
      </c>
      <c r="Z1736" s="19">
        <v>4.29</v>
      </c>
      <c r="AA1736" s="19">
        <v>4.4400000000000004</v>
      </c>
      <c r="AB1736" s="19">
        <v>4.6399999999999997</v>
      </c>
      <c r="AC1736" s="19">
        <v>4.82</v>
      </c>
      <c r="AD1736" s="19">
        <v>4.99</v>
      </c>
      <c r="AE1736" s="19">
        <v>5.15</v>
      </c>
      <c r="AF1736" s="19">
        <v>5.32</v>
      </c>
      <c r="AG1736" s="19">
        <v>5.48</v>
      </c>
      <c r="AH1736" s="19">
        <v>5.52</v>
      </c>
      <c r="AI1736" s="19">
        <v>5.51</v>
      </c>
      <c r="AJ1736" s="19">
        <v>5.49</v>
      </c>
      <c r="AK1736" s="19">
        <v>5.45</v>
      </c>
    </row>
    <row r="1737" spans="1:37" x14ac:dyDescent="0.3">
      <c r="A1737" s="19" t="str">
        <f t="shared" si="42"/>
        <v>SDGbaseTRAv2_UrbAS_BAU_wICAGRcorrQVAXapast</v>
      </c>
      <c r="B1737" s="17" t="s">
        <v>221</v>
      </c>
      <c r="C1737" s="18" t="s">
        <v>277</v>
      </c>
      <c r="D1737" s="23" t="s">
        <v>211</v>
      </c>
      <c r="E1737" s="19" t="s">
        <v>35</v>
      </c>
      <c r="F1737" s="19">
        <v>0.65</v>
      </c>
      <c r="G1737" s="19">
        <v>0.66</v>
      </c>
      <c r="H1737" s="19">
        <v>0.68</v>
      </c>
      <c r="I1737" s="19">
        <v>0.7</v>
      </c>
      <c r="J1737" s="19">
        <v>0.71</v>
      </c>
      <c r="K1737" s="19">
        <v>0.72</v>
      </c>
      <c r="L1737" s="19">
        <v>0.74</v>
      </c>
      <c r="M1737" s="19">
        <v>0.76</v>
      </c>
      <c r="N1737" s="19">
        <v>0.78</v>
      </c>
      <c r="O1737" s="19">
        <v>0.81</v>
      </c>
      <c r="P1737" s="19">
        <v>0.84</v>
      </c>
      <c r="Q1737" s="19">
        <v>0.87</v>
      </c>
      <c r="R1737" s="19">
        <v>0.9</v>
      </c>
      <c r="S1737" s="19">
        <v>0.93</v>
      </c>
      <c r="T1737" s="19">
        <v>0.96</v>
      </c>
      <c r="U1737" s="19">
        <v>1</v>
      </c>
      <c r="V1737" s="19">
        <v>1.04</v>
      </c>
      <c r="W1737" s="19">
        <v>1.07</v>
      </c>
      <c r="X1737" s="19">
        <v>1.1200000000000001</v>
      </c>
      <c r="Y1737" s="19">
        <v>1.1499999999999999</v>
      </c>
      <c r="Z1737" s="19">
        <v>1.19</v>
      </c>
      <c r="AA1737" s="19">
        <v>1.22</v>
      </c>
      <c r="AB1737" s="19">
        <v>1.26</v>
      </c>
      <c r="AC1737" s="19">
        <v>1.3</v>
      </c>
      <c r="AD1737" s="19">
        <v>1.34</v>
      </c>
      <c r="AE1737" s="19">
        <v>1.37</v>
      </c>
      <c r="AF1737" s="19">
        <v>1.41</v>
      </c>
      <c r="AG1737" s="19">
        <v>1.44</v>
      </c>
      <c r="AH1737" s="19">
        <v>1.43</v>
      </c>
      <c r="AI1737" s="19">
        <v>1.41</v>
      </c>
      <c r="AJ1737" s="19">
        <v>1.39</v>
      </c>
      <c r="AK1737" s="19">
        <v>1.38</v>
      </c>
    </row>
    <row r="1738" spans="1:37" x14ac:dyDescent="0.3">
      <c r="A1738" s="19" t="str">
        <f t="shared" si="42"/>
        <v>SDGbaseTRAv2_UrbAS_BAU_wICAGRcorrQVAXaofoo</v>
      </c>
      <c r="B1738" s="17" t="s">
        <v>221</v>
      </c>
      <c r="C1738" s="18" t="s">
        <v>277</v>
      </c>
      <c r="D1738" s="23" t="s">
        <v>211</v>
      </c>
      <c r="E1738" s="19" t="s">
        <v>36</v>
      </c>
      <c r="F1738" s="19">
        <v>12.41</v>
      </c>
      <c r="G1738" s="19">
        <v>12.12</v>
      </c>
      <c r="H1738" s="19">
        <v>12.48</v>
      </c>
      <c r="I1738" s="19">
        <v>12.64</v>
      </c>
      <c r="J1738" s="19">
        <v>12.83</v>
      </c>
      <c r="K1738" s="19">
        <v>13.05</v>
      </c>
      <c r="L1738" s="19">
        <v>13.31</v>
      </c>
      <c r="M1738" s="19">
        <v>13.57</v>
      </c>
      <c r="N1738" s="19">
        <v>13.86</v>
      </c>
      <c r="O1738" s="19">
        <v>14.54</v>
      </c>
      <c r="P1738" s="19">
        <v>14.95</v>
      </c>
      <c r="Q1738" s="19">
        <v>15.24</v>
      </c>
      <c r="R1738" s="19">
        <v>15.64</v>
      </c>
      <c r="S1738" s="19">
        <v>16.059999999999999</v>
      </c>
      <c r="T1738" s="19">
        <v>16.510000000000002</v>
      </c>
      <c r="U1738" s="19">
        <v>17.010000000000002</v>
      </c>
      <c r="V1738" s="19">
        <v>17.45</v>
      </c>
      <c r="W1738" s="19">
        <v>17.940000000000001</v>
      </c>
      <c r="X1738" s="19">
        <v>18.489999999999998</v>
      </c>
      <c r="Y1738" s="19">
        <v>18.97</v>
      </c>
      <c r="Z1738" s="19">
        <v>19.43</v>
      </c>
      <c r="AA1738" s="19">
        <v>19.899999999999999</v>
      </c>
      <c r="AB1738" s="19">
        <v>20.57</v>
      </c>
      <c r="AC1738" s="19">
        <v>21.1</v>
      </c>
      <c r="AD1738" s="19">
        <v>21.56</v>
      </c>
      <c r="AE1738" s="19">
        <v>22</v>
      </c>
      <c r="AF1738" s="19">
        <v>22.48</v>
      </c>
      <c r="AG1738" s="19">
        <v>22.95</v>
      </c>
      <c r="AH1738" s="19">
        <v>22.96</v>
      </c>
      <c r="AI1738" s="19">
        <v>22.84</v>
      </c>
      <c r="AJ1738" s="19">
        <v>22.71</v>
      </c>
      <c r="AK1738" s="19">
        <v>22.53</v>
      </c>
    </row>
    <row r="1739" spans="1:37" x14ac:dyDescent="0.3">
      <c r="A1739" s="19" t="str">
        <f t="shared" si="42"/>
        <v>SDGbaseTRAv2_UrbAS_BAU_wICAGRcorrQVAXabevt</v>
      </c>
      <c r="B1739" s="17" t="s">
        <v>221</v>
      </c>
      <c r="C1739" s="18" t="s">
        <v>277</v>
      </c>
      <c r="D1739" s="23" t="s">
        <v>211</v>
      </c>
      <c r="E1739" s="19" t="s">
        <v>37</v>
      </c>
      <c r="F1739" s="19">
        <v>40.840000000000003</v>
      </c>
      <c r="G1739" s="19">
        <v>40.22</v>
      </c>
      <c r="H1739" s="19">
        <v>42.21</v>
      </c>
      <c r="I1739" s="19">
        <v>42.81</v>
      </c>
      <c r="J1739" s="19">
        <v>43.55</v>
      </c>
      <c r="K1739" s="19">
        <v>44.58</v>
      </c>
      <c r="L1739" s="19">
        <v>45.7</v>
      </c>
      <c r="M1739" s="19">
        <v>46.88</v>
      </c>
      <c r="N1739" s="19">
        <v>48.12</v>
      </c>
      <c r="O1739" s="19">
        <v>51.71</v>
      </c>
      <c r="P1739" s="19">
        <v>53.59</v>
      </c>
      <c r="Q1739" s="19">
        <v>54.87</v>
      </c>
      <c r="R1739" s="19">
        <v>56.6</v>
      </c>
      <c r="S1739" s="19">
        <v>58.41</v>
      </c>
      <c r="T1739" s="19">
        <v>60.42</v>
      </c>
      <c r="U1739" s="19">
        <v>62.59</v>
      </c>
      <c r="V1739" s="19">
        <v>64.45</v>
      </c>
      <c r="W1739" s="19">
        <v>66.569999999999993</v>
      </c>
      <c r="X1739" s="19">
        <v>68.95</v>
      </c>
      <c r="Y1739" s="19">
        <v>70.95</v>
      </c>
      <c r="Z1739" s="19">
        <v>72.81</v>
      </c>
      <c r="AA1739" s="19">
        <v>74.790000000000006</v>
      </c>
      <c r="AB1739" s="19">
        <v>78.11</v>
      </c>
      <c r="AC1739" s="19">
        <v>80.739999999999995</v>
      </c>
      <c r="AD1739" s="19">
        <v>82.87</v>
      </c>
      <c r="AE1739" s="19">
        <v>84.78</v>
      </c>
      <c r="AF1739" s="19">
        <v>86.81</v>
      </c>
      <c r="AG1739" s="19">
        <v>88.83</v>
      </c>
      <c r="AH1739" s="19">
        <v>89.46</v>
      </c>
      <c r="AI1739" s="19">
        <v>89.15</v>
      </c>
      <c r="AJ1739" s="19">
        <v>88.73</v>
      </c>
      <c r="AK1739" s="19">
        <v>88.09</v>
      </c>
    </row>
    <row r="1740" spans="1:37" x14ac:dyDescent="0.3">
      <c r="A1740" s="19" t="str">
        <f t="shared" si="42"/>
        <v>SDGbaseTRAv2_UrbAS_BAU_wICAGRcorrQVAXatext</v>
      </c>
      <c r="B1740" s="17" t="s">
        <v>221</v>
      </c>
      <c r="C1740" s="18" t="s">
        <v>277</v>
      </c>
      <c r="D1740" s="23" t="s">
        <v>211</v>
      </c>
      <c r="E1740" s="19" t="s">
        <v>38</v>
      </c>
      <c r="F1740" s="19">
        <v>6.57</v>
      </c>
      <c r="G1740" s="19">
        <v>6.07</v>
      </c>
      <c r="H1740" s="19">
        <v>6.24</v>
      </c>
      <c r="I1740" s="19">
        <v>6.3</v>
      </c>
      <c r="J1740" s="19">
        <v>6.39</v>
      </c>
      <c r="K1740" s="19">
        <v>6.52</v>
      </c>
      <c r="L1740" s="19">
        <v>6.66</v>
      </c>
      <c r="M1740" s="19">
        <v>6.82</v>
      </c>
      <c r="N1740" s="19">
        <v>6.99</v>
      </c>
      <c r="O1740" s="19">
        <v>7.35</v>
      </c>
      <c r="P1740" s="19">
        <v>7.58</v>
      </c>
      <c r="Q1740" s="19">
        <v>7.75</v>
      </c>
      <c r="R1740" s="19">
        <v>7.96</v>
      </c>
      <c r="S1740" s="19">
        <v>8.19</v>
      </c>
      <c r="T1740" s="19">
        <v>8.44</v>
      </c>
      <c r="U1740" s="19">
        <v>8.7100000000000009</v>
      </c>
      <c r="V1740" s="19">
        <v>8.9700000000000006</v>
      </c>
      <c r="W1740" s="19">
        <v>9.27</v>
      </c>
      <c r="X1740" s="19">
        <v>9.6</v>
      </c>
      <c r="Y1740" s="19">
        <v>9.89</v>
      </c>
      <c r="Z1740" s="19">
        <v>10.16</v>
      </c>
      <c r="AA1740" s="19">
        <v>10.44</v>
      </c>
      <c r="AB1740" s="19">
        <v>10.81</v>
      </c>
      <c r="AC1740" s="19">
        <v>11.12</v>
      </c>
      <c r="AD1740" s="19">
        <v>11.4</v>
      </c>
      <c r="AE1740" s="19">
        <v>11.68</v>
      </c>
      <c r="AF1740" s="19">
        <v>11.99</v>
      </c>
      <c r="AG1740" s="19">
        <v>12.33</v>
      </c>
      <c r="AH1740" s="19">
        <v>12.41</v>
      </c>
      <c r="AI1740" s="19">
        <v>12.39</v>
      </c>
      <c r="AJ1740" s="19">
        <v>12.35</v>
      </c>
      <c r="AK1740" s="19">
        <v>12.29</v>
      </c>
    </row>
    <row r="1741" spans="1:37" x14ac:dyDescent="0.3">
      <c r="A1741" s="19" t="str">
        <f t="shared" si="42"/>
        <v>SDGbaseTRAv2_UrbAS_BAU_wICAGRcorrQVAXaclth</v>
      </c>
      <c r="B1741" s="17" t="s">
        <v>221</v>
      </c>
      <c r="C1741" s="18" t="s">
        <v>277</v>
      </c>
      <c r="D1741" s="23" t="s">
        <v>211</v>
      </c>
      <c r="E1741" s="19" t="s">
        <v>39</v>
      </c>
      <c r="F1741" s="19">
        <v>6.76</v>
      </c>
      <c r="G1741" s="19">
        <v>6.2</v>
      </c>
      <c r="H1741" s="19">
        <v>6.37</v>
      </c>
      <c r="I1741" s="19">
        <v>6.47</v>
      </c>
      <c r="J1741" s="19">
        <v>6.57</v>
      </c>
      <c r="K1741" s="19">
        <v>6.68</v>
      </c>
      <c r="L1741" s="19">
        <v>6.8</v>
      </c>
      <c r="M1741" s="19">
        <v>6.93</v>
      </c>
      <c r="N1741" s="19">
        <v>7.07</v>
      </c>
      <c r="O1741" s="19">
        <v>7.36</v>
      </c>
      <c r="P1741" s="19">
        <v>7.54</v>
      </c>
      <c r="Q1741" s="19">
        <v>7.68</v>
      </c>
      <c r="R1741" s="19">
        <v>7.88</v>
      </c>
      <c r="S1741" s="19">
        <v>8.09</v>
      </c>
      <c r="T1741" s="19">
        <v>8.31</v>
      </c>
      <c r="U1741" s="19">
        <v>8.56</v>
      </c>
      <c r="V1741" s="19">
        <v>8.7799999999999994</v>
      </c>
      <c r="W1741" s="19">
        <v>9.0299999999999994</v>
      </c>
      <c r="X1741" s="19">
        <v>9.31</v>
      </c>
      <c r="Y1741" s="19">
        <v>9.5500000000000007</v>
      </c>
      <c r="Z1741" s="19">
        <v>9.8000000000000007</v>
      </c>
      <c r="AA1741" s="19">
        <v>10.029999999999999</v>
      </c>
      <c r="AB1741" s="19">
        <v>10.37</v>
      </c>
      <c r="AC1741" s="19">
        <v>10.64</v>
      </c>
      <c r="AD1741" s="19">
        <v>10.88</v>
      </c>
      <c r="AE1741" s="19">
        <v>11.11</v>
      </c>
      <c r="AF1741" s="19">
        <v>11.36</v>
      </c>
      <c r="AG1741" s="19">
        <v>11.63</v>
      </c>
      <c r="AH1741" s="19">
        <v>11.72</v>
      </c>
      <c r="AI1741" s="19">
        <v>11.75</v>
      </c>
      <c r="AJ1741" s="19">
        <v>11.76</v>
      </c>
      <c r="AK1741" s="19">
        <v>11.74</v>
      </c>
    </row>
    <row r="1742" spans="1:37" x14ac:dyDescent="0.3">
      <c r="A1742" s="19" t="str">
        <f t="shared" si="42"/>
        <v>SDGbaseTRAv2_UrbAS_BAU_wICAGRcorrQVAXaleat</v>
      </c>
      <c r="B1742" s="17" t="s">
        <v>221</v>
      </c>
      <c r="C1742" s="18" t="s">
        <v>277</v>
      </c>
      <c r="D1742" s="23" t="s">
        <v>211</v>
      </c>
      <c r="E1742" s="19" t="s">
        <v>40</v>
      </c>
      <c r="F1742" s="19">
        <v>2.4500000000000002</v>
      </c>
      <c r="G1742" s="19">
        <v>2.44</v>
      </c>
      <c r="H1742" s="19">
        <v>2.56</v>
      </c>
      <c r="I1742" s="19">
        <v>2.59</v>
      </c>
      <c r="J1742" s="19">
        <v>2.63</v>
      </c>
      <c r="K1742" s="19">
        <v>2.68</v>
      </c>
      <c r="L1742" s="19">
        <v>2.74</v>
      </c>
      <c r="M1742" s="19">
        <v>2.82</v>
      </c>
      <c r="N1742" s="19">
        <v>2.91</v>
      </c>
      <c r="O1742" s="19">
        <v>3.14</v>
      </c>
      <c r="P1742" s="19">
        <v>3.33</v>
      </c>
      <c r="Q1742" s="19">
        <v>3.47</v>
      </c>
      <c r="R1742" s="19">
        <v>3.62</v>
      </c>
      <c r="S1742" s="19">
        <v>3.76</v>
      </c>
      <c r="T1742" s="19">
        <v>3.9</v>
      </c>
      <c r="U1742" s="19">
        <v>4.07</v>
      </c>
      <c r="V1742" s="19">
        <v>4.21</v>
      </c>
      <c r="W1742" s="19">
        <v>4.3600000000000003</v>
      </c>
      <c r="X1742" s="19">
        <v>4.53</v>
      </c>
      <c r="Y1742" s="19">
        <v>4.67</v>
      </c>
      <c r="Z1742" s="19">
        <v>4.79</v>
      </c>
      <c r="AA1742" s="19">
        <v>4.93</v>
      </c>
      <c r="AB1742" s="19">
        <v>5.12</v>
      </c>
      <c r="AC1742" s="19">
        <v>5.31</v>
      </c>
      <c r="AD1742" s="19">
        <v>5.48</v>
      </c>
      <c r="AE1742" s="19">
        <v>5.64</v>
      </c>
      <c r="AF1742" s="19">
        <v>5.8</v>
      </c>
      <c r="AG1742" s="19">
        <v>5.94</v>
      </c>
      <c r="AH1742" s="19">
        <v>5.84</v>
      </c>
      <c r="AI1742" s="19">
        <v>5.69</v>
      </c>
      <c r="AJ1742" s="19">
        <v>5.56</v>
      </c>
      <c r="AK1742" s="19">
        <v>5.42</v>
      </c>
    </row>
    <row r="1743" spans="1:37" x14ac:dyDescent="0.3">
      <c r="A1743" s="19" t="str">
        <f t="shared" si="42"/>
        <v>SDGbaseTRAv2_UrbAS_BAU_wICAGRcorrQVAXafoot</v>
      </c>
      <c r="B1743" s="17" t="s">
        <v>221</v>
      </c>
      <c r="C1743" s="18" t="s">
        <v>277</v>
      </c>
      <c r="D1743" s="23" t="s">
        <v>211</v>
      </c>
      <c r="E1743" s="19" t="s">
        <v>41</v>
      </c>
      <c r="F1743" s="19">
        <v>1.91</v>
      </c>
      <c r="G1743" s="19">
        <v>1.82</v>
      </c>
      <c r="H1743" s="19">
        <v>1.87</v>
      </c>
      <c r="I1743" s="19">
        <v>1.9</v>
      </c>
      <c r="J1743" s="19">
        <v>1.93</v>
      </c>
      <c r="K1743" s="19">
        <v>1.97</v>
      </c>
      <c r="L1743" s="19">
        <v>2.0099999999999998</v>
      </c>
      <c r="M1743" s="19">
        <v>2.0499999999999998</v>
      </c>
      <c r="N1743" s="19">
        <v>2.09</v>
      </c>
      <c r="O1743" s="19">
        <v>2.1800000000000002</v>
      </c>
      <c r="P1743" s="19">
        <v>2.25</v>
      </c>
      <c r="Q1743" s="19">
        <v>2.29</v>
      </c>
      <c r="R1743" s="19">
        <v>2.35</v>
      </c>
      <c r="S1743" s="19">
        <v>2.41</v>
      </c>
      <c r="T1743" s="19">
        <v>2.48</v>
      </c>
      <c r="U1743" s="19">
        <v>2.5499999999999998</v>
      </c>
      <c r="V1743" s="19">
        <v>2.61</v>
      </c>
      <c r="W1743" s="19">
        <v>2.68</v>
      </c>
      <c r="X1743" s="19">
        <v>2.76</v>
      </c>
      <c r="Y1743" s="19">
        <v>2.84</v>
      </c>
      <c r="Z1743" s="19">
        <v>2.91</v>
      </c>
      <c r="AA1743" s="19">
        <v>2.98</v>
      </c>
      <c r="AB1743" s="19">
        <v>3.09</v>
      </c>
      <c r="AC1743" s="19">
        <v>3.18</v>
      </c>
      <c r="AD1743" s="19">
        <v>3.26</v>
      </c>
      <c r="AE1743" s="19">
        <v>3.33</v>
      </c>
      <c r="AF1743" s="19">
        <v>3.42</v>
      </c>
      <c r="AG1743" s="19">
        <v>3.49</v>
      </c>
      <c r="AH1743" s="19">
        <v>3.51</v>
      </c>
      <c r="AI1743" s="19">
        <v>3.51</v>
      </c>
      <c r="AJ1743" s="19">
        <v>3.52</v>
      </c>
      <c r="AK1743" s="19">
        <v>3.51</v>
      </c>
    </row>
    <row r="1744" spans="1:37" x14ac:dyDescent="0.3">
      <c r="A1744" s="19" t="str">
        <f t="shared" si="42"/>
        <v>SDGbaseTRAv2_UrbAS_BAU_wICAGRcorrQVAXawood</v>
      </c>
      <c r="B1744" s="17" t="s">
        <v>221</v>
      </c>
      <c r="C1744" s="18" t="s">
        <v>277</v>
      </c>
      <c r="D1744" s="23" t="s">
        <v>211</v>
      </c>
      <c r="E1744" s="19" t="s">
        <v>42</v>
      </c>
      <c r="F1744" s="19">
        <v>23.69</v>
      </c>
      <c r="G1744" s="19">
        <v>22.02</v>
      </c>
      <c r="H1744" s="19">
        <v>22.75</v>
      </c>
      <c r="I1744" s="19">
        <v>23.17</v>
      </c>
      <c r="J1744" s="19">
        <v>23.6</v>
      </c>
      <c r="K1744" s="19">
        <v>24.03</v>
      </c>
      <c r="L1744" s="19">
        <v>24.53</v>
      </c>
      <c r="M1744" s="19">
        <v>25.08</v>
      </c>
      <c r="N1744" s="19">
        <v>25.66</v>
      </c>
      <c r="O1744" s="19">
        <v>26.59</v>
      </c>
      <c r="P1744" s="19">
        <v>27.27</v>
      </c>
      <c r="Q1744" s="19">
        <v>27.88</v>
      </c>
      <c r="R1744" s="19">
        <v>28.63</v>
      </c>
      <c r="S1744" s="19">
        <v>29.42</v>
      </c>
      <c r="T1744" s="19">
        <v>30.28</v>
      </c>
      <c r="U1744" s="19">
        <v>31.24</v>
      </c>
      <c r="V1744" s="19">
        <v>32.159999999999997</v>
      </c>
      <c r="W1744" s="19">
        <v>33.15</v>
      </c>
      <c r="X1744" s="19">
        <v>34.229999999999997</v>
      </c>
      <c r="Y1744" s="19">
        <v>35.229999999999997</v>
      </c>
      <c r="Z1744" s="19">
        <v>36.21</v>
      </c>
      <c r="AA1744" s="19">
        <v>37.200000000000003</v>
      </c>
      <c r="AB1744" s="19">
        <v>38.28</v>
      </c>
      <c r="AC1744" s="19">
        <v>39.200000000000003</v>
      </c>
      <c r="AD1744" s="19">
        <v>40.11</v>
      </c>
      <c r="AE1744" s="19">
        <v>41.03</v>
      </c>
      <c r="AF1744" s="19">
        <v>42.03</v>
      </c>
      <c r="AG1744" s="19">
        <v>43.02</v>
      </c>
      <c r="AH1744" s="19">
        <v>42.99</v>
      </c>
      <c r="AI1744" s="19">
        <v>42.68</v>
      </c>
      <c r="AJ1744" s="19">
        <v>42.41</v>
      </c>
      <c r="AK1744" s="19">
        <v>42.08</v>
      </c>
    </row>
    <row r="1745" spans="1:37" x14ac:dyDescent="0.3">
      <c r="A1745" s="19" t="str">
        <f t="shared" si="42"/>
        <v>SDGbaseTRAv2_UrbAS_BAU_wICAGRcorrQVAXapapr</v>
      </c>
      <c r="B1745" s="17" t="s">
        <v>221</v>
      </c>
      <c r="C1745" s="18" t="s">
        <v>277</v>
      </c>
      <c r="D1745" s="23" t="s">
        <v>211</v>
      </c>
      <c r="E1745" s="19" t="s">
        <v>43</v>
      </c>
      <c r="F1745" s="19">
        <v>24.02</v>
      </c>
      <c r="G1745" s="19">
        <v>22.72</v>
      </c>
      <c r="H1745" s="19">
        <v>23.56</v>
      </c>
      <c r="I1745" s="19">
        <v>23.99</v>
      </c>
      <c r="J1745" s="19">
        <v>24.33</v>
      </c>
      <c r="K1745" s="19">
        <v>24.84</v>
      </c>
      <c r="L1745" s="19">
        <v>25.35</v>
      </c>
      <c r="M1745" s="19">
        <v>25.72</v>
      </c>
      <c r="N1745" s="19">
        <v>26.31</v>
      </c>
      <c r="O1745" s="19">
        <v>27.32</v>
      </c>
      <c r="P1745" s="19">
        <v>28.02</v>
      </c>
      <c r="Q1745" s="19">
        <v>28.63</v>
      </c>
      <c r="R1745" s="19">
        <v>29.8</v>
      </c>
      <c r="S1745" s="19">
        <v>30.63</v>
      </c>
      <c r="T1745" s="19">
        <v>31.53</v>
      </c>
      <c r="U1745" s="19">
        <v>32.56</v>
      </c>
      <c r="V1745" s="19">
        <v>33.51</v>
      </c>
      <c r="W1745" s="19">
        <v>34.54</v>
      </c>
      <c r="X1745" s="19">
        <v>35.659999999999997</v>
      </c>
      <c r="Y1745" s="19">
        <v>36.68</v>
      </c>
      <c r="Z1745" s="19">
        <v>37.700000000000003</v>
      </c>
      <c r="AA1745" s="19">
        <v>38.74</v>
      </c>
      <c r="AB1745" s="19">
        <v>39.909999999999997</v>
      </c>
      <c r="AC1745" s="19">
        <v>40.880000000000003</v>
      </c>
      <c r="AD1745" s="19">
        <v>41.79</v>
      </c>
      <c r="AE1745" s="19">
        <v>42.71</v>
      </c>
      <c r="AF1745" s="19">
        <v>43.68</v>
      </c>
      <c r="AG1745" s="19">
        <v>44.65</v>
      </c>
      <c r="AH1745" s="19">
        <v>44.62</v>
      </c>
      <c r="AI1745" s="19">
        <v>44.32</v>
      </c>
      <c r="AJ1745" s="19">
        <v>44.03</v>
      </c>
      <c r="AK1745" s="19">
        <v>43.67</v>
      </c>
    </row>
    <row r="1746" spans="1:37" x14ac:dyDescent="0.3">
      <c r="A1746" s="19" t="str">
        <f t="shared" si="42"/>
        <v>SDGbaseTRAv2_UrbAS_BAU_wICAGRcorrQVAXaprnt</v>
      </c>
      <c r="B1746" s="17" t="s">
        <v>221</v>
      </c>
      <c r="C1746" s="18" t="s">
        <v>277</v>
      </c>
      <c r="D1746" s="23" t="s">
        <v>211</v>
      </c>
      <c r="E1746" s="19" t="s">
        <v>44</v>
      </c>
      <c r="F1746" s="19">
        <v>16.78</v>
      </c>
      <c r="G1746" s="19">
        <v>15.58</v>
      </c>
      <c r="H1746" s="19">
        <v>16.100000000000001</v>
      </c>
      <c r="I1746" s="19">
        <v>16.38</v>
      </c>
      <c r="J1746" s="19">
        <v>16.600000000000001</v>
      </c>
      <c r="K1746" s="19">
        <v>16.899999999999999</v>
      </c>
      <c r="L1746" s="19">
        <v>17.239999999999998</v>
      </c>
      <c r="M1746" s="19">
        <v>17.62</v>
      </c>
      <c r="N1746" s="19">
        <v>18.04</v>
      </c>
      <c r="O1746" s="19">
        <v>18.420000000000002</v>
      </c>
      <c r="P1746" s="19">
        <v>18.87</v>
      </c>
      <c r="Q1746" s="19">
        <v>19.34</v>
      </c>
      <c r="R1746" s="19">
        <v>19.96</v>
      </c>
      <c r="S1746" s="19">
        <v>20.58</v>
      </c>
      <c r="T1746" s="19">
        <v>21.25</v>
      </c>
      <c r="U1746" s="19">
        <v>22</v>
      </c>
      <c r="V1746" s="19">
        <v>22.75</v>
      </c>
      <c r="W1746" s="19">
        <v>23.54</v>
      </c>
      <c r="X1746" s="19">
        <v>24.38</v>
      </c>
      <c r="Y1746" s="19">
        <v>25.19</v>
      </c>
      <c r="Z1746" s="19">
        <v>26.01</v>
      </c>
      <c r="AA1746" s="19">
        <v>26.83</v>
      </c>
      <c r="AB1746" s="19">
        <v>27.6</v>
      </c>
      <c r="AC1746" s="19">
        <v>28.33</v>
      </c>
      <c r="AD1746" s="19">
        <v>29.08</v>
      </c>
      <c r="AE1746" s="19">
        <v>29.87</v>
      </c>
      <c r="AF1746" s="19">
        <v>30.7</v>
      </c>
      <c r="AG1746" s="19">
        <v>31.52</v>
      </c>
      <c r="AH1746" s="19">
        <v>31.55</v>
      </c>
      <c r="AI1746" s="19">
        <v>31.44</v>
      </c>
      <c r="AJ1746" s="19">
        <v>31.33</v>
      </c>
      <c r="AK1746" s="19">
        <v>31.18</v>
      </c>
    </row>
    <row r="1747" spans="1:37" x14ac:dyDescent="0.3">
      <c r="A1747" s="19" t="str">
        <f t="shared" si="42"/>
        <v>SDGbaseTRAv2_UrbAS_BAU_wICAGRcorrQVAXapetr</v>
      </c>
      <c r="B1747" s="17" t="s">
        <v>221</v>
      </c>
      <c r="C1747" s="18" t="s">
        <v>277</v>
      </c>
      <c r="D1747" s="23" t="s">
        <v>211</v>
      </c>
      <c r="E1747" s="19" t="s">
        <v>45</v>
      </c>
      <c r="F1747" s="19">
        <v>46.32</v>
      </c>
      <c r="G1747" s="19">
        <v>28.85</v>
      </c>
      <c r="H1747" s="19">
        <v>33.28</v>
      </c>
      <c r="I1747" s="19">
        <v>38.35</v>
      </c>
      <c r="J1747" s="19">
        <v>38.35</v>
      </c>
      <c r="K1747" s="19">
        <v>38.35</v>
      </c>
      <c r="L1747" s="19">
        <v>38.35</v>
      </c>
      <c r="M1747" s="19">
        <v>38.35</v>
      </c>
      <c r="N1747" s="19">
        <v>38.299999999999997</v>
      </c>
      <c r="O1747" s="19">
        <v>16.66</v>
      </c>
      <c r="P1747" s="19">
        <v>10.65</v>
      </c>
      <c r="Q1747" s="19">
        <v>10.57</v>
      </c>
      <c r="R1747" s="19">
        <v>10.57</v>
      </c>
      <c r="S1747" s="19">
        <v>10.57</v>
      </c>
      <c r="T1747" s="19">
        <v>10.57</v>
      </c>
      <c r="U1747" s="19">
        <v>10.57</v>
      </c>
      <c r="V1747" s="19">
        <v>10.52</v>
      </c>
      <c r="W1747" s="19">
        <v>10.52</v>
      </c>
      <c r="X1747" s="19">
        <v>10.57</v>
      </c>
      <c r="Y1747" s="19">
        <v>10.5</v>
      </c>
      <c r="Z1747" s="19">
        <v>10.43</v>
      </c>
      <c r="AA1747" s="19">
        <v>10.37</v>
      </c>
      <c r="AB1747" s="19">
        <v>9.4499999999999993</v>
      </c>
      <c r="AC1747" s="19">
        <v>8.5299999999999994</v>
      </c>
      <c r="AD1747" s="19">
        <v>7.61</v>
      </c>
      <c r="AE1747" s="19">
        <v>6.69</v>
      </c>
      <c r="AF1747" s="19">
        <v>5.78</v>
      </c>
      <c r="AG1747" s="19">
        <v>4.82</v>
      </c>
      <c r="AH1747" s="19">
        <v>3.86</v>
      </c>
      <c r="AI1747" s="19">
        <v>2.9</v>
      </c>
      <c r="AJ1747" s="19">
        <v>1.94</v>
      </c>
      <c r="AK1747" s="19">
        <v>0.99</v>
      </c>
    </row>
    <row r="1748" spans="1:37" x14ac:dyDescent="0.3">
      <c r="A1748" s="19" t="str">
        <f t="shared" si="42"/>
        <v>SDGbaseTRAv2_UrbAS_BAU_wICAGRcorrQVAXahydr</v>
      </c>
      <c r="B1748" s="17" t="s">
        <v>221</v>
      </c>
      <c r="C1748" s="18" t="s">
        <v>277</v>
      </c>
      <c r="D1748" s="23" t="s">
        <v>211</v>
      </c>
      <c r="E1748" s="19" t="s">
        <v>46</v>
      </c>
      <c r="F1748" s="19">
        <v>0.12</v>
      </c>
      <c r="G1748" s="19">
        <v>0.13</v>
      </c>
      <c r="H1748" s="19">
        <v>0.31</v>
      </c>
      <c r="I1748" s="19">
        <v>0.74</v>
      </c>
      <c r="J1748" s="19">
        <v>0.74</v>
      </c>
      <c r="K1748" s="19">
        <v>0.74</v>
      </c>
      <c r="L1748" s="19">
        <v>0.74</v>
      </c>
      <c r="M1748" s="19">
        <v>0.74</v>
      </c>
      <c r="N1748" s="19">
        <v>0.74</v>
      </c>
      <c r="O1748" s="19">
        <v>0.74</v>
      </c>
      <c r="P1748" s="19">
        <v>0.74</v>
      </c>
      <c r="Q1748" s="19">
        <v>0.74</v>
      </c>
      <c r="R1748" s="19">
        <v>0.74</v>
      </c>
      <c r="S1748" s="19">
        <v>0.74</v>
      </c>
      <c r="T1748" s="19">
        <v>0.74</v>
      </c>
      <c r="U1748" s="19">
        <v>0.74</v>
      </c>
      <c r="V1748" s="19">
        <v>0.74</v>
      </c>
      <c r="W1748" s="19">
        <v>0.74</v>
      </c>
      <c r="X1748" s="19">
        <v>2.37</v>
      </c>
      <c r="Y1748" s="19">
        <v>3.57</v>
      </c>
      <c r="Z1748" s="19">
        <v>4.7699999999999996</v>
      </c>
      <c r="AA1748" s="19">
        <v>5.98</v>
      </c>
      <c r="AB1748" s="19">
        <v>6.46</v>
      </c>
      <c r="AC1748" s="19">
        <v>6.95</v>
      </c>
      <c r="AD1748" s="19">
        <v>7.44</v>
      </c>
      <c r="AE1748" s="19">
        <v>7.93</v>
      </c>
      <c r="AF1748" s="19">
        <v>8.42</v>
      </c>
      <c r="AG1748" s="19">
        <v>9.49</v>
      </c>
      <c r="AH1748" s="19">
        <v>10.55</v>
      </c>
      <c r="AI1748" s="19">
        <v>11.62</v>
      </c>
      <c r="AJ1748" s="19">
        <v>12.69</v>
      </c>
      <c r="AK1748" s="19">
        <v>13.76</v>
      </c>
    </row>
    <row r="1749" spans="1:37" x14ac:dyDescent="0.3">
      <c r="A1749" s="19" t="str">
        <f t="shared" si="42"/>
        <v>SDGbaseTRAv2_UrbAS_BAU_wICAGRcorrQVAXaammo</v>
      </c>
      <c r="B1749" s="17" t="s">
        <v>221</v>
      </c>
      <c r="C1749" s="18" t="s">
        <v>277</v>
      </c>
      <c r="D1749" s="23" t="s">
        <v>211</v>
      </c>
      <c r="E1749" s="19" t="s">
        <v>47</v>
      </c>
      <c r="F1749" s="19">
        <v>2.4900000000000002</v>
      </c>
      <c r="G1749" s="19">
        <v>2.34</v>
      </c>
      <c r="H1749" s="19">
        <v>2.35</v>
      </c>
      <c r="I1749" s="19">
        <v>2.38</v>
      </c>
      <c r="J1749" s="19">
        <v>2.39</v>
      </c>
      <c r="K1749" s="19">
        <v>2.41</v>
      </c>
      <c r="L1749" s="19">
        <v>2.44</v>
      </c>
      <c r="M1749" s="19">
        <v>2.4700000000000002</v>
      </c>
      <c r="N1749" s="19">
        <v>2.5</v>
      </c>
      <c r="O1749" s="19">
        <v>2.48</v>
      </c>
      <c r="P1749" s="19">
        <v>2.4900000000000002</v>
      </c>
      <c r="Q1749" s="19">
        <v>2.52</v>
      </c>
      <c r="R1749" s="19">
        <v>2.56</v>
      </c>
      <c r="S1749" s="19">
        <v>2.6</v>
      </c>
      <c r="T1749" s="19">
        <v>2.65</v>
      </c>
      <c r="U1749" s="19">
        <v>2.71</v>
      </c>
      <c r="V1749" s="19">
        <v>2.76</v>
      </c>
      <c r="W1749" s="19">
        <v>2.82</v>
      </c>
      <c r="X1749" s="19">
        <v>2.89</v>
      </c>
      <c r="Y1749" s="19">
        <v>2.95</v>
      </c>
      <c r="Z1749" s="19">
        <v>3</v>
      </c>
      <c r="AA1749" s="19">
        <v>3.03</v>
      </c>
      <c r="AB1749" s="19">
        <v>2.94</v>
      </c>
      <c r="AC1749" s="19">
        <v>2.86</v>
      </c>
      <c r="AD1749" s="19">
        <v>2.8</v>
      </c>
      <c r="AE1749" s="19">
        <v>2.75</v>
      </c>
      <c r="AF1749" s="19">
        <v>2.72</v>
      </c>
      <c r="AG1749" s="19">
        <v>2.68</v>
      </c>
      <c r="AH1749" s="19">
        <v>2.57</v>
      </c>
      <c r="AI1749" s="19">
        <v>2.46</v>
      </c>
      <c r="AJ1749" s="19">
        <v>2.36</v>
      </c>
      <c r="AK1749" s="19">
        <v>2.27</v>
      </c>
    </row>
    <row r="1750" spans="1:37" x14ac:dyDescent="0.3">
      <c r="A1750" s="19" t="str">
        <f t="shared" si="42"/>
        <v>SDGbaseTRAv2_UrbAS_BAU_wICAGRcorrQVAXabchm</v>
      </c>
      <c r="B1750" s="17" t="s">
        <v>221</v>
      </c>
      <c r="C1750" s="18" t="s">
        <v>277</v>
      </c>
      <c r="D1750" s="23" t="s">
        <v>211</v>
      </c>
      <c r="E1750" s="19" t="s">
        <v>48</v>
      </c>
      <c r="F1750" s="19">
        <v>22.37</v>
      </c>
      <c r="G1750" s="19">
        <v>22.37</v>
      </c>
      <c r="H1750" s="19">
        <v>21.77</v>
      </c>
      <c r="I1750" s="19">
        <v>21.8</v>
      </c>
      <c r="J1750" s="19">
        <v>21.91</v>
      </c>
      <c r="K1750" s="19">
        <v>21.96</v>
      </c>
      <c r="L1750" s="19">
        <v>22.01</v>
      </c>
      <c r="M1750" s="19">
        <v>22.07</v>
      </c>
      <c r="N1750" s="19">
        <v>22.08</v>
      </c>
      <c r="O1750" s="19">
        <v>22.23</v>
      </c>
      <c r="P1750" s="19">
        <v>22.18</v>
      </c>
      <c r="Q1750" s="19">
        <v>22.13</v>
      </c>
      <c r="R1750" s="19">
        <v>22.2</v>
      </c>
      <c r="S1750" s="19">
        <v>22.3</v>
      </c>
      <c r="T1750" s="19">
        <v>22.4</v>
      </c>
      <c r="U1750" s="19">
        <v>22.52</v>
      </c>
      <c r="V1750" s="19">
        <v>22.57</v>
      </c>
      <c r="W1750" s="19">
        <v>22.71</v>
      </c>
      <c r="X1750" s="19">
        <v>22.93</v>
      </c>
      <c r="Y1750" s="19">
        <v>23.1</v>
      </c>
      <c r="Z1750" s="19">
        <v>23.22</v>
      </c>
      <c r="AA1750" s="19">
        <v>22.96</v>
      </c>
      <c r="AB1750" s="19">
        <v>21.51</v>
      </c>
      <c r="AC1750" s="19">
        <v>19.86</v>
      </c>
      <c r="AD1750" s="19">
        <v>18.309999999999999</v>
      </c>
      <c r="AE1750" s="19">
        <v>16.91</v>
      </c>
      <c r="AF1750" s="19">
        <v>15.65</v>
      </c>
      <c r="AG1750" s="19">
        <v>14.46</v>
      </c>
      <c r="AH1750" s="19">
        <v>13.33</v>
      </c>
      <c r="AI1750" s="19">
        <v>12.01</v>
      </c>
      <c r="AJ1750" s="19">
        <v>10.75</v>
      </c>
      <c r="AK1750" s="19">
        <v>9.6199999999999992</v>
      </c>
    </row>
    <row r="1751" spans="1:37" x14ac:dyDescent="0.3">
      <c r="A1751" s="19" t="str">
        <f t="shared" si="42"/>
        <v>SDGbaseTRAv2_UrbAS_BAU_wICAGRcorrQVAXaochm</v>
      </c>
      <c r="B1751" s="17" t="s">
        <v>221</v>
      </c>
      <c r="C1751" s="18" t="s">
        <v>277</v>
      </c>
      <c r="D1751" s="23" t="s">
        <v>211</v>
      </c>
      <c r="E1751" s="19" t="s">
        <v>49</v>
      </c>
      <c r="F1751" s="19">
        <v>34.24</v>
      </c>
      <c r="G1751" s="19">
        <v>34.24</v>
      </c>
      <c r="H1751" s="19">
        <v>33.31</v>
      </c>
      <c r="I1751" s="19">
        <v>33.36</v>
      </c>
      <c r="J1751" s="19">
        <v>33.53</v>
      </c>
      <c r="K1751" s="19">
        <v>33.6</v>
      </c>
      <c r="L1751" s="19">
        <v>33.68</v>
      </c>
      <c r="M1751" s="19">
        <v>33.78</v>
      </c>
      <c r="N1751" s="19">
        <v>33.79</v>
      </c>
      <c r="O1751" s="19">
        <v>34.020000000000003</v>
      </c>
      <c r="P1751" s="19">
        <v>33.950000000000003</v>
      </c>
      <c r="Q1751" s="19">
        <v>33.869999999999997</v>
      </c>
      <c r="R1751" s="19">
        <v>33.97</v>
      </c>
      <c r="S1751" s="19">
        <v>34.119999999999997</v>
      </c>
      <c r="T1751" s="19">
        <v>34.28</v>
      </c>
      <c r="U1751" s="19">
        <v>34.46</v>
      </c>
      <c r="V1751" s="19">
        <v>34.54</v>
      </c>
      <c r="W1751" s="19">
        <v>34.75</v>
      </c>
      <c r="X1751" s="19">
        <v>35.1</v>
      </c>
      <c r="Y1751" s="19">
        <v>35.35</v>
      </c>
      <c r="Z1751" s="19">
        <v>35.53</v>
      </c>
      <c r="AA1751" s="19">
        <v>35.14</v>
      </c>
      <c r="AB1751" s="19">
        <v>32.92</v>
      </c>
      <c r="AC1751" s="19">
        <v>30.39</v>
      </c>
      <c r="AD1751" s="19">
        <v>28.02</v>
      </c>
      <c r="AE1751" s="19">
        <v>25.88</v>
      </c>
      <c r="AF1751" s="19">
        <v>23.95</v>
      </c>
      <c r="AG1751" s="19">
        <v>22.12</v>
      </c>
      <c r="AH1751" s="19">
        <v>20.41</v>
      </c>
      <c r="AI1751" s="19">
        <v>18.37</v>
      </c>
      <c r="AJ1751" s="19">
        <v>16.45</v>
      </c>
      <c r="AK1751" s="19">
        <v>14.73</v>
      </c>
    </row>
    <row r="1752" spans="1:37" x14ac:dyDescent="0.3">
      <c r="A1752" s="19" t="str">
        <f t="shared" si="42"/>
        <v>SDGbaseTRAv2_UrbAS_BAU_wICAGRcorrQVAXarubb</v>
      </c>
      <c r="B1752" s="17" t="s">
        <v>221</v>
      </c>
      <c r="C1752" s="18" t="s">
        <v>277</v>
      </c>
      <c r="D1752" s="23" t="s">
        <v>211</v>
      </c>
      <c r="E1752" s="19" t="s">
        <v>50</v>
      </c>
      <c r="F1752" s="19">
        <v>6.77</v>
      </c>
      <c r="G1752" s="19">
        <v>6.4</v>
      </c>
      <c r="H1752" s="19">
        <v>6.66</v>
      </c>
      <c r="I1752" s="19">
        <v>6.74</v>
      </c>
      <c r="J1752" s="19">
        <v>6.85</v>
      </c>
      <c r="K1752" s="19">
        <v>7</v>
      </c>
      <c r="L1752" s="19">
        <v>7.16</v>
      </c>
      <c r="M1752" s="19">
        <v>7.33</v>
      </c>
      <c r="N1752" s="19">
        <v>7.52</v>
      </c>
      <c r="O1752" s="19">
        <v>7.93</v>
      </c>
      <c r="P1752" s="19">
        <v>8.19</v>
      </c>
      <c r="Q1752" s="19">
        <v>8.4</v>
      </c>
      <c r="R1752" s="19">
        <v>8.67</v>
      </c>
      <c r="S1752" s="19">
        <v>8.9499999999999993</v>
      </c>
      <c r="T1752" s="19">
        <v>9.24</v>
      </c>
      <c r="U1752" s="19">
        <v>9.58</v>
      </c>
      <c r="V1752" s="19">
        <v>9.91</v>
      </c>
      <c r="W1752" s="19">
        <v>10.25</v>
      </c>
      <c r="X1752" s="19">
        <v>10.61</v>
      </c>
      <c r="Y1752" s="19">
        <v>10.93</v>
      </c>
      <c r="Z1752" s="19">
        <v>11.24</v>
      </c>
      <c r="AA1752" s="19">
        <v>11.57</v>
      </c>
      <c r="AB1752" s="19">
        <v>12.08</v>
      </c>
      <c r="AC1752" s="19">
        <v>12.54</v>
      </c>
      <c r="AD1752" s="19">
        <v>12.97</v>
      </c>
      <c r="AE1752" s="19">
        <v>13.4</v>
      </c>
      <c r="AF1752" s="19">
        <v>13.85</v>
      </c>
      <c r="AG1752" s="19">
        <v>14.28</v>
      </c>
      <c r="AH1752" s="19">
        <v>14.44</v>
      </c>
      <c r="AI1752" s="19">
        <v>14.49</v>
      </c>
      <c r="AJ1752" s="19">
        <v>14.51</v>
      </c>
      <c r="AK1752" s="19">
        <v>14.5</v>
      </c>
    </row>
    <row r="1753" spans="1:37" x14ac:dyDescent="0.3">
      <c r="A1753" s="19" t="str">
        <f t="shared" si="42"/>
        <v>SDGbaseTRAv2_UrbAS_BAU_wICAGRcorrQVAXaplas</v>
      </c>
      <c r="B1753" s="17" t="s">
        <v>221</v>
      </c>
      <c r="C1753" s="18" t="s">
        <v>277</v>
      </c>
      <c r="D1753" s="23" t="s">
        <v>211</v>
      </c>
      <c r="E1753" s="19" t="s">
        <v>51</v>
      </c>
      <c r="F1753" s="19">
        <v>15.43</v>
      </c>
      <c r="G1753" s="19">
        <v>14.48</v>
      </c>
      <c r="H1753" s="19">
        <v>14.91</v>
      </c>
      <c r="I1753" s="19">
        <v>15.16</v>
      </c>
      <c r="J1753" s="19">
        <v>15.47</v>
      </c>
      <c r="K1753" s="19">
        <v>15.74</v>
      </c>
      <c r="L1753" s="19">
        <v>16.059999999999999</v>
      </c>
      <c r="M1753" s="19">
        <v>16.399999999999999</v>
      </c>
      <c r="N1753" s="19">
        <v>16.77</v>
      </c>
      <c r="O1753" s="19">
        <v>17.399999999999999</v>
      </c>
      <c r="P1753" s="19">
        <v>17.84</v>
      </c>
      <c r="Q1753" s="19">
        <v>18.22</v>
      </c>
      <c r="R1753" s="19">
        <v>18.7</v>
      </c>
      <c r="S1753" s="19">
        <v>19.22</v>
      </c>
      <c r="T1753" s="19">
        <v>19.77</v>
      </c>
      <c r="U1753" s="19">
        <v>20.399999999999999</v>
      </c>
      <c r="V1753" s="19">
        <v>21</v>
      </c>
      <c r="W1753" s="19">
        <v>21.64</v>
      </c>
      <c r="X1753" s="19">
        <v>22.36</v>
      </c>
      <c r="Y1753" s="19">
        <v>23.02</v>
      </c>
      <c r="Z1753" s="19">
        <v>23.65</v>
      </c>
      <c r="AA1753" s="19">
        <v>24.29</v>
      </c>
      <c r="AB1753" s="19">
        <v>24.91</v>
      </c>
      <c r="AC1753" s="19">
        <v>25.44</v>
      </c>
      <c r="AD1753" s="19">
        <v>25.99</v>
      </c>
      <c r="AE1753" s="19">
        <v>26.56</v>
      </c>
      <c r="AF1753" s="19">
        <v>27.18</v>
      </c>
      <c r="AG1753" s="19">
        <v>27.77</v>
      </c>
      <c r="AH1753" s="19">
        <v>27.7</v>
      </c>
      <c r="AI1753" s="19">
        <v>27.54</v>
      </c>
      <c r="AJ1753" s="19">
        <v>27.33</v>
      </c>
      <c r="AK1753" s="19">
        <v>27.08</v>
      </c>
    </row>
    <row r="1754" spans="1:37" x14ac:dyDescent="0.3">
      <c r="A1754" s="19" t="str">
        <f t="shared" si="42"/>
        <v>SDGbaseTRAv2_UrbAS_BAU_wICAGRcorrQVAXanmet</v>
      </c>
      <c r="B1754" s="17" t="s">
        <v>221</v>
      </c>
      <c r="C1754" s="18" t="s">
        <v>277</v>
      </c>
      <c r="D1754" s="23" t="s">
        <v>211</v>
      </c>
      <c r="E1754" s="19" t="s">
        <v>52</v>
      </c>
      <c r="F1754" s="19">
        <v>17.63</v>
      </c>
      <c r="G1754" s="19">
        <v>16.309999999999999</v>
      </c>
      <c r="H1754" s="19">
        <v>16.899999999999999</v>
      </c>
      <c r="I1754" s="19">
        <v>17.34</v>
      </c>
      <c r="J1754" s="19">
        <v>17.98</v>
      </c>
      <c r="K1754" s="19">
        <v>18.37</v>
      </c>
      <c r="L1754" s="19">
        <v>18.82</v>
      </c>
      <c r="M1754" s="19">
        <v>19.32</v>
      </c>
      <c r="N1754" s="19">
        <v>19.86</v>
      </c>
      <c r="O1754" s="19">
        <v>20.72</v>
      </c>
      <c r="P1754" s="19">
        <v>21.38</v>
      </c>
      <c r="Q1754" s="19">
        <v>21.97</v>
      </c>
      <c r="R1754" s="19">
        <v>22.6</v>
      </c>
      <c r="S1754" s="19">
        <v>23.3</v>
      </c>
      <c r="T1754" s="19">
        <v>24.04</v>
      </c>
      <c r="U1754" s="19">
        <v>24.89</v>
      </c>
      <c r="V1754" s="19">
        <v>25.73</v>
      </c>
      <c r="W1754" s="19">
        <v>26.62</v>
      </c>
      <c r="X1754" s="19">
        <v>27.5</v>
      </c>
      <c r="Y1754" s="19">
        <v>28.37</v>
      </c>
      <c r="Z1754" s="19">
        <v>29.24</v>
      </c>
      <c r="AA1754" s="19">
        <v>30.13</v>
      </c>
      <c r="AB1754" s="19">
        <v>31.06</v>
      </c>
      <c r="AC1754" s="19">
        <v>31.93</v>
      </c>
      <c r="AD1754" s="19">
        <v>32.82</v>
      </c>
      <c r="AE1754" s="19">
        <v>33.74</v>
      </c>
      <c r="AF1754" s="19">
        <v>34.71</v>
      </c>
      <c r="AG1754" s="19">
        <v>35.61</v>
      </c>
      <c r="AH1754" s="19">
        <v>35.58</v>
      </c>
      <c r="AI1754" s="19">
        <v>35.380000000000003</v>
      </c>
      <c r="AJ1754" s="19">
        <v>35.21</v>
      </c>
      <c r="AK1754" s="19">
        <v>34.96</v>
      </c>
    </row>
    <row r="1755" spans="1:37" x14ac:dyDescent="0.3">
      <c r="A1755" s="19" t="str">
        <f t="shared" si="42"/>
        <v>SDGbaseTRAv2_UrbAS_BAU_wICAGRcorrQVAXairon</v>
      </c>
      <c r="B1755" s="17" t="s">
        <v>221</v>
      </c>
      <c r="C1755" s="18" t="s">
        <v>277</v>
      </c>
      <c r="D1755" s="23" t="s">
        <v>211</v>
      </c>
      <c r="E1755" s="19" t="s">
        <v>53</v>
      </c>
      <c r="F1755" s="19">
        <v>20.84</v>
      </c>
      <c r="G1755" s="19">
        <v>19.59</v>
      </c>
      <c r="H1755" s="19">
        <v>19.87</v>
      </c>
      <c r="I1755" s="19">
        <v>19.940000000000001</v>
      </c>
      <c r="J1755" s="19">
        <v>20.13</v>
      </c>
      <c r="K1755" s="19">
        <v>20.34</v>
      </c>
      <c r="L1755" s="19">
        <v>20.64</v>
      </c>
      <c r="M1755" s="19">
        <v>21.1</v>
      </c>
      <c r="N1755" s="19">
        <v>21.55</v>
      </c>
      <c r="O1755" s="19">
        <v>22.48</v>
      </c>
      <c r="P1755" s="19">
        <v>23.05</v>
      </c>
      <c r="Q1755" s="19">
        <v>23.48</v>
      </c>
      <c r="R1755" s="19">
        <v>23.92</v>
      </c>
      <c r="S1755" s="19">
        <v>24.44</v>
      </c>
      <c r="T1755" s="19">
        <v>25</v>
      </c>
      <c r="U1755" s="19">
        <v>25.65</v>
      </c>
      <c r="V1755" s="19">
        <v>26.47</v>
      </c>
      <c r="W1755" s="19">
        <v>27.24</v>
      </c>
      <c r="X1755" s="19">
        <v>27.91</v>
      </c>
      <c r="Y1755" s="19">
        <v>28.65</v>
      </c>
      <c r="Z1755" s="19">
        <v>29.34</v>
      </c>
      <c r="AA1755" s="19">
        <v>30.12</v>
      </c>
      <c r="AB1755" s="19">
        <v>30.06</v>
      </c>
      <c r="AC1755" s="19">
        <v>30.37</v>
      </c>
      <c r="AD1755" s="19">
        <v>31.03</v>
      </c>
      <c r="AE1755" s="19">
        <v>31.83</v>
      </c>
      <c r="AF1755" s="19">
        <v>32.68</v>
      </c>
      <c r="AG1755" s="19">
        <v>33.43</v>
      </c>
      <c r="AH1755" s="19">
        <v>32.799999999999997</v>
      </c>
      <c r="AI1755" s="19">
        <v>32.4</v>
      </c>
      <c r="AJ1755" s="19">
        <v>32.15</v>
      </c>
      <c r="AK1755" s="19">
        <v>31.92</v>
      </c>
    </row>
    <row r="1756" spans="1:37" x14ac:dyDescent="0.3">
      <c r="A1756" s="19" t="str">
        <f t="shared" si="42"/>
        <v>SDGbaseTRAv2_UrbAS_BAU_wICAGRcorrQVAXanfrm</v>
      </c>
      <c r="B1756" s="17" t="s">
        <v>221</v>
      </c>
      <c r="C1756" s="18" t="s">
        <v>277</v>
      </c>
      <c r="D1756" s="23" t="s">
        <v>211</v>
      </c>
      <c r="E1756" s="19" t="s">
        <v>54</v>
      </c>
      <c r="F1756" s="19">
        <v>13.07</v>
      </c>
      <c r="G1756" s="19">
        <v>11.73</v>
      </c>
      <c r="H1756" s="19">
        <v>11.34</v>
      </c>
      <c r="I1756" s="19">
        <v>10.54</v>
      </c>
      <c r="J1756" s="19">
        <v>10.199999999999999</v>
      </c>
      <c r="K1756" s="19">
        <v>10.15</v>
      </c>
      <c r="L1756" s="19">
        <v>10.37</v>
      </c>
      <c r="M1756" s="19">
        <v>11.23</v>
      </c>
      <c r="N1756" s="19">
        <v>11.94</v>
      </c>
      <c r="O1756" s="19">
        <v>14.24</v>
      </c>
      <c r="P1756" s="19">
        <v>15.36</v>
      </c>
      <c r="Q1756" s="19">
        <v>15.87</v>
      </c>
      <c r="R1756" s="19">
        <v>16.309999999999999</v>
      </c>
      <c r="S1756" s="19">
        <v>16.84</v>
      </c>
      <c r="T1756" s="19">
        <v>17.43</v>
      </c>
      <c r="U1756" s="19">
        <v>18.23</v>
      </c>
      <c r="V1756" s="19">
        <v>19.809999999999999</v>
      </c>
      <c r="W1756" s="19">
        <v>21.2</v>
      </c>
      <c r="X1756" s="19">
        <v>21.78</v>
      </c>
      <c r="Y1756" s="19">
        <v>22.76</v>
      </c>
      <c r="Z1756" s="19">
        <v>23.49</v>
      </c>
      <c r="AA1756" s="19">
        <v>24.59</v>
      </c>
      <c r="AB1756" s="19">
        <v>21.08</v>
      </c>
      <c r="AC1756" s="19">
        <v>19.809999999999999</v>
      </c>
      <c r="AD1756" s="19">
        <v>20.16</v>
      </c>
      <c r="AE1756" s="19">
        <v>20.92</v>
      </c>
      <c r="AF1756" s="19">
        <v>21.83</v>
      </c>
      <c r="AG1756" s="19">
        <v>22.35</v>
      </c>
      <c r="AH1756" s="19">
        <v>19.100000000000001</v>
      </c>
      <c r="AI1756" s="19">
        <v>17.03</v>
      </c>
      <c r="AJ1756" s="19">
        <v>16.05</v>
      </c>
      <c r="AK1756" s="19">
        <v>15.33</v>
      </c>
    </row>
    <row r="1757" spans="1:37" x14ac:dyDescent="0.3">
      <c r="A1757" s="19" t="str">
        <f t="shared" si="42"/>
        <v>SDGbaseTRAv2_UrbAS_BAU_wICAGRcorrQVAXametp</v>
      </c>
      <c r="B1757" s="17" t="s">
        <v>221</v>
      </c>
      <c r="C1757" s="18" t="s">
        <v>277</v>
      </c>
      <c r="D1757" s="23" t="s">
        <v>211</v>
      </c>
      <c r="E1757" s="19" t="s">
        <v>55</v>
      </c>
      <c r="F1757" s="19">
        <v>33.25</v>
      </c>
      <c r="G1757" s="19">
        <v>29.97</v>
      </c>
      <c r="H1757" s="19">
        <v>30.95</v>
      </c>
      <c r="I1757" s="19">
        <v>31.51</v>
      </c>
      <c r="J1757" s="19">
        <v>32.299999999999997</v>
      </c>
      <c r="K1757" s="19">
        <v>32.92</v>
      </c>
      <c r="L1757" s="19">
        <v>33.69</v>
      </c>
      <c r="M1757" s="19">
        <v>34.6</v>
      </c>
      <c r="N1757" s="19">
        <v>35.54</v>
      </c>
      <c r="O1757" s="19">
        <v>37.369999999999997</v>
      </c>
      <c r="P1757" s="19">
        <v>38.53</v>
      </c>
      <c r="Q1757" s="19">
        <v>39.46</v>
      </c>
      <c r="R1757" s="19">
        <v>40.51</v>
      </c>
      <c r="S1757" s="19">
        <v>41.71</v>
      </c>
      <c r="T1757" s="19">
        <v>43</v>
      </c>
      <c r="U1757" s="19">
        <v>44.47</v>
      </c>
      <c r="V1757" s="19">
        <v>46.12</v>
      </c>
      <c r="W1757" s="19">
        <v>47.68</v>
      </c>
      <c r="X1757" s="19">
        <v>48.96</v>
      </c>
      <c r="Y1757" s="19">
        <v>50.51</v>
      </c>
      <c r="Z1757" s="19">
        <v>52.03</v>
      </c>
      <c r="AA1757" s="19">
        <v>53.63</v>
      </c>
      <c r="AB1757" s="19">
        <v>55.13</v>
      </c>
      <c r="AC1757" s="19">
        <v>56.62</v>
      </c>
      <c r="AD1757" s="19">
        <v>58.33</v>
      </c>
      <c r="AE1757" s="19">
        <v>60.16</v>
      </c>
      <c r="AF1757" s="19">
        <v>62.1</v>
      </c>
      <c r="AG1757" s="19">
        <v>63.88</v>
      </c>
      <c r="AH1757" s="19">
        <v>63.7</v>
      </c>
      <c r="AI1757" s="19">
        <v>63.28</v>
      </c>
      <c r="AJ1757" s="19">
        <v>63.04</v>
      </c>
      <c r="AK1757" s="19">
        <v>62.74</v>
      </c>
    </row>
    <row r="1758" spans="1:37" x14ac:dyDescent="0.3">
      <c r="A1758" s="19" t="str">
        <f t="shared" si="42"/>
        <v>SDGbaseTRAv2_UrbAS_BAU_wICAGRcorrQVAXamach</v>
      </c>
      <c r="B1758" s="17" t="s">
        <v>221</v>
      </c>
      <c r="C1758" s="18" t="s">
        <v>277</v>
      </c>
      <c r="D1758" s="23" t="s">
        <v>211</v>
      </c>
      <c r="E1758" s="19" t="s">
        <v>56</v>
      </c>
      <c r="F1758" s="19">
        <v>38.67</v>
      </c>
      <c r="G1758" s="19">
        <v>34.78</v>
      </c>
      <c r="H1758" s="19">
        <v>35.86</v>
      </c>
      <c r="I1758" s="19">
        <v>36.369999999999997</v>
      </c>
      <c r="J1758" s="19">
        <v>36.880000000000003</v>
      </c>
      <c r="K1758" s="19">
        <v>37.58</v>
      </c>
      <c r="L1758" s="19">
        <v>38.49</v>
      </c>
      <c r="M1758" s="19">
        <v>39.69</v>
      </c>
      <c r="N1758" s="19">
        <v>40.86</v>
      </c>
      <c r="O1758" s="19">
        <v>43.15</v>
      </c>
      <c r="P1758" s="19">
        <v>44.57</v>
      </c>
      <c r="Q1758" s="19">
        <v>45.7</v>
      </c>
      <c r="R1758" s="19">
        <v>46.85</v>
      </c>
      <c r="S1758" s="19">
        <v>48.24</v>
      </c>
      <c r="T1758" s="19">
        <v>49.74</v>
      </c>
      <c r="U1758" s="19">
        <v>51.48</v>
      </c>
      <c r="V1758" s="19">
        <v>53.39</v>
      </c>
      <c r="W1758" s="19">
        <v>55.2</v>
      </c>
      <c r="X1758" s="19">
        <v>56.76</v>
      </c>
      <c r="Y1758" s="19">
        <v>58.62</v>
      </c>
      <c r="Z1758" s="19">
        <v>60.45</v>
      </c>
      <c r="AA1758" s="19">
        <v>62.41</v>
      </c>
      <c r="AB1758" s="19">
        <v>63.56</v>
      </c>
      <c r="AC1758" s="19">
        <v>64.98</v>
      </c>
      <c r="AD1758" s="19">
        <v>66.97</v>
      </c>
      <c r="AE1758" s="19">
        <v>69.19</v>
      </c>
      <c r="AF1758" s="19">
        <v>71.55</v>
      </c>
      <c r="AG1758" s="19">
        <v>73.66</v>
      </c>
      <c r="AH1758" s="19">
        <v>72.59</v>
      </c>
      <c r="AI1758" s="19">
        <v>71.430000000000007</v>
      </c>
      <c r="AJ1758" s="19">
        <v>70.790000000000006</v>
      </c>
      <c r="AK1758" s="19">
        <v>70.14</v>
      </c>
    </row>
    <row r="1759" spans="1:37" x14ac:dyDescent="0.3">
      <c r="A1759" s="19" t="str">
        <f t="shared" si="42"/>
        <v>SDGbaseTRAv2_UrbAS_BAU_wICAGRcorrQVAXafcel</v>
      </c>
      <c r="B1759" s="17" t="s">
        <v>221</v>
      </c>
      <c r="C1759" s="18" t="s">
        <v>277</v>
      </c>
      <c r="D1759" s="23" t="s">
        <v>211</v>
      </c>
      <c r="E1759" s="19" t="s">
        <v>57</v>
      </c>
      <c r="F1759" s="19">
        <v>0.28999999999999998</v>
      </c>
      <c r="G1759" s="19">
        <v>0.28999999999999998</v>
      </c>
      <c r="H1759" s="19">
        <v>0.28999999999999998</v>
      </c>
      <c r="I1759" s="19">
        <v>0.28999999999999998</v>
      </c>
      <c r="J1759" s="19">
        <v>0.28999999999999998</v>
      </c>
      <c r="K1759" s="19">
        <v>0.28999999999999998</v>
      </c>
      <c r="L1759" s="19">
        <v>0.28999999999999998</v>
      </c>
      <c r="M1759" s="19">
        <v>0.28999999999999998</v>
      </c>
      <c r="N1759" s="19">
        <v>0.28999999999999998</v>
      </c>
      <c r="O1759" s="19">
        <v>0.28999999999999998</v>
      </c>
      <c r="P1759" s="19">
        <v>0.28999999999999998</v>
      </c>
      <c r="Q1759" s="19">
        <v>0.28999999999999998</v>
      </c>
      <c r="R1759" s="19">
        <v>0.28999999999999998</v>
      </c>
      <c r="S1759" s="19">
        <v>0.28999999999999998</v>
      </c>
      <c r="T1759" s="19">
        <v>0.28999999999999998</v>
      </c>
      <c r="U1759" s="19">
        <v>0.28999999999999998</v>
      </c>
      <c r="V1759" s="19">
        <v>0.28999999999999998</v>
      </c>
      <c r="W1759" s="19">
        <v>0.28999999999999998</v>
      </c>
      <c r="X1759" s="19">
        <v>0.28999999999999998</v>
      </c>
      <c r="Y1759" s="19">
        <v>4.22</v>
      </c>
      <c r="Z1759" s="19">
        <v>8.44</v>
      </c>
      <c r="AA1759" s="19">
        <v>12.66</v>
      </c>
      <c r="AB1759" s="19">
        <v>13.65</v>
      </c>
      <c r="AC1759" s="19">
        <v>14.64</v>
      </c>
      <c r="AD1759" s="19">
        <v>15.63</v>
      </c>
      <c r="AE1759" s="19">
        <v>16.62</v>
      </c>
      <c r="AF1759" s="19">
        <v>17.61</v>
      </c>
      <c r="AG1759" s="19">
        <v>17.559999999999999</v>
      </c>
      <c r="AH1759" s="19">
        <v>17.52</v>
      </c>
      <c r="AI1759" s="19">
        <v>17.47</v>
      </c>
      <c r="AJ1759" s="19">
        <v>17.43</v>
      </c>
      <c r="AK1759" s="19">
        <v>17.38</v>
      </c>
    </row>
    <row r="1760" spans="1:37" x14ac:dyDescent="0.3">
      <c r="A1760" s="19" t="str">
        <f t="shared" si="42"/>
        <v>SDGbaseTRAv2_UrbAS_BAU_wICAGRcorrQVAXaelct</v>
      </c>
      <c r="B1760" s="17" t="s">
        <v>221</v>
      </c>
      <c r="C1760" s="18" t="s">
        <v>277</v>
      </c>
      <c r="D1760" s="23" t="s">
        <v>211</v>
      </c>
      <c r="E1760" s="19" t="s">
        <v>58</v>
      </c>
      <c r="F1760" s="19">
        <v>0.08</v>
      </c>
      <c r="G1760" s="19">
        <v>0.08</v>
      </c>
      <c r="H1760" s="19">
        <v>0.08</v>
      </c>
      <c r="I1760" s="19">
        <v>0.08</v>
      </c>
      <c r="J1760" s="19">
        <v>0.08</v>
      </c>
      <c r="K1760" s="19">
        <v>0.08</v>
      </c>
      <c r="L1760" s="19">
        <v>0.08</v>
      </c>
      <c r="M1760" s="19">
        <v>0.08</v>
      </c>
      <c r="N1760" s="19">
        <v>0.08</v>
      </c>
      <c r="O1760" s="19">
        <v>0.08</v>
      </c>
      <c r="P1760" s="19">
        <v>0.08</v>
      </c>
      <c r="Q1760" s="19">
        <v>0.08</v>
      </c>
      <c r="R1760" s="19">
        <v>0.08</v>
      </c>
      <c r="S1760" s="19">
        <v>0.08</v>
      </c>
      <c r="T1760" s="19">
        <v>0.08</v>
      </c>
      <c r="U1760" s="19">
        <v>0.08</v>
      </c>
      <c r="V1760" s="19">
        <v>0.08</v>
      </c>
      <c r="W1760" s="19">
        <v>0.08</v>
      </c>
      <c r="X1760" s="19">
        <v>3.19</v>
      </c>
      <c r="Y1760" s="19">
        <v>3.19</v>
      </c>
      <c r="Z1760" s="19">
        <v>1.76</v>
      </c>
      <c r="AA1760" s="19">
        <v>1.76</v>
      </c>
      <c r="AB1760" s="19">
        <v>1.76</v>
      </c>
      <c r="AC1760" s="19">
        <v>1.76</v>
      </c>
      <c r="AD1760" s="19">
        <v>0.99</v>
      </c>
      <c r="AE1760" s="19">
        <v>0.99</v>
      </c>
      <c r="AF1760" s="19">
        <v>0.99</v>
      </c>
      <c r="AG1760" s="19">
        <v>0.99</v>
      </c>
      <c r="AH1760" s="19">
        <v>0.99</v>
      </c>
      <c r="AI1760" s="19">
        <v>7.46</v>
      </c>
      <c r="AJ1760" s="19">
        <v>7.46</v>
      </c>
      <c r="AK1760" s="19">
        <v>7.46</v>
      </c>
    </row>
    <row r="1761" spans="1:37" x14ac:dyDescent="0.3">
      <c r="A1761" s="19" t="str">
        <f t="shared" si="42"/>
        <v>SDGbaseTRAv2_UrbAS_BAU_wICAGRcorrQVAXaemch</v>
      </c>
      <c r="B1761" s="17" t="s">
        <v>221</v>
      </c>
      <c r="C1761" s="18" t="s">
        <v>277</v>
      </c>
      <c r="D1761" s="23" t="s">
        <v>211</v>
      </c>
      <c r="E1761" s="19" t="s">
        <v>59</v>
      </c>
      <c r="F1761" s="19">
        <v>8.99</v>
      </c>
      <c r="G1761" s="19">
        <v>8.2200000000000006</v>
      </c>
      <c r="H1761" s="19">
        <v>8.44</v>
      </c>
      <c r="I1761" s="19">
        <v>8.49</v>
      </c>
      <c r="J1761" s="19">
        <v>8.59</v>
      </c>
      <c r="K1761" s="19">
        <v>8.7200000000000006</v>
      </c>
      <c r="L1761" s="19">
        <v>8.93</v>
      </c>
      <c r="M1761" s="19">
        <v>9.25</v>
      </c>
      <c r="N1761" s="19">
        <v>9.56</v>
      </c>
      <c r="O1761" s="19">
        <v>10.19</v>
      </c>
      <c r="P1761" s="19">
        <v>10.55</v>
      </c>
      <c r="Q1761" s="19">
        <v>10.82</v>
      </c>
      <c r="R1761" s="19">
        <v>11.09</v>
      </c>
      <c r="S1761" s="19">
        <v>11.43</v>
      </c>
      <c r="T1761" s="19">
        <v>11.79</v>
      </c>
      <c r="U1761" s="19">
        <v>12.22</v>
      </c>
      <c r="V1761" s="19">
        <v>12.68</v>
      </c>
      <c r="W1761" s="19">
        <v>13.14</v>
      </c>
      <c r="X1761" s="19">
        <v>13.56</v>
      </c>
      <c r="Y1761" s="19">
        <v>14.02</v>
      </c>
      <c r="Z1761" s="19">
        <v>14.46</v>
      </c>
      <c r="AA1761" s="19">
        <v>14.95</v>
      </c>
      <c r="AB1761" s="19">
        <v>14.98</v>
      </c>
      <c r="AC1761" s="19">
        <v>15.17</v>
      </c>
      <c r="AD1761" s="19">
        <v>15.59</v>
      </c>
      <c r="AE1761" s="19">
        <v>16.09</v>
      </c>
      <c r="AF1761" s="19">
        <v>16.63</v>
      </c>
      <c r="AG1761" s="19">
        <v>17.170000000000002</v>
      </c>
      <c r="AH1761" s="19">
        <v>16.7</v>
      </c>
      <c r="AI1761" s="19">
        <v>16.21</v>
      </c>
      <c r="AJ1761" s="19">
        <v>15.99</v>
      </c>
      <c r="AK1761" s="19">
        <v>15.76</v>
      </c>
    </row>
    <row r="1762" spans="1:37" x14ac:dyDescent="0.3">
      <c r="A1762" s="19" t="str">
        <f t="shared" si="42"/>
        <v>SDGbaseTRAv2_UrbAS_BAU_wICAGRcorrQVAXasequ</v>
      </c>
      <c r="B1762" s="17" t="s">
        <v>221</v>
      </c>
      <c r="C1762" s="18" t="s">
        <v>277</v>
      </c>
      <c r="D1762" s="23" t="s">
        <v>211</v>
      </c>
      <c r="E1762" s="19" t="s">
        <v>60</v>
      </c>
      <c r="F1762" s="19">
        <v>8.7799999999999994</v>
      </c>
      <c r="G1762" s="19">
        <v>8.33</v>
      </c>
      <c r="H1762" s="19">
        <v>8.57</v>
      </c>
      <c r="I1762" s="19">
        <v>8.61</v>
      </c>
      <c r="J1762" s="19">
        <v>8.67</v>
      </c>
      <c r="K1762" s="19">
        <v>8.8000000000000007</v>
      </c>
      <c r="L1762" s="19">
        <v>9</v>
      </c>
      <c r="M1762" s="19">
        <v>9.33</v>
      </c>
      <c r="N1762" s="19">
        <v>9.64</v>
      </c>
      <c r="O1762" s="19">
        <v>10.26</v>
      </c>
      <c r="P1762" s="19">
        <v>10.62</v>
      </c>
      <c r="Q1762" s="19">
        <v>10.9</v>
      </c>
      <c r="R1762" s="19">
        <v>11.21</v>
      </c>
      <c r="S1762" s="19">
        <v>11.54</v>
      </c>
      <c r="T1762" s="19">
        <v>11.92</v>
      </c>
      <c r="U1762" s="19">
        <v>12.36</v>
      </c>
      <c r="V1762" s="19">
        <v>12.78</v>
      </c>
      <c r="W1762" s="19">
        <v>13.23</v>
      </c>
      <c r="X1762" s="19">
        <v>13.73</v>
      </c>
      <c r="Y1762" s="19">
        <v>14.21</v>
      </c>
      <c r="Z1762" s="19">
        <v>14.68</v>
      </c>
      <c r="AA1762" s="19">
        <v>15.2</v>
      </c>
      <c r="AB1762" s="19">
        <v>15.25</v>
      </c>
      <c r="AC1762" s="19">
        <v>15.44</v>
      </c>
      <c r="AD1762" s="19">
        <v>15.86</v>
      </c>
      <c r="AE1762" s="19">
        <v>16.36</v>
      </c>
      <c r="AF1762" s="19">
        <v>16.91</v>
      </c>
      <c r="AG1762" s="19">
        <v>17.399999999999999</v>
      </c>
      <c r="AH1762" s="19">
        <v>16.829999999999998</v>
      </c>
      <c r="AI1762" s="19">
        <v>16.25</v>
      </c>
      <c r="AJ1762" s="19">
        <v>15.95</v>
      </c>
      <c r="AK1762" s="19">
        <v>15.68</v>
      </c>
    </row>
    <row r="1763" spans="1:37" x14ac:dyDescent="0.3">
      <c r="A1763" s="19" t="str">
        <f t="shared" si="42"/>
        <v>SDGbaseTRAv2_UrbAS_BAU_wICAGRcorrQVAXavehi</v>
      </c>
      <c r="B1763" s="17" t="s">
        <v>221</v>
      </c>
      <c r="C1763" s="18" t="s">
        <v>277</v>
      </c>
      <c r="D1763" s="23" t="s">
        <v>211</v>
      </c>
      <c r="E1763" s="19" t="s">
        <v>61</v>
      </c>
      <c r="F1763" s="19">
        <v>39.57</v>
      </c>
      <c r="G1763" s="19">
        <v>36.270000000000003</v>
      </c>
      <c r="H1763" s="19">
        <v>37.409999999999997</v>
      </c>
      <c r="I1763" s="19">
        <v>37.57</v>
      </c>
      <c r="J1763" s="19">
        <v>37.78</v>
      </c>
      <c r="K1763" s="19">
        <v>38.51</v>
      </c>
      <c r="L1763" s="19">
        <v>39.43</v>
      </c>
      <c r="M1763" s="19">
        <v>40.729999999999997</v>
      </c>
      <c r="N1763" s="19">
        <v>42.02</v>
      </c>
      <c r="O1763" s="19">
        <v>44.06</v>
      </c>
      <c r="P1763" s="19">
        <v>45.56</v>
      </c>
      <c r="Q1763" s="19">
        <v>46.88</v>
      </c>
      <c r="R1763" s="19">
        <v>48.51</v>
      </c>
      <c r="S1763" s="19">
        <v>50.25</v>
      </c>
      <c r="T1763" s="19">
        <v>52.16</v>
      </c>
      <c r="U1763" s="19">
        <v>54.38</v>
      </c>
      <c r="V1763" s="19">
        <v>56.76</v>
      </c>
      <c r="W1763" s="19">
        <v>59.15</v>
      </c>
      <c r="X1763" s="19">
        <v>61.38</v>
      </c>
      <c r="Y1763" s="19">
        <v>62.6</v>
      </c>
      <c r="Z1763" s="19">
        <v>63.81</v>
      </c>
      <c r="AA1763" s="19">
        <v>65.06</v>
      </c>
      <c r="AB1763" s="19">
        <v>65.95</v>
      </c>
      <c r="AC1763" s="19">
        <v>67.27</v>
      </c>
      <c r="AD1763" s="19">
        <v>69.349999999999994</v>
      </c>
      <c r="AE1763" s="19">
        <v>71.760000000000005</v>
      </c>
      <c r="AF1763" s="19">
        <v>74.319999999999993</v>
      </c>
      <c r="AG1763" s="19">
        <v>77</v>
      </c>
      <c r="AH1763" s="19">
        <v>75.89</v>
      </c>
      <c r="AI1763" s="19">
        <v>74.23</v>
      </c>
      <c r="AJ1763" s="19">
        <v>73.290000000000006</v>
      </c>
      <c r="AK1763" s="19">
        <v>72.41</v>
      </c>
    </row>
    <row r="1764" spans="1:37" x14ac:dyDescent="0.3">
      <c r="A1764" s="19" t="str">
        <f t="shared" si="42"/>
        <v>SDGbaseTRAv2_UrbAS_BAU_wICAGRcorrQVAXatequ</v>
      </c>
      <c r="B1764" s="17" t="s">
        <v>221</v>
      </c>
      <c r="C1764" s="18" t="s">
        <v>277</v>
      </c>
      <c r="D1764" s="23" t="s">
        <v>211</v>
      </c>
      <c r="E1764" s="19" t="s">
        <v>62</v>
      </c>
      <c r="F1764" s="19">
        <v>7.09</v>
      </c>
      <c r="G1764" s="19">
        <v>6.13</v>
      </c>
      <c r="H1764" s="19">
        <v>6.34</v>
      </c>
      <c r="I1764" s="19">
        <v>6.26</v>
      </c>
      <c r="J1764" s="19">
        <v>6.26</v>
      </c>
      <c r="K1764" s="19">
        <v>6.35</v>
      </c>
      <c r="L1764" s="19">
        <v>6.51</v>
      </c>
      <c r="M1764" s="19">
        <v>6.84</v>
      </c>
      <c r="N1764" s="19">
        <v>7.14</v>
      </c>
      <c r="O1764" s="19">
        <v>8.15</v>
      </c>
      <c r="P1764" s="19">
        <v>8.58</v>
      </c>
      <c r="Q1764" s="19">
        <v>8.82</v>
      </c>
      <c r="R1764" s="19">
        <v>8.98</v>
      </c>
      <c r="S1764" s="19">
        <v>9.2200000000000006</v>
      </c>
      <c r="T1764" s="19">
        <v>9.5</v>
      </c>
      <c r="U1764" s="19">
        <v>9.84</v>
      </c>
      <c r="V1764" s="19">
        <v>10.24</v>
      </c>
      <c r="W1764" s="19">
        <v>10.61</v>
      </c>
      <c r="X1764" s="19">
        <v>10.87</v>
      </c>
      <c r="Y1764" s="19">
        <v>11.22</v>
      </c>
      <c r="Z1764" s="19">
        <v>11.52</v>
      </c>
      <c r="AA1764" s="19">
        <v>11.92</v>
      </c>
      <c r="AB1764" s="19">
        <v>11.57</v>
      </c>
      <c r="AC1764" s="19">
        <v>11.52</v>
      </c>
      <c r="AD1764" s="19">
        <v>11.84</v>
      </c>
      <c r="AE1764" s="19">
        <v>12.25</v>
      </c>
      <c r="AF1764" s="19">
        <v>12.71</v>
      </c>
      <c r="AG1764" s="19">
        <v>13.03</v>
      </c>
      <c r="AH1764" s="19">
        <v>12.21</v>
      </c>
      <c r="AI1764" s="19">
        <v>11.48</v>
      </c>
      <c r="AJ1764" s="19">
        <v>11.1</v>
      </c>
      <c r="AK1764" s="19">
        <v>10.79</v>
      </c>
    </row>
    <row r="1765" spans="1:37" x14ac:dyDescent="0.3">
      <c r="A1765" s="19" t="str">
        <f t="shared" si="42"/>
        <v>SDGbaseTRAv2_UrbAS_BAU_wICAGRcorrQVAXafurn</v>
      </c>
      <c r="B1765" s="17" t="s">
        <v>221</v>
      </c>
      <c r="C1765" s="18" t="s">
        <v>277</v>
      </c>
      <c r="D1765" s="23" t="s">
        <v>211</v>
      </c>
      <c r="E1765" s="19" t="s">
        <v>63</v>
      </c>
      <c r="F1765" s="19">
        <v>6.09</v>
      </c>
      <c r="G1765" s="19">
        <v>5.45</v>
      </c>
      <c r="H1765" s="19">
        <v>5.66</v>
      </c>
      <c r="I1765" s="19">
        <v>5.77</v>
      </c>
      <c r="J1765" s="19">
        <v>5.88</v>
      </c>
      <c r="K1765" s="19">
        <v>6.02</v>
      </c>
      <c r="L1765" s="19">
        <v>6.18</v>
      </c>
      <c r="M1765" s="19">
        <v>6.36</v>
      </c>
      <c r="N1765" s="19">
        <v>6.56</v>
      </c>
      <c r="O1765" s="19">
        <v>6.92</v>
      </c>
      <c r="P1765" s="19">
        <v>7.17</v>
      </c>
      <c r="Q1765" s="19">
        <v>7.36</v>
      </c>
      <c r="R1765" s="19">
        <v>7.58</v>
      </c>
      <c r="S1765" s="19">
        <v>7.83</v>
      </c>
      <c r="T1765" s="19">
        <v>8.1</v>
      </c>
      <c r="U1765" s="19">
        <v>8.39</v>
      </c>
      <c r="V1765" s="19">
        <v>8.6999999999999993</v>
      </c>
      <c r="W1765" s="19">
        <v>9.0299999999999994</v>
      </c>
      <c r="X1765" s="19">
        <v>9.34</v>
      </c>
      <c r="Y1765" s="19">
        <v>9.65</v>
      </c>
      <c r="Z1765" s="19">
        <v>9.9600000000000009</v>
      </c>
      <c r="AA1765" s="19">
        <v>10.28</v>
      </c>
      <c r="AB1765" s="19">
        <v>10.63</v>
      </c>
      <c r="AC1765" s="19">
        <v>10.93</v>
      </c>
      <c r="AD1765" s="19">
        <v>11.25</v>
      </c>
      <c r="AE1765" s="19">
        <v>11.57</v>
      </c>
      <c r="AF1765" s="19">
        <v>11.92</v>
      </c>
      <c r="AG1765" s="19">
        <v>12.26</v>
      </c>
      <c r="AH1765" s="19">
        <v>12.26</v>
      </c>
      <c r="AI1765" s="19">
        <v>12.16</v>
      </c>
      <c r="AJ1765" s="19">
        <v>12.08</v>
      </c>
      <c r="AK1765" s="19">
        <v>11.97</v>
      </c>
    </row>
    <row r="1766" spans="1:37" x14ac:dyDescent="0.3">
      <c r="A1766" s="19" t="str">
        <f t="shared" si="42"/>
        <v>SDGbaseTRAv2_UrbAS_BAU_wICAGRcorrQVAXaoman</v>
      </c>
      <c r="B1766" s="17" t="s">
        <v>221</v>
      </c>
      <c r="C1766" s="18" t="s">
        <v>277</v>
      </c>
      <c r="D1766" s="23" t="s">
        <v>211</v>
      </c>
      <c r="E1766" s="19" t="s">
        <v>64</v>
      </c>
      <c r="F1766" s="19">
        <v>25.46</v>
      </c>
      <c r="G1766" s="19">
        <v>23.29</v>
      </c>
      <c r="H1766" s="19">
        <v>24.37</v>
      </c>
      <c r="I1766" s="19">
        <v>24.84</v>
      </c>
      <c r="J1766" s="19">
        <v>25.23</v>
      </c>
      <c r="K1766" s="19">
        <v>25.7</v>
      </c>
      <c r="L1766" s="19">
        <v>26.3</v>
      </c>
      <c r="M1766" s="19">
        <v>27</v>
      </c>
      <c r="N1766" s="19">
        <v>27.77</v>
      </c>
      <c r="O1766" s="19">
        <v>29.26</v>
      </c>
      <c r="P1766" s="19">
        <v>30.53</v>
      </c>
      <c r="Q1766" s="19">
        <v>31.58</v>
      </c>
      <c r="R1766" s="19">
        <v>32.78</v>
      </c>
      <c r="S1766" s="19">
        <v>33.909999999999997</v>
      </c>
      <c r="T1766" s="19">
        <v>35.090000000000003</v>
      </c>
      <c r="U1766" s="19">
        <v>36.42</v>
      </c>
      <c r="V1766" s="19">
        <v>37.590000000000003</v>
      </c>
      <c r="W1766" s="19">
        <v>38.82</v>
      </c>
      <c r="X1766" s="19">
        <v>40.1</v>
      </c>
      <c r="Y1766" s="19">
        <v>41.25</v>
      </c>
      <c r="Z1766" s="19">
        <v>42.36</v>
      </c>
      <c r="AA1766" s="19">
        <v>43.51</v>
      </c>
      <c r="AB1766" s="19">
        <v>44.7</v>
      </c>
      <c r="AC1766" s="19">
        <v>45.72</v>
      </c>
      <c r="AD1766" s="19">
        <v>46.76</v>
      </c>
      <c r="AE1766" s="19">
        <v>47.83</v>
      </c>
      <c r="AF1766" s="19">
        <v>48.97</v>
      </c>
      <c r="AG1766" s="19">
        <v>50.03</v>
      </c>
      <c r="AH1766" s="19">
        <v>49.23</v>
      </c>
      <c r="AI1766" s="19">
        <v>48.15</v>
      </c>
      <c r="AJ1766" s="19">
        <v>47.23</v>
      </c>
      <c r="AK1766" s="19">
        <v>46.26</v>
      </c>
    </row>
    <row r="1767" spans="1:37" x14ac:dyDescent="0.3">
      <c r="A1767" s="19" t="str">
        <f t="shared" si="42"/>
        <v>SDGbaseTRAv2_UrbAS_BAU_wICAGRcorrQVAXaelec</v>
      </c>
      <c r="B1767" s="17" t="s">
        <v>221</v>
      </c>
      <c r="C1767" s="18" t="s">
        <v>277</v>
      </c>
      <c r="D1767" s="23" t="s">
        <v>211</v>
      </c>
      <c r="E1767" s="19" t="s">
        <v>65</v>
      </c>
      <c r="F1767" s="19">
        <v>142.19999999999999</v>
      </c>
      <c r="G1767" s="19">
        <v>136.74</v>
      </c>
      <c r="H1767" s="19">
        <v>141.63</v>
      </c>
      <c r="I1767" s="19">
        <v>141.08000000000001</v>
      </c>
      <c r="J1767" s="19">
        <v>137.35</v>
      </c>
      <c r="K1767" s="19">
        <v>136.96</v>
      </c>
      <c r="L1767" s="19">
        <v>137.53</v>
      </c>
      <c r="M1767" s="19">
        <v>138.29</v>
      </c>
      <c r="N1767" s="19">
        <v>139.53</v>
      </c>
      <c r="O1767" s="19">
        <v>139.96</v>
      </c>
      <c r="P1767" s="19">
        <v>141.44999999999999</v>
      </c>
      <c r="Q1767" s="19">
        <v>142.35</v>
      </c>
      <c r="R1767" s="19">
        <v>145.4</v>
      </c>
      <c r="S1767" s="19">
        <v>149.63999999999999</v>
      </c>
      <c r="T1767" s="19">
        <v>153.15</v>
      </c>
      <c r="U1767" s="19">
        <v>157.41</v>
      </c>
      <c r="V1767" s="19">
        <v>158.13</v>
      </c>
      <c r="W1767" s="19">
        <v>161.69999999999999</v>
      </c>
      <c r="X1767" s="19">
        <v>172.86</v>
      </c>
      <c r="Y1767" s="19">
        <v>179.48</v>
      </c>
      <c r="Z1767" s="19">
        <v>186.69</v>
      </c>
      <c r="AA1767" s="19">
        <v>193.88</v>
      </c>
      <c r="AB1767" s="19">
        <v>197.52</v>
      </c>
      <c r="AC1767" s="19">
        <v>201.72</v>
      </c>
      <c r="AD1767" s="19">
        <v>206.83</v>
      </c>
      <c r="AE1767" s="19">
        <v>212.23</v>
      </c>
      <c r="AF1767" s="19">
        <v>217.78</v>
      </c>
      <c r="AG1767" s="19">
        <v>229.98</v>
      </c>
      <c r="AH1767" s="19">
        <v>240.39</v>
      </c>
      <c r="AI1767" s="19">
        <v>248.81</v>
      </c>
      <c r="AJ1767" s="19">
        <v>258.35000000000002</v>
      </c>
      <c r="AK1767" s="19">
        <v>267.49</v>
      </c>
    </row>
    <row r="1768" spans="1:37" x14ac:dyDescent="0.3">
      <c r="A1768" s="19" t="str">
        <f t="shared" si="42"/>
        <v>SDGbaseTRAv2_UrbAS_BAU_wICAGRcorrQVAXawatr</v>
      </c>
      <c r="B1768" s="17" t="s">
        <v>221</v>
      </c>
      <c r="C1768" s="18" t="s">
        <v>277</v>
      </c>
      <c r="D1768" s="23" t="s">
        <v>211</v>
      </c>
      <c r="E1768" s="19" t="s">
        <v>66</v>
      </c>
      <c r="F1768" s="19">
        <v>38.119999999999997</v>
      </c>
      <c r="G1768" s="19">
        <v>37.61</v>
      </c>
      <c r="H1768" s="19">
        <v>38.58</v>
      </c>
      <c r="I1768" s="19">
        <v>39</v>
      </c>
      <c r="J1768" s="19">
        <v>39.46</v>
      </c>
      <c r="K1768" s="19">
        <v>40.159999999999997</v>
      </c>
      <c r="L1768" s="19">
        <v>41.07</v>
      </c>
      <c r="M1768" s="19">
        <v>42.06</v>
      </c>
      <c r="N1768" s="19">
        <v>43.11</v>
      </c>
      <c r="O1768" s="19">
        <v>44.47</v>
      </c>
      <c r="P1768" s="19">
        <v>45.67</v>
      </c>
      <c r="Q1768" s="19">
        <v>46.8</v>
      </c>
      <c r="R1768" s="19">
        <v>48.35</v>
      </c>
      <c r="S1768" s="19">
        <v>49.97</v>
      </c>
      <c r="T1768" s="19">
        <v>51.77</v>
      </c>
      <c r="U1768" s="19">
        <v>53.82</v>
      </c>
      <c r="V1768" s="19">
        <v>55.74</v>
      </c>
      <c r="W1768" s="19">
        <v>57.8</v>
      </c>
      <c r="X1768" s="19">
        <v>59.96</v>
      </c>
      <c r="Y1768" s="19">
        <v>61.98</v>
      </c>
      <c r="Z1768" s="19">
        <v>64.010000000000005</v>
      </c>
      <c r="AA1768" s="19">
        <v>66.06</v>
      </c>
      <c r="AB1768" s="19">
        <v>68.569999999999993</v>
      </c>
      <c r="AC1768" s="19">
        <v>70.95</v>
      </c>
      <c r="AD1768" s="19">
        <v>73.39</v>
      </c>
      <c r="AE1768" s="19">
        <v>75.92</v>
      </c>
      <c r="AF1768" s="19">
        <v>78.61</v>
      </c>
      <c r="AG1768" s="19">
        <v>81.34</v>
      </c>
      <c r="AH1768" s="19">
        <v>81.52</v>
      </c>
      <c r="AI1768" s="19">
        <v>81.510000000000005</v>
      </c>
      <c r="AJ1768" s="19">
        <v>81.66</v>
      </c>
      <c r="AK1768" s="19">
        <v>81.739999999999995</v>
      </c>
    </row>
    <row r="1769" spans="1:37" x14ac:dyDescent="0.3">
      <c r="A1769" s="19" t="str">
        <f t="shared" si="42"/>
        <v>SDGbaseTRAv2_UrbAS_BAU_wICAGRcorrQVAXacons</v>
      </c>
      <c r="B1769" s="17" t="s">
        <v>221</v>
      </c>
      <c r="C1769" s="18" t="s">
        <v>277</v>
      </c>
      <c r="D1769" s="23" t="s">
        <v>211</v>
      </c>
      <c r="E1769" s="19" t="s">
        <v>67</v>
      </c>
      <c r="F1769" s="19">
        <v>140.65</v>
      </c>
      <c r="G1769" s="19">
        <v>129.52000000000001</v>
      </c>
      <c r="H1769" s="19">
        <v>133.94999999999999</v>
      </c>
      <c r="I1769" s="19">
        <v>138.46</v>
      </c>
      <c r="J1769" s="19">
        <v>145.57</v>
      </c>
      <c r="K1769" s="19">
        <v>148.65</v>
      </c>
      <c r="L1769" s="19">
        <v>152.29</v>
      </c>
      <c r="M1769" s="19">
        <v>156.36000000000001</v>
      </c>
      <c r="N1769" s="19">
        <v>160.69</v>
      </c>
      <c r="O1769" s="19">
        <v>166.21</v>
      </c>
      <c r="P1769" s="19">
        <v>171.27</v>
      </c>
      <c r="Q1769" s="19">
        <v>176.1</v>
      </c>
      <c r="R1769" s="19">
        <v>181.04</v>
      </c>
      <c r="S1769" s="19">
        <v>186.68</v>
      </c>
      <c r="T1769" s="19">
        <v>192.71</v>
      </c>
      <c r="U1769" s="19">
        <v>199.59</v>
      </c>
      <c r="V1769" s="19">
        <v>206.61</v>
      </c>
      <c r="W1769" s="19">
        <v>213.71</v>
      </c>
      <c r="X1769" s="19">
        <v>220.53</v>
      </c>
      <c r="Y1769" s="19">
        <v>227.38</v>
      </c>
      <c r="Z1769" s="19">
        <v>234.54</v>
      </c>
      <c r="AA1769" s="19">
        <v>241.59</v>
      </c>
      <c r="AB1769" s="19">
        <v>248.27</v>
      </c>
      <c r="AC1769" s="19">
        <v>254.79</v>
      </c>
      <c r="AD1769" s="19">
        <v>262.02999999999997</v>
      </c>
      <c r="AE1769" s="19">
        <v>269.77</v>
      </c>
      <c r="AF1769" s="19">
        <v>277.91000000000003</v>
      </c>
      <c r="AG1769" s="19">
        <v>285.98</v>
      </c>
      <c r="AH1769" s="19">
        <v>285.89</v>
      </c>
      <c r="AI1769" s="19">
        <v>284.74</v>
      </c>
      <c r="AJ1769" s="19">
        <v>284.19</v>
      </c>
      <c r="AK1769" s="19">
        <v>283.19</v>
      </c>
    </row>
    <row r="1770" spans="1:37" x14ac:dyDescent="0.3">
      <c r="A1770" s="19" t="str">
        <f t="shared" si="42"/>
        <v>SDGbaseTRAv2_UrbAS_BAU_wICAGRcorrQVAXatrad</v>
      </c>
      <c r="B1770" s="17" t="s">
        <v>221</v>
      </c>
      <c r="C1770" s="18" t="s">
        <v>277</v>
      </c>
      <c r="D1770" s="23" t="s">
        <v>211</v>
      </c>
      <c r="E1770" s="19" t="s">
        <v>68</v>
      </c>
      <c r="F1770" s="19">
        <v>482.47</v>
      </c>
      <c r="G1770" s="19">
        <v>441.08</v>
      </c>
      <c r="H1770" s="19">
        <v>454.7</v>
      </c>
      <c r="I1770" s="19">
        <v>464.4</v>
      </c>
      <c r="J1770" s="19">
        <v>470.05</v>
      </c>
      <c r="K1770" s="19">
        <v>476.7</v>
      </c>
      <c r="L1770" s="19">
        <v>484.76</v>
      </c>
      <c r="M1770" s="19">
        <v>494.23</v>
      </c>
      <c r="N1770" s="19">
        <v>504.33</v>
      </c>
      <c r="O1770" s="19">
        <v>498.13</v>
      </c>
      <c r="P1770" s="19">
        <v>504.63</v>
      </c>
      <c r="Q1770" s="19">
        <v>515.02</v>
      </c>
      <c r="R1770" s="19">
        <v>528.38</v>
      </c>
      <c r="S1770" s="19">
        <v>542.41</v>
      </c>
      <c r="T1770" s="19">
        <v>557.58000000000004</v>
      </c>
      <c r="U1770" s="19">
        <v>574.86</v>
      </c>
      <c r="V1770" s="19">
        <v>592.17999999999995</v>
      </c>
      <c r="W1770" s="19">
        <v>610.27</v>
      </c>
      <c r="X1770" s="19">
        <v>628.69000000000005</v>
      </c>
      <c r="Y1770" s="19">
        <v>645.53</v>
      </c>
      <c r="Z1770" s="19">
        <v>661.74</v>
      </c>
      <c r="AA1770" s="19">
        <v>678.09</v>
      </c>
      <c r="AB1770" s="19">
        <v>687.44</v>
      </c>
      <c r="AC1770" s="19">
        <v>697.39</v>
      </c>
      <c r="AD1770" s="19">
        <v>709.78</v>
      </c>
      <c r="AE1770" s="19">
        <v>723.49</v>
      </c>
      <c r="AF1770" s="19">
        <v>738.58</v>
      </c>
      <c r="AG1770" s="19">
        <v>752.95</v>
      </c>
      <c r="AH1770" s="19">
        <v>744.96</v>
      </c>
      <c r="AI1770" s="19">
        <v>734.95</v>
      </c>
      <c r="AJ1770" s="19">
        <v>726.76</v>
      </c>
      <c r="AK1770" s="19">
        <v>718.11</v>
      </c>
    </row>
    <row r="1771" spans="1:37" x14ac:dyDescent="0.3">
      <c r="A1771" s="19" t="str">
        <f t="shared" si="42"/>
        <v>SDGbaseTRAv2_UrbAS_BAU_wICAGRcorrQVAXahotl</v>
      </c>
      <c r="B1771" s="17" t="s">
        <v>221</v>
      </c>
      <c r="C1771" s="18" t="s">
        <v>277</v>
      </c>
      <c r="D1771" s="23" t="s">
        <v>211</v>
      </c>
      <c r="E1771" s="19" t="s">
        <v>69</v>
      </c>
      <c r="F1771" s="19">
        <v>37.69</v>
      </c>
      <c r="G1771" s="19">
        <v>35.22</v>
      </c>
      <c r="H1771" s="19">
        <v>36.79</v>
      </c>
      <c r="I1771" s="19">
        <v>37.39</v>
      </c>
      <c r="J1771" s="19">
        <v>37.93</v>
      </c>
      <c r="K1771" s="19">
        <v>38.770000000000003</v>
      </c>
      <c r="L1771" s="19">
        <v>39.72</v>
      </c>
      <c r="M1771" s="19">
        <v>40.74</v>
      </c>
      <c r="N1771" s="19">
        <v>41.85</v>
      </c>
      <c r="O1771" s="19">
        <v>43.64</v>
      </c>
      <c r="P1771" s="19">
        <v>45.07</v>
      </c>
      <c r="Q1771" s="19">
        <v>46.35</v>
      </c>
      <c r="R1771" s="19">
        <v>48.03</v>
      </c>
      <c r="S1771" s="19">
        <v>49.76</v>
      </c>
      <c r="T1771" s="19">
        <v>51.66</v>
      </c>
      <c r="U1771" s="19">
        <v>53.8</v>
      </c>
      <c r="V1771" s="19">
        <v>55.81</v>
      </c>
      <c r="W1771" s="19">
        <v>58.03</v>
      </c>
      <c r="X1771" s="19">
        <v>60.45</v>
      </c>
      <c r="Y1771" s="19">
        <v>62.73</v>
      </c>
      <c r="Z1771" s="19">
        <v>65.02</v>
      </c>
      <c r="AA1771" s="19">
        <v>67.37</v>
      </c>
      <c r="AB1771" s="19">
        <v>70.209999999999994</v>
      </c>
      <c r="AC1771" s="19">
        <v>72.75</v>
      </c>
      <c r="AD1771" s="19">
        <v>75.16</v>
      </c>
      <c r="AE1771" s="19">
        <v>77.59</v>
      </c>
      <c r="AF1771" s="19">
        <v>80.16</v>
      </c>
      <c r="AG1771" s="19">
        <v>82.79</v>
      </c>
      <c r="AH1771" s="19">
        <v>83.21</v>
      </c>
      <c r="AI1771" s="19">
        <v>83.08</v>
      </c>
      <c r="AJ1771" s="19">
        <v>82.86</v>
      </c>
      <c r="AK1771" s="19">
        <v>82.49</v>
      </c>
    </row>
    <row r="1772" spans="1:37" x14ac:dyDescent="0.3">
      <c r="A1772" s="19" t="str">
        <f t="shared" si="42"/>
        <v>SDGbaseTRAv2_UrbAS_BAU_wICAGRcorrQVAXaltrp-p</v>
      </c>
      <c r="B1772" s="17" t="s">
        <v>221</v>
      </c>
      <c r="C1772" s="18" t="s">
        <v>277</v>
      </c>
      <c r="D1772" s="23" t="s">
        <v>211</v>
      </c>
      <c r="E1772" s="19" t="s">
        <v>70</v>
      </c>
      <c r="F1772" s="19">
        <v>60.68</v>
      </c>
      <c r="G1772" s="19">
        <v>58.24</v>
      </c>
      <c r="H1772" s="19">
        <v>59.7</v>
      </c>
      <c r="I1772" s="19">
        <v>60.49</v>
      </c>
      <c r="J1772" s="19">
        <v>61.19</v>
      </c>
      <c r="K1772" s="19">
        <v>62.04</v>
      </c>
      <c r="L1772" s="19">
        <v>63.15</v>
      </c>
      <c r="M1772" s="19">
        <v>64.42</v>
      </c>
      <c r="N1772" s="19">
        <v>65.959999999999994</v>
      </c>
      <c r="O1772" s="19">
        <v>68.23</v>
      </c>
      <c r="P1772" s="19">
        <v>70.36</v>
      </c>
      <c r="Q1772" s="19">
        <v>72.33</v>
      </c>
      <c r="R1772" s="19">
        <v>74.930000000000007</v>
      </c>
      <c r="S1772" s="19">
        <v>77.58</v>
      </c>
      <c r="T1772" s="19">
        <v>80.41</v>
      </c>
      <c r="U1772" s="19">
        <v>83.71</v>
      </c>
      <c r="V1772" s="19">
        <v>86.74</v>
      </c>
      <c r="W1772" s="19">
        <v>89.88</v>
      </c>
      <c r="X1772" s="19">
        <v>93.23</v>
      </c>
      <c r="Y1772" s="19">
        <v>96.29</v>
      </c>
      <c r="Z1772" s="19">
        <v>99.27</v>
      </c>
      <c r="AA1772" s="19">
        <v>102.2</v>
      </c>
      <c r="AB1772" s="19">
        <v>105.45</v>
      </c>
      <c r="AC1772" s="19">
        <v>108.27</v>
      </c>
      <c r="AD1772" s="19">
        <v>110.89</v>
      </c>
      <c r="AE1772" s="19">
        <v>113.36</v>
      </c>
      <c r="AF1772" s="19">
        <v>115.93</v>
      </c>
      <c r="AG1772" s="19">
        <v>118.36</v>
      </c>
      <c r="AH1772" s="19">
        <v>117.43</v>
      </c>
      <c r="AI1772" s="19">
        <v>116.21</v>
      </c>
      <c r="AJ1772" s="19">
        <v>115.33</v>
      </c>
      <c r="AK1772" s="19">
        <v>114.23</v>
      </c>
    </row>
    <row r="1773" spans="1:37" x14ac:dyDescent="0.3">
      <c r="A1773" s="19" t="str">
        <f t="shared" si="42"/>
        <v>SDGbaseTRAv2_UrbAS_BAU_wICAGRcorrQVAXaltrp-f</v>
      </c>
      <c r="B1773" s="17" t="s">
        <v>221</v>
      </c>
      <c r="C1773" s="18" t="s">
        <v>277</v>
      </c>
      <c r="D1773" s="23" t="s">
        <v>211</v>
      </c>
      <c r="E1773" s="19" t="s">
        <v>71</v>
      </c>
      <c r="F1773" s="19">
        <v>247.43</v>
      </c>
      <c r="G1773" s="19">
        <v>233.99</v>
      </c>
      <c r="H1773" s="19">
        <v>239.62</v>
      </c>
      <c r="I1773" s="19">
        <v>245.75</v>
      </c>
      <c r="J1773" s="19">
        <v>250.5</v>
      </c>
      <c r="K1773" s="19">
        <v>255.18</v>
      </c>
      <c r="L1773" s="19">
        <v>260.48</v>
      </c>
      <c r="M1773" s="19">
        <v>266</v>
      </c>
      <c r="N1773" s="19">
        <v>272.93</v>
      </c>
      <c r="O1773" s="19">
        <v>281.74</v>
      </c>
      <c r="P1773" s="19">
        <v>291.18</v>
      </c>
      <c r="Q1773" s="19">
        <v>301.58</v>
      </c>
      <c r="R1773" s="19">
        <v>313.14</v>
      </c>
      <c r="S1773" s="19">
        <v>322.75</v>
      </c>
      <c r="T1773" s="19">
        <v>332.37</v>
      </c>
      <c r="U1773" s="19">
        <v>345.1</v>
      </c>
      <c r="V1773" s="19">
        <v>357.41</v>
      </c>
      <c r="W1773" s="19">
        <v>368.28</v>
      </c>
      <c r="X1773" s="19">
        <v>380.44</v>
      </c>
      <c r="Y1773" s="19">
        <v>392.74</v>
      </c>
      <c r="Z1773" s="19">
        <v>406.78</v>
      </c>
      <c r="AA1773" s="19">
        <v>421.7</v>
      </c>
      <c r="AB1773" s="19">
        <v>436.26</v>
      </c>
      <c r="AC1773" s="19">
        <v>450.28</v>
      </c>
      <c r="AD1773" s="19">
        <v>463.92</v>
      </c>
      <c r="AE1773" s="19">
        <v>477.62</v>
      </c>
      <c r="AF1773" s="19">
        <v>490.22</v>
      </c>
      <c r="AG1773" s="19">
        <v>501.31</v>
      </c>
      <c r="AH1773" s="19">
        <v>498.44</v>
      </c>
      <c r="AI1773" s="19">
        <v>495.16</v>
      </c>
      <c r="AJ1773" s="19">
        <v>493.22</v>
      </c>
      <c r="AK1773" s="19">
        <v>490.98</v>
      </c>
    </row>
    <row r="1774" spans="1:37" x14ac:dyDescent="0.3">
      <c r="A1774" s="19" t="str">
        <f t="shared" si="42"/>
        <v>SDGbaseTRAv2_UrbAS_BAU_wICAGRcorrQVAXaotrp-p</v>
      </c>
      <c r="B1774" s="17" t="s">
        <v>221</v>
      </c>
      <c r="C1774" s="18" t="s">
        <v>277</v>
      </c>
      <c r="D1774" s="23" t="s">
        <v>211</v>
      </c>
      <c r="E1774" s="19" t="s">
        <v>72</v>
      </c>
      <c r="F1774" s="19">
        <v>8.1</v>
      </c>
      <c r="G1774" s="19">
        <v>7.97</v>
      </c>
      <c r="H1774" s="19">
        <v>8.41</v>
      </c>
      <c r="I1774" s="19">
        <v>8.81</v>
      </c>
      <c r="J1774" s="19">
        <v>9.15</v>
      </c>
      <c r="K1774" s="19">
        <v>9.4700000000000006</v>
      </c>
      <c r="L1774" s="19">
        <v>9.7899999999999991</v>
      </c>
      <c r="M1774" s="19">
        <v>10.09</v>
      </c>
      <c r="N1774" s="19">
        <v>10.36</v>
      </c>
      <c r="O1774" s="19">
        <v>10.48</v>
      </c>
      <c r="P1774" s="19">
        <v>10.68</v>
      </c>
      <c r="Q1774" s="19">
        <v>10.89</v>
      </c>
      <c r="R1774" s="19">
        <v>11.18</v>
      </c>
      <c r="S1774" s="19">
        <v>11.47</v>
      </c>
      <c r="T1774" s="19">
        <v>11.77</v>
      </c>
      <c r="U1774" s="19">
        <v>12.1</v>
      </c>
      <c r="V1774" s="19">
        <v>12.41</v>
      </c>
      <c r="W1774" s="19">
        <v>12.71</v>
      </c>
      <c r="X1774" s="19">
        <v>13</v>
      </c>
      <c r="Y1774" s="19">
        <v>13.25</v>
      </c>
      <c r="Z1774" s="19">
        <v>13.49</v>
      </c>
      <c r="AA1774" s="19">
        <v>13.69</v>
      </c>
      <c r="AB1774" s="19">
        <v>13.86</v>
      </c>
      <c r="AC1774" s="19">
        <v>14.01</v>
      </c>
      <c r="AD1774" s="19">
        <v>14.17</v>
      </c>
      <c r="AE1774" s="19">
        <v>14.34</v>
      </c>
      <c r="AF1774" s="19">
        <v>14.55</v>
      </c>
      <c r="AG1774" s="19">
        <v>14.77</v>
      </c>
      <c r="AH1774" s="19">
        <v>14.66</v>
      </c>
      <c r="AI1774" s="19">
        <v>14.58</v>
      </c>
      <c r="AJ1774" s="19">
        <v>14.54</v>
      </c>
      <c r="AK1774" s="19">
        <v>14.5</v>
      </c>
    </row>
    <row r="1775" spans="1:37" x14ac:dyDescent="0.3">
      <c r="A1775" s="19" t="str">
        <f t="shared" si="42"/>
        <v>SDGbaseTRAv2_UrbAS_BAU_wICAGRcorrQVAXaotrp-f</v>
      </c>
      <c r="B1775" s="17" t="s">
        <v>221</v>
      </c>
      <c r="C1775" s="18" t="s">
        <v>277</v>
      </c>
      <c r="D1775" s="23" t="s">
        <v>211</v>
      </c>
      <c r="E1775" s="19" t="s">
        <v>73</v>
      </c>
      <c r="F1775" s="19">
        <v>7.29</v>
      </c>
      <c r="G1775" s="19">
        <v>6.95</v>
      </c>
      <c r="H1775" s="19">
        <v>7.23</v>
      </c>
      <c r="I1775" s="19">
        <v>7.43</v>
      </c>
      <c r="J1775" s="19">
        <v>7.58</v>
      </c>
      <c r="K1775" s="19">
        <v>7.72</v>
      </c>
      <c r="L1775" s="19">
        <v>7.87</v>
      </c>
      <c r="M1775" s="19">
        <v>8.02</v>
      </c>
      <c r="N1775" s="19">
        <v>8.1999999999999993</v>
      </c>
      <c r="O1775" s="19">
        <v>8.3800000000000008</v>
      </c>
      <c r="P1775" s="19">
        <v>8.6</v>
      </c>
      <c r="Q1775" s="19">
        <v>8.84</v>
      </c>
      <c r="R1775" s="19">
        <v>9.1300000000000008</v>
      </c>
      <c r="S1775" s="19">
        <v>9.36</v>
      </c>
      <c r="T1775" s="19">
        <v>9.59</v>
      </c>
      <c r="U1775" s="19">
        <v>9.91</v>
      </c>
      <c r="V1775" s="19">
        <v>10.220000000000001</v>
      </c>
      <c r="W1775" s="19">
        <v>10.49</v>
      </c>
      <c r="X1775" s="19">
        <v>10.76</v>
      </c>
      <c r="Y1775" s="19">
        <v>11.04</v>
      </c>
      <c r="Z1775" s="19">
        <v>11.36</v>
      </c>
      <c r="AA1775" s="19">
        <v>11.69</v>
      </c>
      <c r="AB1775" s="19">
        <v>11.98</v>
      </c>
      <c r="AC1775" s="19">
        <v>12.27</v>
      </c>
      <c r="AD1775" s="19">
        <v>12.56</v>
      </c>
      <c r="AE1775" s="19">
        <v>12.85</v>
      </c>
      <c r="AF1775" s="19">
        <v>13.12</v>
      </c>
      <c r="AG1775" s="19">
        <v>13.36</v>
      </c>
      <c r="AH1775" s="19">
        <v>13.28</v>
      </c>
      <c r="AI1775" s="19">
        <v>13.2</v>
      </c>
      <c r="AJ1775" s="19">
        <v>13.15</v>
      </c>
      <c r="AK1775" s="19">
        <v>13.09</v>
      </c>
    </row>
    <row r="1776" spans="1:37" x14ac:dyDescent="0.3">
      <c r="A1776" s="19" t="str">
        <f t="shared" si="42"/>
        <v>SDGbaseTRAv2_UrbAS_BAU_wICAGRcorrQVAXaprtr</v>
      </c>
      <c r="B1776" s="17" t="s">
        <v>221</v>
      </c>
      <c r="C1776" s="18" t="s">
        <v>277</v>
      </c>
      <c r="D1776" s="23" t="s">
        <v>211</v>
      </c>
      <c r="E1776" s="19" t="s">
        <v>74</v>
      </c>
      <c r="F1776" s="19">
        <v>0</v>
      </c>
      <c r="G1776" s="19">
        <v>0</v>
      </c>
      <c r="H1776" s="19">
        <v>0</v>
      </c>
      <c r="I1776" s="19">
        <v>0</v>
      </c>
      <c r="J1776" s="19">
        <v>0</v>
      </c>
      <c r="K1776" s="19">
        <v>0</v>
      </c>
      <c r="L1776" s="19">
        <v>0</v>
      </c>
      <c r="M1776" s="19">
        <v>0</v>
      </c>
      <c r="N1776" s="19">
        <v>0</v>
      </c>
      <c r="O1776" s="19">
        <v>0</v>
      </c>
      <c r="P1776" s="19">
        <v>0</v>
      </c>
      <c r="Q1776" s="19">
        <v>0</v>
      </c>
      <c r="R1776" s="19">
        <v>0</v>
      </c>
      <c r="S1776" s="19">
        <v>0</v>
      </c>
      <c r="T1776" s="19">
        <v>0</v>
      </c>
      <c r="U1776" s="19">
        <v>0</v>
      </c>
      <c r="V1776" s="19">
        <v>0</v>
      </c>
      <c r="W1776" s="19">
        <v>0</v>
      </c>
      <c r="X1776" s="19">
        <v>0</v>
      </c>
      <c r="Y1776" s="19">
        <v>0</v>
      </c>
      <c r="Z1776" s="19">
        <v>0</v>
      </c>
      <c r="AA1776" s="19">
        <v>0</v>
      </c>
      <c r="AB1776" s="19">
        <v>0</v>
      </c>
      <c r="AC1776" s="19">
        <v>0</v>
      </c>
      <c r="AD1776" s="19">
        <v>0</v>
      </c>
      <c r="AE1776" s="19">
        <v>0</v>
      </c>
      <c r="AF1776" s="19">
        <v>0</v>
      </c>
      <c r="AG1776" s="19">
        <v>0</v>
      </c>
      <c r="AH1776" s="19">
        <v>0</v>
      </c>
      <c r="AI1776" s="19">
        <v>0</v>
      </c>
      <c r="AJ1776" s="19">
        <v>0</v>
      </c>
      <c r="AK1776" s="19">
        <v>0</v>
      </c>
    </row>
    <row r="1777" spans="1:37" x14ac:dyDescent="0.3">
      <c r="A1777" s="19" t="str">
        <f t="shared" si="42"/>
        <v>SDGbaseTRAv2_UrbAS_BAU_wICAGRcorrQVAXatrps</v>
      </c>
      <c r="B1777" s="17" t="s">
        <v>221</v>
      </c>
      <c r="C1777" s="18" t="s">
        <v>277</v>
      </c>
      <c r="D1777" s="23" t="s">
        <v>211</v>
      </c>
      <c r="E1777" s="19" t="s">
        <v>75</v>
      </c>
      <c r="F1777" s="19">
        <v>54.94</v>
      </c>
      <c r="G1777" s="19">
        <v>50.45</v>
      </c>
      <c r="H1777" s="19">
        <v>51.67</v>
      </c>
      <c r="I1777" s="19">
        <v>52.26</v>
      </c>
      <c r="J1777" s="19">
        <v>52.83</v>
      </c>
      <c r="K1777" s="19">
        <v>53.64</v>
      </c>
      <c r="L1777" s="19">
        <v>54.52</v>
      </c>
      <c r="M1777" s="19">
        <v>55.29</v>
      </c>
      <c r="N1777" s="19">
        <v>56.12</v>
      </c>
      <c r="O1777" s="19">
        <v>57.37</v>
      </c>
      <c r="P1777" s="19">
        <v>58.31</v>
      </c>
      <c r="Q1777" s="19">
        <v>59.04</v>
      </c>
      <c r="R1777" s="19">
        <v>60.28</v>
      </c>
      <c r="S1777" s="19">
        <v>61.81</v>
      </c>
      <c r="T1777" s="19">
        <v>63.41</v>
      </c>
      <c r="U1777" s="19">
        <v>65.239999999999995</v>
      </c>
      <c r="V1777" s="19">
        <v>66.930000000000007</v>
      </c>
      <c r="W1777" s="19">
        <v>68.87</v>
      </c>
      <c r="X1777" s="19">
        <v>70.75</v>
      </c>
      <c r="Y1777" s="19">
        <v>72.61</v>
      </c>
      <c r="Z1777" s="19">
        <v>74.48</v>
      </c>
      <c r="AA1777" s="19">
        <v>76.38</v>
      </c>
      <c r="AB1777" s="19">
        <v>79.69</v>
      </c>
      <c r="AC1777" s="19">
        <v>82.87</v>
      </c>
      <c r="AD1777" s="19">
        <v>86.1</v>
      </c>
      <c r="AE1777" s="19">
        <v>89.43</v>
      </c>
      <c r="AF1777" s="19">
        <v>92.92</v>
      </c>
      <c r="AG1777" s="19">
        <v>96.14</v>
      </c>
      <c r="AH1777" s="19">
        <v>97.35</v>
      </c>
      <c r="AI1777" s="19">
        <v>98.22</v>
      </c>
      <c r="AJ1777" s="19">
        <v>99.07</v>
      </c>
      <c r="AK1777" s="19">
        <v>99.79</v>
      </c>
    </row>
    <row r="1778" spans="1:37" x14ac:dyDescent="0.3">
      <c r="A1778" s="19" t="str">
        <f t="shared" si="42"/>
        <v>SDGbaseTRAv2_UrbAS_BAU_wICAGRcorrQVAXacomm</v>
      </c>
      <c r="B1778" s="17" t="s">
        <v>221</v>
      </c>
      <c r="C1778" s="18" t="s">
        <v>277</v>
      </c>
      <c r="D1778" s="23" t="s">
        <v>211</v>
      </c>
      <c r="E1778" s="19" t="s">
        <v>76</v>
      </c>
      <c r="F1778" s="19">
        <v>84.05</v>
      </c>
      <c r="G1778" s="19">
        <v>79.650000000000006</v>
      </c>
      <c r="H1778" s="19">
        <v>82.09</v>
      </c>
      <c r="I1778" s="19">
        <v>83.23</v>
      </c>
      <c r="J1778" s="19">
        <v>84.31</v>
      </c>
      <c r="K1778" s="19">
        <v>85.87</v>
      </c>
      <c r="L1778" s="19">
        <v>87.72</v>
      </c>
      <c r="M1778" s="19">
        <v>89.82</v>
      </c>
      <c r="N1778" s="19">
        <v>92.09</v>
      </c>
      <c r="O1778" s="19">
        <v>95.14</v>
      </c>
      <c r="P1778" s="19">
        <v>97.81</v>
      </c>
      <c r="Q1778" s="19">
        <v>100.34</v>
      </c>
      <c r="R1778" s="19">
        <v>103.6</v>
      </c>
      <c r="S1778" s="19">
        <v>106.98</v>
      </c>
      <c r="T1778" s="19">
        <v>110.67</v>
      </c>
      <c r="U1778" s="19">
        <v>114.83</v>
      </c>
      <c r="V1778" s="19">
        <v>118.86</v>
      </c>
      <c r="W1778" s="19">
        <v>123.21</v>
      </c>
      <c r="X1778" s="19">
        <v>127.85</v>
      </c>
      <c r="Y1778" s="19">
        <v>132.32</v>
      </c>
      <c r="Z1778" s="19">
        <v>136.85</v>
      </c>
      <c r="AA1778" s="19">
        <v>141.44999999999999</v>
      </c>
      <c r="AB1778" s="19">
        <v>146.05000000000001</v>
      </c>
      <c r="AC1778" s="19">
        <v>150.31</v>
      </c>
      <c r="AD1778" s="19">
        <v>154.69999999999999</v>
      </c>
      <c r="AE1778" s="19">
        <v>159.29</v>
      </c>
      <c r="AF1778" s="19">
        <v>164.16</v>
      </c>
      <c r="AG1778" s="19">
        <v>169.06</v>
      </c>
      <c r="AH1778" s="19">
        <v>169.26</v>
      </c>
      <c r="AI1778" s="19">
        <v>168.76</v>
      </c>
      <c r="AJ1778" s="19">
        <v>168.34</v>
      </c>
      <c r="AK1778" s="19">
        <v>167.68</v>
      </c>
    </row>
    <row r="1779" spans="1:37" x14ac:dyDescent="0.3">
      <c r="A1779" s="19" t="str">
        <f t="shared" si="42"/>
        <v>SDGbaseTRAv2_UrbAS_BAU_wICAGRcorrQVAXafsrv</v>
      </c>
      <c r="B1779" s="17" t="s">
        <v>221</v>
      </c>
      <c r="C1779" s="18" t="s">
        <v>277</v>
      </c>
      <c r="D1779" s="23" t="s">
        <v>211</v>
      </c>
      <c r="E1779" s="19" t="s">
        <v>77</v>
      </c>
      <c r="F1779" s="19">
        <v>413.44</v>
      </c>
      <c r="G1779" s="19">
        <v>391.16</v>
      </c>
      <c r="H1779" s="19">
        <v>404.61</v>
      </c>
      <c r="I1779" s="19">
        <v>410.08</v>
      </c>
      <c r="J1779" s="19">
        <v>415.51</v>
      </c>
      <c r="K1779" s="19">
        <v>423.54</v>
      </c>
      <c r="L1779" s="19">
        <v>432.63</v>
      </c>
      <c r="M1779" s="19">
        <v>442.45</v>
      </c>
      <c r="N1779" s="19">
        <v>453.41</v>
      </c>
      <c r="O1779" s="19">
        <v>469.04</v>
      </c>
      <c r="P1779" s="19">
        <v>482.41</v>
      </c>
      <c r="Q1779" s="19">
        <v>495.11</v>
      </c>
      <c r="R1779" s="19">
        <v>511.79</v>
      </c>
      <c r="S1779" s="19">
        <v>529.16999999999996</v>
      </c>
      <c r="T1779" s="19">
        <v>548.19000000000005</v>
      </c>
      <c r="U1779" s="19">
        <v>569.66</v>
      </c>
      <c r="V1779" s="19">
        <v>590.47</v>
      </c>
      <c r="W1779" s="19">
        <v>613.20000000000005</v>
      </c>
      <c r="X1779" s="19">
        <v>638.03</v>
      </c>
      <c r="Y1779" s="19">
        <v>662.29</v>
      </c>
      <c r="Z1779" s="19">
        <v>687.09</v>
      </c>
      <c r="AA1779" s="19">
        <v>712.22</v>
      </c>
      <c r="AB1779" s="19">
        <v>741.25</v>
      </c>
      <c r="AC1779" s="19">
        <v>768.02</v>
      </c>
      <c r="AD1779" s="19">
        <v>794.04</v>
      </c>
      <c r="AE1779" s="19">
        <v>820.74</v>
      </c>
      <c r="AF1779" s="19">
        <v>848.26</v>
      </c>
      <c r="AG1779" s="19">
        <v>876.79</v>
      </c>
      <c r="AH1779" s="19">
        <v>886.29</v>
      </c>
      <c r="AI1779" s="19">
        <v>890.59</v>
      </c>
      <c r="AJ1779" s="19">
        <v>892.76</v>
      </c>
      <c r="AK1779" s="19">
        <v>892.88</v>
      </c>
    </row>
    <row r="1780" spans="1:37" x14ac:dyDescent="0.3">
      <c r="A1780" s="19" t="str">
        <f t="shared" si="42"/>
        <v>SDGbaseTRAv2_UrbAS_BAU_wICAGRcorrQVAXabsrv</v>
      </c>
      <c r="B1780" s="17" t="s">
        <v>221</v>
      </c>
      <c r="C1780" s="18" t="s">
        <v>277</v>
      </c>
      <c r="D1780" s="23" t="s">
        <v>211</v>
      </c>
      <c r="E1780" s="19" t="s">
        <v>78</v>
      </c>
      <c r="F1780" s="19">
        <v>367.48</v>
      </c>
      <c r="G1780" s="19">
        <v>348.3</v>
      </c>
      <c r="H1780" s="19">
        <v>359.12</v>
      </c>
      <c r="I1780" s="19">
        <v>364.34</v>
      </c>
      <c r="J1780" s="19">
        <v>369.21</v>
      </c>
      <c r="K1780" s="19">
        <v>376.19</v>
      </c>
      <c r="L1780" s="19">
        <v>384.32</v>
      </c>
      <c r="M1780" s="19">
        <v>393.25</v>
      </c>
      <c r="N1780" s="19">
        <v>403.08</v>
      </c>
      <c r="O1780" s="19">
        <v>415.87</v>
      </c>
      <c r="P1780" s="19">
        <v>427.47</v>
      </c>
      <c r="Q1780" s="19">
        <v>438.61</v>
      </c>
      <c r="R1780" s="19">
        <v>453.12</v>
      </c>
      <c r="S1780" s="19">
        <v>468.08</v>
      </c>
      <c r="T1780" s="19">
        <v>484.33</v>
      </c>
      <c r="U1780" s="19">
        <v>502.67</v>
      </c>
      <c r="V1780" s="19">
        <v>520.49</v>
      </c>
      <c r="W1780" s="19">
        <v>539.67999999999995</v>
      </c>
      <c r="X1780" s="19">
        <v>560.04999999999995</v>
      </c>
      <c r="Y1780" s="19">
        <v>579.75</v>
      </c>
      <c r="Z1780" s="19">
        <v>599.79</v>
      </c>
      <c r="AA1780" s="19">
        <v>619.99</v>
      </c>
      <c r="AB1780" s="19">
        <v>641.72</v>
      </c>
      <c r="AC1780" s="19">
        <v>661.45</v>
      </c>
      <c r="AD1780" s="19">
        <v>681.08</v>
      </c>
      <c r="AE1780" s="19">
        <v>701.42</v>
      </c>
      <c r="AF1780" s="19">
        <v>722.89</v>
      </c>
      <c r="AG1780" s="19">
        <v>744.69</v>
      </c>
      <c r="AH1780" s="19">
        <v>747.51</v>
      </c>
      <c r="AI1780" s="19">
        <v>747.03</v>
      </c>
      <c r="AJ1780" s="19">
        <v>746.1</v>
      </c>
      <c r="AK1780" s="19">
        <v>743.94</v>
      </c>
    </row>
    <row r="1781" spans="1:37" x14ac:dyDescent="0.3">
      <c r="A1781" s="19" t="str">
        <f t="shared" si="42"/>
        <v>SDGbaseTRAv2_UrbAS_BAU_wICAGRcorrQVAXagsrv</v>
      </c>
      <c r="B1781" s="17" t="s">
        <v>221</v>
      </c>
      <c r="C1781" s="18" t="s">
        <v>277</v>
      </c>
      <c r="D1781" s="23" t="s">
        <v>211</v>
      </c>
      <c r="E1781" s="19" t="s">
        <v>79</v>
      </c>
      <c r="F1781" s="19">
        <v>789.44</v>
      </c>
      <c r="G1781" s="19">
        <v>739.16</v>
      </c>
      <c r="H1781" s="19">
        <v>760.52</v>
      </c>
      <c r="I1781" s="19">
        <v>798.12</v>
      </c>
      <c r="J1781" s="19">
        <v>812.97</v>
      </c>
      <c r="K1781" s="19">
        <v>828.57</v>
      </c>
      <c r="L1781" s="19">
        <v>845.34</v>
      </c>
      <c r="M1781" s="19">
        <v>862.63</v>
      </c>
      <c r="N1781" s="19">
        <v>882.43</v>
      </c>
      <c r="O1781" s="19">
        <v>910.95</v>
      </c>
      <c r="P1781" s="19">
        <v>936.68</v>
      </c>
      <c r="Q1781" s="19">
        <v>962.05</v>
      </c>
      <c r="R1781" s="19">
        <v>985.53</v>
      </c>
      <c r="S1781" s="19">
        <v>1009.62</v>
      </c>
      <c r="T1781" s="19">
        <v>1034.4100000000001</v>
      </c>
      <c r="U1781" s="19">
        <v>1059.83</v>
      </c>
      <c r="V1781" s="19">
        <v>1085.77</v>
      </c>
      <c r="W1781" s="19">
        <v>1112.57</v>
      </c>
      <c r="X1781" s="19">
        <v>1140.18</v>
      </c>
      <c r="Y1781" s="19">
        <v>1168.3</v>
      </c>
      <c r="Z1781" s="19">
        <v>1197.07</v>
      </c>
      <c r="AA1781" s="19">
        <v>1226.43</v>
      </c>
      <c r="AB1781" s="19">
        <v>1256.83</v>
      </c>
      <c r="AC1781" s="19">
        <v>1287.6099999999999</v>
      </c>
      <c r="AD1781" s="19">
        <v>1318.94</v>
      </c>
      <c r="AE1781" s="19">
        <v>1351.05</v>
      </c>
      <c r="AF1781" s="19">
        <v>1383.99</v>
      </c>
      <c r="AG1781" s="19">
        <v>1417.84</v>
      </c>
      <c r="AH1781" s="19">
        <v>1450.96</v>
      </c>
      <c r="AI1781" s="19">
        <v>1484.12</v>
      </c>
      <c r="AJ1781" s="19">
        <v>1517.53</v>
      </c>
      <c r="AK1781" s="19">
        <v>1551.43</v>
      </c>
    </row>
    <row r="1782" spans="1:37" x14ac:dyDescent="0.3">
      <c r="A1782" s="19" t="str">
        <f t="shared" si="42"/>
        <v>SDGbaseTRAv2_UrbAS_BAU_wICAGRcorrQVAXaosrv</v>
      </c>
      <c r="B1782" s="17" t="s">
        <v>221</v>
      </c>
      <c r="C1782" s="18" t="s">
        <v>277</v>
      </c>
      <c r="D1782" s="23" t="s">
        <v>211</v>
      </c>
      <c r="E1782" s="19" t="s">
        <v>80</v>
      </c>
      <c r="F1782" s="19">
        <v>475.08</v>
      </c>
      <c r="G1782" s="19">
        <v>430.06</v>
      </c>
      <c r="H1782" s="19">
        <v>447.36</v>
      </c>
      <c r="I1782" s="19">
        <v>455.9</v>
      </c>
      <c r="J1782" s="19">
        <v>463.67</v>
      </c>
      <c r="K1782" s="19">
        <v>473.09</v>
      </c>
      <c r="L1782" s="19">
        <v>483.82</v>
      </c>
      <c r="M1782" s="19">
        <v>495.27</v>
      </c>
      <c r="N1782" s="19">
        <v>507.79</v>
      </c>
      <c r="O1782" s="19">
        <v>523.74</v>
      </c>
      <c r="P1782" s="19">
        <v>538.45000000000005</v>
      </c>
      <c r="Q1782" s="19">
        <v>552.57000000000005</v>
      </c>
      <c r="R1782" s="19">
        <v>571.07000000000005</v>
      </c>
      <c r="S1782" s="19">
        <v>589.94000000000005</v>
      </c>
      <c r="T1782" s="19">
        <v>610.44000000000005</v>
      </c>
      <c r="U1782" s="19">
        <v>633.91</v>
      </c>
      <c r="V1782" s="19">
        <v>656.5</v>
      </c>
      <c r="W1782" s="19">
        <v>680.69</v>
      </c>
      <c r="X1782" s="19">
        <v>706.77</v>
      </c>
      <c r="Y1782" s="19">
        <v>731.89</v>
      </c>
      <c r="Z1782" s="19">
        <v>757.49</v>
      </c>
      <c r="AA1782" s="19">
        <v>783.45</v>
      </c>
      <c r="AB1782" s="19">
        <v>811.57</v>
      </c>
      <c r="AC1782" s="19">
        <v>837.41</v>
      </c>
      <c r="AD1782" s="19">
        <v>862.98</v>
      </c>
      <c r="AE1782" s="19">
        <v>889.34</v>
      </c>
      <c r="AF1782" s="19">
        <v>916.68</v>
      </c>
      <c r="AG1782" s="19">
        <v>944.33</v>
      </c>
      <c r="AH1782" s="19">
        <v>946.34</v>
      </c>
      <c r="AI1782" s="19">
        <v>944.49</v>
      </c>
      <c r="AJ1782" s="19">
        <v>942.2</v>
      </c>
      <c r="AK1782" s="19">
        <v>938.37</v>
      </c>
    </row>
    <row r="1783" spans="1:37" x14ac:dyDescent="0.3">
      <c r="A1783" s="19" t="str">
        <f t="shared" si="42"/>
        <v>SDGbaseTRAv2_UrbAS_BAU_wICAGRcorrPVAXaawhe</v>
      </c>
      <c r="B1783" s="17" t="s">
        <v>221</v>
      </c>
      <c r="C1783" s="18" t="s">
        <v>277</v>
      </c>
      <c r="D1783" s="23" t="s">
        <v>212</v>
      </c>
      <c r="E1783" s="19" t="s">
        <v>4</v>
      </c>
      <c r="F1783" s="19">
        <v>1</v>
      </c>
      <c r="G1783" s="19">
        <v>0.94</v>
      </c>
      <c r="H1783" s="19">
        <v>0.95</v>
      </c>
      <c r="I1783" s="19">
        <v>0.96</v>
      </c>
      <c r="J1783" s="19">
        <v>0.98</v>
      </c>
      <c r="K1783" s="19">
        <v>0.99</v>
      </c>
      <c r="L1783" s="19">
        <v>0.99</v>
      </c>
      <c r="M1783" s="19">
        <v>0.99</v>
      </c>
      <c r="N1783" s="19">
        <v>0.98</v>
      </c>
      <c r="O1783" s="19">
        <v>1.01</v>
      </c>
      <c r="P1783" s="19">
        <v>1.01</v>
      </c>
      <c r="Q1783" s="19">
        <v>1</v>
      </c>
      <c r="R1783" s="19">
        <v>1</v>
      </c>
      <c r="S1783" s="19">
        <v>1</v>
      </c>
      <c r="T1783" s="19">
        <v>1</v>
      </c>
      <c r="U1783" s="19">
        <v>1</v>
      </c>
      <c r="V1783" s="19">
        <v>1</v>
      </c>
      <c r="W1783" s="19">
        <v>1.01</v>
      </c>
      <c r="X1783" s="19">
        <v>1.01</v>
      </c>
      <c r="Y1783" s="19">
        <v>1.01</v>
      </c>
      <c r="Z1783" s="19">
        <v>1.01</v>
      </c>
      <c r="AA1783" s="19">
        <v>1.01</v>
      </c>
      <c r="AB1783" s="19">
        <v>1.02</v>
      </c>
      <c r="AC1783" s="19">
        <v>1.03</v>
      </c>
      <c r="AD1783" s="19">
        <v>1.03</v>
      </c>
      <c r="AE1783" s="19">
        <v>1.03</v>
      </c>
      <c r="AF1783" s="19">
        <v>1.04</v>
      </c>
      <c r="AG1783" s="19">
        <v>1.04</v>
      </c>
      <c r="AH1783" s="19">
        <v>1.02</v>
      </c>
      <c r="AI1783" s="19">
        <v>1</v>
      </c>
      <c r="AJ1783" s="19">
        <v>1</v>
      </c>
      <c r="AK1783" s="19">
        <v>0.98</v>
      </c>
    </row>
    <row r="1784" spans="1:37" x14ac:dyDescent="0.3">
      <c r="A1784" s="19" t="str">
        <f t="shared" si="42"/>
        <v>SDGbaseTRAv2_UrbAS_BAU_wICAGRcorrPVAXaamai</v>
      </c>
      <c r="B1784" s="17" t="s">
        <v>221</v>
      </c>
      <c r="C1784" s="18" t="s">
        <v>277</v>
      </c>
      <c r="D1784" s="23" t="s">
        <v>212</v>
      </c>
      <c r="E1784" s="19" t="s">
        <v>5</v>
      </c>
      <c r="F1784" s="19">
        <v>1</v>
      </c>
      <c r="G1784" s="19">
        <v>0.95</v>
      </c>
      <c r="H1784" s="19">
        <v>0.97</v>
      </c>
      <c r="I1784" s="19">
        <v>0.99</v>
      </c>
      <c r="J1784" s="19">
        <v>1.02</v>
      </c>
      <c r="K1784" s="19">
        <v>1.02</v>
      </c>
      <c r="L1784" s="19">
        <v>1.03</v>
      </c>
      <c r="M1784" s="19">
        <v>1.02</v>
      </c>
      <c r="N1784" s="19">
        <v>1.02</v>
      </c>
      <c r="O1784" s="19">
        <v>1.07</v>
      </c>
      <c r="P1784" s="19">
        <v>1.06</v>
      </c>
      <c r="Q1784" s="19">
        <v>1.05</v>
      </c>
      <c r="R1784" s="19">
        <v>1.05</v>
      </c>
      <c r="S1784" s="19">
        <v>1.04</v>
      </c>
      <c r="T1784" s="19">
        <v>1.04</v>
      </c>
      <c r="U1784" s="19">
        <v>1.04</v>
      </c>
      <c r="V1784" s="19">
        <v>1.04</v>
      </c>
      <c r="W1784" s="19">
        <v>1.04</v>
      </c>
      <c r="X1784" s="19">
        <v>1.04</v>
      </c>
      <c r="Y1784" s="19">
        <v>1.04</v>
      </c>
      <c r="Z1784" s="19">
        <v>1.04</v>
      </c>
      <c r="AA1784" s="19">
        <v>1.04</v>
      </c>
      <c r="AB1784" s="19">
        <v>1.05</v>
      </c>
      <c r="AC1784" s="19">
        <v>1.06</v>
      </c>
      <c r="AD1784" s="19">
        <v>1.06</v>
      </c>
      <c r="AE1784" s="19">
        <v>1.06</v>
      </c>
      <c r="AF1784" s="19">
        <v>1.06</v>
      </c>
      <c r="AG1784" s="19">
        <v>1.05</v>
      </c>
      <c r="AH1784" s="19">
        <v>1.02</v>
      </c>
      <c r="AI1784" s="19">
        <v>0.98</v>
      </c>
      <c r="AJ1784" s="19">
        <v>0.96</v>
      </c>
      <c r="AK1784" s="19">
        <v>0.94</v>
      </c>
    </row>
    <row r="1785" spans="1:37" x14ac:dyDescent="0.3">
      <c r="A1785" s="19" t="str">
        <f t="shared" si="42"/>
        <v>SDGbaseTRAv2_UrbAS_BAU_wICAGRcorrPVAXaaoce</v>
      </c>
      <c r="B1785" s="17" t="s">
        <v>221</v>
      </c>
      <c r="C1785" s="18" t="s">
        <v>277</v>
      </c>
      <c r="D1785" s="23" t="s">
        <v>212</v>
      </c>
      <c r="E1785" s="19" t="s">
        <v>6</v>
      </c>
      <c r="F1785" s="19">
        <v>1</v>
      </c>
      <c r="G1785" s="19">
        <v>0.93</v>
      </c>
      <c r="H1785" s="19">
        <v>0.95</v>
      </c>
      <c r="I1785" s="19">
        <v>0.98</v>
      </c>
      <c r="J1785" s="19">
        <v>1.02</v>
      </c>
      <c r="K1785" s="19">
        <v>1.03</v>
      </c>
      <c r="L1785" s="19">
        <v>1.04</v>
      </c>
      <c r="M1785" s="19">
        <v>1.04</v>
      </c>
      <c r="N1785" s="19">
        <v>1.04</v>
      </c>
      <c r="O1785" s="19">
        <v>1.1000000000000001</v>
      </c>
      <c r="P1785" s="19">
        <v>1.1000000000000001</v>
      </c>
      <c r="Q1785" s="19">
        <v>1.0900000000000001</v>
      </c>
      <c r="R1785" s="19">
        <v>1.0900000000000001</v>
      </c>
      <c r="S1785" s="19">
        <v>1.1000000000000001</v>
      </c>
      <c r="T1785" s="19">
        <v>1.1100000000000001</v>
      </c>
      <c r="U1785" s="19">
        <v>1.1200000000000001</v>
      </c>
      <c r="V1785" s="19">
        <v>1.1200000000000001</v>
      </c>
      <c r="W1785" s="19">
        <v>1.1200000000000001</v>
      </c>
      <c r="X1785" s="19">
        <v>1.1299999999999999</v>
      </c>
      <c r="Y1785" s="19">
        <v>1.1299999999999999</v>
      </c>
      <c r="Z1785" s="19">
        <v>1.1399999999999999</v>
      </c>
      <c r="AA1785" s="19">
        <v>1.1399999999999999</v>
      </c>
      <c r="AB1785" s="19">
        <v>1.17</v>
      </c>
      <c r="AC1785" s="19">
        <v>1.18</v>
      </c>
      <c r="AD1785" s="19">
        <v>1.19</v>
      </c>
      <c r="AE1785" s="19">
        <v>1.19</v>
      </c>
      <c r="AF1785" s="19">
        <v>1.2</v>
      </c>
      <c r="AG1785" s="19">
        <v>1.2</v>
      </c>
      <c r="AH1785" s="19">
        <v>1.17</v>
      </c>
      <c r="AI1785" s="19">
        <v>1.1299999999999999</v>
      </c>
      <c r="AJ1785" s="19">
        <v>1.1100000000000001</v>
      </c>
      <c r="AK1785" s="19">
        <v>1.08</v>
      </c>
    </row>
    <row r="1786" spans="1:37" x14ac:dyDescent="0.3">
      <c r="A1786" s="19" t="str">
        <f t="shared" si="42"/>
        <v>SDGbaseTRAv2_UrbAS_BAU_wICAGRcorrPVAXaaveg</v>
      </c>
      <c r="B1786" s="17" t="s">
        <v>221</v>
      </c>
      <c r="C1786" s="18" t="s">
        <v>277</v>
      </c>
      <c r="D1786" s="23" t="s">
        <v>212</v>
      </c>
      <c r="E1786" s="19" t="s">
        <v>7</v>
      </c>
      <c r="F1786" s="19">
        <v>1</v>
      </c>
      <c r="G1786" s="19">
        <v>1</v>
      </c>
      <c r="H1786" s="19">
        <v>0.99</v>
      </c>
      <c r="I1786" s="19">
        <v>0.99</v>
      </c>
      <c r="J1786" s="19">
        <v>0.99</v>
      </c>
      <c r="K1786" s="19">
        <v>0.99</v>
      </c>
      <c r="L1786" s="19">
        <v>0.99</v>
      </c>
      <c r="M1786" s="19">
        <v>0.99</v>
      </c>
      <c r="N1786" s="19">
        <v>0.99</v>
      </c>
      <c r="O1786" s="19">
        <v>0.99</v>
      </c>
      <c r="P1786" s="19">
        <v>0.99</v>
      </c>
      <c r="Q1786" s="19">
        <v>0.98</v>
      </c>
      <c r="R1786" s="19">
        <v>0.99</v>
      </c>
      <c r="S1786" s="19">
        <v>0.99</v>
      </c>
      <c r="T1786" s="19">
        <v>0.99</v>
      </c>
      <c r="U1786" s="19">
        <v>1</v>
      </c>
      <c r="V1786" s="19">
        <v>1</v>
      </c>
      <c r="W1786" s="19">
        <v>1</v>
      </c>
      <c r="X1786" s="19">
        <v>1</v>
      </c>
      <c r="Y1786" s="19">
        <v>1</v>
      </c>
      <c r="Z1786" s="19">
        <v>1</v>
      </c>
      <c r="AA1786" s="19">
        <v>1</v>
      </c>
      <c r="AB1786" s="19">
        <v>1</v>
      </c>
      <c r="AC1786" s="19">
        <v>1</v>
      </c>
      <c r="AD1786" s="19">
        <v>1</v>
      </c>
      <c r="AE1786" s="19">
        <v>1</v>
      </c>
      <c r="AF1786" s="19">
        <v>1.01</v>
      </c>
      <c r="AG1786" s="19">
        <v>1</v>
      </c>
      <c r="AH1786" s="19">
        <v>0.99</v>
      </c>
      <c r="AI1786" s="19">
        <v>0.97</v>
      </c>
      <c r="AJ1786" s="19">
        <v>0.97</v>
      </c>
      <c r="AK1786" s="19">
        <v>0.96</v>
      </c>
    </row>
    <row r="1787" spans="1:37" x14ac:dyDescent="0.3">
      <c r="A1787" s="19" t="str">
        <f t="shared" si="42"/>
        <v>SDGbaseTRAv2_UrbAS_BAU_wICAGRcorrPVAXaaofr</v>
      </c>
      <c r="B1787" s="17" t="s">
        <v>221</v>
      </c>
      <c r="C1787" s="18" t="s">
        <v>277</v>
      </c>
      <c r="D1787" s="23" t="s">
        <v>212</v>
      </c>
      <c r="E1787" s="19" t="s">
        <v>8</v>
      </c>
      <c r="F1787" s="19">
        <v>1</v>
      </c>
      <c r="G1787" s="19">
        <v>1.01</v>
      </c>
      <c r="H1787" s="19">
        <v>1</v>
      </c>
      <c r="I1787" s="19">
        <v>1</v>
      </c>
      <c r="J1787" s="19">
        <v>1</v>
      </c>
      <c r="K1787" s="19">
        <v>1</v>
      </c>
      <c r="L1787" s="19">
        <v>1</v>
      </c>
      <c r="M1787" s="19">
        <v>1</v>
      </c>
      <c r="N1787" s="19">
        <v>0.99</v>
      </c>
      <c r="O1787" s="19">
        <v>1.01</v>
      </c>
      <c r="P1787" s="19">
        <v>1.01</v>
      </c>
      <c r="Q1787" s="19">
        <v>1</v>
      </c>
      <c r="R1787" s="19">
        <v>1</v>
      </c>
      <c r="S1787" s="19">
        <v>1</v>
      </c>
      <c r="T1787" s="19">
        <v>1</v>
      </c>
      <c r="U1787" s="19">
        <v>1.01</v>
      </c>
      <c r="V1787" s="19">
        <v>1.01</v>
      </c>
      <c r="W1787" s="19">
        <v>1.01</v>
      </c>
      <c r="X1787" s="19">
        <v>1.01</v>
      </c>
      <c r="Y1787" s="19">
        <v>1.01</v>
      </c>
      <c r="Z1787" s="19">
        <v>1.01</v>
      </c>
      <c r="AA1787" s="19">
        <v>1.01</v>
      </c>
      <c r="AB1787" s="19">
        <v>1.01</v>
      </c>
      <c r="AC1787" s="19">
        <v>1.01</v>
      </c>
      <c r="AD1787" s="19">
        <v>1.01</v>
      </c>
      <c r="AE1787" s="19">
        <v>1.01</v>
      </c>
      <c r="AF1787" s="19">
        <v>1.01</v>
      </c>
      <c r="AG1787" s="19">
        <v>1.01</v>
      </c>
      <c r="AH1787" s="19">
        <v>1</v>
      </c>
      <c r="AI1787" s="19">
        <v>0.98</v>
      </c>
      <c r="AJ1787" s="19">
        <v>0.97</v>
      </c>
      <c r="AK1787" s="19">
        <v>0.96</v>
      </c>
    </row>
    <row r="1788" spans="1:37" x14ac:dyDescent="0.3">
      <c r="A1788" s="19" t="str">
        <f t="shared" si="42"/>
        <v>SDGbaseTRAv2_UrbAS_BAU_wICAGRcorrPVAXaagra</v>
      </c>
      <c r="B1788" s="17" t="s">
        <v>221</v>
      </c>
      <c r="C1788" s="18" t="s">
        <v>277</v>
      </c>
      <c r="D1788" s="23" t="s">
        <v>212</v>
      </c>
      <c r="E1788" s="19" t="s">
        <v>9</v>
      </c>
      <c r="F1788" s="19">
        <v>1</v>
      </c>
      <c r="G1788" s="19">
        <v>1.03</v>
      </c>
      <c r="H1788" s="19">
        <v>1.03</v>
      </c>
      <c r="I1788" s="19">
        <v>1.02</v>
      </c>
      <c r="J1788" s="19">
        <v>1.02</v>
      </c>
      <c r="K1788" s="19">
        <v>1.02</v>
      </c>
      <c r="L1788" s="19">
        <v>1.02</v>
      </c>
      <c r="M1788" s="19">
        <v>1.02</v>
      </c>
      <c r="N1788" s="19">
        <v>1.03</v>
      </c>
      <c r="O1788" s="19">
        <v>1.05</v>
      </c>
      <c r="P1788" s="19">
        <v>1.05</v>
      </c>
      <c r="Q1788" s="19">
        <v>1.04</v>
      </c>
      <c r="R1788" s="19">
        <v>1.04</v>
      </c>
      <c r="S1788" s="19">
        <v>1.05</v>
      </c>
      <c r="T1788" s="19">
        <v>1.05</v>
      </c>
      <c r="U1788" s="19">
        <v>1.05</v>
      </c>
      <c r="V1788" s="19">
        <v>1.06</v>
      </c>
      <c r="W1788" s="19">
        <v>1.06</v>
      </c>
      <c r="X1788" s="19">
        <v>1.06</v>
      </c>
      <c r="Y1788" s="19">
        <v>1.06</v>
      </c>
      <c r="Z1788" s="19">
        <v>1.06</v>
      </c>
      <c r="AA1788" s="19">
        <v>1.06</v>
      </c>
      <c r="AB1788" s="19">
        <v>1.07</v>
      </c>
      <c r="AC1788" s="19">
        <v>1.07</v>
      </c>
      <c r="AD1788" s="19">
        <v>1.06</v>
      </c>
      <c r="AE1788" s="19">
        <v>1.06</v>
      </c>
      <c r="AF1788" s="19">
        <v>1.07</v>
      </c>
      <c r="AG1788" s="19">
        <v>1.06</v>
      </c>
      <c r="AH1788" s="19">
        <v>1.04</v>
      </c>
      <c r="AI1788" s="19">
        <v>1.02</v>
      </c>
      <c r="AJ1788" s="19">
        <v>1</v>
      </c>
      <c r="AK1788" s="19">
        <v>0.99</v>
      </c>
    </row>
    <row r="1789" spans="1:37" x14ac:dyDescent="0.3">
      <c r="A1789" s="19" t="str">
        <f t="shared" si="42"/>
        <v>SDGbaseTRAv2_UrbAS_BAU_wICAGRcorrPVAXaaoil</v>
      </c>
      <c r="B1789" s="17" t="s">
        <v>221</v>
      </c>
      <c r="C1789" s="18" t="s">
        <v>277</v>
      </c>
      <c r="D1789" s="23" t="s">
        <v>212</v>
      </c>
      <c r="E1789" s="19" t="s">
        <v>10</v>
      </c>
      <c r="F1789" s="19">
        <v>1</v>
      </c>
      <c r="G1789" s="19">
        <v>0.92</v>
      </c>
      <c r="H1789" s="19">
        <v>0.93</v>
      </c>
      <c r="I1789" s="19">
        <v>0.97</v>
      </c>
      <c r="J1789" s="19">
        <v>0.99</v>
      </c>
      <c r="K1789" s="19">
        <v>1</v>
      </c>
      <c r="L1789" s="19">
        <v>1.01</v>
      </c>
      <c r="M1789" s="19">
        <v>1.01</v>
      </c>
      <c r="N1789" s="19">
        <v>1.01</v>
      </c>
      <c r="O1789" s="19">
        <v>1.03</v>
      </c>
      <c r="P1789" s="19">
        <v>1.03</v>
      </c>
      <c r="Q1789" s="19">
        <v>1.02</v>
      </c>
      <c r="R1789" s="19">
        <v>1.04</v>
      </c>
      <c r="S1789" s="19">
        <v>1.05</v>
      </c>
      <c r="T1789" s="19">
        <v>1.06</v>
      </c>
      <c r="U1789" s="19">
        <v>1.07</v>
      </c>
      <c r="V1789" s="19">
        <v>1.07</v>
      </c>
      <c r="W1789" s="19">
        <v>1.08</v>
      </c>
      <c r="X1789" s="19">
        <v>1.08</v>
      </c>
      <c r="Y1789" s="19">
        <v>1.0900000000000001</v>
      </c>
      <c r="Z1789" s="19">
        <v>1.1000000000000001</v>
      </c>
      <c r="AA1789" s="19">
        <v>1.1000000000000001</v>
      </c>
      <c r="AB1789" s="19">
        <v>1.1200000000000001</v>
      </c>
      <c r="AC1789" s="19">
        <v>1.1200000000000001</v>
      </c>
      <c r="AD1789" s="19">
        <v>1.1299999999999999</v>
      </c>
      <c r="AE1789" s="19">
        <v>1.1399999999999999</v>
      </c>
      <c r="AF1789" s="19">
        <v>1.1499999999999999</v>
      </c>
      <c r="AG1789" s="19">
        <v>1.1499999999999999</v>
      </c>
      <c r="AH1789" s="19">
        <v>1.1299999999999999</v>
      </c>
      <c r="AI1789" s="19">
        <v>1.1100000000000001</v>
      </c>
      <c r="AJ1789" s="19">
        <v>1.1000000000000001</v>
      </c>
      <c r="AK1789" s="19">
        <v>1.08</v>
      </c>
    </row>
    <row r="1790" spans="1:37" x14ac:dyDescent="0.3">
      <c r="A1790" s="19" t="str">
        <f t="shared" si="42"/>
        <v>SDGbaseTRAv2_UrbAS_BAU_wICAGRcorrPVAXaatub</v>
      </c>
      <c r="B1790" s="17" t="s">
        <v>221</v>
      </c>
      <c r="C1790" s="18" t="s">
        <v>277</v>
      </c>
      <c r="D1790" s="23" t="s">
        <v>212</v>
      </c>
      <c r="E1790" s="19" t="s">
        <v>11</v>
      </c>
      <c r="F1790" s="19">
        <v>1</v>
      </c>
      <c r="G1790" s="19">
        <v>0.98</v>
      </c>
      <c r="H1790" s="19">
        <v>0.97</v>
      </c>
      <c r="I1790" s="19">
        <v>0.98</v>
      </c>
      <c r="J1790" s="19">
        <v>0.98</v>
      </c>
      <c r="K1790" s="19">
        <v>0.98</v>
      </c>
      <c r="L1790" s="19">
        <v>0.98</v>
      </c>
      <c r="M1790" s="19">
        <v>0.98</v>
      </c>
      <c r="N1790" s="19">
        <v>0.98</v>
      </c>
      <c r="O1790" s="19">
        <v>0.98</v>
      </c>
      <c r="P1790" s="19">
        <v>0.97</v>
      </c>
      <c r="Q1790" s="19">
        <v>0.97</v>
      </c>
      <c r="R1790" s="19">
        <v>0.97</v>
      </c>
      <c r="S1790" s="19">
        <v>0.98</v>
      </c>
      <c r="T1790" s="19">
        <v>0.98</v>
      </c>
      <c r="U1790" s="19">
        <v>0.98</v>
      </c>
      <c r="V1790" s="19">
        <v>0.98</v>
      </c>
      <c r="W1790" s="19">
        <v>0.98</v>
      </c>
      <c r="X1790" s="19">
        <v>0.98</v>
      </c>
      <c r="Y1790" s="19">
        <v>0.98</v>
      </c>
      <c r="Z1790" s="19">
        <v>0.98</v>
      </c>
      <c r="AA1790" s="19">
        <v>0.98</v>
      </c>
      <c r="AB1790" s="19">
        <v>0.99</v>
      </c>
      <c r="AC1790" s="19">
        <v>0.98</v>
      </c>
      <c r="AD1790" s="19">
        <v>0.99</v>
      </c>
      <c r="AE1790" s="19">
        <v>0.99</v>
      </c>
      <c r="AF1790" s="19">
        <v>0.99</v>
      </c>
      <c r="AG1790" s="19">
        <v>0.99</v>
      </c>
      <c r="AH1790" s="19">
        <v>0.97</v>
      </c>
      <c r="AI1790" s="19">
        <v>0.96</v>
      </c>
      <c r="AJ1790" s="19">
        <v>0.95</v>
      </c>
      <c r="AK1790" s="19">
        <v>0.94</v>
      </c>
    </row>
    <row r="1791" spans="1:37" x14ac:dyDescent="0.3">
      <c r="A1791" s="19" t="str">
        <f t="shared" ref="A1791:A1854" si="43">_xlfn.CONCAT(C1791,D1791,E1791)</f>
        <v>SDGbaseTRAv2_UrbAS_BAU_wICAGRcorrPVAXaapul</v>
      </c>
      <c r="B1791" s="17" t="s">
        <v>221</v>
      </c>
      <c r="C1791" s="18" t="s">
        <v>277</v>
      </c>
      <c r="D1791" s="23" t="s">
        <v>212</v>
      </c>
      <c r="E1791" s="19" t="s">
        <v>12</v>
      </c>
      <c r="F1791" s="19">
        <v>1</v>
      </c>
      <c r="G1791" s="19">
        <v>0.95</v>
      </c>
      <c r="H1791" s="19">
        <v>0.94</v>
      </c>
      <c r="I1791" s="19">
        <v>0.96</v>
      </c>
      <c r="J1791" s="19">
        <v>0.97</v>
      </c>
      <c r="K1791" s="19">
        <v>0.97</v>
      </c>
      <c r="L1791" s="19">
        <v>0.98</v>
      </c>
      <c r="M1791" s="19">
        <v>0.97</v>
      </c>
      <c r="N1791" s="19">
        <v>0.96</v>
      </c>
      <c r="O1791" s="19">
        <v>0.96</v>
      </c>
      <c r="P1791" s="19">
        <v>0.95</v>
      </c>
      <c r="Q1791" s="19">
        <v>0.94</v>
      </c>
      <c r="R1791" s="19">
        <v>0.95</v>
      </c>
      <c r="S1791" s="19">
        <v>0.95</v>
      </c>
      <c r="T1791" s="19">
        <v>0.96</v>
      </c>
      <c r="U1791" s="19">
        <v>0.96</v>
      </c>
      <c r="V1791" s="19">
        <v>0.96</v>
      </c>
      <c r="W1791" s="19">
        <v>0.96</v>
      </c>
      <c r="X1791" s="19">
        <v>0.96</v>
      </c>
      <c r="Y1791" s="19">
        <v>0.96</v>
      </c>
      <c r="Z1791" s="19">
        <v>0.96</v>
      </c>
      <c r="AA1791" s="19">
        <v>0.97</v>
      </c>
      <c r="AB1791" s="19">
        <v>0.97</v>
      </c>
      <c r="AC1791" s="19">
        <v>0.97</v>
      </c>
      <c r="AD1791" s="19">
        <v>0.97</v>
      </c>
      <c r="AE1791" s="19">
        <v>0.98</v>
      </c>
      <c r="AF1791" s="19">
        <v>0.98</v>
      </c>
      <c r="AG1791" s="19">
        <v>0.99</v>
      </c>
      <c r="AH1791" s="19">
        <v>0.98</v>
      </c>
      <c r="AI1791" s="19">
        <v>0.97</v>
      </c>
      <c r="AJ1791" s="19">
        <v>0.97</v>
      </c>
      <c r="AK1791" s="19">
        <v>0.97</v>
      </c>
    </row>
    <row r="1792" spans="1:37" x14ac:dyDescent="0.3">
      <c r="A1792" s="19" t="str">
        <f t="shared" si="43"/>
        <v>SDGbaseTRAv2_UrbAS_BAU_wICAGRcorrPVAXaasug</v>
      </c>
      <c r="B1792" s="17" t="s">
        <v>221</v>
      </c>
      <c r="C1792" s="18" t="s">
        <v>277</v>
      </c>
      <c r="D1792" s="23" t="s">
        <v>212</v>
      </c>
      <c r="E1792" s="19" t="s">
        <v>13</v>
      </c>
      <c r="F1792" s="19">
        <v>1</v>
      </c>
      <c r="G1792" s="19">
        <v>0.98</v>
      </c>
      <c r="H1792" s="19">
        <v>0.97</v>
      </c>
      <c r="I1792" s="19">
        <v>0.97</v>
      </c>
      <c r="J1792" s="19">
        <v>0.98</v>
      </c>
      <c r="K1792" s="19">
        <v>0.98</v>
      </c>
      <c r="L1792" s="19">
        <v>0.98</v>
      </c>
      <c r="M1792" s="19">
        <v>0.98</v>
      </c>
      <c r="N1792" s="19">
        <v>0.97</v>
      </c>
      <c r="O1792" s="19">
        <v>0.99</v>
      </c>
      <c r="P1792" s="19">
        <v>0.98</v>
      </c>
      <c r="Q1792" s="19">
        <v>0.97</v>
      </c>
      <c r="R1792" s="19">
        <v>0.97</v>
      </c>
      <c r="S1792" s="19">
        <v>0.97</v>
      </c>
      <c r="T1792" s="19">
        <v>0.97</v>
      </c>
      <c r="U1792" s="19">
        <v>0.97</v>
      </c>
      <c r="V1792" s="19">
        <v>0.97</v>
      </c>
      <c r="W1792" s="19">
        <v>0.97</v>
      </c>
      <c r="X1792" s="19">
        <v>0.97</v>
      </c>
      <c r="Y1792" s="19">
        <v>0.97</v>
      </c>
      <c r="Z1792" s="19">
        <v>0.97</v>
      </c>
      <c r="AA1792" s="19">
        <v>0.97</v>
      </c>
      <c r="AB1792" s="19">
        <v>0.97</v>
      </c>
      <c r="AC1792" s="19">
        <v>0.97</v>
      </c>
      <c r="AD1792" s="19">
        <v>0.97</v>
      </c>
      <c r="AE1792" s="19">
        <v>0.97</v>
      </c>
      <c r="AF1792" s="19">
        <v>0.97</v>
      </c>
      <c r="AG1792" s="19">
        <v>0.97</v>
      </c>
      <c r="AH1792" s="19">
        <v>0.96</v>
      </c>
      <c r="AI1792" s="19">
        <v>0.95</v>
      </c>
      <c r="AJ1792" s="19">
        <v>0.95</v>
      </c>
      <c r="AK1792" s="19">
        <v>0.94</v>
      </c>
    </row>
    <row r="1793" spans="1:37" x14ac:dyDescent="0.3">
      <c r="A1793" s="19" t="str">
        <f t="shared" si="43"/>
        <v>SDGbaseTRAv2_UrbAS_BAU_wICAGRcorrPVAXaaoth</v>
      </c>
      <c r="B1793" s="17" t="s">
        <v>221</v>
      </c>
      <c r="C1793" s="18" t="s">
        <v>277</v>
      </c>
      <c r="D1793" s="23" t="s">
        <v>212</v>
      </c>
      <c r="E1793" s="19" t="s">
        <v>14</v>
      </c>
      <c r="F1793" s="19">
        <v>1</v>
      </c>
      <c r="G1793" s="19">
        <v>0.93</v>
      </c>
      <c r="H1793" s="19">
        <v>0.96</v>
      </c>
      <c r="I1793" s="19">
        <v>0.97</v>
      </c>
      <c r="J1793" s="19">
        <v>0.98</v>
      </c>
      <c r="K1793" s="19">
        <v>1</v>
      </c>
      <c r="L1793" s="19">
        <v>1.02</v>
      </c>
      <c r="M1793" s="19">
        <v>1.04</v>
      </c>
      <c r="N1793" s="19">
        <v>1.06</v>
      </c>
      <c r="O1793" s="19">
        <v>1.1499999999999999</v>
      </c>
      <c r="P1793" s="19">
        <v>1.17</v>
      </c>
      <c r="Q1793" s="19">
        <v>1.17</v>
      </c>
      <c r="R1793" s="19">
        <v>1.19</v>
      </c>
      <c r="S1793" s="19">
        <v>1.21</v>
      </c>
      <c r="T1793" s="19">
        <v>1.23</v>
      </c>
      <c r="U1793" s="19">
        <v>1.26</v>
      </c>
      <c r="V1793" s="19">
        <v>1.29</v>
      </c>
      <c r="W1793" s="19">
        <v>1.32</v>
      </c>
      <c r="X1793" s="19">
        <v>1.37</v>
      </c>
      <c r="Y1793" s="19">
        <v>1.4</v>
      </c>
      <c r="Z1793" s="19">
        <v>1.42</v>
      </c>
      <c r="AA1793" s="19">
        <v>1.45</v>
      </c>
      <c r="AB1793" s="19">
        <v>1.5</v>
      </c>
      <c r="AC1793" s="19">
        <v>1.52</v>
      </c>
      <c r="AD1793" s="19">
        <v>1.55</v>
      </c>
      <c r="AE1793" s="19">
        <v>1.57</v>
      </c>
      <c r="AF1793" s="19">
        <v>1.6</v>
      </c>
      <c r="AG1793" s="19">
        <v>1.62</v>
      </c>
      <c r="AH1793" s="19">
        <v>1.58</v>
      </c>
      <c r="AI1793" s="19">
        <v>1.52</v>
      </c>
      <c r="AJ1793" s="19">
        <v>1.47</v>
      </c>
      <c r="AK1793" s="19">
        <v>1.42</v>
      </c>
    </row>
    <row r="1794" spans="1:37" x14ac:dyDescent="0.3">
      <c r="A1794" s="19" t="str">
        <f t="shared" si="43"/>
        <v>SDGbaseTRAv2_UrbAS_BAU_wICAGRcorrPVAXalani</v>
      </c>
      <c r="B1794" s="17" t="s">
        <v>221</v>
      </c>
      <c r="C1794" s="18" t="s">
        <v>277</v>
      </c>
      <c r="D1794" s="23" t="s">
        <v>212</v>
      </c>
      <c r="E1794" s="19" t="s">
        <v>15</v>
      </c>
      <c r="F1794" s="19">
        <v>1</v>
      </c>
      <c r="G1794" s="19">
        <v>0.8</v>
      </c>
      <c r="H1794" s="19">
        <v>0.85</v>
      </c>
      <c r="I1794" s="19">
        <v>0.87</v>
      </c>
      <c r="J1794" s="19">
        <v>0.89</v>
      </c>
      <c r="K1794" s="19">
        <v>0.9</v>
      </c>
      <c r="L1794" s="19">
        <v>0.9</v>
      </c>
      <c r="M1794" s="19">
        <v>0.9</v>
      </c>
      <c r="N1794" s="19">
        <v>0.9</v>
      </c>
      <c r="O1794" s="19">
        <v>0.96</v>
      </c>
      <c r="P1794" s="19">
        <v>0.94</v>
      </c>
      <c r="Q1794" s="19">
        <v>0.93</v>
      </c>
      <c r="R1794" s="19">
        <v>0.92</v>
      </c>
      <c r="S1794" s="19">
        <v>0.92</v>
      </c>
      <c r="T1794" s="19">
        <v>0.93</v>
      </c>
      <c r="U1794" s="19">
        <v>0.93</v>
      </c>
      <c r="V1794" s="19">
        <v>0.93</v>
      </c>
      <c r="W1794" s="19">
        <v>0.93</v>
      </c>
      <c r="X1794" s="19">
        <v>0.93</v>
      </c>
      <c r="Y1794" s="19">
        <v>0.94</v>
      </c>
      <c r="Z1794" s="19">
        <v>0.93</v>
      </c>
      <c r="AA1794" s="19">
        <v>0.93</v>
      </c>
      <c r="AB1794" s="19">
        <v>0.95</v>
      </c>
      <c r="AC1794" s="19">
        <v>0.95</v>
      </c>
      <c r="AD1794" s="19">
        <v>0.95</v>
      </c>
      <c r="AE1794" s="19">
        <v>0.94</v>
      </c>
      <c r="AF1794" s="19">
        <v>0.95</v>
      </c>
      <c r="AG1794" s="19">
        <v>0.94</v>
      </c>
      <c r="AH1794" s="19">
        <v>0.97</v>
      </c>
      <c r="AI1794" s="19">
        <v>0.99</v>
      </c>
      <c r="AJ1794" s="19">
        <v>0.99</v>
      </c>
      <c r="AK1794" s="19">
        <v>0.99</v>
      </c>
    </row>
    <row r="1795" spans="1:37" x14ac:dyDescent="0.3">
      <c r="A1795" s="19" t="str">
        <f t="shared" si="43"/>
        <v>SDGbaseTRAv2_UrbAS_BAU_wICAGRcorrPVAXafore</v>
      </c>
      <c r="B1795" s="17" t="s">
        <v>221</v>
      </c>
      <c r="C1795" s="18" t="s">
        <v>277</v>
      </c>
      <c r="D1795" s="23" t="s">
        <v>212</v>
      </c>
      <c r="E1795" s="19" t="s">
        <v>16</v>
      </c>
      <c r="F1795" s="19">
        <v>1</v>
      </c>
      <c r="G1795" s="19">
        <v>0.96</v>
      </c>
      <c r="H1795" s="19">
        <v>0.95</v>
      </c>
      <c r="I1795" s="19">
        <v>0.96</v>
      </c>
      <c r="J1795" s="19">
        <v>0.96</v>
      </c>
      <c r="K1795" s="19">
        <v>0.96</v>
      </c>
      <c r="L1795" s="19">
        <v>0.96</v>
      </c>
      <c r="M1795" s="19">
        <v>0.96</v>
      </c>
      <c r="N1795" s="19">
        <v>0.96</v>
      </c>
      <c r="O1795" s="19">
        <v>0.97</v>
      </c>
      <c r="P1795" s="19">
        <v>0.97</v>
      </c>
      <c r="Q1795" s="19">
        <v>0.96</v>
      </c>
      <c r="R1795" s="19">
        <v>0.96</v>
      </c>
      <c r="S1795" s="19">
        <v>0.96</v>
      </c>
      <c r="T1795" s="19">
        <v>0.96</v>
      </c>
      <c r="U1795" s="19">
        <v>0.96</v>
      </c>
      <c r="V1795" s="19">
        <v>0.97</v>
      </c>
      <c r="W1795" s="19">
        <v>0.97</v>
      </c>
      <c r="X1795" s="19">
        <v>0.98</v>
      </c>
      <c r="Y1795" s="19">
        <v>0.98</v>
      </c>
      <c r="Z1795" s="19">
        <v>0.98</v>
      </c>
      <c r="AA1795" s="19">
        <v>0.98</v>
      </c>
      <c r="AB1795" s="19">
        <v>0.98</v>
      </c>
      <c r="AC1795" s="19">
        <v>0.97</v>
      </c>
      <c r="AD1795" s="19">
        <v>0.97</v>
      </c>
      <c r="AE1795" s="19">
        <v>0.97</v>
      </c>
      <c r="AF1795" s="19">
        <v>0.98</v>
      </c>
      <c r="AG1795" s="19">
        <v>0.97</v>
      </c>
      <c r="AH1795" s="19">
        <v>0.96</v>
      </c>
      <c r="AI1795" s="19">
        <v>0.95</v>
      </c>
      <c r="AJ1795" s="19">
        <v>0.95</v>
      </c>
      <c r="AK1795" s="19">
        <v>0.95</v>
      </c>
    </row>
    <row r="1796" spans="1:37" x14ac:dyDescent="0.3">
      <c r="A1796" s="19" t="str">
        <f t="shared" si="43"/>
        <v>SDGbaseTRAv2_UrbAS_BAU_wICAGRcorrPVAXafish</v>
      </c>
      <c r="B1796" s="17" t="s">
        <v>221</v>
      </c>
      <c r="C1796" s="18" t="s">
        <v>277</v>
      </c>
      <c r="D1796" s="23" t="s">
        <v>212</v>
      </c>
      <c r="E1796" s="19" t="s">
        <v>17</v>
      </c>
      <c r="F1796" s="19">
        <v>1</v>
      </c>
      <c r="G1796" s="19">
        <v>0.93</v>
      </c>
      <c r="H1796" s="19">
        <v>0.94</v>
      </c>
      <c r="I1796" s="19">
        <v>0.93</v>
      </c>
      <c r="J1796" s="19">
        <v>0.93</v>
      </c>
      <c r="K1796" s="19">
        <v>0.93</v>
      </c>
      <c r="L1796" s="19">
        <v>0.93</v>
      </c>
      <c r="M1796" s="19">
        <v>0.93</v>
      </c>
      <c r="N1796" s="19">
        <v>0.93</v>
      </c>
      <c r="O1796" s="19">
        <v>0.97</v>
      </c>
      <c r="P1796" s="19">
        <v>0.97</v>
      </c>
      <c r="Q1796" s="19">
        <v>0.96</v>
      </c>
      <c r="R1796" s="19">
        <v>0.95</v>
      </c>
      <c r="S1796" s="19">
        <v>0.95</v>
      </c>
      <c r="T1796" s="19">
        <v>0.95</v>
      </c>
      <c r="U1796" s="19">
        <v>0.95</v>
      </c>
      <c r="V1796" s="19">
        <v>0.95</v>
      </c>
      <c r="W1796" s="19">
        <v>0.95</v>
      </c>
      <c r="X1796" s="19">
        <v>0.95</v>
      </c>
      <c r="Y1796" s="19">
        <v>0.95</v>
      </c>
      <c r="Z1796" s="19">
        <v>0.95</v>
      </c>
      <c r="AA1796" s="19">
        <v>0.96</v>
      </c>
      <c r="AB1796" s="19">
        <v>0.97</v>
      </c>
      <c r="AC1796" s="19">
        <v>0.97</v>
      </c>
      <c r="AD1796" s="19">
        <v>0.97</v>
      </c>
      <c r="AE1796" s="19">
        <v>0.97</v>
      </c>
      <c r="AF1796" s="19">
        <v>0.97</v>
      </c>
      <c r="AG1796" s="19">
        <v>0.97</v>
      </c>
      <c r="AH1796" s="19">
        <v>0.98</v>
      </c>
      <c r="AI1796" s="19">
        <v>0.98</v>
      </c>
      <c r="AJ1796" s="19">
        <v>0.98</v>
      </c>
      <c r="AK1796" s="19">
        <v>0.98</v>
      </c>
    </row>
    <row r="1797" spans="1:37" x14ac:dyDescent="0.3">
      <c r="A1797" s="19" t="str">
        <f t="shared" si="43"/>
        <v>SDGbaseTRAv2_UrbAS_BAU_wICAGRcorrPVAXacoal</v>
      </c>
      <c r="B1797" s="17" t="s">
        <v>221</v>
      </c>
      <c r="C1797" s="18" t="s">
        <v>277</v>
      </c>
      <c r="D1797" s="23" t="s">
        <v>212</v>
      </c>
      <c r="E1797" s="19" t="s">
        <v>18</v>
      </c>
      <c r="F1797" s="19">
        <v>1</v>
      </c>
      <c r="G1797" s="19">
        <v>1.03</v>
      </c>
      <c r="H1797" s="19">
        <v>1.05</v>
      </c>
      <c r="I1797" s="19">
        <v>1.04</v>
      </c>
      <c r="J1797" s="19">
        <v>1.04</v>
      </c>
      <c r="K1797" s="19">
        <v>1.04</v>
      </c>
      <c r="L1797" s="19">
        <v>1.04</v>
      </c>
      <c r="M1797" s="19">
        <v>1.05</v>
      </c>
      <c r="N1797" s="19">
        <v>1.06</v>
      </c>
      <c r="O1797" s="19">
        <v>1.1100000000000001</v>
      </c>
      <c r="P1797" s="19">
        <v>1.1200000000000001</v>
      </c>
      <c r="Q1797" s="19">
        <v>1.1299999999999999</v>
      </c>
      <c r="R1797" s="19">
        <v>1.1399999999999999</v>
      </c>
      <c r="S1797" s="19">
        <v>1.1399999999999999</v>
      </c>
      <c r="T1797" s="19">
        <v>1.1499999999999999</v>
      </c>
      <c r="U1797" s="19">
        <v>1.1599999999999999</v>
      </c>
      <c r="V1797" s="19">
        <v>1.1599999999999999</v>
      </c>
      <c r="W1797" s="19">
        <v>1.17</v>
      </c>
      <c r="X1797" s="19">
        <v>1.18</v>
      </c>
      <c r="Y1797" s="19">
        <v>1.19</v>
      </c>
      <c r="Z1797" s="19">
        <v>1.2</v>
      </c>
      <c r="AA1797" s="19">
        <v>1.21</v>
      </c>
      <c r="AB1797" s="19">
        <v>1.23</v>
      </c>
      <c r="AC1797" s="19">
        <v>1.25</v>
      </c>
      <c r="AD1797" s="19">
        <v>1.27</v>
      </c>
      <c r="AE1797" s="19">
        <v>1.29</v>
      </c>
      <c r="AF1797" s="19">
        <v>1.31</v>
      </c>
      <c r="AG1797" s="19">
        <v>1.34</v>
      </c>
      <c r="AH1797" s="19">
        <v>1.38</v>
      </c>
      <c r="AI1797" s="19">
        <v>1.42</v>
      </c>
      <c r="AJ1797" s="19">
        <v>1.51</v>
      </c>
      <c r="AK1797" s="19">
        <v>1.68</v>
      </c>
    </row>
    <row r="1798" spans="1:37" x14ac:dyDescent="0.3">
      <c r="A1798" s="19" t="str">
        <f t="shared" si="43"/>
        <v>SDGbaseTRAv2_UrbAS_BAU_wICAGRcorrPVAXagold</v>
      </c>
      <c r="B1798" s="17" t="s">
        <v>221</v>
      </c>
      <c r="C1798" s="18" t="s">
        <v>277</v>
      </c>
      <c r="D1798" s="23" t="s">
        <v>212</v>
      </c>
      <c r="E1798" s="19" t="s">
        <v>19</v>
      </c>
      <c r="F1798" s="19">
        <v>1</v>
      </c>
      <c r="G1798" s="19">
        <v>0.98</v>
      </c>
      <c r="H1798" s="19">
        <v>1</v>
      </c>
      <c r="I1798" s="19">
        <v>1</v>
      </c>
      <c r="J1798" s="19">
        <v>1</v>
      </c>
      <c r="K1798" s="19">
        <v>1.01</v>
      </c>
      <c r="L1798" s="19">
        <v>1.02</v>
      </c>
      <c r="M1798" s="19">
        <v>1.05</v>
      </c>
      <c r="N1798" s="19">
        <v>1.07</v>
      </c>
      <c r="O1798" s="19">
        <v>1.1499999999999999</v>
      </c>
      <c r="P1798" s="19">
        <v>1.18</v>
      </c>
      <c r="Q1798" s="19">
        <v>1.19</v>
      </c>
      <c r="R1798" s="19">
        <v>1.2</v>
      </c>
      <c r="S1798" s="19">
        <v>1.21</v>
      </c>
      <c r="T1798" s="19">
        <v>1.23</v>
      </c>
      <c r="U1798" s="19">
        <v>1.25</v>
      </c>
      <c r="V1798" s="19">
        <v>1.26</v>
      </c>
      <c r="W1798" s="19">
        <v>1.28</v>
      </c>
      <c r="X1798" s="19">
        <v>1.3</v>
      </c>
      <c r="Y1798" s="19">
        <v>1.31</v>
      </c>
      <c r="Z1798" s="19">
        <v>1.32</v>
      </c>
      <c r="AA1798" s="19">
        <v>1.33</v>
      </c>
      <c r="AB1798" s="19">
        <v>1.36</v>
      </c>
      <c r="AC1798" s="19">
        <v>1.37</v>
      </c>
      <c r="AD1798" s="19">
        <v>1.38</v>
      </c>
      <c r="AE1798" s="19">
        <v>1.38</v>
      </c>
      <c r="AF1798" s="19">
        <v>1.39</v>
      </c>
      <c r="AG1798" s="19">
        <v>1.35</v>
      </c>
      <c r="AH1798" s="19">
        <v>1.3</v>
      </c>
      <c r="AI1798" s="19">
        <v>1.22</v>
      </c>
      <c r="AJ1798" s="19">
        <v>1.1399999999999999</v>
      </c>
      <c r="AK1798" s="19">
        <v>1.06</v>
      </c>
    </row>
    <row r="1799" spans="1:37" x14ac:dyDescent="0.3">
      <c r="A1799" s="19" t="str">
        <f t="shared" si="43"/>
        <v>SDGbaseTRAv2_UrbAS_BAU_wICAGRcorrPVAXangas</v>
      </c>
      <c r="B1799" s="17" t="s">
        <v>221</v>
      </c>
      <c r="C1799" s="18" t="s">
        <v>277</v>
      </c>
      <c r="D1799" s="23" t="s">
        <v>212</v>
      </c>
      <c r="E1799" s="19" t="s">
        <v>20</v>
      </c>
      <c r="F1799" s="19">
        <v>1</v>
      </c>
      <c r="G1799" s="19">
        <v>1.05</v>
      </c>
      <c r="H1799" s="19">
        <v>1.06</v>
      </c>
      <c r="I1799" s="19">
        <v>1.05</v>
      </c>
      <c r="J1799" s="19">
        <v>1.05</v>
      </c>
      <c r="K1799" s="19">
        <v>1.05</v>
      </c>
      <c r="L1799" s="19">
        <v>1.06</v>
      </c>
      <c r="M1799" s="19">
        <v>1.07</v>
      </c>
      <c r="N1799" s="19">
        <v>1.08</v>
      </c>
      <c r="O1799" s="19">
        <v>1.1599999999999999</v>
      </c>
      <c r="P1799" s="19">
        <v>1.18</v>
      </c>
      <c r="Q1799" s="19">
        <v>1.18</v>
      </c>
      <c r="R1799" s="19">
        <v>1.18</v>
      </c>
      <c r="S1799" s="19">
        <v>1.19</v>
      </c>
      <c r="T1799" s="19">
        <v>1.19</v>
      </c>
      <c r="U1799" s="19">
        <v>1.2</v>
      </c>
      <c r="V1799" s="19">
        <v>1.2</v>
      </c>
      <c r="W1799" s="19">
        <v>1.21</v>
      </c>
      <c r="X1799" s="19">
        <v>1.22</v>
      </c>
      <c r="Y1799" s="19">
        <v>1.22</v>
      </c>
      <c r="Z1799" s="19">
        <v>1.22</v>
      </c>
      <c r="AA1799" s="19">
        <v>1.22</v>
      </c>
      <c r="AB1799" s="19">
        <v>1.24</v>
      </c>
      <c r="AC1799" s="19">
        <v>1.24</v>
      </c>
      <c r="AD1799" s="19">
        <v>1.25</v>
      </c>
      <c r="AE1799" s="19">
        <v>1.25</v>
      </c>
      <c r="AF1799" s="19">
        <v>1.25</v>
      </c>
      <c r="AG1799" s="19">
        <v>1.25</v>
      </c>
      <c r="AH1799" s="19">
        <v>1.24</v>
      </c>
      <c r="AI1799" s="19">
        <v>1.21</v>
      </c>
      <c r="AJ1799" s="19">
        <v>1.19</v>
      </c>
      <c r="AK1799" s="19">
        <v>1.17</v>
      </c>
    </row>
    <row r="1800" spans="1:37" x14ac:dyDescent="0.3">
      <c r="A1800" s="19" t="str">
        <f t="shared" si="43"/>
        <v>SDGbaseTRAv2_UrbAS_BAU_wICAGRcorrPVAXapgm</v>
      </c>
      <c r="B1800" s="17" t="s">
        <v>221</v>
      </c>
      <c r="C1800" s="18" t="s">
        <v>277</v>
      </c>
      <c r="D1800" s="23" t="s">
        <v>212</v>
      </c>
      <c r="E1800" s="19" t="s">
        <v>21</v>
      </c>
      <c r="F1800" s="19">
        <v>1</v>
      </c>
      <c r="G1800" s="19">
        <v>0.69</v>
      </c>
      <c r="H1800" s="19">
        <v>0.83</v>
      </c>
      <c r="I1800" s="19">
        <v>0.96</v>
      </c>
      <c r="J1800" s="19">
        <v>1.05</v>
      </c>
      <c r="K1800" s="19">
        <v>1.0900000000000001</v>
      </c>
      <c r="L1800" s="19">
        <v>1.1000000000000001</v>
      </c>
      <c r="M1800" s="19">
        <v>1.02</v>
      </c>
      <c r="N1800" s="19">
        <v>0.98</v>
      </c>
      <c r="O1800" s="19">
        <v>0.96</v>
      </c>
      <c r="P1800" s="19">
        <v>0.95</v>
      </c>
      <c r="Q1800" s="19">
        <v>0.95</v>
      </c>
      <c r="R1800" s="19">
        <v>0.97</v>
      </c>
      <c r="S1800" s="19">
        <v>0.98</v>
      </c>
      <c r="T1800" s="19">
        <v>0.99</v>
      </c>
      <c r="U1800" s="19">
        <v>0.99</v>
      </c>
      <c r="V1800" s="19">
        <v>0.99</v>
      </c>
      <c r="W1800" s="19">
        <v>1</v>
      </c>
      <c r="X1800" s="19">
        <v>1</v>
      </c>
      <c r="Y1800" s="19">
        <v>1</v>
      </c>
      <c r="Z1800" s="19">
        <v>1</v>
      </c>
      <c r="AA1800" s="19">
        <v>1</v>
      </c>
      <c r="AB1800" s="19">
        <v>1.39</v>
      </c>
      <c r="AC1800" s="19">
        <v>1.53</v>
      </c>
      <c r="AD1800" s="19">
        <v>1.49</v>
      </c>
      <c r="AE1800" s="19">
        <v>1.44</v>
      </c>
      <c r="AF1800" s="19">
        <v>1.39</v>
      </c>
      <c r="AG1800" s="19">
        <v>1.36</v>
      </c>
      <c r="AH1800" s="19">
        <v>1.54</v>
      </c>
      <c r="AI1800" s="19">
        <v>1.66</v>
      </c>
      <c r="AJ1800" s="19">
        <v>1.67</v>
      </c>
      <c r="AK1800" s="19">
        <v>1.66</v>
      </c>
    </row>
    <row r="1801" spans="1:37" x14ac:dyDescent="0.3">
      <c r="A1801" s="19" t="str">
        <f t="shared" si="43"/>
        <v>SDGbaseTRAv2_UrbAS_BAU_wICAGRcorrPVAXamore</v>
      </c>
      <c r="B1801" s="17" t="s">
        <v>221</v>
      </c>
      <c r="C1801" s="18" t="s">
        <v>277</v>
      </c>
      <c r="D1801" s="23" t="s">
        <v>212</v>
      </c>
      <c r="E1801" s="19" t="s">
        <v>22</v>
      </c>
      <c r="F1801" s="19">
        <v>1</v>
      </c>
      <c r="G1801" s="19">
        <v>1.06</v>
      </c>
      <c r="H1801" s="19">
        <v>1.07</v>
      </c>
      <c r="I1801" s="19">
        <v>1.06</v>
      </c>
      <c r="J1801" s="19">
        <v>1.06</v>
      </c>
      <c r="K1801" s="19">
        <v>1.05</v>
      </c>
      <c r="L1801" s="19">
        <v>1.05</v>
      </c>
      <c r="M1801" s="19">
        <v>1.06</v>
      </c>
      <c r="N1801" s="19">
        <v>1.06</v>
      </c>
      <c r="O1801" s="19">
        <v>1.0900000000000001</v>
      </c>
      <c r="P1801" s="19">
        <v>1.0900000000000001</v>
      </c>
      <c r="Q1801" s="19">
        <v>1.08</v>
      </c>
      <c r="R1801" s="19">
        <v>1.07</v>
      </c>
      <c r="S1801" s="19">
        <v>1.07</v>
      </c>
      <c r="T1801" s="19">
        <v>1.07</v>
      </c>
      <c r="U1801" s="19">
        <v>1.06</v>
      </c>
      <c r="V1801" s="19">
        <v>1.06</v>
      </c>
      <c r="W1801" s="19">
        <v>1.06</v>
      </c>
      <c r="X1801" s="19">
        <v>1.06</v>
      </c>
      <c r="Y1801" s="19">
        <v>1.06</v>
      </c>
      <c r="Z1801" s="19">
        <v>1.05</v>
      </c>
      <c r="AA1801" s="19">
        <v>1.05</v>
      </c>
      <c r="AB1801" s="19">
        <v>1.05</v>
      </c>
      <c r="AC1801" s="19">
        <v>1.04</v>
      </c>
      <c r="AD1801" s="19">
        <v>1.04</v>
      </c>
      <c r="AE1801" s="19">
        <v>1.04</v>
      </c>
      <c r="AF1801" s="19">
        <v>1.04</v>
      </c>
      <c r="AG1801" s="19">
        <v>1.03</v>
      </c>
      <c r="AH1801" s="19">
        <v>1.01</v>
      </c>
      <c r="AI1801" s="19">
        <v>0.99</v>
      </c>
      <c r="AJ1801" s="19">
        <v>0.97</v>
      </c>
      <c r="AK1801" s="19">
        <v>0.95</v>
      </c>
    </row>
    <row r="1802" spans="1:37" x14ac:dyDescent="0.3">
      <c r="A1802" s="19" t="str">
        <f t="shared" si="43"/>
        <v>SDGbaseTRAv2_UrbAS_BAU_wICAGRcorrPVAXamine</v>
      </c>
      <c r="B1802" s="17" t="s">
        <v>221</v>
      </c>
      <c r="C1802" s="18" t="s">
        <v>277</v>
      </c>
      <c r="D1802" s="23" t="s">
        <v>212</v>
      </c>
      <c r="E1802" s="19" t="s">
        <v>23</v>
      </c>
      <c r="F1802" s="19">
        <v>1</v>
      </c>
      <c r="G1802" s="19">
        <v>1.03</v>
      </c>
      <c r="H1802" s="19">
        <v>1.03</v>
      </c>
      <c r="I1802" s="19">
        <v>1.04</v>
      </c>
      <c r="J1802" s="19">
        <v>1.05</v>
      </c>
      <c r="K1802" s="19">
        <v>1.04</v>
      </c>
      <c r="L1802" s="19">
        <v>1.04</v>
      </c>
      <c r="M1802" s="19">
        <v>1.05</v>
      </c>
      <c r="N1802" s="19">
        <v>1.04</v>
      </c>
      <c r="O1802" s="19">
        <v>1.06</v>
      </c>
      <c r="P1802" s="19">
        <v>1.05</v>
      </c>
      <c r="Q1802" s="19">
        <v>1.05</v>
      </c>
      <c r="R1802" s="19">
        <v>1.04</v>
      </c>
      <c r="S1802" s="19">
        <v>1.04</v>
      </c>
      <c r="T1802" s="19">
        <v>1.04</v>
      </c>
      <c r="U1802" s="19">
        <v>1.04</v>
      </c>
      <c r="V1802" s="19">
        <v>1.04</v>
      </c>
      <c r="W1802" s="19">
        <v>1.04</v>
      </c>
      <c r="X1802" s="19">
        <v>1.05</v>
      </c>
      <c r="Y1802" s="19">
        <v>1.06</v>
      </c>
      <c r="Z1802" s="19">
        <v>1.06</v>
      </c>
      <c r="AA1802" s="19">
        <v>1.06</v>
      </c>
      <c r="AB1802" s="19">
        <v>1.05</v>
      </c>
      <c r="AC1802" s="19">
        <v>1.05</v>
      </c>
      <c r="AD1802" s="19">
        <v>1.04</v>
      </c>
      <c r="AE1802" s="19">
        <v>1.04</v>
      </c>
      <c r="AF1802" s="19">
        <v>1.04</v>
      </c>
      <c r="AG1802" s="19">
        <v>1.05</v>
      </c>
      <c r="AH1802" s="19">
        <v>1.05</v>
      </c>
      <c r="AI1802" s="19">
        <v>1.04</v>
      </c>
      <c r="AJ1802" s="19">
        <v>1.03</v>
      </c>
      <c r="AK1802" s="19">
        <v>1.03</v>
      </c>
    </row>
    <row r="1803" spans="1:37" x14ac:dyDescent="0.3">
      <c r="A1803" s="19" t="str">
        <f t="shared" si="43"/>
        <v>SDGbaseTRAv2_UrbAS_BAU_wICAGRcorrPVAXameat</v>
      </c>
      <c r="B1803" s="17" t="s">
        <v>221</v>
      </c>
      <c r="C1803" s="18" t="s">
        <v>277</v>
      </c>
      <c r="D1803" s="23" t="s">
        <v>212</v>
      </c>
      <c r="E1803" s="19" t="s">
        <v>24</v>
      </c>
      <c r="F1803" s="19">
        <v>1</v>
      </c>
      <c r="G1803" s="19">
        <v>0.96</v>
      </c>
      <c r="H1803" s="19">
        <v>0.93</v>
      </c>
      <c r="I1803" s="19">
        <v>0.93</v>
      </c>
      <c r="J1803" s="19">
        <v>0.93</v>
      </c>
      <c r="K1803" s="19">
        <v>0.93</v>
      </c>
      <c r="L1803" s="19">
        <v>0.94</v>
      </c>
      <c r="M1803" s="19">
        <v>0.94</v>
      </c>
      <c r="N1803" s="19">
        <v>0.94</v>
      </c>
      <c r="O1803" s="19">
        <v>0.94</v>
      </c>
      <c r="P1803" s="19">
        <v>0.95</v>
      </c>
      <c r="Q1803" s="19">
        <v>0.95</v>
      </c>
      <c r="R1803" s="19">
        <v>0.95</v>
      </c>
      <c r="S1803" s="19">
        <v>0.95</v>
      </c>
      <c r="T1803" s="19">
        <v>0.95</v>
      </c>
      <c r="U1803" s="19">
        <v>0.95</v>
      </c>
      <c r="V1803" s="19">
        <v>0.95</v>
      </c>
      <c r="W1803" s="19">
        <v>0.96</v>
      </c>
      <c r="X1803" s="19">
        <v>0.96</v>
      </c>
      <c r="Y1803" s="19">
        <v>0.95</v>
      </c>
      <c r="Z1803" s="19">
        <v>0.95</v>
      </c>
      <c r="AA1803" s="19">
        <v>0.95</v>
      </c>
      <c r="AB1803" s="19">
        <v>0.95</v>
      </c>
      <c r="AC1803" s="19">
        <v>0.95</v>
      </c>
      <c r="AD1803" s="19">
        <v>0.95</v>
      </c>
      <c r="AE1803" s="19">
        <v>0.95</v>
      </c>
      <c r="AF1803" s="19">
        <v>0.96</v>
      </c>
      <c r="AG1803" s="19">
        <v>0.96</v>
      </c>
      <c r="AH1803" s="19">
        <v>0.95</v>
      </c>
      <c r="AI1803" s="19">
        <v>0.96</v>
      </c>
      <c r="AJ1803" s="19">
        <v>0.97</v>
      </c>
      <c r="AK1803" s="19">
        <v>0.97</v>
      </c>
    </row>
    <row r="1804" spans="1:37" x14ac:dyDescent="0.3">
      <c r="A1804" s="19" t="str">
        <f t="shared" si="43"/>
        <v>SDGbaseTRAv2_UrbAS_BAU_wICAGRcorrPVAXapfis</v>
      </c>
      <c r="B1804" s="17" t="s">
        <v>221</v>
      </c>
      <c r="C1804" s="18" t="s">
        <v>277</v>
      </c>
      <c r="D1804" s="23" t="s">
        <v>212</v>
      </c>
      <c r="E1804" s="19" t="s">
        <v>25</v>
      </c>
      <c r="F1804" s="19">
        <v>1</v>
      </c>
      <c r="G1804" s="19">
        <v>1</v>
      </c>
      <c r="H1804" s="19">
        <v>1</v>
      </c>
      <c r="I1804" s="19">
        <v>0.99</v>
      </c>
      <c r="J1804" s="19">
        <v>0.98</v>
      </c>
      <c r="K1804" s="19">
        <v>0.98</v>
      </c>
      <c r="L1804" s="19">
        <v>0.98</v>
      </c>
      <c r="M1804" s="19">
        <v>0.98</v>
      </c>
      <c r="N1804" s="19">
        <v>0.98</v>
      </c>
      <c r="O1804" s="19">
        <v>0.99</v>
      </c>
      <c r="P1804" s="19">
        <v>0.99</v>
      </c>
      <c r="Q1804" s="19">
        <v>0.99</v>
      </c>
      <c r="R1804" s="19">
        <v>0.99</v>
      </c>
      <c r="S1804" s="19">
        <v>0.99</v>
      </c>
      <c r="T1804" s="19">
        <v>1</v>
      </c>
      <c r="U1804" s="19">
        <v>1</v>
      </c>
      <c r="V1804" s="19">
        <v>1</v>
      </c>
      <c r="W1804" s="19">
        <v>1</v>
      </c>
      <c r="X1804" s="19">
        <v>1</v>
      </c>
      <c r="Y1804" s="19">
        <v>1</v>
      </c>
      <c r="Z1804" s="19">
        <v>1</v>
      </c>
      <c r="AA1804" s="19">
        <v>1</v>
      </c>
      <c r="AB1804" s="19">
        <v>1</v>
      </c>
      <c r="AC1804" s="19">
        <v>1</v>
      </c>
      <c r="AD1804" s="19">
        <v>1</v>
      </c>
      <c r="AE1804" s="19">
        <v>1</v>
      </c>
      <c r="AF1804" s="19">
        <v>1</v>
      </c>
      <c r="AG1804" s="19">
        <v>1</v>
      </c>
      <c r="AH1804" s="19">
        <v>0.99</v>
      </c>
      <c r="AI1804" s="19">
        <v>0.98</v>
      </c>
      <c r="AJ1804" s="19">
        <v>0.97</v>
      </c>
      <c r="AK1804" s="19">
        <v>0.96</v>
      </c>
    </row>
    <row r="1805" spans="1:37" x14ac:dyDescent="0.3">
      <c r="A1805" s="19" t="str">
        <f t="shared" si="43"/>
        <v>SDGbaseTRAv2_UrbAS_BAU_wICAGRcorrPVAXavege</v>
      </c>
      <c r="B1805" s="17" t="s">
        <v>221</v>
      </c>
      <c r="C1805" s="18" t="s">
        <v>277</v>
      </c>
      <c r="D1805" s="23" t="s">
        <v>212</v>
      </c>
      <c r="E1805" s="19" t="s">
        <v>26</v>
      </c>
      <c r="F1805" s="19">
        <v>1</v>
      </c>
      <c r="G1805" s="19">
        <v>0.98</v>
      </c>
      <c r="H1805" s="19">
        <v>0.99</v>
      </c>
      <c r="I1805" s="19">
        <v>0.98</v>
      </c>
      <c r="J1805" s="19">
        <v>0.98</v>
      </c>
      <c r="K1805" s="19">
        <v>0.98</v>
      </c>
      <c r="L1805" s="19">
        <v>0.98</v>
      </c>
      <c r="M1805" s="19">
        <v>0.98</v>
      </c>
      <c r="N1805" s="19">
        <v>0.99</v>
      </c>
      <c r="O1805" s="19">
        <v>1</v>
      </c>
      <c r="P1805" s="19">
        <v>1</v>
      </c>
      <c r="Q1805" s="19">
        <v>1</v>
      </c>
      <c r="R1805" s="19">
        <v>1</v>
      </c>
      <c r="S1805" s="19">
        <v>1</v>
      </c>
      <c r="T1805" s="19">
        <v>1</v>
      </c>
      <c r="U1805" s="19">
        <v>1</v>
      </c>
      <c r="V1805" s="19">
        <v>1</v>
      </c>
      <c r="W1805" s="19">
        <v>1.01</v>
      </c>
      <c r="X1805" s="19">
        <v>1.01</v>
      </c>
      <c r="Y1805" s="19">
        <v>1.01</v>
      </c>
      <c r="Z1805" s="19">
        <v>1.01</v>
      </c>
      <c r="AA1805" s="19">
        <v>1.01</v>
      </c>
      <c r="AB1805" s="19">
        <v>1.01</v>
      </c>
      <c r="AC1805" s="19">
        <v>1.01</v>
      </c>
      <c r="AD1805" s="19">
        <v>1.01</v>
      </c>
      <c r="AE1805" s="19">
        <v>1.01</v>
      </c>
      <c r="AF1805" s="19">
        <v>1.01</v>
      </c>
      <c r="AG1805" s="19">
        <v>1.01</v>
      </c>
      <c r="AH1805" s="19">
        <v>1</v>
      </c>
      <c r="AI1805" s="19">
        <v>0.99</v>
      </c>
      <c r="AJ1805" s="19">
        <v>0.98</v>
      </c>
      <c r="AK1805" s="19">
        <v>0.97</v>
      </c>
    </row>
    <row r="1806" spans="1:37" x14ac:dyDescent="0.3">
      <c r="A1806" s="19" t="str">
        <f t="shared" si="43"/>
        <v>SDGbaseTRAv2_UrbAS_BAU_wICAGRcorrPVAXafats</v>
      </c>
      <c r="B1806" s="17" t="s">
        <v>221</v>
      </c>
      <c r="C1806" s="18" t="s">
        <v>277</v>
      </c>
      <c r="D1806" s="23" t="s">
        <v>212</v>
      </c>
      <c r="E1806" s="19" t="s">
        <v>27</v>
      </c>
      <c r="F1806" s="19">
        <v>1</v>
      </c>
      <c r="G1806" s="19">
        <v>0.97</v>
      </c>
      <c r="H1806" s="19">
        <v>0.96</v>
      </c>
      <c r="I1806" s="19">
        <v>0.93</v>
      </c>
      <c r="J1806" s="19">
        <v>0.94</v>
      </c>
      <c r="K1806" s="19">
        <v>0.93</v>
      </c>
      <c r="L1806" s="19">
        <v>0.93</v>
      </c>
      <c r="M1806" s="19">
        <v>0.92</v>
      </c>
      <c r="N1806" s="19">
        <v>0.92</v>
      </c>
      <c r="O1806" s="19">
        <v>1.01</v>
      </c>
      <c r="P1806" s="19">
        <v>1</v>
      </c>
      <c r="Q1806" s="19">
        <v>0.97</v>
      </c>
      <c r="R1806" s="19">
        <v>0.95</v>
      </c>
      <c r="S1806" s="19">
        <v>0.93</v>
      </c>
      <c r="T1806" s="19">
        <v>0.92</v>
      </c>
      <c r="U1806" s="19">
        <v>0.92</v>
      </c>
      <c r="V1806" s="19">
        <v>0.9</v>
      </c>
      <c r="W1806" s="19">
        <v>0.9</v>
      </c>
      <c r="X1806" s="19">
        <v>0.91</v>
      </c>
      <c r="Y1806" s="19">
        <v>0.91</v>
      </c>
      <c r="Z1806" s="19">
        <v>0.91</v>
      </c>
      <c r="AA1806" s="19">
        <v>0.91</v>
      </c>
      <c r="AB1806" s="19">
        <v>0.93</v>
      </c>
      <c r="AC1806" s="19">
        <v>0.93</v>
      </c>
      <c r="AD1806" s="19">
        <v>0.93</v>
      </c>
      <c r="AE1806" s="19">
        <v>0.92</v>
      </c>
      <c r="AF1806" s="19">
        <v>0.91</v>
      </c>
      <c r="AG1806" s="19">
        <v>0.91</v>
      </c>
      <c r="AH1806" s="19">
        <v>0.92</v>
      </c>
      <c r="AI1806" s="19">
        <v>0.92</v>
      </c>
      <c r="AJ1806" s="19">
        <v>0.92</v>
      </c>
      <c r="AK1806" s="19">
        <v>0.92</v>
      </c>
    </row>
    <row r="1807" spans="1:37" x14ac:dyDescent="0.3">
      <c r="A1807" s="19" t="str">
        <f t="shared" si="43"/>
        <v>SDGbaseTRAv2_UrbAS_BAU_wICAGRcorrPVAXadair</v>
      </c>
      <c r="B1807" s="17" t="s">
        <v>221</v>
      </c>
      <c r="C1807" s="18" t="s">
        <v>277</v>
      </c>
      <c r="D1807" s="23" t="s">
        <v>212</v>
      </c>
      <c r="E1807" s="19" t="s">
        <v>28</v>
      </c>
      <c r="F1807" s="19">
        <v>1</v>
      </c>
      <c r="G1807" s="19">
        <v>0.99</v>
      </c>
      <c r="H1807" s="19">
        <v>0.98</v>
      </c>
      <c r="I1807" s="19">
        <v>0.98</v>
      </c>
      <c r="J1807" s="19">
        <v>0.98</v>
      </c>
      <c r="K1807" s="19">
        <v>0.98</v>
      </c>
      <c r="L1807" s="19">
        <v>0.98</v>
      </c>
      <c r="M1807" s="19">
        <v>0.98</v>
      </c>
      <c r="N1807" s="19">
        <v>0.98</v>
      </c>
      <c r="O1807" s="19">
        <v>0.99</v>
      </c>
      <c r="P1807" s="19">
        <v>0.99</v>
      </c>
      <c r="Q1807" s="19">
        <v>0.99</v>
      </c>
      <c r="R1807" s="19">
        <v>0.99</v>
      </c>
      <c r="S1807" s="19">
        <v>0.99</v>
      </c>
      <c r="T1807" s="19">
        <v>0.99</v>
      </c>
      <c r="U1807" s="19">
        <v>1</v>
      </c>
      <c r="V1807" s="19">
        <v>1</v>
      </c>
      <c r="W1807" s="19">
        <v>1</v>
      </c>
      <c r="X1807" s="19">
        <v>1.01</v>
      </c>
      <c r="Y1807" s="19">
        <v>1.01</v>
      </c>
      <c r="Z1807" s="19">
        <v>1</v>
      </c>
      <c r="AA1807" s="19">
        <v>1</v>
      </c>
      <c r="AB1807" s="19">
        <v>1.01</v>
      </c>
      <c r="AC1807" s="19">
        <v>1.01</v>
      </c>
      <c r="AD1807" s="19">
        <v>1</v>
      </c>
      <c r="AE1807" s="19">
        <v>1</v>
      </c>
      <c r="AF1807" s="19">
        <v>1</v>
      </c>
      <c r="AG1807" s="19">
        <v>1</v>
      </c>
      <c r="AH1807" s="19">
        <v>0.99</v>
      </c>
      <c r="AI1807" s="19">
        <v>0.98</v>
      </c>
      <c r="AJ1807" s="19">
        <v>0.98</v>
      </c>
      <c r="AK1807" s="19">
        <v>0.97</v>
      </c>
    </row>
    <row r="1808" spans="1:37" x14ac:dyDescent="0.3">
      <c r="A1808" s="19" t="str">
        <f t="shared" si="43"/>
        <v>SDGbaseTRAv2_UrbAS_BAU_wICAGRcorrPVAXagrai</v>
      </c>
      <c r="B1808" s="17" t="s">
        <v>221</v>
      </c>
      <c r="C1808" s="18" t="s">
        <v>277</v>
      </c>
      <c r="D1808" s="23" t="s">
        <v>212</v>
      </c>
      <c r="E1808" s="19" t="s">
        <v>29</v>
      </c>
      <c r="F1808" s="19">
        <v>1</v>
      </c>
      <c r="G1808" s="19">
        <v>1</v>
      </c>
      <c r="H1808" s="19">
        <v>0.98</v>
      </c>
      <c r="I1808" s="19">
        <v>0.98</v>
      </c>
      <c r="J1808" s="19">
        <v>0.98</v>
      </c>
      <c r="K1808" s="19">
        <v>0.97</v>
      </c>
      <c r="L1808" s="19">
        <v>0.97</v>
      </c>
      <c r="M1808" s="19">
        <v>0.96</v>
      </c>
      <c r="N1808" s="19">
        <v>0.96</v>
      </c>
      <c r="O1808" s="19">
        <v>0.96</v>
      </c>
      <c r="P1808" s="19">
        <v>0.95</v>
      </c>
      <c r="Q1808" s="19">
        <v>0.95</v>
      </c>
      <c r="R1808" s="19">
        <v>0.95</v>
      </c>
      <c r="S1808" s="19">
        <v>0.95</v>
      </c>
      <c r="T1808" s="19">
        <v>0.95</v>
      </c>
      <c r="U1808" s="19">
        <v>0.95</v>
      </c>
      <c r="V1808" s="19">
        <v>0.95</v>
      </c>
      <c r="W1808" s="19">
        <v>0.94</v>
      </c>
      <c r="X1808" s="19">
        <v>0.94</v>
      </c>
      <c r="Y1808" s="19">
        <v>0.94</v>
      </c>
      <c r="Z1808" s="19">
        <v>0.94</v>
      </c>
      <c r="AA1808" s="19">
        <v>0.94</v>
      </c>
      <c r="AB1808" s="19">
        <v>0.95</v>
      </c>
      <c r="AC1808" s="19">
        <v>0.94</v>
      </c>
      <c r="AD1808" s="19">
        <v>0.95</v>
      </c>
      <c r="AE1808" s="19">
        <v>0.95</v>
      </c>
      <c r="AF1808" s="19">
        <v>0.95</v>
      </c>
      <c r="AG1808" s="19">
        <v>0.95</v>
      </c>
      <c r="AH1808" s="19">
        <v>0.94</v>
      </c>
      <c r="AI1808" s="19">
        <v>0.93</v>
      </c>
      <c r="AJ1808" s="19">
        <v>0.93</v>
      </c>
      <c r="AK1808" s="19">
        <v>0.93</v>
      </c>
    </row>
    <row r="1809" spans="1:37" x14ac:dyDescent="0.3">
      <c r="A1809" s="19" t="str">
        <f t="shared" si="43"/>
        <v>SDGbaseTRAv2_UrbAS_BAU_wICAGRcorrPVAXastar</v>
      </c>
      <c r="B1809" s="17" t="s">
        <v>221</v>
      </c>
      <c r="C1809" s="18" t="s">
        <v>277</v>
      </c>
      <c r="D1809" s="23" t="s">
        <v>212</v>
      </c>
      <c r="E1809" s="19" t="s">
        <v>30</v>
      </c>
      <c r="F1809" s="19">
        <v>1</v>
      </c>
      <c r="G1809" s="19">
        <v>0.99</v>
      </c>
      <c r="H1809" s="19">
        <v>0.98</v>
      </c>
      <c r="I1809" s="19">
        <v>0.97</v>
      </c>
      <c r="J1809" s="19">
        <v>0.97</v>
      </c>
      <c r="K1809" s="19">
        <v>0.97</v>
      </c>
      <c r="L1809" s="19">
        <v>0.96</v>
      </c>
      <c r="M1809" s="19">
        <v>0.95</v>
      </c>
      <c r="N1809" s="19">
        <v>0.95</v>
      </c>
      <c r="O1809" s="19">
        <v>0.95</v>
      </c>
      <c r="P1809" s="19">
        <v>0.94</v>
      </c>
      <c r="Q1809" s="19">
        <v>0.94</v>
      </c>
      <c r="R1809" s="19">
        <v>0.94</v>
      </c>
      <c r="S1809" s="19">
        <v>0.93</v>
      </c>
      <c r="T1809" s="19">
        <v>0.93</v>
      </c>
      <c r="U1809" s="19">
        <v>0.93</v>
      </c>
      <c r="V1809" s="19">
        <v>0.93</v>
      </c>
      <c r="W1809" s="19">
        <v>0.92</v>
      </c>
      <c r="X1809" s="19">
        <v>0.92</v>
      </c>
      <c r="Y1809" s="19">
        <v>0.92</v>
      </c>
      <c r="Z1809" s="19">
        <v>0.92</v>
      </c>
      <c r="AA1809" s="19">
        <v>0.92</v>
      </c>
      <c r="AB1809" s="19">
        <v>0.92</v>
      </c>
      <c r="AC1809" s="19">
        <v>0.92</v>
      </c>
      <c r="AD1809" s="19">
        <v>0.92</v>
      </c>
      <c r="AE1809" s="19">
        <v>0.92</v>
      </c>
      <c r="AF1809" s="19">
        <v>0.93</v>
      </c>
      <c r="AG1809" s="19">
        <v>0.9</v>
      </c>
      <c r="AH1809" s="19">
        <v>0.88</v>
      </c>
      <c r="AI1809" s="19">
        <v>0.86</v>
      </c>
      <c r="AJ1809" s="19">
        <v>0.84</v>
      </c>
      <c r="AK1809" s="19">
        <v>0.83</v>
      </c>
    </row>
    <row r="1810" spans="1:37" x14ac:dyDescent="0.3">
      <c r="A1810" s="19" t="str">
        <f t="shared" si="43"/>
        <v>SDGbaseTRAv2_UrbAS_BAU_wICAGRcorrPVAXafeed</v>
      </c>
      <c r="B1810" s="17" t="s">
        <v>221</v>
      </c>
      <c r="C1810" s="18" t="s">
        <v>277</v>
      </c>
      <c r="D1810" s="23" t="s">
        <v>212</v>
      </c>
      <c r="E1810" s="19" t="s">
        <v>31</v>
      </c>
      <c r="F1810" s="19">
        <v>1</v>
      </c>
      <c r="G1810" s="19">
        <v>0.78</v>
      </c>
      <c r="H1810" s="19">
        <v>0.86</v>
      </c>
      <c r="I1810" s="19">
        <v>0.86</v>
      </c>
      <c r="J1810" s="19">
        <v>0.88</v>
      </c>
      <c r="K1810" s="19">
        <v>0.91</v>
      </c>
      <c r="L1810" s="19">
        <v>0.91</v>
      </c>
      <c r="M1810" s="19">
        <v>0.91</v>
      </c>
      <c r="N1810" s="19">
        <v>0.91</v>
      </c>
      <c r="O1810" s="19">
        <v>0.95</v>
      </c>
      <c r="P1810" s="19">
        <v>0.95</v>
      </c>
      <c r="Q1810" s="19">
        <v>0.94</v>
      </c>
      <c r="R1810" s="19">
        <v>0.94</v>
      </c>
      <c r="S1810" s="19">
        <v>0.95</v>
      </c>
      <c r="T1810" s="19">
        <v>0.95</v>
      </c>
      <c r="U1810" s="19">
        <v>0.95</v>
      </c>
      <c r="V1810" s="19">
        <v>0.96</v>
      </c>
      <c r="W1810" s="19">
        <v>0.96</v>
      </c>
      <c r="X1810" s="19">
        <v>0.97</v>
      </c>
      <c r="Y1810" s="19">
        <v>0.97</v>
      </c>
      <c r="Z1810" s="19">
        <v>0.97</v>
      </c>
      <c r="AA1810" s="19">
        <v>0.97</v>
      </c>
      <c r="AB1810" s="19">
        <v>0.99</v>
      </c>
      <c r="AC1810" s="19">
        <v>0.99</v>
      </c>
      <c r="AD1810" s="19">
        <v>0.98</v>
      </c>
      <c r="AE1810" s="19">
        <v>0.98</v>
      </c>
      <c r="AF1810" s="19">
        <v>0.97</v>
      </c>
      <c r="AG1810" s="19">
        <v>0.98</v>
      </c>
      <c r="AH1810" s="19">
        <v>1.03</v>
      </c>
      <c r="AI1810" s="19">
        <v>1.05</v>
      </c>
      <c r="AJ1810" s="19">
        <v>1.05</v>
      </c>
      <c r="AK1810" s="19">
        <v>1.04</v>
      </c>
    </row>
    <row r="1811" spans="1:37" x14ac:dyDescent="0.3">
      <c r="A1811" s="19" t="str">
        <f t="shared" si="43"/>
        <v>SDGbaseTRAv2_UrbAS_BAU_wICAGRcorrPVAXabake</v>
      </c>
      <c r="B1811" s="17" t="s">
        <v>221</v>
      </c>
      <c r="C1811" s="18" t="s">
        <v>277</v>
      </c>
      <c r="D1811" s="23" t="s">
        <v>212</v>
      </c>
      <c r="E1811" s="19" t="s">
        <v>32</v>
      </c>
      <c r="F1811" s="19">
        <v>1</v>
      </c>
      <c r="G1811" s="19">
        <v>1.01</v>
      </c>
      <c r="H1811" s="19">
        <v>1.01</v>
      </c>
      <c r="I1811" s="19">
        <v>1</v>
      </c>
      <c r="J1811" s="19">
        <v>1</v>
      </c>
      <c r="K1811" s="19">
        <v>1</v>
      </c>
      <c r="L1811" s="19">
        <v>1</v>
      </c>
      <c r="M1811" s="19">
        <v>1</v>
      </c>
      <c r="N1811" s="19">
        <v>1.01</v>
      </c>
      <c r="O1811" s="19">
        <v>1</v>
      </c>
      <c r="P1811" s="19">
        <v>1</v>
      </c>
      <c r="Q1811" s="19">
        <v>1</v>
      </c>
      <c r="R1811" s="19">
        <v>1</v>
      </c>
      <c r="S1811" s="19">
        <v>1.01</v>
      </c>
      <c r="T1811" s="19">
        <v>1.01</v>
      </c>
      <c r="U1811" s="19">
        <v>1.01</v>
      </c>
      <c r="V1811" s="19">
        <v>1.02</v>
      </c>
      <c r="W1811" s="19">
        <v>1.02</v>
      </c>
      <c r="X1811" s="19">
        <v>1.02</v>
      </c>
      <c r="Y1811" s="19">
        <v>1.02</v>
      </c>
      <c r="Z1811" s="19">
        <v>1.02</v>
      </c>
      <c r="AA1811" s="19">
        <v>1.02</v>
      </c>
      <c r="AB1811" s="19">
        <v>1.01</v>
      </c>
      <c r="AC1811" s="19">
        <v>1.01</v>
      </c>
      <c r="AD1811" s="19">
        <v>1.01</v>
      </c>
      <c r="AE1811" s="19">
        <v>1.01</v>
      </c>
      <c r="AF1811" s="19">
        <v>1.02</v>
      </c>
      <c r="AG1811" s="19">
        <v>1.01</v>
      </c>
      <c r="AH1811" s="19">
        <v>0.99</v>
      </c>
      <c r="AI1811" s="19">
        <v>0.98</v>
      </c>
      <c r="AJ1811" s="19">
        <v>0.97</v>
      </c>
      <c r="AK1811" s="19">
        <v>0.96</v>
      </c>
    </row>
    <row r="1812" spans="1:37" x14ac:dyDescent="0.3">
      <c r="A1812" s="19" t="str">
        <f t="shared" si="43"/>
        <v>SDGbaseTRAv2_UrbAS_BAU_wICAGRcorrPVAXasuga</v>
      </c>
      <c r="B1812" s="17" t="s">
        <v>221</v>
      </c>
      <c r="C1812" s="18" t="s">
        <v>277</v>
      </c>
      <c r="D1812" s="23" t="s">
        <v>212</v>
      </c>
      <c r="E1812" s="19" t="s">
        <v>33</v>
      </c>
      <c r="F1812" s="19">
        <v>1</v>
      </c>
      <c r="G1812" s="19">
        <v>1.01</v>
      </c>
      <c r="H1812" s="19">
        <v>1</v>
      </c>
      <c r="I1812" s="19">
        <v>1</v>
      </c>
      <c r="J1812" s="19">
        <v>1</v>
      </c>
      <c r="K1812" s="19">
        <v>0.99</v>
      </c>
      <c r="L1812" s="19">
        <v>0.99</v>
      </c>
      <c r="M1812" s="19">
        <v>0.99</v>
      </c>
      <c r="N1812" s="19">
        <v>0.99</v>
      </c>
      <c r="O1812" s="19">
        <v>0.99</v>
      </c>
      <c r="P1812" s="19">
        <v>0.98</v>
      </c>
      <c r="Q1812" s="19">
        <v>0.98</v>
      </c>
      <c r="R1812" s="19">
        <v>0.98</v>
      </c>
      <c r="S1812" s="19">
        <v>0.98</v>
      </c>
      <c r="T1812" s="19">
        <v>0.98</v>
      </c>
      <c r="U1812" s="19">
        <v>0.98</v>
      </c>
      <c r="V1812" s="19">
        <v>0.98</v>
      </c>
      <c r="W1812" s="19">
        <v>0.99</v>
      </c>
      <c r="X1812" s="19">
        <v>0.99</v>
      </c>
      <c r="Y1812" s="19">
        <v>0.99</v>
      </c>
      <c r="Z1812" s="19">
        <v>0.99</v>
      </c>
      <c r="AA1812" s="19">
        <v>0.98</v>
      </c>
      <c r="AB1812" s="19">
        <v>0.98</v>
      </c>
      <c r="AC1812" s="19">
        <v>0.98</v>
      </c>
      <c r="AD1812" s="19">
        <v>0.98</v>
      </c>
      <c r="AE1812" s="19">
        <v>0.98</v>
      </c>
      <c r="AF1812" s="19">
        <v>0.98</v>
      </c>
      <c r="AG1812" s="19">
        <v>0.99</v>
      </c>
      <c r="AH1812" s="19">
        <v>0.97</v>
      </c>
      <c r="AI1812" s="19">
        <v>0.96</v>
      </c>
      <c r="AJ1812" s="19">
        <v>0.96</v>
      </c>
      <c r="AK1812" s="19">
        <v>0.96</v>
      </c>
    </row>
    <row r="1813" spans="1:37" x14ac:dyDescent="0.3">
      <c r="A1813" s="19" t="str">
        <f t="shared" si="43"/>
        <v>SDGbaseTRAv2_UrbAS_BAU_wICAGRcorrPVAXaconf</v>
      </c>
      <c r="B1813" s="17" t="s">
        <v>221</v>
      </c>
      <c r="C1813" s="18" t="s">
        <v>277</v>
      </c>
      <c r="D1813" s="23" t="s">
        <v>212</v>
      </c>
      <c r="E1813" s="19" t="s">
        <v>34</v>
      </c>
      <c r="F1813" s="19">
        <v>1</v>
      </c>
      <c r="G1813" s="19">
        <v>1</v>
      </c>
      <c r="H1813" s="19">
        <v>1.01</v>
      </c>
      <c r="I1813" s="19">
        <v>1</v>
      </c>
      <c r="J1813" s="19">
        <v>0.99</v>
      </c>
      <c r="K1813" s="19">
        <v>1</v>
      </c>
      <c r="L1813" s="19">
        <v>1</v>
      </c>
      <c r="M1813" s="19">
        <v>1</v>
      </c>
      <c r="N1813" s="19">
        <v>1.01</v>
      </c>
      <c r="O1813" s="19">
        <v>1.01</v>
      </c>
      <c r="P1813" s="19">
        <v>1.02</v>
      </c>
      <c r="Q1813" s="19">
        <v>1.02</v>
      </c>
      <c r="R1813" s="19">
        <v>1.02</v>
      </c>
      <c r="S1813" s="19">
        <v>1.03</v>
      </c>
      <c r="T1813" s="19">
        <v>1.04</v>
      </c>
      <c r="U1813" s="19">
        <v>1.04</v>
      </c>
      <c r="V1813" s="19">
        <v>1.05</v>
      </c>
      <c r="W1813" s="19">
        <v>1.05</v>
      </c>
      <c r="X1813" s="19">
        <v>1.05</v>
      </c>
      <c r="Y1813" s="19">
        <v>1.05</v>
      </c>
      <c r="Z1813" s="19">
        <v>1.05</v>
      </c>
      <c r="AA1813" s="19">
        <v>1.05</v>
      </c>
      <c r="AB1813" s="19">
        <v>1.05</v>
      </c>
      <c r="AC1813" s="19">
        <v>1.05</v>
      </c>
      <c r="AD1813" s="19">
        <v>1.05</v>
      </c>
      <c r="AE1813" s="19">
        <v>1.05</v>
      </c>
      <c r="AF1813" s="19">
        <v>1.05</v>
      </c>
      <c r="AG1813" s="19">
        <v>1.05</v>
      </c>
      <c r="AH1813" s="19">
        <v>1.03</v>
      </c>
      <c r="AI1813" s="19">
        <v>1.01</v>
      </c>
      <c r="AJ1813" s="19">
        <v>1</v>
      </c>
      <c r="AK1813" s="19">
        <v>0.99</v>
      </c>
    </row>
    <row r="1814" spans="1:37" x14ac:dyDescent="0.3">
      <c r="A1814" s="19" t="str">
        <f t="shared" si="43"/>
        <v>SDGbaseTRAv2_UrbAS_BAU_wICAGRcorrPVAXapast</v>
      </c>
      <c r="B1814" s="17" t="s">
        <v>221</v>
      </c>
      <c r="C1814" s="18" t="s">
        <v>277</v>
      </c>
      <c r="D1814" s="23" t="s">
        <v>212</v>
      </c>
      <c r="E1814" s="19" t="s">
        <v>35</v>
      </c>
      <c r="F1814" s="19">
        <v>1</v>
      </c>
      <c r="G1814" s="19">
        <v>0.93</v>
      </c>
      <c r="H1814" s="19">
        <v>0.94</v>
      </c>
      <c r="I1814" s="19">
        <v>0.92</v>
      </c>
      <c r="J1814" s="19">
        <v>0.92</v>
      </c>
      <c r="K1814" s="19">
        <v>0.93</v>
      </c>
      <c r="L1814" s="19">
        <v>0.93</v>
      </c>
      <c r="M1814" s="19">
        <v>0.94</v>
      </c>
      <c r="N1814" s="19">
        <v>0.94</v>
      </c>
      <c r="O1814" s="19">
        <v>0.98</v>
      </c>
      <c r="P1814" s="19">
        <v>0.98</v>
      </c>
      <c r="Q1814" s="19">
        <v>0.96</v>
      </c>
      <c r="R1814" s="19">
        <v>0.95</v>
      </c>
      <c r="S1814" s="19">
        <v>0.96</v>
      </c>
      <c r="T1814" s="19">
        <v>0.96</v>
      </c>
      <c r="U1814" s="19">
        <v>0.96</v>
      </c>
      <c r="V1814" s="19">
        <v>0.96</v>
      </c>
      <c r="W1814" s="19">
        <v>0.96</v>
      </c>
      <c r="X1814" s="19">
        <v>0.97</v>
      </c>
      <c r="Y1814" s="19">
        <v>0.96</v>
      </c>
      <c r="Z1814" s="19">
        <v>0.95</v>
      </c>
      <c r="AA1814" s="19">
        <v>0.95</v>
      </c>
      <c r="AB1814" s="19">
        <v>0.96</v>
      </c>
      <c r="AC1814" s="19">
        <v>0.96</v>
      </c>
      <c r="AD1814" s="19">
        <v>0.96</v>
      </c>
      <c r="AE1814" s="19">
        <v>0.95</v>
      </c>
      <c r="AF1814" s="19">
        <v>0.95</v>
      </c>
      <c r="AG1814" s="19">
        <v>0.95</v>
      </c>
      <c r="AH1814" s="19">
        <v>0.96</v>
      </c>
      <c r="AI1814" s="19">
        <v>0.97</v>
      </c>
      <c r="AJ1814" s="19">
        <v>0.96</v>
      </c>
      <c r="AK1814" s="19">
        <v>0.96</v>
      </c>
    </row>
    <row r="1815" spans="1:37" x14ac:dyDescent="0.3">
      <c r="A1815" s="19" t="str">
        <f t="shared" si="43"/>
        <v>SDGbaseTRAv2_UrbAS_BAU_wICAGRcorrPVAXaofoo</v>
      </c>
      <c r="B1815" s="17" t="s">
        <v>221</v>
      </c>
      <c r="C1815" s="18" t="s">
        <v>277</v>
      </c>
      <c r="D1815" s="23" t="s">
        <v>212</v>
      </c>
      <c r="E1815" s="19" t="s">
        <v>36</v>
      </c>
      <c r="F1815" s="19">
        <v>1</v>
      </c>
      <c r="G1815" s="19">
        <v>0.96</v>
      </c>
      <c r="H1815" s="19">
        <v>0.96</v>
      </c>
      <c r="I1815" s="19">
        <v>0.96</v>
      </c>
      <c r="J1815" s="19">
        <v>0.96</v>
      </c>
      <c r="K1815" s="19">
        <v>0.96</v>
      </c>
      <c r="L1815" s="19">
        <v>0.97</v>
      </c>
      <c r="M1815" s="19">
        <v>0.97</v>
      </c>
      <c r="N1815" s="19">
        <v>0.97</v>
      </c>
      <c r="O1815" s="19">
        <v>0.99</v>
      </c>
      <c r="P1815" s="19">
        <v>0.99</v>
      </c>
      <c r="Q1815" s="19">
        <v>0.98</v>
      </c>
      <c r="R1815" s="19">
        <v>0.98</v>
      </c>
      <c r="S1815" s="19">
        <v>0.98</v>
      </c>
      <c r="T1815" s="19">
        <v>0.98</v>
      </c>
      <c r="U1815" s="19">
        <v>0.98</v>
      </c>
      <c r="V1815" s="19">
        <v>0.98</v>
      </c>
      <c r="W1815" s="19">
        <v>0.98</v>
      </c>
      <c r="X1815" s="19">
        <v>0.99</v>
      </c>
      <c r="Y1815" s="19">
        <v>0.99</v>
      </c>
      <c r="Z1815" s="19">
        <v>0.98</v>
      </c>
      <c r="AA1815" s="19">
        <v>0.98</v>
      </c>
      <c r="AB1815" s="19">
        <v>0.99</v>
      </c>
      <c r="AC1815" s="19">
        <v>0.99</v>
      </c>
      <c r="AD1815" s="19">
        <v>0.99</v>
      </c>
      <c r="AE1815" s="19">
        <v>0.98</v>
      </c>
      <c r="AF1815" s="19">
        <v>0.99</v>
      </c>
      <c r="AG1815" s="19">
        <v>0.98</v>
      </c>
      <c r="AH1815" s="19">
        <v>0.98</v>
      </c>
      <c r="AI1815" s="19">
        <v>0.98</v>
      </c>
      <c r="AJ1815" s="19">
        <v>0.97</v>
      </c>
      <c r="AK1815" s="19">
        <v>0.97</v>
      </c>
    </row>
    <row r="1816" spans="1:37" x14ac:dyDescent="0.3">
      <c r="A1816" s="19" t="str">
        <f t="shared" si="43"/>
        <v>SDGbaseTRAv2_UrbAS_BAU_wICAGRcorrPVAXabevt</v>
      </c>
      <c r="B1816" s="17" t="s">
        <v>221</v>
      </c>
      <c r="C1816" s="18" t="s">
        <v>277</v>
      </c>
      <c r="D1816" s="23" t="s">
        <v>212</v>
      </c>
      <c r="E1816" s="19" t="s">
        <v>37</v>
      </c>
      <c r="F1816" s="19">
        <v>1</v>
      </c>
      <c r="G1816" s="19">
        <v>1</v>
      </c>
      <c r="H1816" s="19">
        <v>1.01</v>
      </c>
      <c r="I1816" s="19">
        <v>1</v>
      </c>
      <c r="J1816" s="19">
        <v>0.99</v>
      </c>
      <c r="K1816" s="19">
        <v>1</v>
      </c>
      <c r="L1816" s="19">
        <v>1</v>
      </c>
      <c r="M1816" s="19">
        <v>1</v>
      </c>
      <c r="N1816" s="19">
        <v>1</v>
      </c>
      <c r="O1816" s="19">
        <v>1.04</v>
      </c>
      <c r="P1816" s="19">
        <v>1.03</v>
      </c>
      <c r="Q1816" s="19">
        <v>1.02</v>
      </c>
      <c r="R1816" s="19">
        <v>1.01</v>
      </c>
      <c r="S1816" s="19">
        <v>1.02</v>
      </c>
      <c r="T1816" s="19">
        <v>1.02</v>
      </c>
      <c r="U1816" s="19">
        <v>1.02</v>
      </c>
      <c r="V1816" s="19">
        <v>1.02</v>
      </c>
      <c r="W1816" s="19">
        <v>1.02</v>
      </c>
      <c r="X1816" s="19">
        <v>1.02</v>
      </c>
      <c r="Y1816" s="19">
        <v>1.02</v>
      </c>
      <c r="Z1816" s="19">
        <v>1.01</v>
      </c>
      <c r="AA1816" s="19">
        <v>1.01</v>
      </c>
      <c r="AB1816" s="19">
        <v>1.02</v>
      </c>
      <c r="AC1816" s="19">
        <v>1.02</v>
      </c>
      <c r="AD1816" s="19">
        <v>1.02</v>
      </c>
      <c r="AE1816" s="19">
        <v>1.02</v>
      </c>
      <c r="AF1816" s="19">
        <v>1.02</v>
      </c>
      <c r="AG1816" s="19">
        <v>1.01</v>
      </c>
      <c r="AH1816" s="19">
        <v>1.01</v>
      </c>
      <c r="AI1816" s="19">
        <v>1</v>
      </c>
      <c r="AJ1816" s="19">
        <v>0.99</v>
      </c>
      <c r="AK1816" s="19">
        <v>0.98</v>
      </c>
    </row>
    <row r="1817" spans="1:37" x14ac:dyDescent="0.3">
      <c r="A1817" s="19" t="str">
        <f t="shared" si="43"/>
        <v>SDGbaseTRAv2_UrbAS_BAU_wICAGRcorrPVAXatext</v>
      </c>
      <c r="B1817" s="17" t="s">
        <v>221</v>
      </c>
      <c r="C1817" s="18" t="s">
        <v>277</v>
      </c>
      <c r="D1817" s="23" t="s">
        <v>212</v>
      </c>
      <c r="E1817" s="19" t="s">
        <v>38</v>
      </c>
      <c r="F1817" s="19">
        <v>1</v>
      </c>
      <c r="G1817" s="19">
        <v>1.1000000000000001</v>
      </c>
      <c r="H1817" s="19">
        <v>1.0900000000000001</v>
      </c>
      <c r="I1817" s="19">
        <v>1.08</v>
      </c>
      <c r="J1817" s="19">
        <v>1.08</v>
      </c>
      <c r="K1817" s="19">
        <v>1.08</v>
      </c>
      <c r="L1817" s="19">
        <v>1.08</v>
      </c>
      <c r="M1817" s="19">
        <v>1.0900000000000001</v>
      </c>
      <c r="N1817" s="19">
        <v>1.0900000000000001</v>
      </c>
      <c r="O1817" s="19">
        <v>1.0900000000000001</v>
      </c>
      <c r="P1817" s="19">
        <v>1.0900000000000001</v>
      </c>
      <c r="Q1817" s="19">
        <v>1.0900000000000001</v>
      </c>
      <c r="R1817" s="19">
        <v>1.1000000000000001</v>
      </c>
      <c r="S1817" s="19">
        <v>1.1000000000000001</v>
      </c>
      <c r="T1817" s="19">
        <v>1.1000000000000001</v>
      </c>
      <c r="U1817" s="19">
        <v>1.1100000000000001</v>
      </c>
      <c r="V1817" s="19">
        <v>1.1100000000000001</v>
      </c>
      <c r="W1817" s="19">
        <v>1.1200000000000001</v>
      </c>
      <c r="X1817" s="19">
        <v>1.1200000000000001</v>
      </c>
      <c r="Y1817" s="19">
        <v>1.1200000000000001</v>
      </c>
      <c r="Z1817" s="19">
        <v>1.1200000000000001</v>
      </c>
      <c r="AA1817" s="19">
        <v>1.1200000000000001</v>
      </c>
      <c r="AB1817" s="19">
        <v>1.1100000000000001</v>
      </c>
      <c r="AC1817" s="19">
        <v>1.1100000000000001</v>
      </c>
      <c r="AD1817" s="19">
        <v>1.1100000000000001</v>
      </c>
      <c r="AE1817" s="19">
        <v>1.1100000000000001</v>
      </c>
      <c r="AF1817" s="19">
        <v>1.1100000000000001</v>
      </c>
      <c r="AG1817" s="19">
        <v>1.1100000000000001</v>
      </c>
      <c r="AH1817" s="19">
        <v>1.08</v>
      </c>
      <c r="AI1817" s="19">
        <v>1.05</v>
      </c>
      <c r="AJ1817" s="19">
        <v>1.03</v>
      </c>
      <c r="AK1817" s="19">
        <v>1.02</v>
      </c>
    </row>
    <row r="1818" spans="1:37" x14ac:dyDescent="0.3">
      <c r="A1818" s="19" t="str">
        <f t="shared" si="43"/>
        <v>SDGbaseTRAv2_UrbAS_BAU_wICAGRcorrPVAXaclth</v>
      </c>
      <c r="B1818" s="17" t="s">
        <v>221</v>
      </c>
      <c r="C1818" s="18" t="s">
        <v>277</v>
      </c>
      <c r="D1818" s="23" t="s">
        <v>212</v>
      </c>
      <c r="E1818" s="19" t="s">
        <v>39</v>
      </c>
      <c r="F1818" s="19">
        <v>1</v>
      </c>
      <c r="G1818" s="19">
        <v>1.1000000000000001</v>
      </c>
      <c r="H1818" s="19">
        <v>1.1000000000000001</v>
      </c>
      <c r="I1818" s="19">
        <v>1.1000000000000001</v>
      </c>
      <c r="J1818" s="19">
        <v>1.1000000000000001</v>
      </c>
      <c r="K1818" s="19">
        <v>1.1000000000000001</v>
      </c>
      <c r="L1818" s="19">
        <v>1.1000000000000001</v>
      </c>
      <c r="M1818" s="19">
        <v>1.1100000000000001</v>
      </c>
      <c r="N1818" s="19">
        <v>1.1100000000000001</v>
      </c>
      <c r="O1818" s="19">
        <v>1.1100000000000001</v>
      </c>
      <c r="P1818" s="19">
        <v>1.1100000000000001</v>
      </c>
      <c r="Q1818" s="19">
        <v>1.1100000000000001</v>
      </c>
      <c r="R1818" s="19">
        <v>1.1200000000000001</v>
      </c>
      <c r="S1818" s="19">
        <v>1.1200000000000001</v>
      </c>
      <c r="T1818" s="19">
        <v>1.1299999999999999</v>
      </c>
      <c r="U1818" s="19">
        <v>1.1299999999999999</v>
      </c>
      <c r="V1818" s="19">
        <v>1.1399999999999999</v>
      </c>
      <c r="W1818" s="19">
        <v>1.1399999999999999</v>
      </c>
      <c r="X1818" s="19">
        <v>1.1399999999999999</v>
      </c>
      <c r="Y1818" s="19">
        <v>1.1399999999999999</v>
      </c>
      <c r="Z1818" s="19">
        <v>1.1399999999999999</v>
      </c>
      <c r="AA1818" s="19">
        <v>1.1399999999999999</v>
      </c>
      <c r="AB1818" s="19">
        <v>1.1399999999999999</v>
      </c>
      <c r="AC1818" s="19">
        <v>1.1299999999999999</v>
      </c>
      <c r="AD1818" s="19">
        <v>1.1299999999999999</v>
      </c>
      <c r="AE1818" s="19">
        <v>1.1299999999999999</v>
      </c>
      <c r="AF1818" s="19">
        <v>1.1299999999999999</v>
      </c>
      <c r="AG1818" s="19">
        <v>1.1299999999999999</v>
      </c>
      <c r="AH1818" s="19">
        <v>1.1000000000000001</v>
      </c>
      <c r="AI1818" s="19">
        <v>1.07</v>
      </c>
      <c r="AJ1818" s="19">
        <v>1.05</v>
      </c>
      <c r="AK1818" s="19">
        <v>1.03</v>
      </c>
    </row>
    <row r="1819" spans="1:37" x14ac:dyDescent="0.3">
      <c r="A1819" s="19" t="str">
        <f t="shared" si="43"/>
        <v>SDGbaseTRAv2_UrbAS_BAU_wICAGRcorrPVAXaleat</v>
      </c>
      <c r="B1819" s="17" t="s">
        <v>221</v>
      </c>
      <c r="C1819" s="18" t="s">
        <v>277</v>
      </c>
      <c r="D1819" s="23" t="s">
        <v>212</v>
      </c>
      <c r="E1819" s="19" t="s">
        <v>40</v>
      </c>
      <c r="F1819" s="19">
        <v>1</v>
      </c>
      <c r="G1819" s="19">
        <v>1.0900000000000001</v>
      </c>
      <c r="H1819" s="19">
        <v>1.05</v>
      </c>
      <c r="I1819" s="19">
        <v>1</v>
      </c>
      <c r="J1819" s="19">
        <v>0.99</v>
      </c>
      <c r="K1819" s="19">
        <v>0.98</v>
      </c>
      <c r="L1819" s="19">
        <v>0.99</v>
      </c>
      <c r="M1819" s="19">
        <v>1</v>
      </c>
      <c r="N1819" s="19">
        <v>1.01</v>
      </c>
      <c r="O1819" s="19">
        <v>1.1100000000000001</v>
      </c>
      <c r="P1819" s="19">
        <v>1.1100000000000001</v>
      </c>
      <c r="Q1819" s="19">
        <v>1.0900000000000001</v>
      </c>
      <c r="R1819" s="19">
        <v>1.06</v>
      </c>
      <c r="S1819" s="19">
        <v>1.04</v>
      </c>
      <c r="T1819" s="19">
        <v>1.04</v>
      </c>
      <c r="U1819" s="19">
        <v>1.03</v>
      </c>
      <c r="V1819" s="19">
        <v>1.02</v>
      </c>
      <c r="W1819" s="19">
        <v>1.03</v>
      </c>
      <c r="X1819" s="19">
        <v>1.03</v>
      </c>
      <c r="Y1819" s="19">
        <v>1.02</v>
      </c>
      <c r="Z1819" s="19">
        <v>1.01</v>
      </c>
      <c r="AA1819" s="19">
        <v>1.01</v>
      </c>
      <c r="AB1819" s="19">
        <v>1.03</v>
      </c>
      <c r="AC1819" s="19">
        <v>1.03</v>
      </c>
      <c r="AD1819" s="19">
        <v>1.03</v>
      </c>
      <c r="AE1819" s="19">
        <v>1.03</v>
      </c>
      <c r="AF1819" s="19">
        <v>1.03</v>
      </c>
      <c r="AG1819" s="19">
        <v>1.02</v>
      </c>
      <c r="AH1819" s="19">
        <v>0.99</v>
      </c>
      <c r="AI1819" s="19">
        <v>0.95</v>
      </c>
      <c r="AJ1819" s="19">
        <v>0.93</v>
      </c>
      <c r="AK1819" s="19">
        <v>0.91</v>
      </c>
    </row>
    <row r="1820" spans="1:37" x14ac:dyDescent="0.3">
      <c r="A1820" s="19" t="str">
        <f t="shared" si="43"/>
        <v>SDGbaseTRAv2_UrbAS_BAU_wICAGRcorrPVAXafoot</v>
      </c>
      <c r="B1820" s="17" t="s">
        <v>221</v>
      </c>
      <c r="C1820" s="18" t="s">
        <v>277</v>
      </c>
      <c r="D1820" s="23" t="s">
        <v>212</v>
      </c>
      <c r="E1820" s="19" t="s">
        <v>41</v>
      </c>
      <c r="F1820" s="19">
        <v>1</v>
      </c>
      <c r="G1820" s="19">
        <v>1.0900000000000001</v>
      </c>
      <c r="H1820" s="19">
        <v>1.0900000000000001</v>
      </c>
      <c r="I1820" s="19">
        <v>1.0900000000000001</v>
      </c>
      <c r="J1820" s="19">
        <v>1.08</v>
      </c>
      <c r="K1820" s="19">
        <v>1.08</v>
      </c>
      <c r="L1820" s="19">
        <v>1.0900000000000001</v>
      </c>
      <c r="M1820" s="19">
        <v>1.0900000000000001</v>
      </c>
      <c r="N1820" s="19">
        <v>1.0900000000000001</v>
      </c>
      <c r="O1820" s="19">
        <v>1.0900000000000001</v>
      </c>
      <c r="P1820" s="19">
        <v>1.0900000000000001</v>
      </c>
      <c r="Q1820" s="19">
        <v>1.0900000000000001</v>
      </c>
      <c r="R1820" s="19">
        <v>1.1000000000000001</v>
      </c>
      <c r="S1820" s="19">
        <v>1.1000000000000001</v>
      </c>
      <c r="T1820" s="19">
        <v>1.1100000000000001</v>
      </c>
      <c r="U1820" s="19">
        <v>1.1100000000000001</v>
      </c>
      <c r="V1820" s="19">
        <v>1.1100000000000001</v>
      </c>
      <c r="W1820" s="19">
        <v>1.1200000000000001</v>
      </c>
      <c r="X1820" s="19">
        <v>1.1200000000000001</v>
      </c>
      <c r="Y1820" s="19">
        <v>1.1200000000000001</v>
      </c>
      <c r="Z1820" s="19">
        <v>1.1200000000000001</v>
      </c>
      <c r="AA1820" s="19">
        <v>1.1200000000000001</v>
      </c>
      <c r="AB1820" s="19">
        <v>1.1100000000000001</v>
      </c>
      <c r="AC1820" s="19">
        <v>1.1100000000000001</v>
      </c>
      <c r="AD1820" s="19">
        <v>1.1100000000000001</v>
      </c>
      <c r="AE1820" s="19">
        <v>1.1100000000000001</v>
      </c>
      <c r="AF1820" s="19">
        <v>1.1100000000000001</v>
      </c>
      <c r="AG1820" s="19">
        <v>1.1100000000000001</v>
      </c>
      <c r="AH1820" s="19">
        <v>1.08</v>
      </c>
      <c r="AI1820" s="19">
        <v>1.06</v>
      </c>
      <c r="AJ1820" s="19">
        <v>1.04</v>
      </c>
      <c r="AK1820" s="19">
        <v>1.03</v>
      </c>
    </row>
    <row r="1821" spans="1:37" x14ac:dyDescent="0.3">
      <c r="A1821" s="19" t="str">
        <f t="shared" si="43"/>
        <v>SDGbaseTRAv2_UrbAS_BAU_wICAGRcorrPVAXawood</v>
      </c>
      <c r="B1821" s="17" t="s">
        <v>221</v>
      </c>
      <c r="C1821" s="18" t="s">
        <v>277</v>
      </c>
      <c r="D1821" s="23" t="s">
        <v>212</v>
      </c>
      <c r="E1821" s="19" t="s">
        <v>42</v>
      </c>
      <c r="F1821" s="19">
        <v>1</v>
      </c>
      <c r="G1821" s="19">
        <v>1.02</v>
      </c>
      <c r="H1821" s="19">
        <v>1.01</v>
      </c>
      <c r="I1821" s="19">
        <v>1.01</v>
      </c>
      <c r="J1821" s="19">
        <v>1.01</v>
      </c>
      <c r="K1821" s="19">
        <v>1.01</v>
      </c>
      <c r="L1821" s="19">
        <v>1.02</v>
      </c>
      <c r="M1821" s="19">
        <v>1.02</v>
      </c>
      <c r="N1821" s="19">
        <v>1.02</v>
      </c>
      <c r="O1821" s="19">
        <v>1.02</v>
      </c>
      <c r="P1821" s="19">
        <v>1.02</v>
      </c>
      <c r="Q1821" s="19">
        <v>1.02</v>
      </c>
      <c r="R1821" s="19">
        <v>1.02</v>
      </c>
      <c r="S1821" s="19">
        <v>1.03</v>
      </c>
      <c r="T1821" s="19">
        <v>1.03</v>
      </c>
      <c r="U1821" s="19">
        <v>1.03</v>
      </c>
      <c r="V1821" s="19">
        <v>1.04</v>
      </c>
      <c r="W1821" s="19">
        <v>1.04</v>
      </c>
      <c r="X1821" s="19">
        <v>1.04</v>
      </c>
      <c r="Y1821" s="19">
        <v>1.04</v>
      </c>
      <c r="Z1821" s="19">
        <v>1.04</v>
      </c>
      <c r="AA1821" s="19">
        <v>1.04</v>
      </c>
      <c r="AB1821" s="19">
        <v>1.04</v>
      </c>
      <c r="AC1821" s="19">
        <v>1.03</v>
      </c>
      <c r="AD1821" s="19">
        <v>1.03</v>
      </c>
      <c r="AE1821" s="19">
        <v>1.03</v>
      </c>
      <c r="AF1821" s="19">
        <v>1.04</v>
      </c>
      <c r="AG1821" s="19">
        <v>1.04</v>
      </c>
      <c r="AH1821" s="19">
        <v>1.03</v>
      </c>
      <c r="AI1821" s="19">
        <v>1.02</v>
      </c>
      <c r="AJ1821" s="19">
        <v>1.01</v>
      </c>
      <c r="AK1821" s="19">
        <v>1.01</v>
      </c>
    </row>
    <row r="1822" spans="1:37" x14ac:dyDescent="0.3">
      <c r="A1822" s="19" t="str">
        <f t="shared" si="43"/>
        <v>SDGbaseTRAv2_UrbAS_BAU_wICAGRcorrPVAXapapr</v>
      </c>
      <c r="B1822" s="17" t="s">
        <v>221</v>
      </c>
      <c r="C1822" s="18" t="s">
        <v>277</v>
      </c>
      <c r="D1822" s="23" t="s">
        <v>212</v>
      </c>
      <c r="E1822" s="19" t="s">
        <v>43</v>
      </c>
      <c r="F1822" s="19">
        <v>1</v>
      </c>
      <c r="G1822" s="19">
        <v>1.04</v>
      </c>
      <c r="H1822" s="19">
        <v>1.04</v>
      </c>
      <c r="I1822" s="19">
        <v>1.04</v>
      </c>
      <c r="J1822" s="19">
        <v>1.03</v>
      </c>
      <c r="K1822" s="19">
        <v>1.03</v>
      </c>
      <c r="L1822" s="19">
        <v>1.03</v>
      </c>
      <c r="M1822" s="19">
        <v>1.03</v>
      </c>
      <c r="N1822" s="19">
        <v>1.03</v>
      </c>
      <c r="O1822" s="19">
        <v>1.03</v>
      </c>
      <c r="P1822" s="19">
        <v>1.03</v>
      </c>
      <c r="Q1822" s="19">
        <v>1.03</v>
      </c>
      <c r="R1822" s="19">
        <v>1.05</v>
      </c>
      <c r="S1822" s="19">
        <v>1.05</v>
      </c>
      <c r="T1822" s="19">
        <v>1.05</v>
      </c>
      <c r="U1822" s="19">
        <v>1.05</v>
      </c>
      <c r="V1822" s="19">
        <v>1.05</v>
      </c>
      <c r="W1822" s="19">
        <v>1.06</v>
      </c>
      <c r="X1822" s="19">
        <v>1.06</v>
      </c>
      <c r="Y1822" s="19">
        <v>1.06</v>
      </c>
      <c r="Z1822" s="19">
        <v>1.06</v>
      </c>
      <c r="AA1822" s="19">
        <v>1.05</v>
      </c>
      <c r="AB1822" s="19">
        <v>1.05</v>
      </c>
      <c r="AC1822" s="19">
        <v>1.05</v>
      </c>
      <c r="AD1822" s="19">
        <v>1.05</v>
      </c>
      <c r="AE1822" s="19">
        <v>1.05</v>
      </c>
      <c r="AF1822" s="19">
        <v>1.05</v>
      </c>
      <c r="AG1822" s="19">
        <v>1.05</v>
      </c>
      <c r="AH1822" s="19">
        <v>1.03</v>
      </c>
      <c r="AI1822" s="19">
        <v>1.01</v>
      </c>
      <c r="AJ1822" s="19">
        <v>1</v>
      </c>
      <c r="AK1822" s="19">
        <v>1</v>
      </c>
    </row>
    <row r="1823" spans="1:37" x14ac:dyDescent="0.3">
      <c r="A1823" s="19" t="str">
        <f t="shared" si="43"/>
        <v>SDGbaseTRAv2_UrbAS_BAU_wICAGRcorrPVAXaprnt</v>
      </c>
      <c r="B1823" s="17" t="s">
        <v>221</v>
      </c>
      <c r="C1823" s="18" t="s">
        <v>277</v>
      </c>
      <c r="D1823" s="23" t="s">
        <v>212</v>
      </c>
      <c r="E1823" s="19" t="s">
        <v>44</v>
      </c>
      <c r="F1823" s="19">
        <v>1</v>
      </c>
      <c r="G1823" s="19">
        <v>1.1000000000000001</v>
      </c>
      <c r="H1823" s="19">
        <v>1.1000000000000001</v>
      </c>
      <c r="I1823" s="19">
        <v>1.1000000000000001</v>
      </c>
      <c r="J1823" s="19">
        <v>1.0900000000000001</v>
      </c>
      <c r="K1823" s="19">
        <v>1.0900000000000001</v>
      </c>
      <c r="L1823" s="19">
        <v>1.1000000000000001</v>
      </c>
      <c r="M1823" s="19">
        <v>1.1000000000000001</v>
      </c>
      <c r="N1823" s="19">
        <v>1.1100000000000001</v>
      </c>
      <c r="O1823" s="19">
        <v>1.1000000000000001</v>
      </c>
      <c r="P1823" s="19">
        <v>1.1000000000000001</v>
      </c>
      <c r="Q1823" s="19">
        <v>1.1000000000000001</v>
      </c>
      <c r="R1823" s="19">
        <v>1.1100000000000001</v>
      </c>
      <c r="S1823" s="19">
        <v>1.1200000000000001</v>
      </c>
      <c r="T1823" s="19">
        <v>1.1200000000000001</v>
      </c>
      <c r="U1823" s="19">
        <v>1.1299999999999999</v>
      </c>
      <c r="V1823" s="19">
        <v>1.1299999999999999</v>
      </c>
      <c r="W1823" s="19">
        <v>1.1399999999999999</v>
      </c>
      <c r="X1823" s="19">
        <v>1.1399999999999999</v>
      </c>
      <c r="Y1823" s="19">
        <v>1.1399999999999999</v>
      </c>
      <c r="Z1823" s="19">
        <v>1.1399999999999999</v>
      </c>
      <c r="AA1823" s="19">
        <v>1.1399999999999999</v>
      </c>
      <c r="AB1823" s="19">
        <v>1.1299999999999999</v>
      </c>
      <c r="AC1823" s="19">
        <v>1.1299999999999999</v>
      </c>
      <c r="AD1823" s="19">
        <v>1.1299999999999999</v>
      </c>
      <c r="AE1823" s="19">
        <v>1.1299999999999999</v>
      </c>
      <c r="AF1823" s="19">
        <v>1.1299999999999999</v>
      </c>
      <c r="AG1823" s="19">
        <v>1.1299999999999999</v>
      </c>
      <c r="AH1823" s="19">
        <v>1.0900000000000001</v>
      </c>
      <c r="AI1823" s="19">
        <v>1.06</v>
      </c>
      <c r="AJ1823" s="19">
        <v>1.04</v>
      </c>
      <c r="AK1823" s="19">
        <v>1.03</v>
      </c>
    </row>
    <row r="1824" spans="1:37" x14ac:dyDescent="0.3">
      <c r="A1824" s="19" t="str">
        <f t="shared" si="43"/>
        <v>SDGbaseTRAv2_UrbAS_BAU_wICAGRcorrPVAXapetr</v>
      </c>
      <c r="B1824" s="17" t="s">
        <v>221</v>
      </c>
      <c r="C1824" s="18" t="s">
        <v>277</v>
      </c>
      <c r="D1824" s="23" t="s">
        <v>212</v>
      </c>
      <c r="E1824" s="19" t="s">
        <v>45</v>
      </c>
      <c r="F1824" s="19">
        <v>1</v>
      </c>
      <c r="G1824" s="19">
        <v>1.1599999999999999</v>
      </c>
      <c r="H1824" s="19">
        <v>0.84</v>
      </c>
      <c r="I1824" s="19">
        <v>0.65</v>
      </c>
      <c r="J1824" s="19">
        <v>0.6</v>
      </c>
      <c r="K1824" s="19">
        <v>0.56999999999999995</v>
      </c>
      <c r="L1824" s="19">
        <v>0.56000000000000005</v>
      </c>
      <c r="M1824" s="19">
        <v>0.56999999999999995</v>
      </c>
      <c r="N1824" s="19">
        <v>0.57999999999999996</v>
      </c>
      <c r="O1824" s="19">
        <v>1.1299999999999999</v>
      </c>
      <c r="P1824" s="19">
        <v>1.5</v>
      </c>
      <c r="Q1824" s="19">
        <v>1.44</v>
      </c>
      <c r="R1824" s="19">
        <v>1.4</v>
      </c>
      <c r="S1824" s="19">
        <v>1.39</v>
      </c>
      <c r="T1824" s="19">
        <v>1.38</v>
      </c>
      <c r="U1824" s="19">
        <v>1.39</v>
      </c>
      <c r="V1824" s="19">
        <v>1.38</v>
      </c>
      <c r="W1824" s="19">
        <v>1.38</v>
      </c>
      <c r="X1824" s="19">
        <v>1.42</v>
      </c>
      <c r="Y1824" s="19">
        <v>1.41</v>
      </c>
      <c r="Z1824" s="19">
        <v>1.39</v>
      </c>
      <c r="AA1824" s="19">
        <v>1.39</v>
      </c>
      <c r="AB1824" s="19">
        <v>1.46</v>
      </c>
      <c r="AC1824" s="19">
        <v>1.47</v>
      </c>
      <c r="AD1824" s="19">
        <v>1.45</v>
      </c>
      <c r="AE1824" s="19">
        <v>1.41</v>
      </c>
      <c r="AF1824" s="19">
        <v>1.38</v>
      </c>
      <c r="AG1824" s="19">
        <v>1.26</v>
      </c>
      <c r="AH1824" s="19">
        <v>1.1599999999999999</v>
      </c>
      <c r="AI1824" s="19">
        <v>0.98</v>
      </c>
      <c r="AJ1824" s="19">
        <v>0.79</v>
      </c>
      <c r="AK1824" s="19">
        <v>0.5</v>
      </c>
    </row>
    <row r="1825" spans="1:37" x14ac:dyDescent="0.3">
      <c r="A1825" s="19" t="str">
        <f t="shared" si="43"/>
        <v>SDGbaseTRAv2_UrbAS_BAU_wICAGRcorrPVAXahydr</v>
      </c>
      <c r="B1825" s="17" t="s">
        <v>221</v>
      </c>
      <c r="C1825" s="18" t="s">
        <v>277</v>
      </c>
      <c r="D1825" s="23" t="s">
        <v>212</v>
      </c>
      <c r="E1825" s="19" t="s">
        <v>46</v>
      </c>
      <c r="F1825" s="19">
        <v>1</v>
      </c>
      <c r="G1825" s="19">
        <v>2.6</v>
      </c>
      <c r="H1825" s="19">
        <v>2.71</v>
      </c>
      <c r="I1825" s="19">
        <v>2.67</v>
      </c>
      <c r="J1825" s="19">
        <v>2.67</v>
      </c>
      <c r="K1825" s="19">
        <v>2.69</v>
      </c>
      <c r="L1825" s="19">
        <v>2.71</v>
      </c>
      <c r="M1825" s="19">
        <v>2.75</v>
      </c>
      <c r="N1825" s="19">
        <v>2.78</v>
      </c>
      <c r="O1825" s="19">
        <v>3</v>
      </c>
      <c r="P1825" s="19">
        <v>3.06</v>
      </c>
      <c r="Q1825" s="19">
        <v>3.41</v>
      </c>
      <c r="R1825" s="19">
        <v>3.43</v>
      </c>
      <c r="S1825" s="19">
        <v>3.46</v>
      </c>
      <c r="T1825" s="19">
        <v>3.48</v>
      </c>
      <c r="U1825" s="19">
        <v>3.51</v>
      </c>
      <c r="V1825" s="19">
        <v>3.52</v>
      </c>
      <c r="W1825" s="19">
        <v>3.54</v>
      </c>
      <c r="X1825" s="19">
        <v>-0.91</v>
      </c>
      <c r="Y1825" s="19">
        <v>-0.72</v>
      </c>
      <c r="Z1825" s="19">
        <v>1.9</v>
      </c>
      <c r="AA1825" s="19">
        <v>1.96</v>
      </c>
      <c r="AB1825" s="19">
        <v>2.0099999999999998</v>
      </c>
      <c r="AC1825" s="19">
        <v>2.0099999999999998</v>
      </c>
      <c r="AD1825" s="19">
        <v>1.99</v>
      </c>
      <c r="AE1825" s="19">
        <v>1.97</v>
      </c>
      <c r="AF1825" s="19">
        <v>1.95</v>
      </c>
      <c r="AG1825" s="19">
        <v>1.75</v>
      </c>
      <c r="AH1825" s="19">
        <v>1.56</v>
      </c>
      <c r="AI1825" s="19">
        <v>1.24</v>
      </c>
      <c r="AJ1825" s="19">
        <v>0.95</v>
      </c>
      <c r="AK1825" s="19">
        <v>0.71</v>
      </c>
    </row>
    <row r="1826" spans="1:37" x14ac:dyDescent="0.3">
      <c r="A1826" s="19" t="str">
        <f t="shared" si="43"/>
        <v>SDGbaseTRAv2_UrbAS_BAU_wICAGRcorrPVAXaammo</v>
      </c>
      <c r="B1826" s="17" t="s">
        <v>221</v>
      </c>
      <c r="C1826" s="18" t="s">
        <v>277</v>
      </c>
      <c r="D1826" s="23" t="s">
        <v>212</v>
      </c>
      <c r="E1826" s="19" t="s">
        <v>47</v>
      </c>
      <c r="F1826" s="19">
        <v>1</v>
      </c>
      <c r="G1826" s="19">
        <v>1.03</v>
      </c>
      <c r="H1826" s="19">
        <v>1.02</v>
      </c>
      <c r="I1826" s="19">
        <v>1.02</v>
      </c>
      <c r="J1826" s="19">
        <v>1.02</v>
      </c>
      <c r="K1826" s="19">
        <v>1.02</v>
      </c>
      <c r="L1826" s="19">
        <v>1.02</v>
      </c>
      <c r="M1826" s="19">
        <v>1.03</v>
      </c>
      <c r="N1826" s="19">
        <v>1.03</v>
      </c>
      <c r="O1826" s="19">
        <v>1.02</v>
      </c>
      <c r="P1826" s="19">
        <v>1.02</v>
      </c>
      <c r="Q1826" s="19">
        <v>1.02</v>
      </c>
      <c r="R1826" s="19">
        <v>1.03</v>
      </c>
      <c r="S1826" s="19">
        <v>1.03</v>
      </c>
      <c r="T1826" s="19">
        <v>1.04</v>
      </c>
      <c r="U1826" s="19">
        <v>1.04</v>
      </c>
      <c r="V1826" s="19">
        <v>1.05</v>
      </c>
      <c r="W1826" s="19">
        <v>1.05</v>
      </c>
      <c r="X1826" s="19">
        <v>1.06</v>
      </c>
      <c r="Y1826" s="19">
        <v>1.06</v>
      </c>
      <c r="Z1826" s="19">
        <v>1.05</v>
      </c>
      <c r="AA1826" s="19">
        <v>1.05</v>
      </c>
      <c r="AB1826" s="19">
        <v>1.03</v>
      </c>
      <c r="AC1826" s="19">
        <v>1.02</v>
      </c>
      <c r="AD1826" s="19">
        <v>1.01</v>
      </c>
      <c r="AE1826" s="19">
        <v>1.01</v>
      </c>
      <c r="AF1826" s="19">
        <v>1.01</v>
      </c>
      <c r="AG1826" s="19">
        <v>1.01</v>
      </c>
      <c r="AH1826" s="19">
        <v>0.97</v>
      </c>
      <c r="AI1826" s="19">
        <v>0.94</v>
      </c>
      <c r="AJ1826" s="19">
        <v>0.93</v>
      </c>
      <c r="AK1826" s="19">
        <v>0.91</v>
      </c>
    </row>
    <row r="1827" spans="1:37" x14ac:dyDescent="0.3">
      <c r="A1827" s="19" t="str">
        <f t="shared" si="43"/>
        <v>SDGbaseTRAv2_UrbAS_BAU_wICAGRcorrPVAXabchm</v>
      </c>
      <c r="B1827" s="17" t="s">
        <v>221</v>
      </c>
      <c r="C1827" s="18" t="s">
        <v>277</v>
      </c>
      <c r="D1827" s="23" t="s">
        <v>212</v>
      </c>
      <c r="E1827" s="19" t="s">
        <v>48</v>
      </c>
      <c r="F1827" s="19">
        <v>1</v>
      </c>
      <c r="G1827" s="19">
        <v>1.26</v>
      </c>
      <c r="H1827" s="19">
        <v>1.37</v>
      </c>
      <c r="I1827" s="19">
        <v>1.34</v>
      </c>
      <c r="J1827" s="19">
        <v>1.36</v>
      </c>
      <c r="K1827" s="19">
        <v>1.4</v>
      </c>
      <c r="L1827" s="19">
        <v>1.44</v>
      </c>
      <c r="M1827" s="19">
        <v>1.49</v>
      </c>
      <c r="N1827" s="19">
        <v>1.54</v>
      </c>
      <c r="O1827" s="19">
        <v>1.83</v>
      </c>
      <c r="P1827" s="19">
        <v>1.9</v>
      </c>
      <c r="Q1827" s="19">
        <v>1.91</v>
      </c>
      <c r="R1827" s="19">
        <v>1.92</v>
      </c>
      <c r="S1827" s="19">
        <v>1.94</v>
      </c>
      <c r="T1827" s="19">
        <v>1.96</v>
      </c>
      <c r="U1827" s="19">
        <v>1.98</v>
      </c>
      <c r="V1827" s="19">
        <v>1.98</v>
      </c>
      <c r="W1827" s="19">
        <v>2</v>
      </c>
      <c r="X1827" s="19">
        <v>2.04</v>
      </c>
      <c r="Y1827" s="19">
        <v>2.0299999999999998</v>
      </c>
      <c r="Z1827" s="19">
        <v>2</v>
      </c>
      <c r="AA1827" s="19">
        <v>1.99</v>
      </c>
      <c r="AB1827" s="19">
        <v>2.06</v>
      </c>
      <c r="AC1827" s="19">
        <v>2.1</v>
      </c>
      <c r="AD1827" s="19">
        <v>2.1</v>
      </c>
      <c r="AE1827" s="19">
        <v>2.1</v>
      </c>
      <c r="AF1827" s="19">
        <v>2.11</v>
      </c>
      <c r="AG1827" s="19">
        <v>2.06</v>
      </c>
      <c r="AH1827" s="19">
        <v>2</v>
      </c>
      <c r="AI1827" s="19">
        <v>1.88</v>
      </c>
      <c r="AJ1827" s="19">
        <v>1.78</v>
      </c>
      <c r="AK1827" s="19">
        <v>1.67</v>
      </c>
    </row>
    <row r="1828" spans="1:37" x14ac:dyDescent="0.3">
      <c r="A1828" s="19" t="str">
        <f t="shared" si="43"/>
        <v>SDGbaseTRAv2_UrbAS_BAU_wICAGRcorrPVAXaochm</v>
      </c>
      <c r="B1828" s="17" t="s">
        <v>221</v>
      </c>
      <c r="C1828" s="18" t="s">
        <v>277</v>
      </c>
      <c r="D1828" s="23" t="s">
        <v>212</v>
      </c>
      <c r="E1828" s="19" t="s">
        <v>49</v>
      </c>
      <c r="F1828" s="19">
        <v>1</v>
      </c>
      <c r="G1828" s="19">
        <v>1.19</v>
      </c>
      <c r="H1828" s="19">
        <v>1.27</v>
      </c>
      <c r="I1828" s="19">
        <v>1.23</v>
      </c>
      <c r="J1828" s="19">
        <v>1.24</v>
      </c>
      <c r="K1828" s="19">
        <v>1.26</v>
      </c>
      <c r="L1828" s="19">
        <v>1.28</v>
      </c>
      <c r="M1828" s="19">
        <v>1.32</v>
      </c>
      <c r="N1828" s="19">
        <v>1.35</v>
      </c>
      <c r="O1828" s="19">
        <v>1.6</v>
      </c>
      <c r="P1828" s="19">
        <v>1.64</v>
      </c>
      <c r="Q1828" s="19">
        <v>1.64</v>
      </c>
      <c r="R1828" s="19">
        <v>1.64</v>
      </c>
      <c r="S1828" s="19">
        <v>1.64</v>
      </c>
      <c r="T1828" s="19">
        <v>1.65</v>
      </c>
      <c r="U1828" s="19">
        <v>1.66</v>
      </c>
      <c r="V1828" s="19">
        <v>1.65</v>
      </c>
      <c r="W1828" s="19">
        <v>1.66</v>
      </c>
      <c r="X1828" s="19">
        <v>1.68</v>
      </c>
      <c r="Y1828" s="19">
        <v>1.67</v>
      </c>
      <c r="Z1828" s="19">
        <v>1.65</v>
      </c>
      <c r="AA1828" s="19">
        <v>1.65</v>
      </c>
      <c r="AB1828" s="19">
        <v>1.71</v>
      </c>
      <c r="AC1828" s="19">
        <v>1.74</v>
      </c>
      <c r="AD1828" s="19">
        <v>1.74</v>
      </c>
      <c r="AE1828" s="19">
        <v>1.73</v>
      </c>
      <c r="AF1828" s="19">
        <v>1.73</v>
      </c>
      <c r="AG1828" s="19">
        <v>1.7</v>
      </c>
      <c r="AH1828" s="19">
        <v>1.68</v>
      </c>
      <c r="AI1828" s="19">
        <v>1.61</v>
      </c>
      <c r="AJ1828" s="19">
        <v>1.55</v>
      </c>
      <c r="AK1828" s="19">
        <v>1.48</v>
      </c>
    </row>
    <row r="1829" spans="1:37" x14ac:dyDescent="0.3">
      <c r="A1829" s="19" t="str">
        <f t="shared" si="43"/>
        <v>SDGbaseTRAv2_UrbAS_BAU_wICAGRcorrPVAXarubb</v>
      </c>
      <c r="B1829" s="17" t="s">
        <v>221</v>
      </c>
      <c r="C1829" s="18" t="s">
        <v>277</v>
      </c>
      <c r="D1829" s="23" t="s">
        <v>212</v>
      </c>
      <c r="E1829" s="19" t="s">
        <v>50</v>
      </c>
      <c r="F1829" s="19">
        <v>1</v>
      </c>
      <c r="G1829" s="19">
        <v>1.01</v>
      </c>
      <c r="H1829" s="19">
        <v>1.01</v>
      </c>
      <c r="I1829" s="19">
        <v>1</v>
      </c>
      <c r="J1829" s="19">
        <v>1</v>
      </c>
      <c r="K1829" s="19">
        <v>1</v>
      </c>
      <c r="L1829" s="19">
        <v>1.01</v>
      </c>
      <c r="M1829" s="19">
        <v>1.01</v>
      </c>
      <c r="N1829" s="19">
        <v>1.02</v>
      </c>
      <c r="O1829" s="19">
        <v>1.03</v>
      </c>
      <c r="P1829" s="19">
        <v>1.03</v>
      </c>
      <c r="Q1829" s="19">
        <v>1.03</v>
      </c>
      <c r="R1829" s="19">
        <v>1.03</v>
      </c>
      <c r="S1829" s="19">
        <v>1.03</v>
      </c>
      <c r="T1829" s="19">
        <v>1.03</v>
      </c>
      <c r="U1829" s="19">
        <v>1.04</v>
      </c>
      <c r="V1829" s="19">
        <v>1.04</v>
      </c>
      <c r="W1829" s="19">
        <v>1.04</v>
      </c>
      <c r="X1829" s="19">
        <v>1.04</v>
      </c>
      <c r="Y1829" s="19">
        <v>1.04</v>
      </c>
      <c r="Z1829" s="19">
        <v>1.04</v>
      </c>
      <c r="AA1829" s="19">
        <v>1.04</v>
      </c>
      <c r="AB1829" s="19">
        <v>1.04</v>
      </c>
      <c r="AC1829" s="19">
        <v>1.04</v>
      </c>
      <c r="AD1829" s="19">
        <v>1.04</v>
      </c>
      <c r="AE1829" s="19">
        <v>1.05</v>
      </c>
      <c r="AF1829" s="19">
        <v>1.05</v>
      </c>
      <c r="AG1829" s="19">
        <v>1.05</v>
      </c>
      <c r="AH1829" s="19">
        <v>1.03</v>
      </c>
      <c r="AI1829" s="19">
        <v>1.02</v>
      </c>
      <c r="AJ1829" s="19">
        <v>1.01</v>
      </c>
      <c r="AK1829" s="19">
        <v>1</v>
      </c>
    </row>
    <row r="1830" spans="1:37" x14ac:dyDescent="0.3">
      <c r="A1830" s="19" t="str">
        <f t="shared" si="43"/>
        <v>SDGbaseTRAv2_UrbAS_BAU_wICAGRcorrPVAXaplas</v>
      </c>
      <c r="B1830" s="17" t="s">
        <v>221</v>
      </c>
      <c r="C1830" s="18" t="s">
        <v>277</v>
      </c>
      <c r="D1830" s="23" t="s">
        <v>212</v>
      </c>
      <c r="E1830" s="19" t="s">
        <v>51</v>
      </c>
      <c r="F1830" s="19">
        <v>1</v>
      </c>
      <c r="G1830" s="19">
        <v>1.06</v>
      </c>
      <c r="H1830" s="19">
        <v>1.06</v>
      </c>
      <c r="I1830" s="19">
        <v>1.05</v>
      </c>
      <c r="J1830" s="19">
        <v>1.05</v>
      </c>
      <c r="K1830" s="19">
        <v>1.05</v>
      </c>
      <c r="L1830" s="19">
        <v>1.05</v>
      </c>
      <c r="M1830" s="19">
        <v>1.06</v>
      </c>
      <c r="N1830" s="19">
        <v>1.06</v>
      </c>
      <c r="O1830" s="19">
        <v>1.06</v>
      </c>
      <c r="P1830" s="19">
        <v>1.06</v>
      </c>
      <c r="Q1830" s="19">
        <v>1.06</v>
      </c>
      <c r="R1830" s="19">
        <v>1.06</v>
      </c>
      <c r="S1830" s="19">
        <v>1.07</v>
      </c>
      <c r="T1830" s="19">
        <v>1.07</v>
      </c>
      <c r="U1830" s="19">
        <v>1.08</v>
      </c>
      <c r="V1830" s="19">
        <v>1.08</v>
      </c>
      <c r="W1830" s="19">
        <v>1.0900000000000001</v>
      </c>
      <c r="X1830" s="19">
        <v>1.0900000000000001</v>
      </c>
      <c r="Y1830" s="19">
        <v>1.0900000000000001</v>
      </c>
      <c r="Z1830" s="19">
        <v>1.0900000000000001</v>
      </c>
      <c r="AA1830" s="19">
        <v>1.0900000000000001</v>
      </c>
      <c r="AB1830" s="19">
        <v>1.08</v>
      </c>
      <c r="AC1830" s="19">
        <v>1.08</v>
      </c>
      <c r="AD1830" s="19">
        <v>1.08</v>
      </c>
      <c r="AE1830" s="19">
        <v>1.08</v>
      </c>
      <c r="AF1830" s="19">
        <v>1.08</v>
      </c>
      <c r="AG1830" s="19">
        <v>1.08</v>
      </c>
      <c r="AH1830" s="19">
        <v>1.04</v>
      </c>
      <c r="AI1830" s="19">
        <v>1.02</v>
      </c>
      <c r="AJ1830" s="19">
        <v>1</v>
      </c>
      <c r="AK1830" s="19">
        <v>0.99</v>
      </c>
    </row>
    <row r="1831" spans="1:37" x14ac:dyDescent="0.3">
      <c r="A1831" s="19" t="str">
        <f t="shared" si="43"/>
        <v>SDGbaseTRAv2_UrbAS_BAU_wICAGRcorrPVAXanmet</v>
      </c>
      <c r="B1831" s="17" t="s">
        <v>221</v>
      </c>
      <c r="C1831" s="18" t="s">
        <v>277</v>
      </c>
      <c r="D1831" s="23" t="s">
        <v>212</v>
      </c>
      <c r="E1831" s="19" t="s">
        <v>52</v>
      </c>
      <c r="F1831" s="19">
        <v>1</v>
      </c>
      <c r="G1831" s="19">
        <v>1.08</v>
      </c>
      <c r="H1831" s="19">
        <v>1.07</v>
      </c>
      <c r="I1831" s="19">
        <v>1.07</v>
      </c>
      <c r="J1831" s="19">
        <v>1.08</v>
      </c>
      <c r="K1831" s="19">
        <v>1.07</v>
      </c>
      <c r="L1831" s="19">
        <v>1.07</v>
      </c>
      <c r="M1831" s="19">
        <v>1.07</v>
      </c>
      <c r="N1831" s="19">
        <v>1.07</v>
      </c>
      <c r="O1831" s="19">
        <v>1.07</v>
      </c>
      <c r="P1831" s="19">
        <v>1.07</v>
      </c>
      <c r="Q1831" s="19">
        <v>1.07</v>
      </c>
      <c r="R1831" s="19">
        <v>1.07</v>
      </c>
      <c r="S1831" s="19">
        <v>1.08</v>
      </c>
      <c r="T1831" s="19">
        <v>1.08</v>
      </c>
      <c r="U1831" s="19">
        <v>1.08</v>
      </c>
      <c r="V1831" s="19">
        <v>1.0900000000000001</v>
      </c>
      <c r="W1831" s="19">
        <v>1.0900000000000001</v>
      </c>
      <c r="X1831" s="19">
        <v>1.0900000000000001</v>
      </c>
      <c r="Y1831" s="19">
        <v>1.0900000000000001</v>
      </c>
      <c r="Z1831" s="19">
        <v>1.0900000000000001</v>
      </c>
      <c r="AA1831" s="19">
        <v>1.0900000000000001</v>
      </c>
      <c r="AB1831" s="19">
        <v>1.08</v>
      </c>
      <c r="AC1831" s="19">
        <v>1.08</v>
      </c>
      <c r="AD1831" s="19">
        <v>1.08</v>
      </c>
      <c r="AE1831" s="19">
        <v>1.08</v>
      </c>
      <c r="AF1831" s="19">
        <v>1.0900000000000001</v>
      </c>
      <c r="AG1831" s="19">
        <v>1.08</v>
      </c>
      <c r="AH1831" s="19">
        <v>1.06</v>
      </c>
      <c r="AI1831" s="19">
        <v>1.05</v>
      </c>
      <c r="AJ1831" s="19">
        <v>1.03</v>
      </c>
      <c r="AK1831" s="19">
        <v>1.03</v>
      </c>
    </row>
    <row r="1832" spans="1:37" x14ac:dyDescent="0.3">
      <c r="A1832" s="19" t="str">
        <f t="shared" si="43"/>
        <v>SDGbaseTRAv2_UrbAS_BAU_wICAGRcorrPVAXairon</v>
      </c>
      <c r="B1832" s="17" t="s">
        <v>221</v>
      </c>
      <c r="C1832" s="18" t="s">
        <v>277</v>
      </c>
      <c r="D1832" s="23" t="s">
        <v>212</v>
      </c>
      <c r="E1832" s="19" t="s">
        <v>53</v>
      </c>
      <c r="F1832" s="19">
        <v>1</v>
      </c>
      <c r="G1832" s="19">
        <v>1.2</v>
      </c>
      <c r="H1832" s="19">
        <v>1.18</v>
      </c>
      <c r="I1832" s="19">
        <v>1.1599999999999999</v>
      </c>
      <c r="J1832" s="19">
        <v>1.1499999999999999</v>
      </c>
      <c r="K1832" s="19">
        <v>1.1399999999999999</v>
      </c>
      <c r="L1832" s="19">
        <v>1.1399999999999999</v>
      </c>
      <c r="M1832" s="19">
        <v>1.1499999999999999</v>
      </c>
      <c r="N1832" s="19">
        <v>1.1499999999999999</v>
      </c>
      <c r="O1832" s="19">
        <v>1.1499999999999999</v>
      </c>
      <c r="P1832" s="19">
        <v>1.1499999999999999</v>
      </c>
      <c r="Q1832" s="19">
        <v>1.1499999999999999</v>
      </c>
      <c r="R1832" s="19">
        <v>1.1499999999999999</v>
      </c>
      <c r="S1832" s="19">
        <v>1.1599999999999999</v>
      </c>
      <c r="T1832" s="19">
        <v>1.1599999999999999</v>
      </c>
      <c r="U1832" s="19">
        <v>1.1599999999999999</v>
      </c>
      <c r="V1832" s="19">
        <v>1.17</v>
      </c>
      <c r="W1832" s="19">
        <v>1.17</v>
      </c>
      <c r="X1832" s="19">
        <v>1.18</v>
      </c>
      <c r="Y1832" s="19">
        <v>1.18</v>
      </c>
      <c r="Z1832" s="19">
        <v>1.17</v>
      </c>
      <c r="AA1832" s="19">
        <v>1.17</v>
      </c>
      <c r="AB1832" s="19">
        <v>1.1599999999999999</v>
      </c>
      <c r="AC1832" s="19">
        <v>1.1499999999999999</v>
      </c>
      <c r="AD1832" s="19">
        <v>1.1499999999999999</v>
      </c>
      <c r="AE1832" s="19">
        <v>1.1599999999999999</v>
      </c>
      <c r="AF1832" s="19">
        <v>1.1599999999999999</v>
      </c>
      <c r="AG1832" s="19">
        <v>1.1599999999999999</v>
      </c>
      <c r="AH1832" s="19">
        <v>1.1299999999999999</v>
      </c>
      <c r="AI1832" s="19">
        <v>1.1000000000000001</v>
      </c>
      <c r="AJ1832" s="19">
        <v>1.0900000000000001</v>
      </c>
      <c r="AK1832" s="19">
        <v>1.08</v>
      </c>
    </row>
    <row r="1833" spans="1:37" x14ac:dyDescent="0.3">
      <c r="A1833" s="19" t="str">
        <f t="shared" si="43"/>
        <v>SDGbaseTRAv2_UrbAS_BAU_wICAGRcorrPVAXanfrm</v>
      </c>
      <c r="B1833" s="17" t="s">
        <v>221</v>
      </c>
      <c r="C1833" s="18" t="s">
        <v>277</v>
      </c>
      <c r="D1833" s="23" t="s">
        <v>212</v>
      </c>
      <c r="E1833" s="19" t="s">
        <v>54</v>
      </c>
      <c r="F1833" s="19">
        <v>1</v>
      </c>
      <c r="G1833" s="19">
        <v>1.17</v>
      </c>
      <c r="H1833" s="19">
        <v>1.1100000000000001</v>
      </c>
      <c r="I1833" s="19">
        <v>1.05</v>
      </c>
      <c r="J1833" s="19">
        <v>1.04</v>
      </c>
      <c r="K1833" s="19">
        <v>1.04</v>
      </c>
      <c r="L1833" s="19">
        <v>1.07</v>
      </c>
      <c r="M1833" s="19">
        <v>1.1200000000000001</v>
      </c>
      <c r="N1833" s="19">
        <v>1.1499999999999999</v>
      </c>
      <c r="O1833" s="19">
        <v>1.24</v>
      </c>
      <c r="P1833" s="19">
        <v>1.24</v>
      </c>
      <c r="Q1833" s="19">
        <v>1.21</v>
      </c>
      <c r="R1833" s="19">
        <v>1.19</v>
      </c>
      <c r="S1833" s="19">
        <v>1.18</v>
      </c>
      <c r="T1833" s="19">
        <v>1.17</v>
      </c>
      <c r="U1833" s="19">
        <v>1.18</v>
      </c>
      <c r="V1833" s="19">
        <v>1.21</v>
      </c>
      <c r="W1833" s="19">
        <v>1.22</v>
      </c>
      <c r="X1833" s="19">
        <v>1.2</v>
      </c>
      <c r="Y1833" s="19">
        <v>1.19</v>
      </c>
      <c r="Z1833" s="19">
        <v>1.18</v>
      </c>
      <c r="AA1833" s="19">
        <v>1.19</v>
      </c>
      <c r="AB1833" s="19">
        <v>1.06</v>
      </c>
      <c r="AC1833" s="19">
        <v>1.02</v>
      </c>
      <c r="AD1833" s="19">
        <v>1.05</v>
      </c>
      <c r="AE1833" s="19">
        <v>1.08</v>
      </c>
      <c r="AF1833" s="19">
        <v>1.1100000000000001</v>
      </c>
      <c r="AG1833" s="19">
        <v>1.1200000000000001</v>
      </c>
      <c r="AH1833" s="19">
        <v>1</v>
      </c>
      <c r="AI1833" s="19">
        <v>0.94</v>
      </c>
      <c r="AJ1833" s="19">
        <v>0.92</v>
      </c>
      <c r="AK1833" s="19">
        <v>0.9</v>
      </c>
    </row>
    <row r="1834" spans="1:37" x14ac:dyDescent="0.3">
      <c r="A1834" s="19" t="str">
        <f t="shared" si="43"/>
        <v>SDGbaseTRAv2_UrbAS_BAU_wICAGRcorrPVAXametp</v>
      </c>
      <c r="B1834" s="17" t="s">
        <v>221</v>
      </c>
      <c r="C1834" s="18" t="s">
        <v>277</v>
      </c>
      <c r="D1834" s="23" t="s">
        <v>212</v>
      </c>
      <c r="E1834" s="19" t="s">
        <v>55</v>
      </c>
      <c r="F1834" s="19">
        <v>1</v>
      </c>
      <c r="G1834" s="19">
        <v>1.19</v>
      </c>
      <c r="H1834" s="19">
        <v>1.19</v>
      </c>
      <c r="I1834" s="19">
        <v>1.18</v>
      </c>
      <c r="J1834" s="19">
        <v>1.18</v>
      </c>
      <c r="K1834" s="19">
        <v>1.17</v>
      </c>
      <c r="L1834" s="19">
        <v>1.18</v>
      </c>
      <c r="M1834" s="19">
        <v>1.19</v>
      </c>
      <c r="N1834" s="19">
        <v>1.19</v>
      </c>
      <c r="O1834" s="19">
        <v>1.19</v>
      </c>
      <c r="P1834" s="19">
        <v>1.19</v>
      </c>
      <c r="Q1834" s="19">
        <v>1.19</v>
      </c>
      <c r="R1834" s="19">
        <v>1.19</v>
      </c>
      <c r="S1834" s="19">
        <v>1.2</v>
      </c>
      <c r="T1834" s="19">
        <v>1.2</v>
      </c>
      <c r="U1834" s="19">
        <v>1.21</v>
      </c>
      <c r="V1834" s="19">
        <v>1.21</v>
      </c>
      <c r="W1834" s="19">
        <v>1.22</v>
      </c>
      <c r="X1834" s="19">
        <v>1.22</v>
      </c>
      <c r="Y1834" s="19">
        <v>1.22</v>
      </c>
      <c r="Z1834" s="19">
        <v>1.22</v>
      </c>
      <c r="AA1834" s="19">
        <v>1.22</v>
      </c>
      <c r="AB1834" s="19">
        <v>1.21</v>
      </c>
      <c r="AC1834" s="19">
        <v>1.21</v>
      </c>
      <c r="AD1834" s="19">
        <v>1.21</v>
      </c>
      <c r="AE1834" s="19">
        <v>1.21</v>
      </c>
      <c r="AF1834" s="19">
        <v>1.21</v>
      </c>
      <c r="AG1834" s="19">
        <v>1.21</v>
      </c>
      <c r="AH1834" s="19">
        <v>1.17</v>
      </c>
      <c r="AI1834" s="19">
        <v>1.1399999999999999</v>
      </c>
      <c r="AJ1834" s="19">
        <v>1.1200000000000001</v>
      </c>
      <c r="AK1834" s="19">
        <v>1.1100000000000001</v>
      </c>
    </row>
    <row r="1835" spans="1:37" x14ac:dyDescent="0.3">
      <c r="A1835" s="19" t="str">
        <f t="shared" si="43"/>
        <v>SDGbaseTRAv2_UrbAS_BAU_wICAGRcorrPVAXamach</v>
      </c>
      <c r="B1835" s="17" t="s">
        <v>221</v>
      </c>
      <c r="C1835" s="18" t="s">
        <v>277</v>
      </c>
      <c r="D1835" s="23" t="s">
        <v>212</v>
      </c>
      <c r="E1835" s="19" t="s">
        <v>56</v>
      </c>
      <c r="F1835" s="19">
        <v>1</v>
      </c>
      <c r="G1835" s="19">
        <v>1.18</v>
      </c>
      <c r="H1835" s="19">
        <v>1.17</v>
      </c>
      <c r="I1835" s="19">
        <v>1.1499999999999999</v>
      </c>
      <c r="J1835" s="19">
        <v>1.1399999999999999</v>
      </c>
      <c r="K1835" s="19">
        <v>1.1399999999999999</v>
      </c>
      <c r="L1835" s="19">
        <v>1.1499999999999999</v>
      </c>
      <c r="M1835" s="19">
        <v>1.1499999999999999</v>
      </c>
      <c r="N1835" s="19">
        <v>1.1599999999999999</v>
      </c>
      <c r="O1835" s="19">
        <v>1.1599999999999999</v>
      </c>
      <c r="P1835" s="19">
        <v>1.1599999999999999</v>
      </c>
      <c r="Q1835" s="19">
        <v>1.1599999999999999</v>
      </c>
      <c r="R1835" s="19">
        <v>1.1599999999999999</v>
      </c>
      <c r="S1835" s="19">
        <v>1.1599999999999999</v>
      </c>
      <c r="T1835" s="19">
        <v>1.17</v>
      </c>
      <c r="U1835" s="19">
        <v>1.17</v>
      </c>
      <c r="V1835" s="19">
        <v>1.18</v>
      </c>
      <c r="W1835" s="19">
        <v>1.18</v>
      </c>
      <c r="X1835" s="19">
        <v>1.18</v>
      </c>
      <c r="Y1835" s="19">
        <v>1.18</v>
      </c>
      <c r="Z1835" s="19">
        <v>1.18</v>
      </c>
      <c r="AA1835" s="19">
        <v>1.18</v>
      </c>
      <c r="AB1835" s="19">
        <v>1.17</v>
      </c>
      <c r="AC1835" s="19">
        <v>1.1599999999999999</v>
      </c>
      <c r="AD1835" s="19">
        <v>1.17</v>
      </c>
      <c r="AE1835" s="19">
        <v>1.17</v>
      </c>
      <c r="AF1835" s="19">
        <v>1.18</v>
      </c>
      <c r="AG1835" s="19">
        <v>1.17</v>
      </c>
      <c r="AH1835" s="19">
        <v>1.1399999999999999</v>
      </c>
      <c r="AI1835" s="19">
        <v>1.1100000000000001</v>
      </c>
      <c r="AJ1835" s="19">
        <v>1.0900000000000001</v>
      </c>
      <c r="AK1835" s="19">
        <v>1.08</v>
      </c>
    </row>
    <row r="1836" spans="1:37" x14ac:dyDescent="0.3">
      <c r="A1836" s="19" t="str">
        <f t="shared" si="43"/>
        <v>SDGbaseTRAv2_UrbAS_BAU_wICAGRcorrPVAXafcel</v>
      </c>
      <c r="B1836" s="17" t="s">
        <v>221</v>
      </c>
      <c r="C1836" s="18" t="s">
        <v>277</v>
      </c>
      <c r="D1836" s="23" t="s">
        <v>212</v>
      </c>
      <c r="E1836" s="19" t="s">
        <v>57</v>
      </c>
      <c r="F1836" s="19">
        <v>1</v>
      </c>
      <c r="G1836" s="19">
        <v>1</v>
      </c>
      <c r="H1836" s="19">
        <v>1.01</v>
      </c>
      <c r="I1836" s="19">
        <v>0.96</v>
      </c>
      <c r="J1836" s="19">
        <v>0.93</v>
      </c>
      <c r="K1836" s="19">
        <v>0.93</v>
      </c>
      <c r="L1836" s="19">
        <v>0.93</v>
      </c>
      <c r="M1836" s="19">
        <v>0.97</v>
      </c>
      <c r="N1836" s="19">
        <v>1</v>
      </c>
      <c r="O1836" s="19">
        <v>1.1399999999999999</v>
      </c>
      <c r="P1836" s="19">
        <v>1.18</v>
      </c>
      <c r="Q1836" s="19">
        <v>1.18</v>
      </c>
      <c r="R1836" s="19">
        <v>1.18</v>
      </c>
      <c r="S1836" s="19">
        <v>1.18</v>
      </c>
      <c r="T1836" s="19">
        <v>1.19</v>
      </c>
      <c r="U1836" s="19">
        <v>1.19</v>
      </c>
      <c r="V1836" s="19">
        <v>1.22</v>
      </c>
      <c r="W1836" s="19">
        <v>1.23</v>
      </c>
      <c r="X1836" s="19">
        <v>1.21</v>
      </c>
      <c r="Y1836" s="19">
        <v>1.21</v>
      </c>
      <c r="Z1836" s="19">
        <v>1.2</v>
      </c>
      <c r="AA1836" s="19">
        <v>1.2</v>
      </c>
      <c r="AB1836" s="19">
        <v>1.1599999999999999</v>
      </c>
      <c r="AC1836" s="19">
        <v>1.1399999999999999</v>
      </c>
      <c r="AD1836" s="19">
        <v>1.1399999999999999</v>
      </c>
      <c r="AE1836" s="19">
        <v>1.1399999999999999</v>
      </c>
      <c r="AF1836" s="19">
        <v>1.1399999999999999</v>
      </c>
      <c r="AG1836" s="19">
        <v>1.1299999999999999</v>
      </c>
      <c r="AH1836" s="19">
        <v>1.06</v>
      </c>
      <c r="AI1836" s="19">
        <v>0.96</v>
      </c>
      <c r="AJ1836" s="19">
        <v>0.91</v>
      </c>
      <c r="AK1836" s="19">
        <v>0.86</v>
      </c>
    </row>
    <row r="1837" spans="1:37" x14ac:dyDescent="0.3">
      <c r="A1837" s="19" t="str">
        <f t="shared" si="43"/>
        <v>SDGbaseTRAv2_UrbAS_BAU_wICAGRcorrPVAXaelct</v>
      </c>
      <c r="B1837" s="17" t="s">
        <v>221</v>
      </c>
      <c r="C1837" s="18" t="s">
        <v>277</v>
      </c>
      <c r="D1837" s="23" t="s">
        <v>212</v>
      </c>
      <c r="E1837" s="19" t="s">
        <v>58</v>
      </c>
      <c r="F1837" s="19">
        <v>1</v>
      </c>
      <c r="G1837" s="19">
        <v>1</v>
      </c>
      <c r="H1837" s="19">
        <v>1.01</v>
      </c>
      <c r="I1837" s="19">
        <v>0.96</v>
      </c>
      <c r="J1837" s="19">
        <v>0.94</v>
      </c>
      <c r="K1837" s="19">
        <v>0.94</v>
      </c>
      <c r="L1837" s="19">
        <v>0.94</v>
      </c>
      <c r="M1837" s="19">
        <v>0.98</v>
      </c>
      <c r="N1837" s="19">
        <v>1</v>
      </c>
      <c r="O1837" s="19">
        <v>1.1399999999999999</v>
      </c>
      <c r="P1837" s="19">
        <v>1.17</v>
      </c>
      <c r="Q1837" s="19">
        <v>1.17</v>
      </c>
      <c r="R1837" s="19">
        <v>1.17</v>
      </c>
      <c r="S1837" s="19">
        <v>1.17</v>
      </c>
      <c r="T1837" s="19">
        <v>1.18</v>
      </c>
      <c r="U1837" s="19">
        <v>1.18</v>
      </c>
      <c r="V1837" s="19">
        <v>1.21</v>
      </c>
      <c r="W1837" s="19">
        <v>1.22</v>
      </c>
      <c r="X1837" s="19">
        <v>1.2</v>
      </c>
      <c r="Y1837" s="19">
        <v>1.2</v>
      </c>
      <c r="Z1837" s="19">
        <v>1.19</v>
      </c>
      <c r="AA1837" s="19">
        <v>1.19</v>
      </c>
      <c r="AB1837" s="19">
        <v>1.1599999999999999</v>
      </c>
      <c r="AC1837" s="19">
        <v>1.1399999999999999</v>
      </c>
      <c r="AD1837" s="19">
        <v>1.1299999999999999</v>
      </c>
      <c r="AE1837" s="19">
        <v>1.1399999999999999</v>
      </c>
      <c r="AF1837" s="19">
        <v>1.1399999999999999</v>
      </c>
      <c r="AG1837" s="19">
        <v>1.1299999999999999</v>
      </c>
      <c r="AH1837" s="19">
        <v>1.06</v>
      </c>
      <c r="AI1837" s="19">
        <v>0.97</v>
      </c>
      <c r="AJ1837" s="19">
        <v>0.92</v>
      </c>
      <c r="AK1837" s="19">
        <v>0.88</v>
      </c>
    </row>
    <row r="1838" spans="1:37" x14ac:dyDescent="0.3">
      <c r="A1838" s="19" t="str">
        <f t="shared" si="43"/>
        <v>SDGbaseTRAv2_UrbAS_BAU_wICAGRcorrPVAXaemch</v>
      </c>
      <c r="B1838" s="17" t="s">
        <v>221</v>
      </c>
      <c r="C1838" s="18" t="s">
        <v>277</v>
      </c>
      <c r="D1838" s="23" t="s">
        <v>212</v>
      </c>
      <c r="E1838" s="19" t="s">
        <v>59</v>
      </c>
      <c r="F1838" s="19">
        <v>1</v>
      </c>
      <c r="G1838" s="19">
        <v>1.19</v>
      </c>
      <c r="H1838" s="19">
        <v>1.19</v>
      </c>
      <c r="I1838" s="19">
        <v>1.19</v>
      </c>
      <c r="J1838" s="19">
        <v>1.18</v>
      </c>
      <c r="K1838" s="19">
        <v>1.18</v>
      </c>
      <c r="L1838" s="19">
        <v>1.19</v>
      </c>
      <c r="M1838" s="19">
        <v>1.19</v>
      </c>
      <c r="N1838" s="19">
        <v>1.2</v>
      </c>
      <c r="O1838" s="19">
        <v>1.19</v>
      </c>
      <c r="P1838" s="19">
        <v>1.19</v>
      </c>
      <c r="Q1838" s="19">
        <v>1.2</v>
      </c>
      <c r="R1838" s="19">
        <v>1.2</v>
      </c>
      <c r="S1838" s="19">
        <v>1.21</v>
      </c>
      <c r="T1838" s="19">
        <v>1.21</v>
      </c>
      <c r="U1838" s="19">
        <v>1.22</v>
      </c>
      <c r="V1838" s="19">
        <v>1.23</v>
      </c>
      <c r="W1838" s="19">
        <v>1.23</v>
      </c>
      <c r="X1838" s="19">
        <v>1.23</v>
      </c>
      <c r="Y1838" s="19">
        <v>1.23</v>
      </c>
      <c r="Z1838" s="19">
        <v>1.23</v>
      </c>
      <c r="AA1838" s="19">
        <v>1.23</v>
      </c>
      <c r="AB1838" s="19">
        <v>1.22</v>
      </c>
      <c r="AC1838" s="19">
        <v>1.22</v>
      </c>
      <c r="AD1838" s="19">
        <v>1.22</v>
      </c>
      <c r="AE1838" s="19">
        <v>1.22</v>
      </c>
      <c r="AF1838" s="19">
        <v>1.22</v>
      </c>
      <c r="AG1838" s="19">
        <v>1.22</v>
      </c>
      <c r="AH1838" s="19">
        <v>1.18</v>
      </c>
      <c r="AI1838" s="19">
        <v>1.1499999999999999</v>
      </c>
      <c r="AJ1838" s="19">
        <v>1.1299999999999999</v>
      </c>
      <c r="AK1838" s="19">
        <v>1.1100000000000001</v>
      </c>
    </row>
    <row r="1839" spans="1:37" x14ac:dyDescent="0.3">
      <c r="A1839" s="19" t="str">
        <f t="shared" si="43"/>
        <v>SDGbaseTRAv2_UrbAS_BAU_wICAGRcorrPVAXasequ</v>
      </c>
      <c r="B1839" s="17" t="s">
        <v>221</v>
      </c>
      <c r="C1839" s="18" t="s">
        <v>277</v>
      </c>
      <c r="D1839" s="23" t="s">
        <v>212</v>
      </c>
      <c r="E1839" s="19" t="s">
        <v>60</v>
      </c>
      <c r="F1839" s="19">
        <v>1</v>
      </c>
      <c r="G1839" s="19">
        <v>1.2</v>
      </c>
      <c r="H1839" s="19">
        <v>1.17</v>
      </c>
      <c r="I1839" s="19">
        <v>1.1399999999999999</v>
      </c>
      <c r="J1839" s="19">
        <v>1.1299999999999999</v>
      </c>
      <c r="K1839" s="19">
        <v>1.1200000000000001</v>
      </c>
      <c r="L1839" s="19">
        <v>1.1200000000000001</v>
      </c>
      <c r="M1839" s="19">
        <v>1.1299999999999999</v>
      </c>
      <c r="N1839" s="19">
        <v>1.1399999999999999</v>
      </c>
      <c r="O1839" s="19">
        <v>1.1499999999999999</v>
      </c>
      <c r="P1839" s="19">
        <v>1.1499999999999999</v>
      </c>
      <c r="Q1839" s="19">
        <v>1.1399999999999999</v>
      </c>
      <c r="R1839" s="19">
        <v>1.1399999999999999</v>
      </c>
      <c r="S1839" s="19">
        <v>1.1399999999999999</v>
      </c>
      <c r="T1839" s="19">
        <v>1.1499999999999999</v>
      </c>
      <c r="U1839" s="19">
        <v>1.1499999999999999</v>
      </c>
      <c r="V1839" s="19">
        <v>1.1599999999999999</v>
      </c>
      <c r="W1839" s="19">
        <v>1.1599999999999999</v>
      </c>
      <c r="X1839" s="19">
        <v>1.1599999999999999</v>
      </c>
      <c r="Y1839" s="19">
        <v>1.1599999999999999</v>
      </c>
      <c r="Z1839" s="19">
        <v>1.1599999999999999</v>
      </c>
      <c r="AA1839" s="19">
        <v>1.1599999999999999</v>
      </c>
      <c r="AB1839" s="19">
        <v>1.1399999999999999</v>
      </c>
      <c r="AC1839" s="19">
        <v>1.1200000000000001</v>
      </c>
      <c r="AD1839" s="19">
        <v>1.1299999999999999</v>
      </c>
      <c r="AE1839" s="19">
        <v>1.1399999999999999</v>
      </c>
      <c r="AF1839" s="19">
        <v>1.1499999999999999</v>
      </c>
      <c r="AG1839" s="19">
        <v>1.1499999999999999</v>
      </c>
      <c r="AH1839" s="19">
        <v>1.1000000000000001</v>
      </c>
      <c r="AI1839" s="19">
        <v>1.06</v>
      </c>
      <c r="AJ1839" s="19">
        <v>1.05</v>
      </c>
      <c r="AK1839" s="19">
        <v>1.03</v>
      </c>
    </row>
    <row r="1840" spans="1:37" x14ac:dyDescent="0.3">
      <c r="A1840" s="19" t="str">
        <f t="shared" si="43"/>
        <v>SDGbaseTRAv2_UrbAS_BAU_wICAGRcorrPVAXavehi</v>
      </c>
      <c r="B1840" s="17" t="s">
        <v>221</v>
      </c>
      <c r="C1840" s="18" t="s">
        <v>277</v>
      </c>
      <c r="D1840" s="23" t="s">
        <v>212</v>
      </c>
      <c r="E1840" s="19" t="s">
        <v>61</v>
      </c>
      <c r="F1840" s="19">
        <v>1</v>
      </c>
      <c r="G1840" s="19">
        <v>1.18</v>
      </c>
      <c r="H1840" s="19">
        <v>1.18</v>
      </c>
      <c r="I1840" s="19">
        <v>1.1599999999999999</v>
      </c>
      <c r="J1840" s="19">
        <v>1.1499999999999999</v>
      </c>
      <c r="K1840" s="19">
        <v>1.1499999999999999</v>
      </c>
      <c r="L1840" s="19">
        <v>1.1599999999999999</v>
      </c>
      <c r="M1840" s="19">
        <v>1.17</v>
      </c>
      <c r="N1840" s="19">
        <v>1.17</v>
      </c>
      <c r="O1840" s="19">
        <v>1.17</v>
      </c>
      <c r="P1840" s="19">
        <v>1.17</v>
      </c>
      <c r="Q1840" s="19">
        <v>1.17</v>
      </c>
      <c r="R1840" s="19">
        <v>1.18</v>
      </c>
      <c r="S1840" s="19">
        <v>1.18</v>
      </c>
      <c r="T1840" s="19">
        <v>1.19</v>
      </c>
      <c r="U1840" s="19">
        <v>1.19</v>
      </c>
      <c r="V1840" s="19">
        <v>1.2</v>
      </c>
      <c r="W1840" s="19">
        <v>1.21</v>
      </c>
      <c r="X1840" s="19">
        <v>1.21</v>
      </c>
      <c r="Y1840" s="19">
        <v>1.2</v>
      </c>
      <c r="Z1840" s="19">
        <v>1.19</v>
      </c>
      <c r="AA1840" s="19">
        <v>1.19</v>
      </c>
      <c r="AB1840" s="19">
        <v>1.18</v>
      </c>
      <c r="AC1840" s="19">
        <v>1.18</v>
      </c>
      <c r="AD1840" s="19">
        <v>1.18</v>
      </c>
      <c r="AE1840" s="19">
        <v>1.18</v>
      </c>
      <c r="AF1840" s="19">
        <v>1.19</v>
      </c>
      <c r="AG1840" s="19">
        <v>1.19</v>
      </c>
      <c r="AH1840" s="19">
        <v>1.1499999999999999</v>
      </c>
      <c r="AI1840" s="19">
        <v>1.1200000000000001</v>
      </c>
      <c r="AJ1840" s="19">
        <v>1.1000000000000001</v>
      </c>
      <c r="AK1840" s="19">
        <v>1.0900000000000001</v>
      </c>
    </row>
    <row r="1841" spans="1:37" x14ac:dyDescent="0.3">
      <c r="A1841" s="19" t="str">
        <f t="shared" si="43"/>
        <v>SDGbaseTRAv2_UrbAS_BAU_wICAGRcorrPVAXatequ</v>
      </c>
      <c r="B1841" s="17" t="s">
        <v>221</v>
      </c>
      <c r="C1841" s="18" t="s">
        <v>277</v>
      </c>
      <c r="D1841" s="23" t="s">
        <v>212</v>
      </c>
      <c r="E1841" s="19" t="s">
        <v>62</v>
      </c>
      <c r="F1841" s="19">
        <v>1</v>
      </c>
      <c r="G1841" s="19">
        <v>1.18</v>
      </c>
      <c r="H1841" s="19">
        <v>1.17</v>
      </c>
      <c r="I1841" s="19">
        <v>1.1599999999999999</v>
      </c>
      <c r="J1841" s="19">
        <v>1.1499999999999999</v>
      </c>
      <c r="K1841" s="19">
        <v>1.1499999999999999</v>
      </c>
      <c r="L1841" s="19">
        <v>1.1599999999999999</v>
      </c>
      <c r="M1841" s="19">
        <v>1.17</v>
      </c>
      <c r="N1841" s="19">
        <v>1.17</v>
      </c>
      <c r="O1841" s="19">
        <v>1.18</v>
      </c>
      <c r="P1841" s="19">
        <v>1.19</v>
      </c>
      <c r="Q1841" s="19">
        <v>1.18</v>
      </c>
      <c r="R1841" s="19">
        <v>1.18</v>
      </c>
      <c r="S1841" s="19">
        <v>1.18</v>
      </c>
      <c r="T1841" s="19">
        <v>1.19</v>
      </c>
      <c r="U1841" s="19">
        <v>1.19</v>
      </c>
      <c r="V1841" s="19">
        <v>1.2</v>
      </c>
      <c r="W1841" s="19">
        <v>1.2</v>
      </c>
      <c r="X1841" s="19">
        <v>1.2</v>
      </c>
      <c r="Y1841" s="19">
        <v>1.2</v>
      </c>
      <c r="Z1841" s="19">
        <v>1.2</v>
      </c>
      <c r="AA1841" s="19">
        <v>1.2</v>
      </c>
      <c r="AB1841" s="19">
        <v>1.18</v>
      </c>
      <c r="AC1841" s="19">
        <v>1.17</v>
      </c>
      <c r="AD1841" s="19">
        <v>1.18</v>
      </c>
      <c r="AE1841" s="19">
        <v>1.18</v>
      </c>
      <c r="AF1841" s="19">
        <v>1.19</v>
      </c>
      <c r="AG1841" s="19">
        <v>1.18</v>
      </c>
      <c r="AH1841" s="19">
        <v>1.1399999999999999</v>
      </c>
      <c r="AI1841" s="19">
        <v>1.1000000000000001</v>
      </c>
      <c r="AJ1841" s="19">
        <v>1.08</v>
      </c>
      <c r="AK1841" s="19">
        <v>1.06</v>
      </c>
    </row>
    <row r="1842" spans="1:37" x14ac:dyDescent="0.3">
      <c r="A1842" s="19" t="str">
        <f t="shared" si="43"/>
        <v>SDGbaseTRAv2_UrbAS_BAU_wICAGRcorrPVAXafurn</v>
      </c>
      <c r="B1842" s="17" t="s">
        <v>221</v>
      </c>
      <c r="C1842" s="18" t="s">
        <v>277</v>
      </c>
      <c r="D1842" s="23" t="s">
        <v>212</v>
      </c>
      <c r="E1842" s="19" t="s">
        <v>63</v>
      </c>
      <c r="F1842" s="19">
        <v>1</v>
      </c>
      <c r="G1842" s="19">
        <v>1.19</v>
      </c>
      <c r="H1842" s="19">
        <v>1.17</v>
      </c>
      <c r="I1842" s="19">
        <v>1.1599999999999999</v>
      </c>
      <c r="J1842" s="19">
        <v>1.1599999999999999</v>
      </c>
      <c r="K1842" s="19">
        <v>1.1499999999999999</v>
      </c>
      <c r="L1842" s="19">
        <v>1.1599999999999999</v>
      </c>
      <c r="M1842" s="19">
        <v>1.1599999999999999</v>
      </c>
      <c r="N1842" s="19">
        <v>1.17</v>
      </c>
      <c r="O1842" s="19">
        <v>1.17</v>
      </c>
      <c r="P1842" s="19">
        <v>1.17</v>
      </c>
      <c r="Q1842" s="19">
        <v>1.17</v>
      </c>
      <c r="R1842" s="19">
        <v>1.17</v>
      </c>
      <c r="S1842" s="19">
        <v>1.18</v>
      </c>
      <c r="T1842" s="19">
        <v>1.18</v>
      </c>
      <c r="U1842" s="19">
        <v>1.18</v>
      </c>
      <c r="V1842" s="19">
        <v>1.19</v>
      </c>
      <c r="W1842" s="19">
        <v>1.19</v>
      </c>
      <c r="X1842" s="19">
        <v>1.19</v>
      </c>
      <c r="Y1842" s="19">
        <v>1.19</v>
      </c>
      <c r="Z1842" s="19">
        <v>1.19</v>
      </c>
      <c r="AA1842" s="19">
        <v>1.19</v>
      </c>
      <c r="AB1842" s="19">
        <v>1.18</v>
      </c>
      <c r="AC1842" s="19">
        <v>1.18</v>
      </c>
      <c r="AD1842" s="19">
        <v>1.18</v>
      </c>
      <c r="AE1842" s="19">
        <v>1.18</v>
      </c>
      <c r="AF1842" s="19">
        <v>1.18</v>
      </c>
      <c r="AG1842" s="19">
        <v>1.18</v>
      </c>
      <c r="AH1842" s="19">
        <v>1.1499999999999999</v>
      </c>
      <c r="AI1842" s="19">
        <v>1.1299999999999999</v>
      </c>
      <c r="AJ1842" s="19">
        <v>1.1100000000000001</v>
      </c>
      <c r="AK1842" s="19">
        <v>1.1000000000000001</v>
      </c>
    </row>
    <row r="1843" spans="1:37" x14ac:dyDescent="0.3">
      <c r="A1843" s="19" t="str">
        <f t="shared" si="43"/>
        <v>SDGbaseTRAv2_UrbAS_BAU_wICAGRcorrPVAXaoman</v>
      </c>
      <c r="B1843" s="17" t="s">
        <v>221</v>
      </c>
      <c r="C1843" s="18" t="s">
        <v>277</v>
      </c>
      <c r="D1843" s="23" t="s">
        <v>212</v>
      </c>
      <c r="E1843" s="19" t="s">
        <v>64</v>
      </c>
      <c r="F1843" s="19">
        <v>1</v>
      </c>
      <c r="G1843" s="19">
        <v>1.1200000000000001</v>
      </c>
      <c r="H1843" s="19">
        <v>1.1000000000000001</v>
      </c>
      <c r="I1843" s="19">
        <v>1.07</v>
      </c>
      <c r="J1843" s="19">
        <v>1.05</v>
      </c>
      <c r="K1843" s="19">
        <v>1.05</v>
      </c>
      <c r="L1843" s="19">
        <v>1.05</v>
      </c>
      <c r="M1843" s="19">
        <v>1.06</v>
      </c>
      <c r="N1843" s="19">
        <v>1.07</v>
      </c>
      <c r="O1843" s="19">
        <v>1.1399999999999999</v>
      </c>
      <c r="P1843" s="19">
        <v>1.1299999999999999</v>
      </c>
      <c r="Q1843" s="19">
        <v>1.1100000000000001</v>
      </c>
      <c r="R1843" s="19">
        <v>1.1000000000000001</v>
      </c>
      <c r="S1843" s="19">
        <v>1.0900000000000001</v>
      </c>
      <c r="T1843" s="19">
        <v>1.08</v>
      </c>
      <c r="U1843" s="19">
        <v>1.08</v>
      </c>
      <c r="V1843" s="19">
        <v>1.07</v>
      </c>
      <c r="W1843" s="19">
        <v>1.07</v>
      </c>
      <c r="X1843" s="19">
        <v>1.07</v>
      </c>
      <c r="Y1843" s="19">
        <v>1.07</v>
      </c>
      <c r="Z1843" s="19">
        <v>1.06</v>
      </c>
      <c r="AA1843" s="19">
        <v>1.07</v>
      </c>
      <c r="AB1843" s="19">
        <v>1.06</v>
      </c>
      <c r="AC1843" s="19">
        <v>1.05</v>
      </c>
      <c r="AD1843" s="19">
        <v>1.06</v>
      </c>
      <c r="AE1843" s="19">
        <v>1.06</v>
      </c>
      <c r="AF1843" s="19">
        <v>1.06</v>
      </c>
      <c r="AG1843" s="19">
        <v>1.06</v>
      </c>
      <c r="AH1843" s="19">
        <v>1.04</v>
      </c>
      <c r="AI1843" s="19">
        <v>1.01</v>
      </c>
      <c r="AJ1843" s="19">
        <v>1</v>
      </c>
      <c r="AK1843" s="19">
        <v>1</v>
      </c>
    </row>
    <row r="1844" spans="1:37" x14ac:dyDescent="0.3">
      <c r="A1844" s="19" t="str">
        <f t="shared" si="43"/>
        <v>SDGbaseTRAv2_UrbAS_BAU_wICAGRcorrPVAXaelec</v>
      </c>
      <c r="B1844" s="17" t="s">
        <v>221</v>
      </c>
      <c r="C1844" s="18" t="s">
        <v>277</v>
      </c>
      <c r="D1844" s="23" t="s">
        <v>212</v>
      </c>
      <c r="E1844" s="19" t="s">
        <v>65</v>
      </c>
      <c r="F1844" s="19">
        <v>1</v>
      </c>
      <c r="G1844" s="19">
        <v>1.1200000000000001</v>
      </c>
      <c r="H1844" s="19">
        <v>1</v>
      </c>
      <c r="I1844" s="19">
        <v>1.01</v>
      </c>
      <c r="J1844" s="19">
        <v>1.05</v>
      </c>
      <c r="K1844" s="19">
        <v>1.07</v>
      </c>
      <c r="L1844" s="19">
        <v>1.0900000000000001</v>
      </c>
      <c r="M1844" s="19">
        <v>1.08</v>
      </c>
      <c r="N1844" s="19">
        <v>1.05</v>
      </c>
      <c r="O1844" s="19">
        <v>1.04</v>
      </c>
      <c r="P1844" s="19">
        <v>1.05</v>
      </c>
      <c r="Q1844" s="19">
        <v>1.08</v>
      </c>
      <c r="R1844" s="19">
        <v>1.1299999999999999</v>
      </c>
      <c r="S1844" s="19">
        <v>1.1399999999999999</v>
      </c>
      <c r="T1844" s="19">
        <v>1.1599999999999999</v>
      </c>
      <c r="U1844" s="19">
        <v>1.17</v>
      </c>
      <c r="V1844" s="19">
        <v>1.17</v>
      </c>
      <c r="W1844" s="19">
        <v>1.18</v>
      </c>
      <c r="X1844" s="19">
        <v>1.18</v>
      </c>
      <c r="Y1844" s="19">
        <v>1.21</v>
      </c>
      <c r="Z1844" s="19">
        <v>1.23</v>
      </c>
      <c r="AA1844" s="19">
        <v>1.26</v>
      </c>
      <c r="AB1844" s="19">
        <v>1.28</v>
      </c>
      <c r="AC1844" s="19">
        <v>1.31</v>
      </c>
      <c r="AD1844" s="19">
        <v>1.34</v>
      </c>
      <c r="AE1844" s="19">
        <v>1.36</v>
      </c>
      <c r="AF1844" s="19">
        <v>1.39</v>
      </c>
      <c r="AG1844" s="19">
        <v>1.5</v>
      </c>
      <c r="AH1844" s="19">
        <v>1.59</v>
      </c>
      <c r="AI1844" s="19">
        <v>1.71</v>
      </c>
      <c r="AJ1844" s="19">
        <v>1.82</v>
      </c>
      <c r="AK1844" s="19">
        <v>1.91</v>
      </c>
    </row>
    <row r="1845" spans="1:37" x14ac:dyDescent="0.3">
      <c r="A1845" s="19" t="str">
        <f t="shared" si="43"/>
        <v>SDGbaseTRAv2_UrbAS_BAU_wICAGRcorrPVAXawatr</v>
      </c>
      <c r="B1845" s="17" t="s">
        <v>221</v>
      </c>
      <c r="C1845" s="18" t="s">
        <v>277</v>
      </c>
      <c r="D1845" s="23" t="s">
        <v>212</v>
      </c>
      <c r="E1845" s="19" t="s">
        <v>66</v>
      </c>
      <c r="F1845" s="19">
        <v>1</v>
      </c>
      <c r="G1845" s="19">
        <v>0.85</v>
      </c>
      <c r="H1845" s="19">
        <v>0.89</v>
      </c>
      <c r="I1845" s="19">
        <v>0.9</v>
      </c>
      <c r="J1845" s="19">
        <v>0.91</v>
      </c>
      <c r="K1845" s="19">
        <v>0.93</v>
      </c>
      <c r="L1845" s="19">
        <v>0.93</v>
      </c>
      <c r="M1845" s="19">
        <v>0.94</v>
      </c>
      <c r="N1845" s="19">
        <v>0.94</v>
      </c>
      <c r="O1845" s="19">
        <v>0.94</v>
      </c>
      <c r="P1845" s="19">
        <v>0.94</v>
      </c>
      <c r="Q1845" s="19">
        <v>0.94</v>
      </c>
      <c r="R1845" s="19">
        <v>0.95</v>
      </c>
      <c r="S1845" s="19">
        <v>0.96</v>
      </c>
      <c r="T1845" s="19">
        <v>0.97</v>
      </c>
      <c r="U1845" s="19">
        <v>0.97</v>
      </c>
      <c r="V1845" s="19">
        <v>0.97</v>
      </c>
      <c r="W1845" s="19">
        <v>0.98</v>
      </c>
      <c r="X1845" s="19">
        <v>0.98</v>
      </c>
      <c r="Y1845" s="19">
        <v>0.98</v>
      </c>
      <c r="Z1845" s="19">
        <v>0.97</v>
      </c>
      <c r="AA1845" s="19">
        <v>0.97</v>
      </c>
      <c r="AB1845" s="19">
        <v>0.98</v>
      </c>
      <c r="AC1845" s="19">
        <v>0.99</v>
      </c>
      <c r="AD1845" s="19">
        <v>0.99</v>
      </c>
      <c r="AE1845" s="19">
        <v>1</v>
      </c>
      <c r="AF1845" s="19">
        <v>1</v>
      </c>
      <c r="AG1845" s="19">
        <v>1</v>
      </c>
      <c r="AH1845" s="19">
        <v>1.02</v>
      </c>
      <c r="AI1845" s="19">
        <v>1.04</v>
      </c>
      <c r="AJ1845" s="19">
        <v>1.05</v>
      </c>
      <c r="AK1845" s="19">
        <v>1.05</v>
      </c>
    </row>
    <row r="1846" spans="1:37" x14ac:dyDescent="0.3">
      <c r="A1846" s="19" t="str">
        <f t="shared" si="43"/>
        <v>SDGbaseTRAv2_UrbAS_BAU_wICAGRcorrPVAXacons</v>
      </c>
      <c r="B1846" s="17" t="s">
        <v>221</v>
      </c>
      <c r="C1846" s="18" t="s">
        <v>277</v>
      </c>
      <c r="D1846" s="23" t="s">
        <v>212</v>
      </c>
      <c r="E1846" s="19" t="s">
        <v>67</v>
      </c>
      <c r="F1846" s="19">
        <v>1</v>
      </c>
      <c r="G1846" s="19">
        <v>1.1599999999999999</v>
      </c>
      <c r="H1846" s="19">
        <v>1.1299999999999999</v>
      </c>
      <c r="I1846" s="19">
        <v>1.1299999999999999</v>
      </c>
      <c r="J1846" s="19">
        <v>1.1599999999999999</v>
      </c>
      <c r="K1846" s="19">
        <v>1.1299999999999999</v>
      </c>
      <c r="L1846" s="19">
        <v>1.1200000000000001</v>
      </c>
      <c r="M1846" s="19">
        <v>1.1100000000000001</v>
      </c>
      <c r="N1846" s="19">
        <v>1.1100000000000001</v>
      </c>
      <c r="O1846" s="19">
        <v>1.1100000000000001</v>
      </c>
      <c r="P1846" s="19">
        <v>1.1100000000000001</v>
      </c>
      <c r="Q1846" s="19">
        <v>1.1100000000000001</v>
      </c>
      <c r="R1846" s="19">
        <v>1.1000000000000001</v>
      </c>
      <c r="S1846" s="19">
        <v>1.1100000000000001</v>
      </c>
      <c r="T1846" s="19">
        <v>1.1100000000000001</v>
      </c>
      <c r="U1846" s="19">
        <v>1.1200000000000001</v>
      </c>
      <c r="V1846" s="19">
        <v>1.1200000000000001</v>
      </c>
      <c r="W1846" s="19">
        <v>1.1299999999999999</v>
      </c>
      <c r="X1846" s="19">
        <v>1.1200000000000001</v>
      </c>
      <c r="Y1846" s="19">
        <v>1.1200000000000001</v>
      </c>
      <c r="Z1846" s="19">
        <v>1.1299999999999999</v>
      </c>
      <c r="AA1846" s="19">
        <v>1.1299999999999999</v>
      </c>
      <c r="AB1846" s="19">
        <v>1.1100000000000001</v>
      </c>
      <c r="AC1846" s="19">
        <v>1.1100000000000001</v>
      </c>
      <c r="AD1846" s="19">
        <v>1.1200000000000001</v>
      </c>
      <c r="AE1846" s="19">
        <v>1.1200000000000001</v>
      </c>
      <c r="AF1846" s="19">
        <v>1.1299999999999999</v>
      </c>
      <c r="AG1846" s="19">
        <v>1.1299999999999999</v>
      </c>
      <c r="AH1846" s="19">
        <v>1.1200000000000001</v>
      </c>
      <c r="AI1846" s="19">
        <v>1.1100000000000001</v>
      </c>
      <c r="AJ1846" s="19">
        <v>1.1100000000000001</v>
      </c>
      <c r="AK1846" s="19">
        <v>1.1000000000000001</v>
      </c>
    </row>
    <row r="1847" spans="1:37" x14ac:dyDescent="0.3">
      <c r="A1847" s="19" t="str">
        <f t="shared" si="43"/>
        <v>SDGbaseTRAv2_UrbAS_BAU_wICAGRcorrPVAXatrad</v>
      </c>
      <c r="B1847" s="17" t="s">
        <v>221</v>
      </c>
      <c r="C1847" s="18" t="s">
        <v>277</v>
      </c>
      <c r="D1847" s="23" t="s">
        <v>212</v>
      </c>
      <c r="E1847" s="19" t="s">
        <v>68</v>
      </c>
      <c r="F1847" s="19">
        <v>1</v>
      </c>
      <c r="G1847" s="19">
        <v>1.01</v>
      </c>
      <c r="H1847" s="19">
        <v>1.02</v>
      </c>
      <c r="I1847" s="19">
        <v>1.03</v>
      </c>
      <c r="J1847" s="19">
        <v>1.02</v>
      </c>
      <c r="K1847" s="19">
        <v>1.02</v>
      </c>
      <c r="L1847" s="19">
        <v>1.02</v>
      </c>
      <c r="M1847" s="19">
        <v>1.02</v>
      </c>
      <c r="N1847" s="19">
        <v>1.03</v>
      </c>
      <c r="O1847" s="19">
        <v>0.98</v>
      </c>
      <c r="P1847" s="19">
        <v>0.98</v>
      </c>
      <c r="Q1847" s="19">
        <v>1</v>
      </c>
      <c r="R1847" s="19">
        <v>1.01</v>
      </c>
      <c r="S1847" s="19">
        <v>1.02</v>
      </c>
      <c r="T1847" s="19">
        <v>1.03</v>
      </c>
      <c r="U1847" s="19">
        <v>1.04</v>
      </c>
      <c r="V1847" s="19">
        <v>1.05</v>
      </c>
      <c r="W1847" s="19">
        <v>1.05</v>
      </c>
      <c r="X1847" s="19">
        <v>1.06</v>
      </c>
      <c r="Y1847" s="19">
        <v>1.05</v>
      </c>
      <c r="Z1847" s="19">
        <v>1.05</v>
      </c>
      <c r="AA1847" s="19">
        <v>1.05</v>
      </c>
      <c r="AB1847" s="19">
        <v>1.03</v>
      </c>
      <c r="AC1847" s="19">
        <v>1.02</v>
      </c>
      <c r="AD1847" s="19">
        <v>1.03</v>
      </c>
      <c r="AE1847" s="19">
        <v>1.03</v>
      </c>
      <c r="AF1847" s="19">
        <v>1.04</v>
      </c>
      <c r="AG1847" s="19">
        <v>1.04</v>
      </c>
      <c r="AH1847" s="19">
        <v>1.02</v>
      </c>
      <c r="AI1847" s="19">
        <v>1</v>
      </c>
      <c r="AJ1847" s="19">
        <v>0.99</v>
      </c>
      <c r="AK1847" s="19">
        <v>0.99</v>
      </c>
    </row>
    <row r="1848" spans="1:37" x14ac:dyDescent="0.3">
      <c r="A1848" s="19" t="str">
        <f t="shared" si="43"/>
        <v>SDGbaseTRAv2_UrbAS_BAU_wICAGRcorrPVAXahotl</v>
      </c>
      <c r="B1848" s="17" t="s">
        <v>221</v>
      </c>
      <c r="C1848" s="18" t="s">
        <v>277</v>
      </c>
      <c r="D1848" s="23" t="s">
        <v>212</v>
      </c>
      <c r="E1848" s="19" t="s">
        <v>69</v>
      </c>
      <c r="F1848" s="19">
        <v>1</v>
      </c>
      <c r="G1848" s="19">
        <v>1.02</v>
      </c>
      <c r="H1848" s="19">
        <v>1.03</v>
      </c>
      <c r="I1848" s="19">
        <v>1.02</v>
      </c>
      <c r="J1848" s="19">
        <v>1.02</v>
      </c>
      <c r="K1848" s="19">
        <v>1.02</v>
      </c>
      <c r="L1848" s="19">
        <v>1.03</v>
      </c>
      <c r="M1848" s="19">
        <v>1.03</v>
      </c>
      <c r="N1848" s="19">
        <v>1.03</v>
      </c>
      <c r="O1848" s="19">
        <v>1.04</v>
      </c>
      <c r="P1848" s="19">
        <v>1.04</v>
      </c>
      <c r="Q1848" s="19">
        <v>1.04</v>
      </c>
      <c r="R1848" s="19">
        <v>1.05</v>
      </c>
      <c r="S1848" s="19">
        <v>1.05</v>
      </c>
      <c r="T1848" s="19">
        <v>1.06</v>
      </c>
      <c r="U1848" s="19">
        <v>1.06</v>
      </c>
      <c r="V1848" s="19">
        <v>1.06</v>
      </c>
      <c r="W1848" s="19">
        <v>1.07</v>
      </c>
      <c r="X1848" s="19">
        <v>1.07</v>
      </c>
      <c r="Y1848" s="19">
        <v>1.07</v>
      </c>
      <c r="Z1848" s="19">
        <v>1.07</v>
      </c>
      <c r="AA1848" s="19">
        <v>1.07</v>
      </c>
      <c r="AB1848" s="19">
        <v>1.07</v>
      </c>
      <c r="AC1848" s="19">
        <v>1.07</v>
      </c>
      <c r="AD1848" s="19">
        <v>1.07</v>
      </c>
      <c r="AE1848" s="19">
        <v>1.07</v>
      </c>
      <c r="AF1848" s="19">
        <v>1.07</v>
      </c>
      <c r="AG1848" s="19">
        <v>1.07</v>
      </c>
      <c r="AH1848" s="19">
        <v>1.07</v>
      </c>
      <c r="AI1848" s="19">
        <v>1.07</v>
      </c>
      <c r="AJ1848" s="19">
        <v>1.06</v>
      </c>
      <c r="AK1848" s="19">
        <v>1.05</v>
      </c>
    </row>
    <row r="1849" spans="1:37" x14ac:dyDescent="0.3">
      <c r="A1849" s="19" t="str">
        <f t="shared" si="43"/>
        <v>SDGbaseTRAv2_UrbAS_BAU_wICAGRcorrPVAXaltrp-p</v>
      </c>
      <c r="B1849" s="17" t="s">
        <v>221</v>
      </c>
      <c r="C1849" s="18" t="s">
        <v>277</v>
      </c>
      <c r="D1849" s="23" t="s">
        <v>212</v>
      </c>
      <c r="E1849" s="19" t="s">
        <v>70</v>
      </c>
      <c r="F1849" s="19">
        <v>1</v>
      </c>
      <c r="G1849" s="19">
        <v>0.98</v>
      </c>
      <c r="H1849" s="19">
        <v>0.96</v>
      </c>
      <c r="I1849" s="19">
        <v>0.96</v>
      </c>
      <c r="J1849" s="19">
        <v>0.96</v>
      </c>
      <c r="K1849" s="19">
        <v>0.97</v>
      </c>
      <c r="L1849" s="19">
        <v>0.97</v>
      </c>
      <c r="M1849" s="19">
        <v>0.97</v>
      </c>
      <c r="N1849" s="19">
        <v>0.98</v>
      </c>
      <c r="O1849" s="19">
        <v>0.99</v>
      </c>
      <c r="P1849" s="19">
        <v>1</v>
      </c>
      <c r="Q1849" s="19">
        <v>1.01</v>
      </c>
      <c r="R1849" s="19">
        <v>1.01</v>
      </c>
      <c r="S1849" s="19">
        <v>1.02</v>
      </c>
      <c r="T1849" s="19">
        <v>1.02</v>
      </c>
      <c r="U1849" s="19">
        <v>1.03</v>
      </c>
      <c r="V1849" s="19">
        <v>1.03</v>
      </c>
      <c r="W1849" s="19">
        <v>1.03</v>
      </c>
      <c r="X1849" s="19">
        <v>1.03</v>
      </c>
      <c r="Y1849" s="19">
        <v>1.02</v>
      </c>
      <c r="Z1849" s="19">
        <v>1.02</v>
      </c>
      <c r="AA1849" s="19">
        <v>1.02</v>
      </c>
      <c r="AB1849" s="19">
        <v>1.01</v>
      </c>
      <c r="AC1849" s="19">
        <v>1.01</v>
      </c>
      <c r="AD1849" s="19">
        <v>1</v>
      </c>
      <c r="AE1849" s="19">
        <v>1</v>
      </c>
      <c r="AF1849" s="19">
        <v>1</v>
      </c>
      <c r="AG1849" s="19">
        <v>1</v>
      </c>
      <c r="AH1849" s="19">
        <v>1</v>
      </c>
      <c r="AI1849" s="19">
        <v>1</v>
      </c>
      <c r="AJ1849" s="19">
        <v>1.01</v>
      </c>
      <c r="AK1849" s="19">
        <v>1.01</v>
      </c>
    </row>
    <row r="1850" spans="1:37" x14ac:dyDescent="0.3">
      <c r="A1850" s="19" t="str">
        <f t="shared" si="43"/>
        <v>SDGbaseTRAv2_UrbAS_BAU_wICAGRcorrPVAXaltrp-f</v>
      </c>
      <c r="B1850" s="17" t="s">
        <v>221</v>
      </c>
      <c r="C1850" s="18" t="s">
        <v>277</v>
      </c>
      <c r="D1850" s="23" t="s">
        <v>212</v>
      </c>
      <c r="E1850" s="19" t="s">
        <v>71</v>
      </c>
      <c r="F1850" s="19">
        <v>1</v>
      </c>
      <c r="G1850" s="19">
        <v>0.94</v>
      </c>
      <c r="H1850" s="19">
        <v>0.94</v>
      </c>
      <c r="I1850" s="19">
        <v>0.99</v>
      </c>
      <c r="J1850" s="19">
        <v>1</v>
      </c>
      <c r="K1850" s="19">
        <v>0.99</v>
      </c>
      <c r="L1850" s="19">
        <v>0.98</v>
      </c>
      <c r="M1850" s="19">
        <v>0.98</v>
      </c>
      <c r="N1850" s="19">
        <v>0.99</v>
      </c>
      <c r="O1850" s="19">
        <v>0.99</v>
      </c>
      <c r="P1850" s="19">
        <v>1.01</v>
      </c>
      <c r="Q1850" s="19">
        <v>1.03</v>
      </c>
      <c r="R1850" s="19">
        <v>1.03</v>
      </c>
      <c r="S1850" s="19">
        <v>1.01</v>
      </c>
      <c r="T1850" s="19">
        <v>1</v>
      </c>
      <c r="U1850" s="19">
        <v>1.01</v>
      </c>
      <c r="V1850" s="19">
        <v>1.02</v>
      </c>
      <c r="W1850" s="19">
        <v>1.01</v>
      </c>
      <c r="X1850" s="19">
        <v>1.01</v>
      </c>
      <c r="Y1850" s="19">
        <v>1.02</v>
      </c>
      <c r="Z1850" s="19">
        <v>1.03</v>
      </c>
      <c r="AA1850" s="19">
        <v>1.04</v>
      </c>
      <c r="AB1850" s="19">
        <v>1.03</v>
      </c>
      <c r="AC1850" s="19">
        <v>1.03</v>
      </c>
      <c r="AD1850" s="19">
        <v>1.03</v>
      </c>
      <c r="AE1850" s="19">
        <v>1.03</v>
      </c>
      <c r="AF1850" s="19">
        <v>1.02</v>
      </c>
      <c r="AG1850" s="19">
        <v>1.01</v>
      </c>
      <c r="AH1850" s="19">
        <v>1.02</v>
      </c>
      <c r="AI1850" s="19">
        <v>1.03</v>
      </c>
      <c r="AJ1850" s="19">
        <v>1.04</v>
      </c>
      <c r="AK1850" s="19">
        <v>1.05</v>
      </c>
    </row>
    <row r="1851" spans="1:37" x14ac:dyDescent="0.3">
      <c r="A1851" s="19" t="str">
        <f t="shared" si="43"/>
        <v>SDGbaseTRAv2_UrbAS_BAU_wICAGRcorrPVAXaotrp-p</v>
      </c>
      <c r="B1851" s="17" t="s">
        <v>221</v>
      </c>
      <c r="C1851" s="18" t="s">
        <v>277</v>
      </c>
      <c r="D1851" s="23" t="s">
        <v>212</v>
      </c>
      <c r="E1851" s="19" t="s">
        <v>72</v>
      </c>
      <c r="F1851" s="19">
        <v>1</v>
      </c>
      <c r="G1851" s="19">
        <v>1.08</v>
      </c>
      <c r="H1851" s="19">
        <v>1.08</v>
      </c>
      <c r="I1851" s="19">
        <v>1.1000000000000001</v>
      </c>
      <c r="J1851" s="19">
        <v>1.0900000000000001</v>
      </c>
      <c r="K1851" s="19">
        <v>1.07</v>
      </c>
      <c r="L1851" s="19">
        <v>1.06</v>
      </c>
      <c r="M1851" s="19">
        <v>1.04</v>
      </c>
      <c r="N1851" s="19">
        <v>1.02</v>
      </c>
      <c r="O1851" s="19">
        <v>0.97</v>
      </c>
      <c r="P1851" s="19">
        <v>0.97</v>
      </c>
      <c r="Q1851" s="19">
        <v>0.98</v>
      </c>
      <c r="R1851" s="19">
        <v>0.99</v>
      </c>
      <c r="S1851" s="19">
        <v>0.99</v>
      </c>
      <c r="T1851" s="19">
        <v>1</v>
      </c>
      <c r="U1851" s="19">
        <v>1</v>
      </c>
      <c r="V1851" s="19">
        <v>1</v>
      </c>
      <c r="W1851" s="19">
        <v>1</v>
      </c>
      <c r="X1851" s="19">
        <v>0.99</v>
      </c>
      <c r="Y1851" s="19">
        <v>0.99</v>
      </c>
      <c r="Z1851" s="19">
        <v>0.98</v>
      </c>
      <c r="AA1851" s="19">
        <v>0.98</v>
      </c>
      <c r="AB1851" s="19">
        <v>0.96</v>
      </c>
      <c r="AC1851" s="19">
        <v>0.96</v>
      </c>
      <c r="AD1851" s="19">
        <v>0.96</v>
      </c>
      <c r="AE1851" s="19">
        <v>0.97</v>
      </c>
      <c r="AF1851" s="19">
        <v>0.97</v>
      </c>
      <c r="AG1851" s="19">
        <v>0.98</v>
      </c>
      <c r="AH1851" s="19">
        <v>0.98</v>
      </c>
      <c r="AI1851" s="19">
        <v>0.99</v>
      </c>
      <c r="AJ1851" s="19">
        <v>1.01</v>
      </c>
      <c r="AK1851" s="19">
        <v>1.02</v>
      </c>
    </row>
    <row r="1852" spans="1:37" x14ac:dyDescent="0.3">
      <c r="A1852" s="19" t="str">
        <f t="shared" si="43"/>
        <v>SDGbaseTRAv2_UrbAS_BAU_wICAGRcorrPVAXaotrp-f</v>
      </c>
      <c r="B1852" s="17" t="s">
        <v>221</v>
      </c>
      <c r="C1852" s="18" t="s">
        <v>277</v>
      </c>
      <c r="D1852" s="23" t="s">
        <v>212</v>
      </c>
      <c r="E1852" s="19" t="s">
        <v>73</v>
      </c>
      <c r="F1852" s="19">
        <v>1</v>
      </c>
      <c r="G1852" s="19">
        <v>1.01</v>
      </c>
      <c r="H1852" s="19">
        <v>1.02</v>
      </c>
      <c r="I1852" s="19">
        <v>1.03</v>
      </c>
      <c r="J1852" s="19">
        <v>1.02</v>
      </c>
      <c r="K1852" s="19">
        <v>1.01</v>
      </c>
      <c r="L1852" s="19">
        <v>1</v>
      </c>
      <c r="M1852" s="19">
        <v>1</v>
      </c>
      <c r="N1852" s="19">
        <v>1</v>
      </c>
      <c r="O1852" s="19">
        <v>0.98</v>
      </c>
      <c r="P1852" s="19">
        <v>0.99</v>
      </c>
      <c r="Q1852" s="19">
        <v>1.01</v>
      </c>
      <c r="R1852" s="19">
        <v>1.02</v>
      </c>
      <c r="S1852" s="19">
        <v>1.01</v>
      </c>
      <c r="T1852" s="19">
        <v>1</v>
      </c>
      <c r="U1852" s="19">
        <v>1.01</v>
      </c>
      <c r="V1852" s="19">
        <v>1.02</v>
      </c>
      <c r="W1852" s="19">
        <v>1.01</v>
      </c>
      <c r="X1852" s="19">
        <v>1.01</v>
      </c>
      <c r="Y1852" s="19">
        <v>1.01</v>
      </c>
      <c r="Z1852" s="19">
        <v>1.02</v>
      </c>
      <c r="AA1852" s="19">
        <v>1.02</v>
      </c>
      <c r="AB1852" s="19">
        <v>1.01</v>
      </c>
      <c r="AC1852" s="19">
        <v>1.01</v>
      </c>
      <c r="AD1852" s="19">
        <v>1.01</v>
      </c>
      <c r="AE1852" s="19">
        <v>1.02</v>
      </c>
      <c r="AF1852" s="19">
        <v>1.01</v>
      </c>
      <c r="AG1852" s="19">
        <v>1.01</v>
      </c>
      <c r="AH1852" s="19">
        <v>1</v>
      </c>
      <c r="AI1852" s="19">
        <v>1.01</v>
      </c>
      <c r="AJ1852" s="19">
        <v>1.02</v>
      </c>
      <c r="AK1852" s="19">
        <v>1.02</v>
      </c>
    </row>
    <row r="1853" spans="1:37" x14ac:dyDescent="0.3">
      <c r="A1853" s="19" t="str">
        <f t="shared" si="43"/>
        <v>SDGbaseTRAv2_UrbAS_BAU_wICAGRcorrPVAXaprtr</v>
      </c>
      <c r="B1853" s="17" t="s">
        <v>221</v>
      </c>
      <c r="C1853" s="18" t="s">
        <v>277</v>
      </c>
      <c r="D1853" s="23" t="s">
        <v>212</v>
      </c>
      <c r="E1853" s="19" t="s">
        <v>74</v>
      </c>
      <c r="F1853" s="19">
        <v>1</v>
      </c>
      <c r="G1853" s="19">
        <v>1.02</v>
      </c>
      <c r="H1853" s="19">
        <v>1.02</v>
      </c>
      <c r="I1853" s="19">
        <v>1</v>
      </c>
      <c r="J1853" s="19">
        <v>0.99</v>
      </c>
      <c r="K1853" s="19">
        <v>0.98</v>
      </c>
      <c r="L1853" s="19">
        <v>0.98</v>
      </c>
      <c r="M1853" s="19">
        <v>0.98</v>
      </c>
      <c r="N1853" s="19">
        <v>0.98</v>
      </c>
      <c r="O1853" s="19">
        <v>0.97</v>
      </c>
      <c r="P1853" s="19">
        <v>0.98</v>
      </c>
      <c r="Q1853" s="19">
        <v>0.98</v>
      </c>
      <c r="R1853" s="19">
        <v>1</v>
      </c>
      <c r="S1853" s="19">
        <v>1.01</v>
      </c>
      <c r="T1853" s="19">
        <v>1.02</v>
      </c>
      <c r="U1853" s="19">
        <v>1.02</v>
      </c>
      <c r="V1853" s="19">
        <v>1.03</v>
      </c>
      <c r="W1853" s="19">
        <v>1.04</v>
      </c>
      <c r="X1853" s="19">
        <v>1.04</v>
      </c>
      <c r="Y1853" s="19">
        <v>1.04</v>
      </c>
      <c r="Z1853" s="19">
        <v>1.04</v>
      </c>
      <c r="AA1853" s="19">
        <v>1.04</v>
      </c>
      <c r="AB1853" s="19">
        <v>1.04</v>
      </c>
      <c r="AC1853" s="19">
        <v>1.03</v>
      </c>
      <c r="AD1853" s="19">
        <v>1.03</v>
      </c>
      <c r="AE1853" s="19">
        <v>1.03</v>
      </c>
      <c r="AF1853" s="19">
        <v>1.04</v>
      </c>
      <c r="AG1853" s="19">
        <v>1.03</v>
      </c>
      <c r="AH1853" s="19">
        <v>1.01</v>
      </c>
      <c r="AI1853" s="19">
        <v>0.98</v>
      </c>
      <c r="AJ1853" s="19">
        <v>0.97</v>
      </c>
      <c r="AK1853" s="19">
        <v>0.95</v>
      </c>
    </row>
    <row r="1854" spans="1:37" x14ac:dyDescent="0.3">
      <c r="A1854" s="19" t="str">
        <f t="shared" si="43"/>
        <v>SDGbaseTRAv2_UrbAS_BAU_wICAGRcorrPVAXatrps</v>
      </c>
      <c r="B1854" s="17" t="s">
        <v>221</v>
      </c>
      <c r="C1854" s="18" t="s">
        <v>277</v>
      </c>
      <c r="D1854" s="23" t="s">
        <v>212</v>
      </c>
      <c r="E1854" s="19" t="s">
        <v>75</v>
      </c>
      <c r="F1854" s="19">
        <v>1</v>
      </c>
      <c r="G1854" s="19">
        <v>1</v>
      </c>
      <c r="H1854" s="19">
        <v>1</v>
      </c>
      <c r="I1854" s="19">
        <v>0.99</v>
      </c>
      <c r="J1854" s="19">
        <v>1</v>
      </c>
      <c r="K1854" s="19">
        <v>1</v>
      </c>
      <c r="L1854" s="19">
        <v>1</v>
      </c>
      <c r="M1854" s="19">
        <v>1</v>
      </c>
      <c r="N1854" s="19">
        <v>1</v>
      </c>
      <c r="O1854" s="19">
        <v>1</v>
      </c>
      <c r="P1854" s="19">
        <v>0.99</v>
      </c>
      <c r="Q1854" s="19">
        <v>0.99</v>
      </c>
      <c r="R1854" s="19">
        <v>1</v>
      </c>
      <c r="S1854" s="19">
        <v>1.01</v>
      </c>
      <c r="T1854" s="19">
        <v>1.02</v>
      </c>
      <c r="U1854" s="19">
        <v>1.02</v>
      </c>
      <c r="V1854" s="19">
        <v>1.03</v>
      </c>
      <c r="W1854" s="19">
        <v>1.03</v>
      </c>
      <c r="X1854" s="19">
        <v>1.03</v>
      </c>
      <c r="Y1854" s="19">
        <v>1.03</v>
      </c>
      <c r="Z1854" s="19">
        <v>1.03</v>
      </c>
      <c r="AA1854" s="19">
        <v>1.04</v>
      </c>
      <c r="AB1854" s="19">
        <v>1.05</v>
      </c>
      <c r="AC1854" s="19">
        <v>1.06</v>
      </c>
      <c r="AD1854" s="19">
        <v>1.07</v>
      </c>
      <c r="AE1854" s="19">
        <v>1.08</v>
      </c>
      <c r="AF1854" s="19">
        <v>1.08</v>
      </c>
      <c r="AG1854" s="19">
        <v>1.08</v>
      </c>
      <c r="AH1854" s="19">
        <v>1.08</v>
      </c>
      <c r="AI1854" s="19">
        <v>1.08</v>
      </c>
      <c r="AJ1854" s="19">
        <v>1.0900000000000001</v>
      </c>
      <c r="AK1854" s="19">
        <v>1.0900000000000001</v>
      </c>
    </row>
    <row r="1855" spans="1:37" x14ac:dyDescent="0.3">
      <c r="A1855" s="19" t="str">
        <f t="shared" ref="A1855:A1859" si="44">_xlfn.CONCAT(C1855,D1855,E1855)</f>
        <v>SDGbaseTRAv2_UrbAS_BAU_wICAGRcorrPVAXacomm</v>
      </c>
      <c r="B1855" s="17" t="s">
        <v>221</v>
      </c>
      <c r="C1855" s="18" t="s">
        <v>277</v>
      </c>
      <c r="D1855" s="23" t="s">
        <v>212</v>
      </c>
      <c r="E1855" s="19" t="s">
        <v>76</v>
      </c>
      <c r="F1855" s="19">
        <v>1</v>
      </c>
      <c r="G1855" s="19">
        <v>0.88</v>
      </c>
      <c r="H1855" s="19">
        <v>0.92</v>
      </c>
      <c r="I1855" s="19">
        <v>0.93</v>
      </c>
      <c r="J1855" s="19">
        <v>0.94</v>
      </c>
      <c r="K1855" s="19">
        <v>0.95</v>
      </c>
      <c r="L1855" s="19">
        <v>0.95</v>
      </c>
      <c r="M1855" s="19">
        <v>0.96</v>
      </c>
      <c r="N1855" s="19">
        <v>0.96</v>
      </c>
      <c r="O1855" s="19">
        <v>0.96</v>
      </c>
      <c r="P1855" s="19">
        <v>0.97</v>
      </c>
      <c r="Q1855" s="19">
        <v>0.97</v>
      </c>
      <c r="R1855" s="19">
        <v>0.98</v>
      </c>
      <c r="S1855" s="19">
        <v>0.98</v>
      </c>
      <c r="T1855" s="19">
        <v>0.99</v>
      </c>
      <c r="U1855" s="19">
        <v>0.99</v>
      </c>
      <c r="V1855" s="19">
        <v>0.99</v>
      </c>
      <c r="W1855" s="19">
        <v>1</v>
      </c>
      <c r="X1855" s="19">
        <v>1</v>
      </c>
      <c r="Y1855" s="19">
        <v>1</v>
      </c>
      <c r="Z1855" s="19">
        <v>1</v>
      </c>
      <c r="AA1855" s="19">
        <v>1</v>
      </c>
      <c r="AB1855" s="19">
        <v>0.99</v>
      </c>
      <c r="AC1855" s="19">
        <v>0.99</v>
      </c>
      <c r="AD1855" s="19">
        <v>0.99</v>
      </c>
      <c r="AE1855" s="19">
        <v>1</v>
      </c>
      <c r="AF1855" s="19">
        <v>1</v>
      </c>
      <c r="AG1855" s="19">
        <v>1</v>
      </c>
      <c r="AH1855" s="19">
        <v>1</v>
      </c>
      <c r="AI1855" s="19">
        <v>1</v>
      </c>
      <c r="AJ1855" s="19">
        <v>1</v>
      </c>
      <c r="AK1855" s="19">
        <v>1</v>
      </c>
    </row>
    <row r="1856" spans="1:37" x14ac:dyDescent="0.3">
      <c r="A1856" s="19" t="str">
        <f t="shared" si="44"/>
        <v>SDGbaseTRAv2_UrbAS_BAU_wICAGRcorrPVAXafsrv</v>
      </c>
      <c r="B1856" s="17" t="s">
        <v>221</v>
      </c>
      <c r="C1856" s="18" t="s">
        <v>277</v>
      </c>
      <c r="D1856" s="23" t="s">
        <v>212</v>
      </c>
      <c r="E1856" s="19" t="s">
        <v>77</v>
      </c>
      <c r="F1856" s="19">
        <v>1</v>
      </c>
      <c r="G1856" s="19">
        <v>0.96</v>
      </c>
      <c r="H1856" s="19">
        <v>0.97</v>
      </c>
      <c r="I1856" s="19">
        <v>0.97</v>
      </c>
      <c r="J1856" s="19">
        <v>0.97</v>
      </c>
      <c r="K1856" s="19">
        <v>0.97</v>
      </c>
      <c r="L1856" s="19">
        <v>0.98</v>
      </c>
      <c r="M1856" s="19">
        <v>0.98</v>
      </c>
      <c r="N1856" s="19">
        <v>0.99</v>
      </c>
      <c r="O1856" s="19">
        <v>0.99</v>
      </c>
      <c r="P1856" s="19">
        <v>0.99</v>
      </c>
      <c r="Q1856" s="19">
        <v>0.99</v>
      </c>
      <c r="R1856" s="19">
        <v>1</v>
      </c>
      <c r="S1856" s="19">
        <v>1</v>
      </c>
      <c r="T1856" s="19">
        <v>1.01</v>
      </c>
      <c r="U1856" s="19">
        <v>1.02</v>
      </c>
      <c r="V1856" s="19">
        <v>1.02</v>
      </c>
      <c r="W1856" s="19">
        <v>1.03</v>
      </c>
      <c r="X1856" s="19">
        <v>1.03</v>
      </c>
      <c r="Y1856" s="19">
        <v>1.03</v>
      </c>
      <c r="Z1856" s="19">
        <v>1.03</v>
      </c>
      <c r="AA1856" s="19">
        <v>1.03</v>
      </c>
      <c r="AB1856" s="19">
        <v>1.03</v>
      </c>
      <c r="AC1856" s="19">
        <v>1.03</v>
      </c>
      <c r="AD1856" s="19">
        <v>1.03</v>
      </c>
      <c r="AE1856" s="19">
        <v>1.03</v>
      </c>
      <c r="AF1856" s="19">
        <v>1.03</v>
      </c>
      <c r="AG1856" s="19">
        <v>1.03</v>
      </c>
      <c r="AH1856" s="19">
        <v>1.02</v>
      </c>
      <c r="AI1856" s="19">
        <v>1.01</v>
      </c>
      <c r="AJ1856" s="19">
        <v>1</v>
      </c>
      <c r="AK1856" s="19">
        <v>0.99</v>
      </c>
    </row>
    <row r="1857" spans="1:37" x14ac:dyDescent="0.3">
      <c r="A1857" s="19" t="str">
        <f t="shared" si="44"/>
        <v>SDGbaseTRAv2_UrbAS_BAU_wICAGRcorrPVAXabsrv</v>
      </c>
      <c r="B1857" s="17" t="s">
        <v>221</v>
      </c>
      <c r="C1857" s="18" t="s">
        <v>277</v>
      </c>
      <c r="D1857" s="23" t="s">
        <v>212</v>
      </c>
      <c r="E1857" s="19" t="s">
        <v>78</v>
      </c>
      <c r="F1857" s="19">
        <v>1</v>
      </c>
      <c r="G1857" s="19">
        <v>0.89</v>
      </c>
      <c r="H1857" s="19">
        <v>0.91</v>
      </c>
      <c r="I1857" s="19">
        <v>0.92</v>
      </c>
      <c r="J1857" s="19">
        <v>0.93</v>
      </c>
      <c r="K1857" s="19">
        <v>0.94</v>
      </c>
      <c r="L1857" s="19">
        <v>0.95</v>
      </c>
      <c r="M1857" s="19">
        <v>0.95</v>
      </c>
      <c r="N1857" s="19">
        <v>0.96</v>
      </c>
      <c r="O1857" s="19">
        <v>0.95</v>
      </c>
      <c r="P1857" s="19">
        <v>0.96</v>
      </c>
      <c r="Q1857" s="19">
        <v>0.96</v>
      </c>
      <c r="R1857" s="19">
        <v>0.97</v>
      </c>
      <c r="S1857" s="19">
        <v>0.97</v>
      </c>
      <c r="T1857" s="19">
        <v>0.98</v>
      </c>
      <c r="U1857" s="19">
        <v>0.98</v>
      </c>
      <c r="V1857" s="19">
        <v>0.99</v>
      </c>
      <c r="W1857" s="19">
        <v>0.99</v>
      </c>
      <c r="X1857" s="19">
        <v>0.99</v>
      </c>
      <c r="Y1857" s="19">
        <v>1</v>
      </c>
      <c r="Z1857" s="19">
        <v>1</v>
      </c>
      <c r="AA1857" s="19">
        <v>1</v>
      </c>
      <c r="AB1857" s="19">
        <v>0.99</v>
      </c>
      <c r="AC1857" s="19">
        <v>0.99</v>
      </c>
      <c r="AD1857" s="19">
        <v>0.99</v>
      </c>
      <c r="AE1857" s="19">
        <v>0.99</v>
      </c>
      <c r="AF1857" s="19">
        <v>1</v>
      </c>
      <c r="AG1857" s="19">
        <v>1</v>
      </c>
      <c r="AH1857" s="19">
        <v>1</v>
      </c>
      <c r="AI1857" s="19">
        <v>0.99</v>
      </c>
      <c r="AJ1857" s="19">
        <v>0.99</v>
      </c>
      <c r="AK1857" s="19">
        <v>0.99</v>
      </c>
    </row>
    <row r="1858" spans="1:37" x14ac:dyDescent="0.3">
      <c r="A1858" s="19" t="str">
        <f t="shared" si="44"/>
        <v>SDGbaseTRAv2_UrbAS_BAU_wICAGRcorrPVAXagsrv</v>
      </c>
      <c r="B1858" s="17" t="s">
        <v>221</v>
      </c>
      <c r="C1858" s="18" t="s">
        <v>277</v>
      </c>
      <c r="D1858" s="23" t="s">
        <v>212</v>
      </c>
      <c r="E1858" s="19" t="s">
        <v>79</v>
      </c>
      <c r="F1858" s="19">
        <v>1</v>
      </c>
      <c r="G1858" s="19">
        <v>1.01</v>
      </c>
      <c r="H1858" s="19">
        <v>1.02</v>
      </c>
      <c r="I1858" s="19">
        <v>1.02</v>
      </c>
      <c r="J1858" s="19">
        <v>1.02</v>
      </c>
      <c r="K1858" s="19">
        <v>1.02</v>
      </c>
      <c r="L1858" s="19">
        <v>1.02</v>
      </c>
      <c r="M1858" s="19">
        <v>1.03</v>
      </c>
      <c r="N1858" s="19">
        <v>1.03</v>
      </c>
      <c r="O1858" s="19">
        <v>1.03</v>
      </c>
      <c r="P1858" s="19">
        <v>1.03</v>
      </c>
      <c r="Q1858" s="19">
        <v>1.03</v>
      </c>
      <c r="R1858" s="19">
        <v>1.03</v>
      </c>
      <c r="S1858" s="19">
        <v>1.04</v>
      </c>
      <c r="T1858" s="19">
        <v>1.04</v>
      </c>
      <c r="U1858" s="19">
        <v>1.05</v>
      </c>
      <c r="V1858" s="19">
        <v>1.05</v>
      </c>
      <c r="W1858" s="19">
        <v>1.05</v>
      </c>
      <c r="X1858" s="19">
        <v>1.06</v>
      </c>
      <c r="Y1858" s="19">
        <v>1.06</v>
      </c>
      <c r="Z1858" s="19">
        <v>1.06</v>
      </c>
      <c r="AA1858" s="19">
        <v>1.05</v>
      </c>
      <c r="AB1858" s="19">
        <v>1.05</v>
      </c>
      <c r="AC1858" s="19">
        <v>1.05</v>
      </c>
      <c r="AD1858" s="19">
        <v>1.05</v>
      </c>
      <c r="AE1858" s="19">
        <v>1.05</v>
      </c>
      <c r="AF1858" s="19">
        <v>1.05</v>
      </c>
      <c r="AG1858" s="19">
        <v>1.05</v>
      </c>
      <c r="AH1858" s="19">
        <v>1.03</v>
      </c>
      <c r="AI1858" s="19">
        <v>1.01</v>
      </c>
      <c r="AJ1858" s="19">
        <v>0.99</v>
      </c>
      <c r="AK1858" s="19">
        <v>0.98</v>
      </c>
    </row>
    <row r="1859" spans="1:37" x14ac:dyDescent="0.3">
      <c r="A1859" s="19" t="str">
        <f t="shared" si="44"/>
        <v>SDGbaseTRAv2_UrbAS_BAU_wICAGRcorrPVAXaosrv</v>
      </c>
      <c r="B1859" s="17" t="s">
        <v>221</v>
      </c>
      <c r="C1859" s="18" t="s">
        <v>277</v>
      </c>
      <c r="D1859" s="23" t="s">
        <v>212</v>
      </c>
      <c r="E1859" s="19" t="s">
        <v>80</v>
      </c>
      <c r="F1859" s="19">
        <v>1</v>
      </c>
      <c r="G1859" s="19">
        <v>1.1399999999999999</v>
      </c>
      <c r="H1859" s="19">
        <v>1.1200000000000001</v>
      </c>
      <c r="I1859" s="19">
        <v>1.1000000000000001</v>
      </c>
      <c r="J1859" s="19">
        <v>1.0900000000000001</v>
      </c>
      <c r="K1859" s="19">
        <v>1.0900000000000001</v>
      </c>
      <c r="L1859" s="19">
        <v>1.0900000000000001</v>
      </c>
      <c r="M1859" s="19">
        <v>1.0900000000000001</v>
      </c>
      <c r="N1859" s="19">
        <v>1.0900000000000001</v>
      </c>
      <c r="O1859" s="19">
        <v>1.0900000000000001</v>
      </c>
      <c r="P1859" s="19">
        <v>1.0900000000000001</v>
      </c>
      <c r="Q1859" s="19">
        <v>1.1000000000000001</v>
      </c>
      <c r="R1859" s="19">
        <v>1.1000000000000001</v>
      </c>
      <c r="S1859" s="19">
        <v>1.1100000000000001</v>
      </c>
      <c r="T1859" s="19">
        <v>1.1200000000000001</v>
      </c>
      <c r="U1859" s="19">
        <v>1.1200000000000001</v>
      </c>
      <c r="V1859" s="19">
        <v>1.1200000000000001</v>
      </c>
      <c r="W1859" s="19">
        <v>1.1299999999999999</v>
      </c>
      <c r="X1859" s="19">
        <v>1.1299999999999999</v>
      </c>
      <c r="Y1859" s="19">
        <v>1.1399999999999999</v>
      </c>
      <c r="Z1859" s="19">
        <v>1.1399999999999999</v>
      </c>
      <c r="AA1859" s="19">
        <v>1.1399999999999999</v>
      </c>
      <c r="AB1859" s="19">
        <v>1.1299999999999999</v>
      </c>
      <c r="AC1859" s="19">
        <v>1.1299999999999999</v>
      </c>
      <c r="AD1859" s="19">
        <v>1.1299999999999999</v>
      </c>
      <c r="AE1859" s="19">
        <v>1.1299999999999999</v>
      </c>
      <c r="AF1859" s="19">
        <v>1.1299999999999999</v>
      </c>
      <c r="AG1859" s="19">
        <v>1.1299999999999999</v>
      </c>
      <c r="AH1859" s="19">
        <v>1.1399999999999999</v>
      </c>
      <c r="AI1859" s="19">
        <v>1.1299999999999999</v>
      </c>
      <c r="AJ1859" s="19">
        <v>1.1299999999999999</v>
      </c>
      <c r="AK1859" s="19">
        <v>1.1299999999999999</v>
      </c>
    </row>
    <row r="1860" spans="1:37" s="19" customFormat="1" x14ac:dyDescent="0.3">
      <c r="A1860" s="19" t="str">
        <f t="shared" ref="A1860:A1867" si="45">_xlfn.CONCAT(C1860,D1860,E1860)</f>
        <v>SDGbaseTRAv2_UrbAS_BAU_wICAGRcorrutaxbase</v>
      </c>
      <c r="B1860" s="17" t="s">
        <v>221</v>
      </c>
      <c r="C1860" s="18" t="s">
        <v>277</v>
      </c>
      <c r="D1860" s="18" t="s">
        <v>225</v>
      </c>
      <c r="E1860" s="23" t="s">
        <v>219</v>
      </c>
      <c r="F1860" s="19">
        <v>58.648751329495703</v>
      </c>
      <c r="G1860" s="19">
        <v>55.569050911750097</v>
      </c>
      <c r="H1860" s="19">
        <v>57.173087149566797</v>
      </c>
      <c r="I1860" s="19">
        <v>57.954195179149998</v>
      </c>
      <c r="J1860" s="19">
        <v>54.2838157703344</v>
      </c>
      <c r="K1860" s="19">
        <v>55.223827935863</v>
      </c>
      <c r="L1860" s="19">
        <v>56.323540601838701</v>
      </c>
      <c r="M1860" s="19">
        <v>57.208578836819903</v>
      </c>
      <c r="N1860" s="19">
        <v>57.122245085223497</v>
      </c>
      <c r="O1860" s="19">
        <v>57.0158711562568</v>
      </c>
      <c r="P1860" s="19">
        <v>57.556815793432101</v>
      </c>
      <c r="Q1860" s="19">
        <v>58.050504577970599</v>
      </c>
      <c r="R1860" s="19">
        <v>59.777580709230598</v>
      </c>
      <c r="S1860" s="19">
        <v>62.145881298238699</v>
      </c>
      <c r="T1860" s="19">
        <v>63.855674969128103</v>
      </c>
      <c r="U1860" s="19">
        <v>65.760411838842003</v>
      </c>
      <c r="V1860" s="19">
        <v>67.686061801234999</v>
      </c>
      <c r="W1860" s="19">
        <v>69.750618655849905</v>
      </c>
      <c r="X1860" s="19">
        <v>71.917937614159101</v>
      </c>
      <c r="Y1860" s="19">
        <v>73.035610742185099</v>
      </c>
      <c r="Z1860" s="19">
        <v>75.050570420488</v>
      </c>
      <c r="AA1860" s="19">
        <v>77.007909757665004</v>
      </c>
      <c r="AB1860" s="19">
        <v>78.669824458532403</v>
      </c>
      <c r="AC1860" s="19">
        <v>80.208086092592893</v>
      </c>
      <c r="AD1860" s="19">
        <v>82.084719377591</v>
      </c>
      <c r="AE1860" s="19">
        <v>83.958611739214803</v>
      </c>
      <c r="AF1860" s="19">
        <v>85.853852231304401</v>
      </c>
      <c r="AG1860" s="19">
        <v>87.309998445784899</v>
      </c>
      <c r="AH1860" s="19">
        <v>90.948232636421906</v>
      </c>
      <c r="AI1860" s="19">
        <v>92.966691642120594</v>
      </c>
      <c r="AJ1860" s="19">
        <v>96.650200298513099</v>
      </c>
      <c r="AK1860" s="19">
        <v>99.517988513183397</v>
      </c>
    </row>
    <row r="1861" spans="1:37" s="19" customFormat="1" x14ac:dyDescent="0.3">
      <c r="A1861" s="19" t="str">
        <f t="shared" si="45"/>
        <v>SDGbaseTRAv2_UrbAS_BAU_wICAGRcorrimptaxbase</v>
      </c>
      <c r="B1861" s="17" t="s">
        <v>221</v>
      </c>
      <c r="C1861" s="18" t="s">
        <v>277</v>
      </c>
      <c r="D1861" s="18" t="s">
        <v>220</v>
      </c>
      <c r="E1861" s="23" t="s">
        <v>219</v>
      </c>
      <c r="F1861" s="19">
        <v>53.826071644541003</v>
      </c>
      <c r="G1861" s="19">
        <v>51.0756288020022</v>
      </c>
      <c r="H1861" s="19">
        <v>53.125793971149903</v>
      </c>
      <c r="I1861" s="19">
        <v>53.822400834108798</v>
      </c>
      <c r="J1861" s="19">
        <v>54.607942035807902</v>
      </c>
      <c r="K1861" s="19">
        <v>55.730061852544601</v>
      </c>
      <c r="L1861" s="19">
        <v>57.033891911521302</v>
      </c>
      <c r="M1861" s="19">
        <v>58.531706290149501</v>
      </c>
      <c r="N1861" s="19">
        <v>60.101364647960096</v>
      </c>
      <c r="O1861" s="19">
        <v>63.270216162882399</v>
      </c>
      <c r="P1861" s="19">
        <v>65.292330248389106</v>
      </c>
      <c r="Q1861" s="19">
        <v>66.947466415656507</v>
      </c>
      <c r="R1861" s="19">
        <v>69.0933602921519</v>
      </c>
      <c r="S1861" s="19">
        <v>71.399169206665803</v>
      </c>
      <c r="T1861" s="19">
        <v>73.906110897668398</v>
      </c>
      <c r="U1861" s="19">
        <v>76.733958117552604</v>
      </c>
      <c r="V1861" s="19">
        <v>79.4301842472169</v>
      </c>
      <c r="W1861" s="19">
        <v>82.371932590540695</v>
      </c>
      <c r="X1861" s="19">
        <v>85.535568791727599</v>
      </c>
      <c r="Y1861" s="19">
        <v>88.188655781339307</v>
      </c>
      <c r="Z1861" s="19">
        <v>90.753122246918394</v>
      </c>
      <c r="AA1861" s="19">
        <v>93.448668878984805</v>
      </c>
      <c r="AB1861" s="19">
        <v>96.6785667714027</v>
      </c>
      <c r="AC1861" s="19">
        <v>99.546491538418707</v>
      </c>
      <c r="AD1861" s="19">
        <v>102.458412801096</v>
      </c>
      <c r="AE1861" s="19">
        <v>105.465709826911</v>
      </c>
      <c r="AF1861" s="19">
        <v>108.675673273166</v>
      </c>
      <c r="AG1861" s="19">
        <v>111.87672518276</v>
      </c>
      <c r="AH1861" s="19">
        <v>111.83281675830101</v>
      </c>
      <c r="AI1861" s="19">
        <v>111.010964796452</v>
      </c>
      <c r="AJ1861" s="19">
        <v>110.380968251887</v>
      </c>
      <c r="AK1861" s="19">
        <v>109.62688324769699</v>
      </c>
    </row>
    <row r="1862" spans="1:37" s="19" customFormat="1" x14ac:dyDescent="0.3">
      <c r="A1862" s="19" t="str">
        <f t="shared" si="45"/>
        <v>SDGbaseTRAv2_UrbAS_BAU_wICAGRcorrvataxbase</v>
      </c>
      <c r="B1862" s="17" t="s">
        <v>221</v>
      </c>
      <c r="C1862" s="18" t="s">
        <v>277</v>
      </c>
      <c r="D1862" s="18" t="s">
        <v>226</v>
      </c>
      <c r="E1862" s="23" t="s">
        <v>219</v>
      </c>
      <c r="F1862" s="20">
        <v>2.2587798931727801E-11</v>
      </c>
      <c r="G1862" s="20">
        <v>5.1272763553671398E-11</v>
      </c>
      <c r="H1862" s="20">
        <v>1.0459188362342399E-11</v>
      </c>
      <c r="I1862" s="20">
        <v>-7.3328010719003401E-11</v>
      </c>
      <c r="J1862" s="20">
        <v>7.2191146844361206E-11</v>
      </c>
      <c r="K1862" s="20">
        <v>-1.8189898855875399E-12</v>
      </c>
      <c r="L1862" s="20">
        <v>-6.8212124589617698E-13</v>
      </c>
      <c r="M1862" s="20">
        <v>-1.8758329844513901E-12</v>
      </c>
      <c r="N1862" s="20">
        <v>1.76214608824993E-12</v>
      </c>
      <c r="O1862" s="20">
        <v>3.4106055611781601E-12</v>
      </c>
      <c r="P1862" s="20">
        <v>2.0463633771105098E-12</v>
      </c>
      <c r="Q1862" s="20">
        <v>-4.0927269060140097E-12</v>
      </c>
      <c r="R1862" s="20">
        <v>-1.1368686645829301E-13</v>
      </c>
      <c r="S1862" s="20">
        <v>2.9558583653029E-12</v>
      </c>
      <c r="T1862" s="20">
        <v>9.0949486620200803E-13</v>
      </c>
      <c r="U1862" s="20">
        <v>4.4337874761912798E-12</v>
      </c>
      <c r="V1862" s="20">
        <v>-1.5916159281022099E-12</v>
      </c>
      <c r="W1862" s="20">
        <v>-2.6716408262640699E-12</v>
      </c>
      <c r="X1862" s="20">
        <v>2.1600499172617801E-12</v>
      </c>
      <c r="Y1862" s="20">
        <v>3.9790393443955299E-12</v>
      </c>
      <c r="Z1862" s="20">
        <v>-1.6382479302366899E-11</v>
      </c>
      <c r="AA1862" s="20">
        <v>7.7307049722111406E-12</v>
      </c>
      <c r="AB1862" s="20">
        <v>4.5474744706129698E-13</v>
      </c>
      <c r="AC1862" s="20">
        <v>-1.02318173055816E-11</v>
      </c>
      <c r="AD1862" s="20">
        <v>-2.7284846038737901E-12</v>
      </c>
      <c r="AE1862" s="20">
        <v>4.7748485393443199E-12</v>
      </c>
      <c r="AF1862" s="20">
        <v>-7.5033342333296406E-12</v>
      </c>
      <c r="AG1862" s="20">
        <v>2.7284813557124298E-12</v>
      </c>
      <c r="AH1862" s="20">
        <v>3.6379827676109897E-12</v>
      </c>
      <c r="AI1862" s="20">
        <v>7.0485839597915899E-12</v>
      </c>
      <c r="AJ1862" s="20">
        <v>-3.4106051315480301E-12</v>
      </c>
      <c r="AK1862" s="20">
        <v>-2.7284841053491602E-12</v>
      </c>
    </row>
    <row r="1863" spans="1:37" s="19" customFormat="1" x14ac:dyDescent="0.3">
      <c r="A1863" s="19" t="str">
        <f t="shared" si="45"/>
        <v>SDGbaseTRAv2_UrbAS_BAU_wICAGRcorracttaxbase</v>
      </c>
      <c r="B1863" s="17" t="s">
        <v>221</v>
      </c>
      <c r="C1863" s="18" t="s">
        <v>277</v>
      </c>
      <c r="D1863" s="18" t="s">
        <v>218</v>
      </c>
      <c r="E1863" s="23" t="s">
        <v>219</v>
      </c>
      <c r="F1863" s="19">
        <v>94.683488898731298</v>
      </c>
      <c r="G1863" s="19">
        <v>84.010368852022907</v>
      </c>
      <c r="H1863" s="19">
        <v>84.458213617158293</v>
      </c>
      <c r="I1863" s="19">
        <v>86.315468412644705</v>
      </c>
      <c r="J1863" s="19">
        <v>88.166031013714999</v>
      </c>
      <c r="K1863" s="19">
        <v>89.650162325727706</v>
      </c>
      <c r="L1863" s="19">
        <v>91.525586288160497</v>
      </c>
      <c r="M1863" s="19">
        <v>93.638477550665996</v>
      </c>
      <c r="N1863" s="19">
        <v>96.265744279973404</v>
      </c>
      <c r="O1863" s="19">
        <v>98.197659730225894</v>
      </c>
      <c r="P1863" s="19">
        <v>101.378270953369</v>
      </c>
      <c r="Q1863" s="19">
        <v>104.8429992722</v>
      </c>
      <c r="R1863" s="19">
        <v>108.630335223515</v>
      </c>
      <c r="S1863" s="19">
        <v>112.382301406219</v>
      </c>
      <c r="T1863" s="19">
        <v>116.403401113201</v>
      </c>
      <c r="U1863" s="19">
        <v>121.04393570581399</v>
      </c>
      <c r="V1863" s="19">
        <v>125.69969748656101</v>
      </c>
      <c r="W1863" s="19">
        <v>130.38150024900301</v>
      </c>
      <c r="X1863" s="19">
        <v>135.23425706037801</v>
      </c>
      <c r="Y1863" s="19">
        <v>140.26203312702401</v>
      </c>
      <c r="Z1863" s="19">
        <v>145.450205788711</v>
      </c>
      <c r="AA1863" s="19">
        <v>150.56968412211501</v>
      </c>
      <c r="AB1863" s="19">
        <v>155.680858079106</v>
      </c>
      <c r="AC1863" s="19">
        <v>160.785123513846</v>
      </c>
      <c r="AD1863" s="19">
        <v>166.03616499056901</v>
      </c>
      <c r="AE1863" s="19">
        <v>171.55044842762001</v>
      </c>
      <c r="AF1863" s="19">
        <v>177.142501964263</v>
      </c>
      <c r="AG1863" s="19">
        <v>182.52090137335799</v>
      </c>
      <c r="AH1863" s="19">
        <v>183.313690077258</v>
      </c>
      <c r="AI1863" s="19">
        <v>183.82036698356001</v>
      </c>
      <c r="AJ1863" s="19">
        <v>184.02107782374699</v>
      </c>
      <c r="AK1863" s="19">
        <v>183.94879803036099</v>
      </c>
    </row>
    <row r="1864" spans="1:37" s="19" customFormat="1" x14ac:dyDescent="0.3">
      <c r="A1864" s="19" t="str">
        <f t="shared" si="45"/>
        <v>SDGbaseTRAv2_UrbAS_BAU_wICAGRcorrcomtaxbase</v>
      </c>
      <c r="B1864" s="17" t="s">
        <v>221</v>
      </c>
      <c r="C1864" s="18" t="s">
        <v>277</v>
      </c>
      <c r="D1864" s="18" t="s">
        <v>227</v>
      </c>
      <c r="E1864" s="23" t="s">
        <v>219</v>
      </c>
      <c r="F1864" s="19">
        <v>497.90817031404998</v>
      </c>
      <c r="G1864" s="19">
        <v>448.32105456956498</v>
      </c>
      <c r="H1864" s="19">
        <v>447.59233681822099</v>
      </c>
      <c r="I1864" s="19">
        <v>453.82008678496902</v>
      </c>
      <c r="J1864" s="19">
        <v>462.25430486132097</v>
      </c>
      <c r="K1864" s="19">
        <v>469.35478672784501</v>
      </c>
      <c r="L1864" s="19">
        <v>478.620128576063</v>
      </c>
      <c r="M1864" s="19">
        <v>489.03629448537902</v>
      </c>
      <c r="N1864" s="19">
        <v>501.52479165313798</v>
      </c>
      <c r="O1864" s="19">
        <v>516.074246472097</v>
      </c>
      <c r="P1864" s="19">
        <v>531.23135308716405</v>
      </c>
      <c r="Q1864" s="19">
        <v>546.15316089258897</v>
      </c>
      <c r="R1864" s="19">
        <v>563.712953958904</v>
      </c>
      <c r="S1864" s="19">
        <v>580.95030197072504</v>
      </c>
      <c r="T1864" s="19">
        <v>599.63705346200095</v>
      </c>
      <c r="U1864" s="19">
        <v>620.86552598446303</v>
      </c>
      <c r="V1864" s="19">
        <v>641.55047225903297</v>
      </c>
      <c r="W1864" s="19">
        <v>662.78810817161695</v>
      </c>
      <c r="X1864" s="19">
        <v>684.782972971547</v>
      </c>
      <c r="Y1864" s="19">
        <v>706.249994392198</v>
      </c>
      <c r="Z1864" s="19">
        <v>728.433649363379</v>
      </c>
      <c r="AA1864" s="19">
        <v>749.89736394707495</v>
      </c>
      <c r="AB1864" s="19">
        <v>773.83430340481698</v>
      </c>
      <c r="AC1864" s="19">
        <v>796.510559139625</v>
      </c>
      <c r="AD1864" s="19">
        <v>819.44136062414202</v>
      </c>
      <c r="AE1864" s="19">
        <v>843.33512396979597</v>
      </c>
      <c r="AF1864" s="19">
        <v>868.09229564919099</v>
      </c>
      <c r="AG1864" s="19">
        <v>892.87772714501</v>
      </c>
      <c r="AH1864" s="19">
        <v>895.06142466186895</v>
      </c>
      <c r="AI1864" s="19">
        <v>896.19969729266097</v>
      </c>
      <c r="AJ1864" s="19">
        <v>896.16180311251503</v>
      </c>
      <c r="AK1864" s="19">
        <v>895.44327739276605</v>
      </c>
    </row>
    <row r="1865" spans="1:37" s="19" customFormat="1" x14ac:dyDescent="0.3">
      <c r="A1865" s="19" t="str">
        <f t="shared" si="45"/>
        <v>SDGbaseTRAv2_UrbAS_BAU_wICAGRcorrDIRTAXbase</v>
      </c>
      <c r="B1865" s="17" t="s">
        <v>221</v>
      </c>
      <c r="C1865" s="18" t="s">
        <v>277</v>
      </c>
      <c r="D1865" s="18" t="s">
        <v>228</v>
      </c>
      <c r="E1865" s="23" t="s">
        <v>219</v>
      </c>
      <c r="F1865" s="19">
        <v>784.14526173304796</v>
      </c>
      <c r="G1865" s="19">
        <v>773.04805320262096</v>
      </c>
      <c r="H1865" s="19">
        <v>776.248224182493</v>
      </c>
      <c r="I1865" s="19">
        <v>854.49851422558095</v>
      </c>
      <c r="J1865" s="19">
        <v>902.62875377217802</v>
      </c>
      <c r="K1865" s="19">
        <v>916.05106275441506</v>
      </c>
      <c r="L1865" s="19">
        <v>935.17739928176002</v>
      </c>
      <c r="M1865" s="19">
        <v>957.54891328642998</v>
      </c>
      <c r="N1865" s="19">
        <v>982.33948605727801</v>
      </c>
      <c r="O1865" s="19">
        <v>1010.10182801169</v>
      </c>
      <c r="P1865" s="19">
        <v>1040.9595889554</v>
      </c>
      <c r="Q1865" s="19">
        <v>1072.6262267828499</v>
      </c>
      <c r="R1865" s="19">
        <v>1081.0899256640701</v>
      </c>
      <c r="S1865" s="19">
        <v>1098.6891150018701</v>
      </c>
      <c r="T1865" s="19">
        <v>1115.3386675174099</v>
      </c>
      <c r="U1865" s="19">
        <v>1130.0010463521501</v>
      </c>
      <c r="V1865" s="19">
        <v>1148.0646406701101</v>
      </c>
      <c r="W1865" s="19">
        <v>1164.992290142</v>
      </c>
      <c r="X1865" s="19">
        <v>1180.59748232945</v>
      </c>
      <c r="Y1865" s="19">
        <v>1197.2155653141799</v>
      </c>
      <c r="Z1865" s="19">
        <v>1211.42218868959</v>
      </c>
      <c r="AA1865" s="19">
        <v>1228.9268691555401</v>
      </c>
      <c r="AB1865" s="19">
        <v>1236.5066549062699</v>
      </c>
      <c r="AC1865" s="19">
        <v>1252.4387963369099</v>
      </c>
      <c r="AD1865" s="19">
        <v>1272.82381704813</v>
      </c>
      <c r="AE1865" s="19">
        <v>1294.8496937715299</v>
      </c>
      <c r="AF1865" s="19">
        <v>1316.6940390294101</v>
      </c>
      <c r="AG1865" s="19">
        <v>1337.21359727699</v>
      </c>
      <c r="AH1865" s="19">
        <v>1363.5198269156799</v>
      </c>
      <c r="AI1865" s="19">
        <v>1389.97764343527</v>
      </c>
      <c r="AJ1865" s="19">
        <v>1424.8739764122799</v>
      </c>
      <c r="AK1865" s="19">
        <v>1465.59085780336</v>
      </c>
    </row>
    <row r="1866" spans="1:37" s="19" customFormat="1" x14ac:dyDescent="0.3">
      <c r="A1866" s="19" t="str">
        <f t="shared" si="45"/>
        <v>SDGbaseTRAv2_UrbAS_BAU_wICAGRcorrFACINCbase</v>
      </c>
      <c r="B1866" s="17" t="s">
        <v>221</v>
      </c>
      <c r="C1866" s="18" t="s">
        <v>277</v>
      </c>
      <c r="D1866" s="18" t="s">
        <v>229</v>
      </c>
      <c r="E1866" s="23" t="s">
        <v>219</v>
      </c>
      <c r="F1866" s="19">
        <v>108.72526139301399</v>
      </c>
      <c r="G1866" s="19">
        <v>98.128984471630901</v>
      </c>
      <c r="H1866" s="19">
        <v>101.96622828339299</v>
      </c>
      <c r="I1866" s="19">
        <v>104.86015922098601</v>
      </c>
      <c r="J1866" s="19">
        <v>107.008177349231</v>
      </c>
      <c r="K1866" s="19">
        <v>109.209351237468</v>
      </c>
      <c r="L1866" s="19">
        <v>111.554329069893</v>
      </c>
      <c r="M1866" s="19">
        <v>114.003850780614</v>
      </c>
      <c r="N1866" s="19">
        <v>116.969119648354</v>
      </c>
      <c r="O1866" s="19">
        <v>121.131036294</v>
      </c>
      <c r="P1866" s="19">
        <v>124.884244739628</v>
      </c>
      <c r="Q1866" s="19">
        <v>128.476385258851</v>
      </c>
      <c r="R1866" s="19">
        <v>132.60915723678801</v>
      </c>
      <c r="S1866" s="19">
        <v>136.96143568591401</v>
      </c>
      <c r="T1866" s="19">
        <v>141.57771060981301</v>
      </c>
      <c r="U1866" s="19">
        <v>146.91912126366799</v>
      </c>
      <c r="V1866" s="19">
        <v>152.311352466785</v>
      </c>
      <c r="W1866" s="19">
        <v>157.685993517687</v>
      </c>
      <c r="X1866" s="19">
        <v>163.05332159417799</v>
      </c>
      <c r="Y1866" s="19">
        <v>168.415925325806</v>
      </c>
      <c r="Z1866" s="19">
        <v>174.47437617801199</v>
      </c>
      <c r="AA1866" s="19">
        <v>180.101019415363</v>
      </c>
      <c r="AB1866" s="19">
        <v>187.39801180492501</v>
      </c>
      <c r="AC1866" s="19">
        <v>193.875524794657</v>
      </c>
      <c r="AD1866" s="19">
        <v>199.79638254765101</v>
      </c>
      <c r="AE1866" s="19">
        <v>205.80507247104401</v>
      </c>
      <c r="AF1866" s="19">
        <v>211.90893488155999</v>
      </c>
      <c r="AG1866" s="19">
        <v>216.83757220779199</v>
      </c>
      <c r="AH1866" s="19">
        <v>219.552418216646</v>
      </c>
      <c r="AI1866" s="19">
        <v>220.65241660632699</v>
      </c>
      <c r="AJ1866" s="19">
        <v>220.69244669271299</v>
      </c>
      <c r="AK1866" s="19">
        <v>220.082007568314</v>
      </c>
    </row>
    <row r="1867" spans="1:37" s="19" customFormat="1" x14ac:dyDescent="0.3">
      <c r="A1867" s="19" t="str">
        <f t="shared" si="45"/>
        <v>SDGbaseTRAv2_UrbAS_BAU_wICAGRcorrTRNSFRbase</v>
      </c>
      <c r="B1867" s="17" t="s">
        <v>221</v>
      </c>
      <c r="C1867" s="18" t="s">
        <v>277</v>
      </c>
      <c r="D1867" s="18" t="s">
        <v>230</v>
      </c>
      <c r="E1867" s="23" t="s">
        <v>219</v>
      </c>
      <c r="F1867" s="19">
        <v>-48.3117601953644</v>
      </c>
      <c r="G1867" s="19">
        <v>-49.497930199878198</v>
      </c>
      <c r="H1867" s="19">
        <v>-50.146688674951299</v>
      </c>
      <c r="I1867" s="19">
        <v>-49.891976555632397</v>
      </c>
      <c r="J1867" s="19">
        <v>-49.858686313441801</v>
      </c>
      <c r="K1867" s="19">
        <v>-49.939852447494602</v>
      </c>
      <c r="L1867" s="19">
        <v>-50.057970657208401</v>
      </c>
      <c r="M1867" s="19">
        <v>-50.305651311301403</v>
      </c>
      <c r="N1867" s="19">
        <v>-50.516695720009103</v>
      </c>
      <c r="O1867" s="19">
        <v>-52.250851789522201</v>
      </c>
      <c r="P1867" s="19">
        <v>-52.670750363935099</v>
      </c>
      <c r="Q1867" s="19">
        <v>-52.740006286532001</v>
      </c>
      <c r="R1867" s="19">
        <v>-52.7702103331209</v>
      </c>
      <c r="S1867" s="19">
        <v>-52.824298875347502</v>
      </c>
      <c r="T1867" s="19">
        <v>-52.924187113140903</v>
      </c>
      <c r="U1867" s="19">
        <v>-53.033602258404301</v>
      </c>
      <c r="V1867" s="19">
        <v>-53.051493481344302</v>
      </c>
      <c r="W1867" s="19">
        <v>-53.156832897546501</v>
      </c>
      <c r="X1867" s="19">
        <v>-53.321917741808697</v>
      </c>
      <c r="Y1867" s="19">
        <v>-53.309326583164797</v>
      </c>
      <c r="Z1867" s="19">
        <v>-53.2192202066962</v>
      </c>
      <c r="AA1867" s="19">
        <v>-53.269161230930202</v>
      </c>
      <c r="AB1867" s="19">
        <v>-53.634598974772402</v>
      </c>
      <c r="AC1867" s="19">
        <v>-53.812765661541199</v>
      </c>
      <c r="AD1867" s="19">
        <v>-53.870046662945398</v>
      </c>
      <c r="AE1867" s="19">
        <v>-53.857851731372001</v>
      </c>
      <c r="AF1867" s="19">
        <v>-53.843357480320897</v>
      </c>
      <c r="AG1867" s="19">
        <v>-53.7863027403153</v>
      </c>
      <c r="AH1867" s="19">
        <v>-53.602807629187403</v>
      </c>
      <c r="AI1867" s="19">
        <v>-53.109158168521901</v>
      </c>
      <c r="AJ1867" s="19">
        <v>-52.744808663497899</v>
      </c>
      <c r="AK1867" s="19">
        <v>-52.397543227214001</v>
      </c>
    </row>
    <row r="1868" spans="1:37" s="19" customFormat="1" x14ac:dyDescent="0.3">
      <c r="A1868" s="19" t="str">
        <f t="shared" ref="A1868" si="46">_xlfn.CONCAT(C1868,D1868,E1868)</f>
        <v>SDGbaseTRAv2_UrbAS_BAU_wICAGRcorrGDP_RUNbase</v>
      </c>
      <c r="B1868" s="17" t="s">
        <v>221</v>
      </c>
      <c r="C1868" s="18" t="s">
        <v>277</v>
      </c>
      <c r="D1868" s="18" t="s">
        <v>275</v>
      </c>
      <c r="E1868" s="23" t="s">
        <v>219</v>
      </c>
      <c r="F1868" s="19">
        <v>4436.7667702664303</v>
      </c>
      <c r="G1868" s="19">
        <v>4128.4170357749899</v>
      </c>
      <c r="H1868" s="19">
        <v>4254.2112291001504</v>
      </c>
      <c r="I1868" s="19">
        <v>4351.7990383882598</v>
      </c>
      <c r="J1868" s="19">
        <v>4414.4033962125995</v>
      </c>
      <c r="K1868" s="19">
        <v>4488.7496033050602</v>
      </c>
      <c r="L1868" s="19">
        <v>4574.4977221469999</v>
      </c>
      <c r="M1868" s="19">
        <v>4664.9429562183004</v>
      </c>
      <c r="N1868" s="19">
        <v>4765.9802083266304</v>
      </c>
      <c r="O1868" s="19">
        <v>4874.4999327034402</v>
      </c>
      <c r="P1868" s="19">
        <v>4988.2488981084198</v>
      </c>
      <c r="Q1868" s="19">
        <v>5101.5444254513404</v>
      </c>
      <c r="R1868" s="19">
        <v>5241.5735120138597</v>
      </c>
      <c r="S1868" s="19">
        <v>5388.7397460395296</v>
      </c>
      <c r="T1868" s="19">
        <v>5543.7844427255404</v>
      </c>
      <c r="U1868" s="19">
        <v>5719.6856848022999</v>
      </c>
      <c r="V1868" s="19">
        <v>5887.9330398227303</v>
      </c>
      <c r="W1868" s="19">
        <v>6067.024359555</v>
      </c>
      <c r="X1868" s="19">
        <v>6265.3980806129102</v>
      </c>
      <c r="Y1868" s="19">
        <v>6453.55797117159</v>
      </c>
      <c r="Z1868" s="19">
        <v>6643.2873705989396</v>
      </c>
      <c r="AA1868" s="19">
        <v>6837.3986012980204</v>
      </c>
      <c r="AB1868" s="19">
        <v>7038.8121447967897</v>
      </c>
      <c r="AC1868" s="19">
        <v>7232.4467192083002</v>
      </c>
      <c r="AD1868" s="19">
        <v>7431.4837777422399</v>
      </c>
      <c r="AE1868" s="19">
        <v>7638.0897599887403</v>
      </c>
      <c r="AF1868" s="19">
        <v>7852.4420633247801</v>
      </c>
      <c r="AG1868" s="19">
        <v>8067.2253844332099</v>
      </c>
      <c r="AH1868" s="19">
        <v>8115.7312698196201</v>
      </c>
      <c r="AI1868" s="19">
        <v>8144.7976612010798</v>
      </c>
      <c r="AJ1868" s="19">
        <v>8174.6561746348398</v>
      </c>
      <c r="AK1868" s="19">
        <v>8196.3964473812193</v>
      </c>
    </row>
    <row r="1869" spans="1:37" s="19" customFormat="1" x14ac:dyDescent="0.3">
      <c r="A1869" s="19" t="str">
        <f t="shared" ref="A1869" si="47">_xlfn.CONCAT(C1869,D1869,E1869)</f>
        <v>SDGbaseTRAv2_UrbAS_BAU_wICAGRcorrEXRXbase</v>
      </c>
      <c r="B1869" s="17" t="s">
        <v>221</v>
      </c>
      <c r="C1869" s="18" t="s">
        <v>277</v>
      </c>
      <c r="D1869" s="18" t="s">
        <v>257</v>
      </c>
      <c r="E1869" s="23" t="s">
        <v>219</v>
      </c>
      <c r="F1869" s="19">
        <v>0.99999999999994504</v>
      </c>
      <c r="G1869" s="19">
        <v>1.0245524071098699</v>
      </c>
      <c r="H1869" s="19">
        <v>1.0379809899735399</v>
      </c>
      <c r="I1869" s="19">
        <v>1.03270873083231</v>
      </c>
      <c r="J1869" s="19">
        <v>1.0320196596402</v>
      </c>
      <c r="K1869" s="19">
        <v>1.03369970883991</v>
      </c>
      <c r="L1869" s="19">
        <v>1.03614462513433</v>
      </c>
      <c r="M1869" s="19">
        <v>1.0412713407226599</v>
      </c>
      <c r="N1869" s="19">
        <v>1.0456397265536499</v>
      </c>
      <c r="O1869" s="19">
        <v>1.0815348390997499</v>
      </c>
      <c r="P1869" s="19">
        <v>1.0902262751541401</v>
      </c>
      <c r="Q1869" s="19">
        <v>1.0916597961502099</v>
      </c>
      <c r="R1869" s="19">
        <v>1.0922849865069</v>
      </c>
      <c r="S1869" s="19">
        <v>1.09340455950543</v>
      </c>
      <c r="T1869" s="19">
        <v>1.0954721355446699</v>
      </c>
      <c r="U1869" s="19">
        <v>1.0977369080311401</v>
      </c>
      <c r="V1869" s="19">
        <v>1.0981072365571101</v>
      </c>
      <c r="W1869" s="19">
        <v>1.1002876459600399</v>
      </c>
      <c r="X1869" s="19">
        <v>1.1037047196413701</v>
      </c>
      <c r="Y1869" s="19">
        <v>1.1034440965841099</v>
      </c>
      <c r="Z1869" s="19">
        <v>1.1015789942548999</v>
      </c>
      <c r="AA1869" s="19">
        <v>1.10261271821842</v>
      </c>
      <c r="AB1869" s="19">
        <v>1.11017687531732</v>
      </c>
      <c r="AC1869" s="19">
        <v>1.1138647286691401</v>
      </c>
      <c r="AD1869" s="19">
        <v>1.11505038204158</v>
      </c>
      <c r="AE1869" s="19">
        <v>1.11479796044643</v>
      </c>
      <c r="AF1869" s="19">
        <v>1.11449794548128</v>
      </c>
      <c r="AG1869" s="19">
        <v>1.11331697546953</v>
      </c>
      <c r="AH1869" s="19">
        <v>1.1095188296270699</v>
      </c>
      <c r="AI1869" s="19">
        <v>1.0993008318006801</v>
      </c>
      <c r="AJ1869" s="19">
        <v>1.0917592000416501</v>
      </c>
      <c r="AK1869" s="19">
        <v>1.0845711896094099</v>
      </c>
    </row>
    <row r="1870" spans="1:37" s="13" customFormat="1" x14ac:dyDescent="0.3">
      <c r="A1870" s="13" t="str">
        <f t="shared" ref="A1870" si="48">_xlfn.CONCAT(C1870,D1870,E1870)</f>
        <v>SDGbaseTRAv2_UrbAS_BAU_wICAGRcorr_GADJDYNofftestPalmaRatiototal</v>
      </c>
      <c r="B1870" s="62" t="s">
        <v>221</v>
      </c>
      <c r="C1870" s="63" t="s">
        <v>278</v>
      </c>
      <c r="D1870" s="64" t="s">
        <v>0</v>
      </c>
      <c r="E1870" s="13" t="s">
        <v>1</v>
      </c>
      <c r="F1870" s="13">
        <v>3.69</v>
      </c>
      <c r="G1870" s="13">
        <v>3.48</v>
      </c>
      <c r="H1870" s="13">
        <v>3.7</v>
      </c>
      <c r="I1870" s="13">
        <v>3.66</v>
      </c>
      <c r="J1870" s="13">
        <v>3.62</v>
      </c>
      <c r="K1870" s="13">
        <v>3.61</v>
      </c>
      <c r="L1870" s="13">
        <v>3.59</v>
      </c>
      <c r="M1870" s="13">
        <v>3.58</v>
      </c>
      <c r="N1870" s="13">
        <v>3.56</v>
      </c>
      <c r="O1870" s="13">
        <v>3.55</v>
      </c>
      <c r="P1870" s="13">
        <v>3.53</v>
      </c>
      <c r="Q1870" s="13">
        <v>3.51</v>
      </c>
      <c r="R1870" s="13">
        <v>3.51</v>
      </c>
      <c r="S1870" s="13">
        <v>3.5</v>
      </c>
      <c r="T1870" s="13">
        <v>3.49</v>
      </c>
      <c r="U1870" s="13">
        <v>3.48</v>
      </c>
      <c r="V1870" s="13">
        <v>3.47</v>
      </c>
      <c r="W1870" s="13">
        <v>3.45</v>
      </c>
      <c r="X1870" s="13">
        <v>3.44</v>
      </c>
      <c r="Y1870" s="13">
        <v>3.42</v>
      </c>
      <c r="Z1870" s="13">
        <v>3.41</v>
      </c>
      <c r="AA1870" s="13">
        <v>3.39</v>
      </c>
      <c r="AB1870" s="13">
        <v>3.39</v>
      </c>
      <c r="AC1870" s="13">
        <v>3.36</v>
      </c>
      <c r="AD1870" s="13">
        <v>3.35</v>
      </c>
      <c r="AE1870" s="13">
        <v>3.33</v>
      </c>
      <c r="AF1870" s="13">
        <v>3.32</v>
      </c>
      <c r="AG1870" s="13">
        <v>3.3</v>
      </c>
      <c r="AH1870" s="13">
        <v>3.22</v>
      </c>
      <c r="AI1870" s="13">
        <v>3.19</v>
      </c>
      <c r="AJ1870" s="13">
        <v>3.17</v>
      </c>
      <c r="AK1870" s="13">
        <v>3.14</v>
      </c>
    </row>
    <row r="1871" spans="1:37" s="13" customFormat="1" x14ac:dyDescent="0.3">
      <c r="A1871" s="13" t="str">
        <f t="shared" ref="A1871:A1934" si="49">_xlfn.CONCAT(C1871,D1871,E1871)</f>
        <v>SDGbaseTRAv2_UrbAS_BAU_wICAGRcorr_GADJDYNofftest20-20Ratiototal</v>
      </c>
      <c r="B1871" s="62" t="s">
        <v>221</v>
      </c>
      <c r="C1871" s="63" t="s">
        <v>278</v>
      </c>
      <c r="D1871" s="64" t="s">
        <v>2</v>
      </c>
      <c r="E1871" s="13" t="s">
        <v>1</v>
      </c>
      <c r="F1871" s="13">
        <v>13.17</v>
      </c>
      <c r="G1871" s="13">
        <v>12.41</v>
      </c>
      <c r="H1871" s="13">
        <v>13.23</v>
      </c>
      <c r="I1871" s="13">
        <v>13.07</v>
      </c>
      <c r="J1871" s="13">
        <v>12.92</v>
      </c>
      <c r="K1871" s="13">
        <v>12.88</v>
      </c>
      <c r="L1871" s="13">
        <v>12.83</v>
      </c>
      <c r="M1871" s="13">
        <v>12.76</v>
      </c>
      <c r="N1871" s="13">
        <v>12.71</v>
      </c>
      <c r="O1871" s="13">
        <v>12.64</v>
      </c>
      <c r="P1871" s="13">
        <v>12.58</v>
      </c>
      <c r="Q1871" s="13">
        <v>12.5</v>
      </c>
      <c r="R1871" s="13">
        <v>12.5</v>
      </c>
      <c r="S1871" s="13">
        <v>12.45</v>
      </c>
      <c r="T1871" s="13">
        <v>12.41</v>
      </c>
      <c r="U1871" s="13">
        <v>12.4</v>
      </c>
      <c r="V1871" s="13">
        <v>12.34</v>
      </c>
      <c r="W1871" s="13">
        <v>12.3</v>
      </c>
      <c r="X1871" s="13">
        <v>12.25</v>
      </c>
      <c r="Y1871" s="13">
        <v>12.17</v>
      </c>
      <c r="Z1871" s="13">
        <v>12.13</v>
      </c>
      <c r="AA1871" s="13">
        <v>12.06</v>
      </c>
      <c r="AB1871" s="13">
        <v>12.02</v>
      </c>
      <c r="AC1871" s="13">
        <v>11.94</v>
      </c>
      <c r="AD1871" s="13">
        <v>11.88</v>
      </c>
      <c r="AE1871" s="13">
        <v>11.83</v>
      </c>
      <c r="AF1871" s="13">
        <v>11.78</v>
      </c>
      <c r="AG1871" s="13">
        <v>11.69</v>
      </c>
      <c r="AH1871" s="13">
        <v>11.4</v>
      </c>
      <c r="AI1871" s="13">
        <v>11.28</v>
      </c>
      <c r="AJ1871" s="13">
        <v>11.19</v>
      </c>
      <c r="AK1871" s="13">
        <v>11.1</v>
      </c>
    </row>
    <row r="1872" spans="1:37" s="13" customFormat="1" x14ac:dyDescent="0.3">
      <c r="A1872" s="13" t="str">
        <f t="shared" si="49"/>
        <v>SDGbaseTRAv2_UrbAS_BAU_wICAGRcorr_GADJDYNofftestC_GVAaawhe</v>
      </c>
      <c r="B1872" s="62" t="s">
        <v>221</v>
      </c>
      <c r="C1872" s="63" t="s">
        <v>278</v>
      </c>
      <c r="D1872" s="64" t="s">
        <v>3</v>
      </c>
      <c r="E1872" s="13" t="s">
        <v>4</v>
      </c>
      <c r="F1872" s="13">
        <v>2.66</v>
      </c>
      <c r="G1872" s="13">
        <v>2.4900000000000002</v>
      </c>
      <c r="H1872" s="13">
        <v>2.5499999999999998</v>
      </c>
      <c r="I1872" s="13">
        <v>2.63</v>
      </c>
      <c r="J1872" s="13">
        <v>2.72</v>
      </c>
      <c r="K1872" s="13">
        <v>2.76</v>
      </c>
      <c r="L1872" s="13">
        <v>2.81</v>
      </c>
      <c r="M1872" s="13">
        <v>2.83</v>
      </c>
      <c r="N1872" s="13">
        <v>2.85</v>
      </c>
      <c r="O1872" s="13">
        <v>3.01</v>
      </c>
      <c r="P1872" s="13">
        <v>3.04</v>
      </c>
      <c r="Q1872" s="13">
        <v>3.05</v>
      </c>
      <c r="R1872" s="13">
        <v>3.1</v>
      </c>
      <c r="S1872" s="13">
        <v>3.16</v>
      </c>
      <c r="T1872" s="13">
        <v>3.21</v>
      </c>
      <c r="U1872" s="13">
        <v>3.28</v>
      </c>
      <c r="V1872" s="13">
        <v>3.32</v>
      </c>
      <c r="W1872" s="13">
        <v>3.37</v>
      </c>
      <c r="X1872" s="13">
        <v>3.42</v>
      </c>
      <c r="Y1872" s="13">
        <v>3.46</v>
      </c>
      <c r="Z1872" s="13">
        <v>3.52</v>
      </c>
      <c r="AA1872" s="13">
        <v>3.57</v>
      </c>
      <c r="AB1872" s="13">
        <v>3.67</v>
      </c>
      <c r="AC1872" s="13">
        <v>3.73</v>
      </c>
      <c r="AD1872" s="13">
        <v>3.79</v>
      </c>
      <c r="AE1872" s="13">
        <v>3.85</v>
      </c>
      <c r="AF1872" s="13">
        <v>3.92</v>
      </c>
      <c r="AG1872" s="13">
        <v>3.95</v>
      </c>
      <c r="AH1872" s="13">
        <v>3.89</v>
      </c>
      <c r="AI1872" s="13">
        <v>3.82</v>
      </c>
      <c r="AJ1872" s="13">
        <v>3.77</v>
      </c>
      <c r="AK1872" s="13">
        <v>3.72</v>
      </c>
    </row>
    <row r="1873" spans="1:37" s="13" customFormat="1" x14ac:dyDescent="0.3">
      <c r="A1873" s="13" t="str">
        <f t="shared" si="49"/>
        <v>SDGbaseTRAv2_UrbAS_BAU_wICAGRcorr_GADJDYNofftestC_GVAaamai</v>
      </c>
      <c r="B1873" s="62" t="s">
        <v>221</v>
      </c>
      <c r="C1873" s="63" t="s">
        <v>278</v>
      </c>
      <c r="D1873" s="64" t="s">
        <v>3</v>
      </c>
      <c r="E1873" s="13" t="s">
        <v>5</v>
      </c>
      <c r="F1873" s="13">
        <v>11.93</v>
      </c>
      <c r="G1873" s="13">
        <v>11.25</v>
      </c>
      <c r="H1873" s="13">
        <v>11.71</v>
      </c>
      <c r="I1873" s="13">
        <v>12.15</v>
      </c>
      <c r="J1873" s="13">
        <v>12.73</v>
      </c>
      <c r="K1873" s="13">
        <v>12.91</v>
      </c>
      <c r="L1873" s="13">
        <v>13.16</v>
      </c>
      <c r="M1873" s="13">
        <v>13.26</v>
      </c>
      <c r="N1873" s="13">
        <v>13.39</v>
      </c>
      <c r="O1873" s="13">
        <v>14.47</v>
      </c>
      <c r="P1873" s="13">
        <v>14.65</v>
      </c>
      <c r="Q1873" s="13">
        <v>14.63</v>
      </c>
      <c r="R1873" s="13">
        <v>14.86</v>
      </c>
      <c r="S1873" s="13">
        <v>15.07</v>
      </c>
      <c r="T1873" s="13">
        <v>15.26</v>
      </c>
      <c r="U1873" s="13">
        <v>15.55</v>
      </c>
      <c r="V1873" s="13">
        <v>15.7</v>
      </c>
      <c r="W1873" s="13">
        <v>15.83</v>
      </c>
      <c r="X1873" s="13">
        <v>16.010000000000002</v>
      </c>
      <c r="Y1873" s="13">
        <v>16.170000000000002</v>
      </c>
      <c r="Z1873" s="13">
        <v>16.37</v>
      </c>
      <c r="AA1873" s="13">
        <v>16.59</v>
      </c>
      <c r="AB1873" s="13">
        <v>17.14</v>
      </c>
      <c r="AC1873" s="13">
        <v>17.420000000000002</v>
      </c>
      <c r="AD1873" s="13">
        <v>17.66</v>
      </c>
      <c r="AE1873" s="13">
        <v>17.87</v>
      </c>
      <c r="AF1873" s="13">
        <v>18.14</v>
      </c>
      <c r="AG1873" s="13">
        <v>18.059999999999999</v>
      </c>
      <c r="AH1873" s="13">
        <v>17.38</v>
      </c>
      <c r="AI1873" s="13">
        <v>16.73</v>
      </c>
      <c r="AJ1873" s="13">
        <v>16.260000000000002</v>
      </c>
      <c r="AK1873" s="13">
        <v>15.76</v>
      </c>
    </row>
    <row r="1874" spans="1:37" s="13" customFormat="1" x14ac:dyDescent="0.3">
      <c r="A1874" s="13" t="str">
        <f t="shared" si="49"/>
        <v>SDGbaseTRAv2_UrbAS_BAU_wICAGRcorr_GADJDYNofftestC_GVAaaoce</v>
      </c>
      <c r="B1874" s="62" t="s">
        <v>221</v>
      </c>
      <c r="C1874" s="63" t="s">
        <v>278</v>
      </c>
      <c r="D1874" s="64" t="s">
        <v>3</v>
      </c>
      <c r="E1874" s="13" t="s">
        <v>6</v>
      </c>
      <c r="F1874" s="13">
        <v>0.82</v>
      </c>
      <c r="G1874" s="13">
        <v>0.75</v>
      </c>
      <c r="H1874" s="13">
        <v>0.79</v>
      </c>
      <c r="I1874" s="13">
        <v>0.83</v>
      </c>
      <c r="J1874" s="13">
        <v>0.87</v>
      </c>
      <c r="K1874" s="13">
        <v>0.88</v>
      </c>
      <c r="L1874" s="13">
        <v>0.9</v>
      </c>
      <c r="M1874" s="13">
        <v>0.92</v>
      </c>
      <c r="N1874" s="13">
        <v>0.93</v>
      </c>
      <c r="O1874" s="13">
        <v>1</v>
      </c>
      <c r="P1874" s="13">
        <v>1.02</v>
      </c>
      <c r="Q1874" s="13">
        <v>1.03</v>
      </c>
      <c r="R1874" s="13">
        <v>1.05</v>
      </c>
      <c r="S1874" s="13">
        <v>1.08</v>
      </c>
      <c r="T1874" s="13">
        <v>1.1000000000000001</v>
      </c>
      <c r="U1874" s="13">
        <v>1.1299999999999999</v>
      </c>
      <c r="V1874" s="13">
        <v>1.1499999999999999</v>
      </c>
      <c r="W1874" s="13">
        <v>1.17</v>
      </c>
      <c r="X1874" s="13">
        <v>1.2</v>
      </c>
      <c r="Y1874" s="13">
        <v>1.22</v>
      </c>
      <c r="Z1874" s="13">
        <v>1.24</v>
      </c>
      <c r="AA1874" s="13">
        <v>1.26</v>
      </c>
      <c r="AB1874" s="13">
        <v>1.32</v>
      </c>
      <c r="AC1874" s="13">
        <v>1.35</v>
      </c>
      <c r="AD1874" s="13">
        <v>1.38</v>
      </c>
      <c r="AE1874" s="13">
        <v>1.4</v>
      </c>
      <c r="AF1874" s="13">
        <v>1.43</v>
      </c>
      <c r="AG1874" s="13">
        <v>1.44</v>
      </c>
      <c r="AH1874" s="13">
        <v>1.41</v>
      </c>
      <c r="AI1874" s="13">
        <v>1.37</v>
      </c>
      <c r="AJ1874" s="13">
        <v>1.34</v>
      </c>
      <c r="AK1874" s="13">
        <v>1.31</v>
      </c>
    </row>
    <row r="1875" spans="1:37" s="13" customFormat="1" x14ac:dyDescent="0.3">
      <c r="A1875" s="13" t="str">
        <f t="shared" si="49"/>
        <v>SDGbaseTRAv2_UrbAS_BAU_wICAGRcorr_GADJDYNofftestC_GVAaaveg</v>
      </c>
      <c r="B1875" s="62" t="s">
        <v>221</v>
      </c>
      <c r="C1875" s="63" t="s">
        <v>278</v>
      </c>
      <c r="D1875" s="64" t="s">
        <v>3</v>
      </c>
      <c r="E1875" s="13" t="s">
        <v>7</v>
      </c>
      <c r="F1875" s="13">
        <v>6.73</v>
      </c>
      <c r="G1875" s="13">
        <v>6.46</v>
      </c>
      <c r="H1875" s="13">
        <v>6.49</v>
      </c>
      <c r="I1875" s="13">
        <v>6.6</v>
      </c>
      <c r="J1875" s="13">
        <v>6.75</v>
      </c>
      <c r="K1875" s="13">
        <v>6.79</v>
      </c>
      <c r="L1875" s="13">
        <v>6.86</v>
      </c>
      <c r="M1875" s="13">
        <v>6.91</v>
      </c>
      <c r="N1875" s="13">
        <v>6.97</v>
      </c>
      <c r="O1875" s="13">
        <v>7.11</v>
      </c>
      <c r="P1875" s="13">
        <v>7.17</v>
      </c>
      <c r="Q1875" s="13">
        <v>7.21</v>
      </c>
      <c r="R1875" s="13">
        <v>7.34</v>
      </c>
      <c r="S1875" s="13">
        <v>7.47</v>
      </c>
      <c r="T1875" s="13">
        <v>7.59</v>
      </c>
      <c r="U1875" s="13">
        <v>7.74</v>
      </c>
      <c r="V1875" s="13">
        <v>7.85</v>
      </c>
      <c r="W1875" s="13">
        <v>7.96</v>
      </c>
      <c r="X1875" s="13">
        <v>8.06</v>
      </c>
      <c r="Y1875" s="13">
        <v>8.17</v>
      </c>
      <c r="Z1875" s="13">
        <v>8.2899999999999991</v>
      </c>
      <c r="AA1875" s="13">
        <v>8.4</v>
      </c>
      <c r="AB1875" s="13">
        <v>8.5399999999999991</v>
      </c>
      <c r="AC1875" s="13">
        <v>8.64</v>
      </c>
      <c r="AD1875" s="13">
        <v>8.76</v>
      </c>
      <c r="AE1875" s="13">
        <v>8.9</v>
      </c>
      <c r="AF1875" s="13">
        <v>9.06</v>
      </c>
      <c r="AG1875" s="13">
        <v>9.16</v>
      </c>
      <c r="AH1875" s="13">
        <v>8.98</v>
      </c>
      <c r="AI1875" s="13">
        <v>8.84</v>
      </c>
      <c r="AJ1875" s="13">
        <v>8.77</v>
      </c>
      <c r="AK1875" s="13">
        <v>8.69</v>
      </c>
    </row>
    <row r="1876" spans="1:37" s="13" customFormat="1" x14ac:dyDescent="0.3">
      <c r="A1876" s="13" t="str">
        <f t="shared" si="49"/>
        <v>SDGbaseTRAv2_UrbAS_BAU_wICAGRcorr_GADJDYNofftestC_GVAaaofr</v>
      </c>
      <c r="B1876" s="62" t="s">
        <v>221</v>
      </c>
      <c r="C1876" s="63" t="s">
        <v>278</v>
      </c>
      <c r="D1876" s="64" t="s">
        <v>3</v>
      </c>
      <c r="E1876" s="13" t="s">
        <v>8</v>
      </c>
      <c r="F1876" s="13">
        <v>13</v>
      </c>
      <c r="G1876" s="13">
        <v>12.67</v>
      </c>
      <c r="H1876" s="13">
        <v>12.99</v>
      </c>
      <c r="I1876" s="13">
        <v>13.11</v>
      </c>
      <c r="J1876" s="13">
        <v>13.39</v>
      </c>
      <c r="K1876" s="13">
        <v>13.56</v>
      </c>
      <c r="L1876" s="13">
        <v>13.8</v>
      </c>
      <c r="M1876" s="13">
        <v>13.97</v>
      </c>
      <c r="N1876" s="13">
        <v>14.17</v>
      </c>
      <c r="O1876" s="13">
        <v>15.19</v>
      </c>
      <c r="P1876" s="13">
        <v>15.46</v>
      </c>
      <c r="Q1876" s="13">
        <v>15.54</v>
      </c>
      <c r="R1876" s="13">
        <v>15.82</v>
      </c>
      <c r="S1876" s="13">
        <v>16.14</v>
      </c>
      <c r="T1876" s="13">
        <v>16.47</v>
      </c>
      <c r="U1876" s="13">
        <v>16.850000000000001</v>
      </c>
      <c r="V1876" s="13">
        <v>17.2</v>
      </c>
      <c r="W1876" s="13">
        <v>17.53</v>
      </c>
      <c r="X1876" s="13">
        <v>17.82</v>
      </c>
      <c r="Y1876" s="13">
        <v>18.100000000000001</v>
      </c>
      <c r="Z1876" s="13">
        <v>18.37</v>
      </c>
      <c r="AA1876" s="13">
        <v>18.690000000000001</v>
      </c>
      <c r="AB1876" s="13">
        <v>19.260000000000002</v>
      </c>
      <c r="AC1876" s="13">
        <v>19.64</v>
      </c>
      <c r="AD1876" s="13">
        <v>20</v>
      </c>
      <c r="AE1876" s="13">
        <v>20.350000000000001</v>
      </c>
      <c r="AF1876" s="13">
        <v>20.78</v>
      </c>
      <c r="AG1876" s="13">
        <v>21.01</v>
      </c>
      <c r="AH1876" s="13">
        <v>20.65</v>
      </c>
      <c r="AI1876" s="13">
        <v>20.12</v>
      </c>
      <c r="AJ1876" s="13">
        <v>19.79</v>
      </c>
      <c r="AK1876" s="13">
        <v>19.45</v>
      </c>
    </row>
    <row r="1877" spans="1:37" s="13" customFormat="1" x14ac:dyDescent="0.3">
      <c r="A1877" s="13" t="str">
        <f t="shared" si="49"/>
        <v>SDGbaseTRAv2_UrbAS_BAU_wICAGRcorr_GADJDYNofftestC_GVAaagra</v>
      </c>
      <c r="B1877" s="62" t="s">
        <v>221</v>
      </c>
      <c r="C1877" s="63" t="s">
        <v>278</v>
      </c>
      <c r="D1877" s="64" t="s">
        <v>3</v>
      </c>
      <c r="E1877" s="13" t="s">
        <v>9</v>
      </c>
      <c r="F1877" s="13">
        <v>6.2</v>
      </c>
      <c r="G1877" s="13">
        <v>6.2</v>
      </c>
      <c r="H1877" s="13">
        <v>6.46</v>
      </c>
      <c r="I1877" s="13">
        <v>6.48</v>
      </c>
      <c r="J1877" s="13">
        <v>6.56</v>
      </c>
      <c r="K1877" s="13">
        <v>6.68</v>
      </c>
      <c r="L1877" s="13">
        <v>6.83</v>
      </c>
      <c r="M1877" s="13">
        <v>7</v>
      </c>
      <c r="N1877" s="13">
        <v>7.18</v>
      </c>
      <c r="O1877" s="13">
        <v>7.83</v>
      </c>
      <c r="P1877" s="13">
        <v>8.08</v>
      </c>
      <c r="Q1877" s="13">
        <v>8.19</v>
      </c>
      <c r="R1877" s="13">
        <v>8.4</v>
      </c>
      <c r="S1877" s="13">
        <v>8.6300000000000008</v>
      </c>
      <c r="T1877" s="13">
        <v>8.89</v>
      </c>
      <c r="U1877" s="13">
        <v>9.19</v>
      </c>
      <c r="V1877" s="13">
        <v>9.4600000000000009</v>
      </c>
      <c r="W1877" s="13">
        <v>9.76</v>
      </c>
      <c r="X1877" s="13">
        <v>10.07</v>
      </c>
      <c r="Y1877" s="13">
        <v>10.31</v>
      </c>
      <c r="Z1877" s="13">
        <v>10.53</v>
      </c>
      <c r="AA1877" s="13">
        <v>10.78</v>
      </c>
      <c r="AB1877" s="13">
        <v>11.25</v>
      </c>
      <c r="AC1877" s="13">
        <v>11.58</v>
      </c>
      <c r="AD1877" s="13">
        <v>11.85</v>
      </c>
      <c r="AE1877" s="13">
        <v>12.1</v>
      </c>
      <c r="AF1877" s="13">
        <v>12.37</v>
      </c>
      <c r="AG1877" s="13">
        <v>12.54</v>
      </c>
      <c r="AH1877" s="13">
        <v>12.35</v>
      </c>
      <c r="AI1877" s="13">
        <v>12</v>
      </c>
      <c r="AJ1877" s="13">
        <v>11.73</v>
      </c>
      <c r="AK1877" s="13">
        <v>11.46</v>
      </c>
    </row>
    <row r="1878" spans="1:37" s="13" customFormat="1" x14ac:dyDescent="0.3">
      <c r="A1878" s="13" t="str">
        <f t="shared" si="49"/>
        <v>SDGbaseTRAv2_UrbAS_BAU_wICAGRcorr_GADJDYNofftestC_GVAaaoil</v>
      </c>
      <c r="B1878" s="62" t="s">
        <v>221</v>
      </c>
      <c r="C1878" s="63" t="s">
        <v>278</v>
      </c>
      <c r="D1878" s="64" t="s">
        <v>3</v>
      </c>
      <c r="E1878" s="13" t="s">
        <v>10</v>
      </c>
      <c r="F1878" s="13">
        <v>5.45</v>
      </c>
      <c r="G1878" s="13">
        <v>4.93</v>
      </c>
      <c r="H1878" s="13">
        <v>5.09</v>
      </c>
      <c r="I1878" s="13">
        <v>5.34</v>
      </c>
      <c r="J1878" s="13">
        <v>5.6</v>
      </c>
      <c r="K1878" s="13">
        <v>5.7</v>
      </c>
      <c r="L1878" s="13">
        <v>5.83</v>
      </c>
      <c r="M1878" s="13">
        <v>5.89</v>
      </c>
      <c r="N1878" s="13">
        <v>5.97</v>
      </c>
      <c r="O1878" s="13">
        <v>6.2</v>
      </c>
      <c r="P1878" s="13">
        <v>6.29</v>
      </c>
      <c r="Q1878" s="13">
        <v>6.35</v>
      </c>
      <c r="R1878" s="13">
        <v>6.54</v>
      </c>
      <c r="S1878" s="13">
        <v>6.73</v>
      </c>
      <c r="T1878" s="13">
        <v>6.91</v>
      </c>
      <c r="U1878" s="13">
        <v>7.12</v>
      </c>
      <c r="V1878" s="13">
        <v>7.27</v>
      </c>
      <c r="W1878" s="13">
        <v>7.41</v>
      </c>
      <c r="X1878" s="13">
        <v>7.59</v>
      </c>
      <c r="Y1878" s="13">
        <v>7.75</v>
      </c>
      <c r="Z1878" s="13">
        <v>7.94</v>
      </c>
      <c r="AA1878" s="13">
        <v>8.11</v>
      </c>
      <c r="AB1878" s="13">
        <v>8.3699999999999992</v>
      </c>
      <c r="AC1878" s="13">
        <v>8.5500000000000007</v>
      </c>
      <c r="AD1878" s="13">
        <v>8.73</v>
      </c>
      <c r="AE1878" s="13">
        <v>8.91</v>
      </c>
      <c r="AF1878" s="13">
        <v>9.15</v>
      </c>
      <c r="AG1878" s="13">
        <v>9.32</v>
      </c>
      <c r="AH1878" s="13">
        <v>9.1300000000000008</v>
      </c>
      <c r="AI1878" s="13">
        <v>8.99</v>
      </c>
      <c r="AJ1878" s="13">
        <v>8.9</v>
      </c>
      <c r="AK1878" s="13">
        <v>8.7799999999999994</v>
      </c>
    </row>
    <row r="1879" spans="1:37" s="13" customFormat="1" x14ac:dyDescent="0.3">
      <c r="A1879" s="13" t="str">
        <f t="shared" si="49"/>
        <v>SDGbaseTRAv2_UrbAS_BAU_wICAGRcorr_GADJDYNofftestC_GVAaatub</v>
      </c>
      <c r="B1879" s="62" t="s">
        <v>221</v>
      </c>
      <c r="C1879" s="63" t="s">
        <v>278</v>
      </c>
      <c r="D1879" s="64" t="s">
        <v>3</v>
      </c>
      <c r="E1879" s="13" t="s">
        <v>11</v>
      </c>
      <c r="F1879" s="13">
        <v>2.95</v>
      </c>
      <c r="G1879" s="13">
        <v>2.78</v>
      </c>
      <c r="H1879" s="13">
        <v>2.79</v>
      </c>
      <c r="I1879" s="13">
        <v>2.85</v>
      </c>
      <c r="J1879" s="13">
        <v>2.92</v>
      </c>
      <c r="K1879" s="13">
        <v>2.94</v>
      </c>
      <c r="L1879" s="13">
        <v>2.98</v>
      </c>
      <c r="M1879" s="13">
        <v>3</v>
      </c>
      <c r="N1879" s="13">
        <v>3.03</v>
      </c>
      <c r="O1879" s="13">
        <v>3.11</v>
      </c>
      <c r="P1879" s="13">
        <v>3.14</v>
      </c>
      <c r="Q1879" s="13">
        <v>3.16</v>
      </c>
      <c r="R1879" s="13">
        <v>3.22</v>
      </c>
      <c r="S1879" s="13">
        <v>3.29</v>
      </c>
      <c r="T1879" s="13">
        <v>3.34</v>
      </c>
      <c r="U1879" s="13">
        <v>3.41</v>
      </c>
      <c r="V1879" s="13">
        <v>3.46</v>
      </c>
      <c r="W1879" s="13">
        <v>3.51</v>
      </c>
      <c r="X1879" s="13">
        <v>3.56</v>
      </c>
      <c r="Y1879" s="13">
        <v>3.6</v>
      </c>
      <c r="Z1879" s="13">
        <v>3.66</v>
      </c>
      <c r="AA1879" s="13">
        <v>3.71</v>
      </c>
      <c r="AB1879" s="13">
        <v>3.78</v>
      </c>
      <c r="AC1879" s="13">
        <v>3.83</v>
      </c>
      <c r="AD1879" s="13">
        <v>3.88</v>
      </c>
      <c r="AE1879" s="13">
        <v>3.95</v>
      </c>
      <c r="AF1879" s="13">
        <v>4.0199999999999996</v>
      </c>
      <c r="AG1879" s="13">
        <v>4.05</v>
      </c>
      <c r="AH1879" s="13">
        <v>3.95</v>
      </c>
      <c r="AI1879" s="13">
        <v>3.86</v>
      </c>
      <c r="AJ1879" s="13">
        <v>3.81</v>
      </c>
      <c r="AK1879" s="13">
        <v>3.75</v>
      </c>
    </row>
    <row r="1880" spans="1:37" s="13" customFormat="1" x14ac:dyDescent="0.3">
      <c r="A1880" s="13" t="str">
        <f t="shared" si="49"/>
        <v>SDGbaseTRAv2_UrbAS_BAU_wICAGRcorr_GADJDYNofftestC_GVAaapul</v>
      </c>
      <c r="B1880" s="62" t="s">
        <v>221</v>
      </c>
      <c r="C1880" s="63" t="s">
        <v>278</v>
      </c>
      <c r="D1880" s="64" t="s">
        <v>3</v>
      </c>
      <c r="E1880" s="13" t="s">
        <v>12</v>
      </c>
      <c r="F1880" s="13">
        <v>0.52</v>
      </c>
      <c r="G1880" s="13">
        <v>0.49</v>
      </c>
      <c r="H1880" s="13">
        <v>0.49</v>
      </c>
      <c r="I1880" s="13">
        <v>0.51</v>
      </c>
      <c r="J1880" s="13">
        <v>0.53</v>
      </c>
      <c r="K1880" s="13">
        <v>0.53</v>
      </c>
      <c r="L1880" s="13">
        <v>0.54</v>
      </c>
      <c r="M1880" s="13">
        <v>0.54</v>
      </c>
      <c r="N1880" s="13">
        <v>0.54</v>
      </c>
      <c r="O1880" s="13">
        <v>0.55000000000000004</v>
      </c>
      <c r="P1880" s="13">
        <v>0.55000000000000004</v>
      </c>
      <c r="Q1880" s="13">
        <v>0.55000000000000004</v>
      </c>
      <c r="R1880" s="13">
        <v>0.56000000000000005</v>
      </c>
      <c r="S1880" s="13">
        <v>0.56999999999999995</v>
      </c>
      <c r="T1880" s="13">
        <v>0.57999999999999996</v>
      </c>
      <c r="U1880" s="13">
        <v>0.59</v>
      </c>
      <c r="V1880" s="13">
        <v>0.6</v>
      </c>
      <c r="W1880" s="13">
        <v>0.61</v>
      </c>
      <c r="X1880" s="13">
        <v>0.62</v>
      </c>
      <c r="Y1880" s="13">
        <v>0.62</v>
      </c>
      <c r="Z1880" s="13">
        <v>0.64</v>
      </c>
      <c r="AA1880" s="13">
        <v>0.64</v>
      </c>
      <c r="AB1880" s="13">
        <v>0.66</v>
      </c>
      <c r="AC1880" s="13">
        <v>0.66</v>
      </c>
      <c r="AD1880" s="13">
        <v>0.67</v>
      </c>
      <c r="AE1880" s="13">
        <v>0.68</v>
      </c>
      <c r="AF1880" s="13">
        <v>0.7</v>
      </c>
      <c r="AG1880" s="13">
        <v>0.71</v>
      </c>
      <c r="AH1880" s="13">
        <v>0.7</v>
      </c>
      <c r="AI1880" s="13">
        <v>0.7</v>
      </c>
      <c r="AJ1880" s="13">
        <v>0.7</v>
      </c>
      <c r="AK1880" s="13">
        <v>0.7</v>
      </c>
    </row>
    <row r="1881" spans="1:37" s="13" customFormat="1" x14ac:dyDescent="0.3">
      <c r="A1881" s="13" t="str">
        <f t="shared" si="49"/>
        <v>SDGbaseTRAv2_UrbAS_BAU_wICAGRcorr_GADJDYNofftestC_GVAaasug</v>
      </c>
      <c r="B1881" s="62" t="s">
        <v>221</v>
      </c>
      <c r="C1881" s="63" t="s">
        <v>278</v>
      </c>
      <c r="D1881" s="64" t="s">
        <v>3</v>
      </c>
      <c r="E1881" s="13" t="s">
        <v>13</v>
      </c>
      <c r="F1881" s="13">
        <v>3.82</v>
      </c>
      <c r="G1881" s="13">
        <v>3.66</v>
      </c>
      <c r="H1881" s="13">
        <v>3.68</v>
      </c>
      <c r="I1881" s="13">
        <v>3.76</v>
      </c>
      <c r="J1881" s="13">
        <v>3.86</v>
      </c>
      <c r="K1881" s="13">
        <v>3.88</v>
      </c>
      <c r="L1881" s="13">
        <v>3.93</v>
      </c>
      <c r="M1881" s="13">
        <v>3.95</v>
      </c>
      <c r="N1881" s="13">
        <v>3.97</v>
      </c>
      <c r="O1881" s="13">
        <v>4.1399999999999997</v>
      </c>
      <c r="P1881" s="13">
        <v>4.16</v>
      </c>
      <c r="Q1881" s="13">
        <v>4.1399999999999997</v>
      </c>
      <c r="R1881" s="13">
        <v>4.18</v>
      </c>
      <c r="S1881" s="13">
        <v>4.24</v>
      </c>
      <c r="T1881" s="13">
        <v>4.29</v>
      </c>
      <c r="U1881" s="13">
        <v>4.3600000000000003</v>
      </c>
      <c r="V1881" s="13">
        <v>4.3899999999999997</v>
      </c>
      <c r="W1881" s="13">
        <v>4.43</v>
      </c>
      <c r="X1881" s="13">
        <v>4.5</v>
      </c>
      <c r="Y1881" s="13">
        <v>4.55</v>
      </c>
      <c r="Z1881" s="13">
        <v>4.59</v>
      </c>
      <c r="AA1881" s="13">
        <v>4.63</v>
      </c>
      <c r="AB1881" s="13">
        <v>4.72</v>
      </c>
      <c r="AC1881" s="13">
        <v>4.76</v>
      </c>
      <c r="AD1881" s="13">
        <v>4.79</v>
      </c>
      <c r="AE1881" s="13">
        <v>4.83</v>
      </c>
      <c r="AF1881" s="13">
        <v>4.88</v>
      </c>
      <c r="AG1881" s="13">
        <v>4.95</v>
      </c>
      <c r="AH1881" s="13">
        <v>4.8899999999999997</v>
      </c>
      <c r="AI1881" s="13">
        <v>4.83</v>
      </c>
      <c r="AJ1881" s="13">
        <v>4.8099999999999996</v>
      </c>
      <c r="AK1881" s="13">
        <v>4.7699999999999996</v>
      </c>
    </row>
    <row r="1882" spans="1:37" s="13" customFormat="1" x14ac:dyDescent="0.3">
      <c r="A1882" s="13" t="str">
        <f t="shared" si="49"/>
        <v>SDGbaseTRAv2_UrbAS_BAU_wICAGRcorr_GADJDYNofftestC_GVAaaoth</v>
      </c>
      <c r="B1882" s="62" t="s">
        <v>221</v>
      </c>
      <c r="C1882" s="63" t="s">
        <v>278</v>
      </c>
      <c r="D1882" s="64" t="s">
        <v>3</v>
      </c>
      <c r="E1882" s="13" t="s">
        <v>14</v>
      </c>
      <c r="F1882" s="13">
        <v>7.29</v>
      </c>
      <c r="G1882" s="13">
        <v>6.77</v>
      </c>
      <c r="H1882" s="13">
        <v>7.1</v>
      </c>
      <c r="I1882" s="13">
        <v>7.21</v>
      </c>
      <c r="J1882" s="13">
        <v>7.38</v>
      </c>
      <c r="K1882" s="13">
        <v>7.56</v>
      </c>
      <c r="L1882" s="13">
        <v>7.78</v>
      </c>
      <c r="M1882" s="13">
        <v>8.01</v>
      </c>
      <c r="N1882" s="13">
        <v>8.25</v>
      </c>
      <c r="O1882" s="13">
        <v>9.0500000000000007</v>
      </c>
      <c r="P1882" s="13">
        <v>9.3800000000000008</v>
      </c>
      <c r="Q1882" s="13">
        <v>9.57</v>
      </c>
      <c r="R1882" s="13">
        <v>9.8800000000000008</v>
      </c>
      <c r="S1882" s="13">
        <v>10.220000000000001</v>
      </c>
      <c r="T1882" s="13">
        <v>10.6</v>
      </c>
      <c r="U1882" s="13">
        <v>11.05</v>
      </c>
      <c r="V1882" s="13">
        <v>11.46</v>
      </c>
      <c r="W1882" s="13">
        <v>11.95</v>
      </c>
      <c r="X1882" s="13">
        <v>12.54</v>
      </c>
      <c r="Y1882" s="13">
        <v>13.04</v>
      </c>
      <c r="Z1882" s="13">
        <v>13.5</v>
      </c>
      <c r="AA1882" s="13">
        <v>14.01</v>
      </c>
      <c r="AB1882" s="13">
        <v>14.66</v>
      </c>
      <c r="AC1882" s="13">
        <v>15.16</v>
      </c>
      <c r="AD1882" s="13">
        <v>15.62</v>
      </c>
      <c r="AE1882" s="13">
        <v>16.07</v>
      </c>
      <c r="AF1882" s="13">
        <v>16.61</v>
      </c>
      <c r="AG1882" s="13">
        <v>17.11</v>
      </c>
      <c r="AH1882" s="13">
        <v>16.78</v>
      </c>
      <c r="AI1882" s="13">
        <v>16.260000000000002</v>
      </c>
      <c r="AJ1882" s="13">
        <v>15.77</v>
      </c>
      <c r="AK1882" s="13">
        <v>15.27</v>
      </c>
    </row>
    <row r="1883" spans="1:37" s="13" customFormat="1" x14ac:dyDescent="0.3">
      <c r="A1883" s="13" t="str">
        <f t="shared" si="49"/>
        <v>SDGbaseTRAv2_UrbAS_BAU_wICAGRcorr_GADJDYNofftestC_GVAalani</v>
      </c>
      <c r="B1883" s="62" t="s">
        <v>221</v>
      </c>
      <c r="C1883" s="63" t="s">
        <v>278</v>
      </c>
      <c r="D1883" s="64" t="s">
        <v>3</v>
      </c>
      <c r="E1883" s="13" t="s">
        <v>15</v>
      </c>
      <c r="F1883" s="13">
        <v>27.55</v>
      </c>
      <c r="G1883" s="13">
        <v>22.03</v>
      </c>
      <c r="H1883" s="13">
        <v>24.11</v>
      </c>
      <c r="I1883" s="13">
        <v>24.8</v>
      </c>
      <c r="J1883" s="13">
        <v>25.51</v>
      </c>
      <c r="K1883" s="13">
        <v>26.18</v>
      </c>
      <c r="L1883" s="13">
        <v>26.71</v>
      </c>
      <c r="M1883" s="13">
        <v>27.23</v>
      </c>
      <c r="N1883" s="13">
        <v>27.92</v>
      </c>
      <c r="O1883" s="13">
        <v>30.67</v>
      </c>
      <c r="P1883" s="13">
        <v>31.17</v>
      </c>
      <c r="Q1883" s="13">
        <v>31.42</v>
      </c>
      <c r="R1883" s="13">
        <v>32.24</v>
      </c>
      <c r="S1883" s="13">
        <v>33.26</v>
      </c>
      <c r="T1883" s="13">
        <v>34.36</v>
      </c>
      <c r="U1883" s="13">
        <v>35.51</v>
      </c>
      <c r="V1883" s="13">
        <v>36.590000000000003</v>
      </c>
      <c r="W1883" s="13">
        <v>37.9</v>
      </c>
      <c r="X1883" s="13">
        <v>39.270000000000003</v>
      </c>
      <c r="Y1883" s="13">
        <v>40.51</v>
      </c>
      <c r="Z1883" s="13">
        <v>41.62</v>
      </c>
      <c r="AA1883" s="13">
        <v>42.75</v>
      </c>
      <c r="AB1883" s="13">
        <v>44.97</v>
      </c>
      <c r="AC1883" s="13">
        <v>46.26</v>
      </c>
      <c r="AD1883" s="13">
        <v>47.28</v>
      </c>
      <c r="AE1883" s="13">
        <v>48.37</v>
      </c>
      <c r="AF1883" s="13">
        <v>49.74</v>
      </c>
      <c r="AG1883" s="13">
        <v>50.76</v>
      </c>
      <c r="AH1883" s="13">
        <v>51.98</v>
      </c>
      <c r="AI1883" s="13">
        <v>52.08</v>
      </c>
      <c r="AJ1883" s="13">
        <v>51.77</v>
      </c>
      <c r="AK1883" s="13">
        <v>51.25</v>
      </c>
    </row>
    <row r="1884" spans="1:37" s="13" customFormat="1" x14ac:dyDescent="0.3">
      <c r="A1884" s="13" t="str">
        <f t="shared" si="49"/>
        <v>SDGbaseTRAv2_UrbAS_BAU_wICAGRcorr_GADJDYNofftestC_GVAafore</v>
      </c>
      <c r="B1884" s="62" t="s">
        <v>221</v>
      </c>
      <c r="C1884" s="63" t="s">
        <v>278</v>
      </c>
      <c r="D1884" s="64" t="s">
        <v>3</v>
      </c>
      <c r="E1884" s="13" t="s">
        <v>16</v>
      </c>
      <c r="F1884" s="13">
        <v>6.49</v>
      </c>
      <c r="G1884" s="13">
        <v>5.89</v>
      </c>
      <c r="H1884" s="13">
        <v>6.03</v>
      </c>
      <c r="I1884" s="13">
        <v>6.17</v>
      </c>
      <c r="J1884" s="13">
        <v>6.32</v>
      </c>
      <c r="K1884" s="13">
        <v>6.37</v>
      </c>
      <c r="L1884" s="13">
        <v>6.44</v>
      </c>
      <c r="M1884" s="13">
        <v>6.48</v>
      </c>
      <c r="N1884" s="13">
        <v>6.58</v>
      </c>
      <c r="O1884" s="13">
        <v>6.85</v>
      </c>
      <c r="P1884" s="13">
        <v>6.99</v>
      </c>
      <c r="Q1884" s="13">
        <v>7</v>
      </c>
      <c r="R1884" s="13">
        <v>7.11</v>
      </c>
      <c r="S1884" s="13">
        <v>7.23</v>
      </c>
      <c r="T1884" s="13">
        <v>7.33</v>
      </c>
      <c r="U1884" s="13">
        <v>7.54</v>
      </c>
      <c r="V1884" s="13">
        <v>7.73</v>
      </c>
      <c r="W1884" s="13">
        <v>7.95</v>
      </c>
      <c r="X1884" s="13">
        <v>8.19</v>
      </c>
      <c r="Y1884" s="13">
        <v>8.4499999999999993</v>
      </c>
      <c r="Z1884" s="13">
        <v>8.6300000000000008</v>
      </c>
      <c r="AA1884" s="13">
        <v>8.7899999999999991</v>
      </c>
      <c r="AB1884" s="13">
        <v>8.9700000000000006</v>
      </c>
      <c r="AC1884" s="13">
        <v>9.1</v>
      </c>
      <c r="AD1884" s="13">
        <v>9.26</v>
      </c>
      <c r="AE1884" s="13">
        <v>9.42</v>
      </c>
      <c r="AF1884" s="13">
        <v>9.6</v>
      </c>
      <c r="AG1884" s="13">
        <v>9.74</v>
      </c>
      <c r="AH1884" s="13">
        <v>9.56</v>
      </c>
      <c r="AI1884" s="13">
        <v>9.4</v>
      </c>
      <c r="AJ1884" s="13">
        <v>9.31</v>
      </c>
      <c r="AK1884" s="13">
        <v>9.2100000000000009</v>
      </c>
    </row>
    <row r="1885" spans="1:37" s="13" customFormat="1" x14ac:dyDescent="0.3">
      <c r="A1885" s="13" t="str">
        <f t="shared" si="49"/>
        <v>SDGbaseTRAv2_UrbAS_BAU_wICAGRcorr_GADJDYNofftestC_GVAafish</v>
      </c>
      <c r="B1885" s="62" t="s">
        <v>221</v>
      </c>
      <c r="C1885" s="63" t="s">
        <v>278</v>
      </c>
      <c r="D1885" s="64" t="s">
        <v>3</v>
      </c>
      <c r="E1885" s="13" t="s">
        <v>17</v>
      </c>
      <c r="F1885" s="13">
        <v>7.37</v>
      </c>
      <c r="G1885" s="13">
        <v>6.91</v>
      </c>
      <c r="H1885" s="13">
        <v>7.21</v>
      </c>
      <c r="I1885" s="13">
        <v>7.25</v>
      </c>
      <c r="J1885" s="13">
        <v>7.34</v>
      </c>
      <c r="K1885" s="13">
        <v>7.48</v>
      </c>
      <c r="L1885" s="13">
        <v>7.63</v>
      </c>
      <c r="M1885" s="13">
        <v>7.79</v>
      </c>
      <c r="N1885" s="13">
        <v>7.97</v>
      </c>
      <c r="O1885" s="13">
        <v>8.66</v>
      </c>
      <c r="P1885" s="13">
        <v>8.92</v>
      </c>
      <c r="Q1885" s="13">
        <v>9.07</v>
      </c>
      <c r="R1885" s="13">
        <v>9.32</v>
      </c>
      <c r="S1885" s="13">
        <v>9.59</v>
      </c>
      <c r="T1885" s="13">
        <v>9.89</v>
      </c>
      <c r="U1885" s="13">
        <v>10.23</v>
      </c>
      <c r="V1885" s="13">
        <v>10.54</v>
      </c>
      <c r="W1885" s="13">
        <v>10.89</v>
      </c>
      <c r="X1885" s="13">
        <v>11.28</v>
      </c>
      <c r="Y1885" s="13">
        <v>11.63</v>
      </c>
      <c r="Z1885" s="13">
        <v>11.97</v>
      </c>
      <c r="AA1885" s="13">
        <v>12.34</v>
      </c>
      <c r="AB1885" s="13">
        <v>12.94</v>
      </c>
      <c r="AC1885" s="13">
        <v>13.39</v>
      </c>
      <c r="AD1885" s="13">
        <v>13.77</v>
      </c>
      <c r="AE1885" s="13">
        <v>14.14</v>
      </c>
      <c r="AF1885" s="13">
        <v>14.53</v>
      </c>
      <c r="AG1885" s="13">
        <v>14.9</v>
      </c>
      <c r="AH1885" s="13">
        <v>14.97</v>
      </c>
      <c r="AI1885" s="13">
        <v>14.83</v>
      </c>
      <c r="AJ1885" s="13">
        <v>14.7</v>
      </c>
      <c r="AK1885" s="13">
        <v>14.54</v>
      </c>
    </row>
    <row r="1886" spans="1:37" s="13" customFormat="1" x14ac:dyDescent="0.3">
      <c r="A1886" s="13" t="str">
        <f t="shared" si="49"/>
        <v>SDGbaseTRAv2_UrbAS_BAU_wICAGRcorr_GADJDYNofftestC_GVAacoal</v>
      </c>
      <c r="B1886" s="62" t="s">
        <v>221</v>
      </c>
      <c r="C1886" s="63" t="s">
        <v>278</v>
      </c>
      <c r="D1886" s="64" t="s">
        <v>3</v>
      </c>
      <c r="E1886" s="13" t="s">
        <v>18</v>
      </c>
      <c r="F1886" s="13">
        <v>112.99</v>
      </c>
      <c r="G1886" s="13">
        <v>112.95</v>
      </c>
      <c r="H1886" s="13">
        <v>112.95</v>
      </c>
      <c r="I1886" s="13">
        <v>109.92</v>
      </c>
      <c r="J1886" s="13">
        <v>106.89</v>
      </c>
      <c r="K1886" s="13">
        <v>105.11</v>
      </c>
      <c r="L1886" s="13">
        <v>103.18</v>
      </c>
      <c r="M1886" s="13">
        <v>102.3</v>
      </c>
      <c r="N1886" s="13">
        <v>101.42</v>
      </c>
      <c r="O1886" s="13">
        <v>104.7</v>
      </c>
      <c r="P1886" s="13">
        <v>102.83</v>
      </c>
      <c r="Q1886" s="13">
        <v>98.34</v>
      </c>
      <c r="R1886" s="13">
        <v>95.04</v>
      </c>
      <c r="S1886" s="13">
        <v>95.42</v>
      </c>
      <c r="T1886" s="13">
        <v>95.28</v>
      </c>
      <c r="U1886" s="13">
        <v>95.51</v>
      </c>
      <c r="V1886" s="13">
        <v>94.28</v>
      </c>
      <c r="W1886" s="13">
        <v>94.74</v>
      </c>
      <c r="X1886" s="13">
        <v>92.94</v>
      </c>
      <c r="Y1886" s="13">
        <v>91.53</v>
      </c>
      <c r="Z1886" s="13">
        <v>89.92</v>
      </c>
      <c r="AA1886" s="13">
        <v>88.62</v>
      </c>
      <c r="AB1886" s="13">
        <v>85.11</v>
      </c>
      <c r="AC1886" s="13">
        <v>81.14</v>
      </c>
      <c r="AD1886" s="13">
        <v>76.95</v>
      </c>
      <c r="AE1886" s="13">
        <v>72.66</v>
      </c>
      <c r="AF1886" s="13">
        <v>68.39</v>
      </c>
      <c r="AG1886" s="13">
        <v>59.77</v>
      </c>
      <c r="AH1886" s="13">
        <v>50.75</v>
      </c>
      <c r="AI1886" s="13">
        <v>41.36</v>
      </c>
      <c r="AJ1886" s="13">
        <v>32.22</v>
      </c>
      <c r="AK1886" s="13">
        <v>22.84</v>
      </c>
    </row>
    <row r="1887" spans="1:37" s="13" customFormat="1" x14ac:dyDescent="0.3">
      <c r="A1887" s="13" t="str">
        <f t="shared" si="49"/>
        <v>SDGbaseTRAv2_UrbAS_BAU_wICAGRcorr_GADJDYNofftestC_GVAagold</v>
      </c>
      <c r="B1887" s="62" t="s">
        <v>221</v>
      </c>
      <c r="C1887" s="63" t="s">
        <v>278</v>
      </c>
      <c r="D1887" s="64" t="s">
        <v>3</v>
      </c>
      <c r="E1887" s="13" t="s">
        <v>19</v>
      </c>
      <c r="F1887" s="13">
        <v>61.14</v>
      </c>
      <c r="G1887" s="13">
        <v>59.91</v>
      </c>
      <c r="H1887" s="13">
        <v>61.22</v>
      </c>
      <c r="I1887" s="13">
        <v>60.85</v>
      </c>
      <c r="J1887" s="13">
        <v>60.94</v>
      </c>
      <c r="K1887" s="13">
        <v>61.31</v>
      </c>
      <c r="L1887" s="13">
        <v>62.02</v>
      </c>
      <c r="M1887" s="13">
        <v>63.32</v>
      </c>
      <c r="N1887" s="13">
        <v>64.63</v>
      </c>
      <c r="O1887" s="13">
        <v>69.459999999999994</v>
      </c>
      <c r="P1887" s="13">
        <v>71.180000000000007</v>
      </c>
      <c r="Q1887" s="13">
        <v>71.83</v>
      </c>
      <c r="R1887" s="13">
        <v>72.319999999999993</v>
      </c>
      <c r="S1887" s="13">
        <v>73.09</v>
      </c>
      <c r="T1887" s="13">
        <v>73.87</v>
      </c>
      <c r="U1887" s="13">
        <v>74.84</v>
      </c>
      <c r="V1887" s="13">
        <v>75.55</v>
      </c>
      <c r="W1887" s="13">
        <v>76.489999999999995</v>
      </c>
      <c r="X1887" s="13">
        <v>77.819999999999993</v>
      </c>
      <c r="Y1887" s="13">
        <v>78.47</v>
      </c>
      <c r="Z1887" s="13">
        <v>78.819999999999993</v>
      </c>
      <c r="AA1887" s="13">
        <v>79.52</v>
      </c>
      <c r="AB1887" s="13">
        <v>80.92</v>
      </c>
      <c r="AC1887" s="13">
        <v>81.650000000000006</v>
      </c>
      <c r="AD1887" s="13">
        <v>82.03</v>
      </c>
      <c r="AE1887" s="13">
        <v>82.25</v>
      </c>
      <c r="AF1887" s="13">
        <v>82.52</v>
      </c>
      <c r="AG1887" s="13">
        <v>80.239999999999995</v>
      </c>
      <c r="AH1887" s="13">
        <v>76.89</v>
      </c>
      <c r="AI1887" s="13">
        <v>71.98</v>
      </c>
      <c r="AJ1887" s="13">
        <v>67.33</v>
      </c>
      <c r="AK1887" s="13">
        <v>62.39</v>
      </c>
    </row>
    <row r="1888" spans="1:37" s="13" customFormat="1" x14ac:dyDescent="0.3">
      <c r="A1888" s="13" t="str">
        <f t="shared" si="49"/>
        <v>SDGbaseTRAv2_UrbAS_BAU_wICAGRcorr_GADJDYNofftestC_GVAangas</v>
      </c>
      <c r="B1888" s="62" t="s">
        <v>221</v>
      </c>
      <c r="C1888" s="63" t="s">
        <v>278</v>
      </c>
      <c r="D1888" s="64" t="s">
        <v>3</v>
      </c>
      <c r="E1888" s="13" t="s">
        <v>20</v>
      </c>
      <c r="F1888" s="13">
        <v>0.94</v>
      </c>
      <c r="G1888" s="13">
        <v>0.83</v>
      </c>
      <c r="H1888" s="13">
        <v>0.81</v>
      </c>
      <c r="I1888" s="13">
        <v>0.75</v>
      </c>
      <c r="J1888" s="13">
        <v>0.71</v>
      </c>
      <c r="K1888" s="13">
        <v>0.67</v>
      </c>
      <c r="L1888" s="13">
        <v>0.64</v>
      </c>
      <c r="M1888" s="13">
        <v>0.61</v>
      </c>
      <c r="N1888" s="13">
        <v>0.59</v>
      </c>
      <c r="O1888" s="13">
        <v>0.62</v>
      </c>
      <c r="P1888" s="13">
        <v>0.6</v>
      </c>
      <c r="Q1888" s="13">
        <v>0.56999999999999995</v>
      </c>
      <c r="R1888" s="13">
        <v>0.55000000000000004</v>
      </c>
      <c r="S1888" s="13">
        <v>0.52</v>
      </c>
      <c r="T1888" s="13">
        <v>0.5</v>
      </c>
      <c r="U1888" s="13">
        <v>0.48</v>
      </c>
      <c r="V1888" s="13">
        <v>0.45</v>
      </c>
      <c r="W1888" s="13">
        <v>0.44</v>
      </c>
      <c r="X1888" s="13">
        <v>0.42</v>
      </c>
      <c r="Y1888" s="13">
        <v>0.4</v>
      </c>
      <c r="Z1888" s="13">
        <v>0.38</v>
      </c>
      <c r="AA1888" s="13">
        <v>0.36</v>
      </c>
      <c r="AB1888" s="13">
        <v>0.35</v>
      </c>
      <c r="AC1888" s="13">
        <v>0.34</v>
      </c>
      <c r="AD1888" s="13">
        <v>0.32</v>
      </c>
      <c r="AE1888" s="13">
        <v>0.31</v>
      </c>
      <c r="AF1888" s="13">
        <v>0.28999999999999998</v>
      </c>
      <c r="AG1888" s="13">
        <v>0.28000000000000003</v>
      </c>
      <c r="AH1888" s="13">
        <v>0.27</v>
      </c>
      <c r="AI1888" s="13">
        <v>0.25</v>
      </c>
      <c r="AJ1888" s="13">
        <v>0.23</v>
      </c>
      <c r="AK1888" s="13">
        <v>0.22</v>
      </c>
    </row>
    <row r="1889" spans="1:37" s="13" customFormat="1" x14ac:dyDescent="0.3">
      <c r="A1889" s="13" t="str">
        <f t="shared" si="49"/>
        <v>SDGbaseTRAv2_UrbAS_BAU_wICAGRcorr_GADJDYNofftestC_GVAapgm</v>
      </c>
      <c r="B1889" s="62" t="s">
        <v>221</v>
      </c>
      <c r="C1889" s="63" t="s">
        <v>278</v>
      </c>
      <c r="D1889" s="64" t="s">
        <v>3</v>
      </c>
      <c r="E1889" s="13" t="s">
        <v>21</v>
      </c>
      <c r="F1889" s="13">
        <v>97.82</v>
      </c>
      <c r="G1889" s="13">
        <v>51.06</v>
      </c>
      <c r="H1889" s="13">
        <v>64.599999999999994</v>
      </c>
      <c r="I1889" s="13">
        <v>78.67</v>
      </c>
      <c r="J1889" s="13">
        <v>90.32</v>
      </c>
      <c r="K1889" s="13">
        <v>98.43</v>
      </c>
      <c r="L1889" s="13">
        <v>103.44</v>
      </c>
      <c r="M1889" s="13">
        <v>96.28</v>
      </c>
      <c r="N1889" s="13">
        <v>93.51</v>
      </c>
      <c r="O1889" s="13">
        <v>91.9</v>
      </c>
      <c r="P1889" s="13">
        <v>91.76</v>
      </c>
      <c r="Q1889" s="13">
        <v>92.15</v>
      </c>
      <c r="R1889" s="13">
        <v>96.06</v>
      </c>
      <c r="S1889" s="13">
        <v>99.45</v>
      </c>
      <c r="T1889" s="13">
        <v>102.1</v>
      </c>
      <c r="U1889" s="13">
        <v>103.99</v>
      </c>
      <c r="V1889" s="13">
        <v>107.03</v>
      </c>
      <c r="W1889" s="13">
        <v>109.56</v>
      </c>
      <c r="X1889" s="13">
        <v>111.32</v>
      </c>
      <c r="Y1889" s="13">
        <v>113.69</v>
      </c>
      <c r="Z1889" s="13">
        <v>115.89</v>
      </c>
      <c r="AA1889" s="13">
        <v>118.21</v>
      </c>
      <c r="AB1889" s="13">
        <v>195.92</v>
      </c>
      <c r="AC1889" s="13">
        <v>250.02</v>
      </c>
      <c r="AD1889" s="13">
        <v>279.13</v>
      </c>
      <c r="AE1889" s="13">
        <v>302.70999999999998</v>
      </c>
      <c r="AF1889" s="13">
        <v>325.08</v>
      </c>
      <c r="AG1889" s="13">
        <v>348.58</v>
      </c>
      <c r="AH1889" s="13">
        <v>430.8</v>
      </c>
      <c r="AI1889" s="13">
        <v>502.53</v>
      </c>
      <c r="AJ1889" s="13">
        <v>543.86</v>
      </c>
      <c r="AK1889" s="13">
        <v>578.02</v>
      </c>
    </row>
    <row r="1890" spans="1:37" s="13" customFormat="1" x14ac:dyDescent="0.3">
      <c r="A1890" s="13" t="str">
        <f t="shared" si="49"/>
        <v>SDGbaseTRAv2_UrbAS_BAU_wICAGRcorr_GADJDYNofftestC_GVAamore</v>
      </c>
      <c r="B1890" s="62" t="s">
        <v>221</v>
      </c>
      <c r="C1890" s="63" t="s">
        <v>278</v>
      </c>
      <c r="D1890" s="64" t="s">
        <v>3</v>
      </c>
      <c r="E1890" s="13" t="s">
        <v>22</v>
      </c>
      <c r="F1890" s="13">
        <v>78.23</v>
      </c>
      <c r="G1890" s="13">
        <v>76.86</v>
      </c>
      <c r="H1890" s="13">
        <v>80.81</v>
      </c>
      <c r="I1890" s="13">
        <v>81.8</v>
      </c>
      <c r="J1890" s="13">
        <v>83.39</v>
      </c>
      <c r="K1890" s="13">
        <v>84.98</v>
      </c>
      <c r="L1890" s="13">
        <v>86.98</v>
      </c>
      <c r="M1890" s="13">
        <v>89.79</v>
      </c>
      <c r="N1890" s="13">
        <v>92.57</v>
      </c>
      <c r="O1890" s="13">
        <v>101.58</v>
      </c>
      <c r="P1890" s="13">
        <v>105.79</v>
      </c>
      <c r="Q1890" s="13">
        <v>108.28</v>
      </c>
      <c r="R1890" s="13">
        <v>110.73</v>
      </c>
      <c r="S1890" s="13">
        <v>113.55</v>
      </c>
      <c r="T1890" s="13">
        <v>116.55</v>
      </c>
      <c r="U1890" s="13">
        <v>119.85</v>
      </c>
      <c r="V1890" s="13">
        <v>122.6</v>
      </c>
      <c r="W1890" s="13">
        <v>125.84</v>
      </c>
      <c r="X1890" s="13">
        <v>129.75</v>
      </c>
      <c r="Y1890" s="13">
        <v>132.41</v>
      </c>
      <c r="Z1890" s="13">
        <v>134.4</v>
      </c>
      <c r="AA1890" s="13">
        <v>137.02000000000001</v>
      </c>
      <c r="AB1890" s="13">
        <v>140.58000000000001</v>
      </c>
      <c r="AC1890" s="13">
        <v>142.93</v>
      </c>
      <c r="AD1890" s="13">
        <v>144.88999999999999</v>
      </c>
      <c r="AE1890" s="13">
        <v>146.63999999999999</v>
      </c>
      <c r="AF1890" s="13">
        <v>148.61000000000001</v>
      </c>
      <c r="AG1890" s="13">
        <v>149.29</v>
      </c>
      <c r="AH1890" s="13">
        <v>145.77000000000001</v>
      </c>
      <c r="AI1890" s="13">
        <v>139.22999999999999</v>
      </c>
      <c r="AJ1890" s="13">
        <v>133.82</v>
      </c>
      <c r="AK1890" s="13">
        <v>127.63</v>
      </c>
    </row>
    <row r="1891" spans="1:37" s="13" customFormat="1" x14ac:dyDescent="0.3">
      <c r="A1891" s="13" t="str">
        <f t="shared" si="49"/>
        <v>SDGbaseTRAv2_UrbAS_BAU_wICAGRcorr_GADJDYNofftestC_GVAamine</v>
      </c>
      <c r="B1891" s="62" t="s">
        <v>221</v>
      </c>
      <c r="C1891" s="63" t="s">
        <v>278</v>
      </c>
      <c r="D1891" s="64" t="s">
        <v>3</v>
      </c>
      <c r="E1891" s="13" t="s">
        <v>23</v>
      </c>
      <c r="F1891" s="13">
        <v>57.01</v>
      </c>
      <c r="G1891" s="13">
        <v>54.5</v>
      </c>
      <c r="H1891" s="13">
        <v>56.79</v>
      </c>
      <c r="I1891" s="13">
        <v>58.2</v>
      </c>
      <c r="J1891" s="13">
        <v>60.18</v>
      </c>
      <c r="K1891" s="13">
        <v>61.24</v>
      </c>
      <c r="L1891" s="13">
        <v>62.68</v>
      </c>
      <c r="M1891" s="13">
        <v>64.61</v>
      </c>
      <c r="N1891" s="13">
        <v>66.37</v>
      </c>
      <c r="O1891" s="13">
        <v>69.87</v>
      </c>
      <c r="P1891" s="13">
        <v>71.599999999999994</v>
      </c>
      <c r="Q1891" s="13">
        <v>73.12</v>
      </c>
      <c r="R1891" s="13">
        <v>74.72</v>
      </c>
      <c r="S1891" s="13">
        <v>76.88</v>
      </c>
      <c r="T1891" s="13">
        <v>79.36</v>
      </c>
      <c r="U1891" s="13">
        <v>81.849999999999994</v>
      </c>
      <c r="V1891" s="13">
        <v>84.06</v>
      </c>
      <c r="W1891" s="13">
        <v>86.86</v>
      </c>
      <c r="X1891" s="13">
        <v>90.78</v>
      </c>
      <c r="Y1891" s="13">
        <v>93.86</v>
      </c>
      <c r="Z1891" s="13">
        <v>96.65</v>
      </c>
      <c r="AA1891" s="13">
        <v>99.63</v>
      </c>
      <c r="AB1891" s="13">
        <v>102.09</v>
      </c>
      <c r="AC1891" s="13">
        <v>103.85</v>
      </c>
      <c r="AD1891" s="13">
        <v>105.81</v>
      </c>
      <c r="AE1891" s="13">
        <v>108</v>
      </c>
      <c r="AF1891" s="13">
        <v>110.79</v>
      </c>
      <c r="AG1891" s="13">
        <v>113.93</v>
      </c>
      <c r="AH1891" s="13">
        <v>113.33</v>
      </c>
      <c r="AI1891" s="13">
        <v>111.08</v>
      </c>
      <c r="AJ1891" s="13">
        <v>109.92</v>
      </c>
      <c r="AK1891" s="13">
        <v>108.64</v>
      </c>
    </row>
    <row r="1892" spans="1:37" s="13" customFormat="1" x14ac:dyDescent="0.3">
      <c r="A1892" s="13" t="str">
        <f t="shared" si="49"/>
        <v>SDGbaseTRAv2_UrbAS_BAU_wICAGRcorr_GADJDYNofftestC_GVAameat</v>
      </c>
      <c r="B1892" s="62" t="s">
        <v>221</v>
      </c>
      <c r="C1892" s="63" t="s">
        <v>278</v>
      </c>
      <c r="D1892" s="64" t="s">
        <v>3</v>
      </c>
      <c r="E1892" s="13" t="s">
        <v>24</v>
      </c>
      <c r="F1892" s="13">
        <v>14.3</v>
      </c>
      <c r="G1892" s="13">
        <v>13.76</v>
      </c>
      <c r="H1892" s="13">
        <v>13.63</v>
      </c>
      <c r="I1892" s="13">
        <v>13.8</v>
      </c>
      <c r="J1892" s="13">
        <v>14.06</v>
      </c>
      <c r="K1892" s="13">
        <v>14.24</v>
      </c>
      <c r="L1892" s="13">
        <v>14.55</v>
      </c>
      <c r="M1892" s="13">
        <v>14.85</v>
      </c>
      <c r="N1892" s="13">
        <v>15.15</v>
      </c>
      <c r="O1892" s="13">
        <v>15.6</v>
      </c>
      <c r="P1892" s="13">
        <v>16.11</v>
      </c>
      <c r="Q1892" s="13">
        <v>16.440000000000001</v>
      </c>
      <c r="R1892" s="13">
        <v>16.920000000000002</v>
      </c>
      <c r="S1892" s="13">
        <v>17.45</v>
      </c>
      <c r="T1892" s="13">
        <v>18</v>
      </c>
      <c r="U1892" s="13">
        <v>18.559999999999999</v>
      </c>
      <c r="V1892" s="13">
        <v>19.05</v>
      </c>
      <c r="W1892" s="13">
        <v>19.579999999999998</v>
      </c>
      <c r="X1892" s="13">
        <v>20.13</v>
      </c>
      <c r="Y1892" s="13">
        <v>20.58</v>
      </c>
      <c r="Z1892" s="13">
        <v>21</v>
      </c>
      <c r="AA1892" s="13">
        <v>21.41</v>
      </c>
      <c r="AB1892" s="13">
        <v>22.02</v>
      </c>
      <c r="AC1892" s="13">
        <v>22.53</v>
      </c>
      <c r="AD1892" s="13">
        <v>23.03</v>
      </c>
      <c r="AE1892" s="13">
        <v>23.48</v>
      </c>
      <c r="AF1892" s="13">
        <v>24.04</v>
      </c>
      <c r="AG1892" s="13">
        <v>24.52</v>
      </c>
      <c r="AH1892" s="13">
        <v>24.28</v>
      </c>
      <c r="AI1892" s="13">
        <v>24.19</v>
      </c>
      <c r="AJ1892" s="13">
        <v>24.23</v>
      </c>
      <c r="AK1892" s="13">
        <v>24.22</v>
      </c>
    </row>
    <row r="1893" spans="1:37" s="13" customFormat="1" x14ac:dyDescent="0.3">
      <c r="A1893" s="13" t="str">
        <f t="shared" si="49"/>
        <v>SDGbaseTRAv2_UrbAS_BAU_wICAGRcorr_GADJDYNofftestC_GVAapfis</v>
      </c>
      <c r="B1893" s="62" t="s">
        <v>221</v>
      </c>
      <c r="C1893" s="63" t="s">
        <v>278</v>
      </c>
      <c r="D1893" s="64" t="s">
        <v>3</v>
      </c>
      <c r="E1893" s="13" t="s">
        <v>25</v>
      </c>
      <c r="F1893" s="13">
        <v>6.32</v>
      </c>
      <c r="G1893" s="13">
        <v>6.25</v>
      </c>
      <c r="H1893" s="13">
        <v>6.42</v>
      </c>
      <c r="I1893" s="13">
        <v>6.46</v>
      </c>
      <c r="J1893" s="13">
        <v>6.55</v>
      </c>
      <c r="K1893" s="13">
        <v>6.63</v>
      </c>
      <c r="L1893" s="13">
        <v>6.75</v>
      </c>
      <c r="M1893" s="13">
        <v>6.89</v>
      </c>
      <c r="N1893" s="13">
        <v>7.03</v>
      </c>
      <c r="O1893" s="13">
        <v>7.44</v>
      </c>
      <c r="P1893" s="13">
        <v>7.64</v>
      </c>
      <c r="Q1893" s="13">
        <v>7.76</v>
      </c>
      <c r="R1893" s="13">
        <v>7.97</v>
      </c>
      <c r="S1893" s="13">
        <v>8.1999999999999993</v>
      </c>
      <c r="T1893" s="13">
        <v>8.44</v>
      </c>
      <c r="U1893" s="13">
        <v>8.73</v>
      </c>
      <c r="V1893" s="13">
        <v>8.9600000000000009</v>
      </c>
      <c r="W1893" s="13">
        <v>9.23</v>
      </c>
      <c r="X1893" s="13">
        <v>9.5299999999999994</v>
      </c>
      <c r="Y1893" s="13">
        <v>9.75</v>
      </c>
      <c r="Z1893" s="13">
        <v>9.9700000000000006</v>
      </c>
      <c r="AA1893" s="13">
        <v>10.199999999999999</v>
      </c>
      <c r="AB1893" s="13">
        <v>10.59</v>
      </c>
      <c r="AC1893" s="13">
        <v>10.88</v>
      </c>
      <c r="AD1893" s="13">
        <v>11.14</v>
      </c>
      <c r="AE1893" s="13">
        <v>11.39</v>
      </c>
      <c r="AF1893" s="13">
        <v>11.66</v>
      </c>
      <c r="AG1893" s="13">
        <v>11.89</v>
      </c>
      <c r="AH1893" s="13">
        <v>11.71</v>
      </c>
      <c r="AI1893" s="13">
        <v>11.47</v>
      </c>
      <c r="AJ1893" s="13">
        <v>11.31</v>
      </c>
      <c r="AK1893" s="13">
        <v>11.14</v>
      </c>
    </row>
    <row r="1894" spans="1:37" s="13" customFormat="1" x14ac:dyDescent="0.3">
      <c r="A1894" s="13" t="str">
        <f t="shared" si="49"/>
        <v>SDGbaseTRAv2_UrbAS_BAU_wICAGRcorr_GADJDYNofftestC_GVAavege</v>
      </c>
      <c r="B1894" s="62" t="s">
        <v>221</v>
      </c>
      <c r="C1894" s="63" t="s">
        <v>278</v>
      </c>
      <c r="D1894" s="64" t="s">
        <v>3</v>
      </c>
      <c r="E1894" s="13" t="s">
        <v>26</v>
      </c>
      <c r="F1894" s="13">
        <v>10.97</v>
      </c>
      <c r="G1894" s="13">
        <v>10.46</v>
      </c>
      <c r="H1894" s="13">
        <v>10.87</v>
      </c>
      <c r="I1894" s="13">
        <v>10.97</v>
      </c>
      <c r="J1894" s="13">
        <v>11.13</v>
      </c>
      <c r="K1894" s="13">
        <v>11.33</v>
      </c>
      <c r="L1894" s="13">
        <v>11.56</v>
      </c>
      <c r="M1894" s="13">
        <v>11.8</v>
      </c>
      <c r="N1894" s="13">
        <v>12.07</v>
      </c>
      <c r="O1894" s="13">
        <v>12.94</v>
      </c>
      <c r="P1894" s="13">
        <v>13.29</v>
      </c>
      <c r="Q1894" s="13">
        <v>13.49</v>
      </c>
      <c r="R1894" s="13">
        <v>13.87</v>
      </c>
      <c r="S1894" s="13">
        <v>14.28</v>
      </c>
      <c r="T1894" s="13">
        <v>14.73</v>
      </c>
      <c r="U1894" s="13">
        <v>15.23</v>
      </c>
      <c r="V1894" s="13">
        <v>15.66</v>
      </c>
      <c r="W1894" s="13">
        <v>16.16</v>
      </c>
      <c r="X1894" s="13">
        <v>16.7</v>
      </c>
      <c r="Y1894" s="13">
        <v>17.12</v>
      </c>
      <c r="Z1894" s="13">
        <v>17.510000000000002</v>
      </c>
      <c r="AA1894" s="13">
        <v>17.940000000000001</v>
      </c>
      <c r="AB1894" s="13">
        <v>18.73</v>
      </c>
      <c r="AC1894" s="13">
        <v>19.27</v>
      </c>
      <c r="AD1894" s="13">
        <v>19.72</v>
      </c>
      <c r="AE1894" s="13">
        <v>20.14</v>
      </c>
      <c r="AF1894" s="13">
        <v>20.62</v>
      </c>
      <c r="AG1894" s="13">
        <v>21</v>
      </c>
      <c r="AH1894" s="13">
        <v>20.87</v>
      </c>
      <c r="AI1894" s="13">
        <v>20.52</v>
      </c>
      <c r="AJ1894" s="13">
        <v>20.21</v>
      </c>
      <c r="AK1894" s="13">
        <v>19.86</v>
      </c>
    </row>
    <row r="1895" spans="1:37" s="13" customFormat="1" x14ac:dyDescent="0.3">
      <c r="A1895" s="13" t="str">
        <f t="shared" si="49"/>
        <v>SDGbaseTRAv2_UrbAS_BAU_wICAGRcorr_GADJDYNofftestC_GVAafats</v>
      </c>
      <c r="B1895" s="62" t="s">
        <v>221</v>
      </c>
      <c r="C1895" s="63" t="s">
        <v>278</v>
      </c>
      <c r="D1895" s="64" t="s">
        <v>3</v>
      </c>
      <c r="E1895" s="13" t="s">
        <v>27</v>
      </c>
      <c r="F1895" s="13">
        <v>3.48</v>
      </c>
      <c r="G1895" s="13">
        <v>3.45</v>
      </c>
      <c r="H1895" s="13">
        <v>3.54</v>
      </c>
      <c r="I1895" s="13">
        <v>3.51</v>
      </c>
      <c r="J1895" s="13">
        <v>3.58</v>
      </c>
      <c r="K1895" s="13">
        <v>3.62</v>
      </c>
      <c r="L1895" s="13">
        <v>3.68</v>
      </c>
      <c r="M1895" s="13">
        <v>3.74</v>
      </c>
      <c r="N1895" s="13">
        <v>3.81</v>
      </c>
      <c r="O1895" s="13">
        <v>4.41</v>
      </c>
      <c r="P1895" s="13">
        <v>4.51</v>
      </c>
      <c r="Q1895" s="13">
        <v>4.5</v>
      </c>
      <c r="R1895" s="13">
        <v>4.55</v>
      </c>
      <c r="S1895" s="13">
        <v>4.5999999999999996</v>
      </c>
      <c r="T1895" s="13">
        <v>4.68</v>
      </c>
      <c r="U1895" s="13">
        <v>4.7699999999999996</v>
      </c>
      <c r="V1895" s="13">
        <v>4.8099999999999996</v>
      </c>
      <c r="W1895" s="13">
        <v>4.91</v>
      </c>
      <c r="X1895" s="13">
        <v>5.05</v>
      </c>
      <c r="Y1895" s="13">
        <v>5.15</v>
      </c>
      <c r="Z1895" s="13">
        <v>5.23</v>
      </c>
      <c r="AA1895" s="13">
        <v>5.34</v>
      </c>
      <c r="AB1895" s="13">
        <v>5.64</v>
      </c>
      <c r="AC1895" s="13">
        <v>5.78</v>
      </c>
      <c r="AD1895" s="13">
        <v>5.84</v>
      </c>
      <c r="AE1895" s="13">
        <v>5.88</v>
      </c>
      <c r="AF1895" s="13">
        <v>5.92</v>
      </c>
      <c r="AG1895" s="13">
        <v>5.97</v>
      </c>
      <c r="AH1895" s="13">
        <v>5.98</v>
      </c>
      <c r="AI1895" s="13">
        <v>5.88</v>
      </c>
      <c r="AJ1895" s="13">
        <v>5.78</v>
      </c>
      <c r="AK1895" s="13">
        <v>5.68</v>
      </c>
    </row>
    <row r="1896" spans="1:37" s="13" customFormat="1" x14ac:dyDescent="0.3">
      <c r="A1896" s="13" t="str">
        <f t="shared" si="49"/>
        <v>SDGbaseTRAv2_UrbAS_BAU_wICAGRcorr_GADJDYNofftestC_GVAadair</v>
      </c>
      <c r="B1896" s="62" t="s">
        <v>221</v>
      </c>
      <c r="C1896" s="63" t="s">
        <v>278</v>
      </c>
      <c r="D1896" s="64" t="s">
        <v>3</v>
      </c>
      <c r="E1896" s="13" t="s">
        <v>28</v>
      </c>
      <c r="F1896" s="13">
        <v>10.56</v>
      </c>
      <c r="G1896" s="13">
        <v>10.26</v>
      </c>
      <c r="H1896" s="13">
        <v>10.4</v>
      </c>
      <c r="I1896" s="13">
        <v>10.46</v>
      </c>
      <c r="J1896" s="13">
        <v>10.62</v>
      </c>
      <c r="K1896" s="13">
        <v>10.78</v>
      </c>
      <c r="L1896" s="13">
        <v>11.01</v>
      </c>
      <c r="M1896" s="13">
        <v>11.23</v>
      </c>
      <c r="N1896" s="13">
        <v>11.47</v>
      </c>
      <c r="O1896" s="13">
        <v>12.1</v>
      </c>
      <c r="P1896" s="13">
        <v>12.39</v>
      </c>
      <c r="Q1896" s="13">
        <v>12.56</v>
      </c>
      <c r="R1896" s="13">
        <v>12.9</v>
      </c>
      <c r="S1896" s="13">
        <v>13.27</v>
      </c>
      <c r="T1896" s="13">
        <v>13.66</v>
      </c>
      <c r="U1896" s="13">
        <v>14.11</v>
      </c>
      <c r="V1896" s="13">
        <v>14.5</v>
      </c>
      <c r="W1896" s="13">
        <v>14.96</v>
      </c>
      <c r="X1896" s="13">
        <v>15.46</v>
      </c>
      <c r="Y1896" s="13">
        <v>15.86</v>
      </c>
      <c r="Z1896" s="13">
        <v>16.239999999999998</v>
      </c>
      <c r="AA1896" s="13">
        <v>16.61</v>
      </c>
      <c r="AB1896" s="13">
        <v>17.23</v>
      </c>
      <c r="AC1896" s="13">
        <v>17.670000000000002</v>
      </c>
      <c r="AD1896" s="13">
        <v>18.04</v>
      </c>
      <c r="AE1896" s="13">
        <v>18.41</v>
      </c>
      <c r="AF1896" s="13">
        <v>18.84</v>
      </c>
      <c r="AG1896" s="13">
        <v>19.16</v>
      </c>
      <c r="AH1896" s="13">
        <v>18.96</v>
      </c>
      <c r="AI1896" s="13">
        <v>18.71</v>
      </c>
      <c r="AJ1896" s="13">
        <v>18.510000000000002</v>
      </c>
      <c r="AK1896" s="13">
        <v>18.27</v>
      </c>
    </row>
    <row r="1897" spans="1:37" s="13" customFormat="1" x14ac:dyDescent="0.3">
      <c r="A1897" s="13" t="str">
        <f t="shared" si="49"/>
        <v>SDGbaseTRAv2_UrbAS_BAU_wICAGRcorr_GADJDYNofftestC_GVAagrai</v>
      </c>
      <c r="B1897" s="62" t="s">
        <v>221</v>
      </c>
      <c r="C1897" s="63" t="s">
        <v>278</v>
      </c>
      <c r="D1897" s="64" t="s">
        <v>3</v>
      </c>
      <c r="E1897" s="13" t="s">
        <v>29</v>
      </c>
      <c r="F1897" s="13">
        <v>8.56</v>
      </c>
      <c r="G1897" s="13">
        <v>8.39</v>
      </c>
      <c r="H1897" s="13">
        <v>8.34</v>
      </c>
      <c r="I1897" s="13">
        <v>8.48</v>
      </c>
      <c r="J1897" s="13">
        <v>8.67</v>
      </c>
      <c r="K1897" s="13">
        <v>8.65</v>
      </c>
      <c r="L1897" s="13">
        <v>8.68</v>
      </c>
      <c r="M1897" s="13">
        <v>8.68</v>
      </c>
      <c r="N1897" s="13">
        <v>8.6999999999999993</v>
      </c>
      <c r="O1897" s="13">
        <v>8.89</v>
      </c>
      <c r="P1897" s="13">
        <v>8.94</v>
      </c>
      <c r="Q1897" s="13">
        <v>8.94</v>
      </c>
      <c r="R1897" s="13">
        <v>9.02</v>
      </c>
      <c r="S1897" s="13">
        <v>9.09</v>
      </c>
      <c r="T1897" s="13">
        <v>9.1300000000000008</v>
      </c>
      <c r="U1897" s="13">
        <v>9.2200000000000006</v>
      </c>
      <c r="V1897" s="13">
        <v>9.25</v>
      </c>
      <c r="W1897" s="13">
        <v>9.27</v>
      </c>
      <c r="X1897" s="13">
        <v>9.31</v>
      </c>
      <c r="Y1897" s="13">
        <v>9.35</v>
      </c>
      <c r="Z1897" s="13">
        <v>9.41</v>
      </c>
      <c r="AA1897" s="13">
        <v>9.4700000000000006</v>
      </c>
      <c r="AB1897" s="13">
        <v>9.6</v>
      </c>
      <c r="AC1897" s="13">
        <v>9.67</v>
      </c>
      <c r="AD1897" s="13">
        <v>9.75</v>
      </c>
      <c r="AE1897" s="13">
        <v>9.83</v>
      </c>
      <c r="AF1897" s="13">
        <v>9.93</v>
      </c>
      <c r="AG1897" s="13">
        <v>9.9</v>
      </c>
      <c r="AH1897" s="13">
        <v>9.67</v>
      </c>
      <c r="AI1897" s="13">
        <v>9.5500000000000007</v>
      </c>
      <c r="AJ1897" s="13">
        <v>9.51</v>
      </c>
      <c r="AK1897" s="13">
        <v>9.4600000000000009</v>
      </c>
    </row>
    <row r="1898" spans="1:37" s="13" customFormat="1" x14ac:dyDescent="0.3">
      <c r="A1898" s="13" t="str">
        <f t="shared" si="49"/>
        <v>SDGbaseTRAv2_UrbAS_BAU_wICAGRcorr_GADJDYNofftestC_GVAastar</v>
      </c>
      <c r="B1898" s="62" t="s">
        <v>221</v>
      </c>
      <c r="C1898" s="63" t="s">
        <v>278</v>
      </c>
      <c r="D1898" s="64" t="s">
        <v>3</v>
      </c>
      <c r="E1898" s="13" t="s">
        <v>30</v>
      </c>
      <c r="F1898" s="13">
        <v>7.25</v>
      </c>
      <c r="G1898" s="13">
        <v>7.11</v>
      </c>
      <c r="H1898" s="13">
        <v>7.14</v>
      </c>
      <c r="I1898" s="13">
        <v>7.26</v>
      </c>
      <c r="J1898" s="13">
        <v>7.4</v>
      </c>
      <c r="K1898" s="13">
        <v>7.4</v>
      </c>
      <c r="L1898" s="13">
        <v>7.43</v>
      </c>
      <c r="M1898" s="13">
        <v>7.46</v>
      </c>
      <c r="N1898" s="13">
        <v>7.5</v>
      </c>
      <c r="O1898" s="13">
        <v>7.65</v>
      </c>
      <c r="P1898" s="13">
        <v>7.71</v>
      </c>
      <c r="Q1898" s="13">
        <v>7.74</v>
      </c>
      <c r="R1898" s="13">
        <v>7.78</v>
      </c>
      <c r="S1898" s="13">
        <v>7.82</v>
      </c>
      <c r="T1898" s="13">
        <v>7.84</v>
      </c>
      <c r="U1898" s="13">
        <v>7.89</v>
      </c>
      <c r="V1898" s="13">
        <v>7.91</v>
      </c>
      <c r="W1898" s="13">
        <v>7.91</v>
      </c>
      <c r="X1898" s="13">
        <v>7.92</v>
      </c>
      <c r="Y1898" s="13">
        <v>7.92</v>
      </c>
      <c r="Z1898" s="13">
        <v>7.95</v>
      </c>
      <c r="AA1898" s="13">
        <v>7.97</v>
      </c>
      <c r="AB1898" s="13">
        <v>8.0399999999999991</v>
      </c>
      <c r="AC1898" s="13">
        <v>8.0500000000000007</v>
      </c>
      <c r="AD1898" s="13">
        <v>8.09</v>
      </c>
      <c r="AE1898" s="13">
        <v>8.1199999999999992</v>
      </c>
      <c r="AF1898" s="13">
        <v>8.17</v>
      </c>
      <c r="AG1898" s="13">
        <v>7.84</v>
      </c>
      <c r="AH1898" s="13">
        <v>7.38</v>
      </c>
      <c r="AI1898" s="13">
        <v>6.98</v>
      </c>
      <c r="AJ1898" s="13">
        <v>6.66</v>
      </c>
      <c r="AK1898" s="13">
        <v>6.37</v>
      </c>
    </row>
    <row r="1899" spans="1:37" s="13" customFormat="1" x14ac:dyDescent="0.3">
      <c r="A1899" s="13" t="str">
        <f t="shared" si="49"/>
        <v>SDGbaseTRAv2_UrbAS_BAU_wICAGRcorr_GADJDYNofftestC_GVAafeed</v>
      </c>
      <c r="B1899" s="62" t="s">
        <v>221</v>
      </c>
      <c r="C1899" s="63" t="s">
        <v>278</v>
      </c>
      <c r="D1899" s="64" t="s">
        <v>3</v>
      </c>
      <c r="E1899" s="13" t="s">
        <v>31</v>
      </c>
      <c r="F1899" s="13">
        <v>6.55</v>
      </c>
      <c r="G1899" s="13">
        <v>5.0599999999999996</v>
      </c>
      <c r="H1899" s="13">
        <v>5.74</v>
      </c>
      <c r="I1899" s="13">
        <v>5.83</v>
      </c>
      <c r="J1899" s="13">
        <v>5.93</v>
      </c>
      <c r="K1899" s="13">
        <v>6.21</v>
      </c>
      <c r="L1899" s="13">
        <v>6.34</v>
      </c>
      <c r="M1899" s="13">
        <v>6.45</v>
      </c>
      <c r="N1899" s="13">
        <v>6.63</v>
      </c>
      <c r="O1899" s="13">
        <v>7.14</v>
      </c>
      <c r="P1899" s="13">
        <v>7.32</v>
      </c>
      <c r="Q1899" s="13">
        <v>7.46</v>
      </c>
      <c r="R1899" s="13">
        <v>7.76</v>
      </c>
      <c r="S1899" s="13">
        <v>8.06</v>
      </c>
      <c r="T1899" s="13">
        <v>8.3800000000000008</v>
      </c>
      <c r="U1899" s="13">
        <v>8.7100000000000009</v>
      </c>
      <c r="V1899" s="13">
        <v>9.07</v>
      </c>
      <c r="W1899" s="13">
        <v>9.4600000000000009</v>
      </c>
      <c r="X1899" s="13">
        <v>9.83</v>
      </c>
      <c r="Y1899" s="13">
        <v>10.220000000000001</v>
      </c>
      <c r="Z1899" s="13">
        <v>10.61</v>
      </c>
      <c r="AA1899" s="13">
        <v>10.95</v>
      </c>
      <c r="AB1899" s="13">
        <v>11.57</v>
      </c>
      <c r="AC1899" s="13">
        <v>11.97</v>
      </c>
      <c r="AD1899" s="13">
        <v>12.29</v>
      </c>
      <c r="AE1899" s="13">
        <v>12.65</v>
      </c>
      <c r="AF1899" s="13">
        <v>13</v>
      </c>
      <c r="AG1899" s="13">
        <v>13.38</v>
      </c>
      <c r="AH1899" s="13">
        <v>14.03</v>
      </c>
      <c r="AI1899" s="13">
        <v>14.29</v>
      </c>
      <c r="AJ1899" s="13">
        <v>14.18</v>
      </c>
      <c r="AK1899" s="13">
        <v>14</v>
      </c>
    </row>
    <row r="1900" spans="1:37" s="13" customFormat="1" x14ac:dyDescent="0.3">
      <c r="A1900" s="13" t="str">
        <f t="shared" si="49"/>
        <v>SDGbaseTRAv2_UrbAS_BAU_wICAGRcorr_GADJDYNofftestC_GVAabake</v>
      </c>
      <c r="B1900" s="62" t="s">
        <v>221</v>
      </c>
      <c r="C1900" s="63" t="s">
        <v>278</v>
      </c>
      <c r="D1900" s="64" t="s">
        <v>3</v>
      </c>
      <c r="E1900" s="13" t="s">
        <v>32</v>
      </c>
      <c r="F1900" s="13">
        <v>22.28</v>
      </c>
      <c r="G1900" s="13">
        <v>21.57</v>
      </c>
      <c r="H1900" s="13">
        <v>21.88</v>
      </c>
      <c r="I1900" s="13">
        <v>22.25</v>
      </c>
      <c r="J1900" s="13">
        <v>22.68</v>
      </c>
      <c r="K1900" s="13">
        <v>22.94</v>
      </c>
      <c r="L1900" s="13">
        <v>23.33</v>
      </c>
      <c r="M1900" s="13">
        <v>23.71</v>
      </c>
      <c r="N1900" s="13">
        <v>24.11</v>
      </c>
      <c r="O1900" s="13">
        <v>24.64</v>
      </c>
      <c r="P1900" s="13">
        <v>25.1</v>
      </c>
      <c r="Q1900" s="13">
        <v>25.46</v>
      </c>
      <c r="R1900" s="13">
        <v>26.09</v>
      </c>
      <c r="S1900" s="13">
        <v>26.71</v>
      </c>
      <c r="T1900" s="13">
        <v>27.32</v>
      </c>
      <c r="U1900" s="13">
        <v>28</v>
      </c>
      <c r="V1900" s="13">
        <v>28.59</v>
      </c>
      <c r="W1900" s="13">
        <v>29.2</v>
      </c>
      <c r="X1900" s="13">
        <v>29.89</v>
      </c>
      <c r="Y1900" s="13">
        <v>30.46</v>
      </c>
      <c r="Z1900" s="13">
        <v>31</v>
      </c>
      <c r="AA1900" s="13">
        <v>31.49</v>
      </c>
      <c r="AB1900" s="13">
        <v>32.119999999999997</v>
      </c>
      <c r="AC1900" s="13">
        <v>32.61</v>
      </c>
      <c r="AD1900" s="13">
        <v>33.159999999999997</v>
      </c>
      <c r="AE1900" s="13">
        <v>33.729999999999997</v>
      </c>
      <c r="AF1900" s="13">
        <v>34.39</v>
      </c>
      <c r="AG1900" s="13">
        <v>34.76</v>
      </c>
      <c r="AH1900" s="13">
        <v>34.020000000000003</v>
      </c>
      <c r="AI1900" s="13">
        <v>33.409999999999997</v>
      </c>
      <c r="AJ1900" s="13">
        <v>33.04</v>
      </c>
      <c r="AK1900" s="13">
        <v>32.64</v>
      </c>
    </row>
    <row r="1901" spans="1:37" s="13" customFormat="1" x14ac:dyDescent="0.3">
      <c r="A1901" s="13" t="str">
        <f t="shared" si="49"/>
        <v>SDGbaseTRAv2_UrbAS_BAU_wICAGRcorr_GADJDYNofftestC_GVAasuga</v>
      </c>
      <c r="B1901" s="62" t="s">
        <v>221</v>
      </c>
      <c r="C1901" s="63" t="s">
        <v>278</v>
      </c>
      <c r="D1901" s="64" t="s">
        <v>3</v>
      </c>
      <c r="E1901" s="13" t="s">
        <v>33</v>
      </c>
      <c r="F1901" s="13">
        <v>8.52</v>
      </c>
      <c r="G1901" s="13">
        <v>8.36</v>
      </c>
      <c r="H1901" s="13">
        <v>8.4600000000000009</v>
      </c>
      <c r="I1901" s="13">
        <v>8.6</v>
      </c>
      <c r="J1901" s="13">
        <v>8.7799999999999994</v>
      </c>
      <c r="K1901" s="13">
        <v>8.84</v>
      </c>
      <c r="L1901" s="13">
        <v>8.94</v>
      </c>
      <c r="M1901" s="13">
        <v>9.02</v>
      </c>
      <c r="N1901" s="13">
        <v>9.09</v>
      </c>
      <c r="O1901" s="13">
        <v>9.43</v>
      </c>
      <c r="P1901" s="13">
        <v>9.51</v>
      </c>
      <c r="Q1901" s="13">
        <v>9.52</v>
      </c>
      <c r="R1901" s="13">
        <v>9.66</v>
      </c>
      <c r="S1901" s="13">
        <v>9.83</v>
      </c>
      <c r="T1901" s="13">
        <v>9.98</v>
      </c>
      <c r="U1901" s="13">
        <v>10.16</v>
      </c>
      <c r="V1901" s="13">
        <v>10.25</v>
      </c>
      <c r="W1901" s="13">
        <v>10.37</v>
      </c>
      <c r="X1901" s="13">
        <v>10.55</v>
      </c>
      <c r="Y1901" s="13">
        <v>10.66</v>
      </c>
      <c r="Z1901" s="13">
        <v>10.77</v>
      </c>
      <c r="AA1901" s="13">
        <v>10.87</v>
      </c>
      <c r="AB1901" s="13">
        <v>11.07</v>
      </c>
      <c r="AC1901" s="13">
        <v>11.17</v>
      </c>
      <c r="AD1901" s="13">
        <v>11.27</v>
      </c>
      <c r="AE1901" s="13">
        <v>11.37</v>
      </c>
      <c r="AF1901" s="13">
        <v>11.52</v>
      </c>
      <c r="AG1901" s="13">
        <v>11.68</v>
      </c>
      <c r="AH1901" s="13">
        <v>11.53</v>
      </c>
      <c r="AI1901" s="13">
        <v>11.39</v>
      </c>
      <c r="AJ1901" s="13">
        <v>11.35</v>
      </c>
      <c r="AK1901" s="13">
        <v>11.3</v>
      </c>
    </row>
    <row r="1902" spans="1:37" s="13" customFormat="1" x14ac:dyDescent="0.3">
      <c r="A1902" s="13" t="str">
        <f t="shared" si="49"/>
        <v>SDGbaseTRAv2_UrbAS_BAU_wICAGRcorr_GADJDYNofftestC_GVAaconf</v>
      </c>
      <c r="B1902" s="62" t="s">
        <v>221</v>
      </c>
      <c r="C1902" s="63" t="s">
        <v>278</v>
      </c>
      <c r="D1902" s="64" t="s">
        <v>3</v>
      </c>
      <c r="E1902" s="13" t="s">
        <v>34</v>
      </c>
      <c r="F1902" s="13">
        <v>2.4900000000000002</v>
      </c>
      <c r="G1902" s="13">
        <v>2.41</v>
      </c>
      <c r="H1902" s="13">
        <v>2.5</v>
      </c>
      <c r="I1902" s="13">
        <v>2.5099999999999998</v>
      </c>
      <c r="J1902" s="13">
        <v>2.52</v>
      </c>
      <c r="K1902" s="13">
        <v>2.58</v>
      </c>
      <c r="L1902" s="13">
        <v>2.65</v>
      </c>
      <c r="M1902" s="13">
        <v>2.72</v>
      </c>
      <c r="N1902" s="13">
        <v>2.79</v>
      </c>
      <c r="O1902" s="13">
        <v>2.94</v>
      </c>
      <c r="P1902" s="13">
        <v>3.03</v>
      </c>
      <c r="Q1902" s="13">
        <v>3.12</v>
      </c>
      <c r="R1902" s="13">
        <v>3.25</v>
      </c>
      <c r="S1902" s="13">
        <v>3.4</v>
      </c>
      <c r="T1902" s="13">
        <v>3.55</v>
      </c>
      <c r="U1902" s="13">
        <v>3.73</v>
      </c>
      <c r="V1902" s="13">
        <v>3.88</v>
      </c>
      <c r="W1902" s="13">
        <v>4.05</v>
      </c>
      <c r="X1902" s="13">
        <v>4.21</v>
      </c>
      <c r="Y1902" s="13">
        <v>4.3499999999999996</v>
      </c>
      <c r="Z1902" s="13">
        <v>4.51</v>
      </c>
      <c r="AA1902" s="13">
        <v>4.66</v>
      </c>
      <c r="AB1902" s="13">
        <v>4.88</v>
      </c>
      <c r="AC1902" s="13">
        <v>5.0599999999999996</v>
      </c>
      <c r="AD1902" s="13">
        <v>5.23</v>
      </c>
      <c r="AE1902" s="13">
        <v>5.4</v>
      </c>
      <c r="AF1902" s="13">
        <v>5.58</v>
      </c>
      <c r="AG1902" s="13">
        <v>5.74</v>
      </c>
      <c r="AH1902" s="13">
        <v>5.69</v>
      </c>
      <c r="AI1902" s="13">
        <v>5.6</v>
      </c>
      <c r="AJ1902" s="13">
        <v>5.5</v>
      </c>
      <c r="AK1902" s="13">
        <v>5.41</v>
      </c>
    </row>
    <row r="1903" spans="1:37" s="13" customFormat="1" x14ac:dyDescent="0.3">
      <c r="A1903" s="13" t="str">
        <f t="shared" si="49"/>
        <v>SDGbaseTRAv2_UrbAS_BAU_wICAGRcorr_GADJDYNofftestC_GVAapast</v>
      </c>
      <c r="B1903" s="62" t="s">
        <v>221</v>
      </c>
      <c r="C1903" s="63" t="s">
        <v>278</v>
      </c>
      <c r="D1903" s="64" t="s">
        <v>3</v>
      </c>
      <c r="E1903" s="13" t="s">
        <v>35</v>
      </c>
      <c r="F1903" s="13">
        <v>0.65</v>
      </c>
      <c r="G1903" s="13">
        <v>0.62</v>
      </c>
      <c r="H1903" s="13">
        <v>0.64</v>
      </c>
      <c r="I1903" s="13">
        <v>0.64</v>
      </c>
      <c r="J1903" s="13">
        <v>0.65</v>
      </c>
      <c r="K1903" s="13">
        <v>0.67</v>
      </c>
      <c r="L1903" s="13">
        <v>0.69</v>
      </c>
      <c r="M1903" s="13">
        <v>0.71</v>
      </c>
      <c r="N1903" s="13">
        <v>0.73</v>
      </c>
      <c r="O1903" s="13">
        <v>0.79</v>
      </c>
      <c r="P1903" s="13">
        <v>0.82</v>
      </c>
      <c r="Q1903" s="13">
        <v>0.83</v>
      </c>
      <c r="R1903" s="13">
        <v>0.85</v>
      </c>
      <c r="S1903" s="13">
        <v>0.89</v>
      </c>
      <c r="T1903" s="13">
        <v>0.93</v>
      </c>
      <c r="U1903" s="13">
        <v>0.96</v>
      </c>
      <c r="V1903" s="13">
        <v>0.99</v>
      </c>
      <c r="W1903" s="13">
        <v>1.03</v>
      </c>
      <c r="X1903" s="13">
        <v>1.08</v>
      </c>
      <c r="Y1903" s="13">
        <v>1.1100000000000001</v>
      </c>
      <c r="Z1903" s="13">
        <v>1.1299999999999999</v>
      </c>
      <c r="AA1903" s="13">
        <v>1.1599999999999999</v>
      </c>
      <c r="AB1903" s="13">
        <v>1.22</v>
      </c>
      <c r="AC1903" s="13">
        <v>1.25</v>
      </c>
      <c r="AD1903" s="13">
        <v>1.28</v>
      </c>
      <c r="AE1903" s="13">
        <v>1.31</v>
      </c>
      <c r="AF1903" s="13">
        <v>1.34</v>
      </c>
      <c r="AG1903" s="13">
        <v>1.37</v>
      </c>
      <c r="AH1903" s="13">
        <v>1.38</v>
      </c>
      <c r="AI1903" s="13">
        <v>1.36</v>
      </c>
      <c r="AJ1903" s="13">
        <v>1.34</v>
      </c>
      <c r="AK1903" s="13">
        <v>1.32</v>
      </c>
    </row>
    <row r="1904" spans="1:37" s="13" customFormat="1" x14ac:dyDescent="0.3">
      <c r="A1904" s="13" t="str">
        <f t="shared" si="49"/>
        <v>SDGbaseTRAv2_UrbAS_BAU_wICAGRcorr_GADJDYNofftestC_GVAaofoo</v>
      </c>
      <c r="B1904" s="62" t="s">
        <v>221</v>
      </c>
      <c r="C1904" s="63" t="s">
        <v>278</v>
      </c>
      <c r="D1904" s="64" t="s">
        <v>3</v>
      </c>
      <c r="E1904" s="13" t="s">
        <v>36</v>
      </c>
      <c r="F1904" s="13">
        <v>12.41</v>
      </c>
      <c r="G1904" s="13">
        <v>11.69</v>
      </c>
      <c r="H1904" s="13">
        <v>12.03</v>
      </c>
      <c r="I1904" s="13">
        <v>12.14</v>
      </c>
      <c r="J1904" s="13">
        <v>12.37</v>
      </c>
      <c r="K1904" s="13">
        <v>12.59</v>
      </c>
      <c r="L1904" s="13">
        <v>12.86</v>
      </c>
      <c r="M1904" s="13">
        <v>13.12</v>
      </c>
      <c r="N1904" s="13">
        <v>13.41</v>
      </c>
      <c r="O1904" s="13">
        <v>14.44</v>
      </c>
      <c r="P1904" s="13">
        <v>14.77</v>
      </c>
      <c r="Q1904" s="13">
        <v>14.91</v>
      </c>
      <c r="R1904" s="13">
        <v>15.26</v>
      </c>
      <c r="S1904" s="13">
        <v>15.69</v>
      </c>
      <c r="T1904" s="13">
        <v>16.170000000000002</v>
      </c>
      <c r="U1904" s="13">
        <v>16.68</v>
      </c>
      <c r="V1904" s="13">
        <v>17.12</v>
      </c>
      <c r="W1904" s="13">
        <v>17.670000000000002</v>
      </c>
      <c r="X1904" s="13">
        <v>18.27</v>
      </c>
      <c r="Y1904" s="13">
        <v>18.739999999999998</v>
      </c>
      <c r="Z1904" s="13">
        <v>19.149999999999999</v>
      </c>
      <c r="AA1904" s="13">
        <v>19.57</v>
      </c>
      <c r="AB1904" s="13">
        <v>20.37</v>
      </c>
      <c r="AC1904" s="13">
        <v>20.86</v>
      </c>
      <c r="AD1904" s="13">
        <v>21.26</v>
      </c>
      <c r="AE1904" s="13">
        <v>21.64</v>
      </c>
      <c r="AF1904" s="13">
        <v>22.13</v>
      </c>
      <c r="AG1904" s="13">
        <v>22.57</v>
      </c>
      <c r="AH1904" s="13">
        <v>22.57</v>
      </c>
      <c r="AI1904" s="13">
        <v>22.34</v>
      </c>
      <c r="AJ1904" s="13">
        <v>22.12</v>
      </c>
      <c r="AK1904" s="13">
        <v>21.86</v>
      </c>
    </row>
    <row r="1905" spans="1:37" s="13" customFormat="1" x14ac:dyDescent="0.3">
      <c r="A1905" s="13" t="str">
        <f t="shared" si="49"/>
        <v>SDGbaseTRAv2_UrbAS_BAU_wICAGRcorr_GADJDYNofftestC_GVAabevt</v>
      </c>
      <c r="B1905" s="62" t="s">
        <v>221</v>
      </c>
      <c r="C1905" s="63" t="s">
        <v>278</v>
      </c>
      <c r="D1905" s="64" t="s">
        <v>3</v>
      </c>
      <c r="E1905" s="13" t="s">
        <v>37</v>
      </c>
      <c r="F1905" s="13">
        <v>40.840000000000003</v>
      </c>
      <c r="G1905" s="13">
        <v>40.19</v>
      </c>
      <c r="H1905" s="13">
        <v>42.82</v>
      </c>
      <c r="I1905" s="13">
        <v>42.97</v>
      </c>
      <c r="J1905" s="13">
        <v>43.47</v>
      </c>
      <c r="K1905" s="13">
        <v>44.53</v>
      </c>
      <c r="L1905" s="13">
        <v>45.71</v>
      </c>
      <c r="M1905" s="13">
        <v>46.97</v>
      </c>
      <c r="N1905" s="13">
        <v>48.25</v>
      </c>
      <c r="O1905" s="13">
        <v>53.78</v>
      </c>
      <c r="P1905" s="13">
        <v>55.37</v>
      </c>
      <c r="Q1905" s="13">
        <v>55.94</v>
      </c>
      <c r="R1905" s="13">
        <v>57.47</v>
      </c>
      <c r="S1905" s="13">
        <v>59.32</v>
      </c>
      <c r="T1905" s="13">
        <v>61.49</v>
      </c>
      <c r="U1905" s="13">
        <v>63.74</v>
      </c>
      <c r="V1905" s="13">
        <v>65.56</v>
      </c>
      <c r="W1905" s="13">
        <v>67.930000000000007</v>
      </c>
      <c r="X1905" s="13">
        <v>70.59</v>
      </c>
      <c r="Y1905" s="13">
        <v>72.41</v>
      </c>
      <c r="Z1905" s="13">
        <v>73.959999999999994</v>
      </c>
      <c r="AA1905" s="13">
        <v>75.84</v>
      </c>
      <c r="AB1905" s="13">
        <v>80.06</v>
      </c>
      <c r="AC1905" s="13">
        <v>82.79</v>
      </c>
      <c r="AD1905" s="13">
        <v>84.67</v>
      </c>
      <c r="AE1905" s="13">
        <v>86.24</v>
      </c>
      <c r="AF1905" s="13">
        <v>88.17</v>
      </c>
      <c r="AG1905" s="13">
        <v>89.99</v>
      </c>
      <c r="AH1905" s="13">
        <v>90.3</v>
      </c>
      <c r="AI1905" s="13">
        <v>88.99</v>
      </c>
      <c r="AJ1905" s="13">
        <v>87.84</v>
      </c>
      <c r="AK1905" s="13">
        <v>86.51</v>
      </c>
    </row>
    <row r="1906" spans="1:37" s="13" customFormat="1" x14ac:dyDescent="0.3">
      <c r="A1906" s="13" t="str">
        <f t="shared" si="49"/>
        <v>SDGbaseTRAv2_UrbAS_BAU_wICAGRcorr_GADJDYNofftestC_GVAatext</v>
      </c>
      <c r="B1906" s="62" t="s">
        <v>221</v>
      </c>
      <c r="C1906" s="63" t="s">
        <v>278</v>
      </c>
      <c r="D1906" s="64" t="s">
        <v>3</v>
      </c>
      <c r="E1906" s="13" t="s">
        <v>38</v>
      </c>
      <c r="F1906" s="13">
        <v>6.57</v>
      </c>
      <c r="G1906" s="13">
        <v>6.66</v>
      </c>
      <c r="H1906" s="13">
        <v>6.8</v>
      </c>
      <c r="I1906" s="13">
        <v>6.82</v>
      </c>
      <c r="J1906" s="13">
        <v>6.9</v>
      </c>
      <c r="K1906" s="13">
        <v>7.03</v>
      </c>
      <c r="L1906" s="13">
        <v>7.21</v>
      </c>
      <c r="M1906" s="13">
        <v>7.42</v>
      </c>
      <c r="N1906" s="13">
        <v>7.63</v>
      </c>
      <c r="O1906" s="13">
        <v>8.0299999999999994</v>
      </c>
      <c r="P1906" s="13">
        <v>8.2799999999999994</v>
      </c>
      <c r="Q1906" s="13">
        <v>8.4700000000000006</v>
      </c>
      <c r="R1906" s="13">
        <v>8.74</v>
      </c>
      <c r="S1906" s="13">
        <v>9.0299999999999994</v>
      </c>
      <c r="T1906" s="13">
        <v>9.33</v>
      </c>
      <c r="U1906" s="13">
        <v>9.68</v>
      </c>
      <c r="V1906" s="13">
        <v>10.01</v>
      </c>
      <c r="W1906" s="13">
        <v>10.38</v>
      </c>
      <c r="X1906" s="13">
        <v>10.77</v>
      </c>
      <c r="Y1906" s="13">
        <v>11.08</v>
      </c>
      <c r="Z1906" s="13">
        <v>11.38</v>
      </c>
      <c r="AA1906" s="13">
        <v>11.68</v>
      </c>
      <c r="AB1906" s="13">
        <v>12.04</v>
      </c>
      <c r="AC1906" s="13">
        <v>12.33</v>
      </c>
      <c r="AD1906" s="13">
        <v>12.63</v>
      </c>
      <c r="AE1906" s="13">
        <v>12.95</v>
      </c>
      <c r="AF1906" s="13">
        <v>13.31</v>
      </c>
      <c r="AG1906" s="13">
        <v>13.66</v>
      </c>
      <c r="AH1906" s="13">
        <v>13.38</v>
      </c>
      <c r="AI1906" s="13">
        <v>13.05</v>
      </c>
      <c r="AJ1906" s="13">
        <v>12.81</v>
      </c>
      <c r="AK1906" s="13">
        <v>12.58</v>
      </c>
    </row>
    <row r="1907" spans="1:37" s="13" customFormat="1" x14ac:dyDescent="0.3">
      <c r="A1907" s="13" t="str">
        <f t="shared" si="49"/>
        <v>SDGbaseTRAv2_UrbAS_BAU_wICAGRcorr_GADJDYNofftestC_GVAaclth</v>
      </c>
      <c r="B1907" s="62" t="s">
        <v>221</v>
      </c>
      <c r="C1907" s="63" t="s">
        <v>278</v>
      </c>
      <c r="D1907" s="64" t="s">
        <v>3</v>
      </c>
      <c r="E1907" s="13" t="s">
        <v>39</v>
      </c>
      <c r="F1907" s="13">
        <v>6.76</v>
      </c>
      <c r="G1907" s="13">
        <v>6.84</v>
      </c>
      <c r="H1907" s="13">
        <v>7.03</v>
      </c>
      <c r="I1907" s="13">
        <v>7.12</v>
      </c>
      <c r="J1907" s="13">
        <v>7.23</v>
      </c>
      <c r="K1907" s="13">
        <v>7.35</v>
      </c>
      <c r="L1907" s="13">
        <v>7.52</v>
      </c>
      <c r="M1907" s="13">
        <v>7.7</v>
      </c>
      <c r="N1907" s="13">
        <v>7.89</v>
      </c>
      <c r="O1907" s="13">
        <v>8.18</v>
      </c>
      <c r="P1907" s="13">
        <v>8.4</v>
      </c>
      <c r="Q1907" s="13">
        <v>8.57</v>
      </c>
      <c r="R1907" s="13">
        <v>8.84</v>
      </c>
      <c r="S1907" s="13">
        <v>9.11</v>
      </c>
      <c r="T1907" s="13">
        <v>9.39</v>
      </c>
      <c r="U1907" s="13">
        <v>9.73</v>
      </c>
      <c r="V1907" s="13">
        <v>10.029999999999999</v>
      </c>
      <c r="W1907" s="13">
        <v>10.36</v>
      </c>
      <c r="X1907" s="13">
        <v>10.69</v>
      </c>
      <c r="Y1907" s="13">
        <v>10.97</v>
      </c>
      <c r="Z1907" s="13">
        <v>11.23</v>
      </c>
      <c r="AA1907" s="13">
        <v>11.49</v>
      </c>
      <c r="AB1907" s="13">
        <v>11.82</v>
      </c>
      <c r="AC1907" s="13">
        <v>12.08</v>
      </c>
      <c r="AD1907" s="13">
        <v>12.34</v>
      </c>
      <c r="AE1907" s="13">
        <v>12.61</v>
      </c>
      <c r="AF1907" s="13">
        <v>12.91</v>
      </c>
      <c r="AG1907" s="13">
        <v>13.19</v>
      </c>
      <c r="AH1907" s="13">
        <v>12.9</v>
      </c>
      <c r="AI1907" s="13">
        <v>12.61</v>
      </c>
      <c r="AJ1907" s="13">
        <v>12.4</v>
      </c>
      <c r="AK1907" s="13">
        <v>12.2</v>
      </c>
    </row>
    <row r="1908" spans="1:37" s="13" customFormat="1" x14ac:dyDescent="0.3">
      <c r="A1908" s="13" t="str">
        <f t="shared" si="49"/>
        <v>SDGbaseTRAv2_UrbAS_BAU_wICAGRcorr_GADJDYNofftestC_GVAaleat</v>
      </c>
      <c r="B1908" s="62" t="s">
        <v>221</v>
      </c>
      <c r="C1908" s="63" t="s">
        <v>278</v>
      </c>
      <c r="D1908" s="64" t="s">
        <v>3</v>
      </c>
      <c r="E1908" s="13" t="s">
        <v>40</v>
      </c>
      <c r="F1908" s="13">
        <v>2.4500000000000002</v>
      </c>
      <c r="G1908" s="13">
        <v>2.64</v>
      </c>
      <c r="H1908" s="13">
        <v>2.7</v>
      </c>
      <c r="I1908" s="13">
        <v>2.6</v>
      </c>
      <c r="J1908" s="13">
        <v>2.59</v>
      </c>
      <c r="K1908" s="13">
        <v>2.63</v>
      </c>
      <c r="L1908" s="13">
        <v>2.71</v>
      </c>
      <c r="M1908" s="13">
        <v>2.83</v>
      </c>
      <c r="N1908" s="13">
        <v>2.94</v>
      </c>
      <c r="O1908" s="13">
        <v>3.48</v>
      </c>
      <c r="P1908" s="13">
        <v>3.69</v>
      </c>
      <c r="Q1908" s="13">
        <v>3.77</v>
      </c>
      <c r="R1908" s="13">
        <v>3.84</v>
      </c>
      <c r="S1908" s="13">
        <v>3.93</v>
      </c>
      <c r="T1908" s="13">
        <v>4.04</v>
      </c>
      <c r="U1908" s="13">
        <v>4.1900000000000004</v>
      </c>
      <c r="V1908" s="13">
        <v>4.3099999999999996</v>
      </c>
      <c r="W1908" s="13">
        <v>4.46</v>
      </c>
      <c r="X1908" s="13">
        <v>4.6500000000000004</v>
      </c>
      <c r="Y1908" s="13">
        <v>4.75</v>
      </c>
      <c r="Z1908" s="13">
        <v>4.83</v>
      </c>
      <c r="AA1908" s="13">
        <v>4.97</v>
      </c>
      <c r="AB1908" s="13">
        <v>5.25</v>
      </c>
      <c r="AC1908" s="13">
        <v>5.48</v>
      </c>
      <c r="AD1908" s="13">
        <v>5.66</v>
      </c>
      <c r="AE1908" s="13">
        <v>5.8</v>
      </c>
      <c r="AF1908" s="13">
        <v>5.94</v>
      </c>
      <c r="AG1908" s="13">
        <v>6.05</v>
      </c>
      <c r="AH1908" s="13">
        <v>5.77</v>
      </c>
      <c r="AI1908" s="13">
        <v>5.4</v>
      </c>
      <c r="AJ1908" s="13">
        <v>5.16</v>
      </c>
      <c r="AK1908" s="13">
        <v>4.95</v>
      </c>
    </row>
    <row r="1909" spans="1:37" s="13" customFormat="1" x14ac:dyDescent="0.3">
      <c r="A1909" s="13" t="str">
        <f t="shared" si="49"/>
        <v>SDGbaseTRAv2_UrbAS_BAU_wICAGRcorr_GADJDYNofftestC_GVAafoot</v>
      </c>
      <c r="B1909" s="62" t="s">
        <v>221</v>
      </c>
      <c r="C1909" s="63" t="s">
        <v>278</v>
      </c>
      <c r="D1909" s="64" t="s">
        <v>3</v>
      </c>
      <c r="E1909" s="13" t="s">
        <v>41</v>
      </c>
      <c r="F1909" s="13">
        <v>1.91</v>
      </c>
      <c r="G1909" s="13">
        <v>1.99</v>
      </c>
      <c r="H1909" s="13">
        <v>2.04</v>
      </c>
      <c r="I1909" s="13">
        <v>2.06</v>
      </c>
      <c r="J1909" s="13">
        <v>2.1</v>
      </c>
      <c r="K1909" s="13">
        <v>2.13</v>
      </c>
      <c r="L1909" s="13">
        <v>2.1800000000000002</v>
      </c>
      <c r="M1909" s="13">
        <v>2.23</v>
      </c>
      <c r="N1909" s="13">
        <v>2.29</v>
      </c>
      <c r="O1909" s="13">
        <v>2.39</v>
      </c>
      <c r="P1909" s="13">
        <v>2.46</v>
      </c>
      <c r="Q1909" s="13">
        <v>2.5099999999999998</v>
      </c>
      <c r="R1909" s="13">
        <v>2.59</v>
      </c>
      <c r="S1909" s="13">
        <v>2.67</v>
      </c>
      <c r="T1909" s="13">
        <v>2.74</v>
      </c>
      <c r="U1909" s="13">
        <v>2.84</v>
      </c>
      <c r="V1909" s="13">
        <v>2.92</v>
      </c>
      <c r="W1909" s="13">
        <v>3.01</v>
      </c>
      <c r="X1909" s="13">
        <v>3.11</v>
      </c>
      <c r="Y1909" s="13">
        <v>3.19</v>
      </c>
      <c r="Z1909" s="13">
        <v>3.26</v>
      </c>
      <c r="AA1909" s="13">
        <v>3.34</v>
      </c>
      <c r="AB1909" s="13">
        <v>3.45</v>
      </c>
      <c r="AC1909" s="13">
        <v>3.54</v>
      </c>
      <c r="AD1909" s="13">
        <v>3.63</v>
      </c>
      <c r="AE1909" s="13">
        <v>3.71</v>
      </c>
      <c r="AF1909" s="13">
        <v>3.81</v>
      </c>
      <c r="AG1909" s="13">
        <v>3.89</v>
      </c>
      <c r="AH1909" s="13">
        <v>3.81</v>
      </c>
      <c r="AI1909" s="13">
        <v>3.73</v>
      </c>
      <c r="AJ1909" s="13">
        <v>3.68</v>
      </c>
      <c r="AK1909" s="13">
        <v>3.62</v>
      </c>
    </row>
    <row r="1910" spans="1:37" s="13" customFormat="1" x14ac:dyDescent="0.3">
      <c r="A1910" s="13" t="str">
        <f t="shared" si="49"/>
        <v>SDGbaseTRAv2_UrbAS_BAU_wICAGRcorr_GADJDYNofftestC_GVAawood</v>
      </c>
      <c r="B1910" s="62" t="s">
        <v>221</v>
      </c>
      <c r="C1910" s="63" t="s">
        <v>278</v>
      </c>
      <c r="D1910" s="64" t="s">
        <v>3</v>
      </c>
      <c r="E1910" s="13" t="s">
        <v>42</v>
      </c>
      <c r="F1910" s="13">
        <v>23.69</v>
      </c>
      <c r="G1910" s="13">
        <v>22.37</v>
      </c>
      <c r="H1910" s="13">
        <v>23.03</v>
      </c>
      <c r="I1910" s="13">
        <v>23.42</v>
      </c>
      <c r="J1910" s="13">
        <v>23.9</v>
      </c>
      <c r="K1910" s="13">
        <v>24.33</v>
      </c>
      <c r="L1910" s="13">
        <v>24.87</v>
      </c>
      <c r="M1910" s="13">
        <v>25.5</v>
      </c>
      <c r="N1910" s="13">
        <v>26.14</v>
      </c>
      <c r="O1910" s="13">
        <v>27.22</v>
      </c>
      <c r="P1910" s="13">
        <v>27.87</v>
      </c>
      <c r="Q1910" s="13">
        <v>28.44</v>
      </c>
      <c r="R1910" s="13">
        <v>29.21</v>
      </c>
      <c r="S1910" s="13">
        <v>30.12</v>
      </c>
      <c r="T1910" s="13">
        <v>31.09</v>
      </c>
      <c r="U1910" s="13">
        <v>32.159999999999997</v>
      </c>
      <c r="V1910" s="13">
        <v>33.22</v>
      </c>
      <c r="W1910" s="13">
        <v>34.380000000000003</v>
      </c>
      <c r="X1910" s="13">
        <v>35.619999999999997</v>
      </c>
      <c r="Y1910" s="13">
        <v>36.67</v>
      </c>
      <c r="Z1910" s="13">
        <v>37.659999999999997</v>
      </c>
      <c r="AA1910" s="13">
        <v>38.659999999999997</v>
      </c>
      <c r="AB1910" s="13">
        <v>39.61</v>
      </c>
      <c r="AC1910" s="13">
        <v>40.4</v>
      </c>
      <c r="AD1910" s="13">
        <v>41.33</v>
      </c>
      <c r="AE1910" s="13">
        <v>42.33</v>
      </c>
      <c r="AF1910" s="13">
        <v>43.47</v>
      </c>
      <c r="AG1910" s="13">
        <v>44.48</v>
      </c>
      <c r="AH1910" s="13">
        <v>44.06</v>
      </c>
      <c r="AI1910" s="13">
        <v>43.26</v>
      </c>
      <c r="AJ1910" s="13">
        <v>42.74</v>
      </c>
      <c r="AK1910" s="13">
        <v>42.22</v>
      </c>
    </row>
    <row r="1911" spans="1:37" s="13" customFormat="1" x14ac:dyDescent="0.3">
      <c r="A1911" s="13" t="str">
        <f t="shared" si="49"/>
        <v>SDGbaseTRAv2_UrbAS_BAU_wICAGRcorr_GADJDYNofftestC_GVAapapr</v>
      </c>
      <c r="B1911" s="62" t="s">
        <v>221</v>
      </c>
      <c r="C1911" s="63" t="s">
        <v>278</v>
      </c>
      <c r="D1911" s="64" t="s">
        <v>3</v>
      </c>
      <c r="E1911" s="13" t="s">
        <v>43</v>
      </c>
      <c r="F1911" s="13">
        <v>24.02</v>
      </c>
      <c r="G1911" s="13">
        <v>23.66</v>
      </c>
      <c r="H1911" s="13">
        <v>24.58</v>
      </c>
      <c r="I1911" s="13">
        <v>24.87</v>
      </c>
      <c r="J1911" s="13">
        <v>25.02</v>
      </c>
      <c r="K1911" s="13">
        <v>25.58</v>
      </c>
      <c r="L1911" s="13">
        <v>26.1</v>
      </c>
      <c r="M1911" s="13">
        <v>26.37</v>
      </c>
      <c r="N1911" s="13">
        <v>27.05</v>
      </c>
      <c r="O1911" s="13">
        <v>28.17</v>
      </c>
      <c r="P1911" s="13">
        <v>28.88</v>
      </c>
      <c r="Q1911" s="13">
        <v>29.5</v>
      </c>
      <c r="R1911" s="13">
        <v>31.14</v>
      </c>
      <c r="S1911" s="13">
        <v>32.01</v>
      </c>
      <c r="T1911" s="13">
        <v>33</v>
      </c>
      <c r="U1911" s="13">
        <v>34.15</v>
      </c>
      <c r="V1911" s="13">
        <v>35.22</v>
      </c>
      <c r="W1911" s="13">
        <v>36.43</v>
      </c>
      <c r="X1911" s="13">
        <v>37.69</v>
      </c>
      <c r="Y1911" s="13">
        <v>38.729999999999997</v>
      </c>
      <c r="Z1911" s="13">
        <v>39.74</v>
      </c>
      <c r="AA1911" s="13">
        <v>40.799999999999997</v>
      </c>
      <c r="AB1911" s="13">
        <v>41.87</v>
      </c>
      <c r="AC1911" s="13">
        <v>42.72</v>
      </c>
      <c r="AD1911" s="13">
        <v>43.63</v>
      </c>
      <c r="AE1911" s="13">
        <v>44.61</v>
      </c>
      <c r="AF1911" s="13">
        <v>45.71</v>
      </c>
      <c r="AG1911" s="13">
        <v>46.66</v>
      </c>
      <c r="AH1911" s="13">
        <v>45.93</v>
      </c>
      <c r="AI1911" s="13">
        <v>44.91</v>
      </c>
      <c r="AJ1911" s="13">
        <v>44.17</v>
      </c>
      <c r="AK1911" s="13">
        <v>43.46</v>
      </c>
    </row>
    <row r="1912" spans="1:37" s="13" customFormat="1" x14ac:dyDescent="0.3">
      <c r="A1912" s="13" t="str">
        <f t="shared" si="49"/>
        <v>SDGbaseTRAv2_UrbAS_BAU_wICAGRcorr_GADJDYNofftestC_GVAaprnt</v>
      </c>
      <c r="B1912" s="62" t="s">
        <v>221</v>
      </c>
      <c r="C1912" s="63" t="s">
        <v>278</v>
      </c>
      <c r="D1912" s="64" t="s">
        <v>3</v>
      </c>
      <c r="E1912" s="13" t="s">
        <v>44</v>
      </c>
      <c r="F1912" s="13">
        <v>16.78</v>
      </c>
      <c r="G1912" s="13">
        <v>17.13</v>
      </c>
      <c r="H1912" s="13">
        <v>17.73</v>
      </c>
      <c r="I1912" s="13">
        <v>17.98</v>
      </c>
      <c r="J1912" s="13">
        <v>18.14</v>
      </c>
      <c r="K1912" s="13">
        <v>18.48</v>
      </c>
      <c r="L1912" s="13">
        <v>18.940000000000001</v>
      </c>
      <c r="M1912" s="13">
        <v>19.47</v>
      </c>
      <c r="N1912" s="13">
        <v>20.02</v>
      </c>
      <c r="O1912" s="13">
        <v>20.32</v>
      </c>
      <c r="P1912" s="13">
        <v>20.85</v>
      </c>
      <c r="Q1912" s="13">
        <v>21.39</v>
      </c>
      <c r="R1912" s="13">
        <v>22.21</v>
      </c>
      <c r="S1912" s="13">
        <v>23.01</v>
      </c>
      <c r="T1912" s="13">
        <v>23.85</v>
      </c>
      <c r="U1912" s="13">
        <v>24.85</v>
      </c>
      <c r="V1912" s="13">
        <v>25.82</v>
      </c>
      <c r="W1912" s="13">
        <v>26.82</v>
      </c>
      <c r="X1912" s="13">
        <v>27.85</v>
      </c>
      <c r="Y1912" s="13">
        <v>28.75</v>
      </c>
      <c r="Z1912" s="13">
        <v>29.64</v>
      </c>
      <c r="AA1912" s="13">
        <v>30.55</v>
      </c>
      <c r="AB1912" s="13">
        <v>31.25</v>
      </c>
      <c r="AC1912" s="13">
        <v>31.95</v>
      </c>
      <c r="AD1912" s="13">
        <v>32.78</v>
      </c>
      <c r="AE1912" s="13">
        <v>33.69</v>
      </c>
      <c r="AF1912" s="13">
        <v>34.67</v>
      </c>
      <c r="AG1912" s="13">
        <v>35.53</v>
      </c>
      <c r="AH1912" s="13">
        <v>34.49</v>
      </c>
      <c r="AI1912" s="13">
        <v>33.46</v>
      </c>
      <c r="AJ1912" s="13">
        <v>32.729999999999997</v>
      </c>
      <c r="AK1912" s="13">
        <v>32.049999999999997</v>
      </c>
    </row>
    <row r="1913" spans="1:37" s="13" customFormat="1" x14ac:dyDescent="0.3">
      <c r="A1913" s="13" t="str">
        <f t="shared" si="49"/>
        <v>SDGbaseTRAv2_UrbAS_BAU_wICAGRcorr_GADJDYNofftestC_GVAapetr</v>
      </c>
      <c r="B1913" s="62" t="s">
        <v>221</v>
      </c>
      <c r="C1913" s="63" t="s">
        <v>278</v>
      </c>
      <c r="D1913" s="64" t="s">
        <v>3</v>
      </c>
      <c r="E1913" s="13" t="s">
        <v>45</v>
      </c>
      <c r="F1913" s="13">
        <v>46.32</v>
      </c>
      <c r="G1913" s="13">
        <v>33.58</v>
      </c>
      <c r="H1913" s="13">
        <v>28.1</v>
      </c>
      <c r="I1913" s="13">
        <v>24.82</v>
      </c>
      <c r="J1913" s="13">
        <v>22.93</v>
      </c>
      <c r="K1913" s="13">
        <v>21.92</v>
      </c>
      <c r="L1913" s="13">
        <v>21.4</v>
      </c>
      <c r="M1913" s="13">
        <v>21.8</v>
      </c>
      <c r="N1913" s="13">
        <v>22.28</v>
      </c>
      <c r="O1913" s="13">
        <v>18.809999999999999</v>
      </c>
      <c r="P1913" s="13">
        <v>15.95</v>
      </c>
      <c r="Q1913" s="13">
        <v>15.17</v>
      </c>
      <c r="R1913" s="13">
        <v>14.76</v>
      </c>
      <c r="S1913" s="13">
        <v>14.64</v>
      </c>
      <c r="T1913" s="13">
        <v>14.58</v>
      </c>
      <c r="U1913" s="13">
        <v>14.61</v>
      </c>
      <c r="V1913" s="13">
        <v>14.45</v>
      </c>
      <c r="W1913" s="13">
        <v>14.51</v>
      </c>
      <c r="X1913" s="13">
        <v>14.94</v>
      </c>
      <c r="Y1913" s="13">
        <v>14.76</v>
      </c>
      <c r="Z1913" s="13">
        <v>14.47</v>
      </c>
      <c r="AA1913" s="13">
        <v>14.38</v>
      </c>
      <c r="AB1913" s="13">
        <v>13.75</v>
      </c>
      <c r="AC1913" s="13">
        <v>12.51</v>
      </c>
      <c r="AD1913" s="13">
        <v>11</v>
      </c>
      <c r="AE1913" s="13">
        <v>9.4600000000000009</v>
      </c>
      <c r="AF1913" s="13">
        <v>7.97</v>
      </c>
      <c r="AG1913" s="13">
        <v>6.06</v>
      </c>
      <c r="AH1913" s="13">
        <v>4.4800000000000004</v>
      </c>
      <c r="AI1913" s="13">
        <v>2.84</v>
      </c>
      <c r="AJ1913" s="13">
        <v>1.53</v>
      </c>
      <c r="AK1913" s="13">
        <v>0.49</v>
      </c>
    </row>
    <row r="1914" spans="1:37" s="13" customFormat="1" x14ac:dyDescent="0.3">
      <c r="A1914" s="13" t="str">
        <f t="shared" si="49"/>
        <v>SDGbaseTRAv2_UrbAS_BAU_wICAGRcorr_GADJDYNofftestC_GVAahydr</v>
      </c>
      <c r="B1914" s="62" t="s">
        <v>221</v>
      </c>
      <c r="C1914" s="63" t="s">
        <v>278</v>
      </c>
      <c r="D1914" s="64" t="s">
        <v>3</v>
      </c>
      <c r="E1914" s="13" t="s">
        <v>46</v>
      </c>
      <c r="F1914" s="13">
        <v>0.12</v>
      </c>
      <c r="G1914" s="13">
        <v>0.33</v>
      </c>
      <c r="H1914" s="13">
        <v>0.84</v>
      </c>
      <c r="I1914" s="13">
        <v>1.97</v>
      </c>
      <c r="J1914" s="13">
        <v>1.97</v>
      </c>
      <c r="K1914" s="13">
        <v>1.98</v>
      </c>
      <c r="L1914" s="13">
        <v>2</v>
      </c>
      <c r="M1914" s="13">
        <v>2.0299999999999998</v>
      </c>
      <c r="N1914" s="13">
        <v>2.0499999999999998</v>
      </c>
      <c r="O1914" s="13">
        <v>2.21</v>
      </c>
      <c r="P1914" s="13">
        <v>2.2599999999999998</v>
      </c>
      <c r="Q1914" s="13">
        <v>2.52</v>
      </c>
      <c r="R1914" s="13">
        <v>2.5299999999999998</v>
      </c>
      <c r="S1914" s="13">
        <v>2.5499999999999998</v>
      </c>
      <c r="T1914" s="13">
        <v>2.57</v>
      </c>
      <c r="U1914" s="13">
        <v>2.59</v>
      </c>
      <c r="V1914" s="13">
        <v>2.59</v>
      </c>
      <c r="W1914" s="13">
        <v>2.61</v>
      </c>
      <c r="X1914" s="13">
        <v>-2.14</v>
      </c>
      <c r="Y1914" s="13">
        <v>-2.56</v>
      </c>
      <c r="Z1914" s="13">
        <v>9.1</v>
      </c>
      <c r="AA1914" s="13">
        <v>11.73</v>
      </c>
      <c r="AB1914" s="13">
        <v>13.01</v>
      </c>
      <c r="AC1914" s="13">
        <v>13.97</v>
      </c>
      <c r="AD1914" s="13">
        <v>14.81</v>
      </c>
      <c r="AE1914" s="13">
        <v>15.61</v>
      </c>
      <c r="AF1914" s="13">
        <v>16.43</v>
      </c>
      <c r="AG1914" s="13">
        <v>16.600000000000001</v>
      </c>
      <c r="AH1914" s="13">
        <v>16.54</v>
      </c>
      <c r="AI1914" s="13">
        <v>14.43</v>
      </c>
      <c r="AJ1914" s="13">
        <v>12.17</v>
      </c>
      <c r="AK1914" s="13">
        <v>9.8000000000000007</v>
      </c>
    </row>
    <row r="1915" spans="1:37" s="13" customFormat="1" x14ac:dyDescent="0.3">
      <c r="A1915" s="13" t="str">
        <f t="shared" si="49"/>
        <v>SDGbaseTRAv2_UrbAS_BAU_wICAGRcorr_GADJDYNofftestC_GVAaammo</v>
      </c>
      <c r="B1915" s="62" t="s">
        <v>221</v>
      </c>
      <c r="C1915" s="63" t="s">
        <v>278</v>
      </c>
      <c r="D1915" s="64" t="s">
        <v>3</v>
      </c>
      <c r="E1915" s="13" t="s">
        <v>47</v>
      </c>
      <c r="F1915" s="13">
        <v>2.4900000000000002</v>
      </c>
      <c r="G1915" s="13">
        <v>2.42</v>
      </c>
      <c r="H1915" s="13">
        <v>2.41</v>
      </c>
      <c r="I1915" s="13">
        <v>2.4300000000000002</v>
      </c>
      <c r="J1915" s="13">
        <v>2.4500000000000002</v>
      </c>
      <c r="K1915" s="13">
        <v>2.4700000000000002</v>
      </c>
      <c r="L1915" s="13">
        <v>2.5</v>
      </c>
      <c r="M1915" s="13">
        <v>2.5499999999999998</v>
      </c>
      <c r="N1915" s="13">
        <v>2.59</v>
      </c>
      <c r="O1915" s="13">
        <v>2.5299999999999998</v>
      </c>
      <c r="P1915" s="13">
        <v>2.54</v>
      </c>
      <c r="Q1915" s="13">
        <v>2.57</v>
      </c>
      <c r="R1915" s="13">
        <v>2.63</v>
      </c>
      <c r="S1915" s="13">
        <v>2.69</v>
      </c>
      <c r="T1915" s="13">
        <v>2.75</v>
      </c>
      <c r="U1915" s="13">
        <v>2.82</v>
      </c>
      <c r="V1915" s="13">
        <v>2.9</v>
      </c>
      <c r="W1915" s="13">
        <v>2.98</v>
      </c>
      <c r="X1915" s="13">
        <v>3.06</v>
      </c>
      <c r="Y1915" s="13">
        <v>3.12</v>
      </c>
      <c r="Z1915" s="13">
        <v>3.17</v>
      </c>
      <c r="AA1915" s="13">
        <v>3.19</v>
      </c>
      <c r="AB1915" s="13">
        <v>3.03</v>
      </c>
      <c r="AC1915" s="13">
        <v>2.9</v>
      </c>
      <c r="AD1915" s="13">
        <v>2.83</v>
      </c>
      <c r="AE1915" s="13">
        <v>2.78</v>
      </c>
      <c r="AF1915" s="13">
        <v>2.74</v>
      </c>
      <c r="AG1915" s="13">
        <v>2.7</v>
      </c>
      <c r="AH1915" s="13">
        <v>2.5099999999999998</v>
      </c>
      <c r="AI1915" s="13">
        <v>2.33</v>
      </c>
      <c r="AJ1915" s="13">
        <v>2.19</v>
      </c>
      <c r="AK1915" s="13">
        <v>2.0699999999999998</v>
      </c>
    </row>
    <row r="1916" spans="1:37" s="13" customFormat="1" x14ac:dyDescent="0.3">
      <c r="A1916" s="13" t="str">
        <f t="shared" si="49"/>
        <v>SDGbaseTRAv2_UrbAS_BAU_wICAGRcorr_GADJDYNofftestC_GVAabchm</v>
      </c>
      <c r="B1916" s="62" t="s">
        <v>221</v>
      </c>
      <c r="C1916" s="63" t="s">
        <v>278</v>
      </c>
      <c r="D1916" s="64" t="s">
        <v>3</v>
      </c>
      <c r="E1916" s="13" t="s">
        <v>48</v>
      </c>
      <c r="F1916" s="13">
        <v>22.37</v>
      </c>
      <c r="G1916" s="13">
        <v>28.3</v>
      </c>
      <c r="H1916" s="13">
        <v>29.83</v>
      </c>
      <c r="I1916" s="13">
        <v>29.22</v>
      </c>
      <c r="J1916" s="13">
        <v>29.77</v>
      </c>
      <c r="K1916" s="13">
        <v>30.63</v>
      </c>
      <c r="L1916" s="13">
        <v>31.55</v>
      </c>
      <c r="M1916" s="13">
        <v>32.82</v>
      </c>
      <c r="N1916" s="13">
        <v>33.950000000000003</v>
      </c>
      <c r="O1916" s="13">
        <v>40.54</v>
      </c>
      <c r="P1916" s="13">
        <v>42.05</v>
      </c>
      <c r="Q1916" s="13">
        <v>42.26</v>
      </c>
      <c r="R1916" s="13">
        <v>42.58</v>
      </c>
      <c r="S1916" s="13">
        <v>43.14</v>
      </c>
      <c r="T1916" s="13">
        <v>43.83</v>
      </c>
      <c r="U1916" s="13">
        <v>44.49</v>
      </c>
      <c r="V1916" s="13">
        <v>44.66</v>
      </c>
      <c r="W1916" s="13">
        <v>45.43</v>
      </c>
      <c r="X1916" s="13">
        <v>46.62</v>
      </c>
      <c r="Y1916" s="13">
        <v>46.73</v>
      </c>
      <c r="Z1916" s="13">
        <v>46.44</v>
      </c>
      <c r="AA1916" s="13">
        <v>45.53</v>
      </c>
      <c r="AB1916" s="13">
        <v>44.33</v>
      </c>
      <c r="AC1916" s="13">
        <v>41.56</v>
      </c>
      <c r="AD1916" s="13">
        <v>38.46</v>
      </c>
      <c r="AE1916" s="13">
        <v>35.51</v>
      </c>
      <c r="AF1916" s="13">
        <v>32.9</v>
      </c>
      <c r="AG1916" s="13">
        <v>29.72</v>
      </c>
      <c r="AH1916" s="13">
        <v>26.57</v>
      </c>
      <c r="AI1916" s="13">
        <v>22.56</v>
      </c>
      <c r="AJ1916" s="13">
        <v>19.07</v>
      </c>
      <c r="AK1916" s="13">
        <v>16.010000000000002</v>
      </c>
    </row>
    <row r="1917" spans="1:37" s="13" customFormat="1" x14ac:dyDescent="0.3">
      <c r="A1917" s="13" t="str">
        <f t="shared" si="49"/>
        <v>SDGbaseTRAv2_UrbAS_BAU_wICAGRcorr_GADJDYNofftestC_GVAaochm</v>
      </c>
      <c r="B1917" s="62" t="s">
        <v>221</v>
      </c>
      <c r="C1917" s="63" t="s">
        <v>278</v>
      </c>
      <c r="D1917" s="64" t="s">
        <v>3</v>
      </c>
      <c r="E1917" s="13" t="s">
        <v>49</v>
      </c>
      <c r="F1917" s="13">
        <v>34.24</v>
      </c>
      <c r="G1917" s="13">
        <v>40.64</v>
      </c>
      <c r="H1917" s="13">
        <v>42.14</v>
      </c>
      <c r="I1917" s="13">
        <v>41.09</v>
      </c>
      <c r="J1917" s="13">
        <v>41.56</v>
      </c>
      <c r="K1917" s="13">
        <v>42.33</v>
      </c>
      <c r="L1917" s="13">
        <v>43.16</v>
      </c>
      <c r="M1917" s="13">
        <v>44.33</v>
      </c>
      <c r="N1917" s="13">
        <v>45.38</v>
      </c>
      <c r="O1917" s="13">
        <v>54.16</v>
      </c>
      <c r="P1917" s="13">
        <v>55.68</v>
      </c>
      <c r="Q1917" s="13">
        <v>55.49</v>
      </c>
      <c r="R1917" s="13">
        <v>55.6</v>
      </c>
      <c r="S1917" s="13">
        <v>55.9</v>
      </c>
      <c r="T1917" s="13">
        <v>56.44</v>
      </c>
      <c r="U1917" s="13">
        <v>57.01</v>
      </c>
      <c r="V1917" s="13">
        <v>56.96</v>
      </c>
      <c r="W1917" s="13">
        <v>57.65</v>
      </c>
      <c r="X1917" s="13">
        <v>58.9</v>
      </c>
      <c r="Y1917" s="13">
        <v>59</v>
      </c>
      <c r="Z1917" s="13">
        <v>58.66</v>
      </c>
      <c r="AA1917" s="13">
        <v>57.73</v>
      </c>
      <c r="AB1917" s="13">
        <v>56.26</v>
      </c>
      <c r="AC1917" s="13">
        <v>52.75</v>
      </c>
      <c r="AD1917" s="13">
        <v>48.71</v>
      </c>
      <c r="AE1917" s="13">
        <v>44.81</v>
      </c>
      <c r="AF1917" s="13">
        <v>41.34</v>
      </c>
      <c r="AG1917" s="13">
        <v>37.6</v>
      </c>
      <c r="AH1917" s="13">
        <v>34.119999999999997</v>
      </c>
      <c r="AI1917" s="13">
        <v>29.48</v>
      </c>
      <c r="AJ1917" s="13">
        <v>25.39</v>
      </c>
      <c r="AK1917" s="13">
        <v>21.79</v>
      </c>
    </row>
    <row r="1918" spans="1:37" s="13" customFormat="1" x14ac:dyDescent="0.3">
      <c r="A1918" s="13" t="str">
        <f t="shared" si="49"/>
        <v>SDGbaseTRAv2_UrbAS_BAU_wICAGRcorr_GADJDYNofftestC_GVAarubb</v>
      </c>
      <c r="B1918" s="62" t="s">
        <v>221</v>
      </c>
      <c r="C1918" s="63" t="s">
        <v>278</v>
      </c>
      <c r="D1918" s="64" t="s">
        <v>3</v>
      </c>
      <c r="E1918" s="13" t="s">
        <v>50</v>
      </c>
      <c r="F1918" s="13">
        <v>6.77</v>
      </c>
      <c r="G1918" s="13">
        <v>6.48</v>
      </c>
      <c r="H1918" s="13">
        <v>6.74</v>
      </c>
      <c r="I1918" s="13">
        <v>6.78</v>
      </c>
      <c r="J1918" s="13">
        <v>6.86</v>
      </c>
      <c r="K1918" s="13">
        <v>7.02</v>
      </c>
      <c r="L1918" s="13">
        <v>7.21</v>
      </c>
      <c r="M1918" s="13">
        <v>7.41</v>
      </c>
      <c r="N1918" s="13">
        <v>7.63</v>
      </c>
      <c r="O1918" s="13">
        <v>8.1300000000000008</v>
      </c>
      <c r="P1918" s="13">
        <v>8.4</v>
      </c>
      <c r="Q1918" s="13">
        <v>8.61</v>
      </c>
      <c r="R1918" s="13">
        <v>8.91</v>
      </c>
      <c r="S1918" s="13">
        <v>9.2100000000000009</v>
      </c>
      <c r="T1918" s="13">
        <v>9.5399999999999991</v>
      </c>
      <c r="U1918" s="13">
        <v>9.92</v>
      </c>
      <c r="V1918" s="13">
        <v>10.29</v>
      </c>
      <c r="W1918" s="13">
        <v>10.69</v>
      </c>
      <c r="X1918" s="13">
        <v>11.07</v>
      </c>
      <c r="Y1918" s="13">
        <v>11.37</v>
      </c>
      <c r="Z1918" s="13">
        <v>11.68</v>
      </c>
      <c r="AA1918" s="13">
        <v>12</v>
      </c>
      <c r="AB1918" s="13">
        <v>12.57</v>
      </c>
      <c r="AC1918" s="13">
        <v>13.06</v>
      </c>
      <c r="AD1918" s="13">
        <v>13.53</v>
      </c>
      <c r="AE1918" s="13">
        <v>14.01</v>
      </c>
      <c r="AF1918" s="13">
        <v>14.5</v>
      </c>
      <c r="AG1918" s="13">
        <v>14.93</v>
      </c>
      <c r="AH1918" s="13">
        <v>14.88</v>
      </c>
      <c r="AI1918" s="13">
        <v>14.72</v>
      </c>
      <c r="AJ1918" s="13">
        <v>14.62</v>
      </c>
      <c r="AK1918" s="13">
        <v>14.49</v>
      </c>
    </row>
    <row r="1919" spans="1:37" s="13" customFormat="1" x14ac:dyDescent="0.3">
      <c r="A1919" s="13" t="str">
        <f t="shared" si="49"/>
        <v>SDGbaseTRAv2_UrbAS_BAU_wICAGRcorr_GADJDYNofftestC_GVAaplas</v>
      </c>
      <c r="B1919" s="62" t="s">
        <v>221</v>
      </c>
      <c r="C1919" s="63" t="s">
        <v>278</v>
      </c>
      <c r="D1919" s="64" t="s">
        <v>3</v>
      </c>
      <c r="E1919" s="13" t="s">
        <v>51</v>
      </c>
      <c r="F1919" s="13">
        <v>15.43</v>
      </c>
      <c r="G1919" s="13">
        <v>15.29</v>
      </c>
      <c r="H1919" s="13">
        <v>15.75</v>
      </c>
      <c r="I1919" s="13">
        <v>15.96</v>
      </c>
      <c r="J1919" s="13">
        <v>16.239999999999998</v>
      </c>
      <c r="K1919" s="13">
        <v>16.53</v>
      </c>
      <c r="L1919" s="13">
        <v>16.93</v>
      </c>
      <c r="M1919" s="13">
        <v>17.38</v>
      </c>
      <c r="N1919" s="13">
        <v>17.84</v>
      </c>
      <c r="O1919" s="13">
        <v>18.43</v>
      </c>
      <c r="P1919" s="13">
        <v>18.920000000000002</v>
      </c>
      <c r="Q1919" s="13">
        <v>19.34</v>
      </c>
      <c r="R1919" s="13">
        <v>19.96</v>
      </c>
      <c r="S1919" s="13">
        <v>20.59</v>
      </c>
      <c r="T1919" s="13">
        <v>21.27</v>
      </c>
      <c r="U1919" s="13">
        <v>22.07</v>
      </c>
      <c r="V1919" s="13">
        <v>22.82</v>
      </c>
      <c r="W1919" s="13">
        <v>23.61</v>
      </c>
      <c r="X1919" s="13">
        <v>24.45</v>
      </c>
      <c r="Y1919" s="13">
        <v>25.15</v>
      </c>
      <c r="Z1919" s="13">
        <v>25.81</v>
      </c>
      <c r="AA1919" s="13">
        <v>26.47</v>
      </c>
      <c r="AB1919" s="13">
        <v>26.99</v>
      </c>
      <c r="AC1919" s="13">
        <v>27.45</v>
      </c>
      <c r="AD1919" s="13">
        <v>28.02</v>
      </c>
      <c r="AE1919" s="13">
        <v>28.66</v>
      </c>
      <c r="AF1919" s="13">
        <v>29.37</v>
      </c>
      <c r="AG1919" s="13">
        <v>29.95</v>
      </c>
      <c r="AH1919" s="13">
        <v>29.02</v>
      </c>
      <c r="AI1919" s="13">
        <v>28.13</v>
      </c>
      <c r="AJ1919" s="13">
        <v>27.43</v>
      </c>
      <c r="AK1919" s="13">
        <v>26.79</v>
      </c>
    </row>
    <row r="1920" spans="1:37" s="13" customFormat="1" x14ac:dyDescent="0.3">
      <c r="A1920" s="13" t="str">
        <f t="shared" si="49"/>
        <v>SDGbaseTRAv2_UrbAS_BAU_wICAGRcorr_GADJDYNofftestC_GVAanmet</v>
      </c>
      <c r="B1920" s="62" t="s">
        <v>221</v>
      </c>
      <c r="C1920" s="63" t="s">
        <v>278</v>
      </c>
      <c r="D1920" s="64" t="s">
        <v>3</v>
      </c>
      <c r="E1920" s="13" t="s">
        <v>52</v>
      </c>
      <c r="F1920" s="13">
        <v>17.63</v>
      </c>
      <c r="G1920" s="13">
        <v>17.63</v>
      </c>
      <c r="H1920" s="13">
        <v>18.12</v>
      </c>
      <c r="I1920" s="13">
        <v>18.54</v>
      </c>
      <c r="J1920" s="13">
        <v>19.350000000000001</v>
      </c>
      <c r="K1920" s="13">
        <v>19.670000000000002</v>
      </c>
      <c r="L1920" s="13">
        <v>20.12</v>
      </c>
      <c r="M1920" s="13">
        <v>20.7</v>
      </c>
      <c r="N1920" s="13">
        <v>21.3</v>
      </c>
      <c r="O1920" s="13">
        <v>22.25</v>
      </c>
      <c r="P1920" s="13">
        <v>22.97</v>
      </c>
      <c r="Q1920" s="13">
        <v>23.58</v>
      </c>
      <c r="R1920" s="13">
        <v>24.26</v>
      </c>
      <c r="S1920" s="13">
        <v>25.07</v>
      </c>
      <c r="T1920" s="13">
        <v>25.93</v>
      </c>
      <c r="U1920" s="13">
        <v>26.94</v>
      </c>
      <c r="V1920" s="13">
        <v>27.98</v>
      </c>
      <c r="W1920" s="13">
        <v>29.03</v>
      </c>
      <c r="X1920" s="13">
        <v>30.02</v>
      </c>
      <c r="Y1920" s="13">
        <v>30.94</v>
      </c>
      <c r="Z1920" s="13">
        <v>31.88</v>
      </c>
      <c r="AA1920" s="13">
        <v>32.82</v>
      </c>
      <c r="AB1920" s="13">
        <v>33.659999999999997</v>
      </c>
      <c r="AC1920" s="13">
        <v>34.479999999999997</v>
      </c>
      <c r="AD1920" s="13">
        <v>35.479999999999997</v>
      </c>
      <c r="AE1920" s="13">
        <v>36.57</v>
      </c>
      <c r="AF1920" s="13">
        <v>37.71</v>
      </c>
      <c r="AG1920" s="13">
        <v>38.61</v>
      </c>
      <c r="AH1920" s="13">
        <v>37.83</v>
      </c>
      <c r="AI1920" s="13">
        <v>36.950000000000003</v>
      </c>
      <c r="AJ1920" s="13">
        <v>36.39</v>
      </c>
      <c r="AK1920" s="13">
        <v>35.82</v>
      </c>
    </row>
    <row r="1921" spans="1:37" s="13" customFormat="1" x14ac:dyDescent="0.3">
      <c r="A1921" s="13" t="str">
        <f t="shared" si="49"/>
        <v>SDGbaseTRAv2_UrbAS_BAU_wICAGRcorr_GADJDYNofftestC_GVAairon</v>
      </c>
      <c r="B1921" s="62" t="s">
        <v>221</v>
      </c>
      <c r="C1921" s="63" t="s">
        <v>278</v>
      </c>
      <c r="D1921" s="64" t="s">
        <v>3</v>
      </c>
      <c r="E1921" s="13" t="s">
        <v>53</v>
      </c>
      <c r="F1921" s="13">
        <v>20.84</v>
      </c>
      <c r="G1921" s="13">
        <v>23.56</v>
      </c>
      <c r="H1921" s="13">
        <v>23.36</v>
      </c>
      <c r="I1921" s="13">
        <v>23.07</v>
      </c>
      <c r="J1921" s="13">
        <v>23.1</v>
      </c>
      <c r="K1921" s="13">
        <v>23.23</v>
      </c>
      <c r="L1921" s="13">
        <v>23.6</v>
      </c>
      <c r="M1921" s="13">
        <v>24.25</v>
      </c>
      <c r="N1921" s="13">
        <v>24.83</v>
      </c>
      <c r="O1921" s="13">
        <v>25.93</v>
      </c>
      <c r="P1921" s="13">
        <v>26.6</v>
      </c>
      <c r="Q1921" s="13">
        <v>27.05</v>
      </c>
      <c r="R1921" s="13">
        <v>27.6</v>
      </c>
      <c r="S1921" s="13">
        <v>28.26</v>
      </c>
      <c r="T1921" s="13">
        <v>28.97</v>
      </c>
      <c r="U1921" s="13">
        <v>29.86</v>
      </c>
      <c r="V1921" s="13">
        <v>31</v>
      </c>
      <c r="W1921" s="13">
        <v>32.020000000000003</v>
      </c>
      <c r="X1921" s="13">
        <v>32.83</v>
      </c>
      <c r="Y1921" s="13">
        <v>33.700000000000003</v>
      </c>
      <c r="Z1921" s="13">
        <v>34.46</v>
      </c>
      <c r="AA1921" s="13">
        <v>35.4</v>
      </c>
      <c r="AB1921" s="13">
        <v>34.81</v>
      </c>
      <c r="AC1921" s="13">
        <v>34.97</v>
      </c>
      <c r="AD1921" s="13">
        <v>35.83</v>
      </c>
      <c r="AE1921" s="13">
        <v>36.9</v>
      </c>
      <c r="AF1921" s="13">
        <v>38.06</v>
      </c>
      <c r="AG1921" s="13">
        <v>38.909999999999997</v>
      </c>
      <c r="AH1921" s="13">
        <v>37.04</v>
      </c>
      <c r="AI1921" s="13">
        <v>35.78</v>
      </c>
      <c r="AJ1921" s="13">
        <v>35.020000000000003</v>
      </c>
      <c r="AK1921" s="13">
        <v>34.42</v>
      </c>
    </row>
    <row r="1922" spans="1:37" s="13" customFormat="1" x14ac:dyDescent="0.3">
      <c r="A1922" s="13" t="str">
        <f t="shared" si="49"/>
        <v>SDGbaseTRAv2_UrbAS_BAU_wICAGRcorr_GADJDYNofftestC_GVAanfrm</v>
      </c>
      <c r="B1922" s="62" t="s">
        <v>221</v>
      </c>
      <c r="C1922" s="63" t="s">
        <v>278</v>
      </c>
      <c r="D1922" s="64" t="s">
        <v>3</v>
      </c>
      <c r="E1922" s="13" t="s">
        <v>54</v>
      </c>
      <c r="F1922" s="13">
        <v>13.07</v>
      </c>
      <c r="G1922" s="13">
        <v>13.67</v>
      </c>
      <c r="H1922" s="13">
        <v>12.56</v>
      </c>
      <c r="I1922" s="13">
        <v>11.08</v>
      </c>
      <c r="J1922" s="13">
        <v>10.56</v>
      </c>
      <c r="K1922" s="13">
        <v>10.57</v>
      </c>
      <c r="L1922" s="13">
        <v>11.05</v>
      </c>
      <c r="M1922" s="13">
        <v>12.58</v>
      </c>
      <c r="N1922" s="13">
        <v>13.72</v>
      </c>
      <c r="O1922" s="13">
        <v>17.649999999999999</v>
      </c>
      <c r="P1922" s="13">
        <v>19.010000000000002</v>
      </c>
      <c r="Q1922" s="13">
        <v>19.18</v>
      </c>
      <c r="R1922" s="13">
        <v>19.309999999999999</v>
      </c>
      <c r="S1922" s="13">
        <v>19.78</v>
      </c>
      <c r="T1922" s="13">
        <v>20.39</v>
      </c>
      <c r="U1922" s="13">
        <v>21.39</v>
      </c>
      <c r="V1922" s="13">
        <v>23.9</v>
      </c>
      <c r="W1922" s="13">
        <v>25.81</v>
      </c>
      <c r="X1922" s="13">
        <v>26.02</v>
      </c>
      <c r="Y1922" s="13">
        <v>27.13</v>
      </c>
      <c r="Z1922" s="13">
        <v>27.76</v>
      </c>
      <c r="AA1922" s="13">
        <v>29.12</v>
      </c>
      <c r="AB1922" s="13">
        <v>22.24</v>
      </c>
      <c r="AC1922" s="13">
        <v>20.260000000000002</v>
      </c>
      <c r="AD1922" s="13">
        <v>21.07</v>
      </c>
      <c r="AE1922" s="13">
        <v>22.5</v>
      </c>
      <c r="AF1922" s="13">
        <v>24.12</v>
      </c>
      <c r="AG1922" s="13">
        <v>24.88</v>
      </c>
      <c r="AH1922" s="13">
        <v>19.170000000000002</v>
      </c>
      <c r="AI1922" s="13">
        <v>15.99</v>
      </c>
      <c r="AJ1922" s="13">
        <v>14.71</v>
      </c>
      <c r="AK1922" s="13">
        <v>13.85</v>
      </c>
    </row>
    <row r="1923" spans="1:37" s="13" customFormat="1" x14ac:dyDescent="0.3">
      <c r="A1923" s="13" t="str">
        <f t="shared" si="49"/>
        <v>SDGbaseTRAv2_UrbAS_BAU_wICAGRcorr_GADJDYNofftestC_GVAametp</v>
      </c>
      <c r="B1923" s="62" t="s">
        <v>221</v>
      </c>
      <c r="C1923" s="63" t="s">
        <v>278</v>
      </c>
      <c r="D1923" s="64" t="s">
        <v>3</v>
      </c>
      <c r="E1923" s="13" t="s">
        <v>55</v>
      </c>
      <c r="F1923" s="13">
        <v>33.25</v>
      </c>
      <c r="G1923" s="13">
        <v>35.78</v>
      </c>
      <c r="H1923" s="13">
        <v>36.78</v>
      </c>
      <c r="I1923" s="13">
        <v>37.18</v>
      </c>
      <c r="J1923" s="13">
        <v>37.979999999999997</v>
      </c>
      <c r="K1923" s="13">
        <v>38.68</v>
      </c>
      <c r="L1923" s="13">
        <v>39.74</v>
      </c>
      <c r="M1923" s="13">
        <v>41.03</v>
      </c>
      <c r="N1923" s="13">
        <v>42.31</v>
      </c>
      <c r="O1923" s="13">
        <v>44.37</v>
      </c>
      <c r="P1923" s="13">
        <v>45.81</v>
      </c>
      <c r="Q1923" s="13">
        <v>46.94</v>
      </c>
      <c r="R1923" s="13">
        <v>48.4</v>
      </c>
      <c r="S1923" s="13">
        <v>50.03</v>
      </c>
      <c r="T1923" s="13">
        <v>51.76</v>
      </c>
      <c r="U1923" s="13">
        <v>53.81</v>
      </c>
      <c r="V1923" s="13">
        <v>56.08</v>
      </c>
      <c r="W1923" s="13">
        <v>58.17</v>
      </c>
      <c r="X1923" s="13">
        <v>59.8</v>
      </c>
      <c r="Y1923" s="13">
        <v>61.65</v>
      </c>
      <c r="Z1923" s="13">
        <v>63.45</v>
      </c>
      <c r="AA1923" s="13">
        <v>65.36</v>
      </c>
      <c r="AB1923" s="13">
        <v>66.819999999999993</v>
      </c>
      <c r="AC1923" s="13">
        <v>68.349999999999994</v>
      </c>
      <c r="AD1923" s="13">
        <v>70.400000000000006</v>
      </c>
      <c r="AE1923" s="13">
        <v>72.680000000000007</v>
      </c>
      <c r="AF1923" s="13">
        <v>75.12</v>
      </c>
      <c r="AG1923" s="13">
        <v>77.12</v>
      </c>
      <c r="AH1923" s="13">
        <v>74.680000000000007</v>
      </c>
      <c r="AI1923" s="13">
        <v>72.36</v>
      </c>
      <c r="AJ1923" s="13">
        <v>70.89</v>
      </c>
      <c r="AK1923" s="13">
        <v>69.56</v>
      </c>
    </row>
    <row r="1924" spans="1:37" s="13" customFormat="1" x14ac:dyDescent="0.3">
      <c r="A1924" s="13" t="str">
        <f t="shared" si="49"/>
        <v>SDGbaseTRAv2_UrbAS_BAU_wICAGRcorr_GADJDYNofftestC_GVAamach</v>
      </c>
      <c r="B1924" s="62" t="s">
        <v>221</v>
      </c>
      <c r="C1924" s="63" t="s">
        <v>278</v>
      </c>
      <c r="D1924" s="64" t="s">
        <v>3</v>
      </c>
      <c r="E1924" s="13" t="s">
        <v>56</v>
      </c>
      <c r="F1924" s="13">
        <v>38.67</v>
      </c>
      <c r="G1924" s="13">
        <v>40.92</v>
      </c>
      <c r="H1924" s="13">
        <v>41.8</v>
      </c>
      <c r="I1924" s="13">
        <v>41.95</v>
      </c>
      <c r="J1924" s="13">
        <v>42.24</v>
      </c>
      <c r="K1924" s="13">
        <v>42.98</v>
      </c>
      <c r="L1924" s="13">
        <v>44.16</v>
      </c>
      <c r="M1924" s="13">
        <v>45.82</v>
      </c>
      <c r="N1924" s="13">
        <v>47.35</v>
      </c>
      <c r="O1924" s="13">
        <v>50.12</v>
      </c>
      <c r="P1924" s="13">
        <v>51.78</v>
      </c>
      <c r="Q1924" s="13">
        <v>53.02</v>
      </c>
      <c r="R1924" s="13">
        <v>54.4</v>
      </c>
      <c r="S1924" s="13">
        <v>56.16</v>
      </c>
      <c r="T1924" s="13">
        <v>58.08</v>
      </c>
      <c r="U1924" s="13">
        <v>60.37</v>
      </c>
      <c r="V1924" s="13">
        <v>62.97</v>
      </c>
      <c r="W1924" s="13">
        <v>65.31</v>
      </c>
      <c r="X1924" s="13">
        <v>67.099999999999994</v>
      </c>
      <c r="Y1924" s="13">
        <v>69.3</v>
      </c>
      <c r="Z1924" s="13">
        <v>71.41</v>
      </c>
      <c r="AA1924" s="13">
        <v>73.72</v>
      </c>
      <c r="AB1924" s="13">
        <v>74.319999999999993</v>
      </c>
      <c r="AC1924" s="13">
        <v>75.63</v>
      </c>
      <c r="AD1924" s="13">
        <v>78.16</v>
      </c>
      <c r="AE1924" s="13">
        <v>81.069999999999993</v>
      </c>
      <c r="AF1924" s="13">
        <v>84.17</v>
      </c>
      <c r="AG1924" s="13">
        <v>86.55</v>
      </c>
      <c r="AH1924" s="13">
        <v>82.75</v>
      </c>
      <c r="AI1924" s="13">
        <v>79.400000000000006</v>
      </c>
      <c r="AJ1924" s="13">
        <v>77.510000000000005</v>
      </c>
      <c r="AK1924" s="13">
        <v>75.89</v>
      </c>
    </row>
    <row r="1925" spans="1:37" s="13" customFormat="1" x14ac:dyDescent="0.3">
      <c r="A1925" s="13" t="str">
        <f t="shared" si="49"/>
        <v>SDGbaseTRAv2_UrbAS_BAU_wICAGRcorr_GADJDYNofftestC_GVAafcel</v>
      </c>
      <c r="B1925" s="62" t="s">
        <v>221</v>
      </c>
      <c r="C1925" s="63" t="s">
        <v>278</v>
      </c>
      <c r="D1925" s="64" t="s">
        <v>3</v>
      </c>
      <c r="E1925" s="13" t="s">
        <v>57</v>
      </c>
      <c r="F1925" s="13">
        <v>0.28999999999999998</v>
      </c>
      <c r="G1925" s="13">
        <v>0.28999999999999998</v>
      </c>
      <c r="H1925" s="13">
        <v>0.28999999999999998</v>
      </c>
      <c r="I1925" s="13">
        <v>0.28000000000000003</v>
      </c>
      <c r="J1925" s="13">
        <v>0.27</v>
      </c>
      <c r="K1925" s="13">
        <v>0.27</v>
      </c>
      <c r="L1925" s="13">
        <v>0.27</v>
      </c>
      <c r="M1925" s="13">
        <v>0.28000000000000003</v>
      </c>
      <c r="N1925" s="13">
        <v>0.28999999999999998</v>
      </c>
      <c r="O1925" s="13">
        <v>0.33</v>
      </c>
      <c r="P1925" s="13">
        <v>0.34</v>
      </c>
      <c r="Q1925" s="13">
        <v>0.34</v>
      </c>
      <c r="R1925" s="13">
        <v>0.34</v>
      </c>
      <c r="S1925" s="13">
        <v>0.34</v>
      </c>
      <c r="T1925" s="13">
        <v>0.34</v>
      </c>
      <c r="U1925" s="13">
        <v>0.35</v>
      </c>
      <c r="V1925" s="13">
        <v>0.35</v>
      </c>
      <c r="W1925" s="13">
        <v>0.36</v>
      </c>
      <c r="X1925" s="13">
        <v>0.35</v>
      </c>
      <c r="Y1925" s="13">
        <v>5.09</v>
      </c>
      <c r="Z1925" s="13">
        <v>10.119999999999999</v>
      </c>
      <c r="AA1925" s="13">
        <v>15.21</v>
      </c>
      <c r="AB1925" s="13">
        <v>15.87</v>
      </c>
      <c r="AC1925" s="13">
        <v>16.63</v>
      </c>
      <c r="AD1925" s="13">
        <v>17.73</v>
      </c>
      <c r="AE1925" s="13">
        <v>18.86</v>
      </c>
      <c r="AF1925" s="13">
        <v>20.05</v>
      </c>
      <c r="AG1925" s="13">
        <v>19.899999999999999</v>
      </c>
      <c r="AH1925" s="13">
        <v>18.47</v>
      </c>
      <c r="AI1925" s="13">
        <v>16.760000000000002</v>
      </c>
      <c r="AJ1925" s="13">
        <v>15.79</v>
      </c>
      <c r="AK1925" s="13">
        <v>14.95</v>
      </c>
    </row>
    <row r="1926" spans="1:37" s="13" customFormat="1" x14ac:dyDescent="0.3">
      <c r="A1926" s="13" t="str">
        <f t="shared" si="49"/>
        <v>SDGbaseTRAv2_UrbAS_BAU_wICAGRcorr_GADJDYNofftestC_GVAaelct</v>
      </c>
      <c r="B1926" s="62" t="s">
        <v>221</v>
      </c>
      <c r="C1926" s="63" t="s">
        <v>278</v>
      </c>
      <c r="D1926" s="64" t="s">
        <v>3</v>
      </c>
      <c r="E1926" s="13" t="s">
        <v>58</v>
      </c>
      <c r="F1926" s="13">
        <v>0.08</v>
      </c>
      <c r="G1926" s="13">
        <v>0.08</v>
      </c>
      <c r="H1926" s="13">
        <v>0.08</v>
      </c>
      <c r="I1926" s="13">
        <v>0.08</v>
      </c>
      <c r="J1926" s="13">
        <v>7.0000000000000007E-2</v>
      </c>
      <c r="K1926" s="13">
        <v>7.0000000000000007E-2</v>
      </c>
      <c r="L1926" s="13">
        <v>7.0000000000000007E-2</v>
      </c>
      <c r="M1926" s="13">
        <v>0.08</v>
      </c>
      <c r="N1926" s="13">
        <v>0.08</v>
      </c>
      <c r="O1926" s="13">
        <v>0.09</v>
      </c>
      <c r="P1926" s="13">
        <v>0.09</v>
      </c>
      <c r="Q1926" s="13">
        <v>0.09</v>
      </c>
      <c r="R1926" s="13">
        <v>0.09</v>
      </c>
      <c r="S1926" s="13">
        <v>0.09</v>
      </c>
      <c r="T1926" s="13">
        <v>0.09</v>
      </c>
      <c r="U1926" s="13">
        <v>0.09</v>
      </c>
      <c r="V1926" s="13">
        <v>0.09</v>
      </c>
      <c r="W1926" s="13">
        <v>0.1</v>
      </c>
      <c r="X1926" s="13">
        <v>3.83</v>
      </c>
      <c r="Y1926" s="13">
        <v>3.83</v>
      </c>
      <c r="Z1926" s="13">
        <v>2.09</v>
      </c>
      <c r="AA1926" s="13">
        <v>2.1</v>
      </c>
      <c r="AB1926" s="13">
        <v>2.0299999999999998</v>
      </c>
      <c r="AC1926" s="13">
        <v>1.99</v>
      </c>
      <c r="AD1926" s="13">
        <v>1.1200000000000001</v>
      </c>
      <c r="AE1926" s="13">
        <v>1.1200000000000001</v>
      </c>
      <c r="AF1926" s="13">
        <v>1.1299999999999999</v>
      </c>
      <c r="AG1926" s="13">
        <v>1.1200000000000001</v>
      </c>
      <c r="AH1926" s="13">
        <v>1.05</v>
      </c>
      <c r="AI1926" s="13">
        <v>7.25</v>
      </c>
      <c r="AJ1926" s="13">
        <v>6.88</v>
      </c>
      <c r="AK1926" s="13">
        <v>6.57</v>
      </c>
    </row>
    <row r="1927" spans="1:37" s="13" customFormat="1" x14ac:dyDescent="0.3">
      <c r="A1927" s="13" t="str">
        <f t="shared" si="49"/>
        <v>SDGbaseTRAv2_UrbAS_BAU_wICAGRcorr_GADJDYNofftestC_GVAaemch</v>
      </c>
      <c r="B1927" s="62" t="s">
        <v>221</v>
      </c>
      <c r="C1927" s="63" t="s">
        <v>278</v>
      </c>
      <c r="D1927" s="64" t="s">
        <v>3</v>
      </c>
      <c r="E1927" s="13" t="s">
        <v>59</v>
      </c>
      <c r="F1927" s="13">
        <v>8.99</v>
      </c>
      <c r="G1927" s="13">
        <v>9.76</v>
      </c>
      <c r="H1927" s="13">
        <v>10.050000000000001</v>
      </c>
      <c r="I1927" s="13">
        <v>10.07</v>
      </c>
      <c r="J1927" s="13">
        <v>10.15</v>
      </c>
      <c r="K1927" s="13">
        <v>10.32</v>
      </c>
      <c r="L1927" s="13">
        <v>10.62</v>
      </c>
      <c r="M1927" s="13">
        <v>11.07</v>
      </c>
      <c r="N1927" s="13">
        <v>11.48</v>
      </c>
      <c r="O1927" s="13">
        <v>12.19</v>
      </c>
      <c r="P1927" s="13">
        <v>12.64</v>
      </c>
      <c r="Q1927" s="13">
        <v>12.97</v>
      </c>
      <c r="R1927" s="13">
        <v>13.37</v>
      </c>
      <c r="S1927" s="13">
        <v>13.85</v>
      </c>
      <c r="T1927" s="13">
        <v>14.35</v>
      </c>
      <c r="U1927" s="13">
        <v>14.95</v>
      </c>
      <c r="V1927" s="13">
        <v>15.6</v>
      </c>
      <c r="W1927" s="13">
        <v>16.22</v>
      </c>
      <c r="X1927" s="13">
        <v>16.78</v>
      </c>
      <c r="Y1927" s="13">
        <v>17.329999999999998</v>
      </c>
      <c r="Z1927" s="13">
        <v>17.86</v>
      </c>
      <c r="AA1927" s="13">
        <v>18.440000000000001</v>
      </c>
      <c r="AB1927" s="13">
        <v>18.37</v>
      </c>
      <c r="AC1927" s="13">
        <v>18.52</v>
      </c>
      <c r="AD1927" s="13">
        <v>19.03</v>
      </c>
      <c r="AE1927" s="13">
        <v>19.66</v>
      </c>
      <c r="AF1927" s="13">
        <v>20.36</v>
      </c>
      <c r="AG1927" s="13">
        <v>20.97</v>
      </c>
      <c r="AH1927" s="13">
        <v>19.77</v>
      </c>
      <c r="AI1927" s="13">
        <v>18.670000000000002</v>
      </c>
      <c r="AJ1927" s="13">
        <v>18.059999999999999</v>
      </c>
      <c r="AK1927" s="13">
        <v>17.5</v>
      </c>
    </row>
    <row r="1928" spans="1:37" s="13" customFormat="1" x14ac:dyDescent="0.3">
      <c r="A1928" s="13" t="str">
        <f t="shared" si="49"/>
        <v>SDGbaseTRAv2_UrbAS_BAU_wICAGRcorr_GADJDYNofftestC_GVAasequ</v>
      </c>
      <c r="B1928" s="62" t="s">
        <v>221</v>
      </c>
      <c r="C1928" s="63" t="s">
        <v>278</v>
      </c>
      <c r="D1928" s="64" t="s">
        <v>3</v>
      </c>
      <c r="E1928" s="13" t="s">
        <v>60</v>
      </c>
      <c r="F1928" s="13">
        <v>8.7799999999999994</v>
      </c>
      <c r="G1928" s="13">
        <v>9.99</v>
      </c>
      <c r="H1928" s="13">
        <v>10.039999999999999</v>
      </c>
      <c r="I1928" s="13">
        <v>9.81</v>
      </c>
      <c r="J1928" s="13">
        <v>9.7200000000000006</v>
      </c>
      <c r="K1928" s="13">
        <v>9.83</v>
      </c>
      <c r="L1928" s="13">
        <v>10.08</v>
      </c>
      <c r="M1928" s="13">
        <v>10.56</v>
      </c>
      <c r="N1928" s="13">
        <v>10.96</v>
      </c>
      <c r="O1928" s="13">
        <v>11.78</v>
      </c>
      <c r="P1928" s="13">
        <v>12.17</v>
      </c>
      <c r="Q1928" s="13">
        <v>12.45</v>
      </c>
      <c r="R1928" s="13">
        <v>12.78</v>
      </c>
      <c r="S1928" s="13">
        <v>13.18</v>
      </c>
      <c r="T1928" s="13">
        <v>13.64</v>
      </c>
      <c r="U1928" s="13">
        <v>14.2</v>
      </c>
      <c r="V1928" s="13">
        <v>14.74</v>
      </c>
      <c r="W1928" s="13">
        <v>15.33</v>
      </c>
      <c r="X1928" s="13">
        <v>15.94</v>
      </c>
      <c r="Y1928" s="13">
        <v>16.5</v>
      </c>
      <c r="Z1928" s="13">
        <v>17.04</v>
      </c>
      <c r="AA1928" s="13">
        <v>17.64</v>
      </c>
      <c r="AB1928" s="13">
        <v>17.27</v>
      </c>
      <c r="AC1928" s="13">
        <v>17.329999999999998</v>
      </c>
      <c r="AD1928" s="13">
        <v>17.920000000000002</v>
      </c>
      <c r="AE1928" s="13">
        <v>18.63</v>
      </c>
      <c r="AF1928" s="13">
        <v>19.39</v>
      </c>
      <c r="AG1928" s="13">
        <v>19.98</v>
      </c>
      <c r="AH1928" s="13">
        <v>18.52</v>
      </c>
      <c r="AI1928" s="13">
        <v>17.260000000000002</v>
      </c>
      <c r="AJ1928" s="13">
        <v>16.649999999999999</v>
      </c>
      <c r="AK1928" s="13">
        <v>16.170000000000002</v>
      </c>
    </row>
    <row r="1929" spans="1:37" s="13" customFormat="1" x14ac:dyDescent="0.3">
      <c r="A1929" s="13" t="str">
        <f t="shared" si="49"/>
        <v>SDGbaseTRAv2_UrbAS_BAU_wICAGRcorr_GADJDYNofftestC_GVAavehi</v>
      </c>
      <c r="B1929" s="62" t="s">
        <v>221</v>
      </c>
      <c r="C1929" s="63" t="s">
        <v>278</v>
      </c>
      <c r="D1929" s="64" t="s">
        <v>3</v>
      </c>
      <c r="E1929" s="13" t="s">
        <v>61</v>
      </c>
      <c r="F1929" s="13">
        <v>39.57</v>
      </c>
      <c r="G1929" s="13">
        <v>42.97</v>
      </c>
      <c r="H1929" s="13">
        <v>44.07</v>
      </c>
      <c r="I1929" s="13">
        <v>43.84</v>
      </c>
      <c r="J1929" s="13">
        <v>43.65</v>
      </c>
      <c r="K1929" s="13">
        <v>44.51</v>
      </c>
      <c r="L1929" s="13">
        <v>45.75</v>
      </c>
      <c r="M1929" s="13">
        <v>47.58</v>
      </c>
      <c r="N1929" s="13">
        <v>49.29</v>
      </c>
      <c r="O1929" s="13">
        <v>51.57</v>
      </c>
      <c r="P1929" s="13">
        <v>53.4</v>
      </c>
      <c r="Q1929" s="13">
        <v>54.99</v>
      </c>
      <c r="R1929" s="13">
        <v>57.17</v>
      </c>
      <c r="S1929" s="13">
        <v>59.48</v>
      </c>
      <c r="T1929" s="13">
        <v>61.98</v>
      </c>
      <c r="U1929" s="13">
        <v>64.98</v>
      </c>
      <c r="V1929" s="13">
        <v>68.209999999999994</v>
      </c>
      <c r="W1929" s="13">
        <v>71.37</v>
      </c>
      <c r="X1929" s="13">
        <v>74.13</v>
      </c>
      <c r="Y1929" s="13">
        <v>75.180000000000007</v>
      </c>
      <c r="Z1929" s="13">
        <v>76.3</v>
      </c>
      <c r="AA1929" s="13">
        <v>77.540000000000006</v>
      </c>
      <c r="AB1929" s="13">
        <v>77.91</v>
      </c>
      <c r="AC1929" s="13">
        <v>79.13</v>
      </c>
      <c r="AD1929" s="13">
        <v>81.8</v>
      </c>
      <c r="AE1929" s="13">
        <v>84.99</v>
      </c>
      <c r="AF1929" s="13">
        <v>88.39</v>
      </c>
      <c r="AG1929" s="13">
        <v>91.63</v>
      </c>
      <c r="AH1929" s="13">
        <v>87.6</v>
      </c>
      <c r="AI1929" s="13">
        <v>83.36</v>
      </c>
      <c r="AJ1929" s="13">
        <v>80.900000000000006</v>
      </c>
      <c r="AK1929" s="13">
        <v>78.81</v>
      </c>
    </row>
    <row r="1930" spans="1:37" s="13" customFormat="1" x14ac:dyDescent="0.3">
      <c r="A1930" s="13" t="str">
        <f t="shared" si="49"/>
        <v>SDGbaseTRAv2_UrbAS_BAU_wICAGRcorr_GADJDYNofftestC_GVAatequ</v>
      </c>
      <c r="B1930" s="62" t="s">
        <v>221</v>
      </c>
      <c r="C1930" s="63" t="s">
        <v>278</v>
      </c>
      <c r="D1930" s="64" t="s">
        <v>3</v>
      </c>
      <c r="E1930" s="13" t="s">
        <v>62</v>
      </c>
      <c r="F1930" s="13">
        <v>7.09</v>
      </c>
      <c r="G1930" s="13">
        <v>7.24</v>
      </c>
      <c r="H1930" s="13">
        <v>7.45</v>
      </c>
      <c r="I1930" s="13">
        <v>7.26</v>
      </c>
      <c r="J1930" s="13">
        <v>7.21</v>
      </c>
      <c r="K1930" s="13">
        <v>7.3</v>
      </c>
      <c r="L1930" s="13">
        <v>7.51</v>
      </c>
      <c r="M1930" s="13">
        <v>7.97</v>
      </c>
      <c r="N1930" s="13">
        <v>8.36</v>
      </c>
      <c r="O1930" s="13">
        <v>9.6199999999999992</v>
      </c>
      <c r="P1930" s="13">
        <v>10.130000000000001</v>
      </c>
      <c r="Q1930" s="13">
        <v>10.39</v>
      </c>
      <c r="R1930" s="13">
        <v>10.59</v>
      </c>
      <c r="S1930" s="13">
        <v>10.89</v>
      </c>
      <c r="T1930" s="13">
        <v>11.25</v>
      </c>
      <c r="U1930" s="13">
        <v>11.71</v>
      </c>
      <c r="V1930" s="13">
        <v>12.25</v>
      </c>
      <c r="W1930" s="13">
        <v>12.72</v>
      </c>
      <c r="X1930" s="13">
        <v>13.04</v>
      </c>
      <c r="Y1930" s="13">
        <v>13.44</v>
      </c>
      <c r="Z1930" s="13">
        <v>13.79</v>
      </c>
      <c r="AA1930" s="13">
        <v>14.25</v>
      </c>
      <c r="AB1930" s="13">
        <v>13.65</v>
      </c>
      <c r="AC1930" s="13">
        <v>13.51</v>
      </c>
      <c r="AD1930" s="13">
        <v>13.91</v>
      </c>
      <c r="AE1930" s="13">
        <v>14.45</v>
      </c>
      <c r="AF1930" s="13">
        <v>15.04</v>
      </c>
      <c r="AG1930" s="13">
        <v>15.39</v>
      </c>
      <c r="AH1930" s="13">
        <v>13.9</v>
      </c>
      <c r="AI1930" s="13">
        <v>12.66</v>
      </c>
      <c r="AJ1930" s="13">
        <v>12.01</v>
      </c>
      <c r="AK1930" s="13">
        <v>11.49</v>
      </c>
    </row>
    <row r="1931" spans="1:37" s="13" customFormat="1" x14ac:dyDescent="0.3">
      <c r="A1931" s="13" t="str">
        <f t="shared" si="49"/>
        <v>SDGbaseTRAv2_UrbAS_BAU_wICAGRcorr_GADJDYNofftestC_GVAafurn</v>
      </c>
      <c r="B1931" s="62" t="s">
        <v>221</v>
      </c>
      <c r="C1931" s="63" t="s">
        <v>278</v>
      </c>
      <c r="D1931" s="64" t="s">
        <v>3</v>
      </c>
      <c r="E1931" s="13" t="s">
        <v>63</v>
      </c>
      <c r="F1931" s="13">
        <v>6.09</v>
      </c>
      <c r="G1931" s="13">
        <v>6.48</v>
      </c>
      <c r="H1931" s="13">
        <v>6.65</v>
      </c>
      <c r="I1931" s="13">
        <v>6.72</v>
      </c>
      <c r="J1931" s="13">
        <v>6.81</v>
      </c>
      <c r="K1931" s="13">
        <v>6.95</v>
      </c>
      <c r="L1931" s="13">
        <v>7.16</v>
      </c>
      <c r="M1931" s="13">
        <v>7.41</v>
      </c>
      <c r="N1931" s="13">
        <v>7.67</v>
      </c>
      <c r="O1931" s="13">
        <v>8.1199999999999992</v>
      </c>
      <c r="P1931" s="13">
        <v>8.41</v>
      </c>
      <c r="Q1931" s="13">
        <v>8.6300000000000008</v>
      </c>
      <c r="R1931" s="13">
        <v>8.9</v>
      </c>
      <c r="S1931" s="13">
        <v>9.2100000000000009</v>
      </c>
      <c r="T1931" s="13">
        <v>9.5500000000000007</v>
      </c>
      <c r="U1931" s="13">
        <v>9.9499999999999993</v>
      </c>
      <c r="V1931" s="13">
        <v>10.36</v>
      </c>
      <c r="W1931" s="13">
        <v>10.78</v>
      </c>
      <c r="X1931" s="13">
        <v>11.15</v>
      </c>
      <c r="Y1931" s="13">
        <v>11.52</v>
      </c>
      <c r="Z1931" s="13">
        <v>11.89</v>
      </c>
      <c r="AA1931" s="13">
        <v>12.26</v>
      </c>
      <c r="AB1931" s="13">
        <v>12.61</v>
      </c>
      <c r="AC1931" s="13">
        <v>12.92</v>
      </c>
      <c r="AD1931" s="13">
        <v>13.28</v>
      </c>
      <c r="AE1931" s="13">
        <v>13.68</v>
      </c>
      <c r="AF1931" s="13">
        <v>14.12</v>
      </c>
      <c r="AG1931" s="13">
        <v>14.49</v>
      </c>
      <c r="AH1931" s="13">
        <v>14.13</v>
      </c>
      <c r="AI1931" s="13">
        <v>13.72</v>
      </c>
      <c r="AJ1931" s="13">
        <v>13.44</v>
      </c>
      <c r="AK1931" s="13">
        <v>13.17</v>
      </c>
    </row>
    <row r="1932" spans="1:37" s="13" customFormat="1" x14ac:dyDescent="0.3">
      <c r="A1932" s="13" t="str">
        <f t="shared" si="49"/>
        <v>SDGbaseTRAv2_UrbAS_BAU_wICAGRcorr_GADJDYNofftestC_GVAaoman</v>
      </c>
      <c r="B1932" s="62" t="s">
        <v>221</v>
      </c>
      <c r="C1932" s="63" t="s">
        <v>278</v>
      </c>
      <c r="D1932" s="64" t="s">
        <v>3</v>
      </c>
      <c r="E1932" s="13" t="s">
        <v>64</v>
      </c>
      <c r="F1932" s="13">
        <v>25.46</v>
      </c>
      <c r="G1932" s="13">
        <v>26.08</v>
      </c>
      <c r="H1932" s="13">
        <v>26.84</v>
      </c>
      <c r="I1932" s="13">
        <v>26.39</v>
      </c>
      <c r="J1932" s="13">
        <v>26.47</v>
      </c>
      <c r="K1932" s="13">
        <v>26.89</v>
      </c>
      <c r="L1932" s="13">
        <v>27.52</v>
      </c>
      <c r="M1932" s="13">
        <v>28.55</v>
      </c>
      <c r="N1932" s="13">
        <v>29.48</v>
      </c>
      <c r="O1932" s="13">
        <v>33.24</v>
      </c>
      <c r="P1932" s="13">
        <v>34.49</v>
      </c>
      <c r="Q1932" s="13">
        <v>35.03</v>
      </c>
      <c r="R1932" s="13">
        <v>35.76</v>
      </c>
      <c r="S1932" s="13">
        <v>36.700000000000003</v>
      </c>
      <c r="T1932" s="13">
        <v>37.82</v>
      </c>
      <c r="U1932" s="13">
        <v>39.08</v>
      </c>
      <c r="V1932" s="13">
        <v>40.200000000000003</v>
      </c>
      <c r="W1932" s="13">
        <v>41.53</v>
      </c>
      <c r="X1932" s="13">
        <v>42.82</v>
      </c>
      <c r="Y1932" s="13">
        <v>43.93</v>
      </c>
      <c r="Z1932" s="13">
        <v>44.9</v>
      </c>
      <c r="AA1932" s="13">
        <v>46.17</v>
      </c>
      <c r="AB1932" s="13">
        <v>47</v>
      </c>
      <c r="AC1932" s="13">
        <v>47.89</v>
      </c>
      <c r="AD1932" s="13">
        <v>49.19</v>
      </c>
      <c r="AE1932" s="13">
        <v>50.49</v>
      </c>
      <c r="AF1932" s="13">
        <v>51.93</v>
      </c>
      <c r="AG1932" s="13">
        <v>52.89</v>
      </c>
      <c r="AH1932" s="13">
        <v>51.03</v>
      </c>
      <c r="AI1932" s="13">
        <v>48.6</v>
      </c>
      <c r="AJ1932" s="13">
        <v>47.18</v>
      </c>
      <c r="AK1932" s="13">
        <v>45.86</v>
      </c>
    </row>
    <row r="1933" spans="1:37" s="13" customFormat="1" x14ac:dyDescent="0.3">
      <c r="A1933" s="13" t="str">
        <f t="shared" si="49"/>
        <v>SDGbaseTRAv2_UrbAS_BAU_wICAGRcorr_GADJDYNofftestC_GVAaelec</v>
      </c>
      <c r="B1933" s="62" t="s">
        <v>221</v>
      </c>
      <c r="C1933" s="63" t="s">
        <v>278</v>
      </c>
      <c r="D1933" s="64" t="s">
        <v>3</v>
      </c>
      <c r="E1933" s="13" t="s">
        <v>65</v>
      </c>
      <c r="F1933" s="13">
        <v>142.19999999999999</v>
      </c>
      <c r="G1933" s="13">
        <v>152.88</v>
      </c>
      <c r="H1933" s="13">
        <v>142.1</v>
      </c>
      <c r="I1933" s="13">
        <v>142.28</v>
      </c>
      <c r="J1933" s="13">
        <v>143.78</v>
      </c>
      <c r="K1933" s="13">
        <v>146.80000000000001</v>
      </c>
      <c r="L1933" s="13">
        <v>149.94</v>
      </c>
      <c r="M1933" s="13">
        <v>149.02000000000001</v>
      </c>
      <c r="N1933" s="13">
        <v>146.4</v>
      </c>
      <c r="O1933" s="13">
        <v>145.61000000000001</v>
      </c>
      <c r="P1933" s="13">
        <v>148.51</v>
      </c>
      <c r="Q1933" s="13">
        <v>153.69</v>
      </c>
      <c r="R1933" s="13">
        <v>163.5</v>
      </c>
      <c r="S1933" s="13">
        <v>170.52</v>
      </c>
      <c r="T1933" s="13">
        <v>177.4</v>
      </c>
      <c r="U1933" s="13">
        <v>184.06</v>
      </c>
      <c r="V1933" s="13">
        <v>184.74</v>
      </c>
      <c r="W1933" s="13">
        <v>190.49</v>
      </c>
      <c r="X1933" s="13">
        <v>203.99</v>
      </c>
      <c r="Y1933" s="13">
        <v>216.39</v>
      </c>
      <c r="Z1933" s="13">
        <v>229.75</v>
      </c>
      <c r="AA1933" s="13">
        <v>243.17</v>
      </c>
      <c r="AB1933" s="13">
        <v>252.29</v>
      </c>
      <c r="AC1933" s="13">
        <v>263.64999999999998</v>
      </c>
      <c r="AD1933" s="13">
        <v>276.20999999999998</v>
      </c>
      <c r="AE1933" s="13">
        <v>288.61</v>
      </c>
      <c r="AF1933" s="13">
        <v>301.13</v>
      </c>
      <c r="AG1933" s="13">
        <v>344.16</v>
      </c>
      <c r="AH1933" s="13">
        <v>380.69</v>
      </c>
      <c r="AI1933" s="13">
        <v>424.16</v>
      </c>
      <c r="AJ1933" s="13">
        <v>468.84</v>
      </c>
      <c r="AK1933" s="13">
        <v>510.07</v>
      </c>
    </row>
    <row r="1934" spans="1:37" s="13" customFormat="1" x14ac:dyDescent="0.3">
      <c r="A1934" s="13" t="str">
        <f t="shared" si="49"/>
        <v>SDGbaseTRAv2_UrbAS_BAU_wICAGRcorr_GADJDYNofftestC_GVAawatr</v>
      </c>
      <c r="B1934" s="62" t="s">
        <v>221</v>
      </c>
      <c r="C1934" s="63" t="s">
        <v>278</v>
      </c>
      <c r="D1934" s="64" t="s">
        <v>3</v>
      </c>
      <c r="E1934" s="13" t="s">
        <v>66</v>
      </c>
      <c r="F1934" s="13">
        <v>38.119999999999997</v>
      </c>
      <c r="G1934" s="13">
        <v>32.090000000000003</v>
      </c>
      <c r="H1934" s="13">
        <v>34.229999999999997</v>
      </c>
      <c r="I1934" s="13">
        <v>35.21</v>
      </c>
      <c r="J1934" s="13">
        <v>35.97</v>
      </c>
      <c r="K1934" s="13">
        <v>37.15</v>
      </c>
      <c r="L1934" s="13">
        <v>38.33</v>
      </c>
      <c r="M1934" s="13">
        <v>39.380000000000003</v>
      </c>
      <c r="N1934" s="13">
        <v>40.409999999999997</v>
      </c>
      <c r="O1934" s="13">
        <v>41.62</v>
      </c>
      <c r="P1934" s="13">
        <v>42.84</v>
      </c>
      <c r="Q1934" s="13">
        <v>44.06</v>
      </c>
      <c r="R1934" s="13">
        <v>45.82</v>
      </c>
      <c r="S1934" s="13">
        <v>47.85</v>
      </c>
      <c r="T1934" s="13">
        <v>49.97</v>
      </c>
      <c r="U1934" s="13">
        <v>52.01</v>
      </c>
      <c r="V1934" s="13">
        <v>54.01</v>
      </c>
      <c r="W1934" s="13">
        <v>56.28</v>
      </c>
      <c r="X1934" s="13">
        <v>58.41</v>
      </c>
      <c r="Y1934" s="13">
        <v>60.36</v>
      </c>
      <c r="Z1934" s="13">
        <v>62.26</v>
      </c>
      <c r="AA1934" s="13">
        <v>64.16</v>
      </c>
      <c r="AB1934" s="13">
        <v>67.2</v>
      </c>
      <c r="AC1934" s="13">
        <v>69.930000000000007</v>
      </c>
      <c r="AD1934" s="13">
        <v>72.72</v>
      </c>
      <c r="AE1934" s="13">
        <v>75.569999999999993</v>
      </c>
      <c r="AF1934" s="13">
        <v>78.599999999999994</v>
      </c>
      <c r="AG1934" s="13">
        <v>81.55</v>
      </c>
      <c r="AH1934" s="13">
        <v>83.36</v>
      </c>
      <c r="AI1934" s="13">
        <v>84.53</v>
      </c>
      <c r="AJ1934" s="13">
        <v>85.37</v>
      </c>
      <c r="AK1934" s="13">
        <v>85.94</v>
      </c>
    </row>
    <row r="1935" spans="1:37" s="13" customFormat="1" x14ac:dyDescent="0.3">
      <c r="A1935" s="13" t="str">
        <f t="shared" ref="A1935:A1998" si="50">_xlfn.CONCAT(C1935,D1935,E1935)</f>
        <v>SDGbaseTRAv2_UrbAS_BAU_wICAGRcorr_GADJDYNofftestC_GVAacons</v>
      </c>
      <c r="B1935" s="62" t="s">
        <v>221</v>
      </c>
      <c r="C1935" s="63" t="s">
        <v>278</v>
      </c>
      <c r="D1935" s="64" t="s">
        <v>3</v>
      </c>
      <c r="E1935" s="13" t="s">
        <v>67</v>
      </c>
      <c r="F1935" s="13">
        <v>140.65</v>
      </c>
      <c r="G1935" s="13">
        <v>150.12</v>
      </c>
      <c r="H1935" s="13">
        <v>150.87</v>
      </c>
      <c r="I1935" s="13">
        <v>156.57</v>
      </c>
      <c r="J1935" s="13">
        <v>168.64</v>
      </c>
      <c r="K1935" s="13">
        <v>167.93</v>
      </c>
      <c r="L1935" s="13">
        <v>169.9</v>
      </c>
      <c r="M1935" s="13">
        <v>173.88</v>
      </c>
      <c r="N1935" s="13">
        <v>178.38</v>
      </c>
      <c r="O1935" s="13">
        <v>183.5</v>
      </c>
      <c r="P1935" s="13">
        <v>189.32</v>
      </c>
      <c r="Q1935" s="13">
        <v>195.1</v>
      </c>
      <c r="R1935" s="13">
        <v>199.74</v>
      </c>
      <c r="S1935" s="13">
        <v>206.83</v>
      </c>
      <c r="T1935" s="13">
        <v>214.17</v>
      </c>
      <c r="U1935" s="13">
        <v>222.48</v>
      </c>
      <c r="V1935" s="13">
        <v>231.89</v>
      </c>
      <c r="W1935" s="13">
        <v>240.62</v>
      </c>
      <c r="X1935" s="13">
        <v>247.64</v>
      </c>
      <c r="Y1935" s="13">
        <v>255.38</v>
      </c>
      <c r="Z1935" s="13">
        <v>263.72000000000003</v>
      </c>
      <c r="AA1935" s="13">
        <v>271.5</v>
      </c>
      <c r="AB1935" s="13">
        <v>276.33</v>
      </c>
      <c r="AC1935" s="13">
        <v>282.89</v>
      </c>
      <c r="AD1935" s="13">
        <v>292.33</v>
      </c>
      <c r="AE1935" s="13">
        <v>302.68</v>
      </c>
      <c r="AF1935" s="13">
        <v>313.3</v>
      </c>
      <c r="AG1935" s="13">
        <v>322.64</v>
      </c>
      <c r="AH1935" s="13">
        <v>319.33</v>
      </c>
      <c r="AI1935" s="13">
        <v>315.12</v>
      </c>
      <c r="AJ1935" s="13">
        <v>313.55</v>
      </c>
      <c r="AK1935" s="13">
        <v>311.54000000000002</v>
      </c>
    </row>
    <row r="1936" spans="1:37" s="13" customFormat="1" x14ac:dyDescent="0.3">
      <c r="A1936" s="13" t="str">
        <f t="shared" si="50"/>
        <v>SDGbaseTRAv2_UrbAS_BAU_wICAGRcorr_GADJDYNofftestC_GVAatrad</v>
      </c>
      <c r="B1936" s="62" t="s">
        <v>221</v>
      </c>
      <c r="C1936" s="63" t="s">
        <v>278</v>
      </c>
      <c r="D1936" s="64" t="s">
        <v>3</v>
      </c>
      <c r="E1936" s="13" t="s">
        <v>68</v>
      </c>
      <c r="F1936" s="13">
        <v>482.47</v>
      </c>
      <c r="G1936" s="13">
        <v>445.48</v>
      </c>
      <c r="H1936" s="13">
        <v>462.66</v>
      </c>
      <c r="I1936" s="13">
        <v>476.77</v>
      </c>
      <c r="J1936" s="13">
        <v>479.95</v>
      </c>
      <c r="K1936" s="13">
        <v>486.21</v>
      </c>
      <c r="L1936" s="13">
        <v>494.83</v>
      </c>
      <c r="M1936" s="13">
        <v>506.43</v>
      </c>
      <c r="N1936" s="13">
        <v>517.67999999999995</v>
      </c>
      <c r="O1936" s="13">
        <v>486.27</v>
      </c>
      <c r="P1936" s="13">
        <v>496.29</v>
      </c>
      <c r="Q1936" s="13">
        <v>514.91</v>
      </c>
      <c r="R1936" s="13">
        <v>535.27</v>
      </c>
      <c r="S1936" s="13">
        <v>555.6</v>
      </c>
      <c r="T1936" s="13">
        <v>575.77</v>
      </c>
      <c r="U1936" s="13">
        <v>597.29</v>
      </c>
      <c r="V1936" s="13">
        <v>620.08000000000004</v>
      </c>
      <c r="W1936" s="13">
        <v>642.52</v>
      </c>
      <c r="X1936" s="13">
        <v>662.87</v>
      </c>
      <c r="Y1936" s="13">
        <v>679.88</v>
      </c>
      <c r="Z1936" s="13">
        <v>695.37</v>
      </c>
      <c r="AA1936" s="13">
        <v>711.52</v>
      </c>
      <c r="AB1936" s="13">
        <v>707.48</v>
      </c>
      <c r="AC1936" s="13">
        <v>712.82</v>
      </c>
      <c r="AD1936" s="13">
        <v>727.7</v>
      </c>
      <c r="AE1936" s="13">
        <v>745.6</v>
      </c>
      <c r="AF1936" s="13">
        <v>765.47</v>
      </c>
      <c r="AG1936" s="13">
        <v>781.03</v>
      </c>
      <c r="AH1936" s="13">
        <v>758.01</v>
      </c>
      <c r="AI1936" s="13">
        <v>735.77</v>
      </c>
      <c r="AJ1936" s="13">
        <v>721.78</v>
      </c>
      <c r="AK1936" s="13">
        <v>709.16</v>
      </c>
    </row>
    <row r="1937" spans="1:37" s="13" customFormat="1" x14ac:dyDescent="0.3">
      <c r="A1937" s="13" t="str">
        <f t="shared" si="50"/>
        <v>SDGbaseTRAv2_UrbAS_BAU_wICAGRcorr_GADJDYNofftestC_GVAahotl</v>
      </c>
      <c r="B1937" s="62" t="s">
        <v>221</v>
      </c>
      <c r="C1937" s="63" t="s">
        <v>278</v>
      </c>
      <c r="D1937" s="64" t="s">
        <v>3</v>
      </c>
      <c r="E1937" s="13" t="s">
        <v>69</v>
      </c>
      <c r="F1937" s="13">
        <v>37.69</v>
      </c>
      <c r="G1937" s="13">
        <v>35.93</v>
      </c>
      <c r="H1937" s="13">
        <v>38.06</v>
      </c>
      <c r="I1937" s="13">
        <v>38.43</v>
      </c>
      <c r="J1937" s="13">
        <v>38.619999999999997</v>
      </c>
      <c r="K1937" s="13">
        <v>39.71</v>
      </c>
      <c r="L1937" s="13">
        <v>40.78</v>
      </c>
      <c r="M1937" s="13">
        <v>41.96</v>
      </c>
      <c r="N1937" s="13">
        <v>43.2</v>
      </c>
      <c r="O1937" s="13">
        <v>45.53</v>
      </c>
      <c r="P1937" s="13">
        <v>47.08</v>
      </c>
      <c r="Q1937" s="13">
        <v>48.37</v>
      </c>
      <c r="R1937" s="13">
        <v>50.32</v>
      </c>
      <c r="S1937" s="13">
        <v>52.38</v>
      </c>
      <c r="T1937" s="13">
        <v>54.62</v>
      </c>
      <c r="U1937" s="13">
        <v>57.04</v>
      </c>
      <c r="V1937" s="13">
        <v>59.36</v>
      </c>
      <c r="W1937" s="13">
        <v>62.04</v>
      </c>
      <c r="X1937" s="13">
        <v>64.849999999999994</v>
      </c>
      <c r="Y1937" s="13">
        <v>67.33</v>
      </c>
      <c r="Z1937" s="13">
        <v>69.760000000000005</v>
      </c>
      <c r="AA1937" s="13">
        <v>72.25</v>
      </c>
      <c r="AB1937" s="13">
        <v>75.42</v>
      </c>
      <c r="AC1937" s="13">
        <v>78.05</v>
      </c>
      <c r="AD1937" s="13">
        <v>80.53</v>
      </c>
      <c r="AE1937" s="13">
        <v>83.08</v>
      </c>
      <c r="AF1937" s="13">
        <v>85.95</v>
      </c>
      <c r="AG1937" s="13">
        <v>88.77</v>
      </c>
      <c r="AH1937" s="13">
        <v>89.27</v>
      </c>
      <c r="AI1937" s="13">
        <v>88.62</v>
      </c>
      <c r="AJ1937" s="13">
        <v>87.87</v>
      </c>
      <c r="AK1937" s="13">
        <v>86.96</v>
      </c>
    </row>
    <row r="1938" spans="1:37" s="13" customFormat="1" x14ac:dyDescent="0.3">
      <c r="A1938" s="13" t="str">
        <f t="shared" si="50"/>
        <v>SDGbaseTRAv2_UrbAS_BAU_wICAGRcorr_GADJDYNofftestC_GVAaltrp-p</v>
      </c>
      <c r="B1938" s="62" t="s">
        <v>221</v>
      </c>
      <c r="C1938" s="63" t="s">
        <v>278</v>
      </c>
      <c r="D1938" s="64" t="s">
        <v>3</v>
      </c>
      <c r="E1938" s="13" t="s">
        <v>70</v>
      </c>
      <c r="F1938" s="13">
        <v>60.68</v>
      </c>
      <c r="G1938" s="13">
        <v>57.25</v>
      </c>
      <c r="H1938" s="13">
        <v>57.25</v>
      </c>
      <c r="I1938" s="13">
        <v>58.29</v>
      </c>
      <c r="J1938" s="13">
        <v>59.15</v>
      </c>
      <c r="K1938" s="13">
        <v>59.95</v>
      </c>
      <c r="L1938" s="13">
        <v>61.06</v>
      </c>
      <c r="M1938" s="13">
        <v>62.63</v>
      </c>
      <c r="N1938" s="13">
        <v>64.7</v>
      </c>
      <c r="O1938" s="13">
        <v>67.87</v>
      </c>
      <c r="P1938" s="13">
        <v>70.69</v>
      </c>
      <c r="Q1938" s="13">
        <v>72.98</v>
      </c>
      <c r="R1938" s="13">
        <v>76.03</v>
      </c>
      <c r="S1938" s="13">
        <v>79.180000000000007</v>
      </c>
      <c r="T1938" s="13">
        <v>82.33</v>
      </c>
      <c r="U1938" s="13">
        <v>85.85</v>
      </c>
      <c r="V1938" s="13">
        <v>89.11</v>
      </c>
      <c r="W1938" s="13">
        <v>92.34</v>
      </c>
      <c r="X1938" s="13">
        <v>95.87</v>
      </c>
      <c r="Y1938" s="13">
        <v>98.75</v>
      </c>
      <c r="Z1938" s="13">
        <v>101.37</v>
      </c>
      <c r="AA1938" s="13">
        <v>103.93</v>
      </c>
      <c r="AB1938" s="13">
        <v>106.91</v>
      </c>
      <c r="AC1938" s="13">
        <v>109.3</v>
      </c>
      <c r="AD1938" s="13">
        <v>111.5</v>
      </c>
      <c r="AE1938" s="13">
        <v>113.45</v>
      </c>
      <c r="AF1938" s="13">
        <v>115.93</v>
      </c>
      <c r="AG1938" s="13">
        <v>118.03</v>
      </c>
      <c r="AH1938" s="13">
        <v>117.62</v>
      </c>
      <c r="AI1938" s="13">
        <v>116.72</v>
      </c>
      <c r="AJ1938" s="13">
        <v>116.7</v>
      </c>
      <c r="AK1938" s="13">
        <v>115.83</v>
      </c>
    </row>
    <row r="1939" spans="1:37" s="13" customFormat="1" x14ac:dyDescent="0.3">
      <c r="A1939" s="13" t="str">
        <f t="shared" si="50"/>
        <v>SDGbaseTRAv2_UrbAS_BAU_wICAGRcorr_GADJDYNofftestC_GVAaltrp-f</v>
      </c>
      <c r="B1939" s="62" t="s">
        <v>221</v>
      </c>
      <c r="C1939" s="63" t="s">
        <v>278</v>
      </c>
      <c r="D1939" s="64" t="s">
        <v>3</v>
      </c>
      <c r="E1939" s="13" t="s">
        <v>71</v>
      </c>
      <c r="F1939" s="13">
        <v>247.43</v>
      </c>
      <c r="G1939" s="13">
        <v>219.04</v>
      </c>
      <c r="H1939" s="13">
        <v>225.53</v>
      </c>
      <c r="I1939" s="13">
        <v>243.05</v>
      </c>
      <c r="J1939" s="13">
        <v>249.23</v>
      </c>
      <c r="K1939" s="13">
        <v>251.56</v>
      </c>
      <c r="L1939" s="13">
        <v>254.71</v>
      </c>
      <c r="M1939" s="13">
        <v>259.27</v>
      </c>
      <c r="N1939" s="13">
        <v>268.11</v>
      </c>
      <c r="O1939" s="13">
        <v>277.32</v>
      </c>
      <c r="P1939" s="13">
        <v>292.38</v>
      </c>
      <c r="Q1939" s="13">
        <v>309.89</v>
      </c>
      <c r="R1939" s="13">
        <v>320.97000000000003</v>
      </c>
      <c r="S1939" s="13">
        <v>324.77999999999997</v>
      </c>
      <c r="T1939" s="13">
        <v>331</v>
      </c>
      <c r="U1939" s="13">
        <v>346.87</v>
      </c>
      <c r="V1939" s="13">
        <v>363.04</v>
      </c>
      <c r="W1939" s="13">
        <v>369.46</v>
      </c>
      <c r="X1939" s="13">
        <v>382.31</v>
      </c>
      <c r="Y1939" s="13">
        <v>397.35</v>
      </c>
      <c r="Z1939" s="13">
        <v>417.69</v>
      </c>
      <c r="AA1939" s="13">
        <v>437.28</v>
      </c>
      <c r="AB1939" s="13">
        <v>446.52</v>
      </c>
      <c r="AC1939" s="13">
        <v>461.1</v>
      </c>
      <c r="AD1939" s="13">
        <v>475.77</v>
      </c>
      <c r="AE1939" s="13">
        <v>489.72</v>
      </c>
      <c r="AF1939" s="13">
        <v>498.62</v>
      </c>
      <c r="AG1939" s="13">
        <v>503.84</v>
      </c>
      <c r="AH1939" s="13">
        <v>504.55</v>
      </c>
      <c r="AI1939" s="13">
        <v>506.84</v>
      </c>
      <c r="AJ1939" s="13">
        <v>510.74</v>
      </c>
      <c r="AK1939" s="13">
        <v>512.99</v>
      </c>
    </row>
    <row r="1940" spans="1:37" s="13" customFormat="1" x14ac:dyDescent="0.3">
      <c r="A1940" s="13" t="str">
        <f t="shared" si="50"/>
        <v>SDGbaseTRAv2_UrbAS_BAU_wICAGRcorr_GADJDYNofftestC_GVAaotrp-p</v>
      </c>
      <c r="B1940" s="62" t="s">
        <v>221</v>
      </c>
      <c r="C1940" s="63" t="s">
        <v>278</v>
      </c>
      <c r="D1940" s="64" t="s">
        <v>3</v>
      </c>
      <c r="E1940" s="13" t="s">
        <v>72</v>
      </c>
      <c r="F1940" s="13">
        <v>8.1</v>
      </c>
      <c r="G1940" s="13">
        <v>8.59</v>
      </c>
      <c r="H1940" s="13">
        <v>9.0500000000000007</v>
      </c>
      <c r="I1940" s="13">
        <v>9.68</v>
      </c>
      <c r="J1940" s="13">
        <v>10.029999999999999</v>
      </c>
      <c r="K1940" s="13">
        <v>10.199999999999999</v>
      </c>
      <c r="L1940" s="13">
        <v>10.36</v>
      </c>
      <c r="M1940" s="13">
        <v>10.49</v>
      </c>
      <c r="N1940" s="13">
        <v>10.63</v>
      </c>
      <c r="O1940" s="13">
        <v>10.19</v>
      </c>
      <c r="P1940" s="13">
        <v>10.41</v>
      </c>
      <c r="Q1940" s="13">
        <v>10.7</v>
      </c>
      <c r="R1940" s="13">
        <v>11.07</v>
      </c>
      <c r="S1940" s="13">
        <v>11.42</v>
      </c>
      <c r="T1940" s="13">
        <v>11.75</v>
      </c>
      <c r="U1940" s="13">
        <v>12.08</v>
      </c>
      <c r="V1940" s="13">
        <v>12.42</v>
      </c>
      <c r="W1940" s="13">
        <v>12.69</v>
      </c>
      <c r="X1940" s="13">
        <v>12.93</v>
      </c>
      <c r="Y1940" s="13">
        <v>13.12</v>
      </c>
      <c r="Z1940" s="13">
        <v>13.3</v>
      </c>
      <c r="AA1940" s="13">
        <v>13.41</v>
      </c>
      <c r="AB1940" s="13">
        <v>13.35</v>
      </c>
      <c r="AC1940" s="13">
        <v>13.44</v>
      </c>
      <c r="AD1940" s="13">
        <v>13.65</v>
      </c>
      <c r="AE1940" s="13">
        <v>13.87</v>
      </c>
      <c r="AF1940" s="13">
        <v>14.19</v>
      </c>
      <c r="AG1940" s="13">
        <v>14.48</v>
      </c>
      <c r="AH1940" s="13">
        <v>14.38</v>
      </c>
      <c r="AI1940" s="13">
        <v>14.46</v>
      </c>
      <c r="AJ1940" s="13">
        <v>14.65</v>
      </c>
      <c r="AK1940" s="13">
        <v>14.82</v>
      </c>
    </row>
    <row r="1941" spans="1:37" s="13" customFormat="1" x14ac:dyDescent="0.3">
      <c r="A1941" s="13" t="str">
        <f t="shared" si="50"/>
        <v>SDGbaseTRAv2_UrbAS_BAU_wICAGRcorr_GADJDYNofftestC_GVAaotrp-f</v>
      </c>
      <c r="B1941" s="62" t="s">
        <v>221</v>
      </c>
      <c r="C1941" s="63" t="s">
        <v>278</v>
      </c>
      <c r="D1941" s="64" t="s">
        <v>3</v>
      </c>
      <c r="E1941" s="13" t="s">
        <v>73</v>
      </c>
      <c r="F1941" s="13">
        <v>7.29</v>
      </c>
      <c r="G1941" s="13">
        <v>7.02</v>
      </c>
      <c r="H1941" s="13">
        <v>7.35</v>
      </c>
      <c r="I1941" s="13">
        <v>7.6</v>
      </c>
      <c r="J1941" s="13">
        <v>7.71</v>
      </c>
      <c r="K1941" s="13">
        <v>7.77</v>
      </c>
      <c r="L1941" s="13">
        <v>7.85</v>
      </c>
      <c r="M1941" s="13">
        <v>7.96</v>
      </c>
      <c r="N1941" s="13">
        <v>8.15</v>
      </c>
      <c r="O1941" s="13">
        <v>8.17</v>
      </c>
      <c r="P1941" s="13">
        <v>8.48</v>
      </c>
      <c r="Q1941" s="13">
        <v>8.8699999999999992</v>
      </c>
      <c r="R1941" s="13">
        <v>9.25</v>
      </c>
      <c r="S1941" s="13">
        <v>9.4</v>
      </c>
      <c r="T1941" s="13">
        <v>9.59</v>
      </c>
      <c r="U1941" s="13">
        <v>9.9600000000000009</v>
      </c>
      <c r="V1941" s="13">
        <v>10.37</v>
      </c>
      <c r="W1941" s="13">
        <v>10.57</v>
      </c>
      <c r="X1941" s="13">
        <v>10.8</v>
      </c>
      <c r="Y1941" s="13">
        <v>11.1</v>
      </c>
      <c r="Z1941" s="13">
        <v>11.52</v>
      </c>
      <c r="AA1941" s="13">
        <v>11.92</v>
      </c>
      <c r="AB1941" s="13">
        <v>12.04</v>
      </c>
      <c r="AC1941" s="13">
        <v>12.33</v>
      </c>
      <c r="AD1941" s="13">
        <v>12.68</v>
      </c>
      <c r="AE1941" s="13">
        <v>13.01</v>
      </c>
      <c r="AF1941" s="13">
        <v>13.26</v>
      </c>
      <c r="AG1941" s="13">
        <v>13.4</v>
      </c>
      <c r="AH1941" s="13">
        <v>13.27</v>
      </c>
      <c r="AI1941" s="13">
        <v>13.25</v>
      </c>
      <c r="AJ1941" s="13">
        <v>13.3</v>
      </c>
      <c r="AK1941" s="13">
        <v>13.34</v>
      </c>
    </row>
    <row r="1942" spans="1:37" s="13" customFormat="1" x14ac:dyDescent="0.3">
      <c r="A1942" s="13" t="str">
        <f t="shared" si="50"/>
        <v>SDGbaseTRAv2_UrbAS_BAU_wICAGRcorr_GADJDYNofftestC_GVAaprtr</v>
      </c>
      <c r="B1942" s="62" t="s">
        <v>221</v>
      </c>
      <c r="C1942" s="63" t="s">
        <v>278</v>
      </c>
      <c r="D1942" s="64" t="s">
        <v>3</v>
      </c>
      <c r="E1942" s="13" t="s">
        <v>74</v>
      </c>
      <c r="F1942" s="13">
        <v>0</v>
      </c>
      <c r="G1942" s="13">
        <v>0</v>
      </c>
      <c r="H1942" s="13">
        <v>0</v>
      </c>
      <c r="I1942" s="13">
        <v>0</v>
      </c>
      <c r="J1942" s="13">
        <v>0</v>
      </c>
      <c r="K1942" s="13">
        <v>0</v>
      </c>
      <c r="L1942" s="13">
        <v>0</v>
      </c>
      <c r="M1942" s="13">
        <v>0</v>
      </c>
      <c r="N1942" s="13">
        <v>0</v>
      </c>
      <c r="O1942" s="13">
        <v>0</v>
      </c>
      <c r="P1942" s="13">
        <v>0</v>
      </c>
      <c r="Q1942" s="13">
        <v>0</v>
      </c>
      <c r="R1942" s="13">
        <v>0</v>
      </c>
      <c r="S1942" s="13">
        <v>0</v>
      </c>
      <c r="T1942" s="13">
        <v>0</v>
      </c>
      <c r="U1942" s="13">
        <v>0</v>
      </c>
      <c r="V1942" s="13">
        <v>0</v>
      </c>
      <c r="W1942" s="13">
        <v>0</v>
      </c>
      <c r="X1942" s="13">
        <v>0</v>
      </c>
      <c r="Y1942" s="13">
        <v>0</v>
      </c>
      <c r="Z1942" s="13">
        <v>0</v>
      </c>
      <c r="AA1942" s="13">
        <v>0</v>
      </c>
      <c r="AB1942" s="13">
        <v>0</v>
      </c>
      <c r="AC1942" s="13">
        <v>0</v>
      </c>
      <c r="AD1942" s="13">
        <v>0</v>
      </c>
      <c r="AE1942" s="13">
        <v>0</v>
      </c>
      <c r="AF1942" s="13">
        <v>0</v>
      </c>
      <c r="AG1942" s="13">
        <v>0</v>
      </c>
      <c r="AH1942" s="13">
        <v>0</v>
      </c>
      <c r="AI1942" s="13">
        <v>0</v>
      </c>
      <c r="AJ1942" s="13">
        <v>0</v>
      </c>
      <c r="AK1942" s="13">
        <v>0</v>
      </c>
    </row>
    <row r="1943" spans="1:37" s="13" customFormat="1" x14ac:dyDescent="0.3">
      <c r="A1943" s="13" t="str">
        <f t="shared" si="50"/>
        <v>SDGbaseTRAv2_UrbAS_BAU_wICAGRcorr_GADJDYNofftestC_GVAatrps</v>
      </c>
      <c r="B1943" s="62" t="s">
        <v>221</v>
      </c>
      <c r="C1943" s="63" t="s">
        <v>278</v>
      </c>
      <c r="D1943" s="64" t="s">
        <v>3</v>
      </c>
      <c r="E1943" s="13" t="s">
        <v>75</v>
      </c>
      <c r="F1943" s="13">
        <v>54.94</v>
      </c>
      <c r="G1943" s="13">
        <v>50.35</v>
      </c>
      <c r="H1943" s="13">
        <v>51.46</v>
      </c>
      <c r="I1943" s="13">
        <v>52.1</v>
      </c>
      <c r="J1943" s="13">
        <v>52.63</v>
      </c>
      <c r="K1943" s="13">
        <v>53.68</v>
      </c>
      <c r="L1943" s="13">
        <v>54.71</v>
      </c>
      <c r="M1943" s="13">
        <v>55.41</v>
      </c>
      <c r="N1943" s="13">
        <v>56.18</v>
      </c>
      <c r="O1943" s="13">
        <v>57.11</v>
      </c>
      <c r="P1943" s="13">
        <v>57.99</v>
      </c>
      <c r="Q1943" s="13">
        <v>58.62</v>
      </c>
      <c r="R1943" s="13">
        <v>60.14</v>
      </c>
      <c r="S1943" s="13">
        <v>62.31</v>
      </c>
      <c r="T1943" s="13">
        <v>64.349999999999994</v>
      </c>
      <c r="U1943" s="13">
        <v>66.55</v>
      </c>
      <c r="V1943" s="13">
        <v>68.599999999999994</v>
      </c>
      <c r="W1943" s="13">
        <v>71.06</v>
      </c>
      <c r="X1943" s="13">
        <v>73.040000000000006</v>
      </c>
      <c r="Y1943" s="13">
        <v>75.05</v>
      </c>
      <c r="Z1943" s="13">
        <v>77.010000000000005</v>
      </c>
      <c r="AA1943" s="13">
        <v>79.02</v>
      </c>
      <c r="AB1943" s="13">
        <v>83.73</v>
      </c>
      <c r="AC1943" s="13">
        <v>88.02</v>
      </c>
      <c r="AD1943" s="13">
        <v>92.29</v>
      </c>
      <c r="AE1943" s="13">
        <v>96.51</v>
      </c>
      <c r="AF1943" s="13">
        <v>100.74</v>
      </c>
      <c r="AG1943" s="13">
        <v>103.93</v>
      </c>
      <c r="AH1943" s="13">
        <v>105.42</v>
      </c>
      <c r="AI1943" s="13">
        <v>106.49</v>
      </c>
      <c r="AJ1943" s="13">
        <v>107.56</v>
      </c>
      <c r="AK1943" s="13">
        <v>108.45</v>
      </c>
    </row>
    <row r="1944" spans="1:37" s="13" customFormat="1" x14ac:dyDescent="0.3">
      <c r="A1944" s="13" t="str">
        <f t="shared" si="50"/>
        <v>SDGbaseTRAv2_UrbAS_BAU_wICAGRcorr_GADJDYNofftestC_GVAacomm</v>
      </c>
      <c r="B1944" s="62" t="s">
        <v>221</v>
      </c>
      <c r="C1944" s="63" t="s">
        <v>278</v>
      </c>
      <c r="D1944" s="64" t="s">
        <v>3</v>
      </c>
      <c r="E1944" s="13" t="s">
        <v>76</v>
      </c>
      <c r="F1944" s="13">
        <v>84.05</v>
      </c>
      <c r="G1944" s="13">
        <v>70.13</v>
      </c>
      <c r="H1944" s="13">
        <v>75.16</v>
      </c>
      <c r="I1944" s="13">
        <v>77.290000000000006</v>
      </c>
      <c r="J1944" s="13">
        <v>78.73</v>
      </c>
      <c r="K1944" s="13">
        <v>81.209999999999994</v>
      </c>
      <c r="L1944" s="13">
        <v>83.51</v>
      </c>
      <c r="M1944" s="13">
        <v>86.1</v>
      </c>
      <c r="N1944" s="13">
        <v>88.6</v>
      </c>
      <c r="O1944" s="13">
        <v>91.43</v>
      </c>
      <c r="P1944" s="13">
        <v>94.28</v>
      </c>
      <c r="Q1944" s="13">
        <v>97.1</v>
      </c>
      <c r="R1944" s="13">
        <v>100.72</v>
      </c>
      <c r="S1944" s="13">
        <v>104.65</v>
      </c>
      <c r="T1944" s="13">
        <v>108.81</v>
      </c>
      <c r="U1944" s="13">
        <v>113.15</v>
      </c>
      <c r="V1944" s="13">
        <v>117.75</v>
      </c>
      <c r="W1944" s="13">
        <v>122.74</v>
      </c>
      <c r="X1944" s="13">
        <v>127.67</v>
      </c>
      <c r="Y1944" s="13">
        <v>132.37</v>
      </c>
      <c r="Z1944" s="13">
        <v>136.94</v>
      </c>
      <c r="AA1944" s="13">
        <v>141.51</v>
      </c>
      <c r="AB1944" s="13">
        <v>144.75</v>
      </c>
      <c r="AC1944" s="13">
        <v>148.56</v>
      </c>
      <c r="AD1944" s="13">
        <v>153.34</v>
      </c>
      <c r="AE1944" s="13">
        <v>158.54</v>
      </c>
      <c r="AF1944" s="13">
        <v>164.07</v>
      </c>
      <c r="AG1944" s="13">
        <v>169.21</v>
      </c>
      <c r="AH1944" s="13">
        <v>169.6</v>
      </c>
      <c r="AI1944" s="13">
        <v>168.75</v>
      </c>
      <c r="AJ1944" s="13">
        <v>168.05</v>
      </c>
      <c r="AK1944" s="13">
        <v>167.13</v>
      </c>
    </row>
    <row r="1945" spans="1:37" s="13" customFormat="1" x14ac:dyDescent="0.3">
      <c r="A1945" s="13" t="str">
        <f t="shared" si="50"/>
        <v>SDGbaseTRAv2_UrbAS_BAU_wICAGRcorr_GADJDYNofftestC_GVAafsrv</v>
      </c>
      <c r="B1945" s="62" t="s">
        <v>221</v>
      </c>
      <c r="C1945" s="63" t="s">
        <v>278</v>
      </c>
      <c r="D1945" s="64" t="s">
        <v>3</v>
      </c>
      <c r="E1945" s="13" t="s">
        <v>77</v>
      </c>
      <c r="F1945" s="13">
        <v>413.44</v>
      </c>
      <c r="G1945" s="13">
        <v>375.56</v>
      </c>
      <c r="H1945" s="13">
        <v>393.64</v>
      </c>
      <c r="I1945" s="13">
        <v>399.36</v>
      </c>
      <c r="J1945" s="13">
        <v>403.11</v>
      </c>
      <c r="K1945" s="13">
        <v>413.06</v>
      </c>
      <c r="L1945" s="13">
        <v>423.99</v>
      </c>
      <c r="M1945" s="13">
        <v>435.68</v>
      </c>
      <c r="N1945" s="13">
        <v>448.08</v>
      </c>
      <c r="O1945" s="13">
        <v>462.07</v>
      </c>
      <c r="P1945" s="13">
        <v>476.67</v>
      </c>
      <c r="Q1945" s="13">
        <v>490.69</v>
      </c>
      <c r="R1945" s="13">
        <v>510.67</v>
      </c>
      <c r="S1945" s="13">
        <v>531.32000000000005</v>
      </c>
      <c r="T1945" s="13">
        <v>553.44000000000005</v>
      </c>
      <c r="U1945" s="13">
        <v>578.03</v>
      </c>
      <c r="V1945" s="13">
        <v>602.1</v>
      </c>
      <c r="W1945" s="13">
        <v>628.54</v>
      </c>
      <c r="X1945" s="13">
        <v>656.43</v>
      </c>
      <c r="Y1945" s="13">
        <v>682.12</v>
      </c>
      <c r="Z1945" s="13">
        <v>707.9</v>
      </c>
      <c r="AA1945" s="13">
        <v>733.68</v>
      </c>
      <c r="AB1945" s="13">
        <v>761.8</v>
      </c>
      <c r="AC1945" s="13">
        <v>788.05</v>
      </c>
      <c r="AD1945" s="13">
        <v>815.39</v>
      </c>
      <c r="AE1945" s="13">
        <v>844.3</v>
      </c>
      <c r="AF1945" s="13">
        <v>874.32</v>
      </c>
      <c r="AG1945" s="13">
        <v>903.57</v>
      </c>
      <c r="AH1945" s="13">
        <v>903.13</v>
      </c>
      <c r="AI1945" s="13">
        <v>896.85</v>
      </c>
      <c r="AJ1945" s="13">
        <v>890.86</v>
      </c>
      <c r="AK1945" s="13">
        <v>883.88</v>
      </c>
    </row>
    <row r="1946" spans="1:37" s="13" customFormat="1" x14ac:dyDescent="0.3">
      <c r="A1946" s="13" t="str">
        <f t="shared" si="50"/>
        <v>SDGbaseTRAv2_UrbAS_BAU_wICAGRcorr_GADJDYNofftestC_GVAabsrv</v>
      </c>
      <c r="B1946" s="62" t="s">
        <v>221</v>
      </c>
      <c r="C1946" s="63" t="s">
        <v>278</v>
      </c>
      <c r="D1946" s="64" t="s">
        <v>3</v>
      </c>
      <c r="E1946" s="13" t="s">
        <v>78</v>
      </c>
      <c r="F1946" s="13">
        <v>367.48</v>
      </c>
      <c r="G1946" s="13">
        <v>309.51</v>
      </c>
      <c r="H1946" s="13">
        <v>327.84</v>
      </c>
      <c r="I1946" s="13">
        <v>336.17</v>
      </c>
      <c r="J1946" s="13">
        <v>342.24</v>
      </c>
      <c r="K1946" s="13">
        <v>352.71</v>
      </c>
      <c r="L1946" s="13">
        <v>362.86</v>
      </c>
      <c r="M1946" s="13">
        <v>373.53</v>
      </c>
      <c r="N1946" s="13">
        <v>384.41</v>
      </c>
      <c r="O1946" s="13">
        <v>395.62</v>
      </c>
      <c r="P1946" s="13">
        <v>408.21</v>
      </c>
      <c r="Q1946" s="13">
        <v>420.74</v>
      </c>
      <c r="R1946" s="13">
        <v>437.32</v>
      </c>
      <c r="S1946" s="13">
        <v>454.64</v>
      </c>
      <c r="T1946" s="13">
        <v>472.91</v>
      </c>
      <c r="U1946" s="13">
        <v>492.27</v>
      </c>
      <c r="V1946" s="13">
        <v>512.29</v>
      </c>
      <c r="W1946" s="13">
        <v>533.96</v>
      </c>
      <c r="X1946" s="13">
        <v>555.46</v>
      </c>
      <c r="Y1946" s="13">
        <v>575.78</v>
      </c>
      <c r="Z1946" s="13">
        <v>596.02</v>
      </c>
      <c r="AA1946" s="13">
        <v>615.91</v>
      </c>
      <c r="AB1946" s="13">
        <v>634.49</v>
      </c>
      <c r="AC1946" s="13">
        <v>652.29999999999995</v>
      </c>
      <c r="AD1946" s="13">
        <v>672.26</v>
      </c>
      <c r="AE1946" s="13">
        <v>694.04</v>
      </c>
      <c r="AF1946" s="13">
        <v>717.53</v>
      </c>
      <c r="AG1946" s="13">
        <v>739.94</v>
      </c>
      <c r="AH1946" s="13">
        <v>742.88</v>
      </c>
      <c r="AI1946" s="13">
        <v>740.65</v>
      </c>
      <c r="AJ1946" s="13">
        <v>738</v>
      </c>
      <c r="AK1946" s="13">
        <v>734.28</v>
      </c>
    </row>
    <row r="1947" spans="1:37" s="13" customFormat="1" x14ac:dyDescent="0.3">
      <c r="A1947" s="13" t="str">
        <f t="shared" si="50"/>
        <v>SDGbaseTRAv2_UrbAS_BAU_wICAGRcorr_GADJDYNofftestC_GVAagsrv</v>
      </c>
      <c r="B1947" s="62" t="s">
        <v>221</v>
      </c>
      <c r="C1947" s="63" t="s">
        <v>278</v>
      </c>
      <c r="D1947" s="64" t="s">
        <v>3</v>
      </c>
      <c r="E1947" s="13" t="s">
        <v>79</v>
      </c>
      <c r="F1947" s="13">
        <v>789.44</v>
      </c>
      <c r="G1947" s="13">
        <v>748.88</v>
      </c>
      <c r="H1947" s="13">
        <v>774.49</v>
      </c>
      <c r="I1947" s="13">
        <v>790.54</v>
      </c>
      <c r="J1947" s="13">
        <v>804.22</v>
      </c>
      <c r="K1947" s="13">
        <v>821.52</v>
      </c>
      <c r="L1947" s="13">
        <v>842.16</v>
      </c>
      <c r="M1947" s="13">
        <v>863.76</v>
      </c>
      <c r="N1947" s="13">
        <v>887.09</v>
      </c>
      <c r="O1947" s="13">
        <v>911.93</v>
      </c>
      <c r="P1947" s="13">
        <v>939.79</v>
      </c>
      <c r="Q1947" s="13">
        <v>967.1</v>
      </c>
      <c r="R1947" s="13">
        <v>995.15</v>
      </c>
      <c r="S1947" s="13">
        <v>1023.35</v>
      </c>
      <c r="T1947" s="13">
        <v>1051.9100000000001</v>
      </c>
      <c r="U1947" s="13">
        <v>1082.42</v>
      </c>
      <c r="V1947" s="13">
        <v>1113.56</v>
      </c>
      <c r="W1947" s="13">
        <v>1145.1600000000001</v>
      </c>
      <c r="X1947" s="13">
        <v>1175.93</v>
      </c>
      <c r="Y1947" s="13">
        <v>1204.24</v>
      </c>
      <c r="Z1947" s="13">
        <v>1232.94</v>
      </c>
      <c r="AA1947" s="13">
        <v>1262.27</v>
      </c>
      <c r="AB1947" s="13">
        <v>1287.18</v>
      </c>
      <c r="AC1947" s="13">
        <v>1314.51</v>
      </c>
      <c r="AD1947" s="13">
        <v>1347.06</v>
      </c>
      <c r="AE1947" s="13">
        <v>1381.92</v>
      </c>
      <c r="AF1947" s="13">
        <v>1418.21</v>
      </c>
      <c r="AG1947" s="13">
        <v>1451.15</v>
      </c>
      <c r="AH1947" s="13">
        <v>1452.18</v>
      </c>
      <c r="AI1947" s="13">
        <v>1457.46</v>
      </c>
      <c r="AJ1947" s="13">
        <v>1472.16</v>
      </c>
      <c r="AK1947" s="13">
        <v>1490.01</v>
      </c>
    </row>
    <row r="1948" spans="1:37" s="13" customFormat="1" x14ac:dyDescent="0.3">
      <c r="A1948" s="13" t="str">
        <f t="shared" si="50"/>
        <v>SDGbaseTRAv2_UrbAS_BAU_wICAGRcorr_GADJDYNofftestC_GVAaosrv</v>
      </c>
      <c r="B1948" s="62" t="s">
        <v>221</v>
      </c>
      <c r="C1948" s="63" t="s">
        <v>278</v>
      </c>
      <c r="D1948" s="64" t="s">
        <v>3</v>
      </c>
      <c r="E1948" s="13" t="s">
        <v>80</v>
      </c>
      <c r="F1948" s="13">
        <v>475.08</v>
      </c>
      <c r="G1948" s="13">
        <v>490.24</v>
      </c>
      <c r="H1948" s="13">
        <v>500.98</v>
      </c>
      <c r="I1948" s="13">
        <v>503.8</v>
      </c>
      <c r="J1948" s="13">
        <v>507.46</v>
      </c>
      <c r="K1948" s="13">
        <v>516.70000000000005</v>
      </c>
      <c r="L1948" s="13">
        <v>527.45000000000005</v>
      </c>
      <c r="M1948" s="13">
        <v>540.36</v>
      </c>
      <c r="N1948" s="13">
        <v>554.70000000000005</v>
      </c>
      <c r="O1948" s="13">
        <v>570.66999999999996</v>
      </c>
      <c r="P1948" s="13">
        <v>588.38</v>
      </c>
      <c r="Q1948" s="13">
        <v>606.03</v>
      </c>
      <c r="R1948" s="13">
        <v>629.69000000000005</v>
      </c>
      <c r="S1948" s="13">
        <v>654.04</v>
      </c>
      <c r="T1948" s="13">
        <v>679.88</v>
      </c>
      <c r="U1948" s="13">
        <v>708.27</v>
      </c>
      <c r="V1948" s="13">
        <v>737.07</v>
      </c>
      <c r="W1948" s="13">
        <v>767.78</v>
      </c>
      <c r="X1948" s="13">
        <v>799.53</v>
      </c>
      <c r="Y1948" s="13">
        <v>829.48</v>
      </c>
      <c r="Z1948" s="13">
        <v>859.37</v>
      </c>
      <c r="AA1948" s="13">
        <v>888.93</v>
      </c>
      <c r="AB1948" s="13">
        <v>916.98</v>
      </c>
      <c r="AC1948" s="13">
        <v>944.15</v>
      </c>
      <c r="AD1948" s="13">
        <v>973.63</v>
      </c>
      <c r="AE1948" s="13">
        <v>1005.27</v>
      </c>
      <c r="AF1948" s="13">
        <v>1038.0899999999999</v>
      </c>
      <c r="AG1948" s="13">
        <v>1069.6300000000001</v>
      </c>
      <c r="AH1948" s="13">
        <v>1072.81</v>
      </c>
      <c r="AI1948" s="13">
        <v>1069.1099999999999</v>
      </c>
      <c r="AJ1948" s="13">
        <v>1063.95</v>
      </c>
      <c r="AK1948" s="13">
        <v>1056.74</v>
      </c>
    </row>
    <row r="1949" spans="1:37" s="13" customFormat="1" x14ac:dyDescent="0.3">
      <c r="A1949" s="13" t="str">
        <f t="shared" si="50"/>
        <v>SDGbaseTRAv2_UrbAS_BAU_wICAGRcorr_GADJDYNofftestC_GVAtotal</v>
      </c>
      <c r="B1949" s="62" t="s">
        <v>221</v>
      </c>
      <c r="C1949" s="63" t="s">
        <v>278</v>
      </c>
      <c r="D1949" s="64" t="s">
        <v>3</v>
      </c>
      <c r="E1949" s="13" t="s">
        <v>1</v>
      </c>
      <c r="F1949" s="13">
        <v>4444.87</v>
      </c>
      <c r="G1949" s="13">
        <v>4194.7700000000004</v>
      </c>
      <c r="H1949" s="13">
        <v>4327.57</v>
      </c>
      <c r="I1949" s="13">
        <v>4416.29</v>
      </c>
      <c r="J1949" s="13">
        <v>4490.0200000000004</v>
      </c>
      <c r="K1949" s="13">
        <v>4574.8100000000004</v>
      </c>
      <c r="L1949" s="13">
        <v>4673.71</v>
      </c>
      <c r="M1949" s="13">
        <v>4775.6000000000004</v>
      </c>
      <c r="N1949" s="13">
        <v>4889.09</v>
      </c>
      <c r="O1949" s="13">
        <v>5022.8900000000003</v>
      </c>
      <c r="P1949" s="13">
        <v>5165.71</v>
      </c>
      <c r="Q1949" s="13">
        <v>5306.02</v>
      </c>
      <c r="R1949" s="13">
        <v>5478.57</v>
      </c>
      <c r="S1949" s="13">
        <v>5654.1</v>
      </c>
      <c r="T1949" s="13">
        <v>5838.28</v>
      </c>
      <c r="U1949" s="13">
        <v>6047.67</v>
      </c>
      <c r="V1949" s="13">
        <v>6252.65</v>
      </c>
      <c r="W1949" s="13">
        <v>6464.23</v>
      </c>
      <c r="X1949" s="13">
        <v>6684.44</v>
      </c>
      <c r="Y1949" s="13">
        <v>6891.61</v>
      </c>
      <c r="Z1949" s="13">
        <v>7110.32</v>
      </c>
      <c r="AA1949" s="13">
        <v>7324.12</v>
      </c>
      <c r="AB1949" s="13">
        <v>7556.61</v>
      </c>
      <c r="AC1949" s="13">
        <v>7777.01</v>
      </c>
      <c r="AD1949" s="13">
        <v>8002.71</v>
      </c>
      <c r="AE1949" s="13">
        <v>8237.33</v>
      </c>
      <c r="AF1949" s="13">
        <v>8479.99</v>
      </c>
      <c r="AG1949" s="13">
        <v>8718.31</v>
      </c>
      <c r="AH1949" s="13">
        <v>8763.7099999999991</v>
      </c>
      <c r="AI1949" s="13">
        <v>8783.3700000000008</v>
      </c>
      <c r="AJ1949" s="13">
        <v>8805.2999999999993</v>
      </c>
      <c r="AK1949" s="13">
        <v>8814.15</v>
      </c>
    </row>
    <row r="1950" spans="1:37" s="13" customFormat="1" x14ac:dyDescent="0.3">
      <c r="A1950" s="13" t="str">
        <f t="shared" si="50"/>
        <v>SDGbaseTRAv2_UrbAS_BAU_wICAGRcorr_GADJDYNofftestGOVSHRXtotal</v>
      </c>
      <c r="B1950" s="62" t="s">
        <v>221</v>
      </c>
      <c r="C1950" s="63" t="s">
        <v>278</v>
      </c>
      <c r="D1950" s="64" t="s">
        <v>191</v>
      </c>
      <c r="E1950" s="13" t="s">
        <v>1</v>
      </c>
      <c r="F1950" s="13">
        <v>0.21</v>
      </c>
      <c r="G1950" s="13">
        <v>0.21</v>
      </c>
      <c r="H1950" s="13">
        <v>0.21</v>
      </c>
      <c r="I1950" s="13">
        <v>0.22</v>
      </c>
      <c r="J1950" s="13">
        <v>0.22</v>
      </c>
      <c r="K1950" s="13">
        <v>0.22</v>
      </c>
      <c r="L1950" s="13">
        <v>0.22</v>
      </c>
      <c r="M1950" s="13">
        <v>0.22</v>
      </c>
      <c r="N1950" s="13">
        <v>0.22</v>
      </c>
      <c r="O1950" s="13">
        <v>0.22</v>
      </c>
      <c r="P1950" s="13">
        <v>0.22</v>
      </c>
      <c r="Q1950" s="13">
        <v>0.22</v>
      </c>
      <c r="R1950" s="13">
        <v>0.22</v>
      </c>
      <c r="S1950" s="13">
        <v>0.22</v>
      </c>
      <c r="T1950" s="13">
        <v>0.22</v>
      </c>
      <c r="U1950" s="13">
        <v>0.22</v>
      </c>
      <c r="V1950" s="13">
        <v>0.22</v>
      </c>
      <c r="W1950" s="13">
        <v>0.22</v>
      </c>
      <c r="X1950" s="13">
        <v>0.21</v>
      </c>
      <c r="Y1950" s="13">
        <v>0.21</v>
      </c>
      <c r="Z1950" s="13">
        <v>0.21</v>
      </c>
      <c r="AA1950" s="13">
        <v>0.21</v>
      </c>
      <c r="AB1950" s="13">
        <v>0.21</v>
      </c>
      <c r="AC1950" s="13">
        <v>0.2</v>
      </c>
      <c r="AD1950" s="13">
        <v>0.2</v>
      </c>
      <c r="AE1950" s="13">
        <v>0.2</v>
      </c>
      <c r="AF1950" s="13">
        <v>0.2</v>
      </c>
      <c r="AG1950" s="13">
        <v>0.2</v>
      </c>
      <c r="AH1950" s="13">
        <v>0.2</v>
      </c>
      <c r="AI1950" s="13">
        <v>0.2</v>
      </c>
      <c r="AJ1950" s="13">
        <v>0.21</v>
      </c>
      <c r="AK1950" s="13">
        <v>0.21</v>
      </c>
    </row>
    <row r="1951" spans="1:37" s="13" customFormat="1" x14ac:dyDescent="0.3">
      <c r="A1951" s="13" t="str">
        <f t="shared" si="50"/>
        <v>SDGbaseTRAv2_UrbAS_BAU_wICAGRcorr_GADJDYNofftestINVSHRXtotal</v>
      </c>
      <c r="B1951" s="62" t="s">
        <v>221</v>
      </c>
      <c r="C1951" s="63" t="s">
        <v>278</v>
      </c>
      <c r="D1951" s="64" t="s">
        <v>189</v>
      </c>
      <c r="E1951" s="13" t="s">
        <v>1</v>
      </c>
      <c r="F1951" s="13">
        <v>0.18</v>
      </c>
      <c r="G1951" s="13">
        <v>0.18</v>
      </c>
      <c r="H1951" s="13">
        <v>0.18</v>
      </c>
      <c r="I1951" s="13">
        <v>0.18</v>
      </c>
      <c r="J1951" s="13">
        <v>0.18</v>
      </c>
      <c r="K1951" s="13">
        <v>0.18</v>
      </c>
      <c r="L1951" s="13">
        <v>0.18</v>
      </c>
      <c r="M1951" s="13">
        <v>0.18</v>
      </c>
      <c r="N1951" s="13">
        <v>0.18</v>
      </c>
      <c r="O1951" s="13">
        <v>0.18</v>
      </c>
      <c r="P1951" s="13">
        <v>0.18</v>
      </c>
      <c r="Q1951" s="13">
        <v>0.18</v>
      </c>
      <c r="R1951" s="13">
        <v>0.18</v>
      </c>
      <c r="S1951" s="13">
        <v>0.18</v>
      </c>
      <c r="T1951" s="13">
        <v>0.18</v>
      </c>
      <c r="U1951" s="13">
        <v>0.18</v>
      </c>
      <c r="V1951" s="13">
        <v>0.18</v>
      </c>
      <c r="W1951" s="13">
        <v>0.18</v>
      </c>
      <c r="X1951" s="13">
        <v>0.18</v>
      </c>
      <c r="Y1951" s="13">
        <v>0.18</v>
      </c>
      <c r="Z1951" s="13">
        <v>0.18</v>
      </c>
      <c r="AA1951" s="13">
        <v>0.18</v>
      </c>
      <c r="AB1951" s="13">
        <v>0.19</v>
      </c>
      <c r="AC1951" s="13">
        <v>0.19</v>
      </c>
      <c r="AD1951" s="13">
        <v>0.19</v>
      </c>
      <c r="AE1951" s="13">
        <v>0.19</v>
      </c>
      <c r="AF1951" s="13">
        <v>0.19</v>
      </c>
      <c r="AG1951" s="13">
        <v>0.19</v>
      </c>
      <c r="AH1951" s="13">
        <v>0.19</v>
      </c>
      <c r="AI1951" s="13">
        <v>0.19</v>
      </c>
      <c r="AJ1951" s="13">
        <v>0.19</v>
      </c>
      <c r="AK1951" s="13">
        <v>0.18</v>
      </c>
    </row>
    <row r="1952" spans="1:37" s="13" customFormat="1" x14ac:dyDescent="0.3">
      <c r="A1952" s="13" t="str">
        <f t="shared" si="50"/>
        <v>SDGbaseTRAv2_UrbAS_BAU_wICAGRcorr_GADJDYNofftestC_QFSlabtotal</v>
      </c>
      <c r="B1952" s="62" t="s">
        <v>221</v>
      </c>
      <c r="C1952" s="63" t="s">
        <v>278</v>
      </c>
      <c r="D1952" s="64" t="s">
        <v>206</v>
      </c>
      <c r="E1952" s="13" t="s">
        <v>1</v>
      </c>
      <c r="F1952" s="13">
        <v>16418.580000000002</v>
      </c>
      <c r="G1952" s="13">
        <v>15183.29</v>
      </c>
      <c r="H1952" s="13">
        <v>15747.38</v>
      </c>
      <c r="I1952" s="13">
        <v>16241.11</v>
      </c>
      <c r="J1952" s="13">
        <v>16672.91</v>
      </c>
      <c r="K1952" s="13">
        <v>17071.12</v>
      </c>
      <c r="L1952" s="13">
        <v>17468.23</v>
      </c>
      <c r="M1952" s="13">
        <v>17874.189999999999</v>
      </c>
      <c r="N1952" s="13">
        <v>18297.07</v>
      </c>
      <c r="O1952" s="13">
        <v>18722.43</v>
      </c>
      <c r="P1952" s="13">
        <v>19191.830000000002</v>
      </c>
      <c r="Q1952" s="13">
        <v>19682.900000000001</v>
      </c>
      <c r="R1952" s="13">
        <v>20222.52</v>
      </c>
      <c r="S1952" s="13">
        <v>20801.560000000001</v>
      </c>
      <c r="T1952" s="13">
        <v>21417.47</v>
      </c>
      <c r="U1952" s="13">
        <v>22087.09</v>
      </c>
      <c r="V1952" s="13">
        <v>22795.439999999999</v>
      </c>
      <c r="W1952" s="13">
        <v>23535.68</v>
      </c>
      <c r="X1952" s="13">
        <v>24308.45</v>
      </c>
      <c r="Y1952" s="13">
        <v>25078.19</v>
      </c>
      <c r="Z1952" s="13">
        <v>25846.86</v>
      </c>
      <c r="AA1952" s="13">
        <v>26619.53</v>
      </c>
      <c r="AB1952" s="13">
        <v>27395.61</v>
      </c>
      <c r="AC1952" s="13">
        <v>28168.66</v>
      </c>
      <c r="AD1952" s="13">
        <v>28960.84</v>
      </c>
      <c r="AE1952" s="13">
        <v>29781.040000000001</v>
      </c>
      <c r="AF1952" s="13">
        <v>30632.77</v>
      </c>
      <c r="AG1952" s="13">
        <v>31482.3</v>
      </c>
      <c r="AH1952" s="13">
        <v>32050.84</v>
      </c>
      <c r="AI1952" s="13">
        <v>32396.2</v>
      </c>
      <c r="AJ1952" s="13">
        <v>32612.53</v>
      </c>
      <c r="AK1952" s="13">
        <v>32734.31</v>
      </c>
    </row>
    <row r="1953" spans="1:37" s="13" customFormat="1" x14ac:dyDescent="0.3">
      <c r="A1953" s="13" t="str">
        <f t="shared" si="50"/>
        <v>SDGbaseTRAv2_UrbAS_BAU_wICAGRcorr_GADJDYNofftestC_PubDeftotal</v>
      </c>
      <c r="B1953" s="62" t="s">
        <v>221</v>
      </c>
      <c r="C1953" s="63" t="s">
        <v>278</v>
      </c>
      <c r="D1953" s="64" t="s">
        <v>99</v>
      </c>
      <c r="E1953" s="13" t="s">
        <v>1</v>
      </c>
      <c r="F1953" s="13">
        <v>0</v>
      </c>
      <c r="G1953" s="13">
        <v>0</v>
      </c>
      <c r="H1953" s="13">
        <v>0</v>
      </c>
      <c r="I1953" s="13">
        <v>0</v>
      </c>
      <c r="J1953" s="13">
        <v>0</v>
      </c>
      <c r="K1953" s="13">
        <v>0</v>
      </c>
      <c r="L1953" s="13">
        <v>0</v>
      </c>
      <c r="M1953" s="13">
        <v>0</v>
      </c>
      <c r="N1953" s="13">
        <v>0.01</v>
      </c>
      <c r="O1953" s="13">
        <v>0.01</v>
      </c>
      <c r="P1953" s="13">
        <v>0.01</v>
      </c>
      <c r="Q1953" s="13">
        <v>0.01</v>
      </c>
      <c r="R1953" s="13">
        <v>0</v>
      </c>
      <c r="S1953" s="13">
        <v>0</v>
      </c>
      <c r="T1953" s="13">
        <v>0</v>
      </c>
      <c r="U1953" s="13">
        <v>0</v>
      </c>
      <c r="V1953" s="13">
        <v>0</v>
      </c>
      <c r="W1953" s="13">
        <v>0</v>
      </c>
      <c r="X1953" s="13">
        <v>0</v>
      </c>
      <c r="Y1953" s="13">
        <v>0</v>
      </c>
      <c r="Z1953" s="13">
        <v>0</v>
      </c>
      <c r="AA1953" s="13">
        <v>0</v>
      </c>
      <c r="AB1953" s="13">
        <v>0</v>
      </c>
      <c r="AC1953" s="13">
        <v>0</v>
      </c>
      <c r="AD1953" s="13">
        <v>0</v>
      </c>
      <c r="AE1953" s="13">
        <v>0</v>
      </c>
      <c r="AF1953" s="13">
        <v>0</v>
      </c>
      <c r="AG1953" s="13">
        <v>0</v>
      </c>
      <c r="AH1953" s="13">
        <v>0</v>
      </c>
      <c r="AI1953" s="13">
        <v>0</v>
      </c>
      <c r="AJ1953" s="13">
        <v>0</v>
      </c>
      <c r="AK1953" s="13">
        <v>0</v>
      </c>
    </row>
    <row r="1954" spans="1:37" s="13" customFormat="1" x14ac:dyDescent="0.3">
      <c r="A1954" s="13" t="str">
        <f t="shared" si="50"/>
        <v>SDGbaseTRAv2_UrbAS_BAU_wICAGRcorr_GADJDYNofftestYIXent-n</v>
      </c>
      <c r="B1954" s="62" t="s">
        <v>221</v>
      </c>
      <c r="C1954" s="63" t="s">
        <v>278</v>
      </c>
      <c r="D1954" s="64" t="s">
        <v>95</v>
      </c>
      <c r="E1954" s="13" t="s">
        <v>82</v>
      </c>
      <c r="F1954" s="13">
        <v>1681.68</v>
      </c>
      <c r="G1954" s="13">
        <v>1548.67</v>
      </c>
      <c r="H1954" s="13">
        <v>1604.99</v>
      </c>
      <c r="I1954" s="13">
        <v>1633.7</v>
      </c>
      <c r="J1954" s="13">
        <v>1654.19</v>
      </c>
      <c r="K1954" s="13">
        <v>1682.17</v>
      </c>
      <c r="L1954" s="13">
        <v>1712.64</v>
      </c>
      <c r="M1954" s="13">
        <v>1744.07</v>
      </c>
      <c r="N1954" s="13">
        <v>1781.53</v>
      </c>
      <c r="O1954" s="13">
        <v>1832.51</v>
      </c>
      <c r="P1954" s="13">
        <v>1880.1</v>
      </c>
      <c r="Q1954" s="13">
        <v>1925.6</v>
      </c>
      <c r="R1954" s="13">
        <v>1984.1</v>
      </c>
      <c r="S1954" s="13">
        <v>2043.23</v>
      </c>
      <c r="T1954" s="13">
        <v>2106.0700000000002</v>
      </c>
      <c r="U1954" s="13">
        <v>2179.09</v>
      </c>
      <c r="V1954" s="13">
        <v>2251.38</v>
      </c>
      <c r="W1954" s="13">
        <v>2324.5300000000002</v>
      </c>
      <c r="X1954" s="13">
        <v>2398.73</v>
      </c>
      <c r="Y1954" s="13">
        <v>2470.8200000000002</v>
      </c>
      <c r="Z1954" s="13">
        <v>2551.6</v>
      </c>
      <c r="AA1954" s="13">
        <v>2627</v>
      </c>
      <c r="AB1954" s="13">
        <v>2722.11</v>
      </c>
      <c r="AC1954" s="13">
        <v>2806.24</v>
      </c>
      <c r="AD1954" s="13">
        <v>2885.41</v>
      </c>
      <c r="AE1954" s="13">
        <v>2966.13</v>
      </c>
      <c r="AF1954" s="13">
        <v>3048.75</v>
      </c>
      <c r="AG1954" s="13">
        <v>3119.22</v>
      </c>
      <c r="AH1954" s="13">
        <v>3143.51</v>
      </c>
      <c r="AI1954" s="13">
        <v>3151.47</v>
      </c>
      <c r="AJ1954" s="13">
        <v>3148.65</v>
      </c>
      <c r="AK1954" s="13">
        <v>3137.16</v>
      </c>
    </row>
    <row r="1955" spans="1:37" s="13" customFormat="1" x14ac:dyDescent="0.3">
      <c r="A1955" s="13" t="str">
        <f t="shared" si="50"/>
        <v>SDGbaseTRAv2_UrbAS_BAU_wICAGRcorr_GADJDYNofftestYIXent-e</v>
      </c>
      <c r="B1955" s="62" t="s">
        <v>221</v>
      </c>
      <c r="C1955" s="63" t="s">
        <v>278</v>
      </c>
      <c r="D1955" s="64" t="s">
        <v>95</v>
      </c>
      <c r="E1955" s="13" t="s">
        <v>83</v>
      </c>
      <c r="F1955" s="13">
        <v>67.67</v>
      </c>
      <c r="G1955" s="13">
        <v>74.709999999999994</v>
      </c>
      <c r="H1955" s="13">
        <v>62.12</v>
      </c>
      <c r="I1955" s="13">
        <v>63.16</v>
      </c>
      <c r="J1955" s="13">
        <v>65.81</v>
      </c>
      <c r="K1955" s="13">
        <v>69.72</v>
      </c>
      <c r="L1955" s="13">
        <v>73.459999999999994</v>
      </c>
      <c r="M1955" s="13">
        <v>72.900000000000006</v>
      </c>
      <c r="N1955" s="13">
        <v>70.760000000000005</v>
      </c>
      <c r="O1955" s="13">
        <v>69.3</v>
      </c>
      <c r="P1955" s="13">
        <v>71.02</v>
      </c>
      <c r="Q1955" s="13">
        <v>74.8</v>
      </c>
      <c r="R1955" s="13">
        <v>81.89</v>
      </c>
      <c r="S1955" s="13">
        <v>86.87</v>
      </c>
      <c r="T1955" s="13">
        <v>91.96</v>
      </c>
      <c r="U1955" s="13">
        <v>96.84</v>
      </c>
      <c r="V1955" s="13">
        <v>97.3</v>
      </c>
      <c r="W1955" s="13">
        <v>101.69</v>
      </c>
      <c r="X1955" s="13">
        <v>111.86</v>
      </c>
      <c r="Y1955" s="13">
        <v>121.42</v>
      </c>
      <c r="Z1955" s="13">
        <v>131.82</v>
      </c>
      <c r="AA1955" s="13">
        <v>142.18</v>
      </c>
      <c r="AB1955" s="13">
        <v>149.38</v>
      </c>
      <c r="AC1955" s="13">
        <v>158.75</v>
      </c>
      <c r="AD1955" s="13">
        <v>168.85</v>
      </c>
      <c r="AE1955" s="13">
        <v>178.65</v>
      </c>
      <c r="AF1955" s="13">
        <v>188.47</v>
      </c>
      <c r="AG1955" s="13">
        <v>226.89</v>
      </c>
      <c r="AH1955" s="13">
        <v>261.95</v>
      </c>
      <c r="AI1955" s="13">
        <v>304.73</v>
      </c>
      <c r="AJ1955" s="13">
        <v>347.72</v>
      </c>
      <c r="AK1955" s="13">
        <v>387.28</v>
      </c>
    </row>
    <row r="1956" spans="1:37" s="13" customFormat="1" x14ac:dyDescent="0.3">
      <c r="A1956" s="13" t="str">
        <f t="shared" si="50"/>
        <v>SDGbaseTRAv2_UrbAS_BAU_wICAGRcorr_GADJDYNofftestYIXhhd-0</v>
      </c>
      <c r="B1956" s="62" t="s">
        <v>221</v>
      </c>
      <c r="C1956" s="63" t="s">
        <v>278</v>
      </c>
      <c r="D1956" s="64" t="s">
        <v>95</v>
      </c>
      <c r="E1956" s="13" t="s">
        <v>84</v>
      </c>
      <c r="F1956" s="13">
        <v>80.83</v>
      </c>
      <c r="G1956" s="13">
        <v>80.209999999999994</v>
      </c>
      <c r="H1956" s="13">
        <v>78.569999999999993</v>
      </c>
      <c r="I1956" s="13">
        <v>80.88</v>
      </c>
      <c r="J1956" s="13">
        <v>82.78</v>
      </c>
      <c r="K1956" s="13">
        <v>84.54</v>
      </c>
      <c r="L1956" s="13">
        <v>86.63</v>
      </c>
      <c r="M1956" s="13">
        <v>88.95</v>
      </c>
      <c r="N1956" s="13">
        <v>91.39</v>
      </c>
      <c r="O1956" s="13">
        <v>94.16</v>
      </c>
      <c r="P1956" s="13">
        <v>97.19</v>
      </c>
      <c r="Q1956" s="13">
        <v>100.3</v>
      </c>
      <c r="R1956" s="13">
        <v>103.65</v>
      </c>
      <c r="S1956" s="13">
        <v>107.38</v>
      </c>
      <c r="T1956" s="13">
        <v>111.23</v>
      </c>
      <c r="U1956" s="13">
        <v>115.41</v>
      </c>
      <c r="V1956" s="13">
        <v>119.94</v>
      </c>
      <c r="W1956" s="13">
        <v>124.44</v>
      </c>
      <c r="X1956" s="13">
        <v>129.11000000000001</v>
      </c>
      <c r="Y1956" s="13">
        <v>133.83000000000001</v>
      </c>
      <c r="Z1956" s="13">
        <v>138.44</v>
      </c>
      <c r="AA1956" s="13">
        <v>143.24</v>
      </c>
      <c r="AB1956" s="13">
        <v>148.15</v>
      </c>
      <c r="AC1956" s="13">
        <v>153.31</v>
      </c>
      <c r="AD1956" s="13">
        <v>158.36000000000001</v>
      </c>
      <c r="AE1956" s="13">
        <v>163.57</v>
      </c>
      <c r="AF1956" s="13">
        <v>168.98</v>
      </c>
      <c r="AG1956" s="13">
        <v>174.37</v>
      </c>
      <c r="AH1956" s="13">
        <v>178.1</v>
      </c>
      <c r="AI1956" s="13">
        <v>178.98</v>
      </c>
      <c r="AJ1956" s="13">
        <v>179.55</v>
      </c>
      <c r="AK1956" s="13">
        <v>180.01</v>
      </c>
    </row>
    <row r="1957" spans="1:37" s="13" customFormat="1" x14ac:dyDescent="0.3">
      <c r="A1957" s="13" t="str">
        <f t="shared" si="50"/>
        <v>SDGbaseTRAv2_UrbAS_BAU_wICAGRcorr_GADJDYNofftestYIXhhd-1</v>
      </c>
      <c r="B1957" s="62" t="s">
        <v>221</v>
      </c>
      <c r="C1957" s="63" t="s">
        <v>278</v>
      </c>
      <c r="D1957" s="64" t="s">
        <v>95</v>
      </c>
      <c r="E1957" s="13" t="s">
        <v>85</v>
      </c>
      <c r="F1957" s="13">
        <v>111.12</v>
      </c>
      <c r="G1957" s="13">
        <v>109.88</v>
      </c>
      <c r="H1957" s="13">
        <v>108.09</v>
      </c>
      <c r="I1957" s="13">
        <v>111.17</v>
      </c>
      <c r="J1957" s="13">
        <v>113.71</v>
      </c>
      <c r="K1957" s="13">
        <v>116.09</v>
      </c>
      <c r="L1957" s="13">
        <v>118.94</v>
      </c>
      <c r="M1957" s="13">
        <v>122.07</v>
      </c>
      <c r="N1957" s="13">
        <v>125.4</v>
      </c>
      <c r="O1957" s="13">
        <v>129.16999999999999</v>
      </c>
      <c r="P1957" s="13">
        <v>133.29</v>
      </c>
      <c r="Q1957" s="13">
        <v>137.5</v>
      </c>
      <c r="R1957" s="13">
        <v>142.07</v>
      </c>
      <c r="S1957" s="13">
        <v>147.15</v>
      </c>
      <c r="T1957" s="13">
        <v>152.38999999999999</v>
      </c>
      <c r="U1957" s="13">
        <v>158.1</v>
      </c>
      <c r="V1957" s="13">
        <v>164.25</v>
      </c>
      <c r="W1957" s="13">
        <v>170.37</v>
      </c>
      <c r="X1957" s="13">
        <v>176.72</v>
      </c>
      <c r="Y1957" s="13">
        <v>183.1</v>
      </c>
      <c r="Z1957" s="13">
        <v>189.34</v>
      </c>
      <c r="AA1957" s="13">
        <v>195.83</v>
      </c>
      <c r="AB1957" s="13">
        <v>202.5</v>
      </c>
      <c r="AC1957" s="13">
        <v>209.45</v>
      </c>
      <c r="AD1957" s="13">
        <v>216.3</v>
      </c>
      <c r="AE1957" s="13">
        <v>223.35</v>
      </c>
      <c r="AF1957" s="13">
        <v>230.67</v>
      </c>
      <c r="AG1957" s="13">
        <v>237.92</v>
      </c>
      <c r="AH1957" s="13">
        <v>242.61</v>
      </c>
      <c r="AI1957" s="13">
        <v>243.65</v>
      </c>
      <c r="AJ1957" s="13">
        <v>244.31</v>
      </c>
      <c r="AK1957" s="13">
        <v>244.81</v>
      </c>
    </row>
    <row r="1958" spans="1:37" s="13" customFormat="1" x14ac:dyDescent="0.3">
      <c r="A1958" s="13" t="str">
        <f t="shared" si="50"/>
        <v>SDGbaseTRAv2_UrbAS_BAU_wICAGRcorr_GADJDYNofftestYIXhhd-2</v>
      </c>
      <c r="B1958" s="62" t="s">
        <v>221</v>
      </c>
      <c r="C1958" s="63" t="s">
        <v>278</v>
      </c>
      <c r="D1958" s="64" t="s">
        <v>95</v>
      </c>
      <c r="E1958" s="13" t="s">
        <v>86</v>
      </c>
      <c r="F1958" s="13">
        <v>130.16999999999999</v>
      </c>
      <c r="G1958" s="13">
        <v>128.19</v>
      </c>
      <c r="H1958" s="13">
        <v>126.55</v>
      </c>
      <c r="I1958" s="13">
        <v>130.06</v>
      </c>
      <c r="J1958" s="13">
        <v>132.91999999999999</v>
      </c>
      <c r="K1958" s="13">
        <v>135.66999999999999</v>
      </c>
      <c r="L1958" s="13">
        <v>138.94999999999999</v>
      </c>
      <c r="M1958" s="13">
        <v>142.58000000000001</v>
      </c>
      <c r="N1958" s="13">
        <v>146.43</v>
      </c>
      <c r="O1958" s="13">
        <v>150.76</v>
      </c>
      <c r="P1958" s="13">
        <v>155.51</v>
      </c>
      <c r="Q1958" s="13">
        <v>160.36000000000001</v>
      </c>
      <c r="R1958" s="13">
        <v>165.69</v>
      </c>
      <c r="S1958" s="13">
        <v>171.57</v>
      </c>
      <c r="T1958" s="13">
        <v>177.65</v>
      </c>
      <c r="U1958" s="13">
        <v>184.31</v>
      </c>
      <c r="V1958" s="13">
        <v>191.46</v>
      </c>
      <c r="W1958" s="13">
        <v>198.57</v>
      </c>
      <c r="X1958" s="13">
        <v>205.92</v>
      </c>
      <c r="Y1958" s="13">
        <v>213.26</v>
      </c>
      <c r="Z1958" s="13">
        <v>220.49</v>
      </c>
      <c r="AA1958" s="13">
        <v>227.97</v>
      </c>
      <c r="AB1958" s="13">
        <v>235.66</v>
      </c>
      <c r="AC1958" s="13">
        <v>243.66</v>
      </c>
      <c r="AD1958" s="13">
        <v>251.57</v>
      </c>
      <c r="AE1958" s="13">
        <v>259.70999999999998</v>
      </c>
      <c r="AF1958" s="13">
        <v>268.18</v>
      </c>
      <c r="AG1958" s="13">
        <v>276.45999999999998</v>
      </c>
      <c r="AH1958" s="13">
        <v>281.48</v>
      </c>
      <c r="AI1958" s="13">
        <v>282.48</v>
      </c>
      <c r="AJ1958" s="13">
        <v>283.06</v>
      </c>
      <c r="AK1958" s="13">
        <v>283.44</v>
      </c>
    </row>
    <row r="1959" spans="1:37" s="13" customFormat="1" x14ac:dyDescent="0.3">
      <c r="A1959" s="13" t="str">
        <f t="shared" si="50"/>
        <v>SDGbaseTRAv2_UrbAS_BAU_wICAGRcorr_GADJDYNofftestYIXhhd-3</v>
      </c>
      <c r="B1959" s="62" t="s">
        <v>221</v>
      </c>
      <c r="C1959" s="63" t="s">
        <v>278</v>
      </c>
      <c r="D1959" s="64" t="s">
        <v>95</v>
      </c>
      <c r="E1959" s="13" t="s">
        <v>87</v>
      </c>
      <c r="F1959" s="13">
        <v>160.16</v>
      </c>
      <c r="G1959" s="13">
        <v>157.06</v>
      </c>
      <c r="H1959" s="13">
        <v>156.01</v>
      </c>
      <c r="I1959" s="13">
        <v>160.11000000000001</v>
      </c>
      <c r="J1959" s="13">
        <v>163.47999999999999</v>
      </c>
      <c r="K1959" s="13">
        <v>166.79</v>
      </c>
      <c r="L1959" s="13">
        <v>170.75</v>
      </c>
      <c r="M1959" s="13">
        <v>175.11</v>
      </c>
      <c r="N1959" s="13">
        <v>179.79</v>
      </c>
      <c r="O1959" s="13">
        <v>185.03</v>
      </c>
      <c r="P1959" s="13">
        <v>190.78</v>
      </c>
      <c r="Q1959" s="13">
        <v>196.6</v>
      </c>
      <c r="R1959" s="13">
        <v>203.11</v>
      </c>
      <c r="S1959" s="13">
        <v>210.22</v>
      </c>
      <c r="T1959" s="13">
        <v>217.6</v>
      </c>
      <c r="U1959" s="13">
        <v>225.72</v>
      </c>
      <c r="V1959" s="13">
        <v>234.37</v>
      </c>
      <c r="W1959" s="13">
        <v>242.98</v>
      </c>
      <c r="X1959" s="13">
        <v>251.85</v>
      </c>
      <c r="Y1959" s="13">
        <v>260.64999999999998</v>
      </c>
      <c r="Z1959" s="13">
        <v>269.37</v>
      </c>
      <c r="AA1959" s="13">
        <v>278.33999999999997</v>
      </c>
      <c r="AB1959" s="13">
        <v>287.62</v>
      </c>
      <c r="AC1959" s="13">
        <v>297.18</v>
      </c>
      <c r="AD1959" s="13">
        <v>306.68</v>
      </c>
      <c r="AE1959" s="13">
        <v>316.48</v>
      </c>
      <c r="AF1959" s="13">
        <v>326.68</v>
      </c>
      <c r="AG1959" s="13">
        <v>336.52</v>
      </c>
      <c r="AH1959" s="13">
        <v>341.77</v>
      </c>
      <c r="AI1959" s="13">
        <v>342.63</v>
      </c>
      <c r="AJ1959" s="13">
        <v>343.09</v>
      </c>
      <c r="AK1959" s="13">
        <v>343.29</v>
      </c>
    </row>
    <row r="1960" spans="1:37" s="13" customFormat="1" x14ac:dyDescent="0.3">
      <c r="A1960" s="13" t="str">
        <f t="shared" si="50"/>
        <v>SDGbaseTRAv2_UrbAS_BAU_wICAGRcorr_GADJDYNofftestYIXhhd-4</v>
      </c>
      <c r="B1960" s="62" t="s">
        <v>221</v>
      </c>
      <c r="C1960" s="63" t="s">
        <v>278</v>
      </c>
      <c r="D1960" s="64" t="s">
        <v>95</v>
      </c>
      <c r="E1960" s="13" t="s">
        <v>88</v>
      </c>
      <c r="F1960" s="13">
        <v>173.02</v>
      </c>
      <c r="G1960" s="13">
        <v>168.81</v>
      </c>
      <c r="H1960" s="13">
        <v>168.9</v>
      </c>
      <c r="I1960" s="13">
        <v>173.09</v>
      </c>
      <c r="J1960" s="13">
        <v>176.53</v>
      </c>
      <c r="K1960" s="13">
        <v>180.02</v>
      </c>
      <c r="L1960" s="13">
        <v>184.21</v>
      </c>
      <c r="M1960" s="13">
        <v>188.81</v>
      </c>
      <c r="N1960" s="13">
        <v>193.77</v>
      </c>
      <c r="O1960" s="13">
        <v>199.33</v>
      </c>
      <c r="P1960" s="13">
        <v>205.42</v>
      </c>
      <c r="Q1960" s="13">
        <v>211.52</v>
      </c>
      <c r="R1960" s="13">
        <v>218.49</v>
      </c>
      <c r="S1960" s="13">
        <v>226.03</v>
      </c>
      <c r="T1960" s="13">
        <v>233.86</v>
      </c>
      <c r="U1960" s="13">
        <v>242.55</v>
      </c>
      <c r="V1960" s="13">
        <v>251.71</v>
      </c>
      <c r="W1960" s="13">
        <v>260.85000000000002</v>
      </c>
      <c r="X1960" s="13">
        <v>270.22000000000003</v>
      </c>
      <c r="Y1960" s="13">
        <v>279.43</v>
      </c>
      <c r="Z1960" s="13">
        <v>288.62</v>
      </c>
      <c r="AA1960" s="13">
        <v>298.01</v>
      </c>
      <c r="AB1960" s="13">
        <v>307.82</v>
      </c>
      <c r="AC1960" s="13">
        <v>317.76</v>
      </c>
      <c r="AD1960" s="13">
        <v>327.74</v>
      </c>
      <c r="AE1960" s="13">
        <v>338.06</v>
      </c>
      <c r="AF1960" s="13">
        <v>348.79</v>
      </c>
      <c r="AG1960" s="13">
        <v>358.96</v>
      </c>
      <c r="AH1960" s="13">
        <v>363.45</v>
      </c>
      <c r="AI1960" s="13">
        <v>363.88</v>
      </c>
      <c r="AJ1960" s="13">
        <v>364.05</v>
      </c>
      <c r="AK1960" s="13">
        <v>363.92</v>
      </c>
    </row>
    <row r="1961" spans="1:37" s="13" customFormat="1" x14ac:dyDescent="0.3">
      <c r="A1961" s="13" t="str">
        <f t="shared" si="50"/>
        <v>SDGbaseTRAv2_UrbAS_BAU_wICAGRcorr_GADJDYNofftestYIXhhd-5</v>
      </c>
      <c r="B1961" s="62" t="s">
        <v>221</v>
      </c>
      <c r="C1961" s="63" t="s">
        <v>278</v>
      </c>
      <c r="D1961" s="64" t="s">
        <v>95</v>
      </c>
      <c r="E1961" s="13" t="s">
        <v>89</v>
      </c>
      <c r="F1961" s="13">
        <v>238.85</v>
      </c>
      <c r="G1961" s="13">
        <v>231.64</v>
      </c>
      <c r="H1961" s="13">
        <v>234.08</v>
      </c>
      <c r="I1961" s="13">
        <v>239.39</v>
      </c>
      <c r="J1961" s="13">
        <v>243.78</v>
      </c>
      <c r="K1961" s="13">
        <v>248.43</v>
      </c>
      <c r="L1961" s="13">
        <v>254.05</v>
      </c>
      <c r="M1961" s="13">
        <v>260.2</v>
      </c>
      <c r="N1961" s="13">
        <v>266.89</v>
      </c>
      <c r="O1961" s="13">
        <v>274.33999999999997</v>
      </c>
      <c r="P1961" s="13">
        <v>282.5</v>
      </c>
      <c r="Q1961" s="13">
        <v>290.60000000000002</v>
      </c>
      <c r="R1961" s="13">
        <v>300.12</v>
      </c>
      <c r="S1961" s="13">
        <v>310.25</v>
      </c>
      <c r="T1961" s="13">
        <v>320.8</v>
      </c>
      <c r="U1961" s="13">
        <v>332.63</v>
      </c>
      <c r="V1961" s="13">
        <v>344.89</v>
      </c>
      <c r="W1961" s="13">
        <v>357.19</v>
      </c>
      <c r="X1961" s="13">
        <v>369.73</v>
      </c>
      <c r="Y1961" s="13">
        <v>381.86</v>
      </c>
      <c r="Z1961" s="13">
        <v>394.08</v>
      </c>
      <c r="AA1961" s="13">
        <v>406.46</v>
      </c>
      <c r="AB1961" s="13">
        <v>419.44</v>
      </c>
      <c r="AC1961" s="13">
        <v>432.4</v>
      </c>
      <c r="AD1961" s="13">
        <v>445.59</v>
      </c>
      <c r="AE1961" s="13">
        <v>459.31</v>
      </c>
      <c r="AF1961" s="13">
        <v>473.58</v>
      </c>
      <c r="AG1961" s="13">
        <v>486.79</v>
      </c>
      <c r="AH1961" s="13">
        <v>490.63</v>
      </c>
      <c r="AI1961" s="13">
        <v>490.23</v>
      </c>
      <c r="AJ1961" s="13">
        <v>489.83</v>
      </c>
      <c r="AK1961" s="13">
        <v>489.04</v>
      </c>
    </row>
    <row r="1962" spans="1:37" s="13" customFormat="1" x14ac:dyDescent="0.3">
      <c r="A1962" s="13" t="str">
        <f t="shared" si="50"/>
        <v>SDGbaseTRAv2_UrbAS_BAU_wICAGRcorr_GADJDYNofftestYIXhhd-6</v>
      </c>
      <c r="B1962" s="62" t="s">
        <v>221</v>
      </c>
      <c r="C1962" s="63" t="s">
        <v>278</v>
      </c>
      <c r="D1962" s="64" t="s">
        <v>95</v>
      </c>
      <c r="E1962" s="13" t="s">
        <v>90</v>
      </c>
      <c r="F1962" s="13">
        <v>288.75</v>
      </c>
      <c r="G1962" s="13">
        <v>276.86</v>
      </c>
      <c r="H1962" s="13">
        <v>282.88</v>
      </c>
      <c r="I1962" s="13">
        <v>288.74</v>
      </c>
      <c r="J1962" s="13">
        <v>293.45999999999998</v>
      </c>
      <c r="K1962" s="13">
        <v>298.88</v>
      </c>
      <c r="L1962" s="13">
        <v>305.43</v>
      </c>
      <c r="M1962" s="13">
        <v>312.55</v>
      </c>
      <c r="N1962" s="13">
        <v>320.39999999999998</v>
      </c>
      <c r="O1962" s="13">
        <v>329.06</v>
      </c>
      <c r="P1962" s="13">
        <v>338.59</v>
      </c>
      <c r="Q1962" s="13">
        <v>347.96</v>
      </c>
      <c r="R1962" s="13">
        <v>359.33</v>
      </c>
      <c r="S1962" s="13">
        <v>371.19</v>
      </c>
      <c r="T1962" s="13">
        <v>383.6</v>
      </c>
      <c r="U1962" s="13">
        <v>397.66</v>
      </c>
      <c r="V1962" s="13">
        <v>412.01</v>
      </c>
      <c r="W1962" s="13">
        <v>426.45</v>
      </c>
      <c r="X1962" s="13">
        <v>441.09</v>
      </c>
      <c r="Y1962" s="13">
        <v>455.03</v>
      </c>
      <c r="Z1962" s="13">
        <v>469.3</v>
      </c>
      <c r="AA1962" s="13">
        <v>483.57</v>
      </c>
      <c r="AB1962" s="13">
        <v>498.66</v>
      </c>
      <c r="AC1962" s="13">
        <v>513.42999999999995</v>
      </c>
      <c r="AD1962" s="13">
        <v>528.66</v>
      </c>
      <c r="AE1962" s="13">
        <v>544.55999999999995</v>
      </c>
      <c r="AF1962" s="13">
        <v>561.08000000000004</v>
      </c>
      <c r="AG1962" s="13">
        <v>575.91999999999996</v>
      </c>
      <c r="AH1962" s="13">
        <v>577.94000000000005</v>
      </c>
      <c r="AI1962" s="13">
        <v>576.42999999999995</v>
      </c>
      <c r="AJ1962" s="13">
        <v>575.19000000000005</v>
      </c>
      <c r="AK1962" s="13">
        <v>573.44000000000005</v>
      </c>
    </row>
    <row r="1963" spans="1:37" s="13" customFormat="1" x14ac:dyDescent="0.3">
      <c r="A1963" s="13" t="str">
        <f t="shared" si="50"/>
        <v>SDGbaseTRAv2_UrbAS_BAU_wICAGRcorr_GADJDYNofftestYIXhhd-7</v>
      </c>
      <c r="B1963" s="62" t="s">
        <v>221</v>
      </c>
      <c r="C1963" s="63" t="s">
        <v>278</v>
      </c>
      <c r="D1963" s="64" t="s">
        <v>95</v>
      </c>
      <c r="E1963" s="13" t="s">
        <v>91</v>
      </c>
      <c r="F1963" s="13">
        <v>412.51</v>
      </c>
      <c r="G1963" s="13">
        <v>392.61</v>
      </c>
      <c r="H1963" s="13">
        <v>404.49</v>
      </c>
      <c r="I1963" s="13">
        <v>412.24</v>
      </c>
      <c r="J1963" s="13">
        <v>418.34</v>
      </c>
      <c r="K1963" s="13">
        <v>425.91</v>
      </c>
      <c r="L1963" s="13">
        <v>435.02</v>
      </c>
      <c r="M1963" s="13">
        <v>444.86</v>
      </c>
      <c r="N1963" s="13">
        <v>455.8</v>
      </c>
      <c r="O1963" s="13">
        <v>467.75</v>
      </c>
      <c r="P1963" s="13">
        <v>480.97</v>
      </c>
      <c r="Q1963" s="13">
        <v>493.87</v>
      </c>
      <c r="R1963" s="13">
        <v>510.04</v>
      </c>
      <c r="S1963" s="13">
        <v>526.63</v>
      </c>
      <c r="T1963" s="13">
        <v>544.03</v>
      </c>
      <c r="U1963" s="13">
        <v>563.9</v>
      </c>
      <c r="V1963" s="13">
        <v>583.88</v>
      </c>
      <c r="W1963" s="13">
        <v>604.09</v>
      </c>
      <c r="X1963" s="13">
        <v>624.57000000000005</v>
      </c>
      <c r="Y1963" s="13">
        <v>643.79</v>
      </c>
      <c r="Z1963" s="13">
        <v>663.69</v>
      </c>
      <c r="AA1963" s="13">
        <v>683.37</v>
      </c>
      <c r="AB1963" s="13">
        <v>704.4</v>
      </c>
      <c r="AC1963" s="13">
        <v>724.54</v>
      </c>
      <c r="AD1963" s="13">
        <v>745.52</v>
      </c>
      <c r="AE1963" s="13">
        <v>767.49</v>
      </c>
      <c r="AF1963" s="13">
        <v>790.33</v>
      </c>
      <c r="AG1963" s="13">
        <v>810.45</v>
      </c>
      <c r="AH1963" s="13">
        <v>810.52</v>
      </c>
      <c r="AI1963" s="13">
        <v>807.21</v>
      </c>
      <c r="AJ1963" s="13">
        <v>804.61</v>
      </c>
      <c r="AK1963" s="13">
        <v>801.23</v>
      </c>
    </row>
    <row r="1964" spans="1:37" s="13" customFormat="1" x14ac:dyDescent="0.3">
      <c r="A1964" s="13" t="str">
        <f t="shared" si="50"/>
        <v>SDGbaseTRAv2_UrbAS_BAU_wICAGRcorr_GADJDYNofftestYIXhhd-8</v>
      </c>
      <c r="B1964" s="62" t="s">
        <v>221</v>
      </c>
      <c r="C1964" s="63" t="s">
        <v>278</v>
      </c>
      <c r="D1964" s="64" t="s">
        <v>95</v>
      </c>
      <c r="E1964" s="13" t="s">
        <v>92</v>
      </c>
      <c r="F1964" s="13">
        <v>748.01</v>
      </c>
      <c r="G1964" s="13">
        <v>704.09</v>
      </c>
      <c r="H1964" s="13">
        <v>733.04</v>
      </c>
      <c r="I1964" s="13">
        <v>745.79</v>
      </c>
      <c r="J1964" s="13">
        <v>755.2</v>
      </c>
      <c r="K1964" s="13">
        <v>768.62</v>
      </c>
      <c r="L1964" s="13">
        <v>784.61</v>
      </c>
      <c r="M1964" s="13">
        <v>801.7</v>
      </c>
      <c r="N1964" s="13">
        <v>820.85</v>
      </c>
      <c r="O1964" s="13">
        <v>841.29</v>
      </c>
      <c r="P1964" s="13">
        <v>864.31</v>
      </c>
      <c r="Q1964" s="13">
        <v>886.66</v>
      </c>
      <c r="R1964" s="13">
        <v>915.87</v>
      </c>
      <c r="S1964" s="13">
        <v>945.16</v>
      </c>
      <c r="T1964" s="13">
        <v>975.95</v>
      </c>
      <c r="U1964" s="13">
        <v>1011.39</v>
      </c>
      <c r="V1964" s="13">
        <v>1046.28</v>
      </c>
      <c r="W1964" s="13">
        <v>1081.9000000000001</v>
      </c>
      <c r="X1964" s="13">
        <v>1118.1099999999999</v>
      </c>
      <c r="Y1964" s="13">
        <v>1151.42</v>
      </c>
      <c r="Z1964" s="13">
        <v>1186.4000000000001</v>
      </c>
      <c r="AA1964" s="13">
        <v>1220.52</v>
      </c>
      <c r="AB1964" s="13">
        <v>1257.1099999999999</v>
      </c>
      <c r="AC1964" s="13">
        <v>1291.31</v>
      </c>
      <c r="AD1964" s="13">
        <v>1327.45</v>
      </c>
      <c r="AE1964" s="13">
        <v>1365.48</v>
      </c>
      <c r="AF1964" s="13">
        <v>1405.07</v>
      </c>
      <c r="AG1964" s="13">
        <v>1439.22</v>
      </c>
      <c r="AH1964" s="13">
        <v>1433.45</v>
      </c>
      <c r="AI1964" s="13">
        <v>1425.08</v>
      </c>
      <c r="AJ1964" s="13">
        <v>1418.7</v>
      </c>
      <c r="AK1964" s="13">
        <v>1410.85</v>
      </c>
    </row>
    <row r="1965" spans="1:37" s="13" customFormat="1" x14ac:dyDescent="0.3">
      <c r="A1965" s="13" t="str">
        <f t="shared" si="50"/>
        <v>SDGbaseTRAv2_UrbAS_BAU_wICAGRcorr_GADJDYNofftestYIXhhd-9</v>
      </c>
      <c r="B1965" s="62" t="s">
        <v>221</v>
      </c>
      <c r="C1965" s="63" t="s">
        <v>278</v>
      </c>
      <c r="D1965" s="64" t="s">
        <v>95</v>
      </c>
      <c r="E1965" s="13" t="s">
        <v>93</v>
      </c>
      <c r="F1965" s="13">
        <v>1780.4</v>
      </c>
      <c r="G1965" s="13">
        <v>1655.68</v>
      </c>
      <c r="H1965" s="13">
        <v>1736.54</v>
      </c>
      <c r="I1965" s="13">
        <v>1764.72</v>
      </c>
      <c r="J1965" s="13">
        <v>1783.72</v>
      </c>
      <c r="K1965" s="13">
        <v>1815.26</v>
      </c>
      <c r="L1965" s="13">
        <v>1851.91</v>
      </c>
      <c r="M1965" s="13">
        <v>1890.53</v>
      </c>
      <c r="N1965" s="13">
        <v>1934.41</v>
      </c>
      <c r="O1965" s="13">
        <v>1982.14</v>
      </c>
      <c r="P1965" s="13">
        <v>2035.12</v>
      </c>
      <c r="Q1965" s="13">
        <v>2086.29</v>
      </c>
      <c r="R1965" s="13">
        <v>2155.75</v>
      </c>
      <c r="S1965" s="13">
        <v>2224.1</v>
      </c>
      <c r="T1965" s="13">
        <v>2296.2199999999998</v>
      </c>
      <c r="U1965" s="13">
        <v>2379.75</v>
      </c>
      <c r="V1965" s="13">
        <v>2460.6799999999998</v>
      </c>
      <c r="W1965" s="13">
        <v>2543.92</v>
      </c>
      <c r="X1965" s="13">
        <v>2629.04</v>
      </c>
      <c r="Y1965" s="13">
        <v>2706.73</v>
      </c>
      <c r="Z1965" s="13">
        <v>2790.05</v>
      </c>
      <c r="AA1965" s="13">
        <v>2869.84</v>
      </c>
      <c r="AB1965" s="13">
        <v>2958.43</v>
      </c>
      <c r="AC1965" s="13">
        <v>3038.57</v>
      </c>
      <c r="AD1965" s="13">
        <v>3122.3</v>
      </c>
      <c r="AE1965" s="13">
        <v>3210.29</v>
      </c>
      <c r="AF1965" s="13">
        <v>3301.77</v>
      </c>
      <c r="AG1965" s="13">
        <v>3379.53</v>
      </c>
      <c r="AH1965" s="13">
        <v>3362.48</v>
      </c>
      <c r="AI1965" s="13">
        <v>3342.68</v>
      </c>
      <c r="AJ1965" s="13">
        <v>3325.94</v>
      </c>
      <c r="AK1965" s="13">
        <v>3304.56</v>
      </c>
    </row>
    <row r="1966" spans="1:37" s="13" customFormat="1" x14ac:dyDescent="0.3">
      <c r="A1966" s="13" t="str">
        <f t="shared" si="50"/>
        <v>SDGbaseTRAv2_UrbAS_BAU_wICAGRcorr_GADJDYNofftestC_YIXtotal</v>
      </c>
      <c r="B1966" s="62" t="s">
        <v>221</v>
      </c>
      <c r="C1966" s="63" t="s">
        <v>278</v>
      </c>
      <c r="D1966" s="64" t="s">
        <v>223</v>
      </c>
      <c r="E1966" s="13" t="s">
        <v>1</v>
      </c>
      <c r="F1966" s="13">
        <v>5873.17</v>
      </c>
      <c r="G1966" s="13">
        <v>5528.41</v>
      </c>
      <c r="H1966" s="13">
        <v>5696.26</v>
      </c>
      <c r="I1966" s="13">
        <v>5803.04</v>
      </c>
      <c r="J1966" s="13">
        <v>5883.93</v>
      </c>
      <c r="K1966" s="13">
        <v>5992.12</v>
      </c>
      <c r="L1966" s="13">
        <v>6116.61</v>
      </c>
      <c r="M1966" s="13">
        <v>6244.33</v>
      </c>
      <c r="N1966" s="13">
        <v>6387.42</v>
      </c>
      <c r="O1966" s="13">
        <v>6554.84</v>
      </c>
      <c r="P1966" s="13">
        <v>6734.81</v>
      </c>
      <c r="Q1966" s="13">
        <v>6912.06</v>
      </c>
      <c r="R1966" s="13">
        <v>7140.11</v>
      </c>
      <c r="S1966" s="13">
        <v>7369.77</v>
      </c>
      <c r="T1966" s="13">
        <v>7611.38</v>
      </c>
      <c r="U1966" s="13">
        <v>7887.37</v>
      </c>
      <c r="V1966" s="13">
        <v>8158.14</v>
      </c>
      <c r="W1966" s="13">
        <v>8436.98</v>
      </c>
      <c r="X1966" s="13">
        <v>8726.9500000000007</v>
      </c>
      <c r="Y1966" s="13">
        <v>9001.33</v>
      </c>
      <c r="Z1966" s="13">
        <v>9293.19</v>
      </c>
      <c r="AA1966" s="13">
        <v>9576.33</v>
      </c>
      <c r="AB1966" s="13">
        <v>9891.2800000000007</v>
      </c>
      <c r="AC1966" s="13">
        <v>10186.59</v>
      </c>
      <c r="AD1966" s="13">
        <v>10484.44</v>
      </c>
      <c r="AE1966" s="13">
        <v>10793.09</v>
      </c>
      <c r="AF1966" s="13">
        <v>11112.34</v>
      </c>
      <c r="AG1966" s="13">
        <v>11422.25</v>
      </c>
      <c r="AH1966" s="13">
        <v>11487.87</v>
      </c>
      <c r="AI1966" s="13">
        <v>11509.45</v>
      </c>
      <c r="AJ1966" s="13">
        <v>11524.7</v>
      </c>
      <c r="AK1966" s="13">
        <v>11519.03</v>
      </c>
    </row>
    <row r="1967" spans="1:37" s="13" customFormat="1" x14ac:dyDescent="0.3">
      <c r="A1967" s="13" t="str">
        <f t="shared" si="50"/>
        <v>SDGbaseTRAv2_UrbAS_BAU_wICAGRcorr_GADJDYNofftestTINSXent-n</v>
      </c>
      <c r="B1967" s="62" t="s">
        <v>221</v>
      </c>
      <c r="C1967" s="63" t="s">
        <v>278</v>
      </c>
      <c r="D1967" s="64" t="s">
        <v>94</v>
      </c>
      <c r="E1967" s="13" t="s">
        <v>82</v>
      </c>
      <c r="F1967" s="13">
        <v>0.14000000000000001</v>
      </c>
      <c r="G1967" s="13">
        <v>0.15</v>
      </c>
      <c r="H1967" s="13">
        <v>0.15</v>
      </c>
      <c r="I1967" s="13">
        <v>0.15</v>
      </c>
      <c r="J1967" s="13">
        <v>0.16</v>
      </c>
      <c r="K1967" s="13">
        <v>0.16</v>
      </c>
      <c r="L1967" s="13">
        <v>0.16</v>
      </c>
      <c r="M1967" s="13">
        <v>0.16</v>
      </c>
      <c r="N1967" s="13">
        <v>0.16</v>
      </c>
      <c r="O1967" s="13">
        <v>0.16</v>
      </c>
      <c r="P1967" s="13">
        <v>0.16</v>
      </c>
      <c r="Q1967" s="13">
        <v>0.16</v>
      </c>
      <c r="R1967" s="13">
        <v>0.16</v>
      </c>
      <c r="S1967" s="13">
        <v>0.16</v>
      </c>
      <c r="T1967" s="13">
        <v>0.15</v>
      </c>
      <c r="U1967" s="13">
        <v>0.15</v>
      </c>
      <c r="V1967" s="13">
        <v>0.15</v>
      </c>
      <c r="W1967" s="13">
        <v>0.14000000000000001</v>
      </c>
      <c r="X1967" s="13">
        <v>0.14000000000000001</v>
      </c>
      <c r="Y1967" s="13">
        <v>0.14000000000000001</v>
      </c>
      <c r="Z1967" s="13">
        <v>0.14000000000000001</v>
      </c>
      <c r="AA1967" s="13">
        <v>0.13</v>
      </c>
      <c r="AB1967" s="13">
        <v>0.13</v>
      </c>
      <c r="AC1967" s="13">
        <v>0.13</v>
      </c>
      <c r="AD1967" s="13">
        <v>0.13</v>
      </c>
      <c r="AE1967" s="13">
        <v>0.13</v>
      </c>
      <c r="AF1967" s="13">
        <v>0.12</v>
      </c>
      <c r="AG1967" s="13">
        <v>0.12</v>
      </c>
      <c r="AH1967" s="13">
        <v>0.12</v>
      </c>
      <c r="AI1967" s="13">
        <v>0.13</v>
      </c>
      <c r="AJ1967" s="13">
        <v>0.13</v>
      </c>
      <c r="AK1967" s="13">
        <v>0.13</v>
      </c>
    </row>
    <row r="1968" spans="1:37" s="13" customFormat="1" x14ac:dyDescent="0.3">
      <c r="A1968" s="13" t="str">
        <f t="shared" si="50"/>
        <v>SDGbaseTRAv2_UrbAS_BAU_wICAGRcorr_GADJDYNofftestTINSXent-e</v>
      </c>
      <c r="B1968" s="62" t="s">
        <v>221</v>
      </c>
      <c r="C1968" s="63" t="s">
        <v>278</v>
      </c>
      <c r="D1968" s="64" t="s">
        <v>94</v>
      </c>
      <c r="E1968" s="13" t="s">
        <v>83</v>
      </c>
      <c r="F1968" s="13">
        <v>0.11</v>
      </c>
      <c r="G1968" s="13">
        <v>0.12</v>
      </c>
      <c r="H1968" s="13">
        <v>0.12</v>
      </c>
      <c r="I1968" s="13">
        <v>0.12</v>
      </c>
      <c r="J1968" s="13">
        <v>0.12</v>
      </c>
      <c r="K1968" s="13">
        <v>0.12</v>
      </c>
      <c r="L1968" s="13">
        <v>0.12</v>
      </c>
      <c r="M1968" s="13">
        <v>0.12</v>
      </c>
      <c r="N1968" s="13">
        <v>0.12</v>
      </c>
      <c r="O1968" s="13">
        <v>0.12</v>
      </c>
      <c r="P1968" s="13">
        <v>0.12</v>
      </c>
      <c r="Q1968" s="13">
        <v>0.12</v>
      </c>
      <c r="R1968" s="13">
        <v>0.12</v>
      </c>
      <c r="S1968" s="13">
        <v>0.12</v>
      </c>
      <c r="T1968" s="13">
        <v>0.12</v>
      </c>
      <c r="U1968" s="13">
        <v>0.12</v>
      </c>
      <c r="V1968" s="13">
        <v>0.12</v>
      </c>
      <c r="W1968" s="13">
        <v>0.12</v>
      </c>
      <c r="X1968" s="13">
        <v>0.12</v>
      </c>
      <c r="Y1968" s="13">
        <v>0.12</v>
      </c>
      <c r="Z1968" s="13">
        <v>0.12</v>
      </c>
      <c r="AA1968" s="13">
        <v>0.11</v>
      </c>
      <c r="AB1968" s="13">
        <v>0.11</v>
      </c>
      <c r="AC1968" s="13">
        <v>0.11</v>
      </c>
      <c r="AD1968" s="13">
        <v>0.11</v>
      </c>
      <c r="AE1968" s="13">
        <v>0.11</v>
      </c>
      <c r="AF1968" s="13">
        <v>0.11</v>
      </c>
      <c r="AG1968" s="13">
        <v>0.11</v>
      </c>
      <c r="AH1968" s="13">
        <v>0.11</v>
      </c>
      <c r="AI1968" s="13">
        <v>0.11</v>
      </c>
      <c r="AJ1968" s="13">
        <v>0.11</v>
      </c>
      <c r="AK1968" s="13">
        <v>0.11</v>
      </c>
    </row>
    <row r="1969" spans="1:37" s="13" customFormat="1" x14ac:dyDescent="0.3">
      <c r="A1969" s="13" t="str">
        <f t="shared" si="50"/>
        <v>SDGbaseTRAv2_UrbAS_BAU_wICAGRcorr_GADJDYNofftestTINSXhhd-0</v>
      </c>
      <c r="B1969" s="62" t="s">
        <v>221</v>
      </c>
      <c r="C1969" s="63" t="s">
        <v>278</v>
      </c>
      <c r="D1969" s="64" t="s">
        <v>94</v>
      </c>
      <c r="E1969" s="13" t="s">
        <v>84</v>
      </c>
      <c r="F1969" s="13">
        <v>0</v>
      </c>
      <c r="G1969" s="13">
        <v>0</v>
      </c>
      <c r="H1969" s="13">
        <v>0</v>
      </c>
      <c r="I1969" s="13">
        <v>0</v>
      </c>
      <c r="J1969" s="13">
        <v>0</v>
      </c>
      <c r="K1969" s="13">
        <v>0</v>
      </c>
      <c r="L1969" s="13">
        <v>0</v>
      </c>
      <c r="M1969" s="13">
        <v>0</v>
      </c>
      <c r="N1969" s="13">
        <v>0</v>
      </c>
      <c r="O1969" s="13">
        <v>0</v>
      </c>
      <c r="P1969" s="13">
        <v>0</v>
      </c>
      <c r="Q1969" s="13">
        <v>0</v>
      </c>
      <c r="R1969" s="13">
        <v>0</v>
      </c>
      <c r="S1969" s="13">
        <v>0</v>
      </c>
      <c r="T1969" s="13">
        <v>0</v>
      </c>
      <c r="U1969" s="13">
        <v>0</v>
      </c>
      <c r="V1969" s="13">
        <v>0</v>
      </c>
      <c r="W1969" s="13">
        <v>0</v>
      </c>
      <c r="X1969" s="13">
        <v>0</v>
      </c>
      <c r="Y1969" s="13">
        <v>0</v>
      </c>
      <c r="Z1969" s="13">
        <v>0</v>
      </c>
      <c r="AA1969" s="13">
        <v>0</v>
      </c>
      <c r="AB1969" s="13">
        <v>0</v>
      </c>
      <c r="AC1969" s="13">
        <v>0</v>
      </c>
      <c r="AD1969" s="13">
        <v>0</v>
      </c>
      <c r="AE1969" s="13">
        <v>0</v>
      </c>
      <c r="AF1969" s="13">
        <v>0</v>
      </c>
      <c r="AG1969" s="13">
        <v>0</v>
      </c>
      <c r="AH1969" s="13">
        <v>0</v>
      </c>
      <c r="AI1969" s="13">
        <v>0</v>
      </c>
      <c r="AJ1969" s="13">
        <v>0</v>
      </c>
      <c r="AK1969" s="13">
        <v>0</v>
      </c>
    </row>
    <row r="1970" spans="1:37" s="13" customFormat="1" x14ac:dyDescent="0.3">
      <c r="A1970" s="13" t="str">
        <f t="shared" si="50"/>
        <v>SDGbaseTRAv2_UrbAS_BAU_wICAGRcorr_GADJDYNofftestTINSXhhd-1</v>
      </c>
      <c r="B1970" s="62" t="s">
        <v>221</v>
      </c>
      <c r="C1970" s="63" t="s">
        <v>278</v>
      </c>
      <c r="D1970" s="64" t="s">
        <v>94</v>
      </c>
      <c r="E1970" s="13" t="s">
        <v>85</v>
      </c>
      <c r="F1970" s="13">
        <v>0</v>
      </c>
      <c r="G1970" s="13">
        <v>0</v>
      </c>
      <c r="H1970" s="13">
        <v>0</v>
      </c>
      <c r="I1970" s="13">
        <v>0</v>
      </c>
      <c r="J1970" s="13">
        <v>0</v>
      </c>
      <c r="K1970" s="13">
        <v>0</v>
      </c>
      <c r="L1970" s="13">
        <v>0</v>
      </c>
      <c r="M1970" s="13">
        <v>0</v>
      </c>
      <c r="N1970" s="13">
        <v>0</v>
      </c>
      <c r="O1970" s="13">
        <v>0</v>
      </c>
      <c r="P1970" s="13">
        <v>0</v>
      </c>
      <c r="Q1970" s="13">
        <v>0</v>
      </c>
      <c r="R1970" s="13">
        <v>0</v>
      </c>
      <c r="S1970" s="13">
        <v>0</v>
      </c>
      <c r="T1970" s="13">
        <v>0</v>
      </c>
      <c r="U1970" s="13">
        <v>0</v>
      </c>
      <c r="V1970" s="13">
        <v>0</v>
      </c>
      <c r="W1970" s="13">
        <v>0</v>
      </c>
      <c r="X1970" s="13">
        <v>0</v>
      </c>
      <c r="Y1970" s="13">
        <v>0</v>
      </c>
      <c r="Z1970" s="13">
        <v>0</v>
      </c>
      <c r="AA1970" s="13">
        <v>0</v>
      </c>
      <c r="AB1970" s="13">
        <v>0</v>
      </c>
      <c r="AC1970" s="13">
        <v>0</v>
      </c>
      <c r="AD1970" s="13">
        <v>0</v>
      </c>
      <c r="AE1970" s="13">
        <v>0</v>
      </c>
      <c r="AF1970" s="13">
        <v>0</v>
      </c>
      <c r="AG1970" s="13">
        <v>0</v>
      </c>
      <c r="AH1970" s="13">
        <v>0</v>
      </c>
      <c r="AI1970" s="13">
        <v>0</v>
      </c>
      <c r="AJ1970" s="13">
        <v>0</v>
      </c>
      <c r="AK1970" s="13">
        <v>0</v>
      </c>
    </row>
    <row r="1971" spans="1:37" s="13" customFormat="1" x14ac:dyDescent="0.3">
      <c r="A1971" s="13" t="str">
        <f t="shared" si="50"/>
        <v>SDGbaseTRAv2_UrbAS_BAU_wICAGRcorr_GADJDYNofftestTINSXhhd-2</v>
      </c>
      <c r="B1971" s="62" t="s">
        <v>221</v>
      </c>
      <c r="C1971" s="63" t="s">
        <v>278</v>
      </c>
      <c r="D1971" s="64" t="s">
        <v>94</v>
      </c>
      <c r="E1971" s="13" t="s">
        <v>86</v>
      </c>
      <c r="F1971" s="13">
        <v>0.01</v>
      </c>
      <c r="G1971" s="13">
        <v>0.01</v>
      </c>
      <c r="H1971" s="13">
        <v>0.01</v>
      </c>
      <c r="I1971" s="13">
        <v>0.01</v>
      </c>
      <c r="J1971" s="13">
        <v>0.01</v>
      </c>
      <c r="K1971" s="13">
        <v>0.01</v>
      </c>
      <c r="L1971" s="13">
        <v>0.01</v>
      </c>
      <c r="M1971" s="13">
        <v>0.01</v>
      </c>
      <c r="N1971" s="13">
        <v>0.01</v>
      </c>
      <c r="O1971" s="13">
        <v>0.01</v>
      </c>
      <c r="P1971" s="13">
        <v>0.01</v>
      </c>
      <c r="Q1971" s="13">
        <v>0.01</v>
      </c>
      <c r="R1971" s="13">
        <v>0.01</v>
      </c>
      <c r="S1971" s="13">
        <v>0.01</v>
      </c>
      <c r="T1971" s="13">
        <v>0.01</v>
      </c>
      <c r="U1971" s="13">
        <v>0.01</v>
      </c>
      <c r="V1971" s="13">
        <v>0.01</v>
      </c>
      <c r="W1971" s="13">
        <v>0.01</v>
      </c>
      <c r="X1971" s="13">
        <v>0.01</v>
      </c>
      <c r="Y1971" s="13">
        <v>0.01</v>
      </c>
      <c r="Z1971" s="13">
        <v>0.01</v>
      </c>
      <c r="AA1971" s="13">
        <v>0.01</v>
      </c>
      <c r="AB1971" s="13">
        <v>0.01</v>
      </c>
      <c r="AC1971" s="13">
        <v>0.01</v>
      </c>
      <c r="AD1971" s="13">
        <v>0.01</v>
      </c>
      <c r="AE1971" s="13">
        <v>0.01</v>
      </c>
      <c r="AF1971" s="13">
        <v>0.01</v>
      </c>
      <c r="AG1971" s="13">
        <v>0.01</v>
      </c>
      <c r="AH1971" s="13">
        <v>0.01</v>
      </c>
      <c r="AI1971" s="13">
        <v>0.01</v>
      </c>
      <c r="AJ1971" s="13">
        <v>0.01</v>
      </c>
      <c r="AK1971" s="13">
        <v>0.01</v>
      </c>
    </row>
    <row r="1972" spans="1:37" s="13" customFormat="1" x14ac:dyDescent="0.3">
      <c r="A1972" s="13" t="str">
        <f t="shared" si="50"/>
        <v>SDGbaseTRAv2_UrbAS_BAU_wICAGRcorr_GADJDYNofftestTINSXhhd-3</v>
      </c>
      <c r="B1972" s="62" t="s">
        <v>221</v>
      </c>
      <c r="C1972" s="63" t="s">
        <v>278</v>
      </c>
      <c r="D1972" s="64" t="s">
        <v>94</v>
      </c>
      <c r="E1972" s="13" t="s">
        <v>87</v>
      </c>
      <c r="F1972" s="13">
        <v>0.01</v>
      </c>
      <c r="G1972" s="13">
        <v>0.01</v>
      </c>
      <c r="H1972" s="13">
        <v>0.01</v>
      </c>
      <c r="I1972" s="13">
        <v>0.01</v>
      </c>
      <c r="J1972" s="13">
        <v>0.01</v>
      </c>
      <c r="K1972" s="13">
        <v>0.01</v>
      </c>
      <c r="L1972" s="13">
        <v>0.01</v>
      </c>
      <c r="M1972" s="13">
        <v>0.01</v>
      </c>
      <c r="N1972" s="13">
        <v>0.01</v>
      </c>
      <c r="O1972" s="13">
        <v>0.01</v>
      </c>
      <c r="P1972" s="13">
        <v>0.01</v>
      </c>
      <c r="Q1972" s="13">
        <v>0.01</v>
      </c>
      <c r="R1972" s="13">
        <v>0.01</v>
      </c>
      <c r="S1972" s="13">
        <v>0.01</v>
      </c>
      <c r="T1972" s="13">
        <v>0.01</v>
      </c>
      <c r="U1972" s="13">
        <v>0.01</v>
      </c>
      <c r="V1972" s="13">
        <v>0.01</v>
      </c>
      <c r="W1972" s="13">
        <v>0.01</v>
      </c>
      <c r="X1972" s="13">
        <v>0.01</v>
      </c>
      <c r="Y1972" s="13">
        <v>0.01</v>
      </c>
      <c r="Z1972" s="13">
        <v>0.01</v>
      </c>
      <c r="AA1972" s="13">
        <v>0.01</v>
      </c>
      <c r="AB1972" s="13">
        <v>0.01</v>
      </c>
      <c r="AC1972" s="13">
        <v>0.01</v>
      </c>
      <c r="AD1972" s="13">
        <v>0.01</v>
      </c>
      <c r="AE1972" s="13">
        <v>0.01</v>
      </c>
      <c r="AF1972" s="13">
        <v>0.01</v>
      </c>
      <c r="AG1972" s="13">
        <v>0.01</v>
      </c>
      <c r="AH1972" s="13">
        <v>0.01</v>
      </c>
      <c r="AI1972" s="13">
        <v>0.01</v>
      </c>
      <c r="AJ1972" s="13">
        <v>0.01</v>
      </c>
      <c r="AK1972" s="13">
        <v>0.01</v>
      </c>
    </row>
    <row r="1973" spans="1:37" s="13" customFormat="1" x14ac:dyDescent="0.3">
      <c r="A1973" s="13" t="str">
        <f t="shared" si="50"/>
        <v>SDGbaseTRAv2_UrbAS_BAU_wICAGRcorr_GADJDYNofftestTINSXhhd-4</v>
      </c>
      <c r="B1973" s="62" t="s">
        <v>221</v>
      </c>
      <c r="C1973" s="63" t="s">
        <v>278</v>
      </c>
      <c r="D1973" s="64" t="s">
        <v>94</v>
      </c>
      <c r="E1973" s="13" t="s">
        <v>88</v>
      </c>
      <c r="F1973" s="13">
        <v>0.02</v>
      </c>
      <c r="G1973" s="13">
        <v>0.02</v>
      </c>
      <c r="H1973" s="13">
        <v>0.02</v>
      </c>
      <c r="I1973" s="13">
        <v>0.02</v>
      </c>
      <c r="J1973" s="13">
        <v>0.02</v>
      </c>
      <c r="K1973" s="13">
        <v>0.02</v>
      </c>
      <c r="L1973" s="13">
        <v>0.02</v>
      </c>
      <c r="M1973" s="13">
        <v>0.02</v>
      </c>
      <c r="N1973" s="13">
        <v>0.02</v>
      </c>
      <c r="O1973" s="13">
        <v>0.02</v>
      </c>
      <c r="P1973" s="13">
        <v>0.02</v>
      </c>
      <c r="Q1973" s="13">
        <v>0.02</v>
      </c>
      <c r="R1973" s="13">
        <v>0.02</v>
      </c>
      <c r="S1973" s="13">
        <v>0.02</v>
      </c>
      <c r="T1973" s="13">
        <v>0.02</v>
      </c>
      <c r="U1973" s="13">
        <v>0.02</v>
      </c>
      <c r="V1973" s="13">
        <v>0.02</v>
      </c>
      <c r="W1973" s="13">
        <v>0.02</v>
      </c>
      <c r="X1973" s="13">
        <v>0.02</v>
      </c>
      <c r="Y1973" s="13">
        <v>0.02</v>
      </c>
      <c r="Z1973" s="13">
        <v>0.02</v>
      </c>
      <c r="AA1973" s="13">
        <v>0.02</v>
      </c>
      <c r="AB1973" s="13">
        <v>0.02</v>
      </c>
      <c r="AC1973" s="13">
        <v>0.02</v>
      </c>
      <c r="AD1973" s="13">
        <v>0.02</v>
      </c>
      <c r="AE1973" s="13">
        <v>0.02</v>
      </c>
      <c r="AF1973" s="13">
        <v>0.02</v>
      </c>
      <c r="AG1973" s="13">
        <v>0.02</v>
      </c>
      <c r="AH1973" s="13">
        <v>0.02</v>
      </c>
      <c r="AI1973" s="13">
        <v>0.02</v>
      </c>
      <c r="AJ1973" s="13">
        <v>0.02</v>
      </c>
      <c r="AK1973" s="13">
        <v>0.02</v>
      </c>
    </row>
    <row r="1974" spans="1:37" s="13" customFormat="1" x14ac:dyDescent="0.3">
      <c r="A1974" s="13" t="str">
        <f t="shared" si="50"/>
        <v>SDGbaseTRAv2_UrbAS_BAU_wICAGRcorr_GADJDYNofftestTINSXhhd-5</v>
      </c>
      <c r="B1974" s="62" t="s">
        <v>221</v>
      </c>
      <c r="C1974" s="63" t="s">
        <v>278</v>
      </c>
      <c r="D1974" s="64" t="s">
        <v>94</v>
      </c>
      <c r="E1974" s="13" t="s">
        <v>89</v>
      </c>
      <c r="F1974" s="13">
        <v>0.04</v>
      </c>
      <c r="G1974" s="13">
        <v>0.04</v>
      </c>
      <c r="H1974" s="13">
        <v>0.04</v>
      </c>
      <c r="I1974" s="13">
        <v>0.04</v>
      </c>
      <c r="J1974" s="13">
        <v>0.04</v>
      </c>
      <c r="K1974" s="13">
        <v>0.04</v>
      </c>
      <c r="L1974" s="13">
        <v>0.04</v>
      </c>
      <c r="M1974" s="13">
        <v>0.04</v>
      </c>
      <c r="N1974" s="13">
        <v>0.04</v>
      </c>
      <c r="O1974" s="13">
        <v>0.04</v>
      </c>
      <c r="P1974" s="13">
        <v>0.04</v>
      </c>
      <c r="Q1974" s="13">
        <v>0.04</v>
      </c>
      <c r="R1974" s="13">
        <v>0.04</v>
      </c>
      <c r="S1974" s="13">
        <v>0.04</v>
      </c>
      <c r="T1974" s="13">
        <v>0.04</v>
      </c>
      <c r="U1974" s="13">
        <v>0.04</v>
      </c>
      <c r="V1974" s="13">
        <v>0.04</v>
      </c>
      <c r="W1974" s="13">
        <v>0.04</v>
      </c>
      <c r="X1974" s="13">
        <v>0.04</v>
      </c>
      <c r="Y1974" s="13">
        <v>0.04</v>
      </c>
      <c r="Z1974" s="13">
        <v>0.04</v>
      </c>
      <c r="AA1974" s="13">
        <v>0.04</v>
      </c>
      <c r="AB1974" s="13">
        <v>0.04</v>
      </c>
      <c r="AC1974" s="13">
        <v>0.03</v>
      </c>
      <c r="AD1974" s="13">
        <v>0.03</v>
      </c>
      <c r="AE1974" s="13">
        <v>0.03</v>
      </c>
      <c r="AF1974" s="13">
        <v>0.03</v>
      </c>
      <c r="AG1974" s="13">
        <v>0.03</v>
      </c>
      <c r="AH1974" s="13">
        <v>0.03</v>
      </c>
      <c r="AI1974" s="13">
        <v>0.03</v>
      </c>
      <c r="AJ1974" s="13">
        <v>0.04</v>
      </c>
      <c r="AK1974" s="13">
        <v>0.04</v>
      </c>
    </row>
    <row r="1975" spans="1:37" s="13" customFormat="1" x14ac:dyDescent="0.3">
      <c r="A1975" s="13" t="str">
        <f t="shared" si="50"/>
        <v>SDGbaseTRAv2_UrbAS_BAU_wICAGRcorr_GADJDYNofftestTINSXhhd-6</v>
      </c>
      <c r="B1975" s="62" t="s">
        <v>221</v>
      </c>
      <c r="C1975" s="63" t="s">
        <v>278</v>
      </c>
      <c r="D1975" s="64" t="s">
        <v>94</v>
      </c>
      <c r="E1975" s="13" t="s">
        <v>90</v>
      </c>
      <c r="F1975" s="13">
        <v>0.05</v>
      </c>
      <c r="G1975" s="13">
        <v>0.05</v>
      </c>
      <c r="H1975" s="13">
        <v>0.05</v>
      </c>
      <c r="I1975" s="13">
        <v>0.05</v>
      </c>
      <c r="J1975" s="13">
        <v>0.06</v>
      </c>
      <c r="K1975" s="13">
        <v>0.06</v>
      </c>
      <c r="L1975" s="13">
        <v>0.06</v>
      </c>
      <c r="M1975" s="13">
        <v>0.06</v>
      </c>
      <c r="N1975" s="13">
        <v>0.06</v>
      </c>
      <c r="O1975" s="13">
        <v>0.06</v>
      </c>
      <c r="P1975" s="13">
        <v>0.06</v>
      </c>
      <c r="Q1975" s="13">
        <v>0.06</v>
      </c>
      <c r="R1975" s="13">
        <v>0.06</v>
      </c>
      <c r="S1975" s="13">
        <v>0.06</v>
      </c>
      <c r="T1975" s="13">
        <v>0.06</v>
      </c>
      <c r="U1975" s="13">
        <v>0.05</v>
      </c>
      <c r="V1975" s="13">
        <v>0.05</v>
      </c>
      <c r="W1975" s="13">
        <v>0.05</v>
      </c>
      <c r="X1975" s="13">
        <v>0.05</v>
      </c>
      <c r="Y1975" s="13">
        <v>0.05</v>
      </c>
      <c r="Z1975" s="13">
        <v>0.05</v>
      </c>
      <c r="AA1975" s="13">
        <v>0.05</v>
      </c>
      <c r="AB1975" s="13">
        <v>0.05</v>
      </c>
      <c r="AC1975" s="13">
        <v>0.05</v>
      </c>
      <c r="AD1975" s="13">
        <v>0.05</v>
      </c>
      <c r="AE1975" s="13">
        <v>0.05</v>
      </c>
      <c r="AF1975" s="13">
        <v>0.04</v>
      </c>
      <c r="AG1975" s="13">
        <v>0.04</v>
      </c>
      <c r="AH1975" s="13">
        <v>0.05</v>
      </c>
      <c r="AI1975" s="13">
        <v>0.05</v>
      </c>
      <c r="AJ1975" s="13">
        <v>0.05</v>
      </c>
      <c r="AK1975" s="13">
        <v>0.05</v>
      </c>
    </row>
    <row r="1976" spans="1:37" s="13" customFormat="1" x14ac:dyDescent="0.3">
      <c r="A1976" s="13" t="str">
        <f t="shared" si="50"/>
        <v>SDGbaseTRAv2_UrbAS_BAU_wICAGRcorr_GADJDYNofftestTINSXhhd-7</v>
      </c>
      <c r="B1976" s="62" t="s">
        <v>221</v>
      </c>
      <c r="C1976" s="63" t="s">
        <v>278</v>
      </c>
      <c r="D1976" s="64" t="s">
        <v>94</v>
      </c>
      <c r="E1976" s="13" t="s">
        <v>91</v>
      </c>
      <c r="F1976" s="13">
        <v>0.08</v>
      </c>
      <c r="G1976" s="13">
        <v>0.09</v>
      </c>
      <c r="H1976" s="13">
        <v>0.09</v>
      </c>
      <c r="I1976" s="13">
        <v>0.09</v>
      </c>
      <c r="J1976" s="13">
        <v>0.09</v>
      </c>
      <c r="K1976" s="13">
        <v>0.09</v>
      </c>
      <c r="L1976" s="13">
        <v>0.09</v>
      </c>
      <c r="M1976" s="13">
        <v>0.09</v>
      </c>
      <c r="N1976" s="13">
        <v>0.09</v>
      </c>
      <c r="O1976" s="13">
        <v>0.09</v>
      </c>
      <c r="P1976" s="13">
        <v>0.09</v>
      </c>
      <c r="Q1976" s="13">
        <v>0.09</v>
      </c>
      <c r="R1976" s="13">
        <v>0.09</v>
      </c>
      <c r="S1976" s="13">
        <v>0.09</v>
      </c>
      <c r="T1976" s="13">
        <v>0.09</v>
      </c>
      <c r="U1976" s="13">
        <v>0.09</v>
      </c>
      <c r="V1976" s="13">
        <v>0.09</v>
      </c>
      <c r="W1976" s="13">
        <v>0.08</v>
      </c>
      <c r="X1976" s="13">
        <v>0.08</v>
      </c>
      <c r="Y1976" s="13">
        <v>0.08</v>
      </c>
      <c r="Z1976" s="13">
        <v>0.08</v>
      </c>
      <c r="AA1976" s="13">
        <v>0.08</v>
      </c>
      <c r="AB1976" s="13">
        <v>0.08</v>
      </c>
      <c r="AC1976" s="13">
        <v>0.08</v>
      </c>
      <c r="AD1976" s="13">
        <v>7.0000000000000007E-2</v>
      </c>
      <c r="AE1976" s="13">
        <v>7.0000000000000007E-2</v>
      </c>
      <c r="AF1976" s="13">
        <v>7.0000000000000007E-2</v>
      </c>
      <c r="AG1976" s="13">
        <v>7.0000000000000007E-2</v>
      </c>
      <c r="AH1976" s="13">
        <v>7.0000000000000007E-2</v>
      </c>
      <c r="AI1976" s="13">
        <v>7.0000000000000007E-2</v>
      </c>
      <c r="AJ1976" s="13">
        <v>0.08</v>
      </c>
      <c r="AK1976" s="13">
        <v>0.08</v>
      </c>
    </row>
    <row r="1977" spans="1:37" s="13" customFormat="1" x14ac:dyDescent="0.3">
      <c r="A1977" s="13" t="str">
        <f t="shared" si="50"/>
        <v>SDGbaseTRAv2_UrbAS_BAU_wICAGRcorr_GADJDYNofftestTINSXhhd-8</v>
      </c>
      <c r="B1977" s="62" t="s">
        <v>221</v>
      </c>
      <c r="C1977" s="63" t="s">
        <v>278</v>
      </c>
      <c r="D1977" s="64" t="s">
        <v>94</v>
      </c>
      <c r="E1977" s="13" t="s">
        <v>92</v>
      </c>
      <c r="F1977" s="13">
        <v>0.15</v>
      </c>
      <c r="G1977" s="13">
        <v>0.16</v>
      </c>
      <c r="H1977" s="13">
        <v>0.15</v>
      </c>
      <c r="I1977" s="13">
        <v>0.16</v>
      </c>
      <c r="J1977" s="13">
        <v>0.17</v>
      </c>
      <c r="K1977" s="13">
        <v>0.17</v>
      </c>
      <c r="L1977" s="13">
        <v>0.17</v>
      </c>
      <c r="M1977" s="13">
        <v>0.17</v>
      </c>
      <c r="N1977" s="13">
        <v>0.17</v>
      </c>
      <c r="O1977" s="13">
        <v>0.17</v>
      </c>
      <c r="P1977" s="13">
        <v>0.17</v>
      </c>
      <c r="Q1977" s="13">
        <v>0.17</v>
      </c>
      <c r="R1977" s="13">
        <v>0.17</v>
      </c>
      <c r="S1977" s="13">
        <v>0.16</v>
      </c>
      <c r="T1977" s="13">
        <v>0.16</v>
      </c>
      <c r="U1977" s="13">
        <v>0.16</v>
      </c>
      <c r="V1977" s="13">
        <v>0.16</v>
      </c>
      <c r="W1977" s="13">
        <v>0.15</v>
      </c>
      <c r="X1977" s="13">
        <v>0.15</v>
      </c>
      <c r="Y1977" s="13">
        <v>0.15</v>
      </c>
      <c r="Z1977" s="13">
        <v>0.14000000000000001</v>
      </c>
      <c r="AA1977" s="13">
        <v>0.14000000000000001</v>
      </c>
      <c r="AB1977" s="13">
        <v>0.14000000000000001</v>
      </c>
      <c r="AC1977" s="13">
        <v>0.14000000000000001</v>
      </c>
      <c r="AD1977" s="13">
        <v>0.13</v>
      </c>
      <c r="AE1977" s="13">
        <v>0.13</v>
      </c>
      <c r="AF1977" s="13">
        <v>0.13</v>
      </c>
      <c r="AG1977" s="13">
        <v>0.13</v>
      </c>
      <c r="AH1977" s="13">
        <v>0.13</v>
      </c>
      <c r="AI1977" s="13">
        <v>0.13</v>
      </c>
      <c r="AJ1977" s="13">
        <v>0.14000000000000001</v>
      </c>
      <c r="AK1977" s="13">
        <v>0.14000000000000001</v>
      </c>
    </row>
    <row r="1978" spans="1:37" s="13" customFormat="1" x14ac:dyDescent="0.3">
      <c r="A1978" s="13" t="str">
        <f t="shared" si="50"/>
        <v>SDGbaseTRAv2_UrbAS_BAU_wICAGRcorr_GADJDYNofftestTINSXhhd-9</v>
      </c>
      <c r="B1978" s="62" t="s">
        <v>221</v>
      </c>
      <c r="C1978" s="63" t="s">
        <v>278</v>
      </c>
      <c r="D1978" s="64" t="s">
        <v>94</v>
      </c>
      <c r="E1978" s="13" t="s">
        <v>93</v>
      </c>
      <c r="F1978" s="13">
        <v>0.2</v>
      </c>
      <c r="G1978" s="13">
        <v>0.21</v>
      </c>
      <c r="H1978" s="13">
        <v>0.21</v>
      </c>
      <c r="I1978" s="13">
        <v>0.21</v>
      </c>
      <c r="J1978" s="13">
        <v>0.22</v>
      </c>
      <c r="K1978" s="13">
        <v>0.22</v>
      </c>
      <c r="L1978" s="13">
        <v>0.22</v>
      </c>
      <c r="M1978" s="13">
        <v>0.22</v>
      </c>
      <c r="N1978" s="13">
        <v>0.23</v>
      </c>
      <c r="O1978" s="13">
        <v>0.23</v>
      </c>
      <c r="P1978" s="13">
        <v>0.23</v>
      </c>
      <c r="Q1978" s="13">
        <v>0.23</v>
      </c>
      <c r="R1978" s="13">
        <v>0.22</v>
      </c>
      <c r="S1978" s="13">
        <v>0.22</v>
      </c>
      <c r="T1978" s="13">
        <v>0.22</v>
      </c>
      <c r="U1978" s="13">
        <v>0.21</v>
      </c>
      <c r="V1978" s="13">
        <v>0.21</v>
      </c>
      <c r="W1978" s="13">
        <v>0.2</v>
      </c>
      <c r="X1978" s="13">
        <v>0.2</v>
      </c>
      <c r="Y1978" s="13">
        <v>0.2</v>
      </c>
      <c r="Z1978" s="13">
        <v>0.19</v>
      </c>
      <c r="AA1978" s="13">
        <v>0.19</v>
      </c>
      <c r="AB1978" s="13">
        <v>0.18</v>
      </c>
      <c r="AC1978" s="13">
        <v>0.18</v>
      </c>
      <c r="AD1978" s="13">
        <v>0.18</v>
      </c>
      <c r="AE1978" s="13">
        <v>0.18</v>
      </c>
      <c r="AF1978" s="13">
        <v>0.17</v>
      </c>
      <c r="AG1978" s="13">
        <v>0.17</v>
      </c>
      <c r="AH1978" s="13">
        <v>0.18</v>
      </c>
      <c r="AI1978" s="13">
        <v>0.18</v>
      </c>
      <c r="AJ1978" s="13">
        <v>0.18</v>
      </c>
      <c r="AK1978" s="13">
        <v>0.19</v>
      </c>
    </row>
    <row r="1979" spans="1:37" s="13" customFormat="1" x14ac:dyDescent="0.3">
      <c r="A1979" s="13" t="str">
        <f t="shared" si="50"/>
        <v>SDGbaseTRAv2_UrbAS_BAU_wICAGRcorr_GADJDYNofftestMPSXent-n</v>
      </c>
      <c r="B1979" s="62" t="s">
        <v>221</v>
      </c>
      <c r="C1979" s="63" t="s">
        <v>278</v>
      </c>
      <c r="D1979" s="64" t="s">
        <v>81</v>
      </c>
      <c r="E1979" s="13" t="s">
        <v>82</v>
      </c>
      <c r="F1979" s="13">
        <v>0.44</v>
      </c>
      <c r="G1979" s="13">
        <v>0.44</v>
      </c>
      <c r="H1979" s="13">
        <v>0.44</v>
      </c>
      <c r="I1979" s="13">
        <v>0.44</v>
      </c>
      <c r="J1979" s="13">
        <v>0.44</v>
      </c>
      <c r="K1979" s="13">
        <v>0.44</v>
      </c>
      <c r="L1979" s="13">
        <v>0.44</v>
      </c>
      <c r="M1979" s="13">
        <v>0.44</v>
      </c>
      <c r="N1979" s="13">
        <v>0.44</v>
      </c>
      <c r="O1979" s="13">
        <v>0.44</v>
      </c>
      <c r="P1979" s="13">
        <v>0.44</v>
      </c>
      <c r="Q1979" s="13">
        <v>0.44</v>
      </c>
      <c r="R1979" s="13">
        <v>0.44</v>
      </c>
      <c r="S1979" s="13">
        <v>0.44</v>
      </c>
      <c r="T1979" s="13">
        <v>0.44</v>
      </c>
      <c r="U1979" s="13">
        <v>0.44</v>
      </c>
      <c r="V1979" s="13">
        <v>0.44</v>
      </c>
      <c r="W1979" s="13">
        <v>0.44</v>
      </c>
      <c r="X1979" s="13">
        <v>0.44</v>
      </c>
      <c r="Y1979" s="13">
        <v>0.44</v>
      </c>
      <c r="Z1979" s="13">
        <v>0.44</v>
      </c>
      <c r="AA1979" s="13">
        <v>0.44</v>
      </c>
      <c r="AB1979" s="13">
        <v>0.44</v>
      </c>
      <c r="AC1979" s="13">
        <v>0.44</v>
      </c>
      <c r="AD1979" s="13">
        <v>0.44</v>
      </c>
      <c r="AE1979" s="13">
        <v>0.44</v>
      </c>
      <c r="AF1979" s="13">
        <v>0.44</v>
      </c>
      <c r="AG1979" s="13">
        <v>0.44</v>
      </c>
      <c r="AH1979" s="13">
        <v>0.44</v>
      </c>
      <c r="AI1979" s="13">
        <v>0.44</v>
      </c>
      <c r="AJ1979" s="13">
        <v>0.44</v>
      </c>
      <c r="AK1979" s="13">
        <v>0.44</v>
      </c>
    </row>
    <row r="1980" spans="1:37" s="13" customFormat="1" x14ac:dyDescent="0.3">
      <c r="A1980" s="13" t="str">
        <f t="shared" si="50"/>
        <v>SDGbaseTRAv2_UrbAS_BAU_wICAGRcorr_GADJDYNofftestMPSXent-e</v>
      </c>
      <c r="B1980" s="62" t="s">
        <v>221</v>
      </c>
      <c r="C1980" s="63" t="s">
        <v>278</v>
      </c>
      <c r="D1980" s="64" t="s">
        <v>81</v>
      </c>
      <c r="E1980" s="13" t="s">
        <v>83</v>
      </c>
      <c r="F1980" s="13">
        <v>1</v>
      </c>
      <c r="G1980" s="13">
        <v>1</v>
      </c>
      <c r="H1980" s="13">
        <v>1</v>
      </c>
      <c r="I1980" s="13">
        <v>1</v>
      </c>
      <c r="J1980" s="13">
        <v>1</v>
      </c>
      <c r="K1980" s="13">
        <v>1</v>
      </c>
      <c r="L1980" s="13">
        <v>1</v>
      </c>
      <c r="M1980" s="13">
        <v>1</v>
      </c>
      <c r="N1980" s="13">
        <v>1</v>
      </c>
      <c r="O1980" s="13">
        <v>1</v>
      </c>
      <c r="P1980" s="13">
        <v>1</v>
      </c>
      <c r="Q1980" s="13">
        <v>1</v>
      </c>
      <c r="R1980" s="13">
        <v>1</v>
      </c>
      <c r="S1980" s="13">
        <v>1</v>
      </c>
      <c r="T1980" s="13">
        <v>1</v>
      </c>
      <c r="U1980" s="13">
        <v>1</v>
      </c>
      <c r="V1980" s="13">
        <v>1</v>
      </c>
      <c r="W1980" s="13">
        <v>1</v>
      </c>
      <c r="X1980" s="13">
        <v>1</v>
      </c>
      <c r="Y1980" s="13">
        <v>1</v>
      </c>
      <c r="Z1980" s="13">
        <v>1</v>
      </c>
      <c r="AA1980" s="13">
        <v>1</v>
      </c>
      <c r="AB1980" s="13">
        <v>1</v>
      </c>
      <c r="AC1980" s="13">
        <v>1</v>
      </c>
      <c r="AD1980" s="13">
        <v>1</v>
      </c>
      <c r="AE1980" s="13">
        <v>1</v>
      </c>
      <c r="AF1980" s="13">
        <v>1</v>
      </c>
      <c r="AG1980" s="13">
        <v>1</v>
      </c>
      <c r="AH1980" s="13">
        <v>1</v>
      </c>
      <c r="AI1980" s="13">
        <v>1</v>
      </c>
      <c r="AJ1980" s="13">
        <v>1</v>
      </c>
      <c r="AK1980" s="13">
        <v>1</v>
      </c>
    </row>
    <row r="1981" spans="1:37" s="13" customFormat="1" x14ac:dyDescent="0.3">
      <c r="A1981" s="13" t="str">
        <f t="shared" si="50"/>
        <v>SDGbaseTRAv2_UrbAS_BAU_wICAGRcorr_GADJDYNofftestMPSXhhd-0</v>
      </c>
      <c r="B1981" s="62" t="s">
        <v>221</v>
      </c>
      <c r="C1981" s="63" t="s">
        <v>278</v>
      </c>
      <c r="D1981" s="64" t="s">
        <v>81</v>
      </c>
      <c r="E1981" s="13" t="s">
        <v>84</v>
      </c>
      <c r="F1981" s="13">
        <v>0</v>
      </c>
      <c r="G1981" s="13">
        <v>0</v>
      </c>
      <c r="H1981" s="13">
        <v>0</v>
      </c>
      <c r="I1981" s="13">
        <v>0</v>
      </c>
      <c r="J1981" s="13">
        <v>0</v>
      </c>
      <c r="K1981" s="13">
        <v>0</v>
      </c>
      <c r="L1981" s="13">
        <v>0</v>
      </c>
      <c r="M1981" s="13">
        <v>0</v>
      </c>
      <c r="N1981" s="13">
        <v>0</v>
      </c>
      <c r="O1981" s="13">
        <v>0</v>
      </c>
      <c r="P1981" s="13">
        <v>0</v>
      </c>
      <c r="Q1981" s="13">
        <v>0</v>
      </c>
      <c r="R1981" s="13">
        <v>0.01</v>
      </c>
      <c r="S1981" s="13">
        <v>0.01</v>
      </c>
      <c r="T1981" s="13">
        <v>0.01</v>
      </c>
      <c r="U1981" s="13">
        <v>0.01</v>
      </c>
      <c r="V1981" s="13">
        <v>0.01</v>
      </c>
      <c r="W1981" s="13">
        <v>0.01</v>
      </c>
      <c r="X1981" s="13">
        <v>0.01</v>
      </c>
      <c r="Y1981" s="13">
        <v>0.01</v>
      </c>
      <c r="Z1981" s="13">
        <v>0.01</v>
      </c>
      <c r="AA1981" s="13">
        <v>0.01</v>
      </c>
      <c r="AB1981" s="13">
        <v>0.01</v>
      </c>
      <c r="AC1981" s="13">
        <v>0.01</v>
      </c>
      <c r="AD1981" s="13">
        <v>0.01</v>
      </c>
      <c r="AE1981" s="13">
        <v>0.01</v>
      </c>
      <c r="AF1981" s="13">
        <v>0.01</v>
      </c>
      <c r="AG1981" s="13">
        <v>0.01</v>
      </c>
      <c r="AH1981" s="13">
        <v>0</v>
      </c>
      <c r="AI1981" s="13">
        <v>0</v>
      </c>
      <c r="AJ1981" s="13">
        <v>-0.01</v>
      </c>
      <c r="AK1981" s="13">
        <v>-0.01</v>
      </c>
    </row>
    <row r="1982" spans="1:37" s="13" customFormat="1" x14ac:dyDescent="0.3">
      <c r="A1982" s="13" t="str">
        <f t="shared" si="50"/>
        <v>SDGbaseTRAv2_UrbAS_BAU_wICAGRcorr_GADJDYNofftestMPSXhhd-1</v>
      </c>
      <c r="B1982" s="62" t="s">
        <v>221</v>
      </c>
      <c r="C1982" s="63" t="s">
        <v>278</v>
      </c>
      <c r="D1982" s="64" t="s">
        <v>81</v>
      </c>
      <c r="E1982" s="13" t="s">
        <v>85</v>
      </c>
      <c r="F1982" s="13">
        <v>0</v>
      </c>
      <c r="G1982" s="13">
        <v>0</v>
      </c>
      <c r="H1982" s="13">
        <v>0</v>
      </c>
      <c r="I1982" s="13">
        <v>0</v>
      </c>
      <c r="J1982" s="13">
        <v>0</v>
      </c>
      <c r="K1982" s="13">
        <v>0</v>
      </c>
      <c r="L1982" s="13">
        <v>0</v>
      </c>
      <c r="M1982" s="13">
        <v>0</v>
      </c>
      <c r="N1982" s="13">
        <v>0</v>
      </c>
      <c r="O1982" s="13">
        <v>0</v>
      </c>
      <c r="P1982" s="13">
        <v>0</v>
      </c>
      <c r="Q1982" s="13">
        <v>0</v>
      </c>
      <c r="R1982" s="13">
        <v>0.01</v>
      </c>
      <c r="S1982" s="13">
        <v>0.01</v>
      </c>
      <c r="T1982" s="13">
        <v>0.01</v>
      </c>
      <c r="U1982" s="13">
        <v>0.01</v>
      </c>
      <c r="V1982" s="13">
        <v>0.01</v>
      </c>
      <c r="W1982" s="13">
        <v>0.01</v>
      </c>
      <c r="X1982" s="13">
        <v>0.01</v>
      </c>
      <c r="Y1982" s="13">
        <v>0.01</v>
      </c>
      <c r="Z1982" s="13">
        <v>0.01</v>
      </c>
      <c r="AA1982" s="13">
        <v>0.01</v>
      </c>
      <c r="AB1982" s="13">
        <v>0.01</v>
      </c>
      <c r="AC1982" s="13">
        <v>0.01</v>
      </c>
      <c r="AD1982" s="13">
        <v>0.01</v>
      </c>
      <c r="AE1982" s="13">
        <v>0.01</v>
      </c>
      <c r="AF1982" s="13">
        <v>0.01</v>
      </c>
      <c r="AG1982" s="13">
        <v>0.01</v>
      </c>
      <c r="AH1982" s="13">
        <v>0</v>
      </c>
      <c r="AI1982" s="13">
        <v>0</v>
      </c>
      <c r="AJ1982" s="13">
        <v>-0.01</v>
      </c>
      <c r="AK1982" s="13">
        <v>-0.01</v>
      </c>
    </row>
    <row r="1983" spans="1:37" s="13" customFormat="1" x14ac:dyDescent="0.3">
      <c r="A1983" s="13" t="str">
        <f t="shared" si="50"/>
        <v>SDGbaseTRAv2_UrbAS_BAU_wICAGRcorr_GADJDYNofftestMPSXhhd-2</v>
      </c>
      <c r="B1983" s="62" t="s">
        <v>221</v>
      </c>
      <c r="C1983" s="63" t="s">
        <v>278</v>
      </c>
      <c r="D1983" s="64" t="s">
        <v>81</v>
      </c>
      <c r="E1983" s="13" t="s">
        <v>86</v>
      </c>
      <c r="F1983" s="13">
        <v>0</v>
      </c>
      <c r="G1983" s="13">
        <v>0</v>
      </c>
      <c r="H1983" s="13">
        <v>0</v>
      </c>
      <c r="I1983" s="13">
        <v>0</v>
      </c>
      <c r="J1983" s="13">
        <v>0</v>
      </c>
      <c r="K1983" s="13">
        <v>0</v>
      </c>
      <c r="L1983" s="13">
        <v>0</v>
      </c>
      <c r="M1983" s="13">
        <v>0</v>
      </c>
      <c r="N1983" s="13">
        <v>0</v>
      </c>
      <c r="O1983" s="13">
        <v>0</v>
      </c>
      <c r="P1983" s="13">
        <v>0</v>
      </c>
      <c r="Q1983" s="13">
        <v>0.01</v>
      </c>
      <c r="R1983" s="13">
        <v>0.01</v>
      </c>
      <c r="S1983" s="13">
        <v>0.01</v>
      </c>
      <c r="T1983" s="13">
        <v>0.01</v>
      </c>
      <c r="U1983" s="13">
        <v>0.01</v>
      </c>
      <c r="V1983" s="13">
        <v>0.01</v>
      </c>
      <c r="W1983" s="13">
        <v>0.01</v>
      </c>
      <c r="X1983" s="13">
        <v>0.01</v>
      </c>
      <c r="Y1983" s="13">
        <v>0.01</v>
      </c>
      <c r="Z1983" s="13">
        <v>0.01</v>
      </c>
      <c r="AA1983" s="13">
        <v>0.01</v>
      </c>
      <c r="AB1983" s="13">
        <v>0.01</v>
      </c>
      <c r="AC1983" s="13">
        <v>0.01</v>
      </c>
      <c r="AD1983" s="13">
        <v>0.01</v>
      </c>
      <c r="AE1983" s="13">
        <v>0.01</v>
      </c>
      <c r="AF1983" s="13">
        <v>0.01</v>
      </c>
      <c r="AG1983" s="13">
        <v>0.01</v>
      </c>
      <c r="AH1983" s="13">
        <v>0</v>
      </c>
      <c r="AI1983" s="13">
        <v>0</v>
      </c>
      <c r="AJ1983" s="13">
        <v>-0.01</v>
      </c>
      <c r="AK1983" s="13">
        <v>-0.01</v>
      </c>
    </row>
    <row r="1984" spans="1:37" s="13" customFormat="1" x14ac:dyDescent="0.3">
      <c r="A1984" s="13" t="str">
        <f t="shared" si="50"/>
        <v>SDGbaseTRAv2_UrbAS_BAU_wICAGRcorr_GADJDYNofftestMPSXhhd-3</v>
      </c>
      <c r="B1984" s="62" t="s">
        <v>221</v>
      </c>
      <c r="C1984" s="63" t="s">
        <v>278</v>
      </c>
      <c r="D1984" s="64" t="s">
        <v>81</v>
      </c>
      <c r="E1984" s="13" t="s">
        <v>87</v>
      </c>
      <c r="F1984" s="13">
        <v>0</v>
      </c>
      <c r="G1984" s="13">
        <v>0</v>
      </c>
      <c r="H1984" s="13">
        <v>0</v>
      </c>
      <c r="I1984" s="13">
        <v>0</v>
      </c>
      <c r="J1984" s="13">
        <v>0</v>
      </c>
      <c r="K1984" s="13">
        <v>0</v>
      </c>
      <c r="L1984" s="13">
        <v>0</v>
      </c>
      <c r="M1984" s="13">
        <v>0</v>
      </c>
      <c r="N1984" s="13">
        <v>0.01</v>
      </c>
      <c r="O1984" s="13">
        <v>0.01</v>
      </c>
      <c r="P1984" s="13">
        <v>0.01</v>
      </c>
      <c r="Q1984" s="13">
        <v>0.01</v>
      </c>
      <c r="R1984" s="13">
        <v>0.01</v>
      </c>
      <c r="S1984" s="13">
        <v>0.01</v>
      </c>
      <c r="T1984" s="13">
        <v>0.01</v>
      </c>
      <c r="U1984" s="13">
        <v>0.01</v>
      </c>
      <c r="V1984" s="13">
        <v>0.01</v>
      </c>
      <c r="W1984" s="13">
        <v>0.01</v>
      </c>
      <c r="X1984" s="13">
        <v>0.01</v>
      </c>
      <c r="Y1984" s="13">
        <v>0.01</v>
      </c>
      <c r="Z1984" s="13">
        <v>0.01</v>
      </c>
      <c r="AA1984" s="13">
        <v>0.01</v>
      </c>
      <c r="AB1984" s="13">
        <v>0.01</v>
      </c>
      <c r="AC1984" s="13">
        <v>0.01</v>
      </c>
      <c r="AD1984" s="13">
        <v>0.01</v>
      </c>
      <c r="AE1984" s="13">
        <v>0.01</v>
      </c>
      <c r="AF1984" s="13">
        <v>0.01</v>
      </c>
      <c r="AG1984" s="13">
        <v>0.01</v>
      </c>
      <c r="AH1984" s="13">
        <v>0</v>
      </c>
      <c r="AI1984" s="13">
        <v>0</v>
      </c>
      <c r="AJ1984" s="13">
        <v>-0.01</v>
      </c>
      <c r="AK1984" s="13">
        <v>-0.01</v>
      </c>
    </row>
    <row r="1985" spans="1:37" s="13" customFormat="1" x14ac:dyDescent="0.3">
      <c r="A1985" s="13" t="str">
        <f t="shared" si="50"/>
        <v>SDGbaseTRAv2_UrbAS_BAU_wICAGRcorr_GADJDYNofftestMPSXhhd-4</v>
      </c>
      <c r="B1985" s="62" t="s">
        <v>221</v>
      </c>
      <c r="C1985" s="63" t="s">
        <v>278</v>
      </c>
      <c r="D1985" s="64" t="s">
        <v>81</v>
      </c>
      <c r="E1985" s="13" t="s">
        <v>88</v>
      </c>
      <c r="F1985" s="13">
        <v>0</v>
      </c>
      <c r="G1985" s="13">
        <v>0</v>
      </c>
      <c r="H1985" s="13">
        <v>0</v>
      </c>
      <c r="I1985" s="13">
        <v>0</v>
      </c>
      <c r="J1985" s="13">
        <v>0</v>
      </c>
      <c r="K1985" s="13">
        <v>0</v>
      </c>
      <c r="L1985" s="13">
        <v>0</v>
      </c>
      <c r="M1985" s="13">
        <v>0.01</v>
      </c>
      <c r="N1985" s="13">
        <v>0.01</v>
      </c>
      <c r="O1985" s="13">
        <v>0.01</v>
      </c>
      <c r="P1985" s="13">
        <v>0.01</v>
      </c>
      <c r="Q1985" s="13">
        <v>0.01</v>
      </c>
      <c r="R1985" s="13">
        <v>0.01</v>
      </c>
      <c r="S1985" s="13">
        <v>0.01</v>
      </c>
      <c r="T1985" s="13">
        <v>0.01</v>
      </c>
      <c r="U1985" s="13">
        <v>0.01</v>
      </c>
      <c r="V1985" s="13">
        <v>0.01</v>
      </c>
      <c r="W1985" s="13">
        <v>0.01</v>
      </c>
      <c r="X1985" s="13">
        <v>0.01</v>
      </c>
      <c r="Y1985" s="13">
        <v>0.01</v>
      </c>
      <c r="Z1985" s="13">
        <v>0.01</v>
      </c>
      <c r="AA1985" s="13">
        <v>0.01</v>
      </c>
      <c r="AB1985" s="13">
        <v>0.01</v>
      </c>
      <c r="AC1985" s="13">
        <v>0.01</v>
      </c>
      <c r="AD1985" s="13">
        <v>0.01</v>
      </c>
      <c r="AE1985" s="13">
        <v>0.01</v>
      </c>
      <c r="AF1985" s="13">
        <v>0.01</v>
      </c>
      <c r="AG1985" s="13">
        <v>0.01</v>
      </c>
      <c r="AH1985" s="13">
        <v>0</v>
      </c>
      <c r="AI1985" s="13">
        <v>0</v>
      </c>
      <c r="AJ1985" s="13">
        <v>-0.01</v>
      </c>
      <c r="AK1985" s="13">
        <v>-0.01</v>
      </c>
    </row>
    <row r="1986" spans="1:37" s="13" customFormat="1" x14ac:dyDescent="0.3">
      <c r="A1986" s="13" t="str">
        <f t="shared" si="50"/>
        <v>SDGbaseTRAv2_UrbAS_BAU_wICAGRcorr_GADJDYNofftestMPSXhhd-5</v>
      </c>
      <c r="B1986" s="62" t="s">
        <v>221</v>
      </c>
      <c r="C1986" s="63" t="s">
        <v>278</v>
      </c>
      <c r="D1986" s="64" t="s">
        <v>81</v>
      </c>
      <c r="E1986" s="13" t="s">
        <v>89</v>
      </c>
      <c r="F1986" s="13">
        <v>0</v>
      </c>
      <c r="G1986" s="13">
        <v>0</v>
      </c>
      <c r="H1986" s="13">
        <v>0</v>
      </c>
      <c r="I1986" s="13">
        <v>0</v>
      </c>
      <c r="J1986" s="13">
        <v>0</v>
      </c>
      <c r="K1986" s="13">
        <v>0</v>
      </c>
      <c r="L1986" s="13">
        <v>0</v>
      </c>
      <c r="M1986" s="13">
        <v>0.01</v>
      </c>
      <c r="N1986" s="13">
        <v>0.01</v>
      </c>
      <c r="O1986" s="13">
        <v>0.01</v>
      </c>
      <c r="P1986" s="13">
        <v>0.01</v>
      </c>
      <c r="Q1986" s="13">
        <v>0.01</v>
      </c>
      <c r="R1986" s="13">
        <v>0.01</v>
      </c>
      <c r="S1986" s="13">
        <v>0.01</v>
      </c>
      <c r="T1986" s="13">
        <v>0.01</v>
      </c>
      <c r="U1986" s="13">
        <v>0.01</v>
      </c>
      <c r="V1986" s="13">
        <v>0.01</v>
      </c>
      <c r="W1986" s="13">
        <v>0.01</v>
      </c>
      <c r="X1986" s="13">
        <v>0.01</v>
      </c>
      <c r="Y1986" s="13">
        <v>0.01</v>
      </c>
      <c r="Z1986" s="13">
        <v>0.01</v>
      </c>
      <c r="AA1986" s="13">
        <v>0.01</v>
      </c>
      <c r="AB1986" s="13">
        <v>0.01</v>
      </c>
      <c r="AC1986" s="13">
        <v>0.01</v>
      </c>
      <c r="AD1986" s="13">
        <v>0.01</v>
      </c>
      <c r="AE1986" s="13">
        <v>0.01</v>
      </c>
      <c r="AF1986" s="13">
        <v>0.01</v>
      </c>
      <c r="AG1986" s="13">
        <v>0.01</v>
      </c>
      <c r="AH1986" s="13">
        <v>0</v>
      </c>
      <c r="AI1986" s="13">
        <v>0</v>
      </c>
      <c r="AJ1986" s="13">
        <v>-0.01</v>
      </c>
      <c r="AK1986" s="13">
        <v>-0.01</v>
      </c>
    </row>
    <row r="1987" spans="1:37" s="13" customFormat="1" x14ac:dyDescent="0.3">
      <c r="A1987" s="13" t="str">
        <f t="shared" si="50"/>
        <v>SDGbaseTRAv2_UrbAS_BAU_wICAGRcorr_GADJDYNofftestMPSXhhd-6</v>
      </c>
      <c r="B1987" s="62" t="s">
        <v>221</v>
      </c>
      <c r="C1987" s="63" t="s">
        <v>278</v>
      </c>
      <c r="D1987" s="64" t="s">
        <v>81</v>
      </c>
      <c r="E1987" s="13" t="s">
        <v>90</v>
      </c>
      <c r="F1987" s="13">
        <v>0</v>
      </c>
      <c r="G1987" s="13">
        <v>0</v>
      </c>
      <c r="H1987" s="13">
        <v>0</v>
      </c>
      <c r="I1987" s="13">
        <v>0</v>
      </c>
      <c r="J1987" s="13">
        <v>0</v>
      </c>
      <c r="K1987" s="13">
        <v>0</v>
      </c>
      <c r="L1987" s="13">
        <v>0</v>
      </c>
      <c r="M1987" s="13">
        <v>0.01</v>
      </c>
      <c r="N1987" s="13">
        <v>0.01</v>
      </c>
      <c r="O1987" s="13">
        <v>0.01</v>
      </c>
      <c r="P1987" s="13">
        <v>0.01</v>
      </c>
      <c r="Q1987" s="13">
        <v>0.01</v>
      </c>
      <c r="R1987" s="13">
        <v>0.01</v>
      </c>
      <c r="S1987" s="13">
        <v>0.01</v>
      </c>
      <c r="T1987" s="13">
        <v>0.01</v>
      </c>
      <c r="U1987" s="13">
        <v>0.01</v>
      </c>
      <c r="V1987" s="13">
        <v>0.01</v>
      </c>
      <c r="W1987" s="13">
        <v>0.01</v>
      </c>
      <c r="X1987" s="13">
        <v>0.01</v>
      </c>
      <c r="Y1987" s="13">
        <v>0.01</v>
      </c>
      <c r="Z1987" s="13">
        <v>0.01</v>
      </c>
      <c r="AA1987" s="13">
        <v>0.01</v>
      </c>
      <c r="AB1987" s="13">
        <v>0.01</v>
      </c>
      <c r="AC1987" s="13">
        <v>0.01</v>
      </c>
      <c r="AD1987" s="13">
        <v>0.01</v>
      </c>
      <c r="AE1987" s="13">
        <v>0.01</v>
      </c>
      <c r="AF1987" s="13">
        <v>0.01</v>
      </c>
      <c r="AG1987" s="13">
        <v>0.01</v>
      </c>
      <c r="AH1987" s="13">
        <v>0</v>
      </c>
      <c r="AI1987" s="13">
        <v>0</v>
      </c>
      <c r="AJ1987" s="13">
        <v>-0.01</v>
      </c>
      <c r="AK1987" s="13">
        <v>-0.01</v>
      </c>
    </row>
    <row r="1988" spans="1:37" s="13" customFormat="1" x14ac:dyDescent="0.3">
      <c r="A1988" s="13" t="str">
        <f t="shared" si="50"/>
        <v>SDGbaseTRAv2_UrbAS_BAU_wICAGRcorr_GADJDYNofftestMPSXhhd-7</v>
      </c>
      <c r="B1988" s="62" t="s">
        <v>221</v>
      </c>
      <c r="C1988" s="63" t="s">
        <v>278</v>
      </c>
      <c r="D1988" s="64" t="s">
        <v>81</v>
      </c>
      <c r="E1988" s="13" t="s">
        <v>91</v>
      </c>
      <c r="F1988" s="13">
        <v>0</v>
      </c>
      <c r="G1988" s="13">
        <v>0</v>
      </c>
      <c r="H1988" s="13">
        <v>0.01</v>
      </c>
      <c r="I1988" s="13">
        <v>0.01</v>
      </c>
      <c r="J1988" s="13">
        <v>0.01</v>
      </c>
      <c r="K1988" s="13">
        <v>0.01</v>
      </c>
      <c r="L1988" s="13">
        <v>0.01</v>
      </c>
      <c r="M1988" s="13">
        <v>0.01</v>
      </c>
      <c r="N1988" s="13">
        <v>0.01</v>
      </c>
      <c r="O1988" s="13">
        <v>0.01</v>
      </c>
      <c r="P1988" s="13">
        <v>0.01</v>
      </c>
      <c r="Q1988" s="13">
        <v>0.01</v>
      </c>
      <c r="R1988" s="13">
        <v>0.01</v>
      </c>
      <c r="S1988" s="13">
        <v>0.01</v>
      </c>
      <c r="T1988" s="13">
        <v>0.01</v>
      </c>
      <c r="U1988" s="13">
        <v>0.01</v>
      </c>
      <c r="V1988" s="13">
        <v>0.01</v>
      </c>
      <c r="W1988" s="13">
        <v>0.01</v>
      </c>
      <c r="X1988" s="13">
        <v>0.01</v>
      </c>
      <c r="Y1988" s="13">
        <v>0.01</v>
      </c>
      <c r="Z1988" s="13">
        <v>0.01</v>
      </c>
      <c r="AA1988" s="13">
        <v>0.01</v>
      </c>
      <c r="AB1988" s="13">
        <v>0.01</v>
      </c>
      <c r="AC1988" s="13">
        <v>0.01</v>
      </c>
      <c r="AD1988" s="13">
        <v>0.01</v>
      </c>
      <c r="AE1988" s="13">
        <v>0.01</v>
      </c>
      <c r="AF1988" s="13">
        <v>0.01</v>
      </c>
      <c r="AG1988" s="13">
        <v>0.01</v>
      </c>
      <c r="AH1988" s="13">
        <v>0</v>
      </c>
      <c r="AI1988" s="13">
        <v>0</v>
      </c>
      <c r="AJ1988" s="13">
        <v>-0.01</v>
      </c>
      <c r="AK1988" s="13">
        <v>-0.01</v>
      </c>
    </row>
    <row r="1989" spans="1:37" s="13" customFormat="1" x14ac:dyDescent="0.3">
      <c r="A1989" s="13" t="str">
        <f t="shared" si="50"/>
        <v>SDGbaseTRAv2_UrbAS_BAU_wICAGRcorr_GADJDYNofftestMPSXhhd-8</v>
      </c>
      <c r="B1989" s="62" t="s">
        <v>221</v>
      </c>
      <c r="C1989" s="63" t="s">
        <v>278</v>
      </c>
      <c r="D1989" s="64" t="s">
        <v>81</v>
      </c>
      <c r="E1989" s="13" t="s">
        <v>92</v>
      </c>
      <c r="F1989" s="13">
        <v>0.01</v>
      </c>
      <c r="G1989" s="13">
        <v>0.01</v>
      </c>
      <c r="H1989" s="13">
        <v>0.01</v>
      </c>
      <c r="I1989" s="13">
        <v>0.01</v>
      </c>
      <c r="J1989" s="13">
        <v>0.01</v>
      </c>
      <c r="K1989" s="13">
        <v>0.01</v>
      </c>
      <c r="L1989" s="13">
        <v>0.01</v>
      </c>
      <c r="M1989" s="13">
        <v>0.01</v>
      </c>
      <c r="N1989" s="13">
        <v>0.01</v>
      </c>
      <c r="O1989" s="13">
        <v>0.01</v>
      </c>
      <c r="P1989" s="13">
        <v>0.01</v>
      </c>
      <c r="Q1989" s="13">
        <v>0.01</v>
      </c>
      <c r="R1989" s="13">
        <v>0.01</v>
      </c>
      <c r="S1989" s="13">
        <v>0.01</v>
      </c>
      <c r="T1989" s="13">
        <v>0.01</v>
      </c>
      <c r="U1989" s="13">
        <v>0.01</v>
      </c>
      <c r="V1989" s="13">
        <v>0.01</v>
      </c>
      <c r="W1989" s="13">
        <v>0.01</v>
      </c>
      <c r="X1989" s="13">
        <v>0.01</v>
      </c>
      <c r="Y1989" s="13">
        <v>0.01</v>
      </c>
      <c r="Z1989" s="13">
        <v>0.01</v>
      </c>
      <c r="AA1989" s="13">
        <v>0.01</v>
      </c>
      <c r="AB1989" s="13">
        <v>0.01</v>
      </c>
      <c r="AC1989" s="13">
        <v>0.01</v>
      </c>
      <c r="AD1989" s="13">
        <v>0.01</v>
      </c>
      <c r="AE1989" s="13">
        <v>0.01</v>
      </c>
      <c r="AF1989" s="13">
        <v>0.01</v>
      </c>
      <c r="AG1989" s="13">
        <v>0.01</v>
      </c>
      <c r="AH1989" s="13">
        <v>0.01</v>
      </c>
      <c r="AI1989" s="13">
        <v>0</v>
      </c>
      <c r="AJ1989" s="13">
        <v>0</v>
      </c>
      <c r="AK1989" s="13">
        <v>-0.01</v>
      </c>
    </row>
    <row r="1990" spans="1:37" s="13" customFormat="1" x14ac:dyDescent="0.3">
      <c r="A1990" s="13" t="str">
        <f t="shared" si="50"/>
        <v>SDGbaseTRAv2_UrbAS_BAU_wICAGRcorr_GADJDYNofftestMPSXhhd-9</v>
      </c>
      <c r="B1990" s="62" t="s">
        <v>221</v>
      </c>
      <c r="C1990" s="63" t="s">
        <v>278</v>
      </c>
      <c r="D1990" s="64" t="s">
        <v>81</v>
      </c>
      <c r="E1990" s="13" t="s">
        <v>93</v>
      </c>
      <c r="F1990" s="13">
        <v>0.04</v>
      </c>
      <c r="G1990" s="13">
        <v>0.04</v>
      </c>
      <c r="H1990" s="13">
        <v>0.04</v>
      </c>
      <c r="I1990" s="13">
        <v>0.04</v>
      </c>
      <c r="J1990" s="13">
        <v>0.04</v>
      </c>
      <c r="K1990" s="13">
        <v>0.04</v>
      </c>
      <c r="L1990" s="13">
        <v>0.04</v>
      </c>
      <c r="M1990" s="13">
        <v>0.05</v>
      </c>
      <c r="N1990" s="13">
        <v>0.05</v>
      </c>
      <c r="O1990" s="13">
        <v>0.05</v>
      </c>
      <c r="P1990" s="13">
        <v>0.05</v>
      </c>
      <c r="Q1990" s="13">
        <v>0.05</v>
      </c>
      <c r="R1990" s="13">
        <v>0.05</v>
      </c>
      <c r="S1990" s="13">
        <v>0.05</v>
      </c>
      <c r="T1990" s="13">
        <v>0.05</v>
      </c>
      <c r="U1990" s="13">
        <v>0.05</v>
      </c>
      <c r="V1990" s="13">
        <v>0.05</v>
      </c>
      <c r="W1990" s="13">
        <v>0.05</v>
      </c>
      <c r="X1990" s="13">
        <v>0.05</v>
      </c>
      <c r="Y1990" s="13">
        <v>0.05</v>
      </c>
      <c r="Z1990" s="13">
        <v>0.05</v>
      </c>
      <c r="AA1990" s="13">
        <v>0.05</v>
      </c>
      <c r="AB1990" s="13">
        <v>0.05</v>
      </c>
      <c r="AC1990" s="13">
        <v>0.05</v>
      </c>
      <c r="AD1990" s="13">
        <v>0.05</v>
      </c>
      <c r="AE1990" s="13">
        <v>0.05</v>
      </c>
      <c r="AF1990" s="13">
        <v>0.05</v>
      </c>
      <c r="AG1990" s="13">
        <v>0.05</v>
      </c>
      <c r="AH1990" s="13">
        <v>0.04</v>
      </c>
      <c r="AI1990" s="13">
        <v>0.04</v>
      </c>
      <c r="AJ1990" s="13">
        <v>0.03</v>
      </c>
      <c r="AK1990" s="13">
        <v>0.03</v>
      </c>
    </row>
    <row r="1991" spans="1:37" s="13" customFormat="1" x14ac:dyDescent="0.3">
      <c r="A1991" s="13" t="str">
        <f t="shared" si="50"/>
        <v>SDGbaseTRAv2_UrbAS_BAU_wICAGRcorr_GADJDYNofftestC_SavingsINSent-n</v>
      </c>
      <c r="B1991" s="62" t="s">
        <v>221</v>
      </c>
      <c r="C1991" s="63" t="s">
        <v>278</v>
      </c>
      <c r="D1991" s="64" t="s">
        <v>96</v>
      </c>
      <c r="E1991" s="13" t="s">
        <v>82</v>
      </c>
      <c r="F1991" s="13">
        <v>634.29</v>
      </c>
      <c r="G1991" s="13">
        <v>578.59</v>
      </c>
      <c r="H1991" s="13">
        <v>603.29</v>
      </c>
      <c r="I1991" s="13">
        <v>610.45000000000005</v>
      </c>
      <c r="J1991" s="13">
        <v>612.80999999999995</v>
      </c>
      <c r="K1991" s="13">
        <v>623.17999999999995</v>
      </c>
      <c r="L1991" s="13">
        <v>634.17999999999995</v>
      </c>
      <c r="M1991" s="13">
        <v>645.23</v>
      </c>
      <c r="N1991" s="13">
        <v>658.57</v>
      </c>
      <c r="O1991" s="13">
        <v>677.01</v>
      </c>
      <c r="P1991" s="13">
        <v>694.06</v>
      </c>
      <c r="Q1991" s="13">
        <v>710.14</v>
      </c>
      <c r="R1991" s="13">
        <v>735.22</v>
      </c>
      <c r="S1991" s="13">
        <v>759.26</v>
      </c>
      <c r="T1991" s="13">
        <v>785.05</v>
      </c>
      <c r="U1991" s="13">
        <v>815.57</v>
      </c>
      <c r="V1991" s="13">
        <v>845.24</v>
      </c>
      <c r="W1991" s="13">
        <v>875.53</v>
      </c>
      <c r="X1991" s="13">
        <v>906.57</v>
      </c>
      <c r="Y1991" s="13">
        <v>936.31</v>
      </c>
      <c r="Z1991" s="13">
        <v>970.05</v>
      </c>
      <c r="AA1991" s="13">
        <v>1001.12</v>
      </c>
      <c r="AB1991" s="13">
        <v>1041.6099999999999</v>
      </c>
      <c r="AC1991" s="13">
        <v>1076.4000000000001</v>
      </c>
      <c r="AD1991" s="13">
        <v>1108.79</v>
      </c>
      <c r="AE1991" s="13">
        <v>1141.72</v>
      </c>
      <c r="AF1991" s="13">
        <v>1175.57</v>
      </c>
      <c r="AG1991" s="13">
        <v>1204.6500000000001</v>
      </c>
      <c r="AH1991" s="13">
        <v>1211.05</v>
      </c>
      <c r="AI1991" s="13">
        <v>1210.77</v>
      </c>
      <c r="AJ1991" s="13">
        <v>1205.1199999999999</v>
      </c>
      <c r="AK1991" s="13">
        <v>1194.99</v>
      </c>
    </row>
    <row r="1992" spans="1:37" s="13" customFormat="1" x14ac:dyDescent="0.3">
      <c r="A1992" s="13" t="str">
        <f t="shared" si="50"/>
        <v>SDGbaseTRAv2_UrbAS_BAU_wICAGRcorr_GADJDYNofftestC_SavingsINSent-e</v>
      </c>
      <c r="B1992" s="62" t="s">
        <v>221</v>
      </c>
      <c r="C1992" s="63" t="s">
        <v>278</v>
      </c>
      <c r="D1992" s="64" t="s">
        <v>96</v>
      </c>
      <c r="E1992" s="13" t="s">
        <v>83</v>
      </c>
      <c r="F1992" s="13">
        <v>60.1</v>
      </c>
      <c r="G1992" s="13">
        <v>65.95</v>
      </c>
      <c r="H1992" s="13">
        <v>54.6</v>
      </c>
      <c r="I1992" s="13">
        <v>55.45</v>
      </c>
      <c r="J1992" s="13">
        <v>57.82</v>
      </c>
      <c r="K1992" s="13">
        <v>61.25</v>
      </c>
      <c r="L1992" s="13">
        <v>64.53</v>
      </c>
      <c r="M1992" s="13">
        <v>64.040000000000006</v>
      </c>
      <c r="N1992" s="13">
        <v>62.19</v>
      </c>
      <c r="O1992" s="13">
        <v>60.93</v>
      </c>
      <c r="P1992" s="13">
        <v>62.49</v>
      </c>
      <c r="Q1992" s="13">
        <v>65.89</v>
      </c>
      <c r="R1992" s="13">
        <v>72.17</v>
      </c>
      <c r="S1992" s="13">
        <v>76.58</v>
      </c>
      <c r="T1992" s="13">
        <v>81.099999999999994</v>
      </c>
      <c r="U1992" s="13">
        <v>85.44</v>
      </c>
      <c r="V1992" s="13">
        <v>85.89</v>
      </c>
      <c r="W1992" s="13">
        <v>89.79</v>
      </c>
      <c r="X1992" s="13">
        <v>98.79</v>
      </c>
      <c r="Y1992" s="13">
        <v>107.32</v>
      </c>
      <c r="Z1992" s="13">
        <v>116.6</v>
      </c>
      <c r="AA1992" s="13">
        <v>125.85</v>
      </c>
      <c r="AB1992" s="13">
        <v>132.29</v>
      </c>
      <c r="AC1992" s="13">
        <v>140.66999999999999</v>
      </c>
      <c r="AD1992" s="13">
        <v>149.69</v>
      </c>
      <c r="AE1992" s="13">
        <v>158.46</v>
      </c>
      <c r="AF1992" s="13">
        <v>167.23</v>
      </c>
      <c r="AG1992" s="13">
        <v>201.4</v>
      </c>
      <c r="AH1992" s="13">
        <v>232.56</v>
      </c>
      <c r="AI1992" s="13">
        <v>270.67</v>
      </c>
      <c r="AJ1992" s="13">
        <v>308.95</v>
      </c>
      <c r="AK1992" s="13">
        <v>344.17</v>
      </c>
    </row>
    <row r="1993" spans="1:37" s="13" customFormat="1" x14ac:dyDescent="0.3">
      <c r="A1993" s="13" t="str">
        <f t="shared" si="50"/>
        <v>SDGbaseTRAv2_UrbAS_BAU_wICAGRcorr_GADJDYNofftestC_SavingsINShhd-0</v>
      </c>
      <c r="B1993" s="62" t="s">
        <v>221</v>
      </c>
      <c r="C1993" s="63" t="s">
        <v>278</v>
      </c>
      <c r="D1993" s="64" t="s">
        <v>96</v>
      </c>
      <c r="E1993" s="13" t="s">
        <v>84</v>
      </c>
      <c r="F1993" s="13">
        <v>0.06</v>
      </c>
      <c r="G1993" s="13">
        <v>0</v>
      </c>
      <c r="H1993" s="13">
        <v>0.11</v>
      </c>
      <c r="I1993" s="13">
        <v>0.18</v>
      </c>
      <c r="J1993" s="13">
        <v>0.17</v>
      </c>
      <c r="K1993" s="13">
        <v>0.16</v>
      </c>
      <c r="L1993" s="13">
        <v>0.19</v>
      </c>
      <c r="M1993" s="13">
        <v>0.28999999999999998</v>
      </c>
      <c r="N1993" s="13">
        <v>0.41</v>
      </c>
      <c r="O1993" s="13">
        <v>0.36</v>
      </c>
      <c r="P1993" s="13">
        <v>0.42</v>
      </c>
      <c r="Q1993" s="13">
        <v>0.48</v>
      </c>
      <c r="R1993" s="13">
        <v>0.53</v>
      </c>
      <c r="S1993" s="13">
        <v>0.61</v>
      </c>
      <c r="T1993" s="13">
        <v>0.69</v>
      </c>
      <c r="U1993" s="13">
        <v>0.8</v>
      </c>
      <c r="V1993" s="13">
        <v>1</v>
      </c>
      <c r="W1993" s="13">
        <v>1.1399999999999999</v>
      </c>
      <c r="X1993" s="13">
        <v>1.19</v>
      </c>
      <c r="Y1993" s="13">
        <v>1.23</v>
      </c>
      <c r="Z1993" s="13">
        <v>1.23</v>
      </c>
      <c r="AA1993" s="13">
        <v>1.25</v>
      </c>
      <c r="AB1993" s="13">
        <v>1.21</v>
      </c>
      <c r="AC1993" s="13">
        <v>1.19</v>
      </c>
      <c r="AD1993" s="13">
        <v>1.22</v>
      </c>
      <c r="AE1993" s="13">
        <v>1.28</v>
      </c>
      <c r="AF1993" s="13">
        <v>1.37</v>
      </c>
      <c r="AG1993" s="13">
        <v>0.98</v>
      </c>
      <c r="AH1993" s="13">
        <v>0.2</v>
      </c>
      <c r="AI1993" s="13">
        <v>-0.78</v>
      </c>
      <c r="AJ1993" s="13">
        <v>-1.71</v>
      </c>
      <c r="AK1993" s="13">
        <v>-2.57</v>
      </c>
    </row>
    <row r="1994" spans="1:37" s="13" customFormat="1" x14ac:dyDescent="0.3">
      <c r="A1994" s="13" t="str">
        <f t="shared" si="50"/>
        <v>SDGbaseTRAv2_UrbAS_BAU_wICAGRcorr_GADJDYNofftestC_SavingsINShhd-1</v>
      </c>
      <c r="B1994" s="62" t="s">
        <v>221</v>
      </c>
      <c r="C1994" s="63" t="s">
        <v>278</v>
      </c>
      <c r="D1994" s="64" t="s">
        <v>96</v>
      </c>
      <c r="E1994" s="13" t="s">
        <v>85</v>
      </c>
      <c r="F1994" s="13">
        <v>0.09</v>
      </c>
      <c r="G1994" s="13">
        <v>0.01</v>
      </c>
      <c r="H1994" s="13">
        <v>0.17</v>
      </c>
      <c r="I1994" s="13">
        <v>0.25</v>
      </c>
      <c r="J1994" s="13">
        <v>0.24</v>
      </c>
      <c r="K1994" s="13">
        <v>0.24</v>
      </c>
      <c r="L1994" s="13">
        <v>0.27</v>
      </c>
      <c r="M1994" s="13">
        <v>0.41</v>
      </c>
      <c r="N1994" s="13">
        <v>0.56999999999999995</v>
      </c>
      <c r="O1994" s="13">
        <v>0.51</v>
      </c>
      <c r="P1994" s="13">
        <v>0.59</v>
      </c>
      <c r="Q1994" s="13">
        <v>0.67</v>
      </c>
      <c r="R1994" s="13">
        <v>0.74</v>
      </c>
      <c r="S1994" s="13">
        <v>0.85</v>
      </c>
      <c r="T1994" s="13">
        <v>0.96</v>
      </c>
      <c r="U1994" s="13">
        <v>1.1100000000000001</v>
      </c>
      <c r="V1994" s="13">
        <v>1.39</v>
      </c>
      <c r="W1994" s="13">
        <v>1.57</v>
      </c>
      <c r="X1994" s="13">
        <v>1.65</v>
      </c>
      <c r="Y1994" s="13">
        <v>1.7</v>
      </c>
      <c r="Z1994" s="13">
        <v>1.7</v>
      </c>
      <c r="AA1994" s="13">
        <v>1.72</v>
      </c>
      <c r="AB1994" s="13">
        <v>1.67</v>
      </c>
      <c r="AC1994" s="13">
        <v>1.64</v>
      </c>
      <c r="AD1994" s="13">
        <v>1.69</v>
      </c>
      <c r="AE1994" s="13">
        <v>1.77</v>
      </c>
      <c r="AF1994" s="13">
        <v>1.9</v>
      </c>
      <c r="AG1994" s="13">
        <v>1.36</v>
      </c>
      <c r="AH1994" s="13">
        <v>0.3</v>
      </c>
      <c r="AI1994" s="13">
        <v>-1.04</v>
      </c>
      <c r="AJ1994" s="13">
        <v>-2.2999999999999998</v>
      </c>
      <c r="AK1994" s="13">
        <v>-3.47</v>
      </c>
    </row>
    <row r="1995" spans="1:37" s="13" customFormat="1" x14ac:dyDescent="0.3">
      <c r="A1995" s="13" t="str">
        <f t="shared" si="50"/>
        <v>SDGbaseTRAv2_UrbAS_BAU_wICAGRcorr_GADJDYNofftestC_SavingsINShhd-2</v>
      </c>
      <c r="B1995" s="62" t="s">
        <v>221</v>
      </c>
      <c r="C1995" s="63" t="s">
        <v>278</v>
      </c>
      <c r="D1995" s="64" t="s">
        <v>96</v>
      </c>
      <c r="E1995" s="13" t="s">
        <v>86</v>
      </c>
      <c r="F1995" s="13">
        <v>0.15</v>
      </c>
      <c r="G1995" s="13">
        <v>0.05</v>
      </c>
      <c r="H1995" s="13">
        <v>0.24</v>
      </c>
      <c r="I1995" s="13">
        <v>0.34</v>
      </c>
      <c r="J1995" s="13">
        <v>0.33</v>
      </c>
      <c r="K1995" s="13">
        <v>0.32</v>
      </c>
      <c r="L1995" s="13">
        <v>0.36</v>
      </c>
      <c r="M1995" s="13">
        <v>0.52</v>
      </c>
      <c r="N1995" s="13">
        <v>0.72</v>
      </c>
      <c r="O1995" s="13">
        <v>0.65</v>
      </c>
      <c r="P1995" s="13">
        <v>0.75</v>
      </c>
      <c r="Q1995" s="13">
        <v>0.84</v>
      </c>
      <c r="R1995" s="13">
        <v>0.92</v>
      </c>
      <c r="S1995" s="13">
        <v>1.05</v>
      </c>
      <c r="T1995" s="13">
        <v>1.18</v>
      </c>
      <c r="U1995" s="13">
        <v>1.36</v>
      </c>
      <c r="V1995" s="13">
        <v>1.68</v>
      </c>
      <c r="W1995" s="13">
        <v>1.9</v>
      </c>
      <c r="X1995" s="13">
        <v>1.98</v>
      </c>
      <c r="Y1995" s="13">
        <v>2.0499999999999998</v>
      </c>
      <c r="Z1995" s="13">
        <v>2.0499999999999998</v>
      </c>
      <c r="AA1995" s="13">
        <v>2.08</v>
      </c>
      <c r="AB1995" s="13">
        <v>2.0299999999999998</v>
      </c>
      <c r="AC1995" s="13">
        <v>1.99</v>
      </c>
      <c r="AD1995" s="13">
        <v>2.04</v>
      </c>
      <c r="AE1995" s="13">
        <v>2.15</v>
      </c>
      <c r="AF1995" s="13">
        <v>2.29</v>
      </c>
      <c r="AG1995" s="13">
        <v>1.67</v>
      </c>
      <c r="AH1995" s="13">
        <v>0.45</v>
      </c>
      <c r="AI1995" s="13">
        <v>-1.1000000000000001</v>
      </c>
      <c r="AJ1995" s="13">
        <v>-2.5499999999999998</v>
      </c>
      <c r="AK1995" s="13">
        <v>-3.9</v>
      </c>
    </row>
    <row r="1996" spans="1:37" s="13" customFormat="1" x14ac:dyDescent="0.3">
      <c r="A1996" s="13" t="str">
        <f t="shared" si="50"/>
        <v>SDGbaseTRAv2_UrbAS_BAU_wICAGRcorr_GADJDYNofftestC_SavingsINShhd-3</v>
      </c>
      <c r="B1996" s="62" t="s">
        <v>221</v>
      </c>
      <c r="C1996" s="63" t="s">
        <v>278</v>
      </c>
      <c r="D1996" s="64" t="s">
        <v>96</v>
      </c>
      <c r="E1996" s="13" t="s">
        <v>87</v>
      </c>
      <c r="F1996" s="13">
        <v>0.3</v>
      </c>
      <c r="G1996" s="13">
        <v>0.18</v>
      </c>
      <c r="H1996" s="13">
        <v>0.41</v>
      </c>
      <c r="I1996" s="13">
        <v>0.54</v>
      </c>
      <c r="J1996" s="13">
        <v>0.52</v>
      </c>
      <c r="K1996" s="13">
        <v>0.51</v>
      </c>
      <c r="L1996" s="13">
        <v>0.56999999999999995</v>
      </c>
      <c r="M1996" s="13">
        <v>0.77</v>
      </c>
      <c r="N1996" s="13">
        <v>1.01</v>
      </c>
      <c r="O1996" s="13">
        <v>0.93</v>
      </c>
      <c r="P1996" s="13">
        <v>1.05</v>
      </c>
      <c r="Q1996" s="13">
        <v>1.17</v>
      </c>
      <c r="R1996" s="13">
        <v>1.26</v>
      </c>
      <c r="S1996" s="13">
        <v>1.43</v>
      </c>
      <c r="T1996" s="13">
        <v>1.6</v>
      </c>
      <c r="U1996" s="13">
        <v>1.82</v>
      </c>
      <c r="V1996" s="13">
        <v>2.2200000000000002</v>
      </c>
      <c r="W1996" s="13">
        <v>2.4900000000000002</v>
      </c>
      <c r="X1996" s="13">
        <v>2.6</v>
      </c>
      <c r="Y1996" s="13">
        <v>2.68</v>
      </c>
      <c r="Z1996" s="13">
        <v>2.69</v>
      </c>
      <c r="AA1996" s="13">
        <v>2.73</v>
      </c>
      <c r="AB1996" s="13">
        <v>2.67</v>
      </c>
      <c r="AC1996" s="13">
        <v>2.64</v>
      </c>
      <c r="AD1996" s="13">
        <v>2.7</v>
      </c>
      <c r="AE1996" s="13">
        <v>2.84</v>
      </c>
      <c r="AF1996" s="13">
        <v>3.02</v>
      </c>
      <c r="AG1996" s="13">
        <v>2.27</v>
      </c>
      <c r="AH1996" s="13">
        <v>0.79</v>
      </c>
      <c r="AI1996" s="13">
        <v>-1.08</v>
      </c>
      <c r="AJ1996" s="13">
        <v>-2.84</v>
      </c>
      <c r="AK1996" s="13">
        <v>-4.46</v>
      </c>
    </row>
    <row r="1997" spans="1:37" s="13" customFormat="1" x14ac:dyDescent="0.3">
      <c r="A1997" s="13" t="str">
        <f t="shared" si="50"/>
        <v>SDGbaseTRAv2_UrbAS_BAU_wICAGRcorr_GADJDYNofftestC_SavingsINShhd-4</v>
      </c>
      <c r="B1997" s="62" t="s">
        <v>221</v>
      </c>
      <c r="C1997" s="63" t="s">
        <v>278</v>
      </c>
      <c r="D1997" s="64" t="s">
        <v>96</v>
      </c>
      <c r="E1997" s="13" t="s">
        <v>88</v>
      </c>
      <c r="F1997" s="13">
        <v>0.43</v>
      </c>
      <c r="G1997" s="13">
        <v>0.28999999999999998</v>
      </c>
      <c r="H1997" s="13">
        <v>0.55000000000000004</v>
      </c>
      <c r="I1997" s="13">
        <v>0.68</v>
      </c>
      <c r="J1997" s="13">
        <v>0.67</v>
      </c>
      <c r="K1997" s="13">
        <v>0.66</v>
      </c>
      <c r="L1997" s="13">
        <v>0.72</v>
      </c>
      <c r="M1997" s="13">
        <v>0.94</v>
      </c>
      <c r="N1997" s="13">
        <v>1.19</v>
      </c>
      <c r="O1997" s="13">
        <v>1.1100000000000001</v>
      </c>
      <c r="P1997" s="13">
        <v>1.25</v>
      </c>
      <c r="Q1997" s="13">
        <v>1.37</v>
      </c>
      <c r="R1997" s="13">
        <v>1.48</v>
      </c>
      <c r="S1997" s="13">
        <v>1.66</v>
      </c>
      <c r="T1997" s="13">
        <v>1.85</v>
      </c>
      <c r="U1997" s="13">
        <v>2.09</v>
      </c>
      <c r="V1997" s="13">
        <v>2.52</v>
      </c>
      <c r="W1997" s="13">
        <v>2.81</v>
      </c>
      <c r="X1997" s="13">
        <v>2.93</v>
      </c>
      <c r="Y1997" s="13">
        <v>3.03</v>
      </c>
      <c r="Z1997" s="13">
        <v>3.04</v>
      </c>
      <c r="AA1997" s="13">
        <v>3.08</v>
      </c>
      <c r="AB1997" s="13">
        <v>3.03</v>
      </c>
      <c r="AC1997" s="13">
        <v>3</v>
      </c>
      <c r="AD1997" s="13">
        <v>3.07</v>
      </c>
      <c r="AE1997" s="13">
        <v>3.22</v>
      </c>
      <c r="AF1997" s="13">
        <v>3.42</v>
      </c>
      <c r="AG1997" s="13">
        <v>2.63</v>
      </c>
      <c r="AH1997" s="13">
        <v>1.06</v>
      </c>
      <c r="AI1997" s="13">
        <v>-0.91</v>
      </c>
      <c r="AJ1997" s="13">
        <v>-2.76</v>
      </c>
      <c r="AK1997" s="13">
        <v>-4.46</v>
      </c>
    </row>
    <row r="1998" spans="1:37" s="13" customFormat="1" x14ac:dyDescent="0.3">
      <c r="A1998" s="13" t="str">
        <f t="shared" si="50"/>
        <v>SDGbaseTRAv2_UrbAS_BAU_wICAGRcorr_GADJDYNofftestC_SavingsINShhd-5</v>
      </c>
      <c r="B1998" s="62" t="s">
        <v>221</v>
      </c>
      <c r="C1998" s="63" t="s">
        <v>278</v>
      </c>
      <c r="D1998" s="64" t="s">
        <v>96</v>
      </c>
      <c r="E1998" s="13" t="s">
        <v>89</v>
      </c>
      <c r="F1998" s="13">
        <v>0.66</v>
      </c>
      <c r="G1998" s="13">
        <v>0.47</v>
      </c>
      <c r="H1998" s="13">
        <v>0.82</v>
      </c>
      <c r="I1998" s="13">
        <v>1.01</v>
      </c>
      <c r="J1998" s="13">
        <v>0.99</v>
      </c>
      <c r="K1998" s="13">
        <v>0.98</v>
      </c>
      <c r="L1998" s="13">
        <v>1.06</v>
      </c>
      <c r="M1998" s="13">
        <v>1.35</v>
      </c>
      <c r="N1998" s="13">
        <v>1.7</v>
      </c>
      <c r="O1998" s="13">
        <v>1.59</v>
      </c>
      <c r="P1998" s="13">
        <v>1.77</v>
      </c>
      <c r="Q1998" s="13">
        <v>1.94</v>
      </c>
      <c r="R1998" s="13">
        <v>2.09</v>
      </c>
      <c r="S1998" s="13">
        <v>2.34</v>
      </c>
      <c r="T1998" s="13">
        <v>2.59</v>
      </c>
      <c r="U1998" s="13">
        <v>2.92</v>
      </c>
      <c r="V1998" s="13">
        <v>3.5</v>
      </c>
      <c r="W1998" s="13">
        <v>3.9</v>
      </c>
      <c r="X1998" s="13">
        <v>4.0599999999999996</v>
      </c>
      <c r="Y1998" s="13">
        <v>4.1900000000000004</v>
      </c>
      <c r="Z1998" s="13">
        <v>4.2</v>
      </c>
      <c r="AA1998" s="13">
        <v>4.26</v>
      </c>
      <c r="AB1998" s="13">
        <v>4.2</v>
      </c>
      <c r="AC1998" s="13">
        <v>4.1500000000000004</v>
      </c>
      <c r="AD1998" s="13">
        <v>4.26</v>
      </c>
      <c r="AE1998" s="13">
        <v>4.45</v>
      </c>
      <c r="AF1998" s="13">
        <v>4.7300000000000004</v>
      </c>
      <c r="AG1998" s="13">
        <v>3.68</v>
      </c>
      <c r="AH1998" s="13">
        <v>1.57</v>
      </c>
      <c r="AI1998" s="13">
        <v>-1.04</v>
      </c>
      <c r="AJ1998" s="13">
        <v>-3.48</v>
      </c>
      <c r="AK1998" s="13">
        <v>-5.71</v>
      </c>
    </row>
    <row r="1999" spans="1:37" s="13" customFormat="1" x14ac:dyDescent="0.3">
      <c r="A1999" s="13" t="str">
        <f t="shared" ref="A1999:A2062" si="51">_xlfn.CONCAT(C1999,D1999,E1999)</f>
        <v>SDGbaseTRAv2_UrbAS_BAU_wICAGRcorr_GADJDYNofftestC_SavingsINShhd-6</v>
      </c>
      <c r="B1999" s="62" t="s">
        <v>221</v>
      </c>
      <c r="C1999" s="63" t="s">
        <v>278</v>
      </c>
      <c r="D1999" s="64" t="s">
        <v>96</v>
      </c>
      <c r="E1999" s="13" t="s">
        <v>90</v>
      </c>
      <c r="F1999" s="13">
        <v>0.9</v>
      </c>
      <c r="G1999" s="13">
        <v>0.67</v>
      </c>
      <c r="H1999" s="13">
        <v>1.0900000000000001</v>
      </c>
      <c r="I1999" s="13">
        <v>1.31</v>
      </c>
      <c r="J1999" s="13">
        <v>1.28</v>
      </c>
      <c r="K1999" s="13">
        <v>1.28</v>
      </c>
      <c r="L1999" s="13">
        <v>1.37</v>
      </c>
      <c r="M1999" s="13">
        <v>1.72</v>
      </c>
      <c r="N1999" s="13">
        <v>2.13</v>
      </c>
      <c r="O1999" s="13">
        <v>2</v>
      </c>
      <c r="P1999" s="13">
        <v>2.2200000000000002</v>
      </c>
      <c r="Q1999" s="13">
        <v>2.4300000000000002</v>
      </c>
      <c r="R1999" s="13">
        <v>2.61</v>
      </c>
      <c r="S1999" s="13">
        <v>2.9</v>
      </c>
      <c r="T1999" s="13">
        <v>3.2</v>
      </c>
      <c r="U1999" s="13">
        <v>3.59</v>
      </c>
      <c r="V1999" s="13">
        <v>4.28</v>
      </c>
      <c r="W1999" s="13">
        <v>4.76</v>
      </c>
      <c r="X1999" s="13">
        <v>4.95</v>
      </c>
      <c r="Y1999" s="13">
        <v>5.0999999999999996</v>
      </c>
      <c r="Z1999" s="13">
        <v>5.12</v>
      </c>
      <c r="AA1999" s="13">
        <v>5.2</v>
      </c>
      <c r="AB1999" s="13">
        <v>5.12</v>
      </c>
      <c r="AC1999" s="13">
        <v>5.07</v>
      </c>
      <c r="AD1999" s="13">
        <v>5.2</v>
      </c>
      <c r="AE1999" s="13">
        <v>5.43</v>
      </c>
      <c r="AF1999" s="13">
        <v>5.76</v>
      </c>
      <c r="AG1999" s="13">
        <v>4.53</v>
      </c>
      <c r="AH1999" s="13">
        <v>2.06</v>
      </c>
      <c r="AI1999" s="13">
        <v>-0.97</v>
      </c>
      <c r="AJ1999" s="13">
        <v>-3.81</v>
      </c>
      <c r="AK1999" s="13">
        <v>-6.38</v>
      </c>
    </row>
    <row r="2000" spans="1:37" s="13" customFormat="1" x14ac:dyDescent="0.3">
      <c r="A2000" s="13" t="str">
        <f t="shared" si="51"/>
        <v>SDGbaseTRAv2_UrbAS_BAU_wICAGRcorr_GADJDYNofftestC_SavingsINShhd-7</v>
      </c>
      <c r="B2000" s="62" t="s">
        <v>221</v>
      </c>
      <c r="C2000" s="63" t="s">
        <v>278</v>
      </c>
      <c r="D2000" s="64" t="s">
        <v>96</v>
      </c>
      <c r="E2000" s="13" t="s">
        <v>91</v>
      </c>
      <c r="F2000" s="13">
        <v>1.64</v>
      </c>
      <c r="G2000" s="13">
        <v>1.28</v>
      </c>
      <c r="H2000" s="13">
        <v>1.88</v>
      </c>
      <c r="I2000" s="13">
        <v>2.19</v>
      </c>
      <c r="J2000" s="13">
        <v>2.15</v>
      </c>
      <c r="K2000" s="13">
        <v>2.15</v>
      </c>
      <c r="L2000" s="13">
        <v>2.29</v>
      </c>
      <c r="M2000" s="13">
        <v>2.77</v>
      </c>
      <c r="N2000" s="13">
        <v>3.35</v>
      </c>
      <c r="O2000" s="13">
        <v>3.18</v>
      </c>
      <c r="P2000" s="13">
        <v>3.49</v>
      </c>
      <c r="Q2000" s="13">
        <v>3.77</v>
      </c>
      <c r="R2000" s="13">
        <v>4.04</v>
      </c>
      <c r="S2000" s="13">
        <v>4.46</v>
      </c>
      <c r="T2000" s="13">
        <v>4.8899999999999997</v>
      </c>
      <c r="U2000" s="13">
        <v>5.44</v>
      </c>
      <c r="V2000" s="13">
        <v>6.4</v>
      </c>
      <c r="W2000" s="13">
        <v>7.08</v>
      </c>
      <c r="X2000" s="13">
        <v>7.37</v>
      </c>
      <c r="Y2000" s="13">
        <v>7.59</v>
      </c>
      <c r="Z2000" s="13">
        <v>7.64</v>
      </c>
      <c r="AA2000" s="13">
        <v>7.76</v>
      </c>
      <c r="AB2000" s="13">
        <v>7.68</v>
      </c>
      <c r="AC2000" s="13">
        <v>7.63</v>
      </c>
      <c r="AD2000" s="13">
        <v>7.82</v>
      </c>
      <c r="AE2000" s="13">
        <v>8.16</v>
      </c>
      <c r="AF2000" s="13">
        <v>8.6300000000000008</v>
      </c>
      <c r="AG2000" s="13">
        <v>6.96</v>
      </c>
      <c r="AH2000" s="13">
        <v>3.57</v>
      </c>
      <c r="AI2000" s="13">
        <v>-0.56000000000000005</v>
      </c>
      <c r="AJ2000" s="13">
        <v>-4.4000000000000004</v>
      </c>
      <c r="AK2000" s="13">
        <v>-7.88</v>
      </c>
    </row>
    <row r="2001" spans="1:37" s="13" customFormat="1" x14ac:dyDescent="0.3">
      <c r="A2001" s="13" t="str">
        <f t="shared" si="51"/>
        <v>SDGbaseTRAv2_UrbAS_BAU_wICAGRcorr_GADJDYNofftestC_SavingsINShhd-8</v>
      </c>
      <c r="B2001" s="62" t="s">
        <v>221</v>
      </c>
      <c r="C2001" s="63" t="s">
        <v>278</v>
      </c>
      <c r="D2001" s="64" t="s">
        <v>96</v>
      </c>
      <c r="E2001" s="13" t="s">
        <v>92</v>
      </c>
      <c r="F2001" s="13">
        <v>3.78</v>
      </c>
      <c r="G2001" s="13">
        <v>3.08</v>
      </c>
      <c r="H2001" s="13">
        <v>4.16</v>
      </c>
      <c r="I2001" s="13">
        <v>4.67</v>
      </c>
      <c r="J2001" s="13">
        <v>4.59</v>
      </c>
      <c r="K2001" s="13">
        <v>4.5999999999999996</v>
      </c>
      <c r="L2001" s="13">
        <v>4.8499999999999996</v>
      </c>
      <c r="M2001" s="13">
        <v>5.65</v>
      </c>
      <c r="N2001" s="13">
        <v>6.63</v>
      </c>
      <c r="O2001" s="13">
        <v>6.37</v>
      </c>
      <c r="P2001" s="13">
        <v>6.9</v>
      </c>
      <c r="Q2001" s="13">
        <v>7.39</v>
      </c>
      <c r="R2001" s="13">
        <v>7.9</v>
      </c>
      <c r="S2001" s="13">
        <v>8.6300000000000008</v>
      </c>
      <c r="T2001" s="13">
        <v>9.4</v>
      </c>
      <c r="U2001" s="13">
        <v>10.39</v>
      </c>
      <c r="V2001" s="13">
        <v>12.04</v>
      </c>
      <c r="W2001" s="13">
        <v>13.22</v>
      </c>
      <c r="X2001" s="13">
        <v>13.77</v>
      </c>
      <c r="Y2001" s="13">
        <v>14.2</v>
      </c>
      <c r="Z2001" s="13">
        <v>14.36</v>
      </c>
      <c r="AA2001" s="13">
        <v>14.61</v>
      </c>
      <c r="AB2001" s="13">
        <v>14.56</v>
      </c>
      <c r="AC2001" s="13">
        <v>14.52</v>
      </c>
      <c r="AD2001" s="13">
        <v>14.9</v>
      </c>
      <c r="AE2001" s="13">
        <v>15.52</v>
      </c>
      <c r="AF2001" s="13">
        <v>16.350000000000001</v>
      </c>
      <c r="AG2001" s="13">
        <v>13.63</v>
      </c>
      <c r="AH2001" s="13">
        <v>7.94</v>
      </c>
      <c r="AI2001" s="13">
        <v>1.08</v>
      </c>
      <c r="AJ2001" s="13">
        <v>-5.25</v>
      </c>
      <c r="AK2001" s="13">
        <v>-10.95</v>
      </c>
    </row>
    <row r="2002" spans="1:37" s="13" customFormat="1" x14ac:dyDescent="0.3">
      <c r="A2002" s="13" t="str">
        <f t="shared" si="51"/>
        <v>SDGbaseTRAv2_UrbAS_BAU_wICAGRcorr_GADJDYNofftestC_SavingsINShhd-9</v>
      </c>
      <c r="B2002" s="62" t="s">
        <v>221</v>
      </c>
      <c r="C2002" s="63" t="s">
        <v>278</v>
      </c>
      <c r="D2002" s="64" t="s">
        <v>96</v>
      </c>
      <c r="E2002" s="13" t="s">
        <v>93</v>
      </c>
      <c r="F2002" s="13">
        <v>61.83</v>
      </c>
      <c r="G2002" s="13">
        <v>55.69</v>
      </c>
      <c r="H2002" s="13">
        <v>61.04</v>
      </c>
      <c r="I2002" s="13">
        <v>62.5</v>
      </c>
      <c r="J2002" s="13">
        <v>62.13</v>
      </c>
      <c r="K2002" s="13">
        <v>63.08</v>
      </c>
      <c r="L2002" s="13">
        <v>64.650000000000006</v>
      </c>
      <c r="M2002" s="13">
        <v>67.459999999999994</v>
      </c>
      <c r="N2002" s="13">
        <v>70.8</v>
      </c>
      <c r="O2002" s="13">
        <v>71.56</v>
      </c>
      <c r="P2002" s="13">
        <v>74.180000000000007</v>
      </c>
      <c r="Q2002" s="13">
        <v>76.64</v>
      </c>
      <c r="R2002" s="13">
        <v>80.25</v>
      </c>
      <c r="S2002" s="13">
        <v>84.17</v>
      </c>
      <c r="T2002" s="13">
        <v>88.3</v>
      </c>
      <c r="U2002" s="13">
        <v>93.42</v>
      </c>
      <c r="V2002" s="13">
        <v>99.83</v>
      </c>
      <c r="W2002" s="13">
        <v>105.32</v>
      </c>
      <c r="X2002" s="13">
        <v>109.55</v>
      </c>
      <c r="Y2002" s="13">
        <v>113.18</v>
      </c>
      <c r="Z2002" s="13">
        <v>116.51</v>
      </c>
      <c r="AA2002" s="13">
        <v>119.85</v>
      </c>
      <c r="AB2002" s="13">
        <v>123.06</v>
      </c>
      <c r="AC2002" s="13">
        <v>125.8</v>
      </c>
      <c r="AD2002" s="13">
        <v>129.47999999999999</v>
      </c>
      <c r="AE2002" s="13">
        <v>133.83000000000001</v>
      </c>
      <c r="AF2002" s="13">
        <v>138.80000000000001</v>
      </c>
      <c r="AG2002" s="13">
        <v>135.37</v>
      </c>
      <c r="AH2002" s="13">
        <v>121.73</v>
      </c>
      <c r="AI2002" s="13">
        <v>105.4</v>
      </c>
      <c r="AJ2002" s="13">
        <v>90.23</v>
      </c>
      <c r="AK2002" s="13">
        <v>76.260000000000005</v>
      </c>
    </row>
    <row r="2003" spans="1:37" s="13" customFormat="1" x14ac:dyDescent="0.3">
      <c r="A2003" s="13" t="str">
        <f t="shared" si="51"/>
        <v>SDGbaseTRAv2_UrbAS_BAU_wICAGRcorr_GADJDYNofftestC_SavingsINStotal</v>
      </c>
      <c r="B2003" s="62" t="s">
        <v>221</v>
      </c>
      <c r="C2003" s="63" t="s">
        <v>278</v>
      </c>
      <c r="D2003" s="64" t="s">
        <v>96</v>
      </c>
      <c r="E2003" s="13" t="s">
        <v>1</v>
      </c>
      <c r="F2003" s="13">
        <v>764.23</v>
      </c>
      <c r="G2003" s="13">
        <v>706.25</v>
      </c>
      <c r="H2003" s="13">
        <v>728.36</v>
      </c>
      <c r="I2003" s="13">
        <v>739.56</v>
      </c>
      <c r="J2003" s="13">
        <v>743.71</v>
      </c>
      <c r="K2003" s="13">
        <v>758.41</v>
      </c>
      <c r="L2003" s="13">
        <v>775.03</v>
      </c>
      <c r="M2003" s="13">
        <v>791.14</v>
      </c>
      <c r="N2003" s="13">
        <v>809.28</v>
      </c>
      <c r="O2003" s="13">
        <v>826.2</v>
      </c>
      <c r="P2003" s="13">
        <v>849.19</v>
      </c>
      <c r="Q2003" s="13">
        <v>872.74</v>
      </c>
      <c r="R2003" s="13">
        <v>909.2</v>
      </c>
      <c r="S2003" s="13">
        <v>943.93</v>
      </c>
      <c r="T2003" s="13">
        <v>980.82</v>
      </c>
      <c r="U2003" s="13">
        <v>1023.96</v>
      </c>
      <c r="V2003" s="13">
        <v>1065.98</v>
      </c>
      <c r="W2003" s="13">
        <v>1109.51</v>
      </c>
      <c r="X2003" s="13">
        <v>1155.4100000000001</v>
      </c>
      <c r="Y2003" s="13">
        <v>1198.58</v>
      </c>
      <c r="Z2003" s="13">
        <v>1245.19</v>
      </c>
      <c r="AA2003" s="13">
        <v>1289.51</v>
      </c>
      <c r="AB2003" s="13">
        <v>1339.13</v>
      </c>
      <c r="AC2003" s="13">
        <v>1384.71</v>
      </c>
      <c r="AD2003" s="13">
        <v>1430.86</v>
      </c>
      <c r="AE2003" s="13">
        <v>1478.83</v>
      </c>
      <c r="AF2003" s="13">
        <v>1529.06</v>
      </c>
      <c r="AG2003" s="13">
        <v>1579.12</v>
      </c>
      <c r="AH2003" s="13">
        <v>1583.28</v>
      </c>
      <c r="AI2003" s="13">
        <v>1580.44</v>
      </c>
      <c r="AJ2003" s="13">
        <v>1575.2</v>
      </c>
      <c r="AK2003" s="13">
        <v>1565.64</v>
      </c>
    </row>
    <row r="2004" spans="1:37" s="13" customFormat="1" x14ac:dyDescent="0.3">
      <c r="A2004" s="13" t="str">
        <f t="shared" si="51"/>
        <v>SDGbaseTRAv2_UrbAS_BAU_wICAGRcorr_GADJDYNofftestYGXtotal</v>
      </c>
      <c r="B2004" s="62" t="s">
        <v>221</v>
      </c>
      <c r="C2004" s="63" t="s">
        <v>278</v>
      </c>
      <c r="D2004" s="64" t="s">
        <v>224</v>
      </c>
      <c r="E2004" s="13" t="s">
        <v>1</v>
      </c>
      <c r="F2004" s="13">
        <v>1490.98</v>
      </c>
      <c r="G2004" s="13">
        <v>1431.73</v>
      </c>
      <c r="H2004" s="13">
        <v>1457.43</v>
      </c>
      <c r="I2004" s="13">
        <v>1513.74</v>
      </c>
      <c r="J2004" s="13">
        <v>1576.16</v>
      </c>
      <c r="K2004" s="13">
        <v>1606.03</v>
      </c>
      <c r="L2004" s="13">
        <v>1642.49</v>
      </c>
      <c r="M2004" s="13">
        <v>1682.04</v>
      </c>
      <c r="N2004" s="13">
        <v>1725.89</v>
      </c>
      <c r="O2004" s="13">
        <v>1775.1</v>
      </c>
      <c r="P2004" s="13">
        <v>1829.26</v>
      </c>
      <c r="Q2004" s="13">
        <v>1884.01</v>
      </c>
      <c r="R2004" s="13">
        <v>1920.96</v>
      </c>
      <c r="S2004" s="13">
        <v>1967.68</v>
      </c>
      <c r="T2004" s="13">
        <v>2014.86</v>
      </c>
      <c r="U2004" s="13">
        <v>2064.42</v>
      </c>
      <c r="V2004" s="13">
        <v>2116.63</v>
      </c>
      <c r="W2004" s="13">
        <v>2168.62</v>
      </c>
      <c r="X2004" s="13">
        <v>2220.5</v>
      </c>
      <c r="Y2004" s="13">
        <v>2271.7800000000002</v>
      </c>
      <c r="Z2004" s="13">
        <v>2322.9899999999998</v>
      </c>
      <c r="AA2004" s="13">
        <v>2376.17</v>
      </c>
      <c r="AB2004" s="13">
        <v>2423.5700000000002</v>
      </c>
      <c r="AC2004" s="13">
        <v>2476.88</v>
      </c>
      <c r="AD2004" s="13">
        <v>2534.7600000000002</v>
      </c>
      <c r="AE2004" s="13">
        <v>2595.77</v>
      </c>
      <c r="AF2004" s="13">
        <v>2657.85</v>
      </c>
      <c r="AG2004" s="13">
        <v>2717.06</v>
      </c>
      <c r="AH2004" s="13">
        <v>2752.24</v>
      </c>
      <c r="AI2004" s="13">
        <v>2782.36</v>
      </c>
      <c r="AJ2004" s="13">
        <v>2819.95</v>
      </c>
      <c r="AK2004" s="13">
        <v>2860.73</v>
      </c>
    </row>
    <row r="2005" spans="1:37" s="13" customFormat="1" x14ac:dyDescent="0.3">
      <c r="A2005" s="13" t="str">
        <f t="shared" si="51"/>
        <v>SDGbaseTRAv2_UrbAS_BAU_wICAGRcorr_GADJDYNofftestEGXtotal</v>
      </c>
      <c r="B2005" s="62" t="s">
        <v>221</v>
      </c>
      <c r="C2005" s="63" t="s">
        <v>278</v>
      </c>
      <c r="D2005" s="64" t="s">
        <v>197</v>
      </c>
      <c r="E2005" s="13" t="s">
        <v>1</v>
      </c>
      <c r="F2005" s="13">
        <v>1502.94</v>
      </c>
      <c r="G2005" s="13">
        <v>1443.45</v>
      </c>
      <c r="H2005" s="13">
        <v>1468.03</v>
      </c>
      <c r="I2005" s="13">
        <v>1510.52</v>
      </c>
      <c r="J2005" s="13">
        <v>1557.84</v>
      </c>
      <c r="K2005" s="13">
        <v>1588.27</v>
      </c>
      <c r="L2005" s="13">
        <v>1623.45</v>
      </c>
      <c r="M2005" s="13">
        <v>1660.53</v>
      </c>
      <c r="N2005" s="13">
        <v>1701.08</v>
      </c>
      <c r="O2005" s="13">
        <v>1747.44</v>
      </c>
      <c r="P2005" s="13">
        <v>1797.63</v>
      </c>
      <c r="Q2005" s="13">
        <v>1848.09</v>
      </c>
      <c r="R2005" s="13">
        <v>1893.87</v>
      </c>
      <c r="S2005" s="13">
        <v>1941.06</v>
      </c>
      <c r="T2005" s="13">
        <v>1989.1</v>
      </c>
      <c r="U2005" s="13">
        <v>2040.12</v>
      </c>
      <c r="V2005" s="13">
        <v>2093.5300000000002</v>
      </c>
      <c r="W2005" s="13">
        <v>2146.86</v>
      </c>
      <c r="X2005" s="13">
        <v>2200.66</v>
      </c>
      <c r="Y2005" s="13">
        <v>2253.1</v>
      </c>
      <c r="Z2005" s="13">
        <v>2305.88</v>
      </c>
      <c r="AA2005" s="13">
        <v>2360.2399999999998</v>
      </c>
      <c r="AB2005" s="13">
        <v>2410</v>
      </c>
      <c r="AC2005" s="13">
        <v>2464.54</v>
      </c>
      <c r="AD2005" s="13">
        <v>2523.41</v>
      </c>
      <c r="AE2005" s="13">
        <v>2584.86</v>
      </c>
      <c r="AF2005" s="13">
        <v>2648.05</v>
      </c>
      <c r="AG2005" s="13">
        <v>2708.51</v>
      </c>
      <c r="AH2005" s="13">
        <v>2741.83</v>
      </c>
      <c r="AI2005" s="13">
        <v>2769.27</v>
      </c>
      <c r="AJ2005" s="13">
        <v>2804.03</v>
      </c>
      <c r="AK2005" s="13">
        <v>2842.17</v>
      </c>
    </row>
    <row r="2006" spans="1:37" s="13" customFormat="1" x14ac:dyDescent="0.3">
      <c r="A2006" s="13" t="str">
        <f t="shared" si="51"/>
        <v>SDGbaseTRAv2_UrbAS_BAU_wICAGRcorr_GADJDYNofftestGADJXtotal</v>
      </c>
      <c r="B2006" s="62" t="s">
        <v>221</v>
      </c>
      <c r="C2006" s="63" t="s">
        <v>278</v>
      </c>
      <c r="D2006" s="64" t="s">
        <v>190</v>
      </c>
      <c r="E2006" s="13" t="s">
        <v>1</v>
      </c>
      <c r="F2006" s="13">
        <v>1</v>
      </c>
      <c r="G2006" s="13">
        <v>0.94</v>
      </c>
      <c r="H2006" s="13">
        <v>0.96</v>
      </c>
      <c r="I2006" s="13">
        <v>0.98</v>
      </c>
      <c r="J2006" s="13">
        <v>1</v>
      </c>
      <c r="K2006" s="13">
        <v>1.02</v>
      </c>
      <c r="L2006" s="13">
        <v>1.04</v>
      </c>
      <c r="M2006" s="13">
        <v>1.06</v>
      </c>
      <c r="N2006" s="13">
        <v>1.0900000000000001</v>
      </c>
      <c r="O2006" s="13">
        <v>1.1200000000000001</v>
      </c>
      <c r="P2006" s="13">
        <v>1.1499999999999999</v>
      </c>
      <c r="Q2006" s="13">
        <v>1.19</v>
      </c>
      <c r="R2006" s="13">
        <v>1.21</v>
      </c>
      <c r="S2006" s="13">
        <v>1.24</v>
      </c>
      <c r="T2006" s="13">
        <v>1.27</v>
      </c>
      <c r="U2006" s="13">
        <v>1.3</v>
      </c>
      <c r="V2006" s="13">
        <v>1.33</v>
      </c>
      <c r="W2006" s="13">
        <v>1.36</v>
      </c>
      <c r="X2006" s="13">
        <v>1.4</v>
      </c>
      <c r="Y2006" s="13">
        <v>1.43</v>
      </c>
      <c r="Z2006" s="13">
        <v>1.46</v>
      </c>
      <c r="AA2006" s="13">
        <v>1.5</v>
      </c>
      <c r="AB2006" s="13">
        <v>1.53</v>
      </c>
      <c r="AC2006" s="13">
        <v>1.57</v>
      </c>
      <c r="AD2006" s="13">
        <v>1.61</v>
      </c>
      <c r="AE2006" s="13">
        <v>1.64</v>
      </c>
      <c r="AF2006" s="13">
        <v>1.68</v>
      </c>
      <c r="AG2006" s="13">
        <v>1.72</v>
      </c>
      <c r="AH2006" s="13">
        <v>1.76</v>
      </c>
      <c r="AI2006" s="13">
        <v>1.8</v>
      </c>
      <c r="AJ2006" s="13">
        <v>1.85</v>
      </c>
      <c r="AK2006" s="13">
        <v>1.89</v>
      </c>
    </row>
    <row r="2007" spans="1:37" s="13" customFormat="1" x14ac:dyDescent="0.3">
      <c r="A2007" s="13" t="str">
        <f t="shared" si="51"/>
        <v>SDGbaseTRAv2_UrbAS_BAU_wICAGRcorr_GADJDYNofftestGOVGRtotal</v>
      </c>
      <c r="B2007" s="62" t="s">
        <v>221</v>
      </c>
      <c r="C2007" s="63" t="s">
        <v>278</v>
      </c>
      <c r="D2007" s="64" t="s">
        <v>192</v>
      </c>
      <c r="E2007" s="13" t="s">
        <v>1</v>
      </c>
      <c r="G2007" s="13">
        <v>0.02</v>
      </c>
      <c r="H2007" s="13">
        <v>0.02</v>
      </c>
      <c r="I2007" s="13">
        <v>0.02</v>
      </c>
      <c r="J2007" s="13">
        <v>0.02</v>
      </c>
      <c r="K2007" s="13">
        <v>0.02</v>
      </c>
      <c r="L2007" s="13">
        <v>0.02</v>
      </c>
      <c r="M2007" s="13">
        <v>0.02</v>
      </c>
      <c r="N2007" s="13">
        <v>0.02</v>
      </c>
      <c r="O2007" s="13">
        <v>0.02</v>
      </c>
      <c r="P2007" s="13">
        <v>0.02</v>
      </c>
      <c r="Q2007" s="13">
        <v>0.02</v>
      </c>
      <c r="R2007" s="13">
        <v>0.02</v>
      </c>
      <c r="S2007" s="13">
        <v>0.02</v>
      </c>
      <c r="T2007" s="13">
        <v>0.02</v>
      </c>
      <c r="U2007" s="13">
        <v>0.02</v>
      </c>
      <c r="V2007" s="13">
        <v>0.02</v>
      </c>
      <c r="W2007" s="13">
        <v>0.02</v>
      </c>
      <c r="X2007" s="13">
        <v>0.02</v>
      </c>
      <c r="Y2007" s="13">
        <v>0.02</v>
      </c>
      <c r="Z2007" s="13">
        <v>0.02</v>
      </c>
      <c r="AA2007" s="13">
        <v>0.02</v>
      </c>
      <c r="AB2007" s="13">
        <v>0.02</v>
      </c>
      <c r="AC2007" s="13">
        <v>0.02</v>
      </c>
      <c r="AD2007" s="13">
        <v>0.02</v>
      </c>
      <c r="AE2007" s="13">
        <v>0.02</v>
      </c>
      <c r="AF2007" s="13">
        <v>0.02</v>
      </c>
      <c r="AG2007" s="13">
        <v>0.02</v>
      </c>
      <c r="AH2007" s="13">
        <v>0.02</v>
      </c>
      <c r="AI2007" s="13">
        <v>0.02</v>
      </c>
      <c r="AJ2007" s="13">
        <v>0.02</v>
      </c>
      <c r="AK2007" s="13">
        <v>0.02</v>
      </c>
    </row>
    <row r="2008" spans="1:37" s="13" customFormat="1" x14ac:dyDescent="0.3">
      <c r="A2008" s="13" t="str">
        <f t="shared" si="51"/>
        <v>SDGbaseTRAv2_UrbAS_BAU_wICAGRcorr_GADJDYNofftestC_GovConscgsrv</v>
      </c>
      <c r="B2008" s="62" t="s">
        <v>221</v>
      </c>
      <c r="C2008" s="63" t="s">
        <v>278</v>
      </c>
      <c r="D2008" s="64" t="s">
        <v>213</v>
      </c>
      <c r="E2008" s="13" t="s">
        <v>184</v>
      </c>
      <c r="F2008" s="13">
        <v>1080.43</v>
      </c>
      <c r="G2008" s="13">
        <v>1020.94</v>
      </c>
      <c r="H2008" s="13">
        <v>1056.05</v>
      </c>
      <c r="I2008" s="13">
        <v>1091.22</v>
      </c>
      <c r="J2008" s="13">
        <v>1132.83</v>
      </c>
      <c r="K2008" s="13">
        <v>1158.26</v>
      </c>
      <c r="L2008" s="13">
        <v>1187.6400000000001</v>
      </c>
      <c r="M2008" s="13">
        <v>1218.22</v>
      </c>
      <c r="N2008" s="13">
        <v>1252.08</v>
      </c>
      <c r="O2008" s="13">
        <v>1291.1600000000001</v>
      </c>
      <c r="P2008" s="13">
        <v>1332.98</v>
      </c>
      <c r="Q2008" s="13">
        <v>1374.56</v>
      </c>
      <c r="R2008" s="13">
        <v>1411.49</v>
      </c>
      <c r="S2008" s="13">
        <v>1448.33</v>
      </c>
      <c r="T2008" s="13">
        <v>1485.74</v>
      </c>
      <c r="U2008" s="13">
        <v>1525.57</v>
      </c>
      <c r="V2008" s="13">
        <v>1566.29</v>
      </c>
      <c r="W2008" s="13">
        <v>1607.11</v>
      </c>
      <c r="X2008" s="13">
        <v>1647.88</v>
      </c>
      <c r="Y2008" s="13">
        <v>1686.64</v>
      </c>
      <c r="Z2008" s="13">
        <v>1726.32</v>
      </c>
      <c r="AA2008" s="13">
        <v>1766.79</v>
      </c>
      <c r="AB2008" s="13">
        <v>1802.84</v>
      </c>
      <c r="AC2008" s="13">
        <v>1842.17</v>
      </c>
      <c r="AD2008" s="13">
        <v>1886.57</v>
      </c>
      <c r="AE2008" s="13">
        <v>1933.28</v>
      </c>
      <c r="AF2008" s="13">
        <v>1981.14</v>
      </c>
      <c r="AG2008" s="13">
        <v>2025.64</v>
      </c>
      <c r="AH2008" s="13">
        <v>2042.98</v>
      </c>
      <c r="AI2008" s="13">
        <v>2065.58</v>
      </c>
      <c r="AJ2008" s="13">
        <v>2097.4299999999998</v>
      </c>
      <c r="AK2008" s="13">
        <v>2132.9699999999998</v>
      </c>
    </row>
    <row r="2009" spans="1:37" s="13" customFormat="1" x14ac:dyDescent="0.3">
      <c r="A2009" s="13" t="str">
        <f t="shared" si="51"/>
        <v>SDGbaseTRAv2_UrbAS_BAU_wICAGRcorr_GADJDYNofftestC_GovConstotal</v>
      </c>
      <c r="B2009" s="62" t="s">
        <v>221</v>
      </c>
      <c r="C2009" s="63" t="s">
        <v>278</v>
      </c>
      <c r="D2009" s="64" t="s">
        <v>213</v>
      </c>
      <c r="E2009" s="13" t="s">
        <v>1</v>
      </c>
      <c r="F2009" s="13">
        <v>1080.43</v>
      </c>
      <c r="G2009" s="13">
        <v>1020.94</v>
      </c>
      <c r="H2009" s="13">
        <v>1056.05</v>
      </c>
      <c r="I2009" s="13">
        <v>1091.22</v>
      </c>
      <c r="J2009" s="13">
        <v>1132.83</v>
      </c>
      <c r="K2009" s="13">
        <v>1158.26</v>
      </c>
      <c r="L2009" s="13">
        <v>1187.6400000000001</v>
      </c>
      <c r="M2009" s="13">
        <v>1218.22</v>
      </c>
      <c r="N2009" s="13">
        <v>1252.08</v>
      </c>
      <c r="O2009" s="13">
        <v>1291.1600000000001</v>
      </c>
      <c r="P2009" s="13">
        <v>1332.98</v>
      </c>
      <c r="Q2009" s="13">
        <v>1374.56</v>
      </c>
      <c r="R2009" s="13">
        <v>1411.49</v>
      </c>
      <c r="S2009" s="13">
        <v>1448.33</v>
      </c>
      <c r="T2009" s="13">
        <v>1485.74</v>
      </c>
      <c r="U2009" s="13">
        <v>1525.57</v>
      </c>
      <c r="V2009" s="13">
        <v>1566.29</v>
      </c>
      <c r="W2009" s="13">
        <v>1607.11</v>
      </c>
      <c r="X2009" s="13">
        <v>1647.88</v>
      </c>
      <c r="Y2009" s="13">
        <v>1686.64</v>
      </c>
      <c r="Z2009" s="13">
        <v>1726.32</v>
      </c>
      <c r="AA2009" s="13">
        <v>1766.79</v>
      </c>
      <c r="AB2009" s="13">
        <v>1802.84</v>
      </c>
      <c r="AC2009" s="13">
        <v>1842.17</v>
      </c>
      <c r="AD2009" s="13">
        <v>1886.57</v>
      </c>
      <c r="AE2009" s="13">
        <v>1933.28</v>
      </c>
      <c r="AF2009" s="13">
        <v>1981.14</v>
      </c>
      <c r="AG2009" s="13">
        <v>2025.64</v>
      </c>
      <c r="AH2009" s="13">
        <v>2042.98</v>
      </c>
      <c r="AI2009" s="13">
        <v>2065.58</v>
      </c>
      <c r="AJ2009" s="13">
        <v>2097.4299999999998</v>
      </c>
      <c r="AK2009" s="13">
        <v>2132.9699999999998</v>
      </c>
    </row>
    <row r="2010" spans="1:37" s="13" customFormat="1" x14ac:dyDescent="0.3">
      <c r="A2010" s="13" t="str">
        <f t="shared" si="51"/>
        <v>SDGbaseTRAv2_UrbAS_BAU_wICAGRcorr_GADJDYNofftestGSAVXtotal</v>
      </c>
      <c r="B2010" s="62" t="s">
        <v>221</v>
      </c>
      <c r="C2010" s="63" t="s">
        <v>278</v>
      </c>
      <c r="D2010" s="64" t="s">
        <v>98</v>
      </c>
      <c r="E2010" s="13" t="s">
        <v>1</v>
      </c>
      <c r="F2010" s="13">
        <v>-11.97</v>
      </c>
      <c r="G2010" s="13">
        <v>-11.72</v>
      </c>
      <c r="H2010" s="13">
        <v>-10.6</v>
      </c>
      <c r="I2010" s="13">
        <v>3.22</v>
      </c>
      <c r="J2010" s="13">
        <v>18.32</v>
      </c>
      <c r="K2010" s="13">
        <v>17.760000000000002</v>
      </c>
      <c r="L2010" s="13">
        <v>19.04</v>
      </c>
      <c r="M2010" s="13">
        <v>21.5</v>
      </c>
      <c r="N2010" s="13">
        <v>24.81</v>
      </c>
      <c r="O2010" s="13">
        <v>27.66</v>
      </c>
      <c r="P2010" s="13">
        <v>31.63</v>
      </c>
      <c r="Q2010" s="13">
        <v>35.909999999999997</v>
      </c>
      <c r="R2010" s="13">
        <v>27.1</v>
      </c>
      <c r="S2010" s="13">
        <v>26.62</v>
      </c>
      <c r="T2010" s="13">
        <v>25.76</v>
      </c>
      <c r="U2010" s="13">
        <v>24.3</v>
      </c>
      <c r="V2010" s="13">
        <v>23.1</v>
      </c>
      <c r="W2010" s="13">
        <v>21.76</v>
      </c>
      <c r="X2010" s="13">
        <v>19.84</v>
      </c>
      <c r="Y2010" s="13">
        <v>18.68</v>
      </c>
      <c r="Z2010" s="13">
        <v>17.11</v>
      </c>
      <c r="AA2010" s="13">
        <v>15.93</v>
      </c>
      <c r="AB2010" s="13">
        <v>13.57</v>
      </c>
      <c r="AC2010" s="13">
        <v>12.34</v>
      </c>
      <c r="AD2010" s="13">
        <v>11.35</v>
      </c>
      <c r="AE2010" s="13">
        <v>10.91</v>
      </c>
      <c r="AF2010" s="13">
        <v>9.8000000000000007</v>
      </c>
      <c r="AG2010" s="13">
        <v>8.5500000000000007</v>
      </c>
      <c r="AH2010" s="13">
        <v>10.41</v>
      </c>
      <c r="AI2010" s="13">
        <v>13.09</v>
      </c>
      <c r="AJ2010" s="13">
        <v>15.92</v>
      </c>
      <c r="AK2010" s="13">
        <v>18.559999999999999</v>
      </c>
    </row>
    <row r="2011" spans="1:37" s="13" customFormat="1" x14ac:dyDescent="0.3">
      <c r="A2011" s="13" t="str">
        <f t="shared" si="51"/>
        <v>SDGbaseTRAv2_UrbAS_BAU_wICAGRcorr_GADJDYNofftestFSAVXtotal</v>
      </c>
      <c r="B2011" s="62" t="s">
        <v>221</v>
      </c>
      <c r="C2011" s="63" t="s">
        <v>278</v>
      </c>
      <c r="D2011" s="64" t="s">
        <v>97</v>
      </c>
      <c r="E2011" s="13" t="s">
        <v>1</v>
      </c>
      <c r="F2011" s="13">
        <v>177.62</v>
      </c>
      <c r="G2011" s="13">
        <v>180.64</v>
      </c>
      <c r="H2011" s="13">
        <v>183.71</v>
      </c>
      <c r="I2011" s="13">
        <v>186.83</v>
      </c>
      <c r="J2011" s="13">
        <v>190.01</v>
      </c>
      <c r="K2011" s="13">
        <v>193.24</v>
      </c>
      <c r="L2011" s="13">
        <v>196.52</v>
      </c>
      <c r="M2011" s="13">
        <v>199.86</v>
      </c>
      <c r="N2011" s="13">
        <v>203.26</v>
      </c>
      <c r="O2011" s="13">
        <v>206.71</v>
      </c>
      <c r="P2011" s="13">
        <v>210.23</v>
      </c>
      <c r="Q2011" s="13">
        <v>213.8</v>
      </c>
      <c r="R2011" s="13">
        <v>217.44</v>
      </c>
      <c r="S2011" s="13">
        <v>221.13</v>
      </c>
      <c r="T2011" s="13">
        <v>224.89</v>
      </c>
      <c r="U2011" s="13">
        <v>228.72</v>
      </c>
      <c r="V2011" s="13">
        <v>232.6</v>
      </c>
      <c r="W2011" s="13">
        <v>236.56</v>
      </c>
      <c r="X2011" s="13">
        <v>240.58</v>
      </c>
      <c r="Y2011" s="13">
        <v>244.67</v>
      </c>
      <c r="Z2011" s="13">
        <v>248.83</v>
      </c>
      <c r="AA2011" s="13">
        <v>253.06</v>
      </c>
      <c r="AB2011" s="13">
        <v>257.36</v>
      </c>
      <c r="AC2011" s="13">
        <v>261.74</v>
      </c>
      <c r="AD2011" s="13">
        <v>266.19</v>
      </c>
      <c r="AE2011" s="13">
        <v>270.70999999999998</v>
      </c>
      <c r="AF2011" s="13">
        <v>275.31</v>
      </c>
      <c r="AG2011" s="13">
        <v>279.99</v>
      </c>
      <c r="AH2011" s="13">
        <v>284.75</v>
      </c>
      <c r="AI2011" s="13">
        <v>289.58999999999997</v>
      </c>
      <c r="AJ2011" s="13">
        <v>294.52</v>
      </c>
      <c r="AK2011" s="13">
        <v>299.52</v>
      </c>
    </row>
    <row r="2012" spans="1:37" s="13" customFormat="1" x14ac:dyDescent="0.3">
      <c r="A2012" s="13" t="str">
        <f t="shared" si="51"/>
        <v>SDGbaseTRAv2_UrbAS_BAU_wICAGRcorr_GADJDYNofftestC_TSavtotal</v>
      </c>
      <c r="B2012" s="62" t="s">
        <v>221</v>
      </c>
      <c r="C2012" s="63" t="s">
        <v>278</v>
      </c>
      <c r="D2012" s="64" t="s">
        <v>100</v>
      </c>
      <c r="E2012" s="13" t="s">
        <v>1</v>
      </c>
      <c r="F2012" s="13">
        <v>929.88</v>
      </c>
      <c r="G2012" s="13">
        <v>875.16</v>
      </c>
      <c r="H2012" s="13">
        <v>901.47</v>
      </c>
      <c r="I2012" s="13">
        <v>929.61</v>
      </c>
      <c r="J2012" s="13">
        <v>952.04</v>
      </c>
      <c r="K2012" s="13">
        <v>969.4</v>
      </c>
      <c r="L2012" s="13">
        <v>990.59</v>
      </c>
      <c r="M2012" s="13">
        <v>1012.51</v>
      </c>
      <c r="N2012" s="13">
        <v>1037.3499999999999</v>
      </c>
      <c r="O2012" s="13">
        <v>1060.57</v>
      </c>
      <c r="P2012" s="13">
        <v>1091.04</v>
      </c>
      <c r="Q2012" s="13">
        <v>1122.45</v>
      </c>
      <c r="R2012" s="13">
        <v>1153.74</v>
      </c>
      <c r="S2012" s="13">
        <v>1191.69</v>
      </c>
      <c r="T2012" s="13">
        <v>1231.47</v>
      </c>
      <c r="U2012" s="13">
        <v>1276.98</v>
      </c>
      <c r="V2012" s="13">
        <v>1321.69</v>
      </c>
      <c r="W2012" s="13">
        <v>1367.83</v>
      </c>
      <c r="X2012" s="13">
        <v>1415.83</v>
      </c>
      <c r="Y2012" s="13">
        <v>1461.94</v>
      </c>
      <c r="Z2012" s="13">
        <v>1511.13</v>
      </c>
      <c r="AA2012" s="13">
        <v>1558.49</v>
      </c>
      <c r="AB2012" s="13">
        <v>1610.06</v>
      </c>
      <c r="AC2012" s="13">
        <v>1658.79</v>
      </c>
      <c r="AD2012" s="13">
        <v>1708.4</v>
      </c>
      <c r="AE2012" s="13">
        <v>1760.45</v>
      </c>
      <c r="AF2012" s="13">
        <v>1814.18</v>
      </c>
      <c r="AG2012" s="13">
        <v>1867.66</v>
      </c>
      <c r="AH2012" s="13">
        <v>1878.44</v>
      </c>
      <c r="AI2012" s="13">
        <v>1883.12</v>
      </c>
      <c r="AJ2012" s="13">
        <v>1885.64</v>
      </c>
      <c r="AK2012" s="13">
        <v>1883.73</v>
      </c>
    </row>
    <row r="2013" spans="1:37" s="13" customFormat="1" x14ac:dyDescent="0.3">
      <c r="A2013" s="13" t="str">
        <f t="shared" si="51"/>
        <v>SDGbaseTRAv2_UrbAS_BAU_wICAGRcorr_GADJDYNofftestQINVXctext</v>
      </c>
      <c r="B2013" s="62" t="s">
        <v>221</v>
      </c>
      <c r="C2013" s="63" t="s">
        <v>278</v>
      </c>
      <c r="D2013" s="64" t="s">
        <v>101</v>
      </c>
      <c r="E2013" s="13" t="s">
        <v>102</v>
      </c>
      <c r="F2013" s="13">
        <v>0.02</v>
      </c>
      <c r="G2013" s="13">
        <v>0.02</v>
      </c>
      <c r="H2013" s="13">
        <v>0.02</v>
      </c>
      <c r="I2013" s="13">
        <v>0.02</v>
      </c>
      <c r="J2013" s="13">
        <v>0.02</v>
      </c>
      <c r="K2013" s="13">
        <v>0.02</v>
      </c>
      <c r="L2013" s="13">
        <v>0.02</v>
      </c>
      <c r="M2013" s="13">
        <v>0.02</v>
      </c>
      <c r="N2013" s="13">
        <v>0.03</v>
      </c>
      <c r="O2013" s="13">
        <v>0.03</v>
      </c>
      <c r="P2013" s="13">
        <v>0.03</v>
      </c>
      <c r="Q2013" s="13">
        <v>0.03</v>
      </c>
      <c r="R2013" s="13">
        <v>0.03</v>
      </c>
      <c r="S2013" s="13">
        <v>0.03</v>
      </c>
      <c r="T2013" s="13">
        <v>0.03</v>
      </c>
      <c r="U2013" s="13">
        <v>0.03</v>
      </c>
      <c r="V2013" s="13">
        <v>0.03</v>
      </c>
      <c r="W2013" s="13">
        <v>0.03</v>
      </c>
      <c r="X2013" s="13">
        <v>0.03</v>
      </c>
      <c r="Y2013" s="13">
        <v>0.04</v>
      </c>
      <c r="Z2013" s="13">
        <v>0.04</v>
      </c>
      <c r="AA2013" s="13">
        <v>0.04</v>
      </c>
      <c r="AB2013" s="13">
        <v>0.04</v>
      </c>
      <c r="AC2013" s="13">
        <v>0.04</v>
      </c>
      <c r="AD2013" s="13">
        <v>0.04</v>
      </c>
      <c r="AE2013" s="13">
        <v>0.04</v>
      </c>
      <c r="AF2013" s="13">
        <v>0.04</v>
      </c>
      <c r="AG2013" s="13">
        <v>0.04</v>
      </c>
      <c r="AH2013" s="13">
        <v>0.04</v>
      </c>
      <c r="AI2013" s="13">
        <v>0.04</v>
      </c>
      <c r="AJ2013" s="13">
        <v>0.04</v>
      </c>
      <c r="AK2013" s="13">
        <v>0.04</v>
      </c>
    </row>
    <row r="2014" spans="1:37" s="13" customFormat="1" x14ac:dyDescent="0.3">
      <c r="A2014" s="13" t="str">
        <f t="shared" si="51"/>
        <v>SDGbaseTRAv2_UrbAS_BAU_wICAGRcorr_GADJDYNofftestQINVXcleat</v>
      </c>
      <c r="B2014" s="62" t="s">
        <v>221</v>
      </c>
      <c r="C2014" s="63" t="s">
        <v>278</v>
      </c>
      <c r="D2014" s="64" t="s">
        <v>101</v>
      </c>
      <c r="E2014" s="13" t="s">
        <v>103</v>
      </c>
      <c r="F2014" s="13">
        <v>0</v>
      </c>
      <c r="G2014" s="13">
        <v>0</v>
      </c>
      <c r="H2014" s="13">
        <v>0</v>
      </c>
      <c r="I2014" s="13">
        <v>0</v>
      </c>
      <c r="J2014" s="13">
        <v>0</v>
      </c>
      <c r="K2014" s="13">
        <v>0</v>
      </c>
      <c r="L2014" s="13">
        <v>0</v>
      </c>
      <c r="M2014" s="13">
        <v>0</v>
      </c>
      <c r="N2014" s="13">
        <v>0</v>
      </c>
      <c r="O2014" s="13">
        <v>0</v>
      </c>
      <c r="P2014" s="13">
        <v>0</v>
      </c>
      <c r="Q2014" s="13">
        <v>0</v>
      </c>
      <c r="R2014" s="13">
        <v>0</v>
      </c>
      <c r="S2014" s="13">
        <v>0</v>
      </c>
      <c r="T2014" s="13">
        <v>0</v>
      </c>
      <c r="U2014" s="13">
        <v>0</v>
      </c>
      <c r="V2014" s="13">
        <v>0</v>
      </c>
      <c r="W2014" s="13">
        <v>0</v>
      </c>
      <c r="X2014" s="13">
        <v>0</v>
      </c>
      <c r="Y2014" s="13">
        <v>0</v>
      </c>
      <c r="Z2014" s="13">
        <v>0</v>
      </c>
      <c r="AA2014" s="13">
        <v>0</v>
      </c>
      <c r="AB2014" s="13">
        <v>0</v>
      </c>
      <c r="AC2014" s="13">
        <v>0</v>
      </c>
      <c r="AD2014" s="13">
        <v>0</v>
      </c>
      <c r="AE2014" s="13">
        <v>0</v>
      </c>
      <c r="AF2014" s="13">
        <v>0</v>
      </c>
      <c r="AG2014" s="13">
        <v>0</v>
      </c>
      <c r="AH2014" s="13">
        <v>0</v>
      </c>
      <c r="AI2014" s="13">
        <v>0</v>
      </c>
      <c r="AJ2014" s="13">
        <v>0</v>
      </c>
      <c r="AK2014" s="13">
        <v>0</v>
      </c>
    </row>
    <row r="2015" spans="1:37" s="13" customFormat="1" x14ac:dyDescent="0.3">
      <c r="A2015" s="13" t="str">
        <f t="shared" si="51"/>
        <v>SDGbaseTRAv2_UrbAS_BAU_wICAGRcorr_GADJDYNofftestQINVXcprnt</v>
      </c>
      <c r="B2015" s="62" t="s">
        <v>221</v>
      </c>
      <c r="C2015" s="63" t="s">
        <v>278</v>
      </c>
      <c r="D2015" s="64" t="s">
        <v>101</v>
      </c>
      <c r="E2015" s="13" t="s">
        <v>104</v>
      </c>
      <c r="F2015" s="13">
        <v>0</v>
      </c>
      <c r="G2015" s="13">
        <v>0</v>
      </c>
      <c r="H2015" s="13">
        <v>0</v>
      </c>
      <c r="I2015" s="13">
        <v>0</v>
      </c>
      <c r="J2015" s="13">
        <v>0</v>
      </c>
      <c r="K2015" s="13">
        <v>0</v>
      </c>
      <c r="L2015" s="13">
        <v>0</v>
      </c>
      <c r="M2015" s="13">
        <v>0</v>
      </c>
      <c r="N2015" s="13">
        <v>0</v>
      </c>
      <c r="O2015" s="13">
        <v>0</v>
      </c>
      <c r="P2015" s="13">
        <v>0</v>
      </c>
      <c r="Q2015" s="13">
        <v>0</v>
      </c>
      <c r="R2015" s="13">
        <v>0</v>
      </c>
      <c r="S2015" s="13">
        <v>0</v>
      </c>
      <c r="T2015" s="13">
        <v>0</v>
      </c>
      <c r="U2015" s="13">
        <v>0</v>
      </c>
      <c r="V2015" s="13">
        <v>0</v>
      </c>
      <c r="W2015" s="13">
        <v>0</v>
      </c>
      <c r="X2015" s="13">
        <v>0</v>
      </c>
      <c r="Y2015" s="13">
        <v>0</v>
      </c>
      <c r="Z2015" s="13">
        <v>0</v>
      </c>
      <c r="AA2015" s="13">
        <v>0</v>
      </c>
      <c r="AB2015" s="13">
        <v>0</v>
      </c>
      <c r="AC2015" s="13">
        <v>0</v>
      </c>
      <c r="AD2015" s="13">
        <v>0</v>
      </c>
      <c r="AE2015" s="13">
        <v>0</v>
      </c>
      <c r="AF2015" s="13">
        <v>0</v>
      </c>
      <c r="AG2015" s="13">
        <v>0</v>
      </c>
      <c r="AH2015" s="13">
        <v>0</v>
      </c>
      <c r="AI2015" s="13">
        <v>0</v>
      </c>
      <c r="AJ2015" s="13">
        <v>0</v>
      </c>
      <c r="AK2015" s="13">
        <v>0</v>
      </c>
    </row>
    <row r="2016" spans="1:37" s="13" customFormat="1" x14ac:dyDescent="0.3">
      <c r="A2016" s="13" t="str">
        <f t="shared" si="51"/>
        <v>SDGbaseTRAv2_UrbAS_BAU_wICAGRcorr_GADJDYNofftestQINVXcrubb</v>
      </c>
      <c r="B2016" s="62" t="s">
        <v>221</v>
      </c>
      <c r="C2016" s="63" t="s">
        <v>278</v>
      </c>
      <c r="D2016" s="64" t="s">
        <v>101</v>
      </c>
      <c r="E2016" s="13" t="s">
        <v>105</v>
      </c>
      <c r="F2016" s="13">
        <v>0</v>
      </c>
      <c r="G2016" s="13">
        <v>0</v>
      </c>
      <c r="H2016" s="13">
        <v>0</v>
      </c>
      <c r="I2016" s="13">
        <v>0</v>
      </c>
      <c r="J2016" s="13">
        <v>0</v>
      </c>
      <c r="K2016" s="13">
        <v>0</v>
      </c>
      <c r="L2016" s="13">
        <v>0</v>
      </c>
      <c r="M2016" s="13">
        <v>0</v>
      </c>
      <c r="N2016" s="13">
        <v>0</v>
      </c>
      <c r="O2016" s="13">
        <v>0</v>
      </c>
      <c r="P2016" s="13">
        <v>0.01</v>
      </c>
      <c r="Q2016" s="13">
        <v>0.01</v>
      </c>
      <c r="R2016" s="13">
        <v>0.01</v>
      </c>
      <c r="S2016" s="13">
        <v>0.01</v>
      </c>
      <c r="T2016" s="13">
        <v>0.01</v>
      </c>
      <c r="U2016" s="13">
        <v>0.01</v>
      </c>
      <c r="V2016" s="13">
        <v>0.01</v>
      </c>
      <c r="W2016" s="13">
        <v>0.01</v>
      </c>
      <c r="X2016" s="13">
        <v>0.01</v>
      </c>
      <c r="Y2016" s="13">
        <v>0.01</v>
      </c>
      <c r="Z2016" s="13">
        <v>0.01</v>
      </c>
      <c r="AA2016" s="13">
        <v>0.01</v>
      </c>
      <c r="AB2016" s="13">
        <v>0.01</v>
      </c>
      <c r="AC2016" s="13">
        <v>0.01</v>
      </c>
      <c r="AD2016" s="13">
        <v>0.01</v>
      </c>
      <c r="AE2016" s="13">
        <v>0.01</v>
      </c>
      <c r="AF2016" s="13">
        <v>0.01</v>
      </c>
      <c r="AG2016" s="13">
        <v>0.01</v>
      </c>
      <c r="AH2016" s="13">
        <v>0.01</v>
      </c>
      <c r="AI2016" s="13">
        <v>0.01</v>
      </c>
      <c r="AJ2016" s="13">
        <v>0.01</v>
      </c>
      <c r="AK2016" s="13">
        <v>0.01</v>
      </c>
    </row>
    <row r="2017" spans="1:37" s="13" customFormat="1" x14ac:dyDescent="0.3">
      <c r="A2017" s="13" t="str">
        <f t="shared" si="51"/>
        <v>SDGbaseTRAv2_UrbAS_BAU_wICAGRcorr_GADJDYNofftestQINVXcplas</v>
      </c>
      <c r="B2017" s="62" t="s">
        <v>221</v>
      </c>
      <c r="C2017" s="63" t="s">
        <v>278</v>
      </c>
      <c r="D2017" s="64" t="s">
        <v>101</v>
      </c>
      <c r="E2017" s="13" t="s">
        <v>106</v>
      </c>
      <c r="F2017" s="13">
        <v>0.01</v>
      </c>
      <c r="G2017" s="13">
        <v>0.01</v>
      </c>
      <c r="H2017" s="13">
        <v>0.01</v>
      </c>
      <c r="I2017" s="13">
        <v>0.01</v>
      </c>
      <c r="J2017" s="13">
        <v>0.01</v>
      </c>
      <c r="K2017" s="13">
        <v>0.01</v>
      </c>
      <c r="L2017" s="13">
        <v>0.01</v>
      </c>
      <c r="M2017" s="13">
        <v>0.01</v>
      </c>
      <c r="N2017" s="13">
        <v>0.01</v>
      </c>
      <c r="O2017" s="13">
        <v>0.01</v>
      </c>
      <c r="P2017" s="13">
        <v>0.01</v>
      </c>
      <c r="Q2017" s="13">
        <v>0.01</v>
      </c>
      <c r="R2017" s="13">
        <v>0.01</v>
      </c>
      <c r="S2017" s="13">
        <v>0.01</v>
      </c>
      <c r="T2017" s="13">
        <v>0.01</v>
      </c>
      <c r="U2017" s="13">
        <v>0.01</v>
      </c>
      <c r="V2017" s="13">
        <v>0.01</v>
      </c>
      <c r="W2017" s="13">
        <v>0.01</v>
      </c>
      <c r="X2017" s="13">
        <v>0.01</v>
      </c>
      <c r="Y2017" s="13">
        <v>0.01</v>
      </c>
      <c r="Z2017" s="13">
        <v>0.01</v>
      </c>
      <c r="AA2017" s="13">
        <v>0.02</v>
      </c>
      <c r="AB2017" s="13">
        <v>0.02</v>
      </c>
      <c r="AC2017" s="13">
        <v>0.02</v>
      </c>
      <c r="AD2017" s="13">
        <v>0.02</v>
      </c>
      <c r="AE2017" s="13">
        <v>0.02</v>
      </c>
      <c r="AF2017" s="13">
        <v>0.02</v>
      </c>
      <c r="AG2017" s="13">
        <v>0.02</v>
      </c>
      <c r="AH2017" s="13">
        <v>0.02</v>
      </c>
      <c r="AI2017" s="13">
        <v>0.02</v>
      </c>
      <c r="AJ2017" s="13">
        <v>0.02</v>
      </c>
      <c r="AK2017" s="13">
        <v>0.02</v>
      </c>
    </row>
    <row r="2018" spans="1:37" s="13" customFormat="1" x14ac:dyDescent="0.3">
      <c r="A2018" s="13" t="str">
        <f t="shared" si="51"/>
        <v>SDGbaseTRAv2_UrbAS_BAU_wICAGRcorr_GADJDYNofftestQINVXcnmet</v>
      </c>
      <c r="B2018" s="62" t="s">
        <v>221</v>
      </c>
      <c r="C2018" s="63" t="s">
        <v>278</v>
      </c>
      <c r="D2018" s="64" t="s">
        <v>101</v>
      </c>
      <c r="E2018" s="13" t="s">
        <v>107</v>
      </c>
      <c r="F2018" s="13">
        <v>0.02</v>
      </c>
      <c r="G2018" s="13">
        <v>0.02</v>
      </c>
      <c r="H2018" s="13">
        <v>0.02</v>
      </c>
      <c r="I2018" s="13">
        <v>0.02</v>
      </c>
      <c r="J2018" s="13">
        <v>0.02</v>
      </c>
      <c r="K2018" s="13">
        <v>0.02</v>
      </c>
      <c r="L2018" s="13">
        <v>0.02</v>
      </c>
      <c r="M2018" s="13">
        <v>0.02</v>
      </c>
      <c r="N2018" s="13">
        <v>0.02</v>
      </c>
      <c r="O2018" s="13">
        <v>0.02</v>
      </c>
      <c r="P2018" s="13">
        <v>0.02</v>
      </c>
      <c r="Q2018" s="13">
        <v>0.02</v>
      </c>
      <c r="R2018" s="13">
        <v>0.03</v>
      </c>
      <c r="S2018" s="13">
        <v>0.03</v>
      </c>
      <c r="T2018" s="13">
        <v>0.03</v>
      </c>
      <c r="U2018" s="13">
        <v>0.03</v>
      </c>
      <c r="V2018" s="13">
        <v>0.03</v>
      </c>
      <c r="W2018" s="13">
        <v>0.03</v>
      </c>
      <c r="X2018" s="13">
        <v>0.03</v>
      </c>
      <c r="Y2018" s="13">
        <v>0.03</v>
      </c>
      <c r="Z2018" s="13">
        <v>0.03</v>
      </c>
      <c r="AA2018" s="13">
        <v>0.03</v>
      </c>
      <c r="AB2018" s="13">
        <v>0.03</v>
      </c>
      <c r="AC2018" s="13">
        <v>0.04</v>
      </c>
      <c r="AD2018" s="13">
        <v>0.04</v>
      </c>
      <c r="AE2018" s="13">
        <v>0.04</v>
      </c>
      <c r="AF2018" s="13">
        <v>0.04</v>
      </c>
      <c r="AG2018" s="13">
        <v>0.04</v>
      </c>
      <c r="AH2018" s="13">
        <v>0.04</v>
      </c>
      <c r="AI2018" s="13">
        <v>0.04</v>
      </c>
      <c r="AJ2018" s="13">
        <v>0.04</v>
      </c>
      <c r="AK2018" s="13">
        <v>0.04</v>
      </c>
    </row>
    <row r="2019" spans="1:37" s="13" customFormat="1" x14ac:dyDescent="0.3">
      <c r="A2019" s="13" t="str">
        <f t="shared" si="51"/>
        <v>SDGbaseTRAv2_UrbAS_BAU_wICAGRcorr_GADJDYNofftestQINVXcnfrm</v>
      </c>
      <c r="B2019" s="62" t="s">
        <v>221</v>
      </c>
      <c r="C2019" s="63" t="s">
        <v>278</v>
      </c>
      <c r="D2019" s="64" t="s">
        <v>101</v>
      </c>
      <c r="E2019" s="13" t="s">
        <v>108</v>
      </c>
      <c r="F2019" s="13">
        <v>1.27</v>
      </c>
      <c r="G2019" s="13">
        <v>1.1499999999999999</v>
      </c>
      <c r="H2019" s="13">
        <v>1.19</v>
      </c>
      <c r="I2019" s="13">
        <v>1.22</v>
      </c>
      <c r="J2019" s="13">
        <v>1.24</v>
      </c>
      <c r="K2019" s="13">
        <v>1.26</v>
      </c>
      <c r="L2019" s="13">
        <v>1.29</v>
      </c>
      <c r="M2019" s="13">
        <v>1.33</v>
      </c>
      <c r="N2019" s="13">
        <v>1.36</v>
      </c>
      <c r="O2019" s="13">
        <v>1.41</v>
      </c>
      <c r="P2019" s="13">
        <v>1.45</v>
      </c>
      <c r="Q2019" s="13">
        <v>1.49</v>
      </c>
      <c r="R2019" s="13">
        <v>1.53</v>
      </c>
      <c r="S2019" s="13">
        <v>1.58</v>
      </c>
      <c r="T2019" s="13">
        <v>1.63</v>
      </c>
      <c r="U2019" s="13">
        <v>1.68</v>
      </c>
      <c r="V2019" s="13">
        <v>1.74</v>
      </c>
      <c r="W2019" s="13">
        <v>1.8</v>
      </c>
      <c r="X2019" s="13">
        <v>1.86</v>
      </c>
      <c r="Y2019" s="13">
        <v>1.91</v>
      </c>
      <c r="Z2019" s="13">
        <v>1.97</v>
      </c>
      <c r="AA2019" s="13">
        <v>2.0299999999999998</v>
      </c>
      <c r="AB2019" s="13">
        <v>2.08</v>
      </c>
      <c r="AC2019" s="13">
        <v>2.13</v>
      </c>
      <c r="AD2019" s="13">
        <v>2.19</v>
      </c>
      <c r="AE2019" s="13">
        <v>2.2599999999999998</v>
      </c>
      <c r="AF2019" s="13">
        <v>2.3199999999999998</v>
      </c>
      <c r="AG2019" s="13">
        <v>2.39</v>
      </c>
      <c r="AH2019" s="13">
        <v>2.38</v>
      </c>
      <c r="AI2019" s="13">
        <v>2.37</v>
      </c>
      <c r="AJ2019" s="13">
        <v>2.36</v>
      </c>
      <c r="AK2019" s="13">
        <v>2.34</v>
      </c>
    </row>
    <row r="2020" spans="1:37" s="13" customFormat="1" x14ac:dyDescent="0.3">
      <c r="A2020" s="13" t="str">
        <f t="shared" si="51"/>
        <v>SDGbaseTRAv2_UrbAS_BAU_wICAGRcorr_GADJDYNofftestQINVXcmetp</v>
      </c>
      <c r="B2020" s="62" t="s">
        <v>221</v>
      </c>
      <c r="C2020" s="63" t="s">
        <v>278</v>
      </c>
      <c r="D2020" s="64" t="s">
        <v>101</v>
      </c>
      <c r="E2020" s="13" t="s">
        <v>109</v>
      </c>
      <c r="F2020" s="13">
        <v>2.2400000000000002</v>
      </c>
      <c r="G2020" s="13">
        <v>2.04</v>
      </c>
      <c r="H2020" s="13">
        <v>2.1</v>
      </c>
      <c r="I2020" s="13">
        <v>2.16</v>
      </c>
      <c r="J2020" s="13">
        <v>2.19</v>
      </c>
      <c r="K2020" s="13">
        <v>2.2400000000000002</v>
      </c>
      <c r="L2020" s="13">
        <v>2.29</v>
      </c>
      <c r="M2020" s="13">
        <v>2.35</v>
      </c>
      <c r="N2020" s="13">
        <v>2.42</v>
      </c>
      <c r="O2020" s="13">
        <v>2.5</v>
      </c>
      <c r="P2020" s="13">
        <v>2.57</v>
      </c>
      <c r="Q2020" s="13">
        <v>2.64</v>
      </c>
      <c r="R2020" s="13">
        <v>2.71</v>
      </c>
      <c r="S2020" s="13">
        <v>2.79</v>
      </c>
      <c r="T2020" s="13">
        <v>2.88</v>
      </c>
      <c r="U2020" s="13">
        <v>2.98</v>
      </c>
      <c r="V2020" s="13">
        <v>3.09</v>
      </c>
      <c r="W2020" s="13">
        <v>3.2</v>
      </c>
      <c r="X2020" s="13">
        <v>3.29</v>
      </c>
      <c r="Y2020" s="13">
        <v>3.39</v>
      </c>
      <c r="Z2020" s="13">
        <v>3.5</v>
      </c>
      <c r="AA2020" s="13">
        <v>3.6</v>
      </c>
      <c r="AB2020" s="13">
        <v>3.68</v>
      </c>
      <c r="AC2020" s="13">
        <v>3.77</v>
      </c>
      <c r="AD2020" s="13">
        <v>3.88</v>
      </c>
      <c r="AE2020" s="13">
        <v>4</v>
      </c>
      <c r="AF2020" s="13">
        <v>4.12</v>
      </c>
      <c r="AG2020" s="13">
        <v>4.24</v>
      </c>
      <c r="AH2020" s="13">
        <v>4.22</v>
      </c>
      <c r="AI2020" s="13">
        <v>4.1900000000000004</v>
      </c>
      <c r="AJ2020" s="13">
        <v>4.17</v>
      </c>
      <c r="AK2020" s="13">
        <v>4.1500000000000004</v>
      </c>
    </row>
    <row r="2021" spans="1:37" s="13" customFormat="1" x14ac:dyDescent="0.3">
      <c r="A2021" s="13" t="str">
        <f t="shared" si="51"/>
        <v>SDGbaseTRAv2_UrbAS_BAU_wICAGRcorr_GADJDYNofftestQINVXcmach</v>
      </c>
      <c r="B2021" s="62" t="s">
        <v>221</v>
      </c>
      <c r="C2021" s="63" t="s">
        <v>278</v>
      </c>
      <c r="D2021" s="64" t="s">
        <v>101</v>
      </c>
      <c r="E2021" s="13" t="s">
        <v>110</v>
      </c>
      <c r="F2021" s="13">
        <v>141.12</v>
      </c>
      <c r="G2021" s="13">
        <v>128.46</v>
      </c>
      <c r="H2021" s="13">
        <v>132.27000000000001</v>
      </c>
      <c r="I2021" s="13">
        <v>135.52000000000001</v>
      </c>
      <c r="J2021" s="13">
        <v>137.97999999999999</v>
      </c>
      <c r="K2021" s="13">
        <v>140.79</v>
      </c>
      <c r="L2021" s="13">
        <v>144.19</v>
      </c>
      <c r="M2021" s="13">
        <v>148.04</v>
      </c>
      <c r="N2021" s="13">
        <v>152.09</v>
      </c>
      <c r="O2021" s="13">
        <v>157.18</v>
      </c>
      <c r="P2021" s="13">
        <v>161.85</v>
      </c>
      <c r="Q2021" s="13">
        <v>166.29</v>
      </c>
      <c r="R2021" s="13">
        <v>170.7</v>
      </c>
      <c r="S2021" s="13">
        <v>176.05</v>
      </c>
      <c r="T2021" s="13">
        <v>181.71</v>
      </c>
      <c r="U2021" s="13">
        <v>188.26</v>
      </c>
      <c r="V2021" s="13">
        <v>195.06</v>
      </c>
      <c r="W2021" s="13">
        <v>201.76</v>
      </c>
      <c r="X2021" s="13">
        <v>207.92</v>
      </c>
      <c r="Y2021" s="13">
        <v>214.2</v>
      </c>
      <c r="Z2021" s="13">
        <v>220.85</v>
      </c>
      <c r="AA2021" s="13">
        <v>227.3</v>
      </c>
      <c r="AB2021" s="13">
        <v>232.94</v>
      </c>
      <c r="AC2021" s="13">
        <v>238.67</v>
      </c>
      <c r="AD2021" s="13">
        <v>245.42</v>
      </c>
      <c r="AE2021" s="13">
        <v>252.74</v>
      </c>
      <c r="AF2021" s="13">
        <v>260.45</v>
      </c>
      <c r="AG2021" s="13">
        <v>268.02</v>
      </c>
      <c r="AH2021" s="13">
        <v>267.05</v>
      </c>
      <c r="AI2021" s="13">
        <v>265.10000000000002</v>
      </c>
      <c r="AJ2021" s="13">
        <v>264.05</v>
      </c>
      <c r="AK2021" s="13">
        <v>262.51</v>
      </c>
    </row>
    <row r="2022" spans="1:37" s="13" customFormat="1" x14ac:dyDescent="0.3">
      <c r="A2022" s="13" t="str">
        <f t="shared" si="51"/>
        <v>SDGbaseTRAv2_UrbAS_BAU_wICAGRcorr_GADJDYNofftestQINVXcemch</v>
      </c>
      <c r="B2022" s="62" t="s">
        <v>221</v>
      </c>
      <c r="C2022" s="63" t="s">
        <v>278</v>
      </c>
      <c r="D2022" s="64" t="s">
        <v>101</v>
      </c>
      <c r="E2022" s="13" t="s">
        <v>111</v>
      </c>
      <c r="F2022" s="13">
        <v>59.86</v>
      </c>
      <c r="G2022" s="13">
        <v>54.49</v>
      </c>
      <c r="H2022" s="13">
        <v>56.11</v>
      </c>
      <c r="I2022" s="13">
        <v>57.48</v>
      </c>
      <c r="J2022" s="13">
        <v>58.53</v>
      </c>
      <c r="K2022" s="13">
        <v>59.72</v>
      </c>
      <c r="L2022" s="13">
        <v>61.16</v>
      </c>
      <c r="M2022" s="13">
        <v>62.79</v>
      </c>
      <c r="N2022" s="13">
        <v>64.510000000000005</v>
      </c>
      <c r="O2022" s="13">
        <v>66.67</v>
      </c>
      <c r="P2022" s="13">
        <v>68.650000000000006</v>
      </c>
      <c r="Q2022" s="13">
        <v>70.53</v>
      </c>
      <c r="R2022" s="13">
        <v>72.41</v>
      </c>
      <c r="S2022" s="13">
        <v>74.680000000000007</v>
      </c>
      <c r="T2022" s="13">
        <v>77.08</v>
      </c>
      <c r="U2022" s="13">
        <v>79.86</v>
      </c>
      <c r="V2022" s="13">
        <v>82.74</v>
      </c>
      <c r="W2022" s="13">
        <v>85.58</v>
      </c>
      <c r="X2022" s="13">
        <v>88.19</v>
      </c>
      <c r="Y2022" s="13">
        <v>90.86</v>
      </c>
      <c r="Z2022" s="13">
        <v>93.68</v>
      </c>
      <c r="AA2022" s="13">
        <v>96.41</v>
      </c>
      <c r="AB2022" s="13">
        <v>98.81</v>
      </c>
      <c r="AC2022" s="13">
        <v>101.24</v>
      </c>
      <c r="AD2022" s="13">
        <v>104.1</v>
      </c>
      <c r="AE2022" s="13">
        <v>107.21</v>
      </c>
      <c r="AF2022" s="13">
        <v>110.48</v>
      </c>
      <c r="AG2022" s="13">
        <v>113.68</v>
      </c>
      <c r="AH2022" s="13">
        <v>113.28</v>
      </c>
      <c r="AI2022" s="13">
        <v>112.45</v>
      </c>
      <c r="AJ2022" s="13">
        <v>112</v>
      </c>
      <c r="AK2022" s="13">
        <v>111.35</v>
      </c>
    </row>
    <row r="2023" spans="1:37" s="13" customFormat="1" x14ac:dyDescent="0.3">
      <c r="A2023" s="13" t="str">
        <f t="shared" si="51"/>
        <v>SDGbaseTRAv2_UrbAS_BAU_wICAGRcorr_GADJDYNofftestQINVXcsequ</v>
      </c>
      <c r="B2023" s="62" t="s">
        <v>221</v>
      </c>
      <c r="C2023" s="63" t="s">
        <v>278</v>
      </c>
      <c r="D2023" s="64" t="s">
        <v>101</v>
      </c>
      <c r="E2023" s="13" t="s">
        <v>112</v>
      </c>
      <c r="F2023" s="13">
        <v>30.11</v>
      </c>
      <c r="G2023" s="13">
        <v>27.44</v>
      </c>
      <c r="H2023" s="13">
        <v>28.24</v>
      </c>
      <c r="I2023" s="13">
        <v>28.93</v>
      </c>
      <c r="J2023" s="13">
        <v>29.45</v>
      </c>
      <c r="K2023" s="13">
        <v>30.04</v>
      </c>
      <c r="L2023" s="13">
        <v>30.75</v>
      </c>
      <c r="M2023" s="13">
        <v>31.57</v>
      </c>
      <c r="N2023" s="13">
        <v>32.42</v>
      </c>
      <c r="O2023" s="13">
        <v>33.49</v>
      </c>
      <c r="P2023" s="13">
        <v>34.479999999999997</v>
      </c>
      <c r="Q2023" s="13">
        <v>35.409999999999997</v>
      </c>
      <c r="R2023" s="13">
        <v>36.340000000000003</v>
      </c>
      <c r="S2023" s="13">
        <v>37.47</v>
      </c>
      <c r="T2023" s="13">
        <v>38.659999999999997</v>
      </c>
      <c r="U2023" s="13">
        <v>40.04</v>
      </c>
      <c r="V2023" s="13">
        <v>41.48</v>
      </c>
      <c r="W2023" s="13">
        <v>42.89</v>
      </c>
      <c r="X2023" s="13">
        <v>44.19</v>
      </c>
      <c r="Y2023" s="13">
        <v>45.51</v>
      </c>
      <c r="Z2023" s="13">
        <v>46.91</v>
      </c>
      <c r="AA2023" s="13">
        <v>48.27</v>
      </c>
      <c r="AB2023" s="13">
        <v>49.46</v>
      </c>
      <c r="AC2023" s="13">
        <v>50.67</v>
      </c>
      <c r="AD2023" s="13">
        <v>52.09</v>
      </c>
      <c r="AE2023" s="13">
        <v>53.63</v>
      </c>
      <c r="AF2023" s="13">
        <v>55.26</v>
      </c>
      <c r="AG2023" s="13">
        <v>56.85</v>
      </c>
      <c r="AH2023" s="13">
        <v>56.65</v>
      </c>
      <c r="AI2023" s="13">
        <v>56.24</v>
      </c>
      <c r="AJ2023" s="13">
        <v>56.02</v>
      </c>
      <c r="AK2023" s="13">
        <v>55.69</v>
      </c>
    </row>
    <row r="2024" spans="1:37" s="13" customFormat="1" x14ac:dyDescent="0.3">
      <c r="A2024" s="13" t="str">
        <f t="shared" si="51"/>
        <v>SDGbaseTRAv2_UrbAS_BAU_wICAGRcorr_GADJDYNofftestQINVXcvehi</v>
      </c>
      <c r="B2024" s="62" t="s">
        <v>221</v>
      </c>
      <c r="C2024" s="63" t="s">
        <v>278</v>
      </c>
      <c r="D2024" s="64" t="s">
        <v>101</v>
      </c>
      <c r="E2024" s="13" t="s">
        <v>113</v>
      </c>
      <c r="F2024" s="13">
        <v>91.08</v>
      </c>
      <c r="G2024" s="13">
        <v>83.01</v>
      </c>
      <c r="H2024" s="13">
        <v>85.44</v>
      </c>
      <c r="I2024" s="13">
        <v>87.52</v>
      </c>
      <c r="J2024" s="13">
        <v>89.09</v>
      </c>
      <c r="K2024" s="13">
        <v>90.88</v>
      </c>
      <c r="L2024" s="13">
        <v>93.04</v>
      </c>
      <c r="M2024" s="13">
        <v>95.5</v>
      </c>
      <c r="N2024" s="13">
        <v>98.08</v>
      </c>
      <c r="O2024" s="13">
        <v>101.32</v>
      </c>
      <c r="P2024" s="13">
        <v>104.3</v>
      </c>
      <c r="Q2024" s="13">
        <v>107.13</v>
      </c>
      <c r="R2024" s="13">
        <v>109.95</v>
      </c>
      <c r="S2024" s="13">
        <v>113.36</v>
      </c>
      <c r="T2024" s="13">
        <v>116.97</v>
      </c>
      <c r="U2024" s="13">
        <v>121.15</v>
      </c>
      <c r="V2024" s="13">
        <v>125.48</v>
      </c>
      <c r="W2024" s="13">
        <v>129.75</v>
      </c>
      <c r="X2024" s="13">
        <v>133.68</v>
      </c>
      <c r="Y2024" s="13">
        <v>137.68</v>
      </c>
      <c r="Z2024" s="13">
        <v>141.91999999999999</v>
      </c>
      <c r="AA2024" s="13">
        <v>146.04</v>
      </c>
      <c r="AB2024" s="13">
        <v>149.63999999999999</v>
      </c>
      <c r="AC2024" s="13">
        <v>153.29</v>
      </c>
      <c r="AD2024" s="13">
        <v>157.59</v>
      </c>
      <c r="AE2024" s="13">
        <v>162.26</v>
      </c>
      <c r="AF2024" s="13">
        <v>167.18</v>
      </c>
      <c r="AG2024" s="13">
        <v>172</v>
      </c>
      <c r="AH2024" s="13">
        <v>171.39</v>
      </c>
      <c r="AI2024" s="13">
        <v>170.14</v>
      </c>
      <c r="AJ2024" s="13">
        <v>169.47</v>
      </c>
      <c r="AK2024" s="13">
        <v>168.49</v>
      </c>
    </row>
    <row r="2025" spans="1:37" s="13" customFormat="1" x14ac:dyDescent="0.3">
      <c r="A2025" s="13" t="str">
        <f t="shared" si="51"/>
        <v>SDGbaseTRAv2_UrbAS_BAU_wICAGRcorr_GADJDYNofftestQINVXctequ</v>
      </c>
      <c r="B2025" s="62" t="s">
        <v>221</v>
      </c>
      <c r="C2025" s="63" t="s">
        <v>278</v>
      </c>
      <c r="D2025" s="64" t="s">
        <v>101</v>
      </c>
      <c r="E2025" s="13" t="s">
        <v>114</v>
      </c>
      <c r="F2025" s="13">
        <v>10.77</v>
      </c>
      <c r="G2025" s="13">
        <v>9.81</v>
      </c>
      <c r="H2025" s="13">
        <v>10.1</v>
      </c>
      <c r="I2025" s="13">
        <v>10.35</v>
      </c>
      <c r="J2025" s="13">
        <v>10.53</v>
      </c>
      <c r="K2025" s="13">
        <v>10.74</v>
      </c>
      <c r="L2025" s="13">
        <v>11</v>
      </c>
      <c r="M2025" s="13">
        <v>11.29</v>
      </c>
      <c r="N2025" s="13">
        <v>11.6</v>
      </c>
      <c r="O2025" s="13">
        <v>11.98</v>
      </c>
      <c r="P2025" s="13">
        <v>12.33</v>
      </c>
      <c r="Q2025" s="13">
        <v>12.67</v>
      </c>
      <c r="R2025" s="13">
        <v>13</v>
      </c>
      <c r="S2025" s="13">
        <v>13.4</v>
      </c>
      <c r="T2025" s="13">
        <v>13.83</v>
      </c>
      <c r="U2025" s="13">
        <v>14.32</v>
      </c>
      <c r="V2025" s="13">
        <v>14.84</v>
      </c>
      <c r="W2025" s="13">
        <v>15.34</v>
      </c>
      <c r="X2025" s="13">
        <v>15.81</v>
      </c>
      <c r="Y2025" s="13">
        <v>16.28</v>
      </c>
      <c r="Z2025" s="13">
        <v>16.78</v>
      </c>
      <c r="AA2025" s="13">
        <v>17.27</v>
      </c>
      <c r="AB2025" s="13">
        <v>17.690000000000001</v>
      </c>
      <c r="AC2025" s="13">
        <v>18.12</v>
      </c>
      <c r="AD2025" s="13">
        <v>18.63</v>
      </c>
      <c r="AE2025" s="13">
        <v>19.18</v>
      </c>
      <c r="AF2025" s="13">
        <v>19.77</v>
      </c>
      <c r="AG2025" s="13">
        <v>20.34</v>
      </c>
      <c r="AH2025" s="13">
        <v>20.260000000000002</v>
      </c>
      <c r="AI2025" s="13">
        <v>20.12</v>
      </c>
      <c r="AJ2025" s="13">
        <v>20.04</v>
      </c>
      <c r="AK2025" s="13">
        <v>19.920000000000002</v>
      </c>
    </row>
    <row r="2026" spans="1:37" s="13" customFormat="1" x14ac:dyDescent="0.3">
      <c r="A2026" s="13" t="str">
        <f t="shared" si="51"/>
        <v>SDGbaseTRAv2_UrbAS_BAU_wICAGRcorr_GADJDYNofftestQINVXcfurn</v>
      </c>
      <c r="B2026" s="62" t="s">
        <v>221</v>
      </c>
      <c r="C2026" s="63" t="s">
        <v>278</v>
      </c>
      <c r="D2026" s="64" t="s">
        <v>101</v>
      </c>
      <c r="E2026" s="13" t="s">
        <v>115</v>
      </c>
      <c r="F2026" s="13">
        <v>21.77</v>
      </c>
      <c r="G2026" s="13">
        <v>19.84</v>
      </c>
      <c r="H2026" s="13">
        <v>20.420000000000002</v>
      </c>
      <c r="I2026" s="13">
        <v>20.92</v>
      </c>
      <c r="J2026" s="13">
        <v>21.29</v>
      </c>
      <c r="K2026" s="13">
        <v>21.72</v>
      </c>
      <c r="L2026" s="13">
        <v>22.24</v>
      </c>
      <c r="M2026" s="13">
        <v>22.82</v>
      </c>
      <c r="N2026" s="13">
        <v>23.44</v>
      </c>
      <c r="O2026" s="13">
        <v>24.22</v>
      </c>
      <c r="P2026" s="13">
        <v>24.93</v>
      </c>
      <c r="Q2026" s="13">
        <v>25.61</v>
      </c>
      <c r="R2026" s="13">
        <v>26.28</v>
      </c>
      <c r="S2026" s="13">
        <v>27.09</v>
      </c>
      <c r="T2026" s="13">
        <v>27.96</v>
      </c>
      <c r="U2026" s="13">
        <v>28.96</v>
      </c>
      <c r="V2026" s="13">
        <v>29.99</v>
      </c>
      <c r="W2026" s="13">
        <v>31.01</v>
      </c>
      <c r="X2026" s="13">
        <v>31.95</v>
      </c>
      <c r="Y2026" s="13">
        <v>32.909999999999997</v>
      </c>
      <c r="Z2026" s="13">
        <v>33.92</v>
      </c>
      <c r="AA2026" s="13">
        <v>34.9</v>
      </c>
      <c r="AB2026" s="13">
        <v>35.76</v>
      </c>
      <c r="AC2026" s="13">
        <v>36.64</v>
      </c>
      <c r="AD2026" s="13">
        <v>37.67</v>
      </c>
      <c r="AE2026" s="13">
        <v>38.78</v>
      </c>
      <c r="AF2026" s="13">
        <v>39.96</v>
      </c>
      <c r="AG2026" s="13">
        <v>41.11</v>
      </c>
      <c r="AH2026" s="13">
        <v>40.96</v>
      </c>
      <c r="AI2026" s="13">
        <v>40.67</v>
      </c>
      <c r="AJ2026" s="13">
        <v>40.51</v>
      </c>
      <c r="AK2026" s="13">
        <v>40.270000000000003</v>
      </c>
    </row>
    <row r="2027" spans="1:37" s="13" customFormat="1" x14ac:dyDescent="0.3">
      <c r="A2027" s="13" t="str">
        <f t="shared" si="51"/>
        <v>SDGbaseTRAv2_UrbAS_BAU_wICAGRcorr_GADJDYNofftestQINVXcoman</v>
      </c>
      <c r="B2027" s="62" t="s">
        <v>221</v>
      </c>
      <c r="C2027" s="63" t="s">
        <v>278</v>
      </c>
      <c r="D2027" s="64" t="s">
        <v>101</v>
      </c>
      <c r="E2027" s="13" t="s">
        <v>116</v>
      </c>
      <c r="F2027" s="13">
        <v>1.45</v>
      </c>
      <c r="G2027" s="13">
        <v>1.33</v>
      </c>
      <c r="H2027" s="13">
        <v>1.36</v>
      </c>
      <c r="I2027" s="13">
        <v>1.4</v>
      </c>
      <c r="J2027" s="13">
        <v>1.42</v>
      </c>
      <c r="K2027" s="13">
        <v>1.45</v>
      </c>
      <c r="L2027" s="13">
        <v>1.49</v>
      </c>
      <c r="M2027" s="13">
        <v>1.53</v>
      </c>
      <c r="N2027" s="13">
        <v>1.57</v>
      </c>
      <c r="O2027" s="13">
        <v>1.62</v>
      </c>
      <c r="P2027" s="13">
        <v>1.67</v>
      </c>
      <c r="Q2027" s="13">
        <v>1.71</v>
      </c>
      <c r="R2027" s="13">
        <v>1.76</v>
      </c>
      <c r="S2027" s="13">
        <v>1.81</v>
      </c>
      <c r="T2027" s="13">
        <v>1.87</v>
      </c>
      <c r="U2027" s="13">
        <v>1.93</v>
      </c>
      <c r="V2027" s="13">
        <v>2</v>
      </c>
      <c r="W2027" s="13">
        <v>2.0699999999999998</v>
      </c>
      <c r="X2027" s="13">
        <v>2.14</v>
      </c>
      <c r="Y2027" s="13">
        <v>2.2000000000000002</v>
      </c>
      <c r="Z2027" s="13">
        <v>2.27</v>
      </c>
      <c r="AA2027" s="13">
        <v>2.33</v>
      </c>
      <c r="AB2027" s="13">
        <v>2.39</v>
      </c>
      <c r="AC2027" s="13">
        <v>2.4500000000000002</v>
      </c>
      <c r="AD2027" s="13">
        <v>2.52</v>
      </c>
      <c r="AE2027" s="13">
        <v>2.59</v>
      </c>
      <c r="AF2027" s="13">
        <v>2.67</v>
      </c>
      <c r="AG2027" s="13">
        <v>2.75</v>
      </c>
      <c r="AH2027" s="13">
        <v>2.74</v>
      </c>
      <c r="AI2027" s="13">
        <v>2.72</v>
      </c>
      <c r="AJ2027" s="13">
        <v>2.71</v>
      </c>
      <c r="AK2027" s="13">
        <v>2.69</v>
      </c>
    </row>
    <row r="2028" spans="1:37" s="13" customFormat="1" x14ac:dyDescent="0.3">
      <c r="A2028" s="13" t="str">
        <f t="shared" si="51"/>
        <v>SDGbaseTRAv2_UrbAS_BAU_wICAGRcorr_GADJDYNofftestQINVXccons</v>
      </c>
      <c r="B2028" s="62" t="s">
        <v>221</v>
      </c>
      <c r="C2028" s="63" t="s">
        <v>278</v>
      </c>
      <c r="D2028" s="64" t="s">
        <v>101</v>
      </c>
      <c r="E2028" s="13" t="s">
        <v>117</v>
      </c>
      <c r="F2028" s="13">
        <v>405.25</v>
      </c>
      <c r="G2028" s="13">
        <v>369.33</v>
      </c>
      <c r="H2028" s="13">
        <v>380.17</v>
      </c>
      <c r="I2028" s="13">
        <v>389.38</v>
      </c>
      <c r="J2028" s="13">
        <v>396.37</v>
      </c>
      <c r="K2028" s="13">
        <v>404.34</v>
      </c>
      <c r="L2028" s="13">
        <v>413.96</v>
      </c>
      <c r="M2028" s="13">
        <v>424.89</v>
      </c>
      <c r="N2028" s="13">
        <v>436.39</v>
      </c>
      <c r="O2028" s="13">
        <v>450.82</v>
      </c>
      <c r="P2028" s="13">
        <v>464.07</v>
      </c>
      <c r="Q2028" s="13">
        <v>476.67</v>
      </c>
      <c r="R2028" s="13">
        <v>489.2</v>
      </c>
      <c r="S2028" s="13">
        <v>504.36</v>
      </c>
      <c r="T2028" s="13">
        <v>520.42999999999995</v>
      </c>
      <c r="U2028" s="13">
        <v>539.02</v>
      </c>
      <c r="V2028" s="13">
        <v>558.29999999999995</v>
      </c>
      <c r="W2028" s="13">
        <v>577.30999999999995</v>
      </c>
      <c r="X2028" s="13">
        <v>594.78</v>
      </c>
      <c r="Y2028" s="13">
        <v>612.59</v>
      </c>
      <c r="Z2028" s="13">
        <v>631.46</v>
      </c>
      <c r="AA2028" s="13">
        <v>649.76</v>
      </c>
      <c r="AB2028" s="13">
        <v>665.77</v>
      </c>
      <c r="AC2028" s="13">
        <v>682.03</v>
      </c>
      <c r="AD2028" s="13">
        <v>701.17</v>
      </c>
      <c r="AE2028" s="13">
        <v>721.94</v>
      </c>
      <c r="AF2028" s="13">
        <v>743.81</v>
      </c>
      <c r="AG2028" s="13">
        <v>765.28</v>
      </c>
      <c r="AH2028" s="13">
        <v>762.55</v>
      </c>
      <c r="AI2028" s="13">
        <v>757.02</v>
      </c>
      <c r="AJ2028" s="13">
        <v>754.02</v>
      </c>
      <c r="AK2028" s="13">
        <v>749.67</v>
      </c>
    </row>
    <row r="2029" spans="1:37" s="13" customFormat="1" x14ac:dyDescent="0.3">
      <c r="A2029" s="13" t="str">
        <f t="shared" si="51"/>
        <v>SDGbaseTRAv2_UrbAS_BAU_wICAGRcorr_GADJDYNofftestQINVXcbsrv</v>
      </c>
      <c r="B2029" s="62" t="s">
        <v>221</v>
      </c>
      <c r="C2029" s="63" t="s">
        <v>278</v>
      </c>
      <c r="D2029" s="64" t="s">
        <v>101</v>
      </c>
      <c r="E2029" s="13" t="s">
        <v>118</v>
      </c>
      <c r="F2029" s="13">
        <v>61.78</v>
      </c>
      <c r="G2029" s="13">
        <v>56.3</v>
      </c>
      <c r="H2029" s="13">
        <v>57.95</v>
      </c>
      <c r="I2029" s="13">
        <v>59.36</v>
      </c>
      <c r="J2029" s="13">
        <v>60.42</v>
      </c>
      <c r="K2029" s="13">
        <v>61.64</v>
      </c>
      <c r="L2029" s="13">
        <v>63.11</v>
      </c>
      <c r="M2029" s="13">
        <v>64.77</v>
      </c>
      <c r="N2029" s="13">
        <v>66.52</v>
      </c>
      <c r="O2029" s="13">
        <v>68.72</v>
      </c>
      <c r="P2029" s="13">
        <v>70.75</v>
      </c>
      <c r="Q2029" s="13">
        <v>72.67</v>
      </c>
      <c r="R2029" s="13">
        <v>74.58</v>
      </c>
      <c r="S2029" s="13">
        <v>76.89</v>
      </c>
      <c r="T2029" s="13">
        <v>79.34</v>
      </c>
      <c r="U2029" s="13">
        <v>82.17</v>
      </c>
      <c r="V2029" s="13">
        <v>85.11</v>
      </c>
      <c r="W2029" s="13">
        <v>88.01</v>
      </c>
      <c r="X2029" s="13">
        <v>90.67</v>
      </c>
      <c r="Y2029" s="13">
        <v>93.39</v>
      </c>
      <c r="Z2029" s="13">
        <v>96.26</v>
      </c>
      <c r="AA2029" s="13">
        <v>99.05</v>
      </c>
      <c r="AB2029" s="13">
        <v>101.49</v>
      </c>
      <c r="AC2029" s="13">
        <v>103.97</v>
      </c>
      <c r="AD2029" s="13">
        <v>106.89</v>
      </c>
      <c r="AE2029" s="13">
        <v>110.06</v>
      </c>
      <c r="AF2029" s="13">
        <v>113.39</v>
      </c>
      <c r="AG2029" s="13">
        <v>116.66</v>
      </c>
      <c r="AH2029" s="13">
        <v>116.25</v>
      </c>
      <c r="AI2029" s="13">
        <v>115.4</v>
      </c>
      <c r="AJ2029" s="13">
        <v>114.95</v>
      </c>
      <c r="AK2029" s="13">
        <v>114.28</v>
      </c>
    </row>
    <row r="2030" spans="1:37" s="13" customFormat="1" x14ac:dyDescent="0.3">
      <c r="A2030" s="13" t="str">
        <f t="shared" si="51"/>
        <v>SDGbaseTRAv2_UrbAS_BAU_wICAGRcorr_GADJDYNofftestQINVXcimpt</v>
      </c>
      <c r="B2030" s="62" t="s">
        <v>221</v>
      </c>
      <c r="C2030" s="63" t="s">
        <v>278</v>
      </c>
      <c r="D2030" s="64" t="s">
        <v>101</v>
      </c>
      <c r="E2030" s="13" t="s">
        <v>119</v>
      </c>
      <c r="F2030" s="13">
        <v>2.82</v>
      </c>
      <c r="G2030" s="13">
        <v>2.82</v>
      </c>
      <c r="H2030" s="13">
        <v>2.82</v>
      </c>
      <c r="I2030" s="13">
        <v>2.82</v>
      </c>
      <c r="J2030" s="13">
        <v>2.82</v>
      </c>
      <c r="K2030" s="13">
        <v>2.82</v>
      </c>
      <c r="L2030" s="13">
        <v>2.82</v>
      </c>
      <c r="M2030" s="13">
        <v>2.82</v>
      </c>
      <c r="N2030" s="13">
        <v>2.82</v>
      </c>
      <c r="O2030" s="13">
        <v>2.82</v>
      </c>
      <c r="P2030" s="13">
        <v>2.82</v>
      </c>
      <c r="Q2030" s="13">
        <v>2.82</v>
      </c>
      <c r="R2030" s="13">
        <v>2.82</v>
      </c>
      <c r="S2030" s="13">
        <v>2.82</v>
      </c>
      <c r="T2030" s="13">
        <v>2.82</v>
      </c>
      <c r="U2030" s="13">
        <v>2.82</v>
      </c>
      <c r="V2030" s="13">
        <v>2.82</v>
      </c>
      <c r="W2030" s="13">
        <v>2.82</v>
      </c>
      <c r="X2030" s="13">
        <v>2.82</v>
      </c>
      <c r="Y2030" s="13">
        <v>2.82</v>
      </c>
      <c r="Z2030" s="13">
        <v>2.82</v>
      </c>
      <c r="AA2030" s="13">
        <v>2.82</v>
      </c>
      <c r="AB2030" s="13">
        <v>2.82</v>
      </c>
      <c r="AC2030" s="13">
        <v>2.82</v>
      </c>
      <c r="AD2030" s="13">
        <v>2.82</v>
      </c>
      <c r="AE2030" s="13">
        <v>2.82</v>
      </c>
      <c r="AF2030" s="13">
        <v>2.82</v>
      </c>
      <c r="AG2030" s="13">
        <v>2.82</v>
      </c>
      <c r="AH2030" s="13">
        <v>2.82</v>
      </c>
      <c r="AI2030" s="13">
        <v>2.82</v>
      </c>
      <c r="AJ2030" s="13">
        <v>2.82</v>
      </c>
      <c r="AK2030" s="13">
        <v>2.82</v>
      </c>
    </row>
    <row r="2031" spans="1:37" s="13" customFormat="1" x14ac:dyDescent="0.3">
      <c r="A2031" s="13" t="str">
        <f t="shared" si="51"/>
        <v>SDGbaseTRAv2_UrbAS_BAU_wICAGRcorr_GADJDYNofftestPQXcawhe</v>
      </c>
      <c r="B2031" s="62" t="s">
        <v>221</v>
      </c>
      <c r="C2031" s="63" t="s">
        <v>278</v>
      </c>
      <c r="D2031" s="64" t="s">
        <v>120</v>
      </c>
      <c r="E2031" s="13" t="s">
        <v>121</v>
      </c>
      <c r="F2031" s="13">
        <v>1.05</v>
      </c>
      <c r="G2031" s="13">
        <v>1.06</v>
      </c>
      <c r="H2031" s="13">
        <v>1.06</v>
      </c>
      <c r="I2031" s="13">
        <v>1.06</v>
      </c>
      <c r="J2031" s="13">
        <v>1.06</v>
      </c>
      <c r="K2031" s="13">
        <v>1.06</v>
      </c>
      <c r="L2031" s="13">
        <v>1.06</v>
      </c>
      <c r="M2031" s="13">
        <v>1.07</v>
      </c>
      <c r="N2031" s="13">
        <v>1.07</v>
      </c>
      <c r="O2031" s="13">
        <v>1.0900000000000001</v>
      </c>
      <c r="P2031" s="13">
        <v>1.1000000000000001</v>
      </c>
      <c r="Q2031" s="13">
        <v>1.1000000000000001</v>
      </c>
      <c r="R2031" s="13">
        <v>1.1000000000000001</v>
      </c>
      <c r="S2031" s="13">
        <v>1.1000000000000001</v>
      </c>
      <c r="T2031" s="13">
        <v>1.1000000000000001</v>
      </c>
      <c r="U2031" s="13">
        <v>1.1000000000000001</v>
      </c>
      <c r="V2031" s="13">
        <v>1.1000000000000001</v>
      </c>
      <c r="W2031" s="13">
        <v>1.1000000000000001</v>
      </c>
      <c r="X2031" s="13">
        <v>1.1000000000000001</v>
      </c>
      <c r="Y2031" s="13">
        <v>1.1000000000000001</v>
      </c>
      <c r="Z2031" s="13">
        <v>1.1000000000000001</v>
      </c>
      <c r="AA2031" s="13">
        <v>1.1000000000000001</v>
      </c>
      <c r="AB2031" s="13">
        <v>1.1000000000000001</v>
      </c>
      <c r="AC2031" s="13">
        <v>1.1000000000000001</v>
      </c>
      <c r="AD2031" s="13">
        <v>1.1000000000000001</v>
      </c>
      <c r="AE2031" s="13">
        <v>1.1000000000000001</v>
      </c>
      <c r="AF2031" s="13">
        <v>1.1000000000000001</v>
      </c>
      <c r="AG2031" s="13">
        <v>1.1000000000000001</v>
      </c>
      <c r="AH2031" s="13">
        <v>1.0900000000000001</v>
      </c>
      <c r="AI2031" s="13">
        <v>1.0900000000000001</v>
      </c>
      <c r="AJ2031" s="13">
        <v>1.08</v>
      </c>
      <c r="AK2031" s="13">
        <v>1.07</v>
      </c>
    </row>
    <row r="2032" spans="1:37" s="13" customFormat="1" x14ac:dyDescent="0.3">
      <c r="A2032" s="13" t="str">
        <f t="shared" si="51"/>
        <v>SDGbaseTRAv2_UrbAS_BAU_wICAGRcorr_GADJDYNofftestPQXcamai</v>
      </c>
      <c r="B2032" s="62" t="s">
        <v>221</v>
      </c>
      <c r="C2032" s="63" t="s">
        <v>278</v>
      </c>
      <c r="D2032" s="64" t="s">
        <v>120</v>
      </c>
      <c r="E2032" s="13" t="s">
        <v>122</v>
      </c>
      <c r="F2032" s="13">
        <v>1.1000000000000001</v>
      </c>
      <c r="G2032" s="13">
        <v>1.08</v>
      </c>
      <c r="H2032" s="13">
        <v>1.08</v>
      </c>
      <c r="I2032" s="13">
        <v>1.0900000000000001</v>
      </c>
      <c r="J2032" s="13">
        <v>1.1000000000000001</v>
      </c>
      <c r="K2032" s="13">
        <v>1.0900000000000001</v>
      </c>
      <c r="L2032" s="13">
        <v>1.0900000000000001</v>
      </c>
      <c r="M2032" s="13">
        <v>1.0900000000000001</v>
      </c>
      <c r="N2032" s="13">
        <v>1.08</v>
      </c>
      <c r="O2032" s="13">
        <v>1.1000000000000001</v>
      </c>
      <c r="P2032" s="13">
        <v>1.0900000000000001</v>
      </c>
      <c r="Q2032" s="13">
        <v>1.0900000000000001</v>
      </c>
      <c r="R2032" s="13">
        <v>1.08</v>
      </c>
      <c r="S2032" s="13">
        <v>1.08</v>
      </c>
      <c r="T2032" s="13">
        <v>1.08</v>
      </c>
      <c r="U2032" s="13">
        <v>1.07</v>
      </c>
      <c r="V2032" s="13">
        <v>1.07</v>
      </c>
      <c r="W2032" s="13">
        <v>1.06</v>
      </c>
      <c r="X2032" s="13">
        <v>1.06</v>
      </c>
      <c r="Y2032" s="13">
        <v>1.05</v>
      </c>
      <c r="Z2032" s="13">
        <v>1.05</v>
      </c>
      <c r="AA2032" s="13">
        <v>1.05</v>
      </c>
      <c r="AB2032" s="13">
        <v>1.05</v>
      </c>
      <c r="AC2032" s="13">
        <v>1.05</v>
      </c>
      <c r="AD2032" s="13">
        <v>1.05</v>
      </c>
      <c r="AE2032" s="13">
        <v>1.05</v>
      </c>
      <c r="AF2032" s="13">
        <v>1.04</v>
      </c>
      <c r="AG2032" s="13">
        <v>1.04</v>
      </c>
      <c r="AH2032" s="13">
        <v>1.02</v>
      </c>
      <c r="AI2032" s="13">
        <v>1</v>
      </c>
      <c r="AJ2032" s="13">
        <v>0.99</v>
      </c>
      <c r="AK2032" s="13">
        <v>0.97</v>
      </c>
    </row>
    <row r="2033" spans="1:37" s="13" customFormat="1" x14ac:dyDescent="0.3">
      <c r="A2033" s="13" t="str">
        <f t="shared" si="51"/>
        <v>SDGbaseTRAv2_UrbAS_BAU_wICAGRcorr_GADJDYNofftestPQXcaoce</v>
      </c>
      <c r="B2033" s="62" t="s">
        <v>221</v>
      </c>
      <c r="C2033" s="63" t="s">
        <v>278</v>
      </c>
      <c r="D2033" s="64" t="s">
        <v>120</v>
      </c>
      <c r="E2033" s="13" t="s">
        <v>123</v>
      </c>
      <c r="F2033" s="13">
        <v>1.0900000000000001</v>
      </c>
      <c r="G2033" s="13">
        <v>1.06</v>
      </c>
      <c r="H2033" s="13">
        <v>1.07</v>
      </c>
      <c r="I2033" s="13">
        <v>1.08</v>
      </c>
      <c r="J2033" s="13">
        <v>1.1000000000000001</v>
      </c>
      <c r="K2033" s="13">
        <v>1.1000000000000001</v>
      </c>
      <c r="L2033" s="13">
        <v>1.1000000000000001</v>
      </c>
      <c r="M2033" s="13">
        <v>1.1000000000000001</v>
      </c>
      <c r="N2033" s="13">
        <v>1.1000000000000001</v>
      </c>
      <c r="O2033" s="13">
        <v>1.1299999999999999</v>
      </c>
      <c r="P2033" s="13">
        <v>1.1299999999999999</v>
      </c>
      <c r="Q2033" s="13">
        <v>1.1299999999999999</v>
      </c>
      <c r="R2033" s="13">
        <v>1.1299999999999999</v>
      </c>
      <c r="S2033" s="13">
        <v>1.1299999999999999</v>
      </c>
      <c r="T2033" s="13">
        <v>1.1299999999999999</v>
      </c>
      <c r="U2033" s="13">
        <v>1.1399999999999999</v>
      </c>
      <c r="V2033" s="13">
        <v>1.1399999999999999</v>
      </c>
      <c r="W2033" s="13">
        <v>1.1399999999999999</v>
      </c>
      <c r="X2033" s="13">
        <v>1.1399999999999999</v>
      </c>
      <c r="Y2033" s="13">
        <v>1.1399999999999999</v>
      </c>
      <c r="Z2033" s="13">
        <v>1.1399999999999999</v>
      </c>
      <c r="AA2033" s="13">
        <v>1.1399999999999999</v>
      </c>
      <c r="AB2033" s="13">
        <v>1.1499999999999999</v>
      </c>
      <c r="AC2033" s="13">
        <v>1.1499999999999999</v>
      </c>
      <c r="AD2033" s="13">
        <v>1.1599999999999999</v>
      </c>
      <c r="AE2033" s="13">
        <v>1.1599999999999999</v>
      </c>
      <c r="AF2033" s="13">
        <v>1.1599999999999999</v>
      </c>
      <c r="AG2033" s="13">
        <v>1.1499999999999999</v>
      </c>
      <c r="AH2033" s="13">
        <v>1.1399999999999999</v>
      </c>
      <c r="AI2033" s="13">
        <v>1.1200000000000001</v>
      </c>
      <c r="AJ2033" s="13">
        <v>1.1100000000000001</v>
      </c>
      <c r="AK2033" s="13">
        <v>1.1000000000000001</v>
      </c>
    </row>
    <row r="2034" spans="1:37" s="13" customFormat="1" x14ac:dyDescent="0.3">
      <c r="A2034" s="13" t="str">
        <f t="shared" si="51"/>
        <v>SDGbaseTRAv2_UrbAS_BAU_wICAGRcorr_GADJDYNofftestPQXcaveg</v>
      </c>
      <c r="B2034" s="62" t="s">
        <v>221</v>
      </c>
      <c r="C2034" s="63" t="s">
        <v>278</v>
      </c>
      <c r="D2034" s="64" t="s">
        <v>120</v>
      </c>
      <c r="E2034" s="13" t="s">
        <v>124</v>
      </c>
      <c r="F2034" s="13">
        <v>1.1000000000000001</v>
      </c>
      <c r="G2034" s="13">
        <v>1.1200000000000001</v>
      </c>
      <c r="H2034" s="13">
        <v>1.1200000000000001</v>
      </c>
      <c r="I2034" s="13">
        <v>1.1200000000000001</v>
      </c>
      <c r="J2034" s="13">
        <v>1.1200000000000001</v>
      </c>
      <c r="K2034" s="13">
        <v>1.1100000000000001</v>
      </c>
      <c r="L2034" s="13">
        <v>1.1100000000000001</v>
      </c>
      <c r="M2034" s="13">
        <v>1.1100000000000001</v>
      </c>
      <c r="N2034" s="13">
        <v>1.1100000000000001</v>
      </c>
      <c r="O2034" s="13">
        <v>1.1100000000000001</v>
      </c>
      <c r="P2034" s="13">
        <v>1.1100000000000001</v>
      </c>
      <c r="Q2034" s="13">
        <v>1.1100000000000001</v>
      </c>
      <c r="R2034" s="13">
        <v>1.1100000000000001</v>
      </c>
      <c r="S2034" s="13">
        <v>1.1100000000000001</v>
      </c>
      <c r="T2034" s="13">
        <v>1.1100000000000001</v>
      </c>
      <c r="U2034" s="13">
        <v>1.1100000000000001</v>
      </c>
      <c r="V2034" s="13">
        <v>1.1100000000000001</v>
      </c>
      <c r="W2034" s="13">
        <v>1.1000000000000001</v>
      </c>
      <c r="X2034" s="13">
        <v>1.1000000000000001</v>
      </c>
      <c r="Y2034" s="13">
        <v>1.1000000000000001</v>
      </c>
      <c r="Z2034" s="13">
        <v>1.1000000000000001</v>
      </c>
      <c r="AA2034" s="13">
        <v>1.1000000000000001</v>
      </c>
      <c r="AB2034" s="13">
        <v>1.1000000000000001</v>
      </c>
      <c r="AC2034" s="13">
        <v>1.0900000000000001</v>
      </c>
      <c r="AD2034" s="13">
        <v>1.0900000000000001</v>
      </c>
      <c r="AE2034" s="13">
        <v>1.0900000000000001</v>
      </c>
      <c r="AF2034" s="13">
        <v>1.0900000000000001</v>
      </c>
      <c r="AG2034" s="13">
        <v>1.0900000000000001</v>
      </c>
      <c r="AH2034" s="13">
        <v>1.0900000000000001</v>
      </c>
      <c r="AI2034" s="13">
        <v>1.0900000000000001</v>
      </c>
      <c r="AJ2034" s="13">
        <v>1.0900000000000001</v>
      </c>
      <c r="AK2034" s="13">
        <v>1.0900000000000001</v>
      </c>
    </row>
    <row r="2035" spans="1:37" s="13" customFormat="1" x14ac:dyDescent="0.3">
      <c r="A2035" s="13" t="str">
        <f t="shared" si="51"/>
        <v>SDGbaseTRAv2_UrbAS_BAU_wICAGRcorr_GADJDYNofftestPQXcaofr</v>
      </c>
      <c r="B2035" s="62" t="s">
        <v>221</v>
      </c>
      <c r="C2035" s="63" t="s">
        <v>278</v>
      </c>
      <c r="D2035" s="64" t="s">
        <v>120</v>
      </c>
      <c r="E2035" s="13" t="s">
        <v>125</v>
      </c>
      <c r="F2035" s="13">
        <v>1.1000000000000001</v>
      </c>
      <c r="G2035" s="13">
        <v>1.1100000000000001</v>
      </c>
      <c r="H2035" s="13">
        <v>1.1000000000000001</v>
      </c>
      <c r="I2035" s="13">
        <v>1.1000000000000001</v>
      </c>
      <c r="J2035" s="13">
        <v>1.0900000000000001</v>
      </c>
      <c r="K2035" s="13">
        <v>1.0900000000000001</v>
      </c>
      <c r="L2035" s="13">
        <v>1.08</v>
      </c>
      <c r="M2035" s="13">
        <v>1.08</v>
      </c>
      <c r="N2035" s="13">
        <v>1.07</v>
      </c>
      <c r="O2035" s="13">
        <v>1.06</v>
      </c>
      <c r="P2035" s="13">
        <v>1.05</v>
      </c>
      <c r="Q2035" s="13">
        <v>1.05</v>
      </c>
      <c r="R2035" s="13">
        <v>1.05</v>
      </c>
      <c r="S2035" s="13">
        <v>1.04</v>
      </c>
      <c r="T2035" s="13">
        <v>1.04</v>
      </c>
      <c r="U2035" s="13">
        <v>1.04</v>
      </c>
      <c r="V2035" s="13">
        <v>1.03</v>
      </c>
      <c r="W2035" s="13">
        <v>1.03</v>
      </c>
      <c r="X2035" s="13">
        <v>1.03</v>
      </c>
      <c r="Y2035" s="13">
        <v>1.02</v>
      </c>
      <c r="Z2035" s="13">
        <v>1.02</v>
      </c>
      <c r="AA2035" s="13">
        <v>1.02</v>
      </c>
      <c r="AB2035" s="13">
        <v>1.01</v>
      </c>
      <c r="AC2035" s="13">
        <v>1.01</v>
      </c>
      <c r="AD2035" s="13">
        <v>1</v>
      </c>
      <c r="AE2035" s="13">
        <v>1</v>
      </c>
      <c r="AF2035" s="13">
        <v>1</v>
      </c>
      <c r="AG2035" s="13">
        <v>1</v>
      </c>
      <c r="AH2035" s="13">
        <v>1</v>
      </c>
      <c r="AI2035" s="13">
        <v>1</v>
      </c>
      <c r="AJ2035" s="13">
        <v>1</v>
      </c>
      <c r="AK2035" s="13">
        <v>1</v>
      </c>
    </row>
    <row r="2036" spans="1:37" s="13" customFormat="1" x14ac:dyDescent="0.3">
      <c r="A2036" s="13" t="str">
        <f t="shared" si="51"/>
        <v>SDGbaseTRAv2_UrbAS_BAU_wICAGRcorr_GADJDYNofftestPQXcagra</v>
      </c>
      <c r="B2036" s="62" t="s">
        <v>221</v>
      </c>
      <c r="C2036" s="63" t="s">
        <v>278</v>
      </c>
      <c r="D2036" s="64" t="s">
        <v>120</v>
      </c>
      <c r="E2036" s="13" t="s">
        <v>126</v>
      </c>
      <c r="F2036" s="13">
        <v>1.1000000000000001</v>
      </c>
      <c r="G2036" s="13">
        <v>1.1399999999999999</v>
      </c>
      <c r="H2036" s="13">
        <v>1.1399999999999999</v>
      </c>
      <c r="I2036" s="13">
        <v>1.1399999999999999</v>
      </c>
      <c r="J2036" s="13">
        <v>1.1399999999999999</v>
      </c>
      <c r="K2036" s="13">
        <v>1.1399999999999999</v>
      </c>
      <c r="L2036" s="13">
        <v>1.1399999999999999</v>
      </c>
      <c r="M2036" s="13">
        <v>1.1399999999999999</v>
      </c>
      <c r="N2036" s="13">
        <v>1.1399999999999999</v>
      </c>
      <c r="O2036" s="13">
        <v>1.1299999999999999</v>
      </c>
      <c r="P2036" s="13">
        <v>1.1299999999999999</v>
      </c>
      <c r="Q2036" s="13">
        <v>1.1299999999999999</v>
      </c>
      <c r="R2036" s="13">
        <v>1.1299999999999999</v>
      </c>
      <c r="S2036" s="13">
        <v>1.1299999999999999</v>
      </c>
      <c r="T2036" s="13">
        <v>1.1299999999999999</v>
      </c>
      <c r="U2036" s="13">
        <v>1.1299999999999999</v>
      </c>
      <c r="V2036" s="13">
        <v>1.1299999999999999</v>
      </c>
      <c r="W2036" s="13">
        <v>1.1299999999999999</v>
      </c>
      <c r="X2036" s="13">
        <v>1.1299999999999999</v>
      </c>
      <c r="Y2036" s="13">
        <v>1.1299999999999999</v>
      </c>
      <c r="Z2036" s="13">
        <v>1.1299999999999999</v>
      </c>
      <c r="AA2036" s="13">
        <v>1.1299999999999999</v>
      </c>
      <c r="AB2036" s="13">
        <v>1.1299999999999999</v>
      </c>
      <c r="AC2036" s="13">
        <v>1.1299999999999999</v>
      </c>
      <c r="AD2036" s="13">
        <v>1.1200000000000001</v>
      </c>
      <c r="AE2036" s="13">
        <v>1.1200000000000001</v>
      </c>
      <c r="AF2036" s="13">
        <v>1.1200000000000001</v>
      </c>
      <c r="AG2036" s="13">
        <v>1.1299999999999999</v>
      </c>
      <c r="AH2036" s="13">
        <v>1.1299999999999999</v>
      </c>
      <c r="AI2036" s="13">
        <v>1.1299999999999999</v>
      </c>
      <c r="AJ2036" s="13">
        <v>1.1399999999999999</v>
      </c>
      <c r="AK2036" s="13">
        <v>1.1399999999999999</v>
      </c>
    </row>
    <row r="2037" spans="1:37" s="13" customFormat="1" x14ac:dyDescent="0.3">
      <c r="A2037" s="13" t="str">
        <f t="shared" si="51"/>
        <v>SDGbaseTRAv2_UrbAS_BAU_wICAGRcorr_GADJDYNofftestPQXcaoil</v>
      </c>
      <c r="B2037" s="62" t="s">
        <v>221</v>
      </c>
      <c r="C2037" s="63" t="s">
        <v>278</v>
      </c>
      <c r="D2037" s="64" t="s">
        <v>120</v>
      </c>
      <c r="E2037" s="13" t="s">
        <v>127</v>
      </c>
      <c r="F2037" s="13">
        <v>1.18</v>
      </c>
      <c r="G2037" s="13">
        <v>1.1399999999999999</v>
      </c>
      <c r="H2037" s="13">
        <v>1.1499999999999999</v>
      </c>
      <c r="I2037" s="13">
        <v>1.1499999999999999</v>
      </c>
      <c r="J2037" s="13">
        <v>1.1599999999999999</v>
      </c>
      <c r="K2037" s="13">
        <v>1.1599999999999999</v>
      </c>
      <c r="L2037" s="13">
        <v>1.1599999999999999</v>
      </c>
      <c r="M2037" s="13">
        <v>1.1599999999999999</v>
      </c>
      <c r="N2037" s="13">
        <v>1.1599999999999999</v>
      </c>
      <c r="O2037" s="13">
        <v>1.17</v>
      </c>
      <c r="P2037" s="13">
        <v>1.17</v>
      </c>
      <c r="Q2037" s="13">
        <v>1.18</v>
      </c>
      <c r="R2037" s="13">
        <v>1.18</v>
      </c>
      <c r="S2037" s="13">
        <v>1.18</v>
      </c>
      <c r="T2037" s="13">
        <v>1.18</v>
      </c>
      <c r="U2037" s="13">
        <v>1.19</v>
      </c>
      <c r="V2037" s="13">
        <v>1.19</v>
      </c>
      <c r="W2037" s="13">
        <v>1.19</v>
      </c>
      <c r="X2037" s="13">
        <v>1.19</v>
      </c>
      <c r="Y2037" s="13">
        <v>1.19</v>
      </c>
      <c r="Z2037" s="13">
        <v>1.19</v>
      </c>
      <c r="AA2037" s="13">
        <v>1.19</v>
      </c>
      <c r="AB2037" s="13">
        <v>1.2</v>
      </c>
      <c r="AC2037" s="13">
        <v>1.2</v>
      </c>
      <c r="AD2037" s="13">
        <v>1.2</v>
      </c>
      <c r="AE2037" s="13">
        <v>1.2</v>
      </c>
      <c r="AF2037" s="13">
        <v>1.2</v>
      </c>
      <c r="AG2037" s="13">
        <v>1.2</v>
      </c>
      <c r="AH2037" s="13">
        <v>1.19</v>
      </c>
      <c r="AI2037" s="13">
        <v>1.18</v>
      </c>
      <c r="AJ2037" s="13">
        <v>1.17</v>
      </c>
      <c r="AK2037" s="13">
        <v>1.1599999999999999</v>
      </c>
    </row>
    <row r="2038" spans="1:37" s="13" customFormat="1" x14ac:dyDescent="0.3">
      <c r="A2038" s="13" t="str">
        <f t="shared" si="51"/>
        <v>SDGbaseTRAv2_UrbAS_BAU_wICAGRcorr_GADJDYNofftestPQXcatub</v>
      </c>
      <c r="B2038" s="62" t="s">
        <v>221</v>
      </c>
      <c r="C2038" s="63" t="s">
        <v>278</v>
      </c>
      <c r="D2038" s="64" t="s">
        <v>120</v>
      </c>
      <c r="E2038" s="13" t="s">
        <v>128</v>
      </c>
      <c r="F2038" s="13">
        <v>1.1100000000000001</v>
      </c>
      <c r="G2038" s="13">
        <v>1.1200000000000001</v>
      </c>
      <c r="H2038" s="13">
        <v>1.1200000000000001</v>
      </c>
      <c r="I2038" s="13">
        <v>1.1299999999999999</v>
      </c>
      <c r="J2038" s="13">
        <v>1.1299999999999999</v>
      </c>
      <c r="K2038" s="13">
        <v>1.1200000000000001</v>
      </c>
      <c r="L2038" s="13">
        <v>1.1200000000000001</v>
      </c>
      <c r="M2038" s="13">
        <v>1.1200000000000001</v>
      </c>
      <c r="N2038" s="13">
        <v>1.1200000000000001</v>
      </c>
      <c r="O2038" s="13">
        <v>1.1200000000000001</v>
      </c>
      <c r="P2038" s="13">
        <v>1.1200000000000001</v>
      </c>
      <c r="Q2038" s="13">
        <v>1.1200000000000001</v>
      </c>
      <c r="R2038" s="13">
        <v>1.1200000000000001</v>
      </c>
      <c r="S2038" s="13">
        <v>1.1200000000000001</v>
      </c>
      <c r="T2038" s="13">
        <v>1.1100000000000001</v>
      </c>
      <c r="U2038" s="13">
        <v>1.1100000000000001</v>
      </c>
      <c r="V2038" s="13">
        <v>1.1100000000000001</v>
      </c>
      <c r="W2038" s="13">
        <v>1.1100000000000001</v>
      </c>
      <c r="X2038" s="13">
        <v>1.1100000000000001</v>
      </c>
      <c r="Y2038" s="13">
        <v>1.1100000000000001</v>
      </c>
      <c r="Z2038" s="13">
        <v>1.1100000000000001</v>
      </c>
      <c r="AA2038" s="13">
        <v>1.1000000000000001</v>
      </c>
      <c r="AB2038" s="13">
        <v>1.1000000000000001</v>
      </c>
      <c r="AC2038" s="13">
        <v>1.1000000000000001</v>
      </c>
      <c r="AD2038" s="13">
        <v>1.1000000000000001</v>
      </c>
      <c r="AE2038" s="13">
        <v>1.1000000000000001</v>
      </c>
      <c r="AF2038" s="13">
        <v>1.0900000000000001</v>
      </c>
      <c r="AG2038" s="13">
        <v>1.1000000000000001</v>
      </c>
      <c r="AH2038" s="13">
        <v>1.1000000000000001</v>
      </c>
      <c r="AI2038" s="13">
        <v>1.1000000000000001</v>
      </c>
      <c r="AJ2038" s="13">
        <v>1.1000000000000001</v>
      </c>
      <c r="AK2038" s="13">
        <v>1.1100000000000001</v>
      </c>
    </row>
    <row r="2039" spans="1:37" s="13" customFormat="1" x14ac:dyDescent="0.3">
      <c r="A2039" s="13" t="str">
        <f t="shared" si="51"/>
        <v>SDGbaseTRAv2_UrbAS_BAU_wICAGRcorr_GADJDYNofftestPQXcapul</v>
      </c>
      <c r="B2039" s="62" t="s">
        <v>221</v>
      </c>
      <c r="C2039" s="63" t="s">
        <v>278</v>
      </c>
      <c r="D2039" s="64" t="s">
        <v>120</v>
      </c>
      <c r="E2039" s="13" t="s">
        <v>129</v>
      </c>
      <c r="F2039" s="13">
        <v>1.06</v>
      </c>
      <c r="G2039" s="13">
        <v>1.06</v>
      </c>
      <c r="H2039" s="13">
        <v>1.06</v>
      </c>
      <c r="I2039" s="13">
        <v>1.06</v>
      </c>
      <c r="J2039" s="13">
        <v>1.06</v>
      </c>
      <c r="K2039" s="13">
        <v>1.06</v>
      </c>
      <c r="L2039" s="13">
        <v>1.06</v>
      </c>
      <c r="M2039" s="13">
        <v>1.06</v>
      </c>
      <c r="N2039" s="13">
        <v>1.06</v>
      </c>
      <c r="O2039" s="13">
        <v>1.08</v>
      </c>
      <c r="P2039" s="13">
        <v>1.08</v>
      </c>
      <c r="Q2039" s="13">
        <v>1.08</v>
      </c>
      <c r="R2039" s="13">
        <v>1.08</v>
      </c>
      <c r="S2039" s="13">
        <v>1.08</v>
      </c>
      <c r="T2039" s="13">
        <v>1.08</v>
      </c>
      <c r="U2039" s="13">
        <v>1.08</v>
      </c>
      <c r="V2039" s="13">
        <v>1.08</v>
      </c>
      <c r="W2039" s="13">
        <v>1.08</v>
      </c>
      <c r="X2039" s="13">
        <v>1.08</v>
      </c>
      <c r="Y2039" s="13">
        <v>1.08</v>
      </c>
      <c r="Z2039" s="13">
        <v>1.08</v>
      </c>
      <c r="AA2039" s="13">
        <v>1.08</v>
      </c>
      <c r="AB2039" s="13">
        <v>1.08</v>
      </c>
      <c r="AC2039" s="13">
        <v>1.08</v>
      </c>
      <c r="AD2039" s="13">
        <v>1.08</v>
      </c>
      <c r="AE2039" s="13">
        <v>1.08</v>
      </c>
      <c r="AF2039" s="13">
        <v>1.08</v>
      </c>
      <c r="AG2039" s="13">
        <v>1.08</v>
      </c>
      <c r="AH2039" s="13">
        <v>1.08</v>
      </c>
      <c r="AI2039" s="13">
        <v>1.07</v>
      </c>
      <c r="AJ2039" s="13">
        <v>1.06</v>
      </c>
      <c r="AK2039" s="13">
        <v>1.06</v>
      </c>
    </row>
    <row r="2040" spans="1:37" s="13" customFormat="1" x14ac:dyDescent="0.3">
      <c r="A2040" s="13" t="str">
        <f t="shared" si="51"/>
        <v>SDGbaseTRAv2_UrbAS_BAU_wICAGRcorr_GADJDYNofftestPQXcasug</v>
      </c>
      <c r="B2040" s="62" t="s">
        <v>221</v>
      </c>
      <c r="C2040" s="63" t="s">
        <v>278</v>
      </c>
      <c r="D2040" s="64" t="s">
        <v>120</v>
      </c>
      <c r="E2040" s="13" t="s">
        <v>130</v>
      </c>
      <c r="F2040" s="13">
        <v>1.17</v>
      </c>
      <c r="G2040" s="13">
        <v>1.17</v>
      </c>
      <c r="H2040" s="13">
        <v>1.1499999999999999</v>
      </c>
      <c r="I2040" s="13">
        <v>1.1499999999999999</v>
      </c>
      <c r="J2040" s="13">
        <v>1.1399999999999999</v>
      </c>
      <c r="K2040" s="13">
        <v>1.1299999999999999</v>
      </c>
      <c r="L2040" s="13">
        <v>1.1299999999999999</v>
      </c>
      <c r="M2040" s="13">
        <v>1.1299999999999999</v>
      </c>
      <c r="N2040" s="13">
        <v>1.1299999999999999</v>
      </c>
      <c r="O2040" s="13">
        <v>1.1299999999999999</v>
      </c>
      <c r="P2040" s="13">
        <v>1.1299999999999999</v>
      </c>
      <c r="Q2040" s="13">
        <v>1.1200000000000001</v>
      </c>
      <c r="R2040" s="13">
        <v>1.1200000000000001</v>
      </c>
      <c r="S2040" s="13">
        <v>1.1200000000000001</v>
      </c>
      <c r="T2040" s="13">
        <v>1.1100000000000001</v>
      </c>
      <c r="U2040" s="13">
        <v>1.1100000000000001</v>
      </c>
      <c r="V2040" s="13">
        <v>1.1100000000000001</v>
      </c>
      <c r="W2040" s="13">
        <v>1.1000000000000001</v>
      </c>
      <c r="X2040" s="13">
        <v>1.1000000000000001</v>
      </c>
      <c r="Y2040" s="13">
        <v>1.1000000000000001</v>
      </c>
      <c r="Z2040" s="13">
        <v>1.0900000000000001</v>
      </c>
      <c r="AA2040" s="13">
        <v>1.0900000000000001</v>
      </c>
      <c r="AB2040" s="13">
        <v>1.0900000000000001</v>
      </c>
      <c r="AC2040" s="13">
        <v>1.08</v>
      </c>
      <c r="AD2040" s="13">
        <v>1.08</v>
      </c>
      <c r="AE2040" s="13">
        <v>1.08</v>
      </c>
      <c r="AF2040" s="13">
        <v>1.07</v>
      </c>
      <c r="AG2040" s="13">
        <v>1.07</v>
      </c>
      <c r="AH2040" s="13">
        <v>1.07</v>
      </c>
      <c r="AI2040" s="13">
        <v>1.06</v>
      </c>
      <c r="AJ2040" s="13">
        <v>1.05</v>
      </c>
      <c r="AK2040" s="13">
        <v>1.05</v>
      </c>
    </row>
    <row r="2041" spans="1:37" s="13" customFormat="1" x14ac:dyDescent="0.3">
      <c r="A2041" s="13" t="str">
        <f t="shared" si="51"/>
        <v>SDGbaseTRAv2_UrbAS_BAU_wICAGRcorr_GADJDYNofftestPQXcaoth</v>
      </c>
      <c r="B2041" s="62" t="s">
        <v>221</v>
      </c>
      <c r="C2041" s="63" t="s">
        <v>278</v>
      </c>
      <c r="D2041" s="64" t="s">
        <v>120</v>
      </c>
      <c r="E2041" s="13" t="s">
        <v>131</v>
      </c>
      <c r="F2041" s="13">
        <v>1.1399999999999999</v>
      </c>
      <c r="G2041" s="13">
        <v>1.0900000000000001</v>
      </c>
      <c r="H2041" s="13">
        <v>1.1100000000000001</v>
      </c>
      <c r="I2041" s="13">
        <v>1.1200000000000001</v>
      </c>
      <c r="J2041" s="13">
        <v>1.1299999999999999</v>
      </c>
      <c r="K2041" s="13">
        <v>1.1399999999999999</v>
      </c>
      <c r="L2041" s="13">
        <v>1.1499999999999999</v>
      </c>
      <c r="M2041" s="13">
        <v>1.17</v>
      </c>
      <c r="N2041" s="13">
        <v>1.18</v>
      </c>
      <c r="O2041" s="13">
        <v>1.24</v>
      </c>
      <c r="P2041" s="13">
        <v>1.26</v>
      </c>
      <c r="Q2041" s="13">
        <v>1.27</v>
      </c>
      <c r="R2041" s="13">
        <v>1.28</v>
      </c>
      <c r="S2041" s="13">
        <v>1.29</v>
      </c>
      <c r="T2041" s="13">
        <v>1.31</v>
      </c>
      <c r="U2041" s="13">
        <v>1.33</v>
      </c>
      <c r="V2041" s="13">
        <v>1.34</v>
      </c>
      <c r="W2041" s="13">
        <v>1.37</v>
      </c>
      <c r="X2041" s="13">
        <v>1.4</v>
      </c>
      <c r="Y2041" s="13">
        <v>1.42</v>
      </c>
      <c r="Z2041" s="13">
        <v>1.43</v>
      </c>
      <c r="AA2041" s="13">
        <v>1.45</v>
      </c>
      <c r="AB2041" s="13">
        <v>1.48</v>
      </c>
      <c r="AC2041" s="13">
        <v>1.5</v>
      </c>
      <c r="AD2041" s="13">
        <v>1.51</v>
      </c>
      <c r="AE2041" s="13">
        <v>1.53</v>
      </c>
      <c r="AF2041" s="13">
        <v>1.54</v>
      </c>
      <c r="AG2041" s="13">
        <v>1.56</v>
      </c>
      <c r="AH2041" s="13">
        <v>1.53</v>
      </c>
      <c r="AI2041" s="13">
        <v>1.49</v>
      </c>
      <c r="AJ2041" s="13">
        <v>1.46</v>
      </c>
      <c r="AK2041" s="13">
        <v>1.42</v>
      </c>
    </row>
    <row r="2042" spans="1:37" s="13" customFormat="1" x14ac:dyDescent="0.3">
      <c r="A2042" s="13" t="str">
        <f t="shared" si="51"/>
        <v>SDGbaseTRAv2_UrbAS_BAU_wICAGRcorr_GADJDYNofftestPQXclani</v>
      </c>
      <c r="B2042" s="62" t="s">
        <v>221</v>
      </c>
      <c r="C2042" s="63" t="s">
        <v>278</v>
      </c>
      <c r="D2042" s="64" t="s">
        <v>120</v>
      </c>
      <c r="E2042" s="13" t="s">
        <v>132</v>
      </c>
      <c r="F2042" s="13">
        <v>1.23</v>
      </c>
      <c r="G2042" s="13">
        <v>1.1200000000000001</v>
      </c>
      <c r="H2042" s="13">
        <v>1.1599999999999999</v>
      </c>
      <c r="I2042" s="13">
        <v>1.17</v>
      </c>
      <c r="J2042" s="13">
        <v>1.18</v>
      </c>
      <c r="K2042" s="13">
        <v>1.19</v>
      </c>
      <c r="L2042" s="13">
        <v>1.19</v>
      </c>
      <c r="M2042" s="13">
        <v>1.19</v>
      </c>
      <c r="N2042" s="13">
        <v>1.19</v>
      </c>
      <c r="O2042" s="13">
        <v>1.21</v>
      </c>
      <c r="P2042" s="13">
        <v>1.2</v>
      </c>
      <c r="Q2042" s="13">
        <v>1.2</v>
      </c>
      <c r="R2042" s="13">
        <v>1.2</v>
      </c>
      <c r="S2042" s="13">
        <v>1.2</v>
      </c>
      <c r="T2042" s="13">
        <v>1.2</v>
      </c>
      <c r="U2042" s="13">
        <v>1.2</v>
      </c>
      <c r="V2042" s="13">
        <v>1.21</v>
      </c>
      <c r="W2042" s="13">
        <v>1.21</v>
      </c>
      <c r="X2042" s="13">
        <v>1.21</v>
      </c>
      <c r="Y2042" s="13">
        <v>1.21</v>
      </c>
      <c r="Z2042" s="13">
        <v>1.21</v>
      </c>
      <c r="AA2042" s="13">
        <v>1.21</v>
      </c>
      <c r="AB2042" s="13">
        <v>1.21</v>
      </c>
      <c r="AC2042" s="13">
        <v>1.21</v>
      </c>
      <c r="AD2042" s="13">
        <v>1.21</v>
      </c>
      <c r="AE2042" s="13">
        <v>1.21</v>
      </c>
      <c r="AF2042" s="13">
        <v>1.21</v>
      </c>
      <c r="AG2042" s="13">
        <v>1.21</v>
      </c>
      <c r="AH2042" s="13">
        <v>1.23</v>
      </c>
      <c r="AI2042" s="13">
        <v>1.24</v>
      </c>
      <c r="AJ2042" s="13">
        <v>1.25</v>
      </c>
      <c r="AK2042" s="13">
        <v>1.25</v>
      </c>
    </row>
    <row r="2043" spans="1:37" s="13" customFormat="1" x14ac:dyDescent="0.3">
      <c r="A2043" s="13" t="str">
        <f t="shared" si="51"/>
        <v>SDGbaseTRAv2_UrbAS_BAU_wICAGRcorr_GADJDYNofftestPQXcfore</v>
      </c>
      <c r="B2043" s="62" t="s">
        <v>221</v>
      </c>
      <c r="C2043" s="63" t="s">
        <v>278</v>
      </c>
      <c r="D2043" s="64" t="s">
        <v>120</v>
      </c>
      <c r="E2043" s="13" t="s">
        <v>133</v>
      </c>
      <c r="F2043" s="13">
        <v>1.1499999999999999</v>
      </c>
      <c r="G2043" s="13">
        <v>1.1499999999999999</v>
      </c>
      <c r="H2043" s="13">
        <v>1.1399999999999999</v>
      </c>
      <c r="I2043" s="13">
        <v>1.1499999999999999</v>
      </c>
      <c r="J2043" s="13">
        <v>1.1499999999999999</v>
      </c>
      <c r="K2043" s="13">
        <v>1.1399999999999999</v>
      </c>
      <c r="L2043" s="13">
        <v>1.1399999999999999</v>
      </c>
      <c r="M2043" s="13">
        <v>1.1399999999999999</v>
      </c>
      <c r="N2043" s="13">
        <v>1.1399999999999999</v>
      </c>
      <c r="O2043" s="13">
        <v>1.1399999999999999</v>
      </c>
      <c r="P2043" s="13">
        <v>1.1399999999999999</v>
      </c>
      <c r="Q2043" s="13">
        <v>1.1399999999999999</v>
      </c>
      <c r="R2043" s="13">
        <v>1.1399999999999999</v>
      </c>
      <c r="S2043" s="13">
        <v>1.1399999999999999</v>
      </c>
      <c r="T2043" s="13">
        <v>1.1399999999999999</v>
      </c>
      <c r="U2043" s="13">
        <v>1.1399999999999999</v>
      </c>
      <c r="V2043" s="13">
        <v>1.1399999999999999</v>
      </c>
      <c r="W2043" s="13">
        <v>1.1399999999999999</v>
      </c>
      <c r="X2043" s="13">
        <v>1.1399999999999999</v>
      </c>
      <c r="Y2043" s="13">
        <v>1.1399999999999999</v>
      </c>
      <c r="Z2043" s="13">
        <v>1.1399999999999999</v>
      </c>
      <c r="AA2043" s="13">
        <v>1.1399999999999999</v>
      </c>
      <c r="AB2043" s="13">
        <v>1.1299999999999999</v>
      </c>
      <c r="AC2043" s="13">
        <v>1.1299999999999999</v>
      </c>
      <c r="AD2043" s="13">
        <v>1.1299999999999999</v>
      </c>
      <c r="AE2043" s="13">
        <v>1.1299999999999999</v>
      </c>
      <c r="AF2043" s="13">
        <v>1.1299999999999999</v>
      </c>
      <c r="AG2043" s="13">
        <v>1.1299999999999999</v>
      </c>
      <c r="AH2043" s="13">
        <v>1.1299999999999999</v>
      </c>
      <c r="AI2043" s="13">
        <v>1.1399999999999999</v>
      </c>
      <c r="AJ2043" s="13">
        <v>1.1399999999999999</v>
      </c>
      <c r="AK2043" s="13">
        <v>1.1499999999999999</v>
      </c>
    </row>
    <row r="2044" spans="1:37" s="13" customFormat="1" x14ac:dyDescent="0.3">
      <c r="A2044" s="13" t="str">
        <f t="shared" si="51"/>
        <v>SDGbaseTRAv2_UrbAS_BAU_wICAGRcorr_GADJDYNofftestPQXcfish</v>
      </c>
      <c r="B2044" s="62" t="s">
        <v>221</v>
      </c>
      <c r="C2044" s="63" t="s">
        <v>278</v>
      </c>
      <c r="D2044" s="64" t="s">
        <v>120</v>
      </c>
      <c r="E2044" s="13" t="s">
        <v>134</v>
      </c>
      <c r="F2044" s="13">
        <v>1.27</v>
      </c>
      <c r="G2044" s="13">
        <v>1.2</v>
      </c>
      <c r="H2044" s="13">
        <v>1.2</v>
      </c>
      <c r="I2044" s="13">
        <v>1.19</v>
      </c>
      <c r="J2044" s="13">
        <v>1.19</v>
      </c>
      <c r="K2044" s="13">
        <v>1.19</v>
      </c>
      <c r="L2044" s="13">
        <v>1.19</v>
      </c>
      <c r="M2044" s="13">
        <v>1.19</v>
      </c>
      <c r="N2044" s="13">
        <v>1.19</v>
      </c>
      <c r="O2044" s="13">
        <v>1.2</v>
      </c>
      <c r="P2044" s="13">
        <v>1.2</v>
      </c>
      <c r="Q2044" s="13">
        <v>1.19</v>
      </c>
      <c r="R2044" s="13">
        <v>1.19</v>
      </c>
      <c r="S2044" s="13">
        <v>1.19</v>
      </c>
      <c r="T2044" s="13">
        <v>1.19</v>
      </c>
      <c r="U2044" s="13">
        <v>1.19</v>
      </c>
      <c r="V2044" s="13">
        <v>1.19</v>
      </c>
      <c r="W2044" s="13">
        <v>1.19</v>
      </c>
      <c r="X2044" s="13">
        <v>1.19</v>
      </c>
      <c r="Y2044" s="13">
        <v>1.19</v>
      </c>
      <c r="Z2044" s="13">
        <v>1.19</v>
      </c>
      <c r="AA2044" s="13">
        <v>1.19</v>
      </c>
      <c r="AB2044" s="13">
        <v>1.2</v>
      </c>
      <c r="AC2044" s="13">
        <v>1.2</v>
      </c>
      <c r="AD2044" s="13">
        <v>1.2</v>
      </c>
      <c r="AE2044" s="13">
        <v>1.2</v>
      </c>
      <c r="AF2044" s="13">
        <v>1.2</v>
      </c>
      <c r="AG2044" s="13">
        <v>1.2</v>
      </c>
      <c r="AH2044" s="13">
        <v>1.21</v>
      </c>
      <c r="AI2044" s="13">
        <v>1.21</v>
      </c>
      <c r="AJ2044" s="13">
        <v>1.22</v>
      </c>
      <c r="AK2044" s="13">
        <v>1.22</v>
      </c>
    </row>
    <row r="2045" spans="1:37" s="13" customFormat="1" x14ac:dyDescent="0.3">
      <c r="A2045" s="13" t="str">
        <f t="shared" si="51"/>
        <v>SDGbaseTRAv2_UrbAS_BAU_wICAGRcorr_GADJDYNofftestPQXccoal-low</v>
      </c>
      <c r="B2045" s="62" t="s">
        <v>221</v>
      </c>
      <c r="C2045" s="63" t="s">
        <v>278</v>
      </c>
      <c r="D2045" s="64" t="s">
        <v>120</v>
      </c>
      <c r="E2045" s="13" t="s">
        <v>135</v>
      </c>
      <c r="F2045" s="13">
        <v>0.02</v>
      </c>
      <c r="G2045" s="13">
        <v>0.02</v>
      </c>
      <c r="H2045" s="13">
        <v>0.02</v>
      </c>
      <c r="I2045" s="13">
        <v>0.02</v>
      </c>
      <c r="J2045" s="13">
        <v>0.02</v>
      </c>
      <c r="K2045" s="13">
        <v>0.02</v>
      </c>
      <c r="L2045" s="13">
        <v>0.02</v>
      </c>
      <c r="M2045" s="13">
        <v>0.02</v>
      </c>
      <c r="N2045" s="13">
        <v>0.02</v>
      </c>
      <c r="O2045" s="13">
        <v>0.02</v>
      </c>
      <c r="P2045" s="13">
        <v>0.02</v>
      </c>
      <c r="Q2045" s="13">
        <v>0.02</v>
      </c>
      <c r="R2045" s="13">
        <v>0.02</v>
      </c>
      <c r="S2045" s="13">
        <v>0.02</v>
      </c>
      <c r="T2045" s="13">
        <v>0.02</v>
      </c>
      <c r="U2045" s="13">
        <v>0.02</v>
      </c>
      <c r="V2045" s="13">
        <v>0.02</v>
      </c>
      <c r="W2045" s="13">
        <v>0.02</v>
      </c>
      <c r="X2045" s="13">
        <v>0.02</v>
      </c>
      <c r="Y2045" s="13">
        <v>0.02</v>
      </c>
      <c r="Z2045" s="13">
        <v>0.02</v>
      </c>
      <c r="AA2045" s="13">
        <v>0.02</v>
      </c>
      <c r="AB2045" s="13">
        <v>0.02</v>
      </c>
      <c r="AC2045" s="13">
        <v>0.02</v>
      </c>
      <c r="AD2045" s="13">
        <v>0.02</v>
      </c>
      <c r="AE2045" s="13">
        <v>0.02</v>
      </c>
      <c r="AF2045" s="13">
        <v>0.02</v>
      </c>
      <c r="AG2045" s="13">
        <v>0.02</v>
      </c>
      <c r="AH2045" s="13">
        <v>0.02</v>
      </c>
      <c r="AI2045" s="13">
        <v>0.02</v>
      </c>
      <c r="AJ2045" s="13">
        <v>0.02</v>
      </c>
      <c r="AK2045" s="13">
        <v>0.02</v>
      </c>
    </row>
    <row r="2046" spans="1:37" s="13" customFormat="1" x14ac:dyDescent="0.3">
      <c r="A2046" s="13" t="str">
        <f t="shared" si="51"/>
        <v>SDGbaseTRAv2_UrbAS_BAU_wICAGRcorr_GADJDYNofftestPQXccoal-hgh</v>
      </c>
      <c r="B2046" s="62" t="s">
        <v>221</v>
      </c>
      <c r="C2046" s="63" t="s">
        <v>278</v>
      </c>
      <c r="D2046" s="64" t="s">
        <v>120</v>
      </c>
      <c r="E2046" s="13" t="s">
        <v>136</v>
      </c>
      <c r="F2046" s="13">
        <v>0.04</v>
      </c>
      <c r="G2046" s="13">
        <v>0.04</v>
      </c>
      <c r="H2046" s="13">
        <v>0.04</v>
      </c>
      <c r="I2046" s="13">
        <v>0.04</v>
      </c>
      <c r="J2046" s="13">
        <v>0.04</v>
      </c>
      <c r="K2046" s="13">
        <v>0.04</v>
      </c>
      <c r="L2046" s="13">
        <v>0.04</v>
      </c>
      <c r="M2046" s="13">
        <v>0.04</v>
      </c>
      <c r="N2046" s="13">
        <v>0.04</v>
      </c>
      <c r="O2046" s="13">
        <v>0.04</v>
      </c>
      <c r="P2046" s="13">
        <v>0.04</v>
      </c>
      <c r="Q2046" s="13">
        <v>0.04</v>
      </c>
      <c r="R2046" s="13">
        <v>0.04</v>
      </c>
      <c r="S2046" s="13">
        <v>0.04</v>
      </c>
      <c r="T2046" s="13">
        <v>0.04</v>
      </c>
      <c r="U2046" s="13">
        <v>0.04</v>
      </c>
      <c r="V2046" s="13">
        <v>0.04</v>
      </c>
      <c r="W2046" s="13">
        <v>0.04</v>
      </c>
      <c r="X2046" s="13">
        <v>0.04</v>
      </c>
      <c r="Y2046" s="13">
        <v>0.04</v>
      </c>
      <c r="Z2046" s="13">
        <v>0.04</v>
      </c>
      <c r="AA2046" s="13">
        <v>0.04</v>
      </c>
      <c r="AB2046" s="13">
        <v>0.04</v>
      </c>
      <c r="AC2046" s="13">
        <v>0.04</v>
      </c>
      <c r="AD2046" s="13">
        <v>0.04</v>
      </c>
      <c r="AE2046" s="13">
        <v>0.04</v>
      </c>
      <c r="AF2046" s="13">
        <v>0.04</v>
      </c>
      <c r="AG2046" s="13">
        <v>0.04</v>
      </c>
      <c r="AH2046" s="13">
        <v>0.04</v>
      </c>
      <c r="AI2046" s="13">
        <v>0.04</v>
      </c>
      <c r="AJ2046" s="13">
        <v>0.04</v>
      </c>
      <c r="AK2046" s="13">
        <v>0.04</v>
      </c>
    </row>
    <row r="2047" spans="1:37" s="13" customFormat="1" x14ac:dyDescent="0.3">
      <c r="A2047" s="13" t="str">
        <f t="shared" si="51"/>
        <v>SDGbaseTRAv2_UrbAS_BAU_wICAGRcorr_GADJDYNofftestPQXccoil</v>
      </c>
      <c r="B2047" s="62" t="s">
        <v>221</v>
      </c>
      <c r="C2047" s="63" t="s">
        <v>278</v>
      </c>
      <c r="D2047" s="64" t="s">
        <v>120</v>
      </c>
      <c r="E2047" s="13" t="s">
        <v>137</v>
      </c>
      <c r="F2047" s="13">
        <v>0.13</v>
      </c>
      <c r="G2047" s="13">
        <v>0.14000000000000001</v>
      </c>
      <c r="H2047" s="13">
        <v>0.14000000000000001</v>
      </c>
      <c r="I2047" s="13">
        <v>0.14000000000000001</v>
      </c>
      <c r="J2047" s="13">
        <v>0.14000000000000001</v>
      </c>
      <c r="K2047" s="13">
        <v>0.14000000000000001</v>
      </c>
      <c r="L2047" s="13">
        <v>0.14000000000000001</v>
      </c>
      <c r="M2047" s="13">
        <v>0.14000000000000001</v>
      </c>
      <c r="N2047" s="13">
        <v>0.14000000000000001</v>
      </c>
      <c r="O2047" s="13">
        <v>0.15</v>
      </c>
      <c r="P2047" s="13">
        <v>0.15</v>
      </c>
      <c r="Q2047" s="13">
        <v>0.15</v>
      </c>
      <c r="R2047" s="13">
        <v>0.15</v>
      </c>
      <c r="S2047" s="13">
        <v>0.15</v>
      </c>
      <c r="T2047" s="13">
        <v>0.15</v>
      </c>
      <c r="U2047" s="13">
        <v>0.15</v>
      </c>
      <c r="V2047" s="13">
        <v>0.15</v>
      </c>
      <c r="W2047" s="13">
        <v>0.15</v>
      </c>
      <c r="X2047" s="13">
        <v>0.15</v>
      </c>
      <c r="Y2047" s="13">
        <v>0.15</v>
      </c>
      <c r="Z2047" s="13">
        <v>0.15</v>
      </c>
      <c r="AA2047" s="13">
        <v>0.15</v>
      </c>
      <c r="AB2047" s="13">
        <v>0.15</v>
      </c>
      <c r="AC2047" s="13">
        <v>0.15</v>
      </c>
      <c r="AD2047" s="13">
        <v>0.15</v>
      </c>
      <c r="AE2047" s="13">
        <v>0.15</v>
      </c>
      <c r="AF2047" s="13">
        <v>0.15</v>
      </c>
      <c r="AG2047" s="13">
        <v>0.15</v>
      </c>
      <c r="AH2047" s="13">
        <v>0.15</v>
      </c>
      <c r="AI2047" s="13">
        <v>0.15</v>
      </c>
      <c r="AJ2047" s="13">
        <v>0.15</v>
      </c>
      <c r="AK2047" s="13">
        <v>0.15</v>
      </c>
    </row>
    <row r="2048" spans="1:37" s="13" customFormat="1" x14ac:dyDescent="0.3">
      <c r="A2048" s="13" t="str">
        <f t="shared" si="51"/>
        <v>SDGbaseTRAv2_UrbAS_BAU_wICAGRcorr_GADJDYNofftestPQXcngas</v>
      </c>
      <c r="B2048" s="62" t="s">
        <v>221</v>
      </c>
      <c r="C2048" s="63" t="s">
        <v>278</v>
      </c>
      <c r="D2048" s="64" t="s">
        <v>120</v>
      </c>
      <c r="E2048" s="13" t="s">
        <v>138</v>
      </c>
      <c r="F2048" s="13">
        <v>0.04</v>
      </c>
      <c r="G2048" s="13">
        <v>0.04</v>
      </c>
      <c r="H2048" s="13">
        <v>0.04</v>
      </c>
      <c r="I2048" s="13">
        <v>0.04</v>
      </c>
      <c r="J2048" s="13">
        <v>0.04</v>
      </c>
      <c r="K2048" s="13">
        <v>0.04</v>
      </c>
      <c r="L2048" s="13">
        <v>0.04</v>
      </c>
      <c r="M2048" s="13">
        <v>0.04</v>
      </c>
      <c r="N2048" s="13">
        <v>0.04</v>
      </c>
      <c r="O2048" s="13">
        <v>0.04</v>
      </c>
      <c r="P2048" s="13">
        <v>0.04</v>
      </c>
      <c r="Q2048" s="13">
        <v>0.04</v>
      </c>
      <c r="R2048" s="13">
        <v>0.04</v>
      </c>
      <c r="S2048" s="13">
        <v>0.04</v>
      </c>
      <c r="T2048" s="13">
        <v>0.04</v>
      </c>
      <c r="U2048" s="13">
        <v>0.04</v>
      </c>
      <c r="V2048" s="13">
        <v>0.04</v>
      </c>
      <c r="W2048" s="13">
        <v>0.04</v>
      </c>
      <c r="X2048" s="13">
        <v>0.04</v>
      </c>
      <c r="Y2048" s="13">
        <v>0.04</v>
      </c>
      <c r="Z2048" s="13">
        <v>0.04</v>
      </c>
      <c r="AA2048" s="13">
        <v>0.04</v>
      </c>
      <c r="AB2048" s="13">
        <v>0.04</v>
      </c>
      <c r="AC2048" s="13">
        <v>0.04</v>
      </c>
      <c r="AD2048" s="13">
        <v>0.04</v>
      </c>
      <c r="AE2048" s="13">
        <v>0.04</v>
      </c>
      <c r="AF2048" s="13">
        <v>0.04</v>
      </c>
      <c r="AG2048" s="13">
        <v>0.04</v>
      </c>
      <c r="AH2048" s="13">
        <v>0.04</v>
      </c>
      <c r="AI2048" s="13">
        <v>0.04</v>
      </c>
      <c r="AJ2048" s="13">
        <v>0.04</v>
      </c>
      <c r="AK2048" s="13">
        <v>0.04</v>
      </c>
    </row>
    <row r="2049" spans="1:37" s="13" customFormat="1" x14ac:dyDescent="0.3">
      <c r="A2049" s="13" t="str">
        <f t="shared" si="51"/>
        <v>SDGbaseTRAv2_UrbAS_BAU_wICAGRcorr_GADJDYNofftestPQXcpgm</v>
      </c>
      <c r="B2049" s="62" t="s">
        <v>221</v>
      </c>
      <c r="C2049" s="63" t="s">
        <v>278</v>
      </c>
      <c r="D2049" s="64" t="s">
        <v>120</v>
      </c>
      <c r="E2049" s="13" t="s">
        <v>139</v>
      </c>
      <c r="F2049" s="13">
        <v>1</v>
      </c>
      <c r="G2049" s="13">
        <v>-1.44</v>
      </c>
      <c r="H2049" s="13">
        <v>-0.65</v>
      </c>
      <c r="I2049" s="13">
        <v>0.5</v>
      </c>
      <c r="J2049" s="13">
        <v>1.31</v>
      </c>
      <c r="K2049" s="13">
        <v>1.72</v>
      </c>
      <c r="L2049" s="13">
        <v>1.76</v>
      </c>
      <c r="M2049" s="13">
        <v>0.81</v>
      </c>
      <c r="N2049" s="13">
        <v>0.38</v>
      </c>
      <c r="O2049" s="13">
        <v>-0.38</v>
      </c>
      <c r="P2049" s="13">
        <v>-0.52</v>
      </c>
      <c r="Q2049" s="13">
        <v>-0.51</v>
      </c>
      <c r="R2049" s="13">
        <v>-0.31</v>
      </c>
      <c r="S2049" s="13">
        <v>-0.19</v>
      </c>
      <c r="T2049" s="13">
        <v>-0.15</v>
      </c>
      <c r="U2049" s="13">
        <v>-0.16</v>
      </c>
      <c r="V2049" s="13">
        <v>-0.08</v>
      </c>
      <c r="W2049" s="13">
        <v>-0.06</v>
      </c>
      <c r="X2049" s="13">
        <v>-0.1</v>
      </c>
      <c r="Y2049" s="13">
        <v>-0.06</v>
      </c>
      <c r="Z2049" s="13">
        <v>-0.01</v>
      </c>
      <c r="AA2049" s="13">
        <v>0.01</v>
      </c>
      <c r="AB2049" s="13">
        <v>3.2</v>
      </c>
      <c r="AC2049" s="13">
        <v>4.97</v>
      </c>
      <c r="AD2049" s="13">
        <v>5.04</v>
      </c>
      <c r="AE2049" s="13">
        <v>4.76</v>
      </c>
      <c r="AF2049" s="13">
        <v>4.4000000000000004</v>
      </c>
      <c r="AG2049" s="13">
        <v>4.28</v>
      </c>
      <c r="AH2049" s="13">
        <v>8.11</v>
      </c>
      <c r="AI2049" s="13">
        <v>11.92</v>
      </c>
      <c r="AJ2049" s="13">
        <v>13.72</v>
      </c>
      <c r="AK2049" s="13">
        <v>15.1</v>
      </c>
    </row>
    <row r="2050" spans="1:37" s="13" customFormat="1" x14ac:dyDescent="0.3">
      <c r="A2050" s="13" t="str">
        <f t="shared" si="51"/>
        <v>SDGbaseTRAv2_UrbAS_BAU_wICAGRcorr_GADJDYNofftestPQXcmore</v>
      </c>
      <c r="B2050" s="62" t="s">
        <v>221</v>
      </c>
      <c r="C2050" s="63" t="s">
        <v>278</v>
      </c>
      <c r="D2050" s="64" t="s">
        <v>120</v>
      </c>
      <c r="E2050" s="13" t="s">
        <v>140</v>
      </c>
      <c r="F2050" s="13">
        <v>0.97</v>
      </c>
      <c r="G2050" s="13">
        <v>0.99</v>
      </c>
      <c r="H2050" s="13">
        <v>1</v>
      </c>
      <c r="I2050" s="13">
        <v>1</v>
      </c>
      <c r="J2050" s="13">
        <v>1</v>
      </c>
      <c r="K2050" s="13">
        <v>1</v>
      </c>
      <c r="L2050" s="13">
        <v>1</v>
      </c>
      <c r="M2050" s="13">
        <v>1.01</v>
      </c>
      <c r="N2050" s="13">
        <v>1.01</v>
      </c>
      <c r="O2050" s="13">
        <v>1.05</v>
      </c>
      <c r="P2050" s="13">
        <v>1.05</v>
      </c>
      <c r="Q2050" s="13">
        <v>1.06</v>
      </c>
      <c r="R2050" s="13">
        <v>1.06</v>
      </c>
      <c r="S2050" s="13">
        <v>1.06</v>
      </c>
      <c r="T2050" s="13">
        <v>1.06</v>
      </c>
      <c r="U2050" s="13">
        <v>1.06</v>
      </c>
      <c r="V2050" s="13">
        <v>1.06</v>
      </c>
      <c r="W2050" s="13">
        <v>1.06</v>
      </c>
      <c r="X2050" s="13">
        <v>1.07</v>
      </c>
      <c r="Y2050" s="13">
        <v>1.07</v>
      </c>
      <c r="Z2050" s="13">
        <v>1.06</v>
      </c>
      <c r="AA2050" s="13">
        <v>1.07</v>
      </c>
      <c r="AB2050" s="13">
        <v>1.07</v>
      </c>
      <c r="AC2050" s="13">
        <v>1.08</v>
      </c>
      <c r="AD2050" s="13">
        <v>1.08</v>
      </c>
      <c r="AE2050" s="13">
        <v>1.08</v>
      </c>
      <c r="AF2050" s="13">
        <v>1.08</v>
      </c>
      <c r="AG2050" s="13">
        <v>1.08</v>
      </c>
      <c r="AH2050" s="13">
        <v>1.07</v>
      </c>
      <c r="AI2050" s="13">
        <v>1.06</v>
      </c>
      <c r="AJ2050" s="13">
        <v>1.06</v>
      </c>
      <c r="AK2050" s="13">
        <v>1.05</v>
      </c>
    </row>
    <row r="2051" spans="1:37" s="13" customFormat="1" x14ac:dyDescent="0.3">
      <c r="A2051" s="13" t="str">
        <f t="shared" si="51"/>
        <v>SDGbaseTRAv2_UrbAS_BAU_wICAGRcorr_GADJDYNofftestPQXcmine</v>
      </c>
      <c r="B2051" s="62" t="s">
        <v>221</v>
      </c>
      <c r="C2051" s="63" t="s">
        <v>278</v>
      </c>
      <c r="D2051" s="64" t="s">
        <v>120</v>
      </c>
      <c r="E2051" s="13" t="s">
        <v>141</v>
      </c>
      <c r="F2051" s="13">
        <v>1.03</v>
      </c>
      <c r="G2051" s="13">
        <v>1.03</v>
      </c>
      <c r="H2051" s="13">
        <v>1.03</v>
      </c>
      <c r="I2051" s="13">
        <v>1.04</v>
      </c>
      <c r="J2051" s="13">
        <v>1.05</v>
      </c>
      <c r="K2051" s="13">
        <v>1.05</v>
      </c>
      <c r="L2051" s="13">
        <v>1.05</v>
      </c>
      <c r="M2051" s="13">
        <v>1.05</v>
      </c>
      <c r="N2051" s="13">
        <v>1.05</v>
      </c>
      <c r="O2051" s="13">
        <v>1.02</v>
      </c>
      <c r="P2051" s="13">
        <v>1.01</v>
      </c>
      <c r="Q2051" s="13">
        <v>1.01</v>
      </c>
      <c r="R2051" s="13">
        <v>1.01</v>
      </c>
      <c r="S2051" s="13">
        <v>1.01</v>
      </c>
      <c r="T2051" s="13">
        <v>1.01</v>
      </c>
      <c r="U2051" s="13">
        <v>1.01</v>
      </c>
      <c r="V2051" s="13">
        <v>1.01</v>
      </c>
      <c r="W2051" s="13">
        <v>1.02</v>
      </c>
      <c r="X2051" s="13">
        <v>1.03</v>
      </c>
      <c r="Y2051" s="13">
        <v>1.04</v>
      </c>
      <c r="Z2051" s="13">
        <v>1.04</v>
      </c>
      <c r="AA2051" s="13">
        <v>1.04</v>
      </c>
      <c r="AB2051" s="13">
        <v>1.04</v>
      </c>
      <c r="AC2051" s="13">
        <v>1.03</v>
      </c>
      <c r="AD2051" s="13">
        <v>1.03</v>
      </c>
      <c r="AE2051" s="13">
        <v>1.04</v>
      </c>
      <c r="AF2051" s="13">
        <v>1.04</v>
      </c>
      <c r="AG2051" s="13">
        <v>1.06</v>
      </c>
      <c r="AH2051" s="13">
        <v>1.06</v>
      </c>
      <c r="AI2051" s="13">
        <v>1.08</v>
      </c>
      <c r="AJ2051" s="13">
        <v>1.0900000000000001</v>
      </c>
      <c r="AK2051" s="13">
        <v>1.1100000000000001</v>
      </c>
    </row>
    <row r="2052" spans="1:37" s="13" customFormat="1" x14ac:dyDescent="0.3">
      <c r="A2052" s="13" t="str">
        <f t="shared" si="51"/>
        <v>SDGbaseTRAv2_UrbAS_BAU_wICAGRcorr_GADJDYNofftestPQXcmeat</v>
      </c>
      <c r="B2052" s="62" t="s">
        <v>221</v>
      </c>
      <c r="C2052" s="63" t="s">
        <v>278</v>
      </c>
      <c r="D2052" s="64" t="s">
        <v>120</v>
      </c>
      <c r="E2052" s="13" t="s">
        <v>142</v>
      </c>
      <c r="F2052" s="13">
        <v>1.29</v>
      </c>
      <c r="G2052" s="13">
        <v>1.25</v>
      </c>
      <c r="H2052" s="13">
        <v>1.25</v>
      </c>
      <c r="I2052" s="13">
        <v>1.26</v>
      </c>
      <c r="J2052" s="13">
        <v>1.26</v>
      </c>
      <c r="K2052" s="13">
        <v>1.26</v>
      </c>
      <c r="L2052" s="13">
        <v>1.26</v>
      </c>
      <c r="M2052" s="13">
        <v>1.26</v>
      </c>
      <c r="N2052" s="13">
        <v>1.27</v>
      </c>
      <c r="O2052" s="13">
        <v>1.27</v>
      </c>
      <c r="P2052" s="13">
        <v>1.27</v>
      </c>
      <c r="Q2052" s="13">
        <v>1.27</v>
      </c>
      <c r="R2052" s="13">
        <v>1.27</v>
      </c>
      <c r="S2052" s="13">
        <v>1.28</v>
      </c>
      <c r="T2052" s="13">
        <v>1.28</v>
      </c>
      <c r="U2052" s="13">
        <v>1.28</v>
      </c>
      <c r="V2052" s="13">
        <v>1.28</v>
      </c>
      <c r="W2052" s="13">
        <v>1.29</v>
      </c>
      <c r="X2052" s="13">
        <v>1.29</v>
      </c>
      <c r="Y2052" s="13">
        <v>1.29</v>
      </c>
      <c r="Z2052" s="13">
        <v>1.29</v>
      </c>
      <c r="AA2052" s="13">
        <v>1.29</v>
      </c>
      <c r="AB2052" s="13">
        <v>1.29</v>
      </c>
      <c r="AC2052" s="13">
        <v>1.29</v>
      </c>
      <c r="AD2052" s="13">
        <v>1.29</v>
      </c>
      <c r="AE2052" s="13">
        <v>1.29</v>
      </c>
      <c r="AF2052" s="13">
        <v>1.29</v>
      </c>
      <c r="AG2052" s="13">
        <v>1.3</v>
      </c>
      <c r="AH2052" s="13">
        <v>1.3</v>
      </c>
      <c r="AI2052" s="13">
        <v>1.31</v>
      </c>
      <c r="AJ2052" s="13">
        <v>1.32</v>
      </c>
      <c r="AK2052" s="13">
        <v>1.32</v>
      </c>
    </row>
    <row r="2053" spans="1:37" s="13" customFormat="1" x14ac:dyDescent="0.3">
      <c r="A2053" s="13" t="str">
        <f t="shared" si="51"/>
        <v>SDGbaseTRAv2_UrbAS_BAU_wICAGRcorr_GADJDYNofftestPQXcpfis</v>
      </c>
      <c r="B2053" s="62" t="s">
        <v>221</v>
      </c>
      <c r="C2053" s="63" t="s">
        <v>278</v>
      </c>
      <c r="D2053" s="64" t="s">
        <v>120</v>
      </c>
      <c r="E2053" s="13" t="s">
        <v>143</v>
      </c>
      <c r="F2053" s="13">
        <v>1.27</v>
      </c>
      <c r="G2053" s="13">
        <v>1.26</v>
      </c>
      <c r="H2053" s="13">
        <v>1.25</v>
      </c>
      <c r="I2053" s="13">
        <v>1.24</v>
      </c>
      <c r="J2053" s="13">
        <v>1.24</v>
      </c>
      <c r="K2053" s="13">
        <v>1.24</v>
      </c>
      <c r="L2053" s="13">
        <v>1.24</v>
      </c>
      <c r="M2053" s="13">
        <v>1.24</v>
      </c>
      <c r="N2053" s="13">
        <v>1.24</v>
      </c>
      <c r="O2053" s="13">
        <v>1.24</v>
      </c>
      <c r="P2053" s="13">
        <v>1.24</v>
      </c>
      <c r="Q2053" s="13">
        <v>1.23</v>
      </c>
      <c r="R2053" s="13">
        <v>1.24</v>
      </c>
      <c r="S2053" s="13">
        <v>1.24</v>
      </c>
      <c r="T2053" s="13">
        <v>1.24</v>
      </c>
      <c r="U2053" s="13">
        <v>1.24</v>
      </c>
      <c r="V2053" s="13">
        <v>1.24</v>
      </c>
      <c r="W2053" s="13">
        <v>1.25</v>
      </c>
      <c r="X2053" s="13">
        <v>1.25</v>
      </c>
      <c r="Y2053" s="13">
        <v>1.25</v>
      </c>
      <c r="Z2053" s="13">
        <v>1.25</v>
      </c>
      <c r="AA2053" s="13">
        <v>1.25</v>
      </c>
      <c r="AB2053" s="13">
        <v>1.25</v>
      </c>
      <c r="AC2053" s="13">
        <v>1.25</v>
      </c>
      <c r="AD2053" s="13">
        <v>1.25</v>
      </c>
      <c r="AE2053" s="13">
        <v>1.25</v>
      </c>
      <c r="AF2053" s="13">
        <v>1.25</v>
      </c>
      <c r="AG2053" s="13">
        <v>1.25</v>
      </c>
      <c r="AH2053" s="13">
        <v>1.25</v>
      </c>
      <c r="AI2053" s="13">
        <v>1.25</v>
      </c>
      <c r="AJ2053" s="13">
        <v>1.25</v>
      </c>
      <c r="AK2053" s="13">
        <v>1.25</v>
      </c>
    </row>
    <row r="2054" spans="1:37" s="13" customFormat="1" x14ac:dyDescent="0.3">
      <c r="A2054" s="13" t="str">
        <f t="shared" si="51"/>
        <v>SDGbaseTRAv2_UrbAS_BAU_wICAGRcorr_GADJDYNofftestPQXcvege</v>
      </c>
      <c r="B2054" s="62" t="s">
        <v>221</v>
      </c>
      <c r="C2054" s="63" t="s">
        <v>278</v>
      </c>
      <c r="D2054" s="64" t="s">
        <v>120</v>
      </c>
      <c r="E2054" s="13" t="s">
        <v>144</v>
      </c>
      <c r="F2054" s="13">
        <v>1.24</v>
      </c>
      <c r="G2054" s="13">
        <v>1.23</v>
      </c>
      <c r="H2054" s="13">
        <v>1.23</v>
      </c>
      <c r="I2054" s="13">
        <v>1.23</v>
      </c>
      <c r="J2054" s="13">
        <v>1.23</v>
      </c>
      <c r="K2054" s="13">
        <v>1.23</v>
      </c>
      <c r="L2054" s="13">
        <v>1.23</v>
      </c>
      <c r="M2054" s="13">
        <v>1.23</v>
      </c>
      <c r="N2054" s="13">
        <v>1.23</v>
      </c>
      <c r="O2054" s="13">
        <v>1.22</v>
      </c>
      <c r="P2054" s="13">
        <v>1.22</v>
      </c>
      <c r="Q2054" s="13">
        <v>1.22</v>
      </c>
      <c r="R2054" s="13">
        <v>1.22</v>
      </c>
      <c r="S2054" s="13">
        <v>1.22</v>
      </c>
      <c r="T2054" s="13">
        <v>1.23</v>
      </c>
      <c r="U2054" s="13">
        <v>1.23</v>
      </c>
      <c r="V2054" s="13">
        <v>1.23</v>
      </c>
      <c r="W2054" s="13">
        <v>1.23</v>
      </c>
      <c r="X2054" s="13">
        <v>1.23</v>
      </c>
      <c r="Y2054" s="13">
        <v>1.23</v>
      </c>
      <c r="Z2054" s="13">
        <v>1.23</v>
      </c>
      <c r="AA2054" s="13">
        <v>1.23</v>
      </c>
      <c r="AB2054" s="13">
        <v>1.23</v>
      </c>
      <c r="AC2054" s="13">
        <v>1.23</v>
      </c>
      <c r="AD2054" s="13">
        <v>1.23</v>
      </c>
      <c r="AE2054" s="13">
        <v>1.23</v>
      </c>
      <c r="AF2054" s="13">
        <v>1.23</v>
      </c>
      <c r="AG2054" s="13">
        <v>1.23</v>
      </c>
      <c r="AH2054" s="13">
        <v>1.23</v>
      </c>
      <c r="AI2054" s="13">
        <v>1.23</v>
      </c>
      <c r="AJ2054" s="13">
        <v>1.23</v>
      </c>
      <c r="AK2054" s="13">
        <v>1.24</v>
      </c>
    </row>
    <row r="2055" spans="1:37" s="13" customFormat="1" x14ac:dyDescent="0.3">
      <c r="A2055" s="13" t="str">
        <f t="shared" si="51"/>
        <v>SDGbaseTRAv2_UrbAS_BAU_wICAGRcorr_GADJDYNofftestPQXcfats</v>
      </c>
      <c r="B2055" s="62" t="s">
        <v>221</v>
      </c>
      <c r="C2055" s="63" t="s">
        <v>278</v>
      </c>
      <c r="D2055" s="64" t="s">
        <v>120</v>
      </c>
      <c r="E2055" s="13" t="s">
        <v>145</v>
      </c>
      <c r="F2055" s="13">
        <v>1.4</v>
      </c>
      <c r="G2055" s="13">
        <v>1.4</v>
      </c>
      <c r="H2055" s="13">
        <v>1.4</v>
      </c>
      <c r="I2055" s="13">
        <v>1.4</v>
      </c>
      <c r="J2055" s="13">
        <v>1.4</v>
      </c>
      <c r="K2055" s="13">
        <v>1.4</v>
      </c>
      <c r="L2055" s="13">
        <v>1.4</v>
      </c>
      <c r="M2055" s="13">
        <v>1.4</v>
      </c>
      <c r="N2055" s="13">
        <v>1.4</v>
      </c>
      <c r="O2055" s="13">
        <v>1.42</v>
      </c>
      <c r="P2055" s="13">
        <v>1.42</v>
      </c>
      <c r="Q2055" s="13">
        <v>1.42</v>
      </c>
      <c r="R2055" s="13">
        <v>1.42</v>
      </c>
      <c r="S2055" s="13">
        <v>1.42</v>
      </c>
      <c r="T2055" s="13">
        <v>1.42</v>
      </c>
      <c r="U2055" s="13">
        <v>1.42</v>
      </c>
      <c r="V2055" s="13">
        <v>1.42</v>
      </c>
      <c r="W2055" s="13">
        <v>1.42</v>
      </c>
      <c r="X2055" s="13">
        <v>1.43</v>
      </c>
      <c r="Y2055" s="13">
        <v>1.42</v>
      </c>
      <c r="Z2055" s="13">
        <v>1.42</v>
      </c>
      <c r="AA2055" s="13">
        <v>1.42</v>
      </c>
      <c r="AB2055" s="13">
        <v>1.42</v>
      </c>
      <c r="AC2055" s="13">
        <v>1.42</v>
      </c>
      <c r="AD2055" s="13">
        <v>1.42</v>
      </c>
      <c r="AE2055" s="13">
        <v>1.42</v>
      </c>
      <c r="AF2055" s="13">
        <v>1.42</v>
      </c>
      <c r="AG2055" s="13">
        <v>1.42</v>
      </c>
      <c r="AH2055" s="13">
        <v>1.42</v>
      </c>
      <c r="AI2055" s="13">
        <v>1.41</v>
      </c>
      <c r="AJ2055" s="13">
        <v>1.4</v>
      </c>
      <c r="AK2055" s="13">
        <v>1.4</v>
      </c>
    </row>
    <row r="2056" spans="1:37" s="13" customFormat="1" x14ac:dyDescent="0.3">
      <c r="A2056" s="13" t="str">
        <f t="shared" si="51"/>
        <v>SDGbaseTRAv2_UrbAS_BAU_wICAGRcorr_GADJDYNofftestPQXcdair</v>
      </c>
      <c r="B2056" s="62" t="s">
        <v>221</v>
      </c>
      <c r="C2056" s="63" t="s">
        <v>278</v>
      </c>
      <c r="D2056" s="64" t="s">
        <v>120</v>
      </c>
      <c r="E2056" s="13" t="s">
        <v>146</v>
      </c>
      <c r="F2056" s="13">
        <v>1.55</v>
      </c>
      <c r="G2056" s="13">
        <v>1.52</v>
      </c>
      <c r="H2056" s="13">
        <v>1.52</v>
      </c>
      <c r="I2056" s="13">
        <v>1.52</v>
      </c>
      <c r="J2056" s="13">
        <v>1.52</v>
      </c>
      <c r="K2056" s="13">
        <v>1.52</v>
      </c>
      <c r="L2056" s="13">
        <v>1.52</v>
      </c>
      <c r="M2056" s="13">
        <v>1.53</v>
      </c>
      <c r="N2056" s="13">
        <v>1.53</v>
      </c>
      <c r="O2056" s="13">
        <v>1.51</v>
      </c>
      <c r="P2056" s="13">
        <v>1.51</v>
      </c>
      <c r="Q2056" s="13">
        <v>1.52</v>
      </c>
      <c r="R2056" s="13">
        <v>1.52</v>
      </c>
      <c r="S2056" s="13">
        <v>1.52</v>
      </c>
      <c r="T2056" s="13">
        <v>1.53</v>
      </c>
      <c r="U2056" s="13">
        <v>1.53</v>
      </c>
      <c r="V2056" s="13">
        <v>1.53</v>
      </c>
      <c r="W2056" s="13">
        <v>1.54</v>
      </c>
      <c r="X2056" s="13">
        <v>1.54</v>
      </c>
      <c r="Y2056" s="13">
        <v>1.54</v>
      </c>
      <c r="Z2056" s="13">
        <v>1.54</v>
      </c>
      <c r="AA2056" s="13">
        <v>1.54</v>
      </c>
      <c r="AB2056" s="13">
        <v>1.53</v>
      </c>
      <c r="AC2056" s="13">
        <v>1.53</v>
      </c>
      <c r="AD2056" s="13">
        <v>1.53</v>
      </c>
      <c r="AE2056" s="13">
        <v>1.53</v>
      </c>
      <c r="AF2056" s="13">
        <v>1.53</v>
      </c>
      <c r="AG2056" s="13">
        <v>1.54</v>
      </c>
      <c r="AH2056" s="13">
        <v>1.54</v>
      </c>
      <c r="AI2056" s="13">
        <v>1.54</v>
      </c>
      <c r="AJ2056" s="13">
        <v>1.54</v>
      </c>
      <c r="AK2056" s="13">
        <v>1.55</v>
      </c>
    </row>
    <row r="2057" spans="1:37" s="13" customFormat="1" x14ac:dyDescent="0.3">
      <c r="A2057" s="13" t="str">
        <f t="shared" si="51"/>
        <v>SDGbaseTRAv2_UrbAS_BAU_wICAGRcorr_GADJDYNofftestPQXcgrai</v>
      </c>
      <c r="B2057" s="62" t="s">
        <v>221</v>
      </c>
      <c r="C2057" s="63" t="s">
        <v>278</v>
      </c>
      <c r="D2057" s="64" t="s">
        <v>120</v>
      </c>
      <c r="E2057" s="13" t="s">
        <v>147</v>
      </c>
      <c r="F2057" s="13">
        <v>1.37</v>
      </c>
      <c r="G2057" s="13">
        <v>1.36</v>
      </c>
      <c r="H2057" s="13">
        <v>1.35</v>
      </c>
      <c r="I2057" s="13">
        <v>1.35</v>
      </c>
      <c r="J2057" s="13">
        <v>1.36</v>
      </c>
      <c r="K2057" s="13">
        <v>1.35</v>
      </c>
      <c r="L2057" s="13">
        <v>1.35</v>
      </c>
      <c r="M2057" s="13">
        <v>1.35</v>
      </c>
      <c r="N2057" s="13">
        <v>1.34</v>
      </c>
      <c r="O2057" s="13">
        <v>1.34</v>
      </c>
      <c r="P2057" s="13">
        <v>1.34</v>
      </c>
      <c r="Q2057" s="13">
        <v>1.34</v>
      </c>
      <c r="R2057" s="13">
        <v>1.34</v>
      </c>
      <c r="S2057" s="13">
        <v>1.34</v>
      </c>
      <c r="T2057" s="13">
        <v>1.34</v>
      </c>
      <c r="U2057" s="13">
        <v>1.34</v>
      </c>
      <c r="V2057" s="13">
        <v>1.34</v>
      </c>
      <c r="W2057" s="13">
        <v>1.33</v>
      </c>
      <c r="X2057" s="13">
        <v>1.33</v>
      </c>
      <c r="Y2057" s="13">
        <v>1.33</v>
      </c>
      <c r="Z2057" s="13">
        <v>1.33</v>
      </c>
      <c r="AA2057" s="13">
        <v>1.33</v>
      </c>
      <c r="AB2057" s="13">
        <v>1.33</v>
      </c>
      <c r="AC2057" s="13">
        <v>1.32</v>
      </c>
      <c r="AD2057" s="13">
        <v>1.32</v>
      </c>
      <c r="AE2057" s="13">
        <v>1.32</v>
      </c>
      <c r="AF2057" s="13">
        <v>1.32</v>
      </c>
      <c r="AG2057" s="13">
        <v>1.33</v>
      </c>
      <c r="AH2057" s="13">
        <v>1.32</v>
      </c>
      <c r="AI2057" s="13">
        <v>1.32</v>
      </c>
      <c r="AJ2057" s="13">
        <v>1.33</v>
      </c>
      <c r="AK2057" s="13">
        <v>1.33</v>
      </c>
    </row>
    <row r="2058" spans="1:37" s="13" customFormat="1" x14ac:dyDescent="0.3">
      <c r="A2058" s="13" t="str">
        <f t="shared" si="51"/>
        <v>SDGbaseTRAv2_UrbAS_BAU_wICAGRcorr_GADJDYNofftestPQXcstar</v>
      </c>
      <c r="B2058" s="62" t="s">
        <v>221</v>
      </c>
      <c r="C2058" s="63" t="s">
        <v>278</v>
      </c>
      <c r="D2058" s="64" t="s">
        <v>120</v>
      </c>
      <c r="E2058" s="13" t="s">
        <v>148</v>
      </c>
      <c r="F2058" s="13">
        <v>1.22</v>
      </c>
      <c r="G2058" s="13">
        <v>1.21</v>
      </c>
      <c r="H2058" s="13">
        <v>1.19</v>
      </c>
      <c r="I2058" s="13">
        <v>1.19</v>
      </c>
      <c r="J2058" s="13">
        <v>1.2</v>
      </c>
      <c r="K2058" s="13">
        <v>1.19</v>
      </c>
      <c r="L2058" s="13">
        <v>1.18</v>
      </c>
      <c r="M2058" s="13">
        <v>1.18</v>
      </c>
      <c r="N2058" s="13">
        <v>1.17</v>
      </c>
      <c r="O2058" s="13">
        <v>1.1599999999999999</v>
      </c>
      <c r="P2058" s="13">
        <v>1.1599999999999999</v>
      </c>
      <c r="Q2058" s="13">
        <v>1.1499999999999999</v>
      </c>
      <c r="R2058" s="13">
        <v>1.1499999999999999</v>
      </c>
      <c r="S2058" s="13">
        <v>1.1499999999999999</v>
      </c>
      <c r="T2058" s="13">
        <v>1.1499999999999999</v>
      </c>
      <c r="U2058" s="13">
        <v>1.1399999999999999</v>
      </c>
      <c r="V2058" s="13">
        <v>1.1399999999999999</v>
      </c>
      <c r="W2058" s="13">
        <v>1.1399999999999999</v>
      </c>
      <c r="X2058" s="13">
        <v>1.1399999999999999</v>
      </c>
      <c r="Y2058" s="13">
        <v>1.1299999999999999</v>
      </c>
      <c r="Z2058" s="13">
        <v>1.1299999999999999</v>
      </c>
      <c r="AA2058" s="13">
        <v>1.1299999999999999</v>
      </c>
      <c r="AB2058" s="13">
        <v>1.1299999999999999</v>
      </c>
      <c r="AC2058" s="13">
        <v>1.1299999999999999</v>
      </c>
      <c r="AD2058" s="13">
        <v>1.1299999999999999</v>
      </c>
      <c r="AE2058" s="13">
        <v>1.1299999999999999</v>
      </c>
      <c r="AF2058" s="13">
        <v>1.1299999999999999</v>
      </c>
      <c r="AG2058" s="13">
        <v>1.1499999999999999</v>
      </c>
      <c r="AH2058" s="13">
        <v>1.1599999999999999</v>
      </c>
      <c r="AI2058" s="13">
        <v>1.18</v>
      </c>
      <c r="AJ2058" s="13">
        <v>1.21</v>
      </c>
      <c r="AK2058" s="13">
        <v>1.24</v>
      </c>
    </row>
    <row r="2059" spans="1:37" s="13" customFormat="1" x14ac:dyDescent="0.3">
      <c r="A2059" s="13" t="str">
        <f t="shared" si="51"/>
        <v>SDGbaseTRAv2_UrbAS_BAU_wICAGRcorr_GADJDYNofftestPQXcafee</v>
      </c>
      <c r="B2059" s="62" t="s">
        <v>221</v>
      </c>
      <c r="C2059" s="63" t="s">
        <v>278</v>
      </c>
      <c r="D2059" s="64" t="s">
        <v>120</v>
      </c>
      <c r="E2059" s="13" t="s">
        <v>149</v>
      </c>
      <c r="F2059" s="13">
        <v>2.11</v>
      </c>
      <c r="G2059" s="13">
        <v>2.02</v>
      </c>
      <c r="H2059" s="13">
        <v>2.06</v>
      </c>
      <c r="I2059" s="13">
        <v>2.06</v>
      </c>
      <c r="J2059" s="13">
        <v>2.06</v>
      </c>
      <c r="K2059" s="13">
        <v>2.0699999999999998</v>
      </c>
      <c r="L2059" s="13">
        <v>2.0699999999999998</v>
      </c>
      <c r="M2059" s="13">
        <v>2.0699999999999998</v>
      </c>
      <c r="N2059" s="13">
        <v>2.0699999999999998</v>
      </c>
      <c r="O2059" s="13">
        <v>2.06</v>
      </c>
      <c r="P2059" s="13">
        <v>2.0699999999999998</v>
      </c>
      <c r="Q2059" s="13">
        <v>2.0699999999999998</v>
      </c>
      <c r="R2059" s="13">
        <v>2.08</v>
      </c>
      <c r="S2059" s="13">
        <v>2.08</v>
      </c>
      <c r="T2059" s="13">
        <v>2.09</v>
      </c>
      <c r="U2059" s="13">
        <v>2.09</v>
      </c>
      <c r="V2059" s="13">
        <v>2.1</v>
      </c>
      <c r="W2059" s="13">
        <v>2.11</v>
      </c>
      <c r="X2059" s="13">
        <v>2.11</v>
      </c>
      <c r="Y2059" s="13">
        <v>2.11</v>
      </c>
      <c r="Z2059" s="13">
        <v>2.11</v>
      </c>
      <c r="AA2059" s="13">
        <v>2.11</v>
      </c>
      <c r="AB2059" s="13">
        <v>2.1</v>
      </c>
      <c r="AC2059" s="13">
        <v>2.1</v>
      </c>
      <c r="AD2059" s="13">
        <v>2.1</v>
      </c>
      <c r="AE2059" s="13">
        <v>2.1</v>
      </c>
      <c r="AF2059" s="13">
        <v>2.1</v>
      </c>
      <c r="AG2059" s="13">
        <v>2.1</v>
      </c>
      <c r="AH2059" s="13">
        <v>2.11</v>
      </c>
      <c r="AI2059" s="13">
        <v>2.11</v>
      </c>
      <c r="AJ2059" s="13">
        <v>2.11</v>
      </c>
      <c r="AK2059" s="13">
        <v>2.1</v>
      </c>
    </row>
    <row r="2060" spans="1:37" s="13" customFormat="1" x14ac:dyDescent="0.3">
      <c r="A2060" s="13" t="str">
        <f t="shared" si="51"/>
        <v>SDGbaseTRAv2_UrbAS_BAU_wICAGRcorr_GADJDYNofftestPQXcbake</v>
      </c>
      <c r="B2060" s="62" t="s">
        <v>221</v>
      </c>
      <c r="C2060" s="63" t="s">
        <v>278</v>
      </c>
      <c r="D2060" s="64" t="s">
        <v>120</v>
      </c>
      <c r="E2060" s="13" t="s">
        <v>150</v>
      </c>
      <c r="F2060" s="13">
        <v>1.21</v>
      </c>
      <c r="G2060" s="13">
        <v>1.21</v>
      </c>
      <c r="H2060" s="13">
        <v>1.21</v>
      </c>
      <c r="I2060" s="13">
        <v>1.21</v>
      </c>
      <c r="J2060" s="13">
        <v>1.21</v>
      </c>
      <c r="K2060" s="13">
        <v>1.21</v>
      </c>
      <c r="L2060" s="13">
        <v>1.21</v>
      </c>
      <c r="M2060" s="13">
        <v>1.21</v>
      </c>
      <c r="N2060" s="13">
        <v>1.21</v>
      </c>
      <c r="O2060" s="13">
        <v>1.2</v>
      </c>
      <c r="P2060" s="13">
        <v>1.2</v>
      </c>
      <c r="Q2060" s="13">
        <v>1.2</v>
      </c>
      <c r="R2060" s="13">
        <v>1.2</v>
      </c>
      <c r="S2060" s="13">
        <v>1.21</v>
      </c>
      <c r="T2060" s="13">
        <v>1.21</v>
      </c>
      <c r="U2060" s="13">
        <v>1.21</v>
      </c>
      <c r="V2060" s="13">
        <v>1.21</v>
      </c>
      <c r="W2060" s="13">
        <v>1.21</v>
      </c>
      <c r="X2060" s="13">
        <v>1.21</v>
      </c>
      <c r="Y2060" s="13">
        <v>1.21</v>
      </c>
      <c r="Z2060" s="13">
        <v>1.21</v>
      </c>
      <c r="AA2060" s="13">
        <v>1.21</v>
      </c>
      <c r="AB2060" s="13">
        <v>1.21</v>
      </c>
      <c r="AC2060" s="13">
        <v>1.21</v>
      </c>
      <c r="AD2060" s="13">
        <v>1.21</v>
      </c>
      <c r="AE2060" s="13">
        <v>1.21</v>
      </c>
      <c r="AF2060" s="13">
        <v>1.21</v>
      </c>
      <c r="AG2060" s="13">
        <v>1.22</v>
      </c>
      <c r="AH2060" s="13">
        <v>1.21</v>
      </c>
      <c r="AI2060" s="13">
        <v>1.22</v>
      </c>
      <c r="AJ2060" s="13">
        <v>1.22</v>
      </c>
      <c r="AK2060" s="13">
        <v>1.23</v>
      </c>
    </row>
    <row r="2061" spans="1:37" s="13" customFormat="1" x14ac:dyDescent="0.3">
      <c r="A2061" s="13" t="str">
        <f t="shared" si="51"/>
        <v>SDGbaseTRAv2_UrbAS_BAU_wICAGRcorr_GADJDYNofftestPQXcsuga</v>
      </c>
      <c r="B2061" s="62" t="s">
        <v>221</v>
      </c>
      <c r="C2061" s="63" t="s">
        <v>278</v>
      </c>
      <c r="D2061" s="64" t="s">
        <v>120</v>
      </c>
      <c r="E2061" s="13" t="s">
        <v>151</v>
      </c>
      <c r="F2061" s="13">
        <v>1.5</v>
      </c>
      <c r="G2061" s="13">
        <v>1.5</v>
      </c>
      <c r="H2061" s="13">
        <v>1.49</v>
      </c>
      <c r="I2061" s="13">
        <v>1.49</v>
      </c>
      <c r="J2061" s="13">
        <v>1.49</v>
      </c>
      <c r="K2061" s="13">
        <v>1.48</v>
      </c>
      <c r="L2061" s="13">
        <v>1.48</v>
      </c>
      <c r="M2061" s="13">
        <v>1.48</v>
      </c>
      <c r="N2061" s="13">
        <v>1.48</v>
      </c>
      <c r="O2061" s="13">
        <v>1.47</v>
      </c>
      <c r="P2061" s="13">
        <v>1.47</v>
      </c>
      <c r="Q2061" s="13">
        <v>1.47</v>
      </c>
      <c r="R2061" s="13">
        <v>1.47</v>
      </c>
      <c r="S2061" s="13">
        <v>1.47</v>
      </c>
      <c r="T2061" s="13">
        <v>1.47</v>
      </c>
      <c r="U2061" s="13">
        <v>1.47</v>
      </c>
      <c r="V2061" s="13">
        <v>1.47</v>
      </c>
      <c r="W2061" s="13">
        <v>1.47</v>
      </c>
      <c r="X2061" s="13">
        <v>1.47</v>
      </c>
      <c r="Y2061" s="13">
        <v>1.47</v>
      </c>
      <c r="Z2061" s="13">
        <v>1.47</v>
      </c>
      <c r="AA2061" s="13">
        <v>1.47</v>
      </c>
      <c r="AB2061" s="13">
        <v>1.46</v>
      </c>
      <c r="AC2061" s="13">
        <v>1.46</v>
      </c>
      <c r="AD2061" s="13">
        <v>1.45</v>
      </c>
      <c r="AE2061" s="13">
        <v>1.45</v>
      </c>
      <c r="AF2061" s="13">
        <v>1.46</v>
      </c>
      <c r="AG2061" s="13">
        <v>1.45</v>
      </c>
      <c r="AH2061" s="13">
        <v>1.44</v>
      </c>
      <c r="AI2061" s="13">
        <v>1.43</v>
      </c>
      <c r="AJ2061" s="13">
        <v>1.42</v>
      </c>
      <c r="AK2061" s="13">
        <v>1.42</v>
      </c>
    </row>
    <row r="2062" spans="1:37" s="13" customFormat="1" x14ac:dyDescent="0.3">
      <c r="A2062" s="13" t="str">
        <f t="shared" si="51"/>
        <v>SDGbaseTRAv2_UrbAS_BAU_wICAGRcorr_GADJDYNofftestPQXcconf</v>
      </c>
      <c r="B2062" s="62" t="s">
        <v>221</v>
      </c>
      <c r="C2062" s="63" t="s">
        <v>278</v>
      </c>
      <c r="D2062" s="64" t="s">
        <v>120</v>
      </c>
      <c r="E2062" s="13" t="s">
        <v>152</v>
      </c>
      <c r="F2062" s="13">
        <v>1.34</v>
      </c>
      <c r="G2062" s="13">
        <v>1.32</v>
      </c>
      <c r="H2062" s="13">
        <v>1.33</v>
      </c>
      <c r="I2062" s="13">
        <v>1.33</v>
      </c>
      <c r="J2062" s="13">
        <v>1.33</v>
      </c>
      <c r="K2062" s="13">
        <v>1.33</v>
      </c>
      <c r="L2062" s="13">
        <v>1.33</v>
      </c>
      <c r="M2062" s="13">
        <v>1.33</v>
      </c>
      <c r="N2062" s="13">
        <v>1.33</v>
      </c>
      <c r="O2062" s="13">
        <v>1.33</v>
      </c>
      <c r="P2062" s="13">
        <v>1.33</v>
      </c>
      <c r="Q2062" s="13">
        <v>1.33</v>
      </c>
      <c r="R2062" s="13">
        <v>1.34</v>
      </c>
      <c r="S2062" s="13">
        <v>1.34</v>
      </c>
      <c r="T2062" s="13">
        <v>1.34</v>
      </c>
      <c r="U2062" s="13">
        <v>1.35</v>
      </c>
      <c r="V2062" s="13">
        <v>1.35</v>
      </c>
      <c r="W2062" s="13">
        <v>1.35</v>
      </c>
      <c r="X2062" s="13">
        <v>1.36</v>
      </c>
      <c r="Y2062" s="13">
        <v>1.36</v>
      </c>
      <c r="Z2062" s="13">
        <v>1.35</v>
      </c>
      <c r="AA2062" s="13">
        <v>1.35</v>
      </c>
      <c r="AB2062" s="13">
        <v>1.35</v>
      </c>
      <c r="AC2062" s="13">
        <v>1.35</v>
      </c>
      <c r="AD2062" s="13">
        <v>1.35</v>
      </c>
      <c r="AE2062" s="13">
        <v>1.35</v>
      </c>
      <c r="AF2062" s="13">
        <v>1.35</v>
      </c>
      <c r="AG2062" s="13">
        <v>1.35</v>
      </c>
      <c r="AH2062" s="13">
        <v>1.35</v>
      </c>
      <c r="AI2062" s="13">
        <v>1.35</v>
      </c>
      <c r="AJ2062" s="13">
        <v>1.34</v>
      </c>
      <c r="AK2062" s="13">
        <v>1.34</v>
      </c>
    </row>
    <row r="2063" spans="1:37" s="13" customFormat="1" x14ac:dyDescent="0.3">
      <c r="A2063" s="13" t="str">
        <f t="shared" ref="A2063:A2126" si="52">_xlfn.CONCAT(C2063,D2063,E2063)</f>
        <v>SDGbaseTRAv2_UrbAS_BAU_wICAGRcorr_GADJDYNofftestPQXcpast</v>
      </c>
      <c r="B2063" s="62" t="s">
        <v>221</v>
      </c>
      <c r="C2063" s="63" t="s">
        <v>278</v>
      </c>
      <c r="D2063" s="64" t="s">
        <v>120</v>
      </c>
      <c r="E2063" s="13" t="s">
        <v>153</v>
      </c>
      <c r="F2063" s="13">
        <v>1.44</v>
      </c>
      <c r="G2063" s="13">
        <v>1.39</v>
      </c>
      <c r="H2063" s="13">
        <v>1.39</v>
      </c>
      <c r="I2063" s="13">
        <v>1.39</v>
      </c>
      <c r="J2063" s="13">
        <v>1.38</v>
      </c>
      <c r="K2063" s="13">
        <v>1.39</v>
      </c>
      <c r="L2063" s="13">
        <v>1.39</v>
      </c>
      <c r="M2063" s="13">
        <v>1.39</v>
      </c>
      <c r="N2063" s="13">
        <v>1.39</v>
      </c>
      <c r="O2063" s="13">
        <v>1.4</v>
      </c>
      <c r="P2063" s="13">
        <v>1.4</v>
      </c>
      <c r="Q2063" s="13">
        <v>1.39</v>
      </c>
      <c r="R2063" s="13">
        <v>1.39</v>
      </c>
      <c r="S2063" s="13">
        <v>1.4</v>
      </c>
      <c r="T2063" s="13">
        <v>1.4</v>
      </c>
      <c r="U2063" s="13">
        <v>1.4</v>
      </c>
      <c r="V2063" s="13">
        <v>1.4</v>
      </c>
      <c r="W2063" s="13">
        <v>1.4</v>
      </c>
      <c r="X2063" s="13">
        <v>1.41</v>
      </c>
      <c r="Y2063" s="13">
        <v>1.4</v>
      </c>
      <c r="Z2063" s="13">
        <v>1.4</v>
      </c>
      <c r="AA2063" s="13">
        <v>1.4</v>
      </c>
      <c r="AB2063" s="13">
        <v>1.4</v>
      </c>
      <c r="AC2063" s="13">
        <v>1.4</v>
      </c>
      <c r="AD2063" s="13">
        <v>1.4</v>
      </c>
      <c r="AE2063" s="13">
        <v>1.39</v>
      </c>
      <c r="AF2063" s="13">
        <v>1.4</v>
      </c>
      <c r="AG2063" s="13">
        <v>1.4</v>
      </c>
      <c r="AH2063" s="13">
        <v>1.41</v>
      </c>
      <c r="AI2063" s="13">
        <v>1.41</v>
      </c>
      <c r="AJ2063" s="13">
        <v>1.41</v>
      </c>
      <c r="AK2063" s="13">
        <v>1.42</v>
      </c>
    </row>
    <row r="2064" spans="1:37" s="13" customFormat="1" x14ac:dyDescent="0.3">
      <c r="A2064" s="13" t="str">
        <f t="shared" si="52"/>
        <v>SDGbaseTRAv2_UrbAS_BAU_wICAGRcorr_GADJDYNofftestPQXcofoo</v>
      </c>
      <c r="B2064" s="62" t="s">
        <v>221</v>
      </c>
      <c r="C2064" s="63" t="s">
        <v>278</v>
      </c>
      <c r="D2064" s="64" t="s">
        <v>120</v>
      </c>
      <c r="E2064" s="13" t="s">
        <v>154</v>
      </c>
      <c r="F2064" s="13">
        <v>1.49</v>
      </c>
      <c r="G2064" s="13">
        <v>1.48</v>
      </c>
      <c r="H2064" s="13">
        <v>1.47</v>
      </c>
      <c r="I2064" s="13">
        <v>1.48</v>
      </c>
      <c r="J2064" s="13">
        <v>1.48</v>
      </c>
      <c r="K2064" s="13">
        <v>1.47</v>
      </c>
      <c r="L2064" s="13">
        <v>1.47</v>
      </c>
      <c r="M2064" s="13">
        <v>1.48</v>
      </c>
      <c r="N2064" s="13">
        <v>1.48</v>
      </c>
      <c r="O2064" s="13">
        <v>1.47</v>
      </c>
      <c r="P2064" s="13">
        <v>1.47</v>
      </c>
      <c r="Q2064" s="13">
        <v>1.47</v>
      </c>
      <c r="R2064" s="13">
        <v>1.47</v>
      </c>
      <c r="S2064" s="13">
        <v>1.48</v>
      </c>
      <c r="T2064" s="13">
        <v>1.48</v>
      </c>
      <c r="U2064" s="13">
        <v>1.48</v>
      </c>
      <c r="V2064" s="13">
        <v>1.49</v>
      </c>
      <c r="W2064" s="13">
        <v>1.49</v>
      </c>
      <c r="X2064" s="13">
        <v>1.49</v>
      </c>
      <c r="Y2064" s="13">
        <v>1.49</v>
      </c>
      <c r="Z2064" s="13">
        <v>1.49</v>
      </c>
      <c r="AA2064" s="13">
        <v>1.49</v>
      </c>
      <c r="AB2064" s="13">
        <v>1.48</v>
      </c>
      <c r="AC2064" s="13">
        <v>1.48</v>
      </c>
      <c r="AD2064" s="13">
        <v>1.48</v>
      </c>
      <c r="AE2064" s="13">
        <v>1.48</v>
      </c>
      <c r="AF2064" s="13">
        <v>1.48</v>
      </c>
      <c r="AG2064" s="13">
        <v>1.48</v>
      </c>
      <c r="AH2064" s="13">
        <v>1.48</v>
      </c>
      <c r="AI2064" s="13">
        <v>1.48</v>
      </c>
      <c r="AJ2064" s="13">
        <v>1.48</v>
      </c>
      <c r="AK2064" s="13">
        <v>1.48</v>
      </c>
    </row>
    <row r="2065" spans="1:37" s="13" customFormat="1" x14ac:dyDescent="0.3">
      <c r="A2065" s="13" t="str">
        <f t="shared" si="52"/>
        <v>SDGbaseTRAv2_UrbAS_BAU_wICAGRcorr_GADJDYNofftestPQXcbevt</v>
      </c>
      <c r="B2065" s="62" t="s">
        <v>221</v>
      </c>
      <c r="C2065" s="63" t="s">
        <v>278</v>
      </c>
      <c r="D2065" s="64" t="s">
        <v>120</v>
      </c>
      <c r="E2065" s="13" t="s">
        <v>155</v>
      </c>
      <c r="F2065" s="13">
        <v>2.2000000000000002</v>
      </c>
      <c r="G2065" s="13">
        <v>2.14</v>
      </c>
      <c r="H2065" s="13">
        <v>2.1</v>
      </c>
      <c r="I2065" s="13">
        <v>2.1</v>
      </c>
      <c r="J2065" s="13">
        <v>2.1</v>
      </c>
      <c r="K2065" s="13">
        <v>2.09</v>
      </c>
      <c r="L2065" s="13">
        <v>2.09</v>
      </c>
      <c r="M2065" s="13">
        <v>2.09</v>
      </c>
      <c r="N2065" s="13">
        <v>2.1</v>
      </c>
      <c r="O2065" s="13">
        <v>2.08</v>
      </c>
      <c r="P2065" s="13">
        <v>2.08</v>
      </c>
      <c r="Q2065" s="13">
        <v>2.09</v>
      </c>
      <c r="R2065" s="13">
        <v>2.1</v>
      </c>
      <c r="S2065" s="13">
        <v>2.1</v>
      </c>
      <c r="T2065" s="13">
        <v>2.11</v>
      </c>
      <c r="U2065" s="13">
        <v>2.12</v>
      </c>
      <c r="V2065" s="13">
        <v>2.13</v>
      </c>
      <c r="W2065" s="13">
        <v>2.14</v>
      </c>
      <c r="X2065" s="13">
        <v>2.14</v>
      </c>
      <c r="Y2065" s="13">
        <v>2.14</v>
      </c>
      <c r="Z2065" s="13">
        <v>2.15</v>
      </c>
      <c r="AA2065" s="13">
        <v>2.16</v>
      </c>
      <c r="AB2065" s="13">
        <v>2.15</v>
      </c>
      <c r="AC2065" s="13">
        <v>2.15</v>
      </c>
      <c r="AD2065" s="13">
        <v>2.15</v>
      </c>
      <c r="AE2065" s="13">
        <v>2.16</v>
      </c>
      <c r="AF2065" s="13">
        <v>2.16</v>
      </c>
      <c r="AG2065" s="13">
        <v>2.17</v>
      </c>
      <c r="AH2065" s="13">
        <v>2.16</v>
      </c>
      <c r="AI2065" s="13">
        <v>2.16</v>
      </c>
      <c r="AJ2065" s="13">
        <v>2.16</v>
      </c>
      <c r="AK2065" s="13">
        <v>2.16</v>
      </c>
    </row>
    <row r="2066" spans="1:37" s="13" customFormat="1" x14ac:dyDescent="0.3">
      <c r="A2066" s="13" t="str">
        <f t="shared" si="52"/>
        <v>SDGbaseTRAv2_UrbAS_BAU_wICAGRcorr_GADJDYNofftestPQXctext</v>
      </c>
      <c r="B2066" s="62" t="s">
        <v>221</v>
      </c>
      <c r="C2066" s="63" t="s">
        <v>278</v>
      </c>
      <c r="D2066" s="64" t="s">
        <v>120</v>
      </c>
      <c r="E2066" s="13" t="s">
        <v>102</v>
      </c>
      <c r="F2066" s="13">
        <v>1.37</v>
      </c>
      <c r="G2066" s="13">
        <v>1.4</v>
      </c>
      <c r="H2066" s="13">
        <v>1.41</v>
      </c>
      <c r="I2066" s="13">
        <v>1.41</v>
      </c>
      <c r="J2066" s="13">
        <v>1.42</v>
      </c>
      <c r="K2066" s="13">
        <v>1.42</v>
      </c>
      <c r="L2066" s="13">
        <v>1.42</v>
      </c>
      <c r="M2066" s="13">
        <v>1.42</v>
      </c>
      <c r="N2066" s="13">
        <v>1.42</v>
      </c>
      <c r="O2066" s="13">
        <v>1.43</v>
      </c>
      <c r="P2066" s="13">
        <v>1.43</v>
      </c>
      <c r="Q2066" s="13">
        <v>1.43</v>
      </c>
      <c r="R2066" s="13">
        <v>1.44</v>
      </c>
      <c r="S2066" s="13">
        <v>1.44</v>
      </c>
      <c r="T2066" s="13">
        <v>1.45</v>
      </c>
      <c r="U2066" s="13">
        <v>1.45</v>
      </c>
      <c r="V2066" s="13">
        <v>1.45</v>
      </c>
      <c r="W2066" s="13">
        <v>1.46</v>
      </c>
      <c r="X2066" s="13">
        <v>1.46</v>
      </c>
      <c r="Y2066" s="13">
        <v>1.46</v>
      </c>
      <c r="Z2066" s="13">
        <v>1.46</v>
      </c>
      <c r="AA2066" s="13">
        <v>1.47</v>
      </c>
      <c r="AB2066" s="13">
        <v>1.46</v>
      </c>
      <c r="AC2066" s="13">
        <v>1.47</v>
      </c>
      <c r="AD2066" s="13">
        <v>1.47</v>
      </c>
      <c r="AE2066" s="13">
        <v>1.47</v>
      </c>
      <c r="AF2066" s="13">
        <v>1.47</v>
      </c>
      <c r="AG2066" s="13">
        <v>1.47</v>
      </c>
      <c r="AH2066" s="13">
        <v>1.46</v>
      </c>
      <c r="AI2066" s="13">
        <v>1.45</v>
      </c>
      <c r="AJ2066" s="13">
        <v>1.45</v>
      </c>
      <c r="AK2066" s="13">
        <v>1.45</v>
      </c>
    </row>
    <row r="2067" spans="1:37" s="13" customFormat="1" x14ac:dyDescent="0.3">
      <c r="A2067" s="13" t="str">
        <f t="shared" si="52"/>
        <v>SDGbaseTRAv2_UrbAS_BAU_wICAGRcorr_GADJDYNofftestPQXcclth</v>
      </c>
      <c r="B2067" s="62" t="s">
        <v>221</v>
      </c>
      <c r="C2067" s="63" t="s">
        <v>278</v>
      </c>
      <c r="D2067" s="64" t="s">
        <v>120</v>
      </c>
      <c r="E2067" s="13" t="s">
        <v>156</v>
      </c>
      <c r="F2067" s="13">
        <v>1.33</v>
      </c>
      <c r="G2067" s="13">
        <v>1.37</v>
      </c>
      <c r="H2067" s="13">
        <v>1.37</v>
      </c>
      <c r="I2067" s="13">
        <v>1.37</v>
      </c>
      <c r="J2067" s="13">
        <v>1.37</v>
      </c>
      <c r="K2067" s="13">
        <v>1.37</v>
      </c>
      <c r="L2067" s="13">
        <v>1.37</v>
      </c>
      <c r="M2067" s="13">
        <v>1.37</v>
      </c>
      <c r="N2067" s="13">
        <v>1.38</v>
      </c>
      <c r="O2067" s="13">
        <v>1.39</v>
      </c>
      <c r="P2067" s="13">
        <v>1.39</v>
      </c>
      <c r="Q2067" s="13">
        <v>1.39</v>
      </c>
      <c r="R2067" s="13">
        <v>1.4</v>
      </c>
      <c r="S2067" s="13">
        <v>1.4</v>
      </c>
      <c r="T2067" s="13">
        <v>1.41</v>
      </c>
      <c r="U2067" s="13">
        <v>1.41</v>
      </c>
      <c r="V2067" s="13">
        <v>1.41</v>
      </c>
      <c r="W2067" s="13">
        <v>1.42</v>
      </c>
      <c r="X2067" s="13">
        <v>1.42</v>
      </c>
      <c r="Y2067" s="13">
        <v>1.42</v>
      </c>
      <c r="Z2067" s="13">
        <v>1.42</v>
      </c>
      <c r="AA2067" s="13">
        <v>1.42</v>
      </c>
      <c r="AB2067" s="13">
        <v>1.42</v>
      </c>
      <c r="AC2067" s="13">
        <v>1.42</v>
      </c>
      <c r="AD2067" s="13">
        <v>1.42</v>
      </c>
      <c r="AE2067" s="13">
        <v>1.43</v>
      </c>
      <c r="AF2067" s="13">
        <v>1.43</v>
      </c>
      <c r="AG2067" s="13">
        <v>1.43</v>
      </c>
      <c r="AH2067" s="13">
        <v>1.42</v>
      </c>
      <c r="AI2067" s="13">
        <v>1.41</v>
      </c>
      <c r="AJ2067" s="13">
        <v>1.41</v>
      </c>
      <c r="AK2067" s="13">
        <v>1.4</v>
      </c>
    </row>
    <row r="2068" spans="1:37" s="13" customFormat="1" x14ac:dyDescent="0.3">
      <c r="A2068" s="13" t="str">
        <f t="shared" si="52"/>
        <v>SDGbaseTRAv2_UrbAS_BAU_wICAGRcorr_GADJDYNofftestPQXcleat</v>
      </c>
      <c r="B2068" s="62" t="s">
        <v>221</v>
      </c>
      <c r="C2068" s="63" t="s">
        <v>278</v>
      </c>
      <c r="D2068" s="64" t="s">
        <v>120</v>
      </c>
      <c r="E2068" s="13" t="s">
        <v>103</v>
      </c>
      <c r="F2068" s="13">
        <v>1.1599999999999999</v>
      </c>
      <c r="G2068" s="13">
        <v>1.1599999999999999</v>
      </c>
      <c r="H2068" s="13">
        <v>1.17</v>
      </c>
      <c r="I2068" s="13">
        <v>1.1599999999999999</v>
      </c>
      <c r="J2068" s="13">
        <v>1.1599999999999999</v>
      </c>
      <c r="K2068" s="13">
        <v>1.1599999999999999</v>
      </c>
      <c r="L2068" s="13">
        <v>1.1599999999999999</v>
      </c>
      <c r="M2068" s="13">
        <v>1.17</v>
      </c>
      <c r="N2068" s="13">
        <v>1.17</v>
      </c>
      <c r="O2068" s="13">
        <v>1.18</v>
      </c>
      <c r="P2068" s="13">
        <v>1.18</v>
      </c>
      <c r="Q2068" s="13">
        <v>1.18</v>
      </c>
      <c r="R2068" s="13">
        <v>1.18</v>
      </c>
      <c r="S2068" s="13">
        <v>1.17</v>
      </c>
      <c r="T2068" s="13">
        <v>1.17</v>
      </c>
      <c r="U2068" s="13">
        <v>1.17</v>
      </c>
      <c r="V2068" s="13">
        <v>1.18</v>
      </c>
      <c r="W2068" s="13">
        <v>1.18</v>
      </c>
      <c r="X2068" s="13">
        <v>1.18</v>
      </c>
      <c r="Y2068" s="13">
        <v>1.18</v>
      </c>
      <c r="Z2068" s="13">
        <v>1.18</v>
      </c>
      <c r="AA2068" s="13">
        <v>1.18</v>
      </c>
      <c r="AB2068" s="13">
        <v>1.18</v>
      </c>
      <c r="AC2068" s="13">
        <v>1.18</v>
      </c>
      <c r="AD2068" s="13">
        <v>1.18</v>
      </c>
      <c r="AE2068" s="13">
        <v>1.18</v>
      </c>
      <c r="AF2068" s="13">
        <v>1.18</v>
      </c>
      <c r="AG2068" s="13">
        <v>1.18</v>
      </c>
      <c r="AH2068" s="13">
        <v>1.18</v>
      </c>
      <c r="AI2068" s="13">
        <v>1.18</v>
      </c>
      <c r="AJ2068" s="13">
        <v>1.18</v>
      </c>
      <c r="AK2068" s="13">
        <v>1.18</v>
      </c>
    </row>
    <row r="2069" spans="1:37" s="13" customFormat="1" x14ac:dyDescent="0.3">
      <c r="A2069" s="13" t="str">
        <f t="shared" si="52"/>
        <v>SDGbaseTRAv2_UrbAS_BAU_wICAGRcorr_GADJDYNofftestPQXcfoot</v>
      </c>
      <c r="B2069" s="62" t="s">
        <v>221</v>
      </c>
      <c r="C2069" s="63" t="s">
        <v>278</v>
      </c>
      <c r="D2069" s="64" t="s">
        <v>120</v>
      </c>
      <c r="E2069" s="13" t="s">
        <v>157</v>
      </c>
      <c r="F2069" s="13">
        <v>1.21</v>
      </c>
      <c r="G2069" s="13">
        <v>1.22</v>
      </c>
      <c r="H2069" s="13">
        <v>1.23</v>
      </c>
      <c r="I2069" s="13">
        <v>1.23</v>
      </c>
      <c r="J2069" s="13">
        <v>1.23</v>
      </c>
      <c r="K2069" s="13">
        <v>1.23</v>
      </c>
      <c r="L2069" s="13">
        <v>1.23</v>
      </c>
      <c r="M2069" s="13">
        <v>1.24</v>
      </c>
      <c r="N2069" s="13">
        <v>1.24</v>
      </c>
      <c r="O2069" s="13">
        <v>1.26</v>
      </c>
      <c r="P2069" s="13">
        <v>1.27</v>
      </c>
      <c r="Q2069" s="13">
        <v>1.27</v>
      </c>
      <c r="R2069" s="13">
        <v>1.27</v>
      </c>
      <c r="S2069" s="13">
        <v>1.28</v>
      </c>
      <c r="T2069" s="13">
        <v>1.28</v>
      </c>
      <c r="U2069" s="13">
        <v>1.28</v>
      </c>
      <c r="V2069" s="13">
        <v>1.28</v>
      </c>
      <c r="W2069" s="13">
        <v>1.29</v>
      </c>
      <c r="X2069" s="13">
        <v>1.29</v>
      </c>
      <c r="Y2069" s="13">
        <v>1.29</v>
      </c>
      <c r="Z2069" s="13">
        <v>1.29</v>
      </c>
      <c r="AA2069" s="13">
        <v>1.29</v>
      </c>
      <c r="AB2069" s="13">
        <v>1.3</v>
      </c>
      <c r="AC2069" s="13">
        <v>1.3</v>
      </c>
      <c r="AD2069" s="13">
        <v>1.3</v>
      </c>
      <c r="AE2069" s="13">
        <v>1.3</v>
      </c>
      <c r="AF2069" s="13">
        <v>1.3</v>
      </c>
      <c r="AG2069" s="13">
        <v>1.3</v>
      </c>
      <c r="AH2069" s="13">
        <v>1.3</v>
      </c>
      <c r="AI2069" s="13">
        <v>1.29</v>
      </c>
      <c r="AJ2069" s="13">
        <v>1.28</v>
      </c>
      <c r="AK2069" s="13">
        <v>1.28</v>
      </c>
    </row>
    <row r="2070" spans="1:37" s="13" customFormat="1" x14ac:dyDescent="0.3">
      <c r="A2070" s="13" t="str">
        <f t="shared" si="52"/>
        <v>SDGbaseTRAv2_UrbAS_BAU_wICAGRcorr_GADJDYNofftestPQXcwood</v>
      </c>
      <c r="B2070" s="62" t="s">
        <v>221</v>
      </c>
      <c r="C2070" s="63" t="s">
        <v>278</v>
      </c>
      <c r="D2070" s="64" t="s">
        <v>120</v>
      </c>
      <c r="E2070" s="13" t="s">
        <v>158</v>
      </c>
      <c r="F2070" s="13">
        <v>1.21</v>
      </c>
      <c r="G2070" s="13">
        <v>1.23</v>
      </c>
      <c r="H2070" s="13">
        <v>1.23</v>
      </c>
      <c r="I2070" s="13">
        <v>1.24</v>
      </c>
      <c r="J2070" s="13">
        <v>1.24</v>
      </c>
      <c r="K2070" s="13">
        <v>1.24</v>
      </c>
      <c r="L2070" s="13">
        <v>1.24</v>
      </c>
      <c r="M2070" s="13">
        <v>1.24</v>
      </c>
      <c r="N2070" s="13">
        <v>1.24</v>
      </c>
      <c r="O2070" s="13">
        <v>1.23</v>
      </c>
      <c r="P2070" s="13">
        <v>1.23</v>
      </c>
      <c r="Q2070" s="13">
        <v>1.23</v>
      </c>
      <c r="R2070" s="13">
        <v>1.23</v>
      </c>
      <c r="S2070" s="13">
        <v>1.23</v>
      </c>
      <c r="T2070" s="13">
        <v>1.23</v>
      </c>
      <c r="U2070" s="13">
        <v>1.23</v>
      </c>
      <c r="V2070" s="13">
        <v>1.24</v>
      </c>
      <c r="W2070" s="13">
        <v>1.24</v>
      </c>
      <c r="X2070" s="13">
        <v>1.24</v>
      </c>
      <c r="Y2070" s="13">
        <v>1.24</v>
      </c>
      <c r="Z2070" s="13">
        <v>1.24</v>
      </c>
      <c r="AA2070" s="13">
        <v>1.24</v>
      </c>
      <c r="AB2070" s="13">
        <v>1.23</v>
      </c>
      <c r="AC2070" s="13">
        <v>1.23</v>
      </c>
      <c r="AD2070" s="13">
        <v>1.23</v>
      </c>
      <c r="AE2070" s="13">
        <v>1.23</v>
      </c>
      <c r="AF2070" s="13">
        <v>1.23</v>
      </c>
      <c r="AG2070" s="13">
        <v>1.23</v>
      </c>
      <c r="AH2070" s="13">
        <v>1.23</v>
      </c>
      <c r="AI2070" s="13">
        <v>1.23</v>
      </c>
      <c r="AJ2070" s="13">
        <v>1.23</v>
      </c>
      <c r="AK2070" s="13">
        <v>1.23</v>
      </c>
    </row>
    <row r="2071" spans="1:37" s="13" customFormat="1" x14ac:dyDescent="0.3">
      <c r="A2071" s="13" t="str">
        <f t="shared" si="52"/>
        <v>SDGbaseTRAv2_UrbAS_BAU_wICAGRcorr_GADJDYNofftestPQXcpapr</v>
      </c>
      <c r="B2071" s="62" t="s">
        <v>221</v>
      </c>
      <c r="C2071" s="63" t="s">
        <v>278</v>
      </c>
      <c r="D2071" s="64" t="s">
        <v>120</v>
      </c>
      <c r="E2071" s="13" t="s">
        <v>159</v>
      </c>
      <c r="F2071" s="13">
        <v>1.32</v>
      </c>
      <c r="G2071" s="13">
        <v>1.32</v>
      </c>
      <c r="H2071" s="13">
        <v>1.31</v>
      </c>
      <c r="I2071" s="13">
        <v>1.3</v>
      </c>
      <c r="J2071" s="13">
        <v>1.3</v>
      </c>
      <c r="K2071" s="13">
        <v>1.3</v>
      </c>
      <c r="L2071" s="13">
        <v>1.29</v>
      </c>
      <c r="M2071" s="13">
        <v>1.31</v>
      </c>
      <c r="N2071" s="13">
        <v>1.31</v>
      </c>
      <c r="O2071" s="13">
        <v>1.3</v>
      </c>
      <c r="P2071" s="13">
        <v>1.3</v>
      </c>
      <c r="Q2071" s="13">
        <v>1.3</v>
      </c>
      <c r="R2071" s="13">
        <v>1.28</v>
      </c>
      <c r="S2071" s="13">
        <v>1.28</v>
      </c>
      <c r="T2071" s="13">
        <v>1.29</v>
      </c>
      <c r="U2071" s="13">
        <v>1.29</v>
      </c>
      <c r="V2071" s="13">
        <v>1.29</v>
      </c>
      <c r="W2071" s="13">
        <v>1.29</v>
      </c>
      <c r="X2071" s="13">
        <v>1.29</v>
      </c>
      <c r="Y2071" s="13">
        <v>1.29</v>
      </c>
      <c r="Z2071" s="13">
        <v>1.29</v>
      </c>
      <c r="AA2071" s="13">
        <v>1.29</v>
      </c>
      <c r="AB2071" s="13">
        <v>1.29</v>
      </c>
      <c r="AC2071" s="13">
        <v>1.28</v>
      </c>
      <c r="AD2071" s="13">
        <v>1.28</v>
      </c>
      <c r="AE2071" s="13">
        <v>1.29</v>
      </c>
      <c r="AF2071" s="13">
        <v>1.29</v>
      </c>
      <c r="AG2071" s="13">
        <v>1.29</v>
      </c>
      <c r="AH2071" s="13">
        <v>1.28</v>
      </c>
      <c r="AI2071" s="13">
        <v>1.27</v>
      </c>
      <c r="AJ2071" s="13">
        <v>1.27</v>
      </c>
      <c r="AK2071" s="13">
        <v>1.26</v>
      </c>
    </row>
    <row r="2072" spans="1:37" s="13" customFormat="1" x14ac:dyDescent="0.3">
      <c r="A2072" s="13" t="str">
        <f t="shared" si="52"/>
        <v>SDGbaseTRAv2_UrbAS_BAU_wICAGRcorr_GADJDYNofftestPQXcprnt</v>
      </c>
      <c r="B2072" s="62" t="s">
        <v>221</v>
      </c>
      <c r="C2072" s="63" t="s">
        <v>278</v>
      </c>
      <c r="D2072" s="64" t="s">
        <v>120</v>
      </c>
      <c r="E2072" s="13" t="s">
        <v>104</v>
      </c>
      <c r="F2072" s="13">
        <v>1.42</v>
      </c>
      <c r="G2072" s="13">
        <v>1.45</v>
      </c>
      <c r="H2072" s="13">
        <v>1.45</v>
      </c>
      <c r="I2072" s="13">
        <v>1.45</v>
      </c>
      <c r="J2072" s="13">
        <v>1.45</v>
      </c>
      <c r="K2072" s="13">
        <v>1.45</v>
      </c>
      <c r="L2072" s="13">
        <v>1.45</v>
      </c>
      <c r="M2072" s="13">
        <v>1.46</v>
      </c>
      <c r="N2072" s="13">
        <v>1.46</v>
      </c>
      <c r="O2072" s="13">
        <v>1.45</v>
      </c>
      <c r="P2072" s="13">
        <v>1.45</v>
      </c>
      <c r="Q2072" s="13">
        <v>1.46</v>
      </c>
      <c r="R2072" s="13">
        <v>1.45</v>
      </c>
      <c r="S2072" s="13">
        <v>1.46</v>
      </c>
      <c r="T2072" s="13">
        <v>1.46</v>
      </c>
      <c r="U2072" s="13">
        <v>1.47</v>
      </c>
      <c r="V2072" s="13">
        <v>1.47</v>
      </c>
      <c r="W2072" s="13">
        <v>1.47</v>
      </c>
      <c r="X2072" s="13">
        <v>1.48</v>
      </c>
      <c r="Y2072" s="13">
        <v>1.47</v>
      </c>
      <c r="Z2072" s="13">
        <v>1.47</v>
      </c>
      <c r="AA2072" s="13">
        <v>1.47</v>
      </c>
      <c r="AB2072" s="13">
        <v>1.47</v>
      </c>
      <c r="AC2072" s="13">
        <v>1.46</v>
      </c>
      <c r="AD2072" s="13">
        <v>1.46</v>
      </c>
      <c r="AE2072" s="13">
        <v>1.47</v>
      </c>
      <c r="AF2072" s="13">
        <v>1.47</v>
      </c>
      <c r="AG2072" s="13">
        <v>1.47</v>
      </c>
      <c r="AH2072" s="13">
        <v>1.46</v>
      </c>
      <c r="AI2072" s="13">
        <v>1.44</v>
      </c>
      <c r="AJ2072" s="13">
        <v>1.44</v>
      </c>
      <c r="AK2072" s="13">
        <v>1.43</v>
      </c>
    </row>
    <row r="2073" spans="1:37" s="13" customFormat="1" x14ac:dyDescent="0.3">
      <c r="A2073" s="13" t="str">
        <f t="shared" si="52"/>
        <v>SDGbaseTRAv2_UrbAS_BAU_wICAGRcorr_GADJDYNofftestPQXcpetr-p</v>
      </c>
      <c r="B2073" s="62" t="s">
        <v>221</v>
      </c>
      <c r="C2073" s="63" t="s">
        <v>278</v>
      </c>
      <c r="D2073" s="64" t="s">
        <v>120</v>
      </c>
      <c r="E2073" s="13" t="s">
        <v>160</v>
      </c>
      <c r="F2073" s="13">
        <v>0.5</v>
      </c>
      <c r="G2073" s="13">
        <v>0.51</v>
      </c>
      <c r="H2073" s="13">
        <v>0.51</v>
      </c>
      <c r="I2073" s="13">
        <v>0.51</v>
      </c>
      <c r="J2073" s="13">
        <v>0.51</v>
      </c>
      <c r="K2073" s="13">
        <v>0.51</v>
      </c>
      <c r="L2073" s="13">
        <v>0.51</v>
      </c>
      <c r="M2073" s="13">
        <v>0.51</v>
      </c>
      <c r="N2073" s="13">
        <v>0.52</v>
      </c>
      <c r="O2073" s="13">
        <v>0.54</v>
      </c>
      <c r="P2073" s="13">
        <v>0.54</v>
      </c>
      <c r="Q2073" s="13">
        <v>0.54</v>
      </c>
      <c r="R2073" s="13">
        <v>0.54</v>
      </c>
      <c r="S2073" s="13">
        <v>0.55000000000000004</v>
      </c>
      <c r="T2073" s="13">
        <v>0.55000000000000004</v>
      </c>
      <c r="U2073" s="13">
        <v>0.55000000000000004</v>
      </c>
      <c r="V2073" s="13">
        <v>0.55000000000000004</v>
      </c>
      <c r="W2073" s="13">
        <v>0.55000000000000004</v>
      </c>
      <c r="X2073" s="13">
        <v>0.55000000000000004</v>
      </c>
      <c r="Y2073" s="13">
        <v>0.55000000000000004</v>
      </c>
      <c r="Z2073" s="13">
        <v>0.55000000000000004</v>
      </c>
      <c r="AA2073" s="13">
        <v>0.55000000000000004</v>
      </c>
      <c r="AB2073" s="13">
        <v>0.56000000000000005</v>
      </c>
      <c r="AC2073" s="13">
        <v>0.56000000000000005</v>
      </c>
      <c r="AD2073" s="13">
        <v>0.56000000000000005</v>
      </c>
      <c r="AE2073" s="13">
        <v>0.56000000000000005</v>
      </c>
      <c r="AF2073" s="13">
        <v>0.56000000000000005</v>
      </c>
      <c r="AG2073" s="13">
        <v>0.56000000000000005</v>
      </c>
      <c r="AH2073" s="13">
        <v>0.56000000000000005</v>
      </c>
      <c r="AI2073" s="13">
        <v>0.56000000000000005</v>
      </c>
      <c r="AJ2073" s="13">
        <v>0.55000000000000004</v>
      </c>
      <c r="AK2073" s="13">
        <v>0.55000000000000004</v>
      </c>
    </row>
    <row r="2074" spans="1:37" s="13" customFormat="1" x14ac:dyDescent="0.3">
      <c r="A2074" s="13" t="str">
        <f t="shared" si="52"/>
        <v>SDGbaseTRAv2_UrbAS_BAU_wICAGRcorr_GADJDYNofftestPQXcpetr-d</v>
      </c>
      <c r="B2074" s="62" t="s">
        <v>221</v>
      </c>
      <c r="C2074" s="63" t="s">
        <v>278</v>
      </c>
      <c r="D2074" s="64" t="s">
        <v>120</v>
      </c>
      <c r="E2074" s="13" t="s">
        <v>161</v>
      </c>
      <c r="F2074" s="13">
        <v>0.42</v>
      </c>
      <c r="G2074" s="13">
        <v>0.42</v>
      </c>
      <c r="H2074" s="13">
        <v>0.43</v>
      </c>
      <c r="I2074" s="13">
        <v>0.42</v>
      </c>
      <c r="J2074" s="13">
        <v>0.42</v>
      </c>
      <c r="K2074" s="13">
        <v>0.42</v>
      </c>
      <c r="L2074" s="13">
        <v>0.42</v>
      </c>
      <c r="M2074" s="13">
        <v>0.43</v>
      </c>
      <c r="N2074" s="13">
        <v>0.43</v>
      </c>
      <c r="O2074" s="13">
        <v>0.44</v>
      </c>
      <c r="P2074" s="13">
        <v>0.45</v>
      </c>
      <c r="Q2074" s="13">
        <v>0.45</v>
      </c>
      <c r="R2074" s="13">
        <v>0.45</v>
      </c>
      <c r="S2074" s="13">
        <v>0.45</v>
      </c>
      <c r="T2074" s="13">
        <v>0.45</v>
      </c>
      <c r="U2074" s="13">
        <v>0.45</v>
      </c>
      <c r="V2074" s="13">
        <v>0.45</v>
      </c>
      <c r="W2074" s="13">
        <v>0.45</v>
      </c>
      <c r="X2074" s="13">
        <v>0.45</v>
      </c>
      <c r="Y2074" s="13">
        <v>0.45</v>
      </c>
      <c r="Z2074" s="13">
        <v>0.45</v>
      </c>
      <c r="AA2074" s="13">
        <v>0.45</v>
      </c>
      <c r="AB2074" s="13">
        <v>0.46</v>
      </c>
      <c r="AC2074" s="13">
        <v>0.46</v>
      </c>
      <c r="AD2074" s="13">
        <v>0.46</v>
      </c>
      <c r="AE2074" s="13">
        <v>0.46</v>
      </c>
      <c r="AF2074" s="13">
        <v>0.46</v>
      </c>
      <c r="AG2074" s="13">
        <v>0.46</v>
      </c>
      <c r="AH2074" s="13">
        <v>0.46</v>
      </c>
      <c r="AI2074" s="13">
        <v>0.45</v>
      </c>
      <c r="AJ2074" s="13">
        <v>0.45</v>
      </c>
      <c r="AK2074" s="13">
        <v>0.45</v>
      </c>
    </row>
    <row r="2075" spans="1:37" s="13" customFormat="1" x14ac:dyDescent="0.3">
      <c r="A2075" s="13" t="str">
        <f t="shared" si="52"/>
        <v>SDGbaseTRAv2_UrbAS_BAU_wICAGRcorr_GADJDYNofftestPQXcpetr-h</v>
      </c>
      <c r="B2075" s="62" t="s">
        <v>221</v>
      </c>
      <c r="C2075" s="63" t="s">
        <v>278</v>
      </c>
      <c r="D2075" s="64" t="s">
        <v>120</v>
      </c>
      <c r="E2075" s="13" t="s">
        <v>162</v>
      </c>
      <c r="F2075" s="13">
        <v>0.08</v>
      </c>
      <c r="G2075" s="13">
        <v>0.09</v>
      </c>
      <c r="H2075" s="13">
        <v>0.09</v>
      </c>
      <c r="I2075" s="13">
        <v>0.09</v>
      </c>
      <c r="J2075" s="13">
        <v>0.09</v>
      </c>
      <c r="K2075" s="13">
        <v>0.09</v>
      </c>
      <c r="L2075" s="13">
        <v>0.09</v>
      </c>
      <c r="M2075" s="13">
        <v>0.09</v>
      </c>
      <c r="N2075" s="13">
        <v>0.09</v>
      </c>
      <c r="O2075" s="13">
        <v>0.09</v>
      </c>
      <c r="P2075" s="13">
        <v>0.09</v>
      </c>
      <c r="Q2075" s="13">
        <v>0.09</v>
      </c>
      <c r="R2075" s="13">
        <v>0.09</v>
      </c>
      <c r="S2075" s="13">
        <v>0.09</v>
      </c>
      <c r="T2075" s="13">
        <v>0.09</v>
      </c>
      <c r="U2075" s="13">
        <v>0.09</v>
      </c>
      <c r="V2075" s="13">
        <v>0.09</v>
      </c>
      <c r="W2075" s="13">
        <v>0.09</v>
      </c>
      <c r="X2075" s="13">
        <v>0.09</v>
      </c>
      <c r="Y2075" s="13">
        <v>0.09</v>
      </c>
      <c r="Z2075" s="13">
        <v>0.09</v>
      </c>
      <c r="AA2075" s="13">
        <v>0.09</v>
      </c>
      <c r="AB2075" s="13">
        <v>0.09</v>
      </c>
      <c r="AC2075" s="13">
        <v>0.09</v>
      </c>
      <c r="AD2075" s="13">
        <v>0.09</v>
      </c>
      <c r="AE2075" s="13">
        <v>0.09</v>
      </c>
      <c r="AF2075" s="13">
        <v>0.09</v>
      </c>
      <c r="AG2075" s="13">
        <v>0.09</v>
      </c>
      <c r="AH2075" s="13">
        <v>0.09</v>
      </c>
      <c r="AI2075" s="13">
        <v>0.09</v>
      </c>
      <c r="AJ2075" s="13">
        <v>0.09</v>
      </c>
      <c r="AK2075" s="13">
        <v>0.09</v>
      </c>
    </row>
    <row r="2076" spans="1:37" s="13" customFormat="1" x14ac:dyDescent="0.3">
      <c r="A2076" s="13" t="str">
        <f t="shared" si="52"/>
        <v>SDGbaseTRAv2_UrbAS_BAU_wICAGRcorr_GADJDYNofftestPQXcpetr-k</v>
      </c>
      <c r="B2076" s="62" t="s">
        <v>221</v>
      </c>
      <c r="C2076" s="63" t="s">
        <v>278</v>
      </c>
      <c r="D2076" s="64" t="s">
        <v>120</v>
      </c>
      <c r="E2076" s="13" t="s">
        <v>163</v>
      </c>
      <c r="F2076" s="13">
        <v>0.26</v>
      </c>
      <c r="G2076" s="13">
        <v>0.26</v>
      </c>
      <c r="H2076" s="13">
        <v>0.27</v>
      </c>
      <c r="I2076" s="13">
        <v>0.26</v>
      </c>
      <c r="J2076" s="13">
        <v>0.26</v>
      </c>
      <c r="K2076" s="13">
        <v>0.26</v>
      </c>
      <c r="L2076" s="13">
        <v>0.27</v>
      </c>
      <c r="M2076" s="13">
        <v>0.27</v>
      </c>
      <c r="N2076" s="13">
        <v>0.27</v>
      </c>
      <c r="O2076" s="13">
        <v>0.3</v>
      </c>
      <c r="P2076" s="13">
        <v>0.3</v>
      </c>
      <c r="Q2076" s="13">
        <v>0.3</v>
      </c>
      <c r="R2076" s="13">
        <v>0.3</v>
      </c>
      <c r="S2076" s="13">
        <v>0.3</v>
      </c>
      <c r="T2076" s="13">
        <v>0.3</v>
      </c>
      <c r="U2076" s="13">
        <v>0.3</v>
      </c>
      <c r="V2076" s="13">
        <v>0.3</v>
      </c>
      <c r="W2076" s="13">
        <v>0.3</v>
      </c>
      <c r="X2076" s="13">
        <v>0.3</v>
      </c>
      <c r="Y2076" s="13">
        <v>0.3</v>
      </c>
      <c r="Z2076" s="13">
        <v>0.3</v>
      </c>
      <c r="AA2076" s="13">
        <v>0.3</v>
      </c>
      <c r="AB2076" s="13">
        <v>0.31</v>
      </c>
      <c r="AC2076" s="13">
        <v>0.31</v>
      </c>
      <c r="AD2076" s="13">
        <v>0.32</v>
      </c>
      <c r="AE2076" s="13">
        <v>0.32</v>
      </c>
      <c r="AF2076" s="13">
        <v>0.32</v>
      </c>
      <c r="AG2076" s="13">
        <v>0.31</v>
      </c>
      <c r="AH2076" s="13">
        <v>0.32</v>
      </c>
      <c r="AI2076" s="13">
        <v>0.31</v>
      </c>
      <c r="AJ2076" s="13">
        <v>0.31</v>
      </c>
      <c r="AK2076" s="13">
        <v>0.31</v>
      </c>
    </row>
    <row r="2077" spans="1:37" s="13" customFormat="1" x14ac:dyDescent="0.3">
      <c r="A2077" s="13" t="str">
        <f t="shared" si="52"/>
        <v>SDGbaseTRAv2_UrbAS_BAU_wICAGRcorr_GADJDYNofftestPQXcpetr-l</v>
      </c>
      <c r="B2077" s="62" t="s">
        <v>221</v>
      </c>
      <c r="C2077" s="63" t="s">
        <v>278</v>
      </c>
      <c r="D2077" s="64" t="s">
        <v>120</v>
      </c>
      <c r="E2077" s="13" t="s">
        <v>164</v>
      </c>
      <c r="F2077" s="13">
        <v>0.97</v>
      </c>
      <c r="G2077" s="13">
        <v>0.99</v>
      </c>
      <c r="H2077" s="13">
        <v>1</v>
      </c>
      <c r="I2077" s="13">
        <v>0.99</v>
      </c>
      <c r="J2077" s="13">
        <v>0.99</v>
      </c>
      <c r="K2077" s="13">
        <v>0.99</v>
      </c>
      <c r="L2077" s="13">
        <v>0.99</v>
      </c>
      <c r="M2077" s="13">
        <v>1</v>
      </c>
      <c r="N2077" s="13">
        <v>1</v>
      </c>
      <c r="O2077" s="13">
        <v>1.04</v>
      </c>
      <c r="P2077" s="13">
        <v>1.05</v>
      </c>
      <c r="Q2077" s="13">
        <v>1.05</v>
      </c>
      <c r="R2077" s="13">
        <v>1.05</v>
      </c>
      <c r="S2077" s="13">
        <v>1.06</v>
      </c>
      <c r="T2077" s="13">
        <v>1.06</v>
      </c>
      <c r="U2077" s="13">
        <v>1.06</v>
      </c>
      <c r="V2077" s="13">
        <v>1.06</v>
      </c>
      <c r="W2077" s="13">
        <v>1.07</v>
      </c>
      <c r="X2077" s="13">
        <v>1.07</v>
      </c>
      <c r="Y2077" s="13">
        <v>1.07</v>
      </c>
      <c r="Z2077" s="13">
        <v>1.07</v>
      </c>
      <c r="AA2077" s="13">
        <v>1.07</v>
      </c>
      <c r="AB2077" s="13">
        <v>1.08</v>
      </c>
      <c r="AC2077" s="13">
        <v>1.0900000000000001</v>
      </c>
      <c r="AD2077" s="13">
        <v>1.0900000000000001</v>
      </c>
      <c r="AE2077" s="13">
        <v>1.0900000000000001</v>
      </c>
      <c r="AF2077" s="13">
        <v>1.0900000000000001</v>
      </c>
      <c r="AG2077" s="13">
        <v>1.0900000000000001</v>
      </c>
      <c r="AH2077" s="13">
        <v>1.08</v>
      </c>
      <c r="AI2077" s="13">
        <v>1.08</v>
      </c>
      <c r="AJ2077" s="13">
        <v>1.07</v>
      </c>
      <c r="AK2077" s="13">
        <v>1.06</v>
      </c>
    </row>
    <row r="2078" spans="1:37" s="13" customFormat="1" x14ac:dyDescent="0.3">
      <c r="A2078" s="13" t="str">
        <f t="shared" si="52"/>
        <v>SDGbaseTRAv2_UrbAS_BAU_wICAGRcorr_GADJDYNofftestPQXchydr</v>
      </c>
      <c r="B2078" s="62" t="s">
        <v>221</v>
      </c>
      <c r="C2078" s="63" t="s">
        <v>278</v>
      </c>
      <c r="D2078" s="64" t="s">
        <v>120</v>
      </c>
      <c r="E2078" s="13" t="s">
        <v>165</v>
      </c>
      <c r="F2078" s="13">
        <v>0.91</v>
      </c>
      <c r="G2078" s="13">
        <v>0.93</v>
      </c>
      <c r="H2078" s="13">
        <v>0.94</v>
      </c>
      <c r="I2078" s="13">
        <v>0.93</v>
      </c>
      <c r="J2078" s="13">
        <v>0.93</v>
      </c>
      <c r="K2078" s="13">
        <v>0.94</v>
      </c>
      <c r="L2078" s="13">
        <v>0.94</v>
      </c>
      <c r="M2078" s="13">
        <v>0.94</v>
      </c>
      <c r="N2078" s="13">
        <v>0.95</v>
      </c>
      <c r="O2078" s="13">
        <v>0.98</v>
      </c>
      <c r="P2078" s="13">
        <v>0.99</v>
      </c>
      <c r="Q2078" s="13">
        <v>0.99</v>
      </c>
      <c r="R2078" s="13">
        <v>0.99</v>
      </c>
      <c r="S2078" s="13">
        <v>0.99</v>
      </c>
      <c r="T2078" s="13">
        <v>0.99</v>
      </c>
      <c r="U2078" s="13">
        <v>0.99</v>
      </c>
      <c r="V2078" s="13">
        <v>0.99</v>
      </c>
      <c r="W2078" s="13">
        <v>1</v>
      </c>
      <c r="X2078" s="13">
        <v>1</v>
      </c>
      <c r="Y2078" s="13">
        <v>1</v>
      </c>
      <c r="Z2078" s="13">
        <v>1</v>
      </c>
      <c r="AA2078" s="13">
        <v>1</v>
      </c>
      <c r="AB2078" s="13">
        <v>1</v>
      </c>
      <c r="AC2078" s="13">
        <v>1.01</v>
      </c>
      <c r="AD2078" s="13">
        <v>1.01</v>
      </c>
      <c r="AE2078" s="13">
        <v>1.01</v>
      </c>
      <c r="AF2078" s="13">
        <v>1.01</v>
      </c>
      <c r="AG2078" s="13">
        <v>1.01</v>
      </c>
      <c r="AH2078" s="13">
        <v>1</v>
      </c>
      <c r="AI2078" s="13">
        <v>0.99</v>
      </c>
      <c r="AJ2078" s="13">
        <v>0.99</v>
      </c>
      <c r="AK2078" s="13">
        <v>0.98</v>
      </c>
    </row>
    <row r="2079" spans="1:37" s="13" customFormat="1" x14ac:dyDescent="0.3">
      <c r="A2079" s="13" t="str">
        <f t="shared" si="52"/>
        <v>SDGbaseTRAv2_UrbAS_BAU_wICAGRcorr_GADJDYNofftestPQXcammo</v>
      </c>
      <c r="B2079" s="62" t="s">
        <v>221</v>
      </c>
      <c r="C2079" s="63" t="s">
        <v>278</v>
      </c>
      <c r="D2079" s="64" t="s">
        <v>120</v>
      </c>
      <c r="E2079" s="13" t="s">
        <v>166</v>
      </c>
      <c r="F2079" s="13">
        <v>1.19</v>
      </c>
      <c r="G2079" s="13">
        <v>0.78</v>
      </c>
      <c r="H2079" s="13">
        <v>0.78</v>
      </c>
      <c r="I2079" s="13">
        <v>0.79</v>
      </c>
      <c r="J2079" s="13">
        <v>0.79</v>
      </c>
      <c r="K2079" s="13">
        <v>0.78</v>
      </c>
      <c r="L2079" s="13">
        <v>0.78</v>
      </c>
      <c r="M2079" s="13">
        <v>0.78</v>
      </c>
      <c r="N2079" s="13">
        <v>0.78</v>
      </c>
      <c r="O2079" s="13">
        <v>0.77</v>
      </c>
      <c r="P2079" s="13">
        <v>0.77</v>
      </c>
      <c r="Q2079" s="13">
        <v>0.77</v>
      </c>
      <c r="R2079" s="13">
        <v>0.77</v>
      </c>
      <c r="S2079" s="13">
        <v>0.77</v>
      </c>
      <c r="T2079" s="13">
        <v>0.77</v>
      </c>
      <c r="U2079" s="13">
        <v>0.77</v>
      </c>
      <c r="V2079" s="13">
        <v>0.77</v>
      </c>
      <c r="W2079" s="13">
        <v>0.76</v>
      </c>
      <c r="X2079" s="13">
        <v>0.76</v>
      </c>
      <c r="Y2079" s="13">
        <v>0.88</v>
      </c>
      <c r="Z2079" s="13">
        <v>1.01</v>
      </c>
      <c r="AA2079" s="13">
        <v>1.1499999999999999</v>
      </c>
      <c r="AB2079" s="13">
        <v>1.17</v>
      </c>
      <c r="AC2079" s="13">
        <v>1.2</v>
      </c>
      <c r="AD2079" s="13">
        <v>1.23</v>
      </c>
      <c r="AE2079" s="13">
        <v>1.26</v>
      </c>
      <c r="AF2079" s="13">
        <v>1.29</v>
      </c>
      <c r="AG2079" s="13">
        <v>1.32</v>
      </c>
      <c r="AH2079" s="13">
        <v>1.35</v>
      </c>
      <c r="AI2079" s="13">
        <v>1.37</v>
      </c>
      <c r="AJ2079" s="13">
        <v>1.39</v>
      </c>
      <c r="AK2079" s="13">
        <v>1.42</v>
      </c>
    </row>
    <row r="2080" spans="1:37" s="13" customFormat="1" x14ac:dyDescent="0.3">
      <c r="A2080" s="13" t="str">
        <f t="shared" si="52"/>
        <v>SDGbaseTRAv2_UrbAS_BAU_wICAGRcorr_GADJDYNofftestPQXcbchm</v>
      </c>
      <c r="B2080" s="62" t="s">
        <v>221</v>
      </c>
      <c r="C2080" s="63" t="s">
        <v>278</v>
      </c>
      <c r="D2080" s="64" t="s">
        <v>120</v>
      </c>
      <c r="E2080" s="13" t="s">
        <v>167</v>
      </c>
      <c r="F2080" s="13">
        <v>1.19</v>
      </c>
      <c r="G2080" s="13">
        <v>1.22</v>
      </c>
      <c r="H2080" s="13">
        <v>1.23</v>
      </c>
      <c r="I2080" s="13">
        <v>1.23</v>
      </c>
      <c r="J2080" s="13">
        <v>1.23</v>
      </c>
      <c r="K2080" s="13">
        <v>1.23</v>
      </c>
      <c r="L2080" s="13">
        <v>1.23</v>
      </c>
      <c r="M2080" s="13">
        <v>1.24</v>
      </c>
      <c r="N2080" s="13">
        <v>1.24</v>
      </c>
      <c r="O2080" s="13">
        <v>1.29</v>
      </c>
      <c r="P2080" s="13">
        <v>1.3</v>
      </c>
      <c r="Q2080" s="13">
        <v>1.3</v>
      </c>
      <c r="R2080" s="13">
        <v>1.3</v>
      </c>
      <c r="S2080" s="13">
        <v>1.3</v>
      </c>
      <c r="T2080" s="13">
        <v>1.3</v>
      </c>
      <c r="U2080" s="13">
        <v>1.3</v>
      </c>
      <c r="V2080" s="13">
        <v>1.31</v>
      </c>
      <c r="W2080" s="13">
        <v>1.31</v>
      </c>
      <c r="X2080" s="13">
        <v>1.31</v>
      </c>
      <c r="Y2080" s="13">
        <v>1.31</v>
      </c>
      <c r="Z2080" s="13">
        <v>1.31</v>
      </c>
      <c r="AA2080" s="13">
        <v>1.31</v>
      </c>
      <c r="AB2080" s="13">
        <v>1.32</v>
      </c>
      <c r="AC2080" s="13">
        <v>1.32</v>
      </c>
      <c r="AD2080" s="13">
        <v>1.32</v>
      </c>
      <c r="AE2080" s="13">
        <v>1.32</v>
      </c>
      <c r="AF2080" s="13">
        <v>1.32</v>
      </c>
      <c r="AG2080" s="13">
        <v>1.32</v>
      </c>
      <c r="AH2080" s="13">
        <v>1.32</v>
      </c>
      <c r="AI2080" s="13">
        <v>1.31</v>
      </c>
      <c r="AJ2080" s="13">
        <v>1.3</v>
      </c>
      <c r="AK2080" s="13">
        <v>1.29</v>
      </c>
    </row>
    <row r="2081" spans="1:37" s="13" customFormat="1" x14ac:dyDescent="0.3">
      <c r="A2081" s="13" t="str">
        <f t="shared" si="52"/>
        <v>SDGbaseTRAv2_UrbAS_BAU_wICAGRcorr_GADJDYNofftestPQXcochm</v>
      </c>
      <c r="B2081" s="62" t="s">
        <v>221</v>
      </c>
      <c r="C2081" s="63" t="s">
        <v>278</v>
      </c>
      <c r="D2081" s="64" t="s">
        <v>120</v>
      </c>
      <c r="E2081" s="13" t="s">
        <v>168</v>
      </c>
      <c r="F2081" s="13">
        <v>1.3</v>
      </c>
      <c r="G2081" s="13">
        <v>1.33</v>
      </c>
      <c r="H2081" s="13">
        <v>1.34</v>
      </c>
      <c r="I2081" s="13">
        <v>1.34</v>
      </c>
      <c r="J2081" s="13">
        <v>1.34</v>
      </c>
      <c r="K2081" s="13">
        <v>1.34</v>
      </c>
      <c r="L2081" s="13">
        <v>1.34</v>
      </c>
      <c r="M2081" s="13">
        <v>1.35</v>
      </c>
      <c r="N2081" s="13">
        <v>1.35</v>
      </c>
      <c r="O2081" s="13">
        <v>1.4</v>
      </c>
      <c r="P2081" s="13">
        <v>1.41</v>
      </c>
      <c r="Q2081" s="13">
        <v>1.41</v>
      </c>
      <c r="R2081" s="13">
        <v>1.41</v>
      </c>
      <c r="S2081" s="13">
        <v>1.41</v>
      </c>
      <c r="T2081" s="13">
        <v>1.42</v>
      </c>
      <c r="U2081" s="13">
        <v>1.42</v>
      </c>
      <c r="V2081" s="13">
        <v>1.42</v>
      </c>
      <c r="W2081" s="13">
        <v>1.43</v>
      </c>
      <c r="X2081" s="13">
        <v>1.43</v>
      </c>
      <c r="Y2081" s="13">
        <v>1.43</v>
      </c>
      <c r="Z2081" s="13">
        <v>1.43</v>
      </c>
      <c r="AA2081" s="13">
        <v>1.43</v>
      </c>
      <c r="AB2081" s="13">
        <v>1.44</v>
      </c>
      <c r="AC2081" s="13">
        <v>1.44</v>
      </c>
      <c r="AD2081" s="13">
        <v>1.45</v>
      </c>
      <c r="AE2081" s="13">
        <v>1.45</v>
      </c>
      <c r="AF2081" s="13">
        <v>1.45</v>
      </c>
      <c r="AG2081" s="13">
        <v>1.44</v>
      </c>
      <c r="AH2081" s="13">
        <v>1.44</v>
      </c>
      <c r="AI2081" s="13">
        <v>1.43</v>
      </c>
      <c r="AJ2081" s="13">
        <v>1.42</v>
      </c>
      <c r="AK2081" s="13">
        <v>1.41</v>
      </c>
    </row>
    <row r="2082" spans="1:37" s="13" customFormat="1" x14ac:dyDescent="0.3">
      <c r="A2082" s="13" t="str">
        <f t="shared" si="52"/>
        <v>SDGbaseTRAv2_UrbAS_BAU_wICAGRcorr_GADJDYNofftestPQXcrubb</v>
      </c>
      <c r="B2082" s="62" t="s">
        <v>221</v>
      </c>
      <c r="C2082" s="63" t="s">
        <v>278</v>
      </c>
      <c r="D2082" s="64" t="s">
        <v>120</v>
      </c>
      <c r="E2082" s="13" t="s">
        <v>105</v>
      </c>
      <c r="F2082" s="13">
        <v>1.27</v>
      </c>
      <c r="G2082" s="13">
        <v>1.28</v>
      </c>
      <c r="H2082" s="13">
        <v>1.29</v>
      </c>
      <c r="I2082" s="13">
        <v>1.28</v>
      </c>
      <c r="J2082" s="13">
        <v>1.28</v>
      </c>
      <c r="K2082" s="13">
        <v>1.28</v>
      </c>
      <c r="L2082" s="13">
        <v>1.28</v>
      </c>
      <c r="M2082" s="13">
        <v>1.29</v>
      </c>
      <c r="N2082" s="13">
        <v>1.29</v>
      </c>
      <c r="O2082" s="13">
        <v>1.31</v>
      </c>
      <c r="P2082" s="13">
        <v>1.31</v>
      </c>
      <c r="Q2082" s="13">
        <v>1.32</v>
      </c>
      <c r="R2082" s="13">
        <v>1.32</v>
      </c>
      <c r="S2082" s="13">
        <v>1.32</v>
      </c>
      <c r="T2082" s="13">
        <v>1.33</v>
      </c>
      <c r="U2082" s="13">
        <v>1.33</v>
      </c>
      <c r="V2082" s="13">
        <v>1.33</v>
      </c>
      <c r="W2082" s="13">
        <v>1.33</v>
      </c>
      <c r="X2082" s="13">
        <v>1.34</v>
      </c>
      <c r="Y2082" s="13">
        <v>1.34</v>
      </c>
      <c r="Z2082" s="13">
        <v>1.34</v>
      </c>
      <c r="AA2082" s="13">
        <v>1.34</v>
      </c>
      <c r="AB2082" s="13">
        <v>1.35</v>
      </c>
      <c r="AC2082" s="13">
        <v>1.35</v>
      </c>
      <c r="AD2082" s="13">
        <v>1.35</v>
      </c>
      <c r="AE2082" s="13">
        <v>1.35</v>
      </c>
      <c r="AF2082" s="13">
        <v>1.35</v>
      </c>
      <c r="AG2082" s="13">
        <v>1.35</v>
      </c>
      <c r="AH2082" s="13">
        <v>1.35</v>
      </c>
      <c r="AI2082" s="13">
        <v>1.34</v>
      </c>
      <c r="AJ2082" s="13">
        <v>1.33</v>
      </c>
      <c r="AK2082" s="13">
        <v>1.32</v>
      </c>
    </row>
    <row r="2083" spans="1:37" s="13" customFormat="1" x14ac:dyDescent="0.3">
      <c r="A2083" s="13" t="str">
        <f t="shared" si="52"/>
        <v>SDGbaseTRAv2_UrbAS_BAU_wICAGRcorr_GADJDYNofftestPQXcplas</v>
      </c>
      <c r="B2083" s="62" t="s">
        <v>221</v>
      </c>
      <c r="C2083" s="63" t="s">
        <v>278</v>
      </c>
      <c r="D2083" s="64" t="s">
        <v>120</v>
      </c>
      <c r="E2083" s="13" t="s">
        <v>106</v>
      </c>
      <c r="F2083" s="13">
        <v>1.5</v>
      </c>
      <c r="G2083" s="13">
        <v>1.52</v>
      </c>
      <c r="H2083" s="13">
        <v>1.52</v>
      </c>
      <c r="I2083" s="13">
        <v>1.52</v>
      </c>
      <c r="J2083" s="13">
        <v>1.52</v>
      </c>
      <c r="K2083" s="13">
        <v>1.52</v>
      </c>
      <c r="L2083" s="13">
        <v>1.52</v>
      </c>
      <c r="M2083" s="13">
        <v>1.52</v>
      </c>
      <c r="N2083" s="13">
        <v>1.53</v>
      </c>
      <c r="O2083" s="13">
        <v>1.53</v>
      </c>
      <c r="P2083" s="13">
        <v>1.53</v>
      </c>
      <c r="Q2083" s="13">
        <v>1.54</v>
      </c>
      <c r="R2083" s="13">
        <v>1.54</v>
      </c>
      <c r="S2083" s="13">
        <v>1.54</v>
      </c>
      <c r="T2083" s="13">
        <v>1.55</v>
      </c>
      <c r="U2083" s="13">
        <v>1.55</v>
      </c>
      <c r="V2083" s="13">
        <v>1.55</v>
      </c>
      <c r="W2083" s="13">
        <v>1.56</v>
      </c>
      <c r="X2083" s="13">
        <v>1.56</v>
      </c>
      <c r="Y2083" s="13">
        <v>1.56</v>
      </c>
      <c r="Z2083" s="13">
        <v>1.56</v>
      </c>
      <c r="AA2083" s="13">
        <v>1.56</v>
      </c>
      <c r="AB2083" s="13">
        <v>1.56</v>
      </c>
      <c r="AC2083" s="13">
        <v>1.56</v>
      </c>
      <c r="AD2083" s="13">
        <v>1.56</v>
      </c>
      <c r="AE2083" s="13">
        <v>1.56</v>
      </c>
      <c r="AF2083" s="13">
        <v>1.56</v>
      </c>
      <c r="AG2083" s="13">
        <v>1.56</v>
      </c>
      <c r="AH2083" s="13">
        <v>1.55</v>
      </c>
      <c r="AI2083" s="13">
        <v>1.54</v>
      </c>
      <c r="AJ2083" s="13">
        <v>1.53</v>
      </c>
      <c r="AK2083" s="13">
        <v>1.52</v>
      </c>
    </row>
    <row r="2084" spans="1:37" s="13" customFormat="1" x14ac:dyDescent="0.3">
      <c r="A2084" s="13" t="str">
        <f t="shared" si="52"/>
        <v>SDGbaseTRAv2_UrbAS_BAU_wICAGRcorr_GADJDYNofftestPQXcnmet</v>
      </c>
      <c r="B2084" s="62" t="s">
        <v>221</v>
      </c>
      <c r="C2084" s="63" t="s">
        <v>278</v>
      </c>
      <c r="D2084" s="64" t="s">
        <v>120</v>
      </c>
      <c r="E2084" s="13" t="s">
        <v>107</v>
      </c>
      <c r="F2084" s="13">
        <v>1.4</v>
      </c>
      <c r="G2084" s="13">
        <v>1.43</v>
      </c>
      <c r="H2084" s="13">
        <v>1.43</v>
      </c>
      <c r="I2084" s="13">
        <v>1.43</v>
      </c>
      <c r="J2084" s="13">
        <v>1.43</v>
      </c>
      <c r="K2084" s="13">
        <v>1.43</v>
      </c>
      <c r="L2084" s="13">
        <v>1.43</v>
      </c>
      <c r="M2084" s="13">
        <v>1.43</v>
      </c>
      <c r="N2084" s="13">
        <v>1.42</v>
      </c>
      <c r="O2084" s="13">
        <v>1.41</v>
      </c>
      <c r="P2084" s="13">
        <v>1.41</v>
      </c>
      <c r="Q2084" s="13">
        <v>1.41</v>
      </c>
      <c r="R2084" s="13">
        <v>1.41</v>
      </c>
      <c r="S2084" s="13">
        <v>1.41</v>
      </c>
      <c r="T2084" s="13">
        <v>1.42</v>
      </c>
      <c r="U2084" s="13">
        <v>1.42</v>
      </c>
      <c r="V2084" s="13">
        <v>1.42</v>
      </c>
      <c r="W2084" s="13">
        <v>1.43</v>
      </c>
      <c r="X2084" s="13">
        <v>1.43</v>
      </c>
      <c r="Y2084" s="13">
        <v>1.43</v>
      </c>
      <c r="Z2084" s="13">
        <v>1.43</v>
      </c>
      <c r="AA2084" s="13">
        <v>1.43</v>
      </c>
      <c r="AB2084" s="13">
        <v>1.42</v>
      </c>
      <c r="AC2084" s="13">
        <v>1.42</v>
      </c>
      <c r="AD2084" s="13">
        <v>1.42</v>
      </c>
      <c r="AE2084" s="13">
        <v>1.42</v>
      </c>
      <c r="AF2084" s="13">
        <v>1.43</v>
      </c>
      <c r="AG2084" s="13">
        <v>1.44</v>
      </c>
      <c r="AH2084" s="13">
        <v>1.44</v>
      </c>
      <c r="AI2084" s="13">
        <v>1.44</v>
      </c>
      <c r="AJ2084" s="13">
        <v>1.44</v>
      </c>
      <c r="AK2084" s="13">
        <v>1.45</v>
      </c>
    </row>
    <row r="2085" spans="1:37" s="13" customFormat="1" x14ac:dyDescent="0.3">
      <c r="A2085" s="13" t="str">
        <f t="shared" si="52"/>
        <v>SDGbaseTRAv2_UrbAS_BAU_wICAGRcorr_GADJDYNofftestPQXciron</v>
      </c>
      <c r="B2085" s="62" t="s">
        <v>221</v>
      </c>
      <c r="C2085" s="63" t="s">
        <v>278</v>
      </c>
      <c r="D2085" s="64" t="s">
        <v>120</v>
      </c>
      <c r="E2085" s="13" t="s">
        <v>169</v>
      </c>
      <c r="F2085" s="13">
        <v>1.22</v>
      </c>
      <c r="G2085" s="13">
        <v>1.34</v>
      </c>
      <c r="H2085" s="13">
        <v>1.37</v>
      </c>
      <c r="I2085" s="13">
        <v>1.4</v>
      </c>
      <c r="J2085" s="13">
        <v>1.41</v>
      </c>
      <c r="K2085" s="13">
        <v>1.41</v>
      </c>
      <c r="L2085" s="13">
        <v>1.41</v>
      </c>
      <c r="M2085" s="13">
        <v>1.4</v>
      </c>
      <c r="N2085" s="13">
        <v>1.38</v>
      </c>
      <c r="O2085" s="13">
        <v>1.34</v>
      </c>
      <c r="P2085" s="13">
        <v>1.34</v>
      </c>
      <c r="Q2085" s="13">
        <v>1.34</v>
      </c>
      <c r="R2085" s="13">
        <v>1.35</v>
      </c>
      <c r="S2085" s="13">
        <v>1.35</v>
      </c>
      <c r="T2085" s="13">
        <v>1.35</v>
      </c>
      <c r="U2085" s="13">
        <v>1.35</v>
      </c>
      <c r="V2085" s="13">
        <v>1.29</v>
      </c>
      <c r="W2085" s="13">
        <v>1.29</v>
      </c>
      <c r="X2085" s="13">
        <v>1.38</v>
      </c>
      <c r="Y2085" s="13">
        <v>1.37</v>
      </c>
      <c r="Z2085" s="13">
        <v>1.37</v>
      </c>
      <c r="AA2085" s="13">
        <v>1.37</v>
      </c>
      <c r="AB2085" s="13">
        <v>1.38</v>
      </c>
      <c r="AC2085" s="13">
        <v>1.38</v>
      </c>
      <c r="AD2085" s="13">
        <v>1.39</v>
      </c>
      <c r="AE2085" s="13">
        <v>1.39</v>
      </c>
      <c r="AF2085" s="13">
        <v>1.38</v>
      </c>
      <c r="AG2085" s="13">
        <v>1.39</v>
      </c>
      <c r="AH2085" s="13">
        <v>1.41</v>
      </c>
      <c r="AI2085" s="13">
        <v>1.43</v>
      </c>
      <c r="AJ2085" s="13">
        <v>1.44</v>
      </c>
      <c r="AK2085" s="13">
        <v>1.46</v>
      </c>
    </row>
    <row r="2086" spans="1:37" s="13" customFormat="1" x14ac:dyDescent="0.3">
      <c r="A2086" s="13" t="str">
        <f t="shared" si="52"/>
        <v>SDGbaseTRAv2_UrbAS_BAU_wICAGRcorr_GADJDYNofftestPQXcnfrm</v>
      </c>
      <c r="B2086" s="62" t="s">
        <v>221</v>
      </c>
      <c r="C2086" s="63" t="s">
        <v>278</v>
      </c>
      <c r="D2086" s="64" t="s">
        <v>120</v>
      </c>
      <c r="E2086" s="13" t="s">
        <v>108</v>
      </c>
      <c r="F2086" s="13">
        <v>1.25</v>
      </c>
      <c r="G2086" s="13">
        <v>1.29</v>
      </c>
      <c r="H2086" s="13">
        <v>1.35</v>
      </c>
      <c r="I2086" s="13">
        <v>1.42</v>
      </c>
      <c r="J2086" s="13">
        <v>1.46</v>
      </c>
      <c r="K2086" s="13">
        <v>1.48</v>
      </c>
      <c r="L2086" s="13">
        <v>1.48</v>
      </c>
      <c r="M2086" s="13">
        <v>1.44</v>
      </c>
      <c r="N2086" s="13">
        <v>1.41</v>
      </c>
      <c r="O2086" s="13">
        <v>1.35</v>
      </c>
      <c r="P2086" s="13">
        <v>1.33</v>
      </c>
      <c r="Q2086" s="13">
        <v>1.32</v>
      </c>
      <c r="R2086" s="13">
        <v>1.32</v>
      </c>
      <c r="S2086" s="13">
        <v>1.32</v>
      </c>
      <c r="T2086" s="13">
        <v>1.32</v>
      </c>
      <c r="U2086" s="13">
        <v>1.32</v>
      </c>
      <c r="V2086" s="13">
        <v>1.29</v>
      </c>
      <c r="W2086" s="13">
        <v>1.27</v>
      </c>
      <c r="X2086" s="13">
        <v>1.28</v>
      </c>
      <c r="Y2086" s="13">
        <v>1.28</v>
      </c>
      <c r="Z2086" s="13">
        <v>1.28</v>
      </c>
      <c r="AA2086" s="13">
        <v>1.28</v>
      </c>
      <c r="AB2086" s="13">
        <v>1.4</v>
      </c>
      <c r="AC2086" s="13">
        <v>1.47</v>
      </c>
      <c r="AD2086" s="13">
        <v>1.48</v>
      </c>
      <c r="AE2086" s="13">
        <v>1.47</v>
      </c>
      <c r="AF2086" s="13">
        <v>1.46</v>
      </c>
      <c r="AG2086" s="13">
        <v>1.47</v>
      </c>
      <c r="AH2086" s="13">
        <v>1.6</v>
      </c>
      <c r="AI2086" s="13">
        <v>1.72</v>
      </c>
      <c r="AJ2086" s="13">
        <v>1.77</v>
      </c>
      <c r="AK2086" s="13">
        <v>1.81</v>
      </c>
    </row>
    <row r="2087" spans="1:37" s="13" customFormat="1" x14ac:dyDescent="0.3">
      <c r="A2087" s="13" t="str">
        <f t="shared" si="52"/>
        <v>SDGbaseTRAv2_UrbAS_BAU_wICAGRcorr_GADJDYNofftestPQXcmetp</v>
      </c>
      <c r="B2087" s="62" t="s">
        <v>221</v>
      </c>
      <c r="C2087" s="63" t="s">
        <v>278</v>
      </c>
      <c r="D2087" s="64" t="s">
        <v>120</v>
      </c>
      <c r="E2087" s="13" t="s">
        <v>109</v>
      </c>
      <c r="F2087" s="13">
        <v>1.27</v>
      </c>
      <c r="G2087" s="13">
        <v>1.36</v>
      </c>
      <c r="H2087" s="13">
        <v>1.37</v>
      </c>
      <c r="I2087" s="13">
        <v>1.38</v>
      </c>
      <c r="J2087" s="13">
        <v>1.39</v>
      </c>
      <c r="K2087" s="13">
        <v>1.39</v>
      </c>
      <c r="L2087" s="13">
        <v>1.39</v>
      </c>
      <c r="M2087" s="13">
        <v>1.38</v>
      </c>
      <c r="N2087" s="13">
        <v>1.38</v>
      </c>
      <c r="O2087" s="13">
        <v>1.36</v>
      </c>
      <c r="P2087" s="13">
        <v>1.36</v>
      </c>
      <c r="Q2087" s="13">
        <v>1.36</v>
      </c>
      <c r="R2087" s="13">
        <v>1.37</v>
      </c>
      <c r="S2087" s="13">
        <v>1.37</v>
      </c>
      <c r="T2087" s="13">
        <v>1.37</v>
      </c>
      <c r="U2087" s="13">
        <v>1.38</v>
      </c>
      <c r="V2087" s="13">
        <v>1.36</v>
      </c>
      <c r="W2087" s="13">
        <v>1.36</v>
      </c>
      <c r="X2087" s="13">
        <v>1.39</v>
      </c>
      <c r="Y2087" s="13">
        <v>1.38</v>
      </c>
      <c r="Z2087" s="13">
        <v>1.38</v>
      </c>
      <c r="AA2087" s="13">
        <v>1.38</v>
      </c>
      <c r="AB2087" s="13">
        <v>1.39</v>
      </c>
      <c r="AC2087" s="13">
        <v>1.4</v>
      </c>
      <c r="AD2087" s="13">
        <v>1.4</v>
      </c>
      <c r="AE2087" s="13">
        <v>1.4</v>
      </c>
      <c r="AF2087" s="13">
        <v>1.4</v>
      </c>
      <c r="AG2087" s="13">
        <v>1.41</v>
      </c>
      <c r="AH2087" s="13">
        <v>1.41</v>
      </c>
      <c r="AI2087" s="13">
        <v>1.43</v>
      </c>
      <c r="AJ2087" s="13">
        <v>1.43</v>
      </c>
      <c r="AK2087" s="13">
        <v>1.44</v>
      </c>
    </row>
    <row r="2088" spans="1:37" s="13" customFormat="1" x14ac:dyDescent="0.3">
      <c r="A2088" s="13" t="str">
        <f t="shared" si="52"/>
        <v>SDGbaseTRAv2_UrbAS_BAU_wICAGRcorr_GADJDYNofftestPQXcmach</v>
      </c>
      <c r="B2088" s="62" t="s">
        <v>221</v>
      </c>
      <c r="C2088" s="63" t="s">
        <v>278</v>
      </c>
      <c r="D2088" s="64" t="s">
        <v>120</v>
      </c>
      <c r="E2088" s="13" t="s">
        <v>110</v>
      </c>
      <c r="F2088" s="13">
        <v>1.1299999999999999</v>
      </c>
      <c r="G2088" s="13">
        <v>1.17</v>
      </c>
      <c r="H2088" s="13">
        <v>1.19</v>
      </c>
      <c r="I2088" s="13">
        <v>1.19</v>
      </c>
      <c r="J2088" s="13">
        <v>1.2</v>
      </c>
      <c r="K2088" s="13">
        <v>1.2</v>
      </c>
      <c r="L2088" s="13">
        <v>1.2</v>
      </c>
      <c r="M2088" s="13">
        <v>1.2</v>
      </c>
      <c r="N2088" s="13">
        <v>1.2</v>
      </c>
      <c r="O2088" s="13">
        <v>1.2</v>
      </c>
      <c r="P2088" s="13">
        <v>1.21</v>
      </c>
      <c r="Q2088" s="13">
        <v>1.21</v>
      </c>
      <c r="R2088" s="13">
        <v>1.21</v>
      </c>
      <c r="S2088" s="13">
        <v>1.21</v>
      </c>
      <c r="T2088" s="13">
        <v>1.22</v>
      </c>
      <c r="U2088" s="13">
        <v>1.22</v>
      </c>
      <c r="V2088" s="13">
        <v>1.22</v>
      </c>
      <c r="W2088" s="13">
        <v>1.22</v>
      </c>
      <c r="X2088" s="13">
        <v>1.23</v>
      </c>
      <c r="Y2088" s="13">
        <v>1.23</v>
      </c>
      <c r="Z2088" s="13">
        <v>1.23</v>
      </c>
      <c r="AA2088" s="13">
        <v>1.23</v>
      </c>
      <c r="AB2088" s="13">
        <v>1.25</v>
      </c>
      <c r="AC2088" s="13">
        <v>1.26</v>
      </c>
      <c r="AD2088" s="13">
        <v>1.26</v>
      </c>
      <c r="AE2088" s="13">
        <v>1.26</v>
      </c>
      <c r="AF2088" s="13">
        <v>1.26</v>
      </c>
      <c r="AG2088" s="13">
        <v>1.26</v>
      </c>
      <c r="AH2088" s="13">
        <v>1.28</v>
      </c>
      <c r="AI2088" s="13">
        <v>1.3</v>
      </c>
      <c r="AJ2088" s="13">
        <v>1.31</v>
      </c>
      <c r="AK2088" s="13">
        <v>1.31</v>
      </c>
    </row>
    <row r="2089" spans="1:37" s="13" customFormat="1" x14ac:dyDescent="0.3">
      <c r="A2089" s="13" t="str">
        <f t="shared" si="52"/>
        <v>SDGbaseTRAv2_UrbAS_BAU_wICAGRcorr_GADJDYNofftestPQXcfcel</v>
      </c>
      <c r="B2089" s="62" t="s">
        <v>221</v>
      </c>
      <c r="C2089" s="63" t="s">
        <v>278</v>
      </c>
      <c r="D2089" s="64" t="s">
        <v>120</v>
      </c>
      <c r="E2089" s="13" t="s">
        <v>170</v>
      </c>
      <c r="F2089" s="13">
        <v>1</v>
      </c>
      <c r="G2089" s="13">
        <v>1.02</v>
      </c>
      <c r="H2089" s="13">
        <v>1.04</v>
      </c>
      <c r="I2089" s="13">
        <v>1.03</v>
      </c>
      <c r="J2089" s="13">
        <v>1.03</v>
      </c>
      <c r="K2089" s="13">
        <v>1.03</v>
      </c>
      <c r="L2089" s="13">
        <v>1.04</v>
      </c>
      <c r="M2089" s="13">
        <v>1.04</v>
      </c>
      <c r="N2089" s="13">
        <v>1.05</v>
      </c>
      <c r="O2089" s="13">
        <v>1.08</v>
      </c>
      <c r="P2089" s="13">
        <v>1.0900000000000001</v>
      </c>
      <c r="Q2089" s="13">
        <v>1.0900000000000001</v>
      </c>
      <c r="R2089" s="13">
        <v>1.0900000000000001</v>
      </c>
      <c r="S2089" s="13">
        <v>1.0900000000000001</v>
      </c>
      <c r="T2089" s="13">
        <v>1.1000000000000001</v>
      </c>
      <c r="U2089" s="13">
        <v>1.1000000000000001</v>
      </c>
      <c r="V2089" s="13">
        <v>1.1000000000000001</v>
      </c>
      <c r="W2089" s="13">
        <v>1.1000000000000001</v>
      </c>
      <c r="X2089" s="13">
        <v>1.1000000000000001</v>
      </c>
      <c r="Y2089" s="13">
        <v>1.1000000000000001</v>
      </c>
      <c r="Z2089" s="13">
        <v>1.1000000000000001</v>
      </c>
      <c r="AA2089" s="13">
        <v>1.1000000000000001</v>
      </c>
      <c r="AB2089" s="13">
        <v>1.1100000000000001</v>
      </c>
      <c r="AC2089" s="13">
        <v>1.1100000000000001</v>
      </c>
      <c r="AD2089" s="13">
        <v>1.1100000000000001</v>
      </c>
      <c r="AE2089" s="13">
        <v>1.1100000000000001</v>
      </c>
      <c r="AF2089" s="13">
        <v>1.1100000000000001</v>
      </c>
      <c r="AG2089" s="13">
        <v>1.1100000000000001</v>
      </c>
      <c r="AH2089" s="13">
        <v>1.1100000000000001</v>
      </c>
      <c r="AI2089" s="13">
        <v>1.1000000000000001</v>
      </c>
      <c r="AJ2089" s="13">
        <v>1.0900000000000001</v>
      </c>
      <c r="AK2089" s="13">
        <v>1.08</v>
      </c>
    </row>
    <row r="2090" spans="1:37" s="13" customFormat="1" x14ac:dyDescent="0.3">
      <c r="A2090" s="13" t="str">
        <f t="shared" si="52"/>
        <v>SDGbaseTRAv2_UrbAS_BAU_wICAGRcorr_GADJDYNofftestPQXcelct</v>
      </c>
      <c r="B2090" s="62" t="s">
        <v>221</v>
      </c>
      <c r="C2090" s="63" t="s">
        <v>278</v>
      </c>
      <c r="D2090" s="64" t="s">
        <v>120</v>
      </c>
      <c r="E2090" s="13" t="s">
        <v>171</v>
      </c>
      <c r="F2090" s="13">
        <v>1</v>
      </c>
      <c r="G2090" s="13">
        <v>1.02</v>
      </c>
      <c r="H2090" s="13">
        <v>1.04</v>
      </c>
      <c r="I2090" s="13">
        <v>1.03</v>
      </c>
      <c r="J2090" s="13">
        <v>1.03</v>
      </c>
      <c r="K2090" s="13">
        <v>1.03</v>
      </c>
      <c r="L2090" s="13">
        <v>1.04</v>
      </c>
      <c r="M2090" s="13">
        <v>1.04</v>
      </c>
      <c r="N2090" s="13">
        <v>1.05</v>
      </c>
      <c r="O2090" s="13">
        <v>1.08</v>
      </c>
      <c r="P2090" s="13">
        <v>1.0900000000000001</v>
      </c>
      <c r="Q2090" s="13">
        <v>1.0900000000000001</v>
      </c>
      <c r="R2090" s="13">
        <v>1.0900000000000001</v>
      </c>
      <c r="S2090" s="13">
        <v>1.0900000000000001</v>
      </c>
      <c r="T2090" s="13">
        <v>1.1000000000000001</v>
      </c>
      <c r="U2090" s="13">
        <v>1.1000000000000001</v>
      </c>
      <c r="V2090" s="13">
        <v>1.1000000000000001</v>
      </c>
      <c r="W2090" s="13">
        <v>1.1000000000000001</v>
      </c>
      <c r="X2090" s="13">
        <v>1.1000000000000001</v>
      </c>
      <c r="Y2090" s="13">
        <v>1.1000000000000001</v>
      </c>
      <c r="Z2090" s="13">
        <v>1.1000000000000001</v>
      </c>
      <c r="AA2090" s="13">
        <v>1.1000000000000001</v>
      </c>
      <c r="AB2090" s="13">
        <v>1.1100000000000001</v>
      </c>
      <c r="AC2090" s="13">
        <v>1.1100000000000001</v>
      </c>
      <c r="AD2090" s="13">
        <v>1.1100000000000001</v>
      </c>
      <c r="AE2090" s="13">
        <v>1.1100000000000001</v>
      </c>
      <c r="AF2090" s="13">
        <v>1.1100000000000001</v>
      </c>
      <c r="AG2090" s="13">
        <v>1.1100000000000001</v>
      </c>
      <c r="AH2090" s="13">
        <v>1.1100000000000001</v>
      </c>
      <c r="AI2090" s="13">
        <v>1.1000000000000001</v>
      </c>
      <c r="AJ2090" s="13">
        <v>1.0900000000000001</v>
      </c>
      <c r="AK2090" s="13">
        <v>1.08</v>
      </c>
    </row>
    <row r="2091" spans="1:37" s="13" customFormat="1" x14ac:dyDescent="0.3">
      <c r="A2091" s="13" t="str">
        <f t="shared" si="52"/>
        <v>SDGbaseTRAv2_UrbAS_BAU_wICAGRcorr_GADJDYNofftestPQXcemch</v>
      </c>
      <c r="B2091" s="62" t="s">
        <v>221</v>
      </c>
      <c r="C2091" s="63" t="s">
        <v>278</v>
      </c>
      <c r="D2091" s="64" t="s">
        <v>120</v>
      </c>
      <c r="E2091" s="13" t="s">
        <v>111</v>
      </c>
      <c r="F2091" s="13">
        <v>1.25</v>
      </c>
      <c r="G2091" s="13">
        <v>1.28</v>
      </c>
      <c r="H2091" s="13">
        <v>1.29</v>
      </c>
      <c r="I2091" s="13">
        <v>1.3</v>
      </c>
      <c r="J2091" s="13">
        <v>1.31</v>
      </c>
      <c r="K2091" s="13">
        <v>1.31</v>
      </c>
      <c r="L2091" s="13">
        <v>1.32</v>
      </c>
      <c r="M2091" s="13">
        <v>1.31</v>
      </c>
      <c r="N2091" s="13">
        <v>1.31</v>
      </c>
      <c r="O2091" s="13">
        <v>1.31</v>
      </c>
      <c r="P2091" s="13">
        <v>1.32</v>
      </c>
      <c r="Q2091" s="13">
        <v>1.32</v>
      </c>
      <c r="R2091" s="13">
        <v>1.32</v>
      </c>
      <c r="S2091" s="13">
        <v>1.32</v>
      </c>
      <c r="T2091" s="13">
        <v>1.33</v>
      </c>
      <c r="U2091" s="13">
        <v>1.33</v>
      </c>
      <c r="V2091" s="13">
        <v>1.33</v>
      </c>
      <c r="W2091" s="13">
        <v>1.33</v>
      </c>
      <c r="X2091" s="13">
        <v>1.34</v>
      </c>
      <c r="Y2091" s="13">
        <v>1.34</v>
      </c>
      <c r="Z2091" s="13">
        <v>1.33</v>
      </c>
      <c r="AA2091" s="13">
        <v>1.33</v>
      </c>
      <c r="AB2091" s="13">
        <v>1.36</v>
      </c>
      <c r="AC2091" s="13">
        <v>1.38</v>
      </c>
      <c r="AD2091" s="13">
        <v>1.38</v>
      </c>
      <c r="AE2091" s="13">
        <v>1.38</v>
      </c>
      <c r="AF2091" s="13">
        <v>1.38</v>
      </c>
      <c r="AG2091" s="13">
        <v>1.37</v>
      </c>
      <c r="AH2091" s="13">
        <v>1.4</v>
      </c>
      <c r="AI2091" s="13">
        <v>1.41</v>
      </c>
      <c r="AJ2091" s="13">
        <v>1.42</v>
      </c>
      <c r="AK2091" s="13">
        <v>1.42</v>
      </c>
    </row>
    <row r="2092" spans="1:37" s="13" customFormat="1" x14ac:dyDescent="0.3">
      <c r="A2092" s="13" t="str">
        <f t="shared" si="52"/>
        <v>SDGbaseTRAv2_UrbAS_BAU_wICAGRcorr_GADJDYNofftestPQXcsequ</v>
      </c>
      <c r="B2092" s="62" t="s">
        <v>221</v>
      </c>
      <c r="C2092" s="63" t="s">
        <v>278</v>
      </c>
      <c r="D2092" s="64" t="s">
        <v>120</v>
      </c>
      <c r="E2092" s="13" t="s">
        <v>112</v>
      </c>
      <c r="F2092" s="13">
        <v>1.1499999999999999</v>
      </c>
      <c r="G2092" s="13">
        <v>1.17</v>
      </c>
      <c r="H2092" s="13">
        <v>1.18</v>
      </c>
      <c r="I2092" s="13">
        <v>1.18</v>
      </c>
      <c r="J2092" s="13">
        <v>1.19</v>
      </c>
      <c r="K2092" s="13">
        <v>1.19</v>
      </c>
      <c r="L2092" s="13">
        <v>1.19</v>
      </c>
      <c r="M2092" s="13">
        <v>1.19</v>
      </c>
      <c r="N2092" s="13">
        <v>1.19</v>
      </c>
      <c r="O2092" s="13">
        <v>1.21</v>
      </c>
      <c r="P2092" s="13">
        <v>1.22</v>
      </c>
      <c r="Q2092" s="13">
        <v>1.22</v>
      </c>
      <c r="R2092" s="13">
        <v>1.22</v>
      </c>
      <c r="S2092" s="13">
        <v>1.23</v>
      </c>
      <c r="T2092" s="13">
        <v>1.23</v>
      </c>
      <c r="U2092" s="13">
        <v>1.23</v>
      </c>
      <c r="V2092" s="13">
        <v>1.23</v>
      </c>
      <c r="W2092" s="13">
        <v>1.24</v>
      </c>
      <c r="X2092" s="13">
        <v>1.24</v>
      </c>
      <c r="Y2092" s="13">
        <v>1.24</v>
      </c>
      <c r="Z2092" s="13">
        <v>1.24</v>
      </c>
      <c r="AA2092" s="13">
        <v>1.24</v>
      </c>
      <c r="AB2092" s="13">
        <v>1.26</v>
      </c>
      <c r="AC2092" s="13">
        <v>1.27</v>
      </c>
      <c r="AD2092" s="13">
        <v>1.28</v>
      </c>
      <c r="AE2092" s="13">
        <v>1.27</v>
      </c>
      <c r="AF2092" s="13">
        <v>1.27</v>
      </c>
      <c r="AG2092" s="13">
        <v>1.27</v>
      </c>
      <c r="AH2092" s="13">
        <v>1.29</v>
      </c>
      <c r="AI2092" s="13">
        <v>1.3</v>
      </c>
      <c r="AJ2092" s="13">
        <v>1.3</v>
      </c>
      <c r="AK2092" s="13">
        <v>1.3</v>
      </c>
    </row>
    <row r="2093" spans="1:37" s="13" customFormat="1" x14ac:dyDescent="0.3">
      <c r="A2093" s="13" t="str">
        <f t="shared" si="52"/>
        <v>SDGbaseTRAv2_UrbAS_BAU_wICAGRcorr_GADJDYNofftestPQXcvehi</v>
      </c>
      <c r="B2093" s="62" t="s">
        <v>221</v>
      </c>
      <c r="C2093" s="63" t="s">
        <v>278</v>
      </c>
      <c r="D2093" s="64" t="s">
        <v>120</v>
      </c>
      <c r="E2093" s="13" t="s">
        <v>113</v>
      </c>
      <c r="F2093" s="13">
        <v>1.27</v>
      </c>
      <c r="G2093" s="13">
        <v>1.29</v>
      </c>
      <c r="H2093" s="13">
        <v>1.31</v>
      </c>
      <c r="I2093" s="13">
        <v>1.32</v>
      </c>
      <c r="J2093" s="13">
        <v>1.33</v>
      </c>
      <c r="K2093" s="13">
        <v>1.33</v>
      </c>
      <c r="L2093" s="13">
        <v>1.34</v>
      </c>
      <c r="M2093" s="13">
        <v>1.33</v>
      </c>
      <c r="N2093" s="13">
        <v>1.32</v>
      </c>
      <c r="O2093" s="13">
        <v>1.32</v>
      </c>
      <c r="P2093" s="13">
        <v>1.32</v>
      </c>
      <c r="Q2093" s="13">
        <v>1.33</v>
      </c>
      <c r="R2093" s="13">
        <v>1.33</v>
      </c>
      <c r="S2093" s="13">
        <v>1.34</v>
      </c>
      <c r="T2093" s="13">
        <v>1.34</v>
      </c>
      <c r="U2093" s="13">
        <v>1.34</v>
      </c>
      <c r="V2093" s="13">
        <v>1.34</v>
      </c>
      <c r="W2093" s="13">
        <v>1.34</v>
      </c>
      <c r="X2093" s="13">
        <v>1.35</v>
      </c>
      <c r="Y2093" s="13">
        <v>1.38</v>
      </c>
      <c r="Z2093" s="13">
        <v>1.41</v>
      </c>
      <c r="AA2093" s="13">
        <v>1.43</v>
      </c>
      <c r="AB2093" s="13">
        <v>1.47</v>
      </c>
      <c r="AC2093" s="13">
        <v>1.5</v>
      </c>
      <c r="AD2093" s="13">
        <v>1.51</v>
      </c>
      <c r="AE2093" s="13">
        <v>1.51</v>
      </c>
      <c r="AF2093" s="13">
        <v>1.51</v>
      </c>
      <c r="AG2093" s="13">
        <v>1.51</v>
      </c>
      <c r="AH2093" s="13">
        <v>1.53</v>
      </c>
      <c r="AI2093" s="13">
        <v>1.57</v>
      </c>
      <c r="AJ2093" s="13">
        <v>1.58</v>
      </c>
      <c r="AK2093" s="13">
        <v>1.59</v>
      </c>
    </row>
    <row r="2094" spans="1:37" s="13" customFormat="1" x14ac:dyDescent="0.3">
      <c r="A2094" s="13" t="str">
        <f t="shared" si="52"/>
        <v>SDGbaseTRAv2_UrbAS_BAU_wICAGRcorr_GADJDYNofftestPQXctequ</v>
      </c>
      <c r="B2094" s="62" t="s">
        <v>221</v>
      </c>
      <c r="C2094" s="63" t="s">
        <v>278</v>
      </c>
      <c r="D2094" s="64" t="s">
        <v>120</v>
      </c>
      <c r="E2094" s="13" t="s">
        <v>114</v>
      </c>
      <c r="F2094" s="13">
        <v>1.08</v>
      </c>
      <c r="G2094" s="13">
        <v>1.1399999999999999</v>
      </c>
      <c r="H2094" s="13">
        <v>1.1499999999999999</v>
      </c>
      <c r="I2094" s="13">
        <v>1.1599999999999999</v>
      </c>
      <c r="J2094" s="13">
        <v>1.17</v>
      </c>
      <c r="K2094" s="13">
        <v>1.18</v>
      </c>
      <c r="L2094" s="13">
        <v>1.18</v>
      </c>
      <c r="M2094" s="13">
        <v>1.17</v>
      </c>
      <c r="N2094" s="13">
        <v>1.17</v>
      </c>
      <c r="O2094" s="13">
        <v>1.1499999999999999</v>
      </c>
      <c r="P2094" s="13">
        <v>1.1499999999999999</v>
      </c>
      <c r="Q2094" s="13">
        <v>1.1499999999999999</v>
      </c>
      <c r="R2094" s="13">
        <v>1.1499999999999999</v>
      </c>
      <c r="S2094" s="13">
        <v>1.1599999999999999</v>
      </c>
      <c r="T2094" s="13">
        <v>1.1599999999999999</v>
      </c>
      <c r="U2094" s="13">
        <v>1.17</v>
      </c>
      <c r="V2094" s="13">
        <v>1.1599999999999999</v>
      </c>
      <c r="W2094" s="13">
        <v>1.17</v>
      </c>
      <c r="X2094" s="13">
        <v>1.18</v>
      </c>
      <c r="Y2094" s="13">
        <v>1.18</v>
      </c>
      <c r="Z2094" s="13">
        <v>1.18</v>
      </c>
      <c r="AA2094" s="13">
        <v>1.19</v>
      </c>
      <c r="AB2094" s="13">
        <v>1.22</v>
      </c>
      <c r="AC2094" s="13">
        <v>1.25</v>
      </c>
      <c r="AD2094" s="13">
        <v>1.25</v>
      </c>
      <c r="AE2094" s="13">
        <v>1.25</v>
      </c>
      <c r="AF2094" s="13">
        <v>1.25</v>
      </c>
      <c r="AG2094" s="13">
        <v>1.25</v>
      </c>
      <c r="AH2094" s="13">
        <v>1.29</v>
      </c>
      <c r="AI2094" s="13">
        <v>1.32</v>
      </c>
      <c r="AJ2094" s="13">
        <v>1.34</v>
      </c>
      <c r="AK2094" s="13">
        <v>1.36</v>
      </c>
    </row>
    <row r="2095" spans="1:37" s="13" customFormat="1" x14ac:dyDescent="0.3">
      <c r="A2095" s="13" t="str">
        <f t="shared" si="52"/>
        <v>SDGbaseTRAv2_UrbAS_BAU_wICAGRcorr_GADJDYNofftestPQXcfurn</v>
      </c>
      <c r="B2095" s="62" t="s">
        <v>221</v>
      </c>
      <c r="C2095" s="63" t="s">
        <v>278</v>
      </c>
      <c r="D2095" s="64" t="s">
        <v>120</v>
      </c>
      <c r="E2095" s="13" t="s">
        <v>115</v>
      </c>
      <c r="F2095" s="13">
        <v>1.32</v>
      </c>
      <c r="G2095" s="13">
        <v>1.37</v>
      </c>
      <c r="H2095" s="13">
        <v>1.37</v>
      </c>
      <c r="I2095" s="13">
        <v>1.37</v>
      </c>
      <c r="J2095" s="13">
        <v>1.37</v>
      </c>
      <c r="K2095" s="13">
        <v>1.37</v>
      </c>
      <c r="L2095" s="13">
        <v>1.37</v>
      </c>
      <c r="M2095" s="13">
        <v>1.37</v>
      </c>
      <c r="N2095" s="13">
        <v>1.37</v>
      </c>
      <c r="O2095" s="13">
        <v>1.37</v>
      </c>
      <c r="P2095" s="13">
        <v>1.37</v>
      </c>
      <c r="Q2095" s="13">
        <v>1.37</v>
      </c>
      <c r="R2095" s="13">
        <v>1.37</v>
      </c>
      <c r="S2095" s="13">
        <v>1.38</v>
      </c>
      <c r="T2095" s="13">
        <v>1.38</v>
      </c>
      <c r="U2095" s="13">
        <v>1.38</v>
      </c>
      <c r="V2095" s="13">
        <v>1.38</v>
      </c>
      <c r="W2095" s="13">
        <v>1.39</v>
      </c>
      <c r="X2095" s="13">
        <v>1.39</v>
      </c>
      <c r="Y2095" s="13">
        <v>1.39</v>
      </c>
      <c r="Z2095" s="13">
        <v>1.39</v>
      </c>
      <c r="AA2095" s="13">
        <v>1.39</v>
      </c>
      <c r="AB2095" s="13">
        <v>1.39</v>
      </c>
      <c r="AC2095" s="13">
        <v>1.39</v>
      </c>
      <c r="AD2095" s="13">
        <v>1.39</v>
      </c>
      <c r="AE2095" s="13">
        <v>1.39</v>
      </c>
      <c r="AF2095" s="13">
        <v>1.39</v>
      </c>
      <c r="AG2095" s="13">
        <v>1.39</v>
      </c>
      <c r="AH2095" s="13">
        <v>1.39</v>
      </c>
      <c r="AI2095" s="13">
        <v>1.38</v>
      </c>
      <c r="AJ2095" s="13">
        <v>1.38</v>
      </c>
      <c r="AK2095" s="13">
        <v>1.38</v>
      </c>
    </row>
    <row r="2096" spans="1:37" s="13" customFormat="1" x14ac:dyDescent="0.3">
      <c r="A2096" s="13" t="str">
        <f t="shared" si="52"/>
        <v>SDGbaseTRAv2_UrbAS_BAU_wICAGRcorr_GADJDYNofftestPQXcoman</v>
      </c>
      <c r="B2096" s="62" t="s">
        <v>221</v>
      </c>
      <c r="C2096" s="63" t="s">
        <v>278</v>
      </c>
      <c r="D2096" s="64" t="s">
        <v>120</v>
      </c>
      <c r="E2096" s="13" t="s">
        <v>116</v>
      </c>
      <c r="F2096" s="13">
        <v>1.2</v>
      </c>
      <c r="G2096" s="13">
        <v>1.25</v>
      </c>
      <c r="H2096" s="13">
        <v>1.25</v>
      </c>
      <c r="I2096" s="13">
        <v>1.24</v>
      </c>
      <c r="J2096" s="13">
        <v>1.24</v>
      </c>
      <c r="K2096" s="13">
        <v>1.24</v>
      </c>
      <c r="L2096" s="13">
        <v>1.23</v>
      </c>
      <c r="M2096" s="13">
        <v>1.24</v>
      </c>
      <c r="N2096" s="13">
        <v>1.24</v>
      </c>
      <c r="O2096" s="13">
        <v>1.25</v>
      </c>
      <c r="P2096" s="13">
        <v>1.25</v>
      </c>
      <c r="Q2096" s="13">
        <v>1.24</v>
      </c>
      <c r="R2096" s="13">
        <v>1.23</v>
      </c>
      <c r="S2096" s="13">
        <v>1.23</v>
      </c>
      <c r="T2096" s="13">
        <v>1.23</v>
      </c>
      <c r="U2096" s="13">
        <v>1.23</v>
      </c>
      <c r="V2096" s="13">
        <v>1.23</v>
      </c>
      <c r="W2096" s="13">
        <v>1.23</v>
      </c>
      <c r="X2096" s="13">
        <v>1.23</v>
      </c>
      <c r="Y2096" s="13">
        <v>1.23</v>
      </c>
      <c r="Z2096" s="13">
        <v>1.23</v>
      </c>
      <c r="AA2096" s="13">
        <v>1.23</v>
      </c>
      <c r="AB2096" s="13">
        <v>1.24</v>
      </c>
      <c r="AC2096" s="13">
        <v>1.24</v>
      </c>
      <c r="AD2096" s="13">
        <v>1.24</v>
      </c>
      <c r="AE2096" s="13">
        <v>1.25</v>
      </c>
      <c r="AF2096" s="13">
        <v>1.25</v>
      </c>
      <c r="AG2096" s="13">
        <v>1.25</v>
      </c>
      <c r="AH2096" s="13">
        <v>1.26</v>
      </c>
      <c r="AI2096" s="13">
        <v>1.27</v>
      </c>
      <c r="AJ2096" s="13">
        <v>1.27</v>
      </c>
      <c r="AK2096" s="13">
        <v>1.28</v>
      </c>
    </row>
    <row r="2097" spans="1:37" s="13" customFormat="1" x14ac:dyDescent="0.3">
      <c r="A2097" s="13" t="str">
        <f t="shared" si="52"/>
        <v>SDGbaseTRAv2_UrbAS_BAU_wICAGRcorr_GADJDYNofftestPQXcelec</v>
      </c>
      <c r="B2097" s="62" t="s">
        <v>221</v>
      </c>
      <c r="C2097" s="63" t="s">
        <v>278</v>
      </c>
      <c r="D2097" s="64" t="s">
        <v>120</v>
      </c>
      <c r="E2097" s="13" t="s">
        <v>172</v>
      </c>
      <c r="F2097" s="13">
        <v>0.36</v>
      </c>
      <c r="G2097" s="13">
        <v>0.36</v>
      </c>
      <c r="H2097" s="13">
        <v>0.33</v>
      </c>
      <c r="I2097" s="13">
        <v>0.33</v>
      </c>
      <c r="J2097" s="13">
        <v>0.34</v>
      </c>
      <c r="K2097" s="13">
        <v>0.34</v>
      </c>
      <c r="L2097" s="13">
        <v>0.34</v>
      </c>
      <c r="M2097" s="13">
        <v>0.34</v>
      </c>
      <c r="N2097" s="13">
        <v>0.33</v>
      </c>
      <c r="O2097" s="13">
        <v>0.33</v>
      </c>
      <c r="P2097" s="13">
        <v>0.33</v>
      </c>
      <c r="Q2097" s="13">
        <v>0.34</v>
      </c>
      <c r="R2097" s="13">
        <v>0.34</v>
      </c>
      <c r="S2097" s="13">
        <v>0.34</v>
      </c>
      <c r="T2097" s="13">
        <v>0.34</v>
      </c>
      <c r="U2097" s="13">
        <v>0.34</v>
      </c>
      <c r="V2097" s="13">
        <v>0.34</v>
      </c>
      <c r="W2097" s="13">
        <v>0.35</v>
      </c>
      <c r="X2097" s="13">
        <v>0.34</v>
      </c>
      <c r="Y2097" s="13">
        <v>0.34</v>
      </c>
      <c r="Z2097" s="13">
        <v>0.35</v>
      </c>
      <c r="AA2097" s="13">
        <v>0.35</v>
      </c>
      <c r="AB2097" s="13">
        <v>0.35</v>
      </c>
      <c r="AC2097" s="13">
        <v>0.35</v>
      </c>
      <c r="AD2097" s="13">
        <v>0.36</v>
      </c>
      <c r="AE2097" s="13">
        <v>0.36</v>
      </c>
      <c r="AF2097" s="13">
        <v>0.36</v>
      </c>
      <c r="AG2097" s="13">
        <v>0.38</v>
      </c>
      <c r="AH2097" s="13">
        <v>0.4</v>
      </c>
      <c r="AI2097" s="13">
        <v>0.42</v>
      </c>
      <c r="AJ2097" s="13">
        <v>0.44</v>
      </c>
      <c r="AK2097" s="13">
        <v>0.46</v>
      </c>
    </row>
    <row r="2098" spans="1:37" s="13" customFormat="1" x14ac:dyDescent="0.3">
      <c r="A2098" s="13" t="str">
        <f t="shared" si="52"/>
        <v>SDGbaseTRAv2_UrbAS_BAU_wICAGRcorr_GADJDYNofftestPQXcwatr</v>
      </c>
      <c r="B2098" s="62" t="s">
        <v>221</v>
      </c>
      <c r="C2098" s="63" t="s">
        <v>278</v>
      </c>
      <c r="D2098" s="64" t="s">
        <v>120</v>
      </c>
      <c r="E2098" s="13" t="s">
        <v>173</v>
      </c>
      <c r="F2098" s="13">
        <v>1.05</v>
      </c>
      <c r="G2098" s="13">
        <v>0.94</v>
      </c>
      <c r="H2098" s="13">
        <v>0.95</v>
      </c>
      <c r="I2098" s="13">
        <v>0.96</v>
      </c>
      <c r="J2098" s="13">
        <v>0.97</v>
      </c>
      <c r="K2098" s="13">
        <v>0.97</v>
      </c>
      <c r="L2098" s="13">
        <v>0.98</v>
      </c>
      <c r="M2098" s="13">
        <v>0.98</v>
      </c>
      <c r="N2098" s="13">
        <v>0.98</v>
      </c>
      <c r="O2098" s="13">
        <v>0.98</v>
      </c>
      <c r="P2098" s="13">
        <v>0.98</v>
      </c>
      <c r="Q2098" s="13">
        <v>0.98</v>
      </c>
      <c r="R2098" s="13">
        <v>0.99</v>
      </c>
      <c r="S2098" s="13">
        <v>0.99</v>
      </c>
      <c r="T2098" s="13">
        <v>1</v>
      </c>
      <c r="U2098" s="13">
        <v>1</v>
      </c>
      <c r="V2098" s="13">
        <v>1</v>
      </c>
      <c r="W2098" s="13">
        <v>1</v>
      </c>
      <c r="X2098" s="13">
        <v>1.01</v>
      </c>
      <c r="Y2098" s="13">
        <v>1.01</v>
      </c>
      <c r="Z2098" s="13">
        <v>1</v>
      </c>
      <c r="AA2098" s="13">
        <v>1</v>
      </c>
      <c r="AB2098" s="13">
        <v>1.01</v>
      </c>
      <c r="AC2098" s="13">
        <v>1.01</v>
      </c>
      <c r="AD2098" s="13">
        <v>1.02</v>
      </c>
      <c r="AE2098" s="13">
        <v>1.02</v>
      </c>
      <c r="AF2098" s="13">
        <v>1.02</v>
      </c>
      <c r="AG2098" s="13">
        <v>1.03</v>
      </c>
      <c r="AH2098" s="13">
        <v>1.04</v>
      </c>
      <c r="AI2098" s="13">
        <v>1.05</v>
      </c>
      <c r="AJ2098" s="13">
        <v>1.06</v>
      </c>
      <c r="AK2098" s="13">
        <v>1.06</v>
      </c>
    </row>
    <row r="2099" spans="1:37" s="13" customFormat="1" x14ac:dyDescent="0.3">
      <c r="A2099" s="13" t="str">
        <f t="shared" si="52"/>
        <v>SDGbaseTRAv2_UrbAS_BAU_wICAGRcorr_GADJDYNofftestPQXccons</v>
      </c>
      <c r="B2099" s="62" t="s">
        <v>221</v>
      </c>
      <c r="C2099" s="63" t="s">
        <v>278</v>
      </c>
      <c r="D2099" s="64" t="s">
        <v>120</v>
      </c>
      <c r="E2099" s="13" t="s">
        <v>117</v>
      </c>
      <c r="F2099" s="13">
        <v>1.01</v>
      </c>
      <c r="G2099" s="13">
        <v>1.07</v>
      </c>
      <c r="H2099" s="13">
        <v>1.06</v>
      </c>
      <c r="I2099" s="13">
        <v>1.07</v>
      </c>
      <c r="J2099" s="13">
        <v>1.07</v>
      </c>
      <c r="K2099" s="13">
        <v>1.07</v>
      </c>
      <c r="L2099" s="13">
        <v>1.06</v>
      </c>
      <c r="M2099" s="13">
        <v>1.06</v>
      </c>
      <c r="N2099" s="13">
        <v>1.06</v>
      </c>
      <c r="O2099" s="13">
        <v>1.05</v>
      </c>
      <c r="P2099" s="13">
        <v>1.05</v>
      </c>
      <c r="Q2099" s="13">
        <v>1.05</v>
      </c>
      <c r="R2099" s="13">
        <v>1.05</v>
      </c>
      <c r="S2099" s="13">
        <v>1.05</v>
      </c>
      <c r="T2099" s="13">
        <v>1.06</v>
      </c>
      <c r="U2099" s="13">
        <v>1.06</v>
      </c>
      <c r="V2099" s="13">
        <v>1.06</v>
      </c>
      <c r="W2099" s="13">
        <v>1.06</v>
      </c>
      <c r="X2099" s="13">
        <v>1.06</v>
      </c>
      <c r="Y2099" s="13">
        <v>1.06</v>
      </c>
      <c r="Z2099" s="13">
        <v>1.06</v>
      </c>
      <c r="AA2099" s="13">
        <v>1.06</v>
      </c>
      <c r="AB2099" s="13">
        <v>1.06</v>
      </c>
      <c r="AC2099" s="13">
        <v>1.06</v>
      </c>
      <c r="AD2099" s="13">
        <v>1.06</v>
      </c>
      <c r="AE2099" s="13">
        <v>1.06</v>
      </c>
      <c r="AF2099" s="13">
        <v>1.07</v>
      </c>
      <c r="AG2099" s="13">
        <v>1.07</v>
      </c>
      <c r="AH2099" s="13">
        <v>1.07</v>
      </c>
      <c r="AI2099" s="13">
        <v>1.07</v>
      </c>
      <c r="AJ2099" s="13">
        <v>1.07</v>
      </c>
      <c r="AK2099" s="13">
        <v>1.07</v>
      </c>
    </row>
    <row r="2100" spans="1:37" s="13" customFormat="1" x14ac:dyDescent="0.3">
      <c r="A2100" s="13" t="str">
        <f t="shared" si="52"/>
        <v>SDGbaseTRAv2_UrbAS_BAU_wICAGRcorr_GADJDYNofftestPQXctrad</v>
      </c>
      <c r="B2100" s="62" t="s">
        <v>221</v>
      </c>
      <c r="C2100" s="63" t="s">
        <v>278</v>
      </c>
      <c r="D2100" s="64" t="s">
        <v>120</v>
      </c>
      <c r="E2100" s="13" t="s">
        <v>174</v>
      </c>
      <c r="F2100" s="13">
        <v>1</v>
      </c>
      <c r="G2100" s="13">
        <v>1.01</v>
      </c>
      <c r="H2100" s="13">
        <v>1.01</v>
      </c>
      <c r="I2100" s="13">
        <v>1.02</v>
      </c>
      <c r="J2100" s="13">
        <v>1.01</v>
      </c>
      <c r="K2100" s="13">
        <v>1.01</v>
      </c>
      <c r="L2100" s="13">
        <v>1.01</v>
      </c>
      <c r="M2100" s="13">
        <v>1.02</v>
      </c>
      <c r="N2100" s="13">
        <v>1.02</v>
      </c>
      <c r="O2100" s="13">
        <v>0.99</v>
      </c>
      <c r="P2100" s="13">
        <v>0.99</v>
      </c>
      <c r="Q2100" s="13">
        <v>1</v>
      </c>
      <c r="R2100" s="13">
        <v>1.01</v>
      </c>
      <c r="S2100" s="13">
        <v>1.01</v>
      </c>
      <c r="T2100" s="13">
        <v>1.02</v>
      </c>
      <c r="U2100" s="13">
        <v>1.02</v>
      </c>
      <c r="V2100" s="13">
        <v>1.03</v>
      </c>
      <c r="W2100" s="13">
        <v>1.03</v>
      </c>
      <c r="X2100" s="13">
        <v>1.03</v>
      </c>
      <c r="Y2100" s="13">
        <v>1.03</v>
      </c>
      <c r="Z2100" s="13">
        <v>1.03</v>
      </c>
      <c r="AA2100" s="13">
        <v>1.03</v>
      </c>
      <c r="AB2100" s="13">
        <v>1.02</v>
      </c>
      <c r="AC2100" s="13">
        <v>1.01</v>
      </c>
      <c r="AD2100" s="13">
        <v>1.02</v>
      </c>
      <c r="AE2100" s="13">
        <v>1.02</v>
      </c>
      <c r="AF2100" s="13">
        <v>1.02</v>
      </c>
      <c r="AG2100" s="13">
        <v>1.02</v>
      </c>
      <c r="AH2100" s="13">
        <v>1.01</v>
      </c>
      <c r="AI2100" s="13">
        <v>1</v>
      </c>
      <c r="AJ2100" s="13">
        <v>1</v>
      </c>
      <c r="AK2100" s="13">
        <v>1</v>
      </c>
    </row>
    <row r="2101" spans="1:37" s="13" customFormat="1" x14ac:dyDescent="0.3">
      <c r="A2101" s="13" t="str">
        <f t="shared" si="52"/>
        <v>SDGbaseTRAv2_UrbAS_BAU_wICAGRcorr_GADJDYNofftestPQXchotl</v>
      </c>
      <c r="B2101" s="62" t="s">
        <v>221</v>
      </c>
      <c r="C2101" s="63" t="s">
        <v>278</v>
      </c>
      <c r="D2101" s="64" t="s">
        <v>120</v>
      </c>
      <c r="E2101" s="13" t="s">
        <v>175</v>
      </c>
      <c r="F2101" s="13">
        <v>1.08</v>
      </c>
      <c r="G2101" s="13">
        <v>1.08</v>
      </c>
      <c r="H2101" s="13">
        <v>1.08</v>
      </c>
      <c r="I2101" s="13">
        <v>1.08</v>
      </c>
      <c r="J2101" s="13">
        <v>1.07</v>
      </c>
      <c r="K2101" s="13">
        <v>1.07</v>
      </c>
      <c r="L2101" s="13">
        <v>1.07</v>
      </c>
      <c r="M2101" s="13">
        <v>1.07</v>
      </c>
      <c r="N2101" s="13">
        <v>1.08</v>
      </c>
      <c r="O2101" s="13">
        <v>1.08</v>
      </c>
      <c r="P2101" s="13">
        <v>1.08</v>
      </c>
      <c r="Q2101" s="13">
        <v>1.08</v>
      </c>
      <c r="R2101" s="13">
        <v>1.0900000000000001</v>
      </c>
      <c r="S2101" s="13">
        <v>1.0900000000000001</v>
      </c>
      <c r="T2101" s="13">
        <v>1.0900000000000001</v>
      </c>
      <c r="U2101" s="13">
        <v>1.1000000000000001</v>
      </c>
      <c r="V2101" s="13">
        <v>1.1000000000000001</v>
      </c>
      <c r="W2101" s="13">
        <v>1.1000000000000001</v>
      </c>
      <c r="X2101" s="13">
        <v>1.1100000000000001</v>
      </c>
      <c r="Y2101" s="13">
        <v>1.1100000000000001</v>
      </c>
      <c r="Z2101" s="13">
        <v>1.1100000000000001</v>
      </c>
      <c r="AA2101" s="13">
        <v>1.1100000000000001</v>
      </c>
      <c r="AB2101" s="13">
        <v>1.1100000000000001</v>
      </c>
      <c r="AC2101" s="13">
        <v>1.1100000000000001</v>
      </c>
      <c r="AD2101" s="13">
        <v>1.1100000000000001</v>
      </c>
      <c r="AE2101" s="13">
        <v>1.1100000000000001</v>
      </c>
      <c r="AF2101" s="13">
        <v>1.1100000000000001</v>
      </c>
      <c r="AG2101" s="13">
        <v>1.1100000000000001</v>
      </c>
      <c r="AH2101" s="13">
        <v>1.1100000000000001</v>
      </c>
      <c r="AI2101" s="13">
        <v>1.1100000000000001</v>
      </c>
      <c r="AJ2101" s="13">
        <v>1.1100000000000001</v>
      </c>
      <c r="AK2101" s="13">
        <v>1.1000000000000001</v>
      </c>
    </row>
    <row r="2102" spans="1:37" s="13" customFormat="1" x14ac:dyDescent="0.3">
      <c r="A2102" s="13" t="str">
        <f t="shared" si="52"/>
        <v>SDGbaseTRAv2_UrbAS_BAU_wICAGRcorr_GADJDYNofftestPQXcptrp-l</v>
      </c>
      <c r="B2102" s="62" t="s">
        <v>221</v>
      </c>
      <c r="C2102" s="63" t="s">
        <v>278</v>
      </c>
      <c r="D2102" s="64" t="s">
        <v>120</v>
      </c>
      <c r="E2102" s="13" t="s">
        <v>176</v>
      </c>
      <c r="F2102" s="13">
        <v>0.95</v>
      </c>
      <c r="G2102" s="13">
        <v>0.95</v>
      </c>
      <c r="H2102" s="13">
        <v>0.95</v>
      </c>
      <c r="I2102" s="13">
        <v>0.95</v>
      </c>
      <c r="J2102" s="13">
        <v>0.95</v>
      </c>
      <c r="K2102" s="13">
        <v>0.96</v>
      </c>
      <c r="L2102" s="13">
        <v>0.96</v>
      </c>
      <c r="M2102" s="13">
        <v>0.96</v>
      </c>
      <c r="N2102" s="13">
        <v>0.95</v>
      </c>
      <c r="O2102" s="13">
        <v>0.95</v>
      </c>
      <c r="P2102" s="13">
        <v>0.95</v>
      </c>
      <c r="Q2102" s="13">
        <v>0.94</v>
      </c>
      <c r="R2102" s="13">
        <v>0.93</v>
      </c>
      <c r="S2102" s="13">
        <v>0.93</v>
      </c>
      <c r="T2102" s="13">
        <v>0.92</v>
      </c>
      <c r="U2102" s="13">
        <v>0.91</v>
      </c>
      <c r="V2102" s="13">
        <v>0.9</v>
      </c>
      <c r="W2102" s="13">
        <v>0.9</v>
      </c>
      <c r="X2102" s="13">
        <v>0.89</v>
      </c>
      <c r="Y2102" s="13">
        <v>0.88</v>
      </c>
      <c r="Z2102" s="13">
        <v>0.87</v>
      </c>
      <c r="AA2102" s="13">
        <v>0.86</v>
      </c>
      <c r="AB2102" s="13">
        <v>0.86</v>
      </c>
      <c r="AC2102" s="13">
        <v>0.85</v>
      </c>
      <c r="AD2102" s="13">
        <v>0.84</v>
      </c>
      <c r="AE2102" s="13">
        <v>0.84</v>
      </c>
      <c r="AF2102" s="13">
        <v>0.83</v>
      </c>
      <c r="AG2102" s="13">
        <v>0.83</v>
      </c>
      <c r="AH2102" s="13">
        <v>0.83</v>
      </c>
      <c r="AI2102" s="13">
        <v>0.83</v>
      </c>
      <c r="AJ2102" s="13">
        <v>0.84</v>
      </c>
      <c r="AK2102" s="13">
        <v>0.84</v>
      </c>
    </row>
    <row r="2103" spans="1:37" s="13" customFormat="1" x14ac:dyDescent="0.3">
      <c r="A2103" s="13" t="str">
        <f t="shared" si="52"/>
        <v>SDGbaseTRAv2_UrbAS_BAU_wICAGRcorr_GADJDYNofftestPQXcftrp-l</v>
      </c>
      <c r="B2103" s="62" t="s">
        <v>221</v>
      </c>
      <c r="C2103" s="63" t="s">
        <v>278</v>
      </c>
      <c r="D2103" s="64" t="s">
        <v>120</v>
      </c>
      <c r="E2103" s="13" t="s">
        <v>177</v>
      </c>
      <c r="F2103" s="13">
        <v>1</v>
      </c>
      <c r="G2103" s="13">
        <v>0.98</v>
      </c>
      <c r="H2103" s="13">
        <v>0.98</v>
      </c>
      <c r="I2103" s="13">
        <v>0.99</v>
      </c>
      <c r="J2103" s="13">
        <v>0.99</v>
      </c>
      <c r="K2103" s="13">
        <v>0.98</v>
      </c>
      <c r="L2103" s="13">
        <v>0.97</v>
      </c>
      <c r="M2103" s="13">
        <v>0.96</v>
      </c>
      <c r="N2103" s="13">
        <v>0.96</v>
      </c>
      <c r="O2103" s="13">
        <v>0.95</v>
      </c>
      <c r="P2103" s="13">
        <v>0.94</v>
      </c>
      <c r="Q2103" s="13">
        <v>0.93</v>
      </c>
      <c r="R2103" s="13">
        <v>0.91</v>
      </c>
      <c r="S2103" s="13">
        <v>0.89</v>
      </c>
      <c r="T2103" s="13">
        <v>0.87</v>
      </c>
      <c r="U2103" s="13">
        <v>0.86</v>
      </c>
      <c r="V2103" s="13">
        <v>0.85</v>
      </c>
      <c r="W2103" s="13">
        <v>0.84</v>
      </c>
      <c r="X2103" s="13">
        <v>0.82</v>
      </c>
      <c r="Y2103" s="13">
        <v>0.81</v>
      </c>
      <c r="Z2103" s="13">
        <v>0.8</v>
      </c>
      <c r="AA2103" s="13">
        <v>0.79</v>
      </c>
      <c r="AB2103" s="13">
        <v>0.77</v>
      </c>
      <c r="AC2103" s="13">
        <v>0.77</v>
      </c>
      <c r="AD2103" s="13">
        <v>0.76</v>
      </c>
      <c r="AE2103" s="13">
        <v>0.75</v>
      </c>
      <c r="AF2103" s="13">
        <v>0.74</v>
      </c>
      <c r="AG2103" s="13">
        <v>0.72</v>
      </c>
      <c r="AH2103" s="13">
        <v>0.72</v>
      </c>
      <c r="AI2103" s="13">
        <v>0.72</v>
      </c>
      <c r="AJ2103" s="13">
        <v>0.73</v>
      </c>
      <c r="AK2103" s="13">
        <v>0.73</v>
      </c>
    </row>
    <row r="2104" spans="1:37" s="13" customFormat="1" x14ac:dyDescent="0.3">
      <c r="A2104" s="13" t="str">
        <f t="shared" si="52"/>
        <v>SDGbaseTRAv2_UrbAS_BAU_wICAGRcorr_GADJDYNofftestPQXcptrp-o</v>
      </c>
      <c r="B2104" s="62" t="s">
        <v>221</v>
      </c>
      <c r="C2104" s="63" t="s">
        <v>278</v>
      </c>
      <c r="D2104" s="64" t="s">
        <v>120</v>
      </c>
      <c r="E2104" s="13" t="s">
        <v>178</v>
      </c>
      <c r="F2104" s="13">
        <v>0.95</v>
      </c>
      <c r="G2104" s="13">
        <v>0.94</v>
      </c>
      <c r="H2104" s="13">
        <v>0.91</v>
      </c>
      <c r="I2104" s="13">
        <v>0.89</v>
      </c>
      <c r="J2104" s="13">
        <v>0.88</v>
      </c>
      <c r="K2104" s="13">
        <v>0.87</v>
      </c>
      <c r="L2104" s="13">
        <v>0.86</v>
      </c>
      <c r="M2104" s="13">
        <v>0.86</v>
      </c>
      <c r="N2104" s="13">
        <v>0.85</v>
      </c>
      <c r="O2104" s="13">
        <v>0.87</v>
      </c>
      <c r="P2104" s="13">
        <v>0.87</v>
      </c>
      <c r="Q2104" s="13">
        <v>0.87</v>
      </c>
      <c r="R2104" s="13">
        <v>0.87</v>
      </c>
      <c r="S2104" s="13">
        <v>0.87</v>
      </c>
      <c r="T2104" s="13">
        <v>0.88</v>
      </c>
      <c r="U2104" s="13">
        <v>0.88</v>
      </c>
      <c r="V2104" s="13">
        <v>0.88</v>
      </c>
      <c r="W2104" s="13">
        <v>0.88</v>
      </c>
      <c r="X2104" s="13">
        <v>0.88</v>
      </c>
      <c r="Y2104" s="13">
        <v>0.88</v>
      </c>
      <c r="Z2104" s="13">
        <v>0.88</v>
      </c>
      <c r="AA2104" s="13">
        <v>0.88</v>
      </c>
      <c r="AB2104" s="13">
        <v>0.89</v>
      </c>
      <c r="AC2104" s="13">
        <v>0.89</v>
      </c>
      <c r="AD2104" s="13">
        <v>0.89</v>
      </c>
      <c r="AE2104" s="13">
        <v>0.89</v>
      </c>
      <c r="AF2104" s="13">
        <v>0.89</v>
      </c>
      <c r="AG2104" s="13">
        <v>0.89</v>
      </c>
      <c r="AH2104" s="13">
        <v>0.9</v>
      </c>
      <c r="AI2104" s="13">
        <v>0.9</v>
      </c>
      <c r="AJ2104" s="13">
        <v>0.9</v>
      </c>
      <c r="AK2104" s="13">
        <v>0.9</v>
      </c>
    </row>
    <row r="2105" spans="1:37" s="13" customFormat="1" x14ac:dyDescent="0.3">
      <c r="A2105" s="13" t="str">
        <f t="shared" si="52"/>
        <v>SDGbaseTRAv2_UrbAS_BAU_wICAGRcorr_GADJDYNofftestPQXcftrp-o</v>
      </c>
      <c r="B2105" s="62" t="s">
        <v>221</v>
      </c>
      <c r="C2105" s="63" t="s">
        <v>278</v>
      </c>
      <c r="D2105" s="64" t="s">
        <v>120</v>
      </c>
      <c r="E2105" s="13" t="s">
        <v>179</v>
      </c>
      <c r="F2105" s="13">
        <v>0.97</v>
      </c>
      <c r="G2105" s="13">
        <v>0.94</v>
      </c>
      <c r="H2105" s="13">
        <v>0.92</v>
      </c>
      <c r="I2105" s="13">
        <v>0.9</v>
      </c>
      <c r="J2105" s="13">
        <v>0.88</v>
      </c>
      <c r="K2105" s="13">
        <v>0.87</v>
      </c>
      <c r="L2105" s="13">
        <v>0.87</v>
      </c>
      <c r="M2105" s="13">
        <v>0.86</v>
      </c>
      <c r="N2105" s="13">
        <v>0.86</v>
      </c>
      <c r="O2105" s="13">
        <v>0.88</v>
      </c>
      <c r="P2105" s="13">
        <v>0.89</v>
      </c>
      <c r="Q2105" s="13">
        <v>0.89</v>
      </c>
      <c r="R2105" s="13">
        <v>0.89</v>
      </c>
      <c r="S2105" s="13">
        <v>0.89</v>
      </c>
      <c r="T2105" s="13">
        <v>0.89</v>
      </c>
      <c r="U2105" s="13">
        <v>0.89</v>
      </c>
      <c r="V2105" s="13">
        <v>0.9</v>
      </c>
      <c r="W2105" s="13">
        <v>0.9</v>
      </c>
      <c r="X2105" s="13">
        <v>0.9</v>
      </c>
      <c r="Y2105" s="13">
        <v>0.9</v>
      </c>
      <c r="Z2105" s="13">
        <v>0.9</v>
      </c>
      <c r="AA2105" s="13">
        <v>0.91</v>
      </c>
      <c r="AB2105" s="13">
        <v>0.91</v>
      </c>
      <c r="AC2105" s="13">
        <v>0.91</v>
      </c>
      <c r="AD2105" s="13">
        <v>0.92</v>
      </c>
      <c r="AE2105" s="13">
        <v>0.92</v>
      </c>
      <c r="AF2105" s="13">
        <v>0.92</v>
      </c>
      <c r="AG2105" s="13">
        <v>0.91</v>
      </c>
      <c r="AH2105" s="13">
        <v>0.91</v>
      </c>
      <c r="AI2105" s="13">
        <v>0.91</v>
      </c>
      <c r="AJ2105" s="13">
        <v>0.91</v>
      </c>
      <c r="AK2105" s="13">
        <v>0.91</v>
      </c>
    </row>
    <row r="2106" spans="1:37" s="13" customFormat="1" x14ac:dyDescent="0.3">
      <c r="A2106" s="13" t="str">
        <f t="shared" si="52"/>
        <v>SDGbaseTRAv2_UrbAS_BAU_wICAGRcorr_GADJDYNofftestPQXcprtr</v>
      </c>
      <c r="B2106" s="62" t="s">
        <v>221</v>
      </c>
      <c r="C2106" s="63" t="s">
        <v>278</v>
      </c>
      <c r="D2106" s="64" t="s">
        <v>120</v>
      </c>
      <c r="E2106" s="13" t="s">
        <v>180</v>
      </c>
      <c r="F2106" s="13">
        <v>1</v>
      </c>
      <c r="G2106" s="13">
        <v>1.02</v>
      </c>
      <c r="H2106" s="13">
        <v>1.02</v>
      </c>
      <c r="I2106" s="13">
        <v>1.01</v>
      </c>
      <c r="J2106" s="13">
        <v>1</v>
      </c>
      <c r="K2106" s="13">
        <v>0.99</v>
      </c>
      <c r="L2106" s="13">
        <v>0.98</v>
      </c>
      <c r="M2106" s="13">
        <v>0.97</v>
      </c>
      <c r="N2106" s="13">
        <v>0.95</v>
      </c>
      <c r="O2106" s="13">
        <v>0.97</v>
      </c>
      <c r="P2106" s="13">
        <v>0.93</v>
      </c>
      <c r="Q2106" s="13">
        <v>0.88</v>
      </c>
      <c r="R2106" s="13">
        <v>0.83</v>
      </c>
      <c r="S2106" s="13">
        <v>0.77</v>
      </c>
      <c r="T2106" s="13">
        <v>0.73</v>
      </c>
      <c r="U2106" s="13">
        <v>0.68</v>
      </c>
      <c r="V2106" s="13">
        <v>0.64</v>
      </c>
      <c r="W2106" s="13">
        <v>0.6</v>
      </c>
      <c r="X2106" s="13">
        <v>0.55000000000000004</v>
      </c>
      <c r="Y2106" s="13">
        <v>0.51</v>
      </c>
      <c r="Z2106" s="13">
        <v>0.46</v>
      </c>
      <c r="AA2106" s="13">
        <v>0.42</v>
      </c>
      <c r="AB2106" s="13">
        <v>0.39</v>
      </c>
      <c r="AC2106" s="13">
        <v>0.37</v>
      </c>
      <c r="AD2106" s="13">
        <v>0.34</v>
      </c>
      <c r="AE2106" s="13">
        <v>0.32</v>
      </c>
      <c r="AF2106" s="13">
        <v>0.28999999999999998</v>
      </c>
      <c r="AG2106" s="13">
        <v>0.28000000000000003</v>
      </c>
      <c r="AH2106" s="13">
        <v>0.26</v>
      </c>
      <c r="AI2106" s="13">
        <v>0.24</v>
      </c>
      <c r="AJ2106" s="13">
        <v>0.23</v>
      </c>
      <c r="AK2106" s="13">
        <v>0.21</v>
      </c>
    </row>
    <row r="2107" spans="1:37" s="13" customFormat="1" x14ac:dyDescent="0.3">
      <c r="A2107" s="13" t="str">
        <f t="shared" si="52"/>
        <v>SDGbaseTRAv2_UrbAS_BAU_wICAGRcorr_GADJDYNofftestPQXctrps</v>
      </c>
      <c r="B2107" s="62" t="s">
        <v>221</v>
      </c>
      <c r="C2107" s="63" t="s">
        <v>278</v>
      </c>
      <c r="D2107" s="64" t="s">
        <v>120</v>
      </c>
      <c r="E2107" s="13" t="s">
        <v>181</v>
      </c>
      <c r="F2107" s="13">
        <v>1</v>
      </c>
      <c r="G2107" s="13">
        <v>1</v>
      </c>
      <c r="H2107" s="13">
        <v>1</v>
      </c>
      <c r="I2107" s="13">
        <v>1</v>
      </c>
      <c r="J2107" s="13">
        <v>1</v>
      </c>
      <c r="K2107" s="13">
        <v>1</v>
      </c>
      <c r="L2107" s="13">
        <v>1</v>
      </c>
      <c r="M2107" s="13">
        <v>1</v>
      </c>
      <c r="N2107" s="13">
        <v>1</v>
      </c>
      <c r="O2107" s="13">
        <v>0.99</v>
      </c>
      <c r="P2107" s="13">
        <v>0.99</v>
      </c>
      <c r="Q2107" s="13">
        <v>0.99</v>
      </c>
      <c r="R2107" s="13">
        <v>0.99</v>
      </c>
      <c r="S2107" s="13">
        <v>0.99</v>
      </c>
      <c r="T2107" s="13">
        <v>0.99</v>
      </c>
      <c r="U2107" s="13">
        <v>0.99</v>
      </c>
      <c r="V2107" s="13">
        <v>0.99</v>
      </c>
      <c r="W2107" s="13">
        <v>0.99</v>
      </c>
      <c r="X2107" s="13">
        <v>0.99</v>
      </c>
      <c r="Y2107" s="13">
        <v>0.99</v>
      </c>
      <c r="Z2107" s="13">
        <v>0.99</v>
      </c>
      <c r="AA2107" s="13">
        <v>0.99</v>
      </c>
      <c r="AB2107" s="13">
        <v>1</v>
      </c>
      <c r="AC2107" s="13">
        <v>1</v>
      </c>
      <c r="AD2107" s="13">
        <v>1</v>
      </c>
      <c r="AE2107" s="13">
        <v>1.01</v>
      </c>
      <c r="AF2107" s="13">
        <v>1.01</v>
      </c>
      <c r="AG2107" s="13">
        <v>1</v>
      </c>
      <c r="AH2107" s="13">
        <v>1</v>
      </c>
      <c r="AI2107" s="13">
        <v>1.01</v>
      </c>
      <c r="AJ2107" s="13">
        <v>1.01</v>
      </c>
      <c r="AK2107" s="13">
        <v>1.01</v>
      </c>
    </row>
    <row r="2108" spans="1:37" s="13" customFormat="1" x14ac:dyDescent="0.3">
      <c r="A2108" s="13" t="str">
        <f t="shared" si="52"/>
        <v>SDGbaseTRAv2_UrbAS_BAU_wICAGRcorr_GADJDYNofftestPQXccomm</v>
      </c>
      <c r="B2108" s="62" t="s">
        <v>221</v>
      </c>
      <c r="C2108" s="63" t="s">
        <v>278</v>
      </c>
      <c r="D2108" s="64" t="s">
        <v>120</v>
      </c>
      <c r="E2108" s="13" t="s">
        <v>182</v>
      </c>
      <c r="F2108" s="13">
        <v>1</v>
      </c>
      <c r="G2108" s="13">
        <v>0.96</v>
      </c>
      <c r="H2108" s="13">
        <v>0.97</v>
      </c>
      <c r="I2108" s="13">
        <v>0.98</v>
      </c>
      <c r="J2108" s="13">
        <v>0.98</v>
      </c>
      <c r="K2108" s="13">
        <v>0.99</v>
      </c>
      <c r="L2108" s="13">
        <v>0.99</v>
      </c>
      <c r="M2108" s="13">
        <v>0.99</v>
      </c>
      <c r="N2108" s="13">
        <v>0.99</v>
      </c>
      <c r="O2108" s="13">
        <v>1</v>
      </c>
      <c r="P2108" s="13">
        <v>1</v>
      </c>
      <c r="Q2108" s="13">
        <v>1</v>
      </c>
      <c r="R2108" s="13">
        <v>1.01</v>
      </c>
      <c r="S2108" s="13">
        <v>1.01</v>
      </c>
      <c r="T2108" s="13">
        <v>1.01</v>
      </c>
      <c r="U2108" s="13">
        <v>1.01</v>
      </c>
      <c r="V2108" s="13">
        <v>1.02</v>
      </c>
      <c r="W2108" s="13">
        <v>1.02</v>
      </c>
      <c r="X2108" s="13">
        <v>1.02</v>
      </c>
      <c r="Y2108" s="13">
        <v>1.02</v>
      </c>
      <c r="Z2108" s="13">
        <v>1.02</v>
      </c>
      <c r="AA2108" s="13">
        <v>1.02</v>
      </c>
      <c r="AB2108" s="13">
        <v>1.02</v>
      </c>
      <c r="AC2108" s="13">
        <v>1.03</v>
      </c>
      <c r="AD2108" s="13">
        <v>1.03</v>
      </c>
      <c r="AE2108" s="13">
        <v>1.03</v>
      </c>
      <c r="AF2108" s="13">
        <v>1.03</v>
      </c>
      <c r="AG2108" s="13">
        <v>1.03</v>
      </c>
      <c r="AH2108" s="13">
        <v>1.03</v>
      </c>
      <c r="AI2108" s="13">
        <v>1.04</v>
      </c>
      <c r="AJ2108" s="13">
        <v>1.04</v>
      </c>
      <c r="AK2108" s="13">
        <v>1.03</v>
      </c>
    </row>
    <row r="2109" spans="1:37" s="13" customFormat="1" x14ac:dyDescent="0.3">
      <c r="A2109" s="13" t="str">
        <f t="shared" si="52"/>
        <v>SDGbaseTRAv2_UrbAS_BAU_wICAGRcorr_GADJDYNofftestPQXcfsrv</v>
      </c>
      <c r="B2109" s="62" t="s">
        <v>221</v>
      </c>
      <c r="C2109" s="63" t="s">
        <v>278</v>
      </c>
      <c r="D2109" s="64" t="s">
        <v>120</v>
      </c>
      <c r="E2109" s="13" t="s">
        <v>183</v>
      </c>
      <c r="F2109" s="13">
        <v>1.04</v>
      </c>
      <c r="G2109" s="13">
        <v>1.01</v>
      </c>
      <c r="H2109" s="13">
        <v>1.02</v>
      </c>
      <c r="I2109" s="13">
        <v>1.01</v>
      </c>
      <c r="J2109" s="13">
        <v>1.01</v>
      </c>
      <c r="K2109" s="13">
        <v>1.02</v>
      </c>
      <c r="L2109" s="13">
        <v>1.02</v>
      </c>
      <c r="M2109" s="13">
        <v>1.02</v>
      </c>
      <c r="N2109" s="13">
        <v>1.03</v>
      </c>
      <c r="O2109" s="13">
        <v>1.02</v>
      </c>
      <c r="P2109" s="13">
        <v>1.03</v>
      </c>
      <c r="Q2109" s="13">
        <v>1.03</v>
      </c>
      <c r="R2109" s="13">
        <v>1.04</v>
      </c>
      <c r="S2109" s="13">
        <v>1.04</v>
      </c>
      <c r="T2109" s="13">
        <v>1.05</v>
      </c>
      <c r="U2109" s="13">
        <v>1.05</v>
      </c>
      <c r="V2109" s="13">
        <v>1.06</v>
      </c>
      <c r="W2109" s="13">
        <v>1.06</v>
      </c>
      <c r="X2109" s="13">
        <v>1.07</v>
      </c>
      <c r="Y2109" s="13">
        <v>1.07</v>
      </c>
      <c r="Z2109" s="13">
        <v>1.07</v>
      </c>
      <c r="AA2109" s="13">
        <v>1.07</v>
      </c>
      <c r="AB2109" s="13">
        <v>1.07</v>
      </c>
      <c r="AC2109" s="13">
        <v>1.06</v>
      </c>
      <c r="AD2109" s="13">
        <v>1.07</v>
      </c>
      <c r="AE2109" s="13">
        <v>1.07</v>
      </c>
      <c r="AF2109" s="13">
        <v>1.07</v>
      </c>
      <c r="AG2109" s="13">
        <v>1.07</v>
      </c>
      <c r="AH2109" s="13">
        <v>1.06</v>
      </c>
      <c r="AI2109" s="13">
        <v>1.05</v>
      </c>
      <c r="AJ2109" s="13">
        <v>1.04</v>
      </c>
      <c r="AK2109" s="13">
        <v>1.04</v>
      </c>
    </row>
    <row r="2110" spans="1:37" s="13" customFormat="1" x14ac:dyDescent="0.3">
      <c r="A2110" s="13" t="str">
        <f t="shared" si="52"/>
        <v>SDGbaseTRAv2_UrbAS_BAU_wICAGRcorr_GADJDYNofftestPQXcbsrv</v>
      </c>
      <c r="B2110" s="62" t="s">
        <v>221</v>
      </c>
      <c r="C2110" s="63" t="s">
        <v>278</v>
      </c>
      <c r="D2110" s="64" t="s">
        <v>120</v>
      </c>
      <c r="E2110" s="13" t="s">
        <v>118</v>
      </c>
      <c r="F2110" s="13">
        <v>1.04</v>
      </c>
      <c r="G2110" s="13">
        <v>1.01</v>
      </c>
      <c r="H2110" s="13">
        <v>1.02</v>
      </c>
      <c r="I2110" s="13">
        <v>1.02</v>
      </c>
      <c r="J2110" s="13">
        <v>1.02</v>
      </c>
      <c r="K2110" s="13">
        <v>1.02</v>
      </c>
      <c r="L2110" s="13">
        <v>1.02</v>
      </c>
      <c r="M2110" s="13">
        <v>1.03</v>
      </c>
      <c r="N2110" s="13">
        <v>1.03</v>
      </c>
      <c r="O2110" s="13">
        <v>1.02</v>
      </c>
      <c r="P2110" s="13">
        <v>1.03</v>
      </c>
      <c r="Q2110" s="13">
        <v>1.03</v>
      </c>
      <c r="R2110" s="13">
        <v>1.03</v>
      </c>
      <c r="S2110" s="13">
        <v>1.03</v>
      </c>
      <c r="T2110" s="13">
        <v>1.04</v>
      </c>
      <c r="U2110" s="13">
        <v>1.04</v>
      </c>
      <c r="V2110" s="13">
        <v>1.04</v>
      </c>
      <c r="W2110" s="13">
        <v>1.04</v>
      </c>
      <c r="X2110" s="13">
        <v>1.05</v>
      </c>
      <c r="Y2110" s="13">
        <v>1.05</v>
      </c>
      <c r="Z2110" s="13">
        <v>1.05</v>
      </c>
      <c r="AA2110" s="13">
        <v>1.05</v>
      </c>
      <c r="AB2110" s="13">
        <v>1.04</v>
      </c>
      <c r="AC2110" s="13">
        <v>1.04</v>
      </c>
      <c r="AD2110" s="13">
        <v>1.04</v>
      </c>
      <c r="AE2110" s="13">
        <v>1.05</v>
      </c>
      <c r="AF2110" s="13">
        <v>1.05</v>
      </c>
      <c r="AG2110" s="13">
        <v>1.05</v>
      </c>
      <c r="AH2110" s="13">
        <v>1.05</v>
      </c>
      <c r="AI2110" s="13">
        <v>1.05</v>
      </c>
      <c r="AJ2110" s="13">
        <v>1.04</v>
      </c>
      <c r="AK2110" s="13">
        <v>1.04</v>
      </c>
    </row>
    <row r="2111" spans="1:37" s="13" customFormat="1" x14ac:dyDescent="0.3">
      <c r="A2111" s="13" t="str">
        <f t="shared" si="52"/>
        <v>SDGbaseTRAv2_UrbAS_BAU_wICAGRcorr_GADJDYNofftestPQXcgsrv</v>
      </c>
      <c r="B2111" s="62" t="s">
        <v>221</v>
      </c>
      <c r="C2111" s="63" t="s">
        <v>278</v>
      </c>
      <c r="D2111" s="64" t="s">
        <v>120</v>
      </c>
      <c r="E2111" s="13" t="s">
        <v>184</v>
      </c>
      <c r="F2111" s="13">
        <v>1.02</v>
      </c>
      <c r="G2111" s="13">
        <v>1.03</v>
      </c>
      <c r="H2111" s="13">
        <v>1.04</v>
      </c>
      <c r="I2111" s="13">
        <v>1.05</v>
      </c>
      <c r="J2111" s="13">
        <v>1.07</v>
      </c>
      <c r="K2111" s="13">
        <v>1.08</v>
      </c>
      <c r="L2111" s="13">
        <v>1.08</v>
      </c>
      <c r="M2111" s="13">
        <v>1.0900000000000001</v>
      </c>
      <c r="N2111" s="13">
        <v>1.0900000000000001</v>
      </c>
      <c r="O2111" s="13">
        <v>1.0900000000000001</v>
      </c>
      <c r="P2111" s="13">
        <v>1.1000000000000001</v>
      </c>
      <c r="Q2111" s="13">
        <v>1.1000000000000001</v>
      </c>
      <c r="R2111" s="13">
        <v>1.1000000000000001</v>
      </c>
      <c r="S2111" s="13">
        <v>1.1100000000000001</v>
      </c>
      <c r="T2111" s="13">
        <v>1.1100000000000001</v>
      </c>
      <c r="U2111" s="13">
        <v>1.1100000000000001</v>
      </c>
      <c r="V2111" s="13">
        <v>1.1200000000000001</v>
      </c>
      <c r="W2111" s="13">
        <v>1.1200000000000001</v>
      </c>
      <c r="X2111" s="13">
        <v>1.1200000000000001</v>
      </c>
      <c r="Y2111" s="13">
        <v>1.1200000000000001</v>
      </c>
      <c r="Z2111" s="13">
        <v>1.1200000000000001</v>
      </c>
      <c r="AA2111" s="13">
        <v>1.1200000000000001</v>
      </c>
      <c r="AB2111" s="13">
        <v>1.1200000000000001</v>
      </c>
      <c r="AC2111" s="13">
        <v>1.1100000000000001</v>
      </c>
      <c r="AD2111" s="13">
        <v>1.1100000000000001</v>
      </c>
      <c r="AE2111" s="13">
        <v>1.1200000000000001</v>
      </c>
      <c r="AF2111" s="13">
        <v>1.1200000000000001</v>
      </c>
      <c r="AG2111" s="13">
        <v>1.1200000000000001</v>
      </c>
      <c r="AH2111" s="13">
        <v>1.1000000000000001</v>
      </c>
      <c r="AI2111" s="13">
        <v>1.0900000000000001</v>
      </c>
      <c r="AJ2111" s="13">
        <v>1.08</v>
      </c>
      <c r="AK2111" s="13">
        <v>1.07</v>
      </c>
    </row>
    <row r="2112" spans="1:37" s="13" customFormat="1" x14ac:dyDescent="0.3">
      <c r="A2112" s="13" t="str">
        <f t="shared" si="52"/>
        <v>SDGbaseTRAv2_UrbAS_BAU_wICAGRcorr_GADJDYNofftestPQXcosrv</v>
      </c>
      <c r="B2112" s="62" t="s">
        <v>221</v>
      </c>
      <c r="C2112" s="63" t="s">
        <v>278</v>
      </c>
      <c r="D2112" s="64" t="s">
        <v>120</v>
      </c>
      <c r="E2112" s="13" t="s">
        <v>185</v>
      </c>
      <c r="F2112" s="13">
        <v>1.07</v>
      </c>
      <c r="G2112" s="13">
        <v>1.1499999999999999</v>
      </c>
      <c r="H2112" s="13">
        <v>1.1299999999999999</v>
      </c>
      <c r="I2112" s="13">
        <v>1.1299999999999999</v>
      </c>
      <c r="J2112" s="13">
        <v>1.1200000000000001</v>
      </c>
      <c r="K2112" s="13">
        <v>1.1200000000000001</v>
      </c>
      <c r="L2112" s="13">
        <v>1.1200000000000001</v>
      </c>
      <c r="M2112" s="13">
        <v>1.1200000000000001</v>
      </c>
      <c r="N2112" s="13">
        <v>1.1200000000000001</v>
      </c>
      <c r="O2112" s="13">
        <v>1.1200000000000001</v>
      </c>
      <c r="P2112" s="13">
        <v>1.1200000000000001</v>
      </c>
      <c r="Q2112" s="13">
        <v>1.1200000000000001</v>
      </c>
      <c r="R2112" s="13">
        <v>1.1299999999999999</v>
      </c>
      <c r="S2112" s="13">
        <v>1.1299999999999999</v>
      </c>
      <c r="T2112" s="13">
        <v>1.1399999999999999</v>
      </c>
      <c r="U2112" s="13">
        <v>1.1399999999999999</v>
      </c>
      <c r="V2112" s="13">
        <v>1.1399999999999999</v>
      </c>
      <c r="W2112" s="13">
        <v>1.1499999999999999</v>
      </c>
      <c r="X2112" s="13">
        <v>1.1499999999999999</v>
      </c>
      <c r="Y2112" s="13">
        <v>1.1499999999999999</v>
      </c>
      <c r="Z2112" s="13">
        <v>1.1499999999999999</v>
      </c>
      <c r="AA2112" s="13">
        <v>1.1599999999999999</v>
      </c>
      <c r="AB2112" s="13">
        <v>1.1499999999999999</v>
      </c>
      <c r="AC2112" s="13">
        <v>1.1499999999999999</v>
      </c>
      <c r="AD2112" s="13">
        <v>1.1499999999999999</v>
      </c>
      <c r="AE2112" s="13">
        <v>1.1599999999999999</v>
      </c>
      <c r="AF2112" s="13">
        <v>1.1599999999999999</v>
      </c>
      <c r="AG2112" s="13">
        <v>1.1599999999999999</v>
      </c>
      <c r="AH2112" s="13">
        <v>1.1599999999999999</v>
      </c>
      <c r="AI2112" s="13">
        <v>1.1599999999999999</v>
      </c>
      <c r="AJ2112" s="13">
        <v>1.1599999999999999</v>
      </c>
      <c r="AK2112" s="13">
        <v>1.1499999999999999</v>
      </c>
    </row>
    <row r="2113" spans="1:37" s="13" customFormat="1" x14ac:dyDescent="0.3">
      <c r="A2113" s="13" t="str">
        <f t="shared" si="52"/>
        <v>SDGbaseTRAv2_UrbAS_BAU_wICAGRcorr_GADJDYNofftestPQXcimpt</v>
      </c>
      <c r="B2113" s="62" t="s">
        <v>221</v>
      </c>
      <c r="C2113" s="63" t="s">
        <v>278</v>
      </c>
      <c r="D2113" s="64" t="s">
        <v>120</v>
      </c>
      <c r="E2113" s="13" t="s">
        <v>119</v>
      </c>
      <c r="F2113" s="13">
        <v>1.01</v>
      </c>
      <c r="G2113" s="13">
        <v>1.04</v>
      </c>
      <c r="H2113" s="13">
        <v>1.05</v>
      </c>
      <c r="I2113" s="13">
        <v>1.04</v>
      </c>
      <c r="J2113" s="13">
        <v>1.04</v>
      </c>
      <c r="K2113" s="13">
        <v>1.04</v>
      </c>
      <c r="L2113" s="13">
        <v>1.05</v>
      </c>
      <c r="M2113" s="13">
        <v>1.05</v>
      </c>
      <c r="N2113" s="13">
        <v>1.05</v>
      </c>
      <c r="O2113" s="13">
        <v>1.08</v>
      </c>
      <c r="P2113" s="13">
        <v>1.0900000000000001</v>
      </c>
      <c r="Q2113" s="13">
        <v>1.0900000000000001</v>
      </c>
      <c r="R2113" s="13">
        <v>1.1000000000000001</v>
      </c>
      <c r="S2113" s="13">
        <v>1.1000000000000001</v>
      </c>
      <c r="T2113" s="13">
        <v>1.1000000000000001</v>
      </c>
      <c r="U2113" s="13">
        <v>1.1000000000000001</v>
      </c>
      <c r="V2113" s="13">
        <v>1.1000000000000001</v>
      </c>
      <c r="W2113" s="13">
        <v>1.1100000000000001</v>
      </c>
      <c r="X2113" s="13">
        <v>1.1100000000000001</v>
      </c>
      <c r="Y2113" s="13">
        <v>1.1100000000000001</v>
      </c>
      <c r="Z2113" s="13">
        <v>1.1100000000000001</v>
      </c>
      <c r="AA2113" s="13">
        <v>1.1100000000000001</v>
      </c>
      <c r="AB2113" s="13">
        <v>1.1100000000000001</v>
      </c>
      <c r="AC2113" s="13">
        <v>1.1200000000000001</v>
      </c>
      <c r="AD2113" s="13">
        <v>1.1200000000000001</v>
      </c>
      <c r="AE2113" s="13">
        <v>1.1200000000000001</v>
      </c>
      <c r="AF2113" s="13">
        <v>1.1200000000000001</v>
      </c>
      <c r="AG2113" s="13">
        <v>1.1200000000000001</v>
      </c>
      <c r="AH2113" s="13">
        <v>1.1100000000000001</v>
      </c>
      <c r="AI2113" s="13">
        <v>1.1000000000000001</v>
      </c>
      <c r="AJ2113" s="13">
        <v>1.0900000000000001</v>
      </c>
      <c r="AK2113" s="13">
        <v>1.0900000000000001</v>
      </c>
    </row>
    <row r="2114" spans="1:37" s="13" customFormat="1" x14ac:dyDescent="0.3">
      <c r="A2114" s="13" t="str">
        <f t="shared" si="52"/>
        <v>SDGbaseTRAv2_UrbAS_BAU_wICAGRcorr_GADJDYNofftestC_InvValctext</v>
      </c>
      <c r="B2114" s="62" t="s">
        <v>221</v>
      </c>
      <c r="C2114" s="63" t="s">
        <v>278</v>
      </c>
      <c r="D2114" s="64" t="s">
        <v>186</v>
      </c>
      <c r="E2114" s="13" t="s">
        <v>102</v>
      </c>
      <c r="F2114" s="13">
        <v>0.03</v>
      </c>
      <c r="G2114" s="13">
        <v>0.03</v>
      </c>
      <c r="H2114" s="13">
        <v>0.03</v>
      </c>
      <c r="I2114" s="13">
        <v>0.03</v>
      </c>
      <c r="J2114" s="13">
        <v>0.03</v>
      </c>
      <c r="K2114" s="13">
        <v>0.03</v>
      </c>
      <c r="L2114" s="13">
        <v>0.03</v>
      </c>
      <c r="M2114" s="13">
        <v>0.04</v>
      </c>
      <c r="N2114" s="13">
        <v>0.04</v>
      </c>
      <c r="O2114" s="13">
        <v>0.04</v>
      </c>
      <c r="P2114" s="13">
        <v>0.04</v>
      </c>
      <c r="Q2114" s="13">
        <v>0.04</v>
      </c>
      <c r="R2114" s="13">
        <v>0.04</v>
      </c>
      <c r="S2114" s="13">
        <v>0.04</v>
      </c>
      <c r="T2114" s="13">
        <v>0.04</v>
      </c>
      <c r="U2114" s="13">
        <v>0.05</v>
      </c>
      <c r="V2114" s="13">
        <v>0.05</v>
      </c>
      <c r="W2114" s="13">
        <v>0.05</v>
      </c>
      <c r="X2114" s="13">
        <v>0.05</v>
      </c>
      <c r="Y2114" s="13">
        <v>0.05</v>
      </c>
      <c r="Z2114" s="13">
        <v>0.05</v>
      </c>
      <c r="AA2114" s="13">
        <v>0.06</v>
      </c>
      <c r="AB2114" s="13">
        <v>0.06</v>
      </c>
      <c r="AC2114" s="13">
        <v>0.06</v>
      </c>
      <c r="AD2114" s="13">
        <v>0.06</v>
      </c>
      <c r="AE2114" s="13">
        <v>0.06</v>
      </c>
      <c r="AF2114" s="13">
        <v>0.06</v>
      </c>
      <c r="AG2114" s="13">
        <v>7.0000000000000007E-2</v>
      </c>
      <c r="AH2114" s="13">
        <v>7.0000000000000007E-2</v>
      </c>
      <c r="AI2114" s="13">
        <v>0.06</v>
      </c>
      <c r="AJ2114" s="13">
        <v>0.06</v>
      </c>
      <c r="AK2114" s="13">
        <v>0.06</v>
      </c>
    </row>
    <row r="2115" spans="1:37" s="13" customFormat="1" x14ac:dyDescent="0.3">
      <c r="A2115" s="13" t="str">
        <f t="shared" si="52"/>
        <v>SDGbaseTRAv2_UrbAS_BAU_wICAGRcorr_GADJDYNofftestC_InvValcleat</v>
      </c>
      <c r="B2115" s="62" t="s">
        <v>221</v>
      </c>
      <c r="C2115" s="63" t="s">
        <v>278</v>
      </c>
      <c r="D2115" s="64" t="s">
        <v>186</v>
      </c>
      <c r="E2115" s="13" t="s">
        <v>103</v>
      </c>
      <c r="F2115" s="13">
        <v>0</v>
      </c>
      <c r="G2115" s="13">
        <v>0</v>
      </c>
      <c r="H2115" s="13">
        <v>0</v>
      </c>
      <c r="I2115" s="13">
        <v>0</v>
      </c>
      <c r="J2115" s="13">
        <v>0</v>
      </c>
      <c r="K2115" s="13">
        <v>0</v>
      </c>
      <c r="L2115" s="13">
        <v>0</v>
      </c>
      <c r="M2115" s="13">
        <v>0</v>
      </c>
      <c r="N2115" s="13">
        <v>0</v>
      </c>
      <c r="O2115" s="13">
        <v>0</v>
      </c>
      <c r="P2115" s="13">
        <v>0</v>
      </c>
      <c r="Q2115" s="13">
        <v>0</v>
      </c>
      <c r="R2115" s="13">
        <v>0</v>
      </c>
      <c r="S2115" s="13">
        <v>0</v>
      </c>
      <c r="T2115" s="13">
        <v>0</v>
      </c>
      <c r="U2115" s="13">
        <v>0</v>
      </c>
      <c r="V2115" s="13">
        <v>0</v>
      </c>
      <c r="W2115" s="13">
        <v>0</v>
      </c>
      <c r="X2115" s="13">
        <v>0</v>
      </c>
      <c r="Y2115" s="13">
        <v>0</v>
      </c>
      <c r="Z2115" s="13">
        <v>0</v>
      </c>
      <c r="AA2115" s="13">
        <v>0</v>
      </c>
      <c r="AB2115" s="13">
        <v>0</v>
      </c>
      <c r="AC2115" s="13">
        <v>0</v>
      </c>
      <c r="AD2115" s="13">
        <v>0</v>
      </c>
      <c r="AE2115" s="13">
        <v>0</v>
      </c>
      <c r="AF2115" s="13">
        <v>0</v>
      </c>
      <c r="AG2115" s="13">
        <v>0</v>
      </c>
      <c r="AH2115" s="13">
        <v>0</v>
      </c>
      <c r="AI2115" s="13">
        <v>0</v>
      </c>
      <c r="AJ2115" s="13">
        <v>0</v>
      </c>
      <c r="AK2115" s="13">
        <v>0</v>
      </c>
    </row>
    <row r="2116" spans="1:37" s="13" customFormat="1" x14ac:dyDescent="0.3">
      <c r="A2116" s="13" t="str">
        <f t="shared" si="52"/>
        <v>SDGbaseTRAv2_UrbAS_BAU_wICAGRcorr_GADJDYNofftestC_InvValcprnt</v>
      </c>
      <c r="B2116" s="62" t="s">
        <v>221</v>
      </c>
      <c r="C2116" s="63" t="s">
        <v>278</v>
      </c>
      <c r="D2116" s="64" t="s">
        <v>186</v>
      </c>
      <c r="E2116" s="13" t="s">
        <v>104</v>
      </c>
      <c r="F2116" s="13">
        <v>0</v>
      </c>
      <c r="G2116" s="13">
        <v>0</v>
      </c>
      <c r="H2116" s="13">
        <v>0</v>
      </c>
      <c r="I2116" s="13">
        <v>0</v>
      </c>
      <c r="J2116" s="13">
        <v>0</v>
      </c>
      <c r="K2116" s="13">
        <v>0</v>
      </c>
      <c r="L2116" s="13">
        <v>0</v>
      </c>
      <c r="M2116" s="13">
        <v>0</v>
      </c>
      <c r="N2116" s="13">
        <v>0</v>
      </c>
      <c r="O2116" s="13">
        <v>0</v>
      </c>
      <c r="P2116" s="13">
        <v>0</v>
      </c>
      <c r="Q2116" s="13">
        <v>0</v>
      </c>
      <c r="R2116" s="13">
        <v>0</v>
      </c>
      <c r="S2116" s="13">
        <v>0</v>
      </c>
      <c r="T2116" s="13">
        <v>0</v>
      </c>
      <c r="U2116" s="13">
        <v>0</v>
      </c>
      <c r="V2116" s="13">
        <v>0</v>
      </c>
      <c r="W2116" s="13">
        <v>0</v>
      </c>
      <c r="X2116" s="13">
        <v>0</v>
      </c>
      <c r="Y2116" s="13">
        <v>0</v>
      </c>
      <c r="Z2116" s="13">
        <v>0</v>
      </c>
      <c r="AA2116" s="13">
        <v>0</v>
      </c>
      <c r="AB2116" s="13">
        <v>0</v>
      </c>
      <c r="AC2116" s="13">
        <v>0</v>
      </c>
      <c r="AD2116" s="13">
        <v>0</v>
      </c>
      <c r="AE2116" s="13">
        <v>0</v>
      </c>
      <c r="AF2116" s="13">
        <v>0</v>
      </c>
      <c r="AG2116" s="13">
        <v>0</v>
      </c>
      <c r="AH2116" s="13">
        <v>0</v>
      </c>
      <c r="AI2116" s="13">
        <v>0</v>
      </c>
      <c r="AJ2116" s="13">
        <v>0</v>
      </c>
      <c r="AK2116" s="13">
        <v>0</v>
      </c>
    </row>
    <row r="2117" spans="1:37" s="13" customFormat="1" x14ac:dyDescent="0.3">
      <c r="A2117" s="13" t="str">
        <f t="shared" si="52"/>
        <v>SDGbaseTRAv2_UrbAS_BAU_wICAGRcorr_GADJDYNofftestC_InvValcrubb</v>
      </c>
      <c r="B2117" s="62" t="s">
        <v>221</v>
      </c>
      <c r="C2117" s="63" t="s">
        <v>278</v>
      </c>
      <c r="D2117" s="64" t="s">
        <v>186</v>
      </c>
      <c r="E2117" s="13" t="s">
        <v>105</v>
      </c>
      <c r="F2117" s="13">
        <v>0.01</v>
      </c>
      <c r="G2117" s="13">
        <v>0.01</v>
      </c>
      <c r="H2117" s="13">
        <v>0.01</v>
      </c>
      <c r="I2117" s="13">
        <v>0.01</v>
      </c>
      <c r="J2117" s="13">
        <v>0.01</v>
      </c>
      <c r="K2117" s="13">
        <v>0.01</v>
      </c>
      <c r="L2117" s="13">
        <v>0.01</v>
      </c>
      <c r="M2117" s="13">
        <v>0.01</v>
      </c>
      <c r="N2117" s="13">
        <v>0.01</v>
      </c>
      <c r="O2117" s="13">
        <v>0.01</v>
      </c>
      <c r="P2117" s="13">
        <v>0.01</v>
      </c>
      <c r="Q2117" s="13">
        <v>0.01</v>
      </c>
      <c r="R2117" s="13">
        <v>0.01</v>
      </c>
      <c r="S2117" s="13">
        <v>0.01</v>
      </c>
      <c r="T2117" s="13">
        <v>0.01</v>
      </c>
      <c r="U2117" s="13">
        <v>0.01</v>
      </c>
      <c r="V2117" s="13">
        <v>0.01</v>
      </c>
      <c r="W2117" s="13">
        <v>0.01</v>
      </c>
      <c r="X2117" s="13">
        <v>0.01</v>
      </c>
      <c r="Y2117" s="13">
        <v>0.01</v>
      </c>
      <c r="Z2117" s="13">
        <v>0.01</v>
      </c>
      <c r="AA2117" s="13">
        <v>0.01</v>
      </c>
      <c r="AB2117" s="13">
        <v>0.01</v>
      </c>
      <c r="AC2117" s="13">
        <v>0.01</v>
      </c>
      <c r="AD2117" s="13">
        <v>0.01</v>
      </c>
      <c r="AE2117" s="13">
        <v>0.01</v>
      </c>
      <c r="AF2117" s="13">
        <v>0.01</v>
      </c>
      <c r="AG2117" s="13">
        <v>0.01</v>
      </c>
      <c r="AH2117" s="13">
        <v>0.01</v>
      </c>
      <c r="AI2117" s="13">
        <v>0.01</v>
      </c>
      <c r="AJ2117" s="13">
        <v>0.01</v>
      </c>
      <c r="AK2117" s="13">
        <v>0.01</v>
      </c>
    </row>
    <row r="2118" spans="1:37" s="13" customFormat="1" x14ac:dyDescent="0.3">
      <c r="A2118" s="13" t="str">
        <f t="shared" si="52"/>
        <v>SDGbaseTRAv2_UrbAS_BAU_wICAGRcorr_GADJDYNofftestC_InvValcplas</v>
      </c>
      <c r="B2118" s="62" t="s">
        <v>221</v>
      </c>
      <c r="C2118" s="63" t="s">
        <v>278</v>
      </c>
      <c r="D2118" s="64" t="s">
        <v>186</v>
      </c>
      <c r="E2118" s="13" t="s">
        <v>106</v>
      </c>
      <c r="F2118" s="13">
        <v>0.01</v>
      </c>
      <c r="G2118" s="13">
        <v>0.01</v>
      </c>
      <c r="H2118" s="13">
        <v>0.01</v>
      </c>
      <c r="I2118" s="13">
        <v>0.01</v>
      </c>
      <c r="J2118" s="13">
        <v>0.01</v>
      </c>
      <c r="K2118" s="13">
        <v>0.01</v>
      </c>
      <c r="L2118" s="13">
        <v>0.01</v>
      </c>
      <c r="M2118" s="13">
        <v>0.02</v>
      </c>
      <c r="N2118" s="13">
        <v>0.02</v>
      </c>
      <c r="O2118" s="13">
        <v>0.02</v>
      </c>
      <c r="P2118" s="13">
        <v>0.02</v>
      </c>
      <c r="Q2118" s="13">
        <v>0.02</v>
      </c>
      <c r="R2118" s="13">
        <v>0.02</v>
      </c>
      <c r="S2118" s="13">
        <v>0.02</v>
      </c>
      <c r="T2118" s="13">
        <v>0.02</v>
      </c>
      <c r="U2118" s="13">
        <v>0.02</v>
      </c>
      <c r="V2118" s="13">
        <v>0.02</v>
      </c>
      <c r="W2118" s="13">
        <v>0.02</v>
      </c>
      <c r="X2118" s="13">
        <v>0.02</v>
      </c>
      <c r="Y2118" s="13">
        <v>0.02</v>
      </c>
      <c r="Z2118" s="13">
        <v>0.02</v>
      </c>
      <c r="AA2118" s="13">
        <v>0.02</v>
      </c>
      <c r="AB2118" s="13">
        <v>0.02</v>
      </c>
      <c r="AC2118" s="13">
        <v>0.02</v>
      </c>
      <c r="AD2118" s="13">
        <v>0.03</v>
      </c>
      <c r="AE2118" s="13">
        <v>0.03</v>
      </c>
      <c r="AF2118" s="13">
        <v>0.03</v>
      </c>
      <c r="AG2118" s="13">
        <v>0.03</v>
      </c>
      <c r="AH2118" s="13">
        <v>0.03</v>
      </c>
      <c r="AI2118" s="13">
        <v>0.03</v>
      </c>
      <c r="AJ2118" s="13">
        <v>0.03</v>
      </c>
      <c r="AK2118" s="13">
        <v>0.03</v>
      </c>
    </row>
    <row r="2119" spans="1:37" s="13" customFormat="1" x14ac:dyDescent="0.3">
      <c r="A2119" s="13" t="str">
        <f t="shared" si="52"/>
        <v>SDGbaseTRAv2_UrbAS_BAU_wICAGRcorr_GADJDYNofftestC_InvValcnmet</v>
      </c>
      <c r="B2119" s="62" t="s">
        <v>221</v>
      </c>
      <c r="C2119" s="63" t="s">
        <v>278</v>
      </c>
      <c r="D2119" s="64" t="s">
        <v>186</v>
      </c>
      <c r="E2119" s="13" t="s">
        <v>107</v>
      </c>
      <c r="F2119" s="13">
        <v>0.03</v>
      </c>
      <c r="G2119" s="13">
        <v>0.03</v>
      </c>
      <c r="H2119" s="13">
        <v>0.03</v>
      </c>
      <c r="I2119" s="13">
        <v>0.03</v>
      </c>
      <c r="J2119" s="13">
        <v>0.03</v>
      </c>
      <c r="K2119" s="13">
        <v>0.03</v>
      </c>
      <c r="L2119" s="13">
        <v>0.03</v>
      </c>
      <c r="M2119" s="13">
        <v>0.03</v>
      </c>
      <c r="N2119" s="13">
        <v>0.03</v>
      </c>
      <c r="O2119" s="13">
        <v>0.03</v>
      </c>
      <c r="P2119" s="13">
        <v>0.03</v>
      </c>
      <c r="Q2119" s="13">
        <v>0.03</v>
      </c>
      <c r="R2119" s="13">
        <v>0.04</v>
      </c>
      <c r="S2119" s="13">
        <v>0.04</v>
      </c>
      <c r="T2119" s="13">
        <v>0.04</v>
      </c>
      <c r="U2119" s="13">
        <v>0.04</v>
      </c>
      <c r="V2119" s="13">
        <v>0.04</v>
      </c>
      <c r="W2119" s="13">
        <v>0.04</v>
      </c>
      <c r="X2119" s="13">
        <v>0.04</v>
      </c>
      <c r="Y2119" s="13">
        <v>0.05</v>
      </c>
      <c r="Z2119" s="13">
        <v>0.05</v>
      </c>
      <c r="AA2119" s="13">
        <v>0.05</v>
      </c>
      <c r="AB2119" s="13">
        <v>0.05</v>
      </c>
      <c r="AC2119" s="13">
        <v>0.05</v>
      </c>
      <c r="AD2119" s="13">
        <v>0.05</v>
      </c>
      <c r="AE2119" s="13">
        <v>0.05</v>
      </c>
      <c r="AF2119" s="13">
        <v>0.05</v>
      </c>
      <c r="AG2119" s="13">
        <v>0.06</v>
      </c>
      <c r="AH2119" s="13">
        <v>0.06</v>
      </c>
      <c r="AI2119" s="13">
        <v>0.06</v>
      </c>
      <c r="AJ2119" s="13">
        <v>0.06</v>
      </c>
      <c r="AK2119" s="13">
        <v>0.06</v>
      </c>
    </row>
    <row r="2120" spans="1:37" s="13" customFormat="1" x14ac:dyDescent="0.3">
      <c r="A2120" s="13" t="str">
        <f t="shared" si="52"/>
        <v>SDGbaseTRAv2_UrbAS_BAU_wICAGRcorr_GADJDYNofftestC_InvValcnfrm</v>
      </c>
      <c r="B2120" s="62" t="s">
        <v>221</v>
      </c>
      <c r="C2120" s="63" t="s">
        <v>278</v>
      </c>
      <c r="D2120" s="64" t="s">
        <v>186</v>
      </c>
      <c r="E2120" s="13" t="s">
        <v>108</v>
      </c>
      <c r="F2120" s="13">
        <v>1.58</v>
      </c>
      <c r="G2120" s="13">
        <v>1.49</v>
      </c>
      <c r="H2120" s="13">
        <v>1.61</v>
      </c>
      <c r="I2120" s="13">
        <v>1.72</v>
      </c>
      <c r="J2120" s="13">
        <v>1.8</v>
      </c>
      <c r="K2120" s="13">
        <v>1.87</v>
      </c>
      <c r="L2120" s="13">
        <v>1.91</v>
      </c>
      <c r="M2120" s="13">
        <v>1.91</v>
      </c>
      <c r="N2120" s="13">
        <v>1.93</v>
      </c>
      <c r="O2120" s="13">
        <v>1.9</v>
      </c>
      <c r="P2120" s="13">
        <v>1.92</v>
      </c>
      <c r="Q2120" s="13">
        <v>1.97</v>
      </c>
      <c r="R2120" s="13">
        <v>2.02</v>
      </c>
      <c r="S2120" s="13">
        <v>2.08</v>
      </c>
      <c r="T2120" s="13">
        <v>2.15</v>
      </c>
      <c r="U2120" s="13">
        <v>2.2200000000000002</v>
      </c>
      <c r="V2120" s="13">
        <v>2.2400000000000002</v>
      </c>
      <c r="W2120" s="13">
        <v>2.29</v>
      </c>
      <c r="X2120" s="13">
        <v>2.38</v>
      </c>
      <c r="Y2120" s="13">
        <v>2.4500000000000002</v>
      </c>
      <c r="Z2120" s="13">
        <v>2.52</v>
      </c>
      <c r="AA2120" s="13">
        <v>2.59</v>
      </c>
      <c r="AB2120" s="13">
        <v>2.91</v>
      </c>
      <c r="AC2120" s="13">
        <v>3.13</v>
      </c>
      <c r="AD2120" s="13">
        <v>3.24</v>
      </c>
      <c r="AE2120" s="13">
        <v>3.32</v>
      </c>
      <c r="AF2120" s="13">
        <v>3.4</v>
      </c>
      <c r="AG2120" s="13">
        <v>3.5</v>
      </c>
      <c r="AH2120" s="13">
        <v>3.8</v>
      </c>
      <c r="AI2120" s="13">
        <v>4.0599999999999996</v>
      </c>
      <c r="AJ2120" s="13">
        <v>4.17</v>
      </c>
      <c r="AK2120" s="13">
        <v>4.24</v>
      </c>
    </row>
    <row r="2121" spans="1:37" s="13" customFormat="1" x14ac:dyDescent="0.3">
      <c r="A2121" s="13" t="str">
        <f t="shared" si="52"/>
        <v>SDGbaseTRAv2_UrbAS_BAU_wICAGRcorr_GADJDYNofftestC_InvValcmetp</v>
      </c>
      <c r="B2121" s="62" t="s">
        <v>221</v>
      </c>
      <c r="C2121" s="63" t="s">
        <v>278</v>
      </c>
      <c r="D2121" s="64" t="s">
        <v>186</v>
      </c>
      <c r="E2121" s="13" t="s">
        <v>109</v>
      </c>
      <c r="F2121" s="13">
        <v>2.84</v>
      </c>
      <c r="G2121" s="13">
        <v>2.77</v>
      </c>
      <c r="H2121" s="13">
        <v>2.88</v>
      </c>
      <c r="I2121" s="13">
        <v>2.98</v>
      </c>
      <c r="J2121" s="13">
        <v>3.04</v>
      </c>
      <c r="K2121" s="13">
        <v>3.11</v>
      </c>
      <c r="L2121" s="13">
        <v>3.18</v>
      </c>
      <c r="M2121" s="13">
        <v>3.25</v>
      </c>
      <c r="N2121" s="13">
        <v>3.33</v>
      </c>
      <c r="O2121" s="13">
        <v>3.4</v>
      </c>
      <c r="P2121" s="13">
        <v>3.5</v>
      </c>
      <c r="Q2121" s="13">
        <v>3.6</v>
      </c>
      <c r="R2121" s="13">
        <v>3.71</v>
      </c>
      <c r="S2121" s="13">
        <v>3.83</v>
      </c>
      <c r="T2121" s="13">
        <v>3.96</v>
      </c>
      <c r="U2121" s="13">
        <v>4.1100000000000003</v>
      </c>
      <c r="V2121" s="13">
        <v>4.21</v>
      </c>
      <c r="W2121" s="13">
        <v>4.3499999999999996</v>
      </c>
      <c r="X2121" s="13">
        <v>4.5599999999999996</v>
      </c>
      <c r="Y2121" s="13">
        <v>4.6900000000000004</v>
      </c>
      <c r="Z2121" s="13">
        <v>4.84</v>
      </c>
      <c r="AA2121" s="13">
        <v>4.97</v>
      </c>
      <c r="AB2121" s="13">
        <v>5.13</v>
      </c>
      <c r="AC2121" s="13">
        <v>5.29</v>
      </c>
      <c r="AD2121" s="13">
        <v>5.44</v>
      </c>
      <c r="AE2121" s="13">
        <v>5.61</v>
      </c>
      <c r="AF2121" s="13">
        <v>5.77</v>
      </c>
      <c r="AG2121" s="13">
        <v>5.96</v>
      </c>
      <c r="AH2121" s="13">
        <v>5.97</v>
      </c>
      <c r="AI2121" s="13">
        <v>5.97</v>
      </c>
      <c r="AJ2121" s="13">
        <v>5.97</v>
      </c>
      <c r="AK2121" s="13">
        <v>5.96</v>
      </c>
    </row>
    <row r="2122" spans="1:37" s="13" customFormat="1" x14ac:dyDescent="0.3">
      <c r="A2122" s="13" t="str">
        <f t="shared" si="52"/>
        <v>SDGbaseTRAv2_UrbAS_BAU_wICAGRcorr_GADJDYNofftestC_InvValcmach</v>
      </c>
      <c r="B2122" s="62" t="s">
        <v>221</v>
      </c>
      <c r="C2122" s="63" t="s">
        <v>278</v>
      </c>
      <c r="D2122" s="64" t="s">
        <v>186</v>
      </c>
      <c r="E2122" s="13" t="s">
        <v>110</v>
      </c>
      <c r="F2122" s="13">
        <v>159.36000000000001</v>
      </c>
      <c r="G2122" s="13">
        <v>150.74</v>
      </c>
      <c r="H2122" s="13">
        <v>156.97</v>
      </c>
      <c r="I2122" s="13">
        <v>161.77000000000001</v>
      </c>
      <c r="J2122" s="13">
        <v>165.29</v>
      </c>
      <c r="K2122" s="13">
        <v>169.14</v>
      </c>
      <c r="L2122" s="13">
        <v>173.41</v>
      </c>
      <c r="M2122" s="13">
        <v>177.54</v>
      </c>
      <c r="N2122" s="13">
        <v>182.23</v>
      </c>
      <c r="O2122" s="13">
        <v>188.96</v>
      </c>
      <c r="P2122" s="13">
        <v>195.07</v>
      </c>
      <c r="Q2122" s="13">
        <v>200.81</v>
      </c>
      <c r="R2122" s="13">
        <v>206.73</v>
      </c>
      <c r="S2122" s="13">
        <v>213.68</v>
      </c>
      <c r="T2122" s="13">
        <v>221.04</v>
      </c>
      <c r="U2122" s="13">
        <v>229.48</v>
      </c>
      <c r="V2122" s="13">
        <v>237.18</v>
      </c>
      <c r="W2122" s="13">
        <v>245.68</v>
      </c>
      <c r="X2122" s="13">
        <v>255.33</v>
      </c>
      <c r="Y2122" s="13">
        <v>263.02999999999997</v>
      </c>
      <c r="Z2122" s="13">
        <v>271.02</v>
      </c>
      <c r="AA2122" s="13">
        <v>279.04000000000002</v>
      </c>
      <c r="AB2122" s="13">
        <v>290.98</v>
      </c>
      <c r="AC2122" s="13">
        <v>301.18</v>
      </c>
      <c r="AD2122" s="13">
        <v>310.24</v>
      </c>
      <c r="AE2122" s="13">
        <v>319.35000000000002</v>
      </c>
      <c r="AF2122" s="13">
        <v>328.74</v>
      </c>
      <c r="AG2122" s="13">
        <v>338.46</v>
      </c>
      <c r="AH2122" s="13">
        <v>342.25</v>
      </c>
      <c r="AI2122" s="13">
        <v>344.21</v>
      </c>
      <c r="AJ2122" s="13">
        <v>344.77</v>
      </c>
      <c r="AK2122" s="13">
        <v>344.29</v>
      </c>
    </row>
    <row r="2123" spans="1:37" s="13" customFormat="1" x14ac:dyDescent="0.3">
      <c r="A2123" s="13" t="str">
        <f t="shared" si="52"/>
        <v>SDGbaseTRAv2_UrbAS_BAU_wICAGRcorr_GADJDYNofftestC_InvValcemch</v>
      </c>
      <c r="B2123" s="62" t="s">
        <v>221</v>
      </c>
      <c r="C2123" s="63" t="s">
        <v>278</v>
      </c>
      <c r="D2123" s="64" t="s">
        <v>186</v>
      </c>
      <c r="E2123" s="13" t="s">
        <v>111</v>
      </c>
      <c r="F2123" s="13">
        <v>74.739999999999995</v>
      </c>
      <c r="G2123" s="13">
        <v>69.61</v>
      </c>
      <c r="H2123" s="13">
        <v>72.650000000000006</v>
      </c>
      <c r="I2123" s="13">
        <v>74.989999999999995</v>
      </c>
      <c r="J2123" s="13">
        <v>76.7</v>
      </c>
      <c r="K2123" s="13">
        <v>78.510000000000005</v>
      </c>
      <c r="L2123" s="13">
        <v>80.489999999999995</v>
      </c>
      <c r="M2123" s="13">
        <v>82.35</v>
      </c>
      <c r="N2123" s="13">
        <v>84.5</v>
      </c>
      <c r="O2123" s="13">
        <v>87.47</v>
      </c>
      <c r="P2123" s="13">
        <v>90.29</v>
      </c>
      <c r="Q2123" s="13">
        <v>92.99</v>
      </c>
      <c r="R2123" s="13">
        <v>95.74</v>
      </c>
      <c r="S2123" s="13">
        <v>98.93</v>
      </c>
      <c r="T2123" s="13">
        <v>102.32</v>
      </c>
      <c r="U2123" s="13">
        <v>106.19</v>
      </c>
      <c r="V2123" s="13">
        <v>109.8</v>
      </c>
      <c r="W2123" s="13">
        <v>113.63</v>
      </c>
      <c r="X2123" s="13">
        <v>117.74</v>
      </c>
      <c r="Y2123" s="13">
        <v>121.3</v>
      </c>
      <c r="Z2123" s="13">
        <v>125</v>
      </c>
      <c r="AA2123" s="13">
        <v>128.71</v>
      </c>
      <c r="AB2123" s="13">
        <v>134.56</v>
      </c>
      <c r="AC2123" s="13">
        <v>139.46</v>
      </c>
      <c r="AD2123" s="13">
        <v>143.63999999999999</v>
      </c>
      <c r="AE2123" s="13">
        <v>147.81</v>
      </c>
      <c r="AF2123" s="13">
        <v>152.1</v>
      </c>
      <c r="AG2123" s="13">
        <v>156.21</v>
      </c>
      <c r="AH2123" s="13">
        <v>158.04</v>
      </c>
      <c r="AI2123" s="13">
        <v>158.83000000000001</v>
      </c>
      <c r="AJ2123" s="13">
        <v>158.80000000000001</v>
      </c>
      <c r="AK2123" s="13">
        <v>158.46</v>
      </c>
    </row>
    <row r="2124" spans="1:37" s="13" customFormat="1" x14ac:dyDescent="0.3">
      <c r="A2124" s="13" t="str">
        <f t="shared" si="52"/>
        <v>SDGbaseTRAv2_UrbAS_BAU_wICAGRcorr_GADJDYNofftestC_InvValcsequ</v>
      </c>
      <c r="B2124" s="62" t="s">
        <v>221</v>
      </c>
      <c r="C2124" s="63" t="s">
        <v>278</v>
      </c>
      <c r="D2124" s="64" t="s">
        <v>186</v>
      </c>
      <c r="E2124" s="13" t="s">
        <v>112</v>
      </c>
      <c r="F2124" s="13">
        <v>34.74</v>
      </c>
      <c r="G2124" s="13">
        <v>32.020000000000003</v>
      </c>
      <c r="H2124" s="13">
        <v>33.340000000000003</v>
      </c>
      <c r="I2124" s="13">
        <v>34.21</v>
      </c>
      <c r="J2124" s="13">
        <v>34.92</v>
      </c>
      <c r="K2124" s="13">
        <v>35.729999999999997</v>
      </c>
      <c r="L2124" s="13">
        <v>36.65</v>
      </c>
      <c r="M2124" s="13">
        <v>37.6</v>
      </c>
      <c r="N2124" s="13">
        <v>38.67</v>
      </c>
      <c r="O2124" s="13">
        <v>40.57</v>
      </c>
      <c r="P2124" s="13">
        <v>41.98</v>
      </c>
      <c r="Q2124" s="13">
        <v>43.21</v>
      </c>
      <c r="R2124" s="13">
        <v>44.45</v>
      </c>
      <c r="S2124" s="13">
        <v>45.93</v>
      </c>
      <c r="T2124" s="13">
        <v>47.51</v>
      </c>
      <c r="U2124" s="13">
        <v>49.31</v>
      </c>
      <c r="V2124" s="13">
        <v>51.15</v>
      </c>
      <c r="W2124" s="13">
        <v>53</v>
      </c>
      <c r="X2124" s="13">
        <v>54.77</v>
      </c>
      <c r="Y2124" s="13">
        <v>56.42</v>
      </c>
      <c r="Z2124" s="13">
        <v>58.12</v>
      </c>
      <c r="AA2124" s="13">
        <v>59.85</v>
      </c>
      <c r="AB2124" s="13">
        <v>62.35</v>
      </c>
      <c r="AC2124" s="13">
        <v>64.489999999999995</v>
      </c>
      <c r="AD2124" s="13">
        <v>66.42</v>
      </c>
      <c r="AE2124" s="13">
        <v>68.36</v>
      </c>
      <c r="AF2124" s="13">
        <v>70.38</v>
      </c>
      <c r="AG2124" s="13">
        <v>72.349999999999994</v>
      </c>
      <c r="AH2124" s="13">
        <v>72.930000000000007</v>
      </c>
      <c r="AI2124" s="13">
        <v>72.95</v>
      </c>
      <c r="AJ2124" s="13">
        <v>72.8</v>
      </c>
      <c r="AK2124" s="13">
        <v>72.430000000000007</v>
      </c>
    </row>
    <row r="2125" spans="1:37" s="13" customFormat="1" x14ac:dyDescent="0.3">
      <c r="A2125" s="13" t="str">
        <f t="shared" si="52"/>
        <v>SDGbaseTRAv2_UrbAS_BAU_wICAGRcorr_GADJDYNofftestC_InvValcvehi</v>
      </c>
      <c r="B2125" s="62" t="s">
        <v>221</v>
      </c>
      <c r="C2125" s="63" t="s">
        <v>278</v>
      </c>
      <c r="D2125" s="64" t="s">
        <v>186</v>
      </c>
      <c r="E2125" s="13" t="s">
        <v>113</v>
      </c>
      <c r="F2125" s="13">
        <v>115.65</v>
      </c>
      <c r="G2125" s="13">
        <v>107.23</v>
      </c>
      <c r="H2125" s="13">
        <v>111.8</v>
      </c>
      <c r="I2125" s="13">
        <v>115.61</v>
      </c>
      <c r="J2125" s="13">
        <v>118.35</v>
      </c>
      <c r="K2125" s="13">
        <v>121.2</v>
      </c>
      <c r="L2125" s="13">
        <v>124.23</v>
      </c>
      <c r="M2125" s="13">
        <v>126.79</v>
      </c>
      <c r="N2125" s="13">
        <v>129.94999999999999</v>
      </c>
      <c r="O2125" s="13">
        <v>133.91</v>
      </c>
      <c r="P2125" s="13">
        <v>138.16999999999999</v>
      </c>
      <c r="Q2125" s="13">
        <v>142.34</v>
      </c>
      <c r="R2125" s="13">
        <v>146.66999999999999</v>
      </c>
      <c r="S2125" s="13">
        <v>151.65</v>
      </c>
      <c r="T2125" s="13">
        <v>156.87</v>
      </c>
      <c r="U2125" s="13">
        <v>162.81</v>
      </c>
      <c r="V2125" s="13">
        <v>168.49</v>
      </c>
      <c r="W2125" s="13">
        <v>174.45</v>
      </c>
      <c r="X2125" s="13">
        <v>180.76</v>
      </c>
      <c r="Y2125" s="13">
        <v>189.87</v>
      </c>
      <c r="Z2125" s="13">
        <v>199.66</v>
      </c>
      <c r="AA2125" s="13">
        <v>209.51</v>
      </c>
      <c r="AB2125" s="13">
        <v>220.59</v>
      </c>
      <c r="AC2125" s="13">
        <v>229.89</v>
      </c>
      <c r="AD2125" s="13">
        <v>237.5</v>
      </c>
      <c r="AE2125" s="13">
        <v>244.84</v>
      </c>
      <c r="AF2125" s="13">
        <v>252.26</v>
      </c>
      <c r="AG2125" s="13">
        <v>258.91000000000003</v>
      </c>
      <c r="AH2125" s="13">
        <v>263.08</v>
      </c>
      <c r="AI2125" s="13">
        <v>266.45999999999998</v>
      </c>
      <c r="AJ2125" s="13">
        <v>267.91000000000003</v>
      </c>
      <c r="AK2125" s="13">
        <v>268.16000000000003</v>
      </c>
    </row>
    <row r="2126" spans="1:37" s="13" customFormat="1" x14ac:dyDescent="0.3">
      <c r="A2126" s="13" t="str">
        <f t="shared" si="52"/>
        <v>SDGbaseTRAv2_UrbAS_BAU_wICAGRcorr_GADJDYNofftestC_InvValctequ</v>
      </c>
      <c r="B2126" s="62" t="s">
        <v>221</v>
      </c>
      <c r="C2126" s="63" t="s">
        <v>278</v>
      </c>
      <c r="D2126" s="64" t="s">
        <v>186</v>
      </c>
      <c r="E2126" s="13" t="s">
        <v>114</v>
      </c>
      <c r="F2126" s="13">
        <v>11.68</v>
      </c>
      <c r="G2126" s="13">
        <v>11.17</v>
      </c>
      <c r="H2126" s="13">
        <v>11.61</v>
      </c>
      <c r="I2126" s="13">
        <v>12.05</v>
      </c>
      <c r="J2126" s="13">
        <v>12.35</v>
      </c>
      <c r="K2126" s="13">
        <v>12.66</v>
      </c>
      <c r="L2126" s="13">
        <v>12.98</v>
      </c>
      <c r="M2126" s="13">
        <v>13.22</v>
      </c>
      <c r="N2126" s="13">
        <v>13.52</v>
      </c>
      <c r="O2126" s="13">
        <v>13.76</v>
      </c>
      <c r="P2126" s="13">
        <v>14.14</v>
      </c>
      <c r="Q2126" s="13">
        <v>14.55</v>
      </c>
      <c r="R2126" s="13">
        <v>15.01</v>
      </c>
      <c r="S2126" s="13">
        <v>15.53</v>
      </c>
      <c r="T2126" s="13">
        <v>16.07</v>
      </c>
      <c r="U2126" s="13">
        <v>16.690000000000001</v>
      </c>
      <c r="V2126" s="13">
        <v>17.27</v>
      </c>
      <c r="W2126" s="13">
        <v>17.89</v>
      </c>
      <c r="X2126" s="13">
        <v>18.59</v>
      </c>
      <c r="Y2126" s="13">
        <v>19.190000000000001</v>
      </c>
      <c r="Z2126" s="13">
        <v>19.84</v>
      </c>
      <c r="AA2126" s="13">
        <v>20.47</v>
      </c>
      <c r="AB2126" s="13">
        <v>21.65</v>
      </c>
      <c r="AC2126" s="13">
        <v>22.59</v>
      </c>
      <c r="AD2126" s="13">
        <v>23.28</v>
      </c>
      <c r="AE2126" s="13">
        <v>23.95</v>
      </c>
      <c r="AF2126" s="13">
        <v>24.63</v>
      </c>
      <c r="AG2126" s="13">
        <v>25.38</v>
      </c>
      <c r="AH2126" s="13">
        <v>26.06</v>
      </c>
      <c r="AI2126" s="13">
        <v>26.63</v>
      </c>
      <c r="AJ2126" s="13">
        <v>26.88</v>
      </c>
      <c r="AK2126" s="13">
        <v>27</v>
      </c>
    </row>
    <row r="2127" spans="1:37" s="13" customFormat="1" x14ac:dyDescent="0.3">
      <c r="A2127" s="13" t="str">
        <f t="shared" ref="A2127:A2190" si="53">_xlfn.CONCAT(C2127,D2127,E2127)</f>
        <v>SDGbaseTRAv2_UrbAS_BAU_wICAGRcorr_GADJDYNofftestC_InvValcfurn</v>
      </c>
      <c r="B2127" s="62" t="s">
        <v>221</v>
      </c>
      <c r="C2127" s="63" t="s">
        <v>278</v>
      </c>
      <c r="D2127" s="64" t="s">
        <v>186</v>
      </c>
      <c r="E2127" s="13" t="s">
        <v>115</v>
      </c>
      <c r="F2127" s="13">
        <v>28.64</v>
      </c>
      <c r="G2127" s="13">
        <v>27.16</v>
      </c>
      <c r="H2127" s="13">
        <v>27.97</v>
      </c>
      <c r="I2127" s="13">
        <v>28.68</v>
      </c>
      <c r="J2127" s="13">
        <v>29.19</v>
      </c>
      <c r="K2127" s="13">
        <v>29.77</v>
      </c>
      <c r="L2127" s="13">
        <v>30.49</v>
      </c>
      <c r="M2127" s="13">
        <v>31.32</v>
      </c>
      <c r="N2127" s="13">
        <v>32.19</v>
      </c>
      <c r="O2127" s="13">
        <v>33.090000000000003</v>
      </c>
      <c r="P2127" s="13">
        <v>34.11</v>
      </c>
      <c r="Q2127" s="13">
        <v>35.119999999999997</v>
      </c>
      <c r="R2127" s="13">
        <v>36.130000000000003</v>
      </c>
      <c r="S2127" s="13">
        <v>37.32</v>
      </c>
      <c r="T2127" s="13">
        <v>38.590000000000003</v>
      </c>
      <c r="U2127" s="13">
        <v>40.049999999999997</v>
      </c>
      <c r="V2127" s="13">
        <v>41.51</v>
      </c>
      <c r="W2127" s="13">
        <v>42.98</v>
      </c>
      <c r="X2127" s="13">
        <v>44.44</v>
      </c>
      <c r="Y2127" s="13">
        <v>45.78</v>
      </c>
      <c r="Z2127" s="13">
        <v>47.18</v>
      </c>
      <c r="AA2127" s="13">
        <v>48.55</v>
      </c>
      <c r="AB2127" s="13">
        <v>49.65</v>
      </c>
      <c r="AC2127" s="13">
        <v>50.84</v>
      </c>
      <c r="AD2127" s="13">
        <v>52.31</v>
      </c>
      <c r="AE2127" s="13">
        <v>53.92</v>
      </c>
      <c r="AF2127" s="13">
        <v>55.61</v>
      </c>
      <c r="AG2127" s="13">
        <v>57.29</v>
      </c>
      <c r="AH2127" s="13">
        <v>56.86</v>
      </c>
      <c r="AI2127" s="13">
        <v>56.28</v>
      </c>
      <c r="AJ2127" s="13">
        <v>56.02</v>
      </c>
      <c r="AK2127" s="13">
        <v>55.7</v>
      </c>
    </row>
    <row r="2128" spans="1:37" s="13" customFormat="1" x14ac:dyDescent="0.3">
      <c r="A2128" s="13" t="str">
        <f t="shared" si="53"/>
        <v>SDGbaseTRAv2_UrbAS_BAU_wICAGRcorr_GADJDYNofftestC_InvValcoman</v>
      </c>
      <c r="B2128" s="62" t="s">
        <v>221</v>
      </c>
      <c r="C2128" s="63" t="s">
        <v>278</v>
      </c>
      <c r="D2128" s="64" t="s">
        <v>186</v>
      </c>
      <c r="E2128" s="13" t="s">
        <v>116</v>
      </c>
      <c r="F2128" s="13">
        <v>1.75</v>
      </c>
      <c r="G2128" s="13">
        <v>1.66</v>
      </c>
      <c r="H2128" s="13">
        <v>1.7</v>
      </c>
      <c r="I2128" s="13">
        <v>1.73</v>
      </c>
      <c r="J2128" s="13">
        <v>1.76</v>
      </c>
      <c r="K2128" s="13">
        <v>1.79</v>
      </c>
      <c r="L2128" s="13">
        <v>1.84</v>
      </c>
      <c r="M2128" s="13">
        <v>1.89</v>
      </c>
      <c r="N2128" s="13">
        <v>1.94</v>
      </c>
      <c r="O2128" s="13">
        <v>2.0299999999999998</v>
      </c>
      <c r="P2128" s="13">
        <v>2.08</v>
      </c>
      <c r="Q2128" s="13">
        <v>2.12</v>
      </c>
      <c r="R2128" s="13">
        <v>2.17</v>
      </c>
      <c r="S2128" s="13">
        <v>2.23</v>
      </c>
      <c r="T2128" s="13">
        <v>2.2999999999999998</v>
      </c>
      <c r="U2128" s="13">
        <v>2.38</v>
      </c>
      <c r="V2128" s="13">
        <v>2.4700000000000002</v>
      </c>
      <c r="W2128" s="13">
        <v>2.5499999999999998</v>
      </c>
      <c r="X2128" s="13">
        <v>2.64</v>
      </c>
      <c r="Y2128" s="13">
        <v>2.71</v>
      </c>
      <c r="Z2128" s="13">
        <v>2.8</v>
      </c>
      <c r="AA2128" s="13">
        <v>2.88</v>
      </c>
      <c r="AB2128" s="13">
        <v>2.96</v>
      </c>
      <c r="AC2128" s="13">
        <v>3.04</v>
      </c>
      <c r="AD2128" s="13">
        <v>3.13</v>
      </c>
      <c r="AE2128" s="13">
        <v>3.23</v>
      </c>
      <c r="AF2128" s="13">
        <v>3.34</v>
      </c>
      <c r="AG2128" s="13">
        <v>3.44</v>
      </c>
      <c r="AH2128" s="13">
        <v>3.45</v>
      </c>
      <c r="AI2128" s="13">
        <v>3.44</v>
      </c>
      <c r="AJ2128" s="13">
        <v>3.44</v>
      </c>
      <c r="AK2128" s="13">
        <v>3.45</v>
      </c>
    </row>
    <row r="2129" spans="1:37" s="13" customFormat="1" x14ac:dyDescent="0.3">
      <c r="A2129" s="13" t="str">
        <f t="shared" si="53"/>
        <v>SDGbaseTRAv2_UrbAS_BAU_wICAGRcorr_GADJDYNofftestC_InvValccons</v>
      </c>
      <c r="B2129" s="62" t="s">
        <v>221</v>
      </c>
      <c r="C2129" s="63" t="s">
        <v>278</v>
      </c>
      <c r="D2129" s="64" t="s">
        <v>186</v>
      </c>
      <c r="E2129" s="13" t="s">
        <v>117</v>
      </c>
      <c r="F2129" s="13">
        <v>407.96</v>
      </c>
      <c r="G2129" s="13">
        <v>394.25</v>
      </c>
      <c r="H2129" s="13">
        <v>403.31</v>
      </c>
      <c r="I2129" s="13">
        <v>414.73</v>
      </c>
      <c r="J2129" s="13">
        <v>425.49</v>
      </c>
      <c r="K2129" s="13">
        <v>430.89</v>
      </c>
      <c r="L2129" s="13">
        <v>439.31</v>
      </c>
      <c r="M2129" s="13">
        <v>450.14</v>
      </c>
      <c r="N2129" s="13">
        <v>461.68</v>
      </c>
      <c r="O2129" s="13">
        <v>473.48</v>
      </c>
      <c r="P2129" s="13">
        <v>487.35</v>
      </c>
      <c r="Q2129" s="13">
        <v>501.4</v>
      </c>
      <c r="R2129" s="13">
        <v>514.59</v>
      </c>
      <c r="S2129" s="13">
        <v>531.49</v>
      </c>
      <c r="T2129" s="13">
        <v>549.34</v>
      </c>
      <c r="U2129" s="13">
        <v>569.83000000000004</v>
      </c>
      <c r="V2129" s="13">
        <v>590.16</v>
      </c>
      <c r="W2129" s="13">
        <v>611.02</v>
      </c>
      <c r="X2129" s="13">
        <v>632.57000000000005</v>
      </c>
      <c r="Y2129" s="13">
        <v>651.52</v>
      </c>
      <c r="Z2129" s="13">
        <v>671.79</v>
      </c>
      <c r="AA2129" s="13">
        <v>690.99</v>
      </c>
      <c r="AB2129" s="13">
        <v>705.83</v>
      </c>
      <c r="AC2129" s="13">
        <v>722.76</v>
      </c>
      <c r="AD2129" s="13">
        <v>744.3</v>
      </c>
      <c r="AE2129" s="13">
        <v>767.92</v>
      </c>
      <c r="AF2129" s="13">
        <v>792.45</v>
      </c>
      <c r="AG2129" s="13">
        <v>816.99</v>
      </c>
      <c r="AH2129" s="13">
        <v>813.74</v>
      </c>
      <c r="AI2129" s="13">
        <v>807.79</v>
      </c>
      <c r="AJ2129" s="13">
        <v>805.73</v>
      </c>
      <c r="AK2129" s="13">
        <v>802.75</v>
      </c>
    </row>
    <row r="2130" spans="1:37" s="13" customFormat="1" x14ac:dyDescent="0.3">
      <c r="A2130" s="13" t="str">
        <f t="shared" si="53"/>
        <v>SDGbaseTRAv2_UrbAS_BAU_wICAGRcorr_GADJDYNofftestC_InvValcbsrv</v>
      </c>
      <c r="B2130" s="62" t="s">
        <v>221</v>
      </c>
      <c r="C2130" s="63" t="s">
        <v>278</v>
      </c>
      <c r="D2130" s="64" t="s">
        <v>186</v>
      </c>
      <c r="E2130" s="13" t="s">
        <v>118</v>
      </c>
      <c r="F2130" s="13">
        <v>64.14</v>
      </c>
      <c r="G2130" s="13">
        <v>56.74</v>
      </c>
      <c r="H2130" s="13">
        <v>58.82</v>
      </c>
      <c r="I2130" s="13">
        <v>60.48</v>
      </c>
      <c r="J2130" s="13">
        <v>61.68</v>
      </c>
      <c r="K2130" s="13">
        <v>63.08</v>
      </c>
      <c r="L2130" s="13">
        <v>64.680000000000007</v>
      </c>
      <c r="M2130" s="13">
        <v>66.48</v>
      </c>
      <c r="N2130" s="13">
        <v>68.349999999999994</v>
      </c>
      <c r="O2130" s="13">
        <v>70.430000000000007</v>
      </c>
      <c r="P2130" s="13">
        <v>72.63</v>
      </c>
      <c r="Q2130" s="13">
        <v>74.78</v>
      </c>
      <c r="R2130" s="13">
        <v>76.95</v>
      </c>
      <c r="S2130" s="13">
        <v>79.56</v>
      </c>
      <c r="T2130" s="13">
        <v>82.28</v>
      </c>
      <c r="U2130" s="13">
        <v>85.37</v>
      </c>
      <c r="V2130" s="13">
        <v>88.65</v>
      </c>
      <c r="W2130" s="13">
        <v>91.88</v>
      </c>
      <c r="X2130" s="13">
        <v>94.83</v>
      </c>
      <c r="Y2130" s="13">
        <v>97.71</v>
      </c>
      <c r="Z2130" s="13">
        <v>100.74</v>
      </c>
      <c r="AA2130" s="13">
        <v>103.64</v>
      </c>
      <c r="AB2130" s="13">
        <v>105.95</v>
      </c>
      <c r="AC2130" s="13">
        <v>108.47</v>
      </c>
      <c r="AD2130" s="13">
        <v>111.62</v>
      </c>
      <c r="AE2130" s="13">
        <v>115.09</v>
      </c>
      <c r="AF2130" s="13">
        <v>118.73</v>
      </c>
      <c r="AG2130" s="13">
        <v>122.22</v>
      </c>
      <c r="AH2130" s="13">
        <v>121.73</v>
      </c>
      <c r="AI2130" s="13">
        <v>120.68</v>
      </c>
      <c r="AJ2130" s="13">
        <v>120.04</v>
      </c>
      <c r="AK2130" s="13">
        <v>119.21</v>
      </c>
    </row>
    <row r="2131" spans="1:37" s="13" customFormat="1" x14ac:dyDescent="0.3">
      <c r="A2131" s="13" t="str">
        <f t="shared" si="53"/>
        <v>SDGbaseTRAv2_UrbAS_BAU_wICAGRcorr_GADJDYNofftestC_InvValcimpt</v>
      </c>
      <c r="B2131" s="62" t="s">
        <v>221</v>
      </c>
      <c r="C2131" s="63" t="s">
        <v>278</v>
      </c>
      <c r="D2131" s="64" t="s">
        <v>186</v>
      </c>
      <c r="E2131" s="13" t="s">
        <v>119</v>
      </c>
      <c r="F2131" s="13">
        <v>2.86</v>
      </c>
      <c r="G2131" s="13">
        <v>2.92</v>
      </c>
      <c r="H2131" s="13">
        <v>2.95</v>
      </c>
      <c r="I2131" s="13">
        <v>2.94</v>
      </c>
      <c r="J2131" s="13">
        <v>2.94</v>
      </c>
      <c r="K2131" s="13">
        <v>2.94</v>
      </c>
      <c r="L2131" s="13">
        <v>2.95</v>
      </c>
      <c r="M2131" s="13">
        <v>2.96</v>
      </c>
      <c r="N2131" s="13">
        <v>2.97</v>
      </c>
      <c r="O2131" s="13">
        <v>3.06</v>
      </c>
      <c r="P2131" s="13">
        <v>3.08</v>
      </c>
      <c r="Q2131" s="13">
        <v>3.09</v>
      </c>
      <c r="R2131" s="13">
        <v>3.09</v>
      </c>
      <c r="S2131" s="13">
        <v>3.09</v>
      </c>
      <c r="T2131" s="13">
        <v>3.1</v>
      </c>
      <c r="U2131" s="13">
        <v>3.11</v>
      </c>
      <c r="V2131" s="13">
        <v>3.11</v>
      </c>
      <c r="W2131" s="13">
        <v>3.11</v>
      </c>
      <c r="X2131" s="13">
        <v>3.12</v>
      </c>
      <c r="Y2131" s="13">
        <v>3.12</v>
      </c>
      <c r="Z2131" s="13">
        <v>3.12</v>
      </c>
      <c r="AA2131" s="13">
        <v>3.12</v>
      </c>
      <c r="AB2131" s="13">
        <v>3.14</v>
      </c>
      <c r="AC2131" s="13">
        <v>3.14</v>
      </c>
      <c r="AD2131" s="13">
        <v>3.15</v>
      </c>
      <c r="AE2131" s="13">
        <v>3.15</v>
      </c>
      <c r="AF2131" s="13">
        <v>3.15</v>
      </c>
      <c r="AG2131" s="13">
        <v>3.14</v>
      </c>
      <c r="AH2131" s="13">
        <v>3.13</v>
      </c>
      <c r="AI2131" s="13">
        <v>3.1</v>
      </c>
      <c r="AJ2131" s="13">
        <v>3.08</v>
      </c>
      <c r="AK2131" s="13">
        <v>3.06</v>
      </c>
    </row>
    <row r="2132" spans="1:37" s="13" customFormat="1" x14ac:dyDescent="0.3">
      <c r="A2132" s="13" t="str">
        <f t="shared" si="53"/>
        <v>SDGbaseTRAv2_UrbAS_BAU_wICAGRcorr_GADJDYNofftestC_InvValtotal</v>
      </c>
      <c r="B2132" s="62" t="s">
        <v>221</v>
      </c>
      <c r="C2132" s="63" t="s">
        <v>278</v>
      </c>
      <c r="D2132" s="64" t="s">
        <v>186</v>
      </c>
      <c r="E2132" s="13" t="s">
        <v>1</v>
      </c>
      <c r="F2132" s="13">
        <v>906.02</v>
      </c>
      <c r="G2132" s="13">
        <v>857.83</v>
      </c>
      <c r="H2132" s="13">
        <v>885.7</v>
      </c>
      <c r="I2132" s="13">
        <v>911.97</v>
      </c>
      <c r="J2132" s="13">
        <v>933.59</v>
      </c>
      <c r="K2132" s="13">
        <v>950.76</v>
      </c>
      <c r="L2132" s="13">
        <v>972.2</v>
      </c>
      <c r="M2132" s="13">
        <v>995.54</v>
      </c>
      <c r="N2132" s="13">
        <v>1021.35</v>
      </c>
      <c r="O2132" s="13">
        <v>1052.1400000000001</v>
      </c>
      <c r="P2132" s="13">
        <v>1084.42</v>
      </c>
      <c r="Q2132" s="13">
        <v>1116.08</v>
      </c>
      <c r="R2132" s="13">
        <v>1147.3499999999999</v>
      </c>
      <c r="S2132" s="13">
        <v>1185.45</v>
      </c>
      <c r="T2132" s="13">
        <v>1225.6300000000001</v>
      </c>
      <c r="U2132" s="13">
        <v>1271.6600000000001</v>
      </c>
      <c r="V2132" s="13">
        <v>1316.35</v>
      </c>
      <c r="W2132" s="13">
        <v>1362.96</v>
      </c>
      <c r="X2132" s="13">
        <v>1411.85</v>
      </c>
      <c r="Y2132" s="13">
        <v>1457.94</v>
      </c>
      <c r="Z2132" s="13">
        <v>1506.75</v>
      </c>
      <c r="AA2132" s="13">
        <v>1554.44</v>
      </c>
      <c r="AB2132" s="13">
        <v>1605.83</v>
      </c>
      <c r="AC2132" s="13">
        <v>1654.42</v>
      </c>
      <c r="AD2132" s="13">
        <v>1704.43</v>
      </c>
      <c r="AE2132" s="13">
        <v>1756.73</v>
      </c>
      <c r="AF2132" s="13">
        <v>1810.73</v>
      </c>
      <c r="AG2132" s="13">
        <v>1864.03</v>
      </c>
      <c r="AH2132" s="13">
        <v>1871.21</v>
      </c>
      <c r="AI2132" s="13">
        <v>1870.56</v>
      </c>
      <c r="AJ2132" s="13">
        <v>1869.77</v>
      </c>
      <c r="AK2132" s="13">
        <v>1864.87</v>
      </c>
    </row>
    <row r="2133" spans="1:37" s="13" customFormat="1" x14ac:dyDescent="0.3">
      <c r="A2133" s="13" t="str">
        <f t="shared" si="53"/>
        <v>SDGbaseTRAv2_UrbAS_BAU_wICAGRcorr_GADJDYNofftestIADJXtotal</v>
      </c>
      <c r="B2133" s="62" t="s">
        <v>221</v>
      </c>
      <c r="C2133" s="63" t="s">
        <v>278</v>
      </c>
      <c r="D2133" s="64" t="s">
        <v>187</v>
      </c>
      <c r="E2133" s="13" t="s">
        <v>1</v>
      </c>
      <c r="F2133" s="13">
        <v>1</v>
      </c>
      <c r="G2133" s="13">
        <v>0.91</v>
      </c>
      <c r="H2133" s="13">
        <v>0.94</v>
      </c>
      <c r="I2133" s="13">
        <v>0.96</v>
      </c>
      <c r="J2133" s="13">
        <v>0.98</v>
      </c>
      <c r="K2133" s="13">
        <v>1</v>
      </c>
      <c r="L2133" s="13">
        <v>1.02</v>
      </c>
      <c r="M2133" s="13">
        <v>1.05</v>
      </c>
      <c r="N2133" s="13">
        <v>1.08</v>
      </c>
      <c r="O2133" s="13">
        <v>1.1200000000000001</v>
      </c>
      <c r="P2133" s="13">
        <v>1.1499999999999999</v>
      </c>
      <c r="Q2133" s="13">
        <v>1.18</v>
      </c>
      <c r="R2133" s="13">
        <v>1.21</v>
      </c>
      <c r="S2133" s="13">
        <v>1.25</v>
      </c>
      <c r="T2133" s="13">
        <v>1.29</v>
      </c>
      <c r="U2133" s="13">
        <v>1.34</v>
      </c>
      <c r="V2133" s="13">
        <v>1.39</v>
      </c>
      <c r="W2133" s="13">
        <v>1.44</v>
      </c>
      <c r="X2133" s="13">
        <v>1.48</v>
      </c>
      <c r="Y2133" s="13">
        <v>1.53</v>
      </c>
      <c r="Z2133" s="13">
        <v>1.58</v>
      </c>
      <c r="AA2133" s="13">
        <v>1.62</v>
      </c>
      <c r="AB2133" s="13">
        <v>1.67</v>
      </c>
      <c r="AC2133" s="13">
        <v>1.71</v>
      </c>
      <c r="AD2133" s="13">
        <v>1.76</v>
      </c>
      <c r="AE2133" s="13">
        <v>1.81</v>
      </c>
      <c r="AF2133" s="13">
        <v>1.87</v>
      </c>
      <c r="AG2133" s="13">
        <v>1.92</v>
      </c>
      <c r="AH2133" s="13">
        <v>1.91</v>
      </c>
      <c r="AI2133" s="13">
        <v>1.9</v>
      </c>
      <c r="AJ2133" s="13">
        <v>1.89</v>
      </c>
      <c r="AK2133" s="13">
        <v>1.88</v>
      </c>
    </row>
    <row r="2134" spans="1:37" s="13" customFormat="1" x14ac:dyDescent="0.3">
      <c r="A2134" s="13" t="str">
        <f t="shared" si="53"/>
        <v>SDGbaseTRAv2_UrbAS_BAU_wICAGRcorr_GADJDYNofftestC_QINV_IADJtotal</v>
      </c>
      <c r="B2134" s="62" t="s">
        <v>221</v>
      </c>
      <c r="C2134" s="63" t="s">
        <v>278</v>
      </c>
      <c r="D2134" s="64" t="s">
        <v>188</v>
      </c>
      <c r="E2134" s="13" t="s">
        <v>1</v>
      </c>
      <c r="F2134" s="13">
        <v>906.02</v>
      </c>
      <c r="G2134" s="13">
        <v>944.54</v>
      </c>
      <c r="H2134" s="13">
        <v>946.37</v>
      </c>
      <c r="I2134" s="13">
        <v>950.54</v>
      </c>
      <c r="J2134" s="13">
        <v>955.28</v>
      </c>
      <c r="K2134" s="13">
        <v>952.99</v>
      </c>
      <c r="L2134" s="13">
        <v>951.04</v>
      </c>
      <c r="M2134" s="13">
        <v>947.96</v>
      </c>
      <c r="N2134" s="13">
        <v>946.07</v>
      </c>
      <c r="O2134" s="13">
        <v>942.4</v>
      </c>
      <c r="P2134" s="13">
        <v>942.7</v>
      </c>
      <c r="Q2134" s="13">
        <v>943.82</v>
      </c>
      <c r="R2134" s="13">
        <v>944.68</v>
      </c>
      <c r="S2134" s="13">
        <v>945.87</v>
      </c>
      <c r="T2134" s="13">
        <v>946.91</v>
      </c>
      <c r="U2134" s="13">
        <v>947.68</v>
      </c>
      <c r="V2134" s="13">
        <v>946.24</v>
      </c>
      <c r="W2134" s="13">
        <v>946.69</v>
      </c>
      <c r="X2134" s="13">
        <v>951.15</v>
      </c>
      <c r="Y2134" s="13">
        <v>952.97</v>
      </c>
      <c r="Z2134" s="13">
        <v>954.79</v>
      </c>
      <c r="AA2134" s="13">
        <v>956.65</v>
      </c>
      <c r="AB2134" s="13">
        <v>964.01</v>
      </c>
      <c r="AC2134" s="13">
        <v>969</v>
      </c>
      <c r="AD2134" s="13">
        <v>970.48</v>
      </c>
      <c r="AE2134" s="13">
        <v>970.91</v>
      </c>
      <c r="AF2134" s="13">
        <v>970.77</v>
      </c>
      <c r="AG2134" s="13">
        <v>970.79</v>
      </c>
      <c r="AH2134" s="13">
        <v>978.09</v>
      </c>
      <c r="AI2134" s="13">
        <v>985.02</v>
      </c>
      <c r="AJ2134" s="13">
        <v>988.6</v>
      </c>
      <c r="AK2134" s="13">
        <v>991.83</v>
      </c>
    </row>
    <row r="2135" spans="1:37" s="13" customFormat="1" x14ac:dyDescent="0.3">
      <c r="A2135" s="13" t="str">
        <f t="shared" si="53"/>
        <v>SDGbaseTRAv2_UrbAS_BAU_wICAGRcorr_GADJDYNofftesttrnsfrx_govent-n</v>
      </c>
      <c r="B2135" s="62" t="s">
        <v>221</v>
      </c>
      <c r="C2135" s="63" t="s">
        <v>278</v>
      </c>
      <c r="D2135" s="64" t="s">
        <v>193</v>
      </c>
      <c r="E2135" s="13" t="s">
        <v>82</v>
      </c>
      <c r="F2135" s="13">
        <v>182.31</v>
      </c>
      <c r="G2135" s="13">
        <v>182.31</v>
      </c>
      <c r="H2135" s="13">
        <v>182.31</v>
      </c>
      <c r="I2135" s="13">
        <v>182.31</v>
      </c>
      <c r="J2135" s="13">
        <v>182.31</v>
      </c>
      <c r="K2135" s="13">
        <v>182.31</v>
      </c>
      <c r="L2135" s="13">
        <v>182.31</v>
      </c>
      <c r="M2135" s="13">
        <v>182.31</v>
      </c>
      <c r="N2135" s="13">
        <v>182.31</v>
      </c>
      <c r="O2135" s="13">
        <v>182.31</v>
      </c>
      <c r="P2135" s="13">
        <v>182.31</v>
      </c>
      <c r="Q2135" s="13">
        <v>182.31</v>
      </c>
      <c r="R2135" s="13">
        <v>182.31</v>
      </c>
      <c r="S2135" s="13">
        <v>182.31</v>
      </c>
      <c r="T2135" s="13">
        <v>182.31</v>
      </c>
      <c r="U2135" s="13">
        <v>182.31</v>
      </c>
      <c r="V2135" s="13">
        <v>182.31</v>
      </c>
      <c r="W2135" s="13">
        <v>182.31</v>
      </c>
      <c r="X2135" s="13">
        <v>182.31</v>
      </c>
      <c r="Y2135" s="13">
        <v>182.31</v>
      </c>
      <c r="Z2135" s="13">
        <v>182.31</v>
      </c>
      <c r="AA2135" s="13">
        <v>182.31</v>
      </c>
      <c r="AB2135" s="13">
        <v>182.31</v>
      </c>
      <c r="AC2135" s="13">
        <v>182.31</v>
      </c>
      <c r="AD2135" s="13">
        <v>182.31</v>
      </c>
      <c r="AE2135" s="13">
        <v>182.31</v>
      </c>
      <c r="AF2135" s="13">
        <v>182.31</v>
      </c>
      <c r="AG2135" s="13">
        <v>182.31</v>
      </c>
      <c r="AH2135" s="13">
        <v>182.31</v>
      </c>
      <c r="AI2135" s="13">
        <v>182.31</v>
      </c>
      <c r="AJ2135" s="13">
        <v>182.31</v>
      </c>
      <c r="AK2135" s="13">
        <v>182.31</v>
      </c>
    </row>
    <row r="2136" spans="1:37" s="13" customFormat="1" x14ac:dyDescent="0.3">
      <c r="A2136" s="13" t="str">
        <f t="shared" si="53"/>
        <v>SDGbaseTRAv2_UrbAS_BAU_wICAGRcorr_GADJDYNofftesttrnsfrx_govhhd-0</v>
      </c>
      <c r="B2136" s="62" t="s">
        <v>221</v>
      </c>
      <c r="C2136" s="63" t="s">
        <v>278</v>
      </c>
      <c r="D2136" s="64" t="s">
        <v>193</v>
      </c>
      <c r="E2136" s="13" t="s">
        <v>84</v>
      </c>
      <c r="F2136" s="13">
        <v>42.27</v>
      </c>
      <c r="G2136" s="13">
        <v>42.27</v>
      </c>
      <c r="H2136" s="13">
        <v>40.130000000000003</v>
      </c>
      <c r="I2136" s="13">
        <v>41.62</v>
      </c>
      <c r="J2136" s="13">
        <v>42.78</v>
      </c>
      <c r="K2136" s="13">
        <v>43.8</v>
      </c>
      <c r="L2136" s="13">
        <v>44.98</v>
      </c>
      <c r="M2136" s="13">
        <v>46.31</v>
      </c>
      <c r="N2136" s="13">
        <v>47.67</v>
      </c>
      <c r="O2136" s="13">
        <v>49.16</v>
      </c>
      <c r="P2136" s="13">
        <v>50.86</v>
      </c>
      <c r="Q2136" s="13">
        <v>52.67</v>
      </c>
      <c r="R2136" s="13">
        <v>54.47</v>
      </c>
      <c r="S2136" s="13">
        <v>56.58</v>
      </c>
      <c r="T2136" s="13">
        <v>58.75</v>
      </c>
      <c r="U2136" s="13">
        <v>61.03</v>
      </c>
      <c r="V2136" s="13">
        <v>63.62</v>
      </c>
      <c r="W2136" s="13">
        <v>66.16</v>
      </c>
      <c r="X2136" s="13">
        <v>68.819999999999993</v>
      </c>
      <c r="Y2136" s="13">
        <v>71.61</v>
      </c>
      <c r="Z2136" s="13">
        <v>74.28</v>
      </c>
      <c r="AA2136" s="13">
        <v>77.11</v>
      </c>
      <c r="AB2136" s="13">
        <v>79.900000000000006</v>
      </c>
      <c r="AC2136" s="13">
        <v>83</v>
      </c>
      <c r="AD2136" s="13">
        <v>85.95</v>
      </c>
      <c r="AE2136" s="13">
        <v>88.95</v>
      </c>
      <c r="AF2136" s="13">
        <v>92.08</v>
      </c>
      <c r="AG2136" s="13">
        <v>95.33</v>
      </c>
      <c r="AH2136" s="13">
        <v>98.59</v>
      </c>
      <c r="AI2136" s="13">
        <v>99.57</v>
      </c>
      <c r="AJ2136" s="13">
        <v>100.16</v>
      </c>
      <c r="AK2136" s="13">
        <v>100.69</v>
      </c>
    </row>
    <row r="2137" spans="1:37" s="13" customFormat="1" x14ac:dyDescent="0.3">
      <c r="A2137" s="13" t="str">
        <f t="shared" si="53"/>
        <v>SDGbaseTRAv2_UrbAS_BAU_wICAGRcorr_GADJDYNofftesttrnsfrx_govhhd-1</v>
      </c>
      <c r="B2137" s="62" t="s">
        <v>221</v>
      </c>
      <c r="C2137" s="63" t="s">
        <v>278</v>
      </c>
      <c r="D2137" s="64" t="s">
        <v>193</v>
      </c>
      <c r="E2137" s="13" t="s">
        <v>85</v>
      </c>
      <c r="F2137" s="13">
        <v>53.47</v>
      </c>
      <c r="G2137" s="13">
        <v>53.47</v>
      </c>
      <c r="H2137" s="13">
        <v>50.76</v>
      </c>
      <c r="I2137" s="13">
        <v>52.65</v>
      </c>
      <c r="J2137" s="13">
        <v>54.12</v>
      </c>
      <c r="K2137" s="13">
        <v>55.41</v>
      </c>
      <c r="L2137" s="13">
        <v>56.9</v>
      </c>
      <c r="M2137" s="13">
        <v>58.58</v>
      </c>
      <c r="N2137" s="13">
        <v>60.3</v>
      </c>
      <c r="O2137" s="13">
        <v>62.18</v>
      </c>
      <c r="P2137" s="13">
        <v>64.34</v>
      </c>
      <c r="Q2137" s="13">
        <v>66.63</v>
      </c>
      <c r="R2137" s="13">
        <v>68.91</v>
      </c>
      <c r="S2137" s="13">
        <v>71.58</v>
      </c>
      <c r="T2137" s="13">
        <v>74.31</v>
      </c>
      <c r="U2137" s="13">
        <v>77.2</v>
      </c>
      <c r="V2137" s="13">
        <v>80.47</v>
      </c>
      <c r="W2137" s="13">
        <v>83.69</v>
      </c>
      <c r="X2137" s="13">
        <v>87.05</v>
      </c>
      <c r="Y2137" s="13">
        <v>90.58</v>
      </c>
      <c r="Z2137" s="13">
        <v>93.96</v>
      </c>
      <c r="AA2137" s="13">
        <v>97.54</v>
      </c>
      <c r="AB2137" s="13">
        <v>101.07</v>
      </c>
      <c r="AC2137" s="13">
        <v>104.99</v>
      </c>
      <c r="AD2137" s="13">
        <v>108.72</v>
      </c>
      <c r="AE2137" s="13">
        <v>112.52</v>
      </c>
      <c r="AF2137" s="13">
        <v>116.47</v>
      </c>
      <c r="AG2137" s="13">
        <v>120.59</v>
      </c>
      <c r="AH2137" s="13">
        <v>124.71</v>
      </c>
      <c r="AI2137" s="13">
        <v>125.95</v>
      </c>
      <c r="AJ2137" s="13">
        <v>126.7</v>
      </c>
      <c r="AK2137" s="13">
        <v>127.37</v>
      </c>
    </row>
    <row r="2138" spans="1:37" s="13" customFormat="1" x14ac:dyDescent="0.3">
      <c r="A2138" s="13" t="str">
        <f t="shared" si="53"/>
        <v>SDGbaseTRAv2_UrbAS_BAU_wICAGRcorr_GADJDYNofftesttrnsfrx_govhhd-2</v>
      </c>
      <c r="B2138" s="62" t="s">
        <v>221</v>
      </c>
      <c r="C2138" s="63" t="s">
        <v>278</v>
      </c>
      <c r="D2138" s="64" t="s">
        <v>193</v>
      </c>
      <c r="E2138" s="13" t="s">
        <v>86</v>
      </c>
      <c r="F2138" s="13">
        <v>58.1</v>
      </c>
      <c r="G2138" s="13">
        <v>58.1</v>
      </c>
      <c r="H2138" s="13">
        <v>55.15</v>
      </c>
      <c r="I2138" s="13">
        <v>57.2</v>
      </c>
      <c r="J2138" s="13">
        <v>58.8</v>
      </c>
      <c r="K2138" s="13">
        <v>60.2</v>
      </c>
      <c r="L2138" s="13">
        <v>61.82</v>
      </c>
      <c r="M2138" s="13">
        <v>63.64</v>
      </c>
      <c r="N2138" s="13">
        <v>65.52</v>
      </c>
      <c r="O2138" s="13">
        <v>67.56</v>
      </c>
      <c r="P2138" s="13">
        <v>69.900000000000006</v>
      </c>
      <c r="Q2138" s="13">
        <v>72.39</v>
      </c>
      <c r="R2138" s="13">
        <v>74.86</v>
      </c>
      <c r="S2138" s="13">
        <v>77.77</v>
      </c>
      <c r="T2138" s="13">
        <v>80.739999999999995</v>
      </c>
      <c r="U2138" s="13">
        <v>83.88</v>
      </c>
      <c r="V2138" s="13">
        <v>87.43</v>
      </c>
      <c r="W2138" s="13">
        <v>90.93</v>
      </c>
      <c r="X2138" s="13">
        <v>94.58</v>
      </c>
      <c r="Y2138" s="13">
        <v>98.41</v>
      </c>
      <c r="Z2138" s="13">
        <v>102.08</v>
      </c>
      <c r="AA2138" s="13">
        <v>105.97</v>
      </c>
      <c r="AB2138" s="13">
        <v>109.81</v>
      </c>
      <c r="AC2138" s="13">
        <v>114.07</v>
      </c>
      <c r="AD2138" s="13">
        <v>118.12</v>
      </c>
      <c r="AE2138" s="13">
        <v>122.25</v>
      </c>
      <c r="AF2138" s="13">
        <v>126.55</v>
      </c>
      <c r="AG2138" s="13">
        <v>131.01</v>
      </c>
      <c r="AH2138" s="13">
        <v>135.49</v>
      </c>
      <c r="AI2138" s="13">
        <v>136.85</v>
      </c>
      <c r="AJ2138" s="13">
        <v>137.66</v>
      </c>
      <c r="AK2138" s="13">
        <v>138.38999999999999</v>
      </c>
    </row>
    <row r="2139" spans="1:37" s="13" customFormat="1" x14ac:dyDescent="0.3">
      <c r="A2139" s="13" t="str">
        <f t="shared" si="53"/>
        <v>SDGbaseTRAv2_UrbAS_BAU_wICAGRcorr_GADJDYNofftesttrnsfrx_govhhd-3</v>
      </c>
      <c r="B2139" s="62" t="s">
        <v>221</v>
      </c>
      <c r="C2139" s="63" t="s">
        <v>278</v>
      </c>
      <c r="D2139" s="64" t="s">
        <v>193</v>
      </c>
      <c r="E2139" s="13" t="s">
        <v>87</v>
      </c>
      <c r="F2139" s="13">
        <v>61.81</v>
      </c>
      <c r="G2139" s="13">
        <v>61.81</v>
      </c>
      <c r="H2139" s="13">
        <v>58.67</v>
      </c>
      <c r="I2139" s="13">
        <v>60.85</v>
      </c>
      <c r="J2139" s="13">
        <v>62.55</v>
      </c>
      <c r="K2139" s="13">
        <v>64.040000000000006</v>
      </c>
      <c r="L2139" s="13">
        <v>65.77</v>
      </c>
      <c r="M2139" s="13">
        <v>67.709999999999994</v>
      </c>
      <c r="N2139" s="13">
        <v>69.7</v>
      </c>
      <c r="O2139" s="13">
        <v>71.87</v>
      </c>
      <c r="P2139" s="13">
        <v>74.37</v>
      </c>
      <c r="Q2139" s="13">
        <v>77.010000000000005</v>
      </c>
      <c r="R2139" s="13">
        <v>79.650000000000006</v>
      </c>
      <c r="S2139" s="13">
        <v>82.73</v>
      </c>
      <c r="T2139" s="13">
        <v>85.9</v>
      </c>
      <c r="U2139" s="13">
        <v>89.23</v>
      </c>
      <c r="V2139" s="13">
        <v>93.01</v>
      </c>
      <c r="W2139" s="13">
        <v>96.74</v>
      </c>
      <c r="X2139" s="13">
        <v>100.62</v>
      </c>
      <c r="Y2139" s="13">
        <v>104.7</v>
      </c>
      <c r="Z2139" s="13">
        <v>108.6</v>
      </c>
      <c r="AA2139" s="13">
        <v>112.74</v>
      </c>
      <c r="AB2139" s="13">
        <v>116.82</v>
      </c>
      <c r="AC2139" s="13">
        <v>121.36</v>
      </c>
      <c r="AD2139" s="13">
        <v>125.67</v>
      </c>
      <c r="AE2139" s="13">
        <v>130.06</v>
      </c>
      <c r="AF2139" s="13">
        <v>134.63</v>
      </c>
      <c r="AG2139" s="13">
        <v>139.38</v>
      </c>
      <c r="AH2139" s="13">
        <v>144.13999999999999</v>
      </c>
      <c r="AI2139" s="13">
        <v>145.59</v>
      </c>
      <c r="AJ2139" s="13">
        <v>146.44999999999999</v>
      </c>
      <c r="AK2139" s="13">
        <v>147.22999999999999</v>
      </c>
    </row>
    <row r="2140" spans="1:37" s="13" customFormat="1" x14ac:dyDescent="0.3">
      <c r="A2140" s="13" t="str">
        <f t="shared" si="53"/>
        <v>SDGbaseTRAv2_UrbAS_BAU_wICAGRcorr_GADJDYNofftesttrnsfrx_govhhd-4</v>
      </c>
      <c r="B2140" s="62" t="s">
        <v>221</v>
      </c>
      <c r="C2140" s="63" t="s">
        <v>278</v>
      </c>
      <c r="D2140" s="64" t="s">
        <v>193</v>
      </c>
      <c r="E2140" s="13" t="s">
        <v>88</v>
      </c>
      <c r="F2140" s="13">
        <v>54.28</v>
      </c>
      <c r="G2140" s="13">
        <v>54.28</v>
      </c>
      <c r="H2140" s="13">
        <v>51.52</v>
      </c>
      <c r="I2140" s="13">
        <v>53.44</v>
      </c>
      <c r="J2140" s="13">
        <v>54.93</v>
      </c>
      <c r="K2140" s="13">
        <v>56.24</v>
      </c>
      <c r="L2140" s="13">
        <v>57.76</v>
      </c>
      <c r="M2140" s="13">
        <v>59.46</v>
      </c>
      <c r="N2140" s="13">
        <v>61.21</v>
      </c>
      <c r="O2140" s="13">
        <v>63.11</v>
      </c>
      <c r="P2140" s="13">
        <v>65.3</v>
      </c>
      <c r="Q2140" s="13">
        <v>67.63</v>
      </c>
      <c r="R2140" s="13">
        <v>69.94</v>
      </c>
      <c r="S2140" s="13">
        <v>72.650000000000006</v>
      </c>
      <c r="T2140" s="13">
        <v>75.430000000000007</v>
      </c>
      <c r="U2140" s="13">
        <v>78.36</v>
      </c>
      <c r="V2140" s="13">
        <v>81.680000000000007</v>
      </c>
      <c r="W2140" s="13">
        <v>84.95</v>
      </c>
      <c r="X2140" s="13">
        <v>88.36</v>
      </c>
      <c r="Y2140" s="13">
        <v>91.94</v>
      </c>
      <c r="Z2140" s="13">
        <v>95.37</v>
      </c>
      <c r="AA2140" s="13">
        <v>99</v>
      </c>
      <c r="AB2140" s="13">
        <v>102.59</v>
      </c>
      <c r="AC2140" s="13">
        <v>106.57</v>
      </c>
      <c r="AD2140" s="13">
        <v>110.36</v>
      </c>
      <c r="AE2140" s="13">
        <v>114.21</v>
      </c>
      <c r="AF2140" s="13">
        <v>118.22</v>
      </c>
      <c r="AG2140" s="13">
        <v>122.4</v>
      </c>
      <c r="AH2140" s="13">
        <v>126.58</v>
      </c>
      <c r="AI2140" s="13">
        <v>127.85</v>
      </c>
      <c r="AJ2140" s="13">
        <v>128.61000000000001</v>
      </c>
      <c r="AK2140" s="13">
        <v>129.29</v>
      </c>
    </row>
    <row r="2141" spans="1:37" s="13" customFormat="1" x14ac:dyDescent="0.3">
      <c r="A2141" s="13" t="str">
        <f t="shared" si="53"/>
        <v>SDGbaseTRAv2_UrbAS_BAU_wICAGRcorr_GADJDYNofftesttrnsfrx_govhhd-5</v>
      </c>
      <c r="B2141" s="62" t="s">
        <v>221</v>
      </c>
      <c r="C2141" s="63" t="s">
        <v>278</v>
      </c>
      <c r="D2141" s="64" t="s">
        <v>193</v>
      </c>
      <c r="E2141" s="13" t="s">
        <v>89</v>
      </c>
      <c r="F2141" s="13">
        <v>51.45</v>
      </c>
      <c r="G2141" s="13">
        <v>51.45</v>
      </c>
      <c r="H2141" s="13">
        <v>48.84</v>
      </c>
      <c r="I2141" s="13">
        <v>50.65</v>
      </c>
      <c r="J2141" s="13">
        <v>52.07</v>
      </c>
      <c r="K2141" s="13">
        <v>53.31</v>
      </c>
      <c r="L2141" s="13">
        <v>54.75</v>
      </c>
      <c r="M2141" s="13">
        <v>56.36</v>
      </c>
      <c r="N2141" s="13">
        <v>58.02</v>
      </c>
      <c r="O2141" s="13">
        <v>59.82</v>
      </c>
      <c r="P2141" s="13">
        <v>61.9</v>
      </c>
      <c r="Q2141" s="13">
        <v>64.099999999999994</v>
      </c>
      <c r="R2141" s="13">
        <v>66.3</v>
      </c>
      <c r="S2141" s="13">
        <v>68.87</v>
      </c>
      <c r="T2141" s="13">
        <v>71.5</v>
      </c>
      <c r="U2141" s="13">
        <v>74.28</v>
      </c>
      <c r="V2141" s="13">
        <v>77.42</v>
      </c>
      <c r="W2141" s="13">
        <v>80.52</v>
      </c>
      <c r="X2141" s="13">
        <v>83.76</v>
      </c>
      <c r="Y2141" s="13">
        <v>87.15</v>
      </c>
      <c r="Z2141" s="13">
        <v>90.4</v>
      </c>
      <c r="AA2141" s="13">
        <v>93.84</v>
      </c>
      <c r="AB2141" s="13">
        <v>97.24</v>
      </c>
      <c r="AC2141" s="13">
        <v>101.02</v>
      </c>
      <c r="AD2141" s="13">
        <v>104.6</v>
      </c>
      <c r="AE2141" s="13">
        <v>108.26</v>
      </c>
      <c r="AF2141" s="13">
        <v>112.06</v>
      </c>
      <c r="AG2141" s="13">
        <v>116.02</v>
      </c>
      <c r="AH2141" s="13">
        <v>119.98</v>
      </c>
      <c r="AI2141" s="13">
        <v>121.18</v>
      </c>
      <c r="AJ2141" s="13">
        <v>121.9</v>
      </c>
      <c r="AK2141" s="13">
        <v>122.55</v>
      </c>
    </row>
    <row r="2142" spans="1:37" s="13" customFormat="1" x14ac:dyDescent="0.3">
      <c r="A2142" s="13" t="str">
        <f t="shared" si="53"/>
        <v>SDGbaseTRAv2_UrbAS_BAU_wICAGRcorr_GADJDYNofftesttrnsfrx_govhhd-6</v>
      </c>
      <c r="B2142" s="62" t="s">
        <v>221</v>
      </c>
      <c r="C2142" s="63" t="s">
        <v>278</v>
      </c>
      <c r="D2142" s="64" t="s">
        <v>193</v>
      </c>
      <c r="E2142" s="13" t="s">
        <v>90</v>
      </c>
      <c r="F2142" s="13">
        <v>33.299999999999997</v>
      </c>
      <c r="G2142" s="13">
        <v>33.299999999999997</v>
      </c>
      <c r="H2142" s="13">
        <v>31.61</v>
      </c>
      <c r="I2142" s="13">
        <v>32.79</v>
      </c>
      <c r="J2142" s="13">
        <v>33.71</v>
      </c>
      <c r="K2142" s="13">
        <v>34.51</v>
      </c>
      <c r="L2142" s="13">
        <v>35.44</v>
      </c>
      <c r="M2142" s="13">
        <v>36.479999999999997</v>
      </c>
      <c r="N2142" s="13">
        <v>37.56</v>
      </c>
      <c r="O2142" s="13">
        <v>38.729999999999997</v>
      </c>
      <c r="P2142" s="13">
        <v>40.07</v>
      </c>
      <c r="Q2142" s="13">
        <v>41.5</v>
      </c>
      <c r="R2142" s="13">
        <v>42.92</v>
      </c>
      <c r="S2142" s="13">
        <v>44.58</v>
      </c>
      <c r="T2142" s="13">
        <v>46.28</v>
      </c>
      <c r="U2142" s="13">
        <v>48.08</v>
      </c>
      <c r="V2142" s="13">
        <v>50.12</v>
      </c>
      <c r="W2142" s="13">
        <v>52.13</v>
      </c>
      <c r="X2142" s="13">
        <v>54.22</v>
      </c>
      <c r="Y2142" s="13">
        <v>56.41</v>
      </c>
      <c r="Z2142" s="13">
        <v>58.52</v>
      </c>
      <c r="AA2142" s="13">
        <v>60.75</v>
      </c>
      <c r="AB2142" s="13">
        <v>62.95</v>
      </c>
      <c r="AC2142" s="13">
        <v>65.39</v>
      </c>
      <c r="AD2142" s="13">
        <v>67.709999999999994</v>
      </c>
      <c r="AE2142" s="13">
        <v>70.08</v>
      </c>
      <c r="AF2142" s="13">
        <v>72.540000000000006</v>
      </c>
      <c r="AG2142" s="13">
        <v>75.099999999999994</v>
      </c>
      <c r="AH2142" s="13">
        <v>77.67</v>
      </c>
      <c r="AI2142" s="13">
        <v>78.45</v>
      </c>
      <c r="AJ2142" s="13">
        <v>78.91</v>
      </c>
      <c r="AK2142" s="13">
        <v>79.33</v>
      </c>
    </row>
    <row r="2143" spans="1:37" s="13" customFormat="1" x14ac:dyDescent="0.3">
      <c r="A2143" s="13" t="str">
        <f t="shared" si="53"/>
        <v>SDGbaseTRAv2_UrbAS_BAU_wICAGRcorr_GADJDYNofftesttrnsfrx_govhhd-7</v>
      </c>
      <c r="B2143" s="62" t="s">
        <v>221</v>
      </c>
      <c r="C2143" s="63" t="s">
        <v>278</v>
      </c>
      <c r="D2143" s="64" t="s">
        <v>193</v>
      </c>
      <c r="E2143" s="13" t="s">
        <v>91</v>
      </c>
      <c r="F2143" s="13">
        <v>17.170000000000002</v>
      </c>
      <c r="G2143" s="13">
        <v>17.170000000000002</v>
      </c>
      <c r="H2143" s="13">
        <v>16.29</v>
      </c>
      <c r="I2143" s="13">
        <v>16.899999999999999</v>
      </c>
      <c r="J2143" s="13">
        <v>17.37</v>
      </c>
      <c r="K2143" s="13">
        <v>17.79</v>
      </c>
      <c r="L2143" s="13">
        <v>18.27</v>
      </c>
      <c r="M2143" s="13">
        <v>18.8</v>
      </c>
      <c r="N2143" s="13">
        <v>19.36</v>
      </c>
      <c r="O2143" s="13">
        <v>19.96</v>
      </c>
      <c r="P2143" s="13">
        <v>20.65</v>
      </c>
      <c r="Q2143" s="13">
        <v>21.39</v>
      </c>
      <c r="R2143" s="13">
        <v>22.12</v>
      </c>
      <c r="S2143" s="13">
        <v>22.98</v>
      </c>
      <c r="T2143" s="13">
        <v>23.86</v>
      </c>
      <c r="U2143" s="13">
        <v>24.78</v>
      </c>
      <c r="V2143" s="13">
        <v>25.83</v>
      </c>
      <c r="W2143" s="13">
        <v>26.87</v>
      </c>
      <c r="X2143" s="13">
        <v>27.95</v>
      </c>
      <c r="Y2143" s="13">
        <v>29.08</v>
      </c>
      <c r="Z2143" s="13">
        <v>30.16</v>
      </c>
      <c r="AA2143" s="13">
        <v>31.31</v>
      </c>
      <c r="AB2143" s="13">
        <v>32.450000000000003</v>
      </c>
      <c r="AC2143" s="13">
        <v>33.700000000000003</v>
      </c>
      <c r="AD2143" s="13">
        <v>34.9</v>
      </c>
      <c r="AE2143" s="13">
        <v>36.119999999999997</v>
      </c>
      <c r="AF2143" s="13">
        <v>37.39</v>
      </c>
      <c r="AG2143" s="13">
        <v>38.71</v>
      </c>
      <c r="AH2143" s="13">
        <v>40.03</v>
      </c>
      <c r="AI2143" s="13">
        <v>40.43</v>
      </c>
      <c r="AJ2143" s="13">
        <v>40.67</v>
      </c>
      <c r="AK2143" s="13">
        <v>40.89</v>
      </c>
    </row>
    <row r="2144" spans="1:37" s="13" customFormat="1" x14ac:dyDescent="0.3">
      <c r="A2144" s="13" t="str">
        <f t="shared" si="53"/>
        <v>SDGbaseTRAv2_UrbAS_BAU_wICAGRcorr_GADJDYNofftesttrnsfrx_govhhd-8</v>
      </c>
      <c r="B2144" s="62" t="s">
        <v>221</v>
      </c>
      <c r="C2144" s="63" t="s">
        <v>278</v>
      </c>
      <c r="D2144" s="64" t="s">
        <v>193</v>
      </c>
      <c r="E2144" s="13" t="s">
        <v>92</v>
      </c>
      <c r="F2144" s="13">
        <v>-31.54</v>
      </c>
      <c r="G2144" s="13">
        <v>-31.54</v>
      </c>
      <c r="H2144" s="13">
        <v>-29.94</v>
      </c>
      <c r="I2144" s="13">
        <v>-31.05</v>
      </c>
      <c r="J2144" s="13">
        <v>-31.92</v>
      </c>
      <c r="K2144" s="13">
        <v>-32.68</v>
      </c>
      <c r="L2144" s="13">
        <v>-33.56</v>
      </c>
      <c r="M2144" s="13">
        <v>-34.549999999999997</v>
      </c>
      <c r="N2144" s="13">
        <v>-35.57</v>
      </c>
      <c r="O2144" s="13">
        <v>-36.67</v>
      </c>
      <c r="P2144" s="13">
        <v>-37.950000000000003</v>
      </c>
      <c r="Q2144" s="13">
        <v>-39.299999999999997</v>
      </c>
      <c r="R2144" s="13">
        <v>-40.64</v>
      </c>
      <c r="S2144" s="13">
        <v>-42.22</v>
      </c>
      <c r="T2144" s="13">
        <v>-43.83</v>
      </c>
      <c r="U2144" s="13">
        <v>-45.53</v>
      </c>
      <c r="V2144" s="13">
        <v>-47.46</v>
      </c>
      <c r="W2144" s="13">
        <v>-49.36</v>
      </c>
      <c r="X2144" s="13">
        <v>-51.35</v>
      </c>
      <c r="Y2144" s="13">
        <v>-53.42</v>
      </c>
      <c r="Z2144" s="13">
        <v>-55.42</v>
      </c>
      <c r="AA2144" s="13">
        <v>-57.53</v>
      </c>
      <c r="AB2144" s="13">
        <v>-59.61</v>
      </c>
      <c r="AC2144" s="13">
        <v>-61.93</v>
      </c>
      <c r="AD2144" s="13">
        <v>-64.13</v>
      </c>
      <c r="AE2144" s="13">
        <v>-66.37</v>
      </c>
      <c r="AF2144" s="13">
        <v>-68.7</v>
      </c>
      <c r="AG2144" s="13">
        <v>-71.12</v>
      </c>
      <c r="AH2144" s="13">
        <v>-73.55</v>
      </c>
      <c r="AI2144" s="13">
        <v>-74.290000000000006</v>
      </c>
      <c r="AJ2144" s="13">
        <v>-74.73</v>
      </c>
      <c r="AK2144" s="13">
        <v>-75.13</v>
      </c>
    </row>
    <row r="2145" spans="1:37" s="13" customFormat="1" x14ac:dyDescent="0.3">
      <c r="A2145" s="13" t="str">
        <f t="shared" si="53"/>
        <v>SDGbaseTRAv2_UrbAS_BAU_wICAGRcorr_GADJDYNofftesttrnsfrx_govhhd-9</v>
      </c>
      <c r="B2145" s="62" t="s">
        <v>221</v>
      </c>
      <c r="C2145" s="63" t="s">
        <v>278</v>
      </c>
      <c r="D2145" s="64" t="s">
        <v>193</v>
      </c>
      <c r="E2145" s="13" t="s">
        <v>93</v>
      </c>
      <c r="F2145" s="13">
        <v>-164.45</v>
      </c>
      <c r="G2145" s="13">
        <v>-164.45</v>
      </c>
      <c r="H2145" s="13">
        <v>-156.11000000000001</v>
      </c>
      <c r="I2145" s="13">
        <v>-161.91999999999999</v>
      </c>
      <c r="J2145" s="13">
        <v>-166.43</v>
      </c>
      <c r="K2145" s="13">
        <v>-170.4</v>
      </c>
      <c r="L2145" s="13">
        <v>-175</v>
      </c>
      <c r="M2145" s="13">
        <v>-180.15</v>
      </c>
      <c r="N2145" s="13">
        <v>-185.45</v>
      </c>
      <c r="O2145" s="13">
        <v>-191.23</v>
      </c>
      <c r="P2145" s="13">
        <v>-197.86</v>
      </c>
      <c r="Q2145" s="13">
        <v>-204.9</v>
      </c>
      <c r="R2145" s="13">
        <v>-211.91</v>
      </c>
      <c r="S2145" s="13">
        <v>-220.12</v>
      </c>
      <c r="T2145" s="13">
        <v>-228.54</v>
      </c>
      <c r="U2145" s="13">
        <v>-237.42</v>
      </c>
      <c r="V2145" s="13">
        <v>-247.48</v>
      </c>
      <c r="W2145" s="13">
        <v>-257.39</v>
      </c>
      <c r="X2145" s="13">
        <v>-267.72000000000003</v>
      </c>
      <c r="Y2145" s="13">
        <v>-278.57</v>
      </c>
      <c r="Z2145" s="13">
        <v>-288.95</v>
      </c>
      <c r="AA2145" s="13">
        <v>-299.97000000000003</v>
      </c>
      <c r="AB2145" s="13">
        <v>-310.83</v>
      </c>
      <c r="AC2145" s="13">
        <v>-322.89</v>
      </c>
      <c r="AD2145" s="13">
        <v>-334.36</v>
      </c>
      <c r="AE2145" s="13">
        <v>-346.05</v>
      </c>
      <c r="AF2145" s="13">
        <v>-358.2</v>
      </c>
      <c r="AG2145" s="13">
        <v>-370.85</v>
      </c>
      <c r="AH2145" s="13">
        <v>-383.52</v>
      </c>
      <c r="AI2145" s="13">
        <v>-387.36</v>
      </c>
      <c r="AJ2145" s="13">
        <v>-389.66</v>
      </c>
      <c r="AK2145" s="13">
        <v>-391.72</v>
      </c>
    </row>
    <row r="2146" spans="1:37" s="13" customFormat="1" x14ac:dyDescent="0.3">
      <c r="A2146" s="13" t="str">
        <f t="shared" si="53"/>
        <v>SDGbaseTRAv2_UrbAS_BAU_wICAGRcorr_GADJDYNofftesttrnsfrx_rowent-e</v>
      </c>
      <c r="B2146" s="62" t="s">
        <v>221</v>
      </c>
      <c r="C2146" s="63" t="s">
        <v>278</v>
      </c>
      <c r="D2146" s="64" t="s">
        <v>194</v>
      </c>
      <c r="E2146" s="13" t="s">
        <v>83</v>
      </c>
      <c r="F2146" s="13">
        <v>-32.42</v>
      </c>
      <c r="G2146" s="13">
        <v>-32.42</v>
      </c>
      <c r="H2146" s="13">
        <v>-32.42</v>
      </c>
      <c r="I2146" s="13">
        <v>-32.42</v>
      </c>
      <c r="J2146" s="13">
        <v>-32.42</v>
      </c>
      <c r="K2146" s="13">
        <v>-32.42</v>
      </c>
      <c r="L2146" s="13">
        <v>-32.42</v>
      </c>
      <c r="M2146" s="13">
        <v>-32.42</v>
      </c>
      <c r="N2146" s="13">
        <v>-32.42</v>
      </c>
      <c r="O2146" s="13">
        <v>-32.42</v>
      </c>
      <c r="P2146" s="13">
        <v>-32.42</v>
      </c>
      <c r="Q2146" s="13">
        <v>-32.42</v>
      </c>
      <c r="R2146" s="13">
        <v>-32.42</v>
      </c>
      <c r="S2146" s="13">
        <v>-32.42</v>
      </c>
      <c r="T2146" s="13">
        <v>-32.42</v>
      </c>
      <c r="U2146" s="13">
        <v>-32.42</v>
      </c>
      <c r="V2146" s="13">
        <v>-32.42</v>
      </c>
      <c r="W2146" s="13">
        <v>-32.42</v>
      </c>
      <c r="X2146" s="13">
        <v>-32.42</v>
      </c>
      <c r="Y2146" s="13">
        <v>-32.42</v>
      </c>
      <c r="Z2146" s="13">
        <v>-32.42</v>
      </c>
      <c r="AA2146" s="13">
        <v>-32.42</v>
      </c>
      <c r="AB2146" s="13">
        <v>-32.42</v>
      </c>
      <c r="AC2146" s="13">
        <v>-32.42</v>
      </c>
      <c r="AD2146" s="13">
        <v>-32.42</v>
      </c>
      <c r="AE2146" s="13">
        <v>-32.42</v>
      </c>
      <c r="AF2146" s="13">
        <v>-32.42</v>
      </c>
      <c r="AG2146" s="13">
        <v>-32.42</v>
      </c>
      <c r="AH2146" s="13">
        <v>-32.42</v>
      </c>
      <c r="AI2146" s="13">
        <v>-32.42</v>
      </c>
      <c r="AJ2146" s="13">
        <v>-32.42</v>
      </c>
      <c r="AK2146" s="13">
        <v>-32.42</v>
      </c>
    </row>
    <row r="2147" spans="1:37" s="13" customFormat="1" x14ac:dyDescent="0.3">
      <c r="A2147" s="13" t="str">
        <f t="shared" si="53"/>
        <v>SDGbaseTRAv2_UrbAS_BAU_wICAGRcorr_GADJDYNofftesttrnsfrx_rowhhd-0</v>
      </c>
      <c r="B2147" s="62" t="s">
        <v>221</v>
      </c>
      <c r="C2147" s="63" t="s">
        <v>278</v>
      </c>
      <c r="D2147" s="64" t="s">
        <v>194</v>
      </c>
      <c r="E2147" s="13" t="s">
        <v>84</v>
      </c>
      <c r="F2147" s="13">
        <v>0.03</v>
      </c>
      <c r="G2147" s="13">
        <v>0.03</v>
      </c>
      <c r="H2147" s="13">
        <v>0.03</v>
      </c>
      <c r="I2147" s="13">
        <v>0.03</v>
      </c>
      <c r="J2147" s="13">
        <v>0.03</v>
      </c>
      <c r="K2147" s="13">
        <v>0.03</v>
      </c>
      <c r="L2147" s="13">
        <v>0.03</v>
      </c>
      <c r="M2147" s="13">
        <v>0.03</v>
      </c>
      <c r="N2147" s="13">
        <v>0.03</v>
      </c>
      <c r="O2147" s="13">
        <v>0.03</v>
      </c>
      <c r="P2147" s="13">
        <v>0.03</v>
      </c>
      <c r="Q2147" s="13">
        <v>0.03</v>
      </c>
      <c r="R2147" s="13">
        <v>0.03</v>
      </c>
      <c r="S2147" s="13">
        <v>0.03</v>
      </c>
      <c r="T2147" s="13">
        <v>0.03</v>
      </c>
      <c r="U2147" s="13">
        <v>0.03</v>
      </c>
      <c r="V2147" s="13">
        <v>0.03</v>
      </c>
      <c r="W2147" s="13">
        <v>0.03</v>
      </c>
      <c r="X2147" s="13">
        <v>0.03</v>
      </c>
      <c r="Y2147" s="13">
        <v>0.03</v>
      </c>
      <c r="Z2147" s="13">
        <v>0.03</v>
      </c>
      <c r="AA2147" s="13">
        <v>0.03</v>
      </c>
      <c r="AB2147" s="13">
        <v>0.03</v>
      </c>
      <c r="AC2147" s="13">
        <v>0.03</v>
      </c>
      <c r="AD2147" s="13">
        <v>0.03</v>
      </c>
      <c r="AE2147" s="13">
        <v>0.03</v>
      </c>
      <c r="AF2147" s="13">
        <v>0.03</v>
      </c>
      <c r="AG2147" s="13">
        <v>0.03</v>
      </c>
      <c r="AH2147" s="13">
        <v>0.03</v>
      </c>
      <c r="AI2147" s="13">
        <v>0.03</v>
      </c>
      <c r="AJ2147" s="13">
        <v>0.03</v>
      </c>
      <c r="AK2147" s="13">
        <v>0.03</v>
      </c>
    </row>
    <row r="2148" spans="1:37" s="13" customFormat="1" x14ac:dyDescent="0.3">
      <c r="A2148" s="13" t="str">
        <f t="shared" si="53"/>
        <v>SDGbaseTRAv2_UrbAS_BAU_wICAGRcorr_GADJDYNofftesttrnsfrx_rowhhd-1</v>
      </c>
      <c r="B2148" s="62" t="s">
        <v>221</v>
      </c>
      <c r="C2148" s="63" t="s">
        <v>278</v>
      </c>
      <c r="D2148" s="64" t="s">
        <v>194</v>
      </c>
      <c r="E2148" s="13" t="s">
        <v>85</v>
      </c>
      <c r="F2148" s="13">
        <v>0.06</v>
      </c>
      <c r="G2148" s="13">
        <v>0.06</v>
      </c>
      <c r="H2148" s="13">
        <v>0.06</v>
      </c>
      <c r="I2148" s="13">
        <v>0.06</v>
      </c>
      <c r="J2148" s="13">
        <v>0.06</v>
      </c>
      <c r="K2148" s="13">
        <v>0.06</v>
      </c>
      <c r="L2148" s="13">
        <v>0.06</v>
      </c>
      <c r="M2148" s="13">
        <v>0.06</v>
      </c>
      <c r="N2148" s="13">
        <v>0.06</v>
      </c>
      <c r="O2148" s="13">
        <v>0.06</v>
      </c>
      <c r="P2148" s="13">
        <v>0.06</v>
      </c>
      <c r="Q2148" s="13">
        <v>0.06</v>
      </c>
      <c r="R2148" s="13">
        <v>0.06</v>
      </c>
      <c r="S2148" s="13">
        <v>0.06</v>
      </c>
      <c r="T2148" s="13">
        <v>0.06</v>
      </c>
      <c r="U2148" s="13">
        <v>0.06</v>
      </c>
      <c r="V2148" s="13">
        <v>0.06</v>
      </c>
      <c r="W2148" s="13">
        <v>0.06</v>
      </c>
      <c r="X2148" s="13">
        <v>0.06</v>
      </c>
      <c r="Y2148" s="13">
        <v>0.06</v>
      </c>
      <c r="Z2148" s="13">
        <v>0.06</v>
      </c>
      <c r="AA2148" s="13">
        <v>0.06</v>
      </c>
      <c r="AB2148" s="13">
        <v>0.06</v>
      </c>
      <c r="AC2148" s="13">
        <v>0.06</v>
      </c>
      <c r="AD2148" s="13">
        <v>0.06</v>
      </c>
      <c r="AE2148" s="13">
        <v>0.06</v>
      </c>
      <c r="AF2148" s="13">
        <v>0.06</v>
      </c>
      <c r="AG2148" s="13">
        <v>0.06</v>
      </c>
      <c r="AH2148" s="13">
        <v>0.06</v>
      </c>
      <c r="AI2148" s="13">
        <v>0.06</v>
      </c>
      <c r="AJ2148" s="13">
        <v>0.06</v>
      </c>
      <c r="AK2148" s="13">
        <v>0.06</v>
      </c>
    </row>
    <row r="2149" spans="1:37" s="13" customFormat="1" x14ac:dyDescent="0.3">
      <c r="A2149" s="13" t="str">
        <f t="shared" si="53"/>
        <v>SDGbaseTRAv2_UrbAS_BAU_wICAGRcorr_GADJDYNofftesttrnsfrx_rowhhd-2</v>
      </c>
      <c r="B2149" s="62" t="s">
        <v>221</v>
      </c>
      <c r="C2149" s="63" t="s">
        <v>278</v>
      </c>
      <c r="D2149" s="64" t="s">
        <v>194</v>
      </c>
      <c r="E2149" s="13" t="s">
        <v>86</v>
      </c>
      <c r="F2149" s="13">
        <v>0.13</v>
      </c>
      <c r="G2149" s="13">
        <v>0.13</v>
      </c>
      <c r="H2149" s="13">
        <v>0.13</v>
      </c>
      <c r="I2149" s="13">
        <v>0.13</v>
      </c>
      <c r="J2149" s="13">
        <v>0.13</v>
      </c>
      <c r="K2149" s="13">
        <v>0.13</v>
      </c>
      <c r="L2149" s="13">
        <v>0.13</v>
      </c>
      <c r="M2149" s="13">
        <v>0.13</v>
      </c>
      <c r="N2149" s="13">
        <v>0.13</v>
      </c>
      <c r="O2149" s="13">
        <v>0.13</v>
      </c>
      <c r="P2149" s="13">
        <v>0.13</v>
      </c>
      <c r="Q2149" s="13">
        <v>0.13</v>
      </c>
      <c r="R2149" s="13">
        <v>0.13</v>
      </c>
      <c r="S2149" s="13">
        <v>0.13</v>
      </c>
      <c r="T2149" s="13">
        <v>0.13</v>
      </c>
      <c r="U2149" s="13">
        <v>0.13</v>
      </c>
      <c r="V2149" s="13">
        <v>0.13</v>
      </c>
      <c r="W2149" s="13">
        <v>0.13</v>
      </c>
      <c r="X2149" s="13">
        <v>0.13</v>
      </c>
      <c r="Y2149" s="13">
        <v>0.13</v>
      </c>
      <c r="Z2149" s="13">
        <v>0.13</v>
      </c>
      <c r="AA2149" s="13">
        <v>0.13</v>
      </c>
      <c r="AB2149" s="13">
        <v>0.13</v>
      </c>
      <c r="AC2149" s="13">
        <v>0.13</v>
      </c>
      <c r="AD2149" s="13">
        <v>0.13</v>
      </c>
      <c r="AE2149" s="13">
        <v>0.13</v>
      </c>
      <c r="AF2149" s="13">
        <v>0.13</v>
      </c>
      <c r="AG2149" s="13">
        <v>0.13</v>
      </c>
      <c r="AH2149" s="13">
        <v>0.13</v>
      </c>
      <c r="AI2149" s="13">
        <v>0.13</v>
      </c>
      <c r="AJ2149" s="13">
        <v>0.13</v>
      </c>
      <c r="AK2149" s="13">
        <v>0.13</v>
      </c>
    </row>
    <row r="2150" spans="1:37" s="13" customFormat="1" x14ac:dyDescent="0.3">
      <c r="A2150" s="13" t="str">
        <f t="shared" si="53"/>
        <v>SDGbaseTRAv2_UrbAS_BAU_wICAGRcorr_GADJDYNofftesttrnsfrx_rowhhd-3</v>
      </c>
      <c r="B2150" s="62" t="s">
        <v>221</v>
      </c>
      <c r="C2150" s="63" t="s">
        <v>278</v>
      </c>
      <c r="D2150" s="64" t="s">
        <v>194</v>
      </c>
      <c r="E2150" s="13" t="s">
        <v>87</v>
      </c>
      <c r="F2150" s="13">
        <v>0.21</v>
      </c>
      <c r="G2150" s="13">
        <v>0.21</v>
      </c>
      <c r="H2150" s="13">
        <v>0.21</v>
      </c>
      <c r="I2150" s="13">
        <v>0.21</v>
      </c>
      <c r="J2150" s="13">
        <v>0.21</v>
      </c>
      <c r="K2150" s="13">
        <v>0.21</v>
      </c>
      <c r="L2150" s="13">
        <v>0.21</v>
      </c>
      <c r="M2150" s="13">
        <v>0.21</v>
      </c>
      <c r="N2150" s="13">
        <v>0.21</v>
      </c>
      <c r="O2150" s="13">
        <v>0.21</v>
      </c>
      <c r="P2150" s="13">
        <v>0.21</v>
      </c>
      <c r="Q2150" s="13">
        <v>0.21</v>
      </c>
      <c r="R2150" s="13">
        <v>0.21</v>
      </c>
      <c r="S2150" s="13">
        <v>0.21</v>
      </c>
      <c r="T2150" s="13">
        <v>0.21</v>
      </c>
      <c r="U2150" s="13">
        <v>0.21</v>
      </c>
      <c r="V2150" s="13">
        <v>0.21</v>
      </c>
      <c r="W2150" s="13">
        <v>0.21</v>
      </c>
      <c r="X2150" s="13">
        <v>0.21</v>
      </c>
      <c r="Y2150" s="13">
        <v>0.21</v>
      </c>
      <c r="Z2150" s="13">
        <v>0.21</v>
      </c>
      <c r="AA2150" s="13">
        <v>0.21</v>
      </c>
      <c r="AB2150" s="13">
        <v>0.21</v>
      </c>
      <c r="AC2150" s="13">
        <v>0.21</v>
      </c>
      <c r="AD2150" s="13">
        <v>0.21</v>
      </c>
      <c r="AE2150" s="13">
        <v>0.21</v>
      </c>
      <c r="AF2150" s="13">
        <v>0.21</v>
      </c>
      <c r="AG2150" s="13">
        <v>0.21</v>
      </c>
      <c r="AH2150" s="13">
        <v>0.21</v>
      </c>
      <c r="AI2150" s="13">
        <v>0.21</v>
      </c>
      <c r="AJ2150" s="13">
        <v>0.21</v>
      </c>
      <c r="AK2150" s="13">
        <v>0.21</v>
      </c>
    </row>
    <row r="2151" spans="1:37" s="13" customFormat="1" x14ac:dyDescent="0.3">
      <c r="A2151" s="13" t="str">
        <f t="shared" si="53"/>
        <v>SDGbaseTRAv2_UrbAS_BAU_wICAGRcorr_GADJDYNofftesttrnsfrx_rowhhd-4</v>
      </c>
      <c r="B2151" s="62" t="s">
        <v>221</v>
      </c>
      <c r="C2151" s="63" t="s">
        <v>278</v>
      </c>
      <c r="D2151" s="64" t="s">
        <v>194</v>
      </c>
      <c r="E2151" s="13" t="s">
        <v>88</v>
      </c>
      <c r="F2151" s="13">
        <v>0.21</v>
      </c>
      <c r="G2151" s="13">
        <v>0.21</v>
      </c>
      <c r="H2151" s="13">
        <v>0.21</v>
      </c>
      <c r="I2151" s="13">
        <v>0.21</v>
      </c>
      <c r="J2151" s="13">
        <v>0.21</v>
      </c>
      <c r="K2151" s="13">
        <v>0.21</v>
      </c>
      <c r="L2151" s="13">
        <v>0.21</v>
      </c>
      <c r="M2151" s="13">
        <v>0.21</v>
      </c>
      <c r="N2151" s="13">
        <v>0.21</v>
      </c>
      <c r="O2151" s="13">
        <v>0.21</v>
      </c>
      <c r="P2151" s="13">
        <v>0.21</v>
      </c>
      <c r="Q2151" s="13">
        <v>0.21</v>
      </c>
      <c r="R2151" s="13">
        <v>0.21</v>
      </c>
      <c r="S2151" s="13">
        <v>0.21</v>
      </c>
      <c r="T2151" s="13">
        <v>0.21</v>
      </c>
      <c r="U2151" s="13">
        <v>0.21</v>
      </c>
      <c r="V2151" s="13">
        <v>0.21</v>
      </c>
      <c r="W2151" s="13">
        <v>0.21</v>
      </c>
      <c r="X2151" s="13">
        <v>0.21</v>
      </c>
      <c r="Y2151" s="13">
        <v>0.21</v>
      </c>
      <c r="Z2151" s="13">
        <v>0.21</v>
      </c>
      <c r="AA2151" s="13">
        <v>0.21</v>
      </c>
      <c r="AB2151" s="13">
        <v>0.21</v>
      </c>
      <c r="AC2151" s="13">
        <v>0.21</v>
      </c>
      <c r="AD2151" s="13">
        <v>0.21</v>
      </c>
      <c r="AE2151" s="13">
        <v>0.21</v>
      </c>
      <c r="AF2151" s="13">
        <v>0.21</v>
      </c>
      <c r="AG2151" s="13">
        <v>0.21</v>
      </c>
      <c r="AH2151" s="13">
        <v>0.21</v>
      </c>
      <c r="AI2151" s="13">
        <v>0.21</v>
      </c>
      <c r="AJ2151" s="13">
        <v>0.21</v>
      </c>
      <c r="AK2151" s="13">
        <v>0.21</v>
      </c>
    </row>
    <row r="2152" spans="1:37" s="13" customFormat="1" x14ac:dyDescent="0.3">
      <c r="A2152" s="13" t="str">
        <f t="shared" si="53"/>
        <v>SDGbaseTRAv2_UrbAS_BAU_wICAGRcorr_GADJDYNofftesttrnsfrx_rowhhd-5</v>
      </c>
      <c r="B2152" s="62" t="s">
        <v>221</v>
      </c>
      <c r="C2152" s="63" t="s">
        <v>278</v>
      </c>
      <c r="D2152" s="64" t="s">
        <v>194</v>
      </c>
      <c r="E2152" s="13" t="s">
        <v>89</v>
      </c>
      <c r="F2152" s="13">
        <v>0.3</v>
      </c>
      <c r="G2152" s="13">
        <v>0.3</v>
      </c>
      <c r="H2152" s="13">
        <v>0.3</v>
      </c>
      <c r="I2152" s="13">
        <v>0.3</v>
      </c>
      <c r="J2152" s="13">
        <v>0.3</v>
      </c>
      <c r="K2152" s="13">
        <v>0.3</v>
      </c>
      <c r="L2152" s="13">
        <v>0.3</v>
      </c>
      <c r="M2152" s="13">
        <v>0.3</v>
      </c>
      <c r="N2152" s="13">
        <v>0.3</v>
      </c>
      <c r="O2152" s="13">
        <v>0.3</v>
      </c>
      <c r="P2152" s="13">
        <v>0.3</v>
      </c>
      <c r="Q2152" s="13">
        <v>0.3</v>
      </c>
      <c r="R2152" s="13">
        <v>0.3</v>
      </c>
      <c r="S2152" s="13">
        <v>0.3</v>
      </c>
      <c r="T2152" s="13">
        <v>0.3</v>
      </c>
      <c r="U2152" s="13">
        <v>0.3</v>
      </c>
      <c r="V2152" s="13">
        <v>0.3</v>
      </c>
      <c r="W2152" s="13">
        <v>0.3</v>
      </c>
      <c r="X2152" s="13">
        <v>0.3</v>
      </c>
      <c r="Y2152" s="13">
        <v>0.3</v>
      </c>
      <c r="Z2152" s="13">
        <v>0.3</v>
      </c>
      <c r="AA2152" s="13">
        <v>0.3</v>
      </c>
      <c r="AB2152" s="13">
        <v>0.3</v>
      </c>
      <c r="AC2152" s="13">
        <v>0.3</v>
      </c>
      <c r="AD2152" s="13">
        <v>0.3</v>
      </c>
      <c r="AE2152" s="13">
        <v>0.3</v>
      </c>
      <c r="AF2152" s="13">
        <v>0.3</v>
      </c>
      <c r="AG2152" s="13">
        <v>0.3</v>
      </c>
      <c r="AH2152" s="13">
        <v>0.3</v>
      </c>
      <c r="AI2152" s="13">
        <v>0.3</v>
      </c>
      <c r="AJ2152" s="13">
        <v>0.3</v>
      </c>
      <c r="AK2152" s="13">
        <v>0.3</v>
      </c>
    </row>
    <row r="2153" spans="1:37" s="13" customFormat="1" x14ac:dyDescent="0.3">
      <c r="A2153" s="13" t="str">
        <f t="shared" si="53"/>
        <v>SDGbaseTRAv2_UrbAS_BAU_wICAGRcorr_GADJDYNofftesttrnsfrx_rowhhd-6</v>
      </c>
      <c r="B2153" s="62" t="s">
        <v>221</v>
      </c>
      <c r="C2153" s="63" t="s">
        <v>278</v>
      </c>
      <c r="D2153" s="64" t="s">
        <v>194</v>
      </c>
      <c r="E2153" s="13" t="s">
        <v>90</v>
      </c>
      <c r="F2153" s="13">
        <v>0.56000000000000005</v>
      </c>
      <c r="G2153" s="13">
        <v>0.56000000000000005</v>
      </c>
      <c r="H2153" s="13">
        <v>0.56000000000000005</v>
      </c>
      <c r="I2153" s="13">
        <v>0.56000000000000005</v>
      </c>
      <c r="J2153" s="13">
        <v>0.56000000000000005</v>
      </c>
      <c r="K2153" s="13">
        <v>0.56000000000000005</v>
      </c>
      <c r="L2153" s="13">
        <v>0.56000000000000005</v>
      </c>
      <c r="M2153" s="13">
        <v>0.56000000000000005</v>
      </c>
      <c r="N2153" s="13">
        <v>0.56000000000000005</v>
      </c>
      <c r="O2153" s="13">
        <v>0.56000000000000005</v>
      </c>
      <c r="P2153" s="13">
        <v>0.56000000000000005</v>
      </c>
      <c r="Q2153" s="13">
        <v>0.56000000000000005</v>
      </c>
      <c r="R2153" s="13">
        <v>0.56000000000000005</v>
      </c>
      <c r="S2153" s="13">
        <v>0.56000000000000005</v>
      </c>
      <c r="T2153" s="13">
        <v>0.56000000000000005</v>
      </c>
      <c r="U2153" s="13">
        <v>0.56000000000000005</v>
      </c>
      <c r="V2153" s="13">
        <v>0.56000000000000005</v>
      </c>
      <c r="W2153" s="13">
        <v>0.56000000000000005</v>
      </c>
      <c r="X2153" s="13">
        <v>0.56000000000000005</v>
      </c>
      <c r="Y2153" s="13">
        <v>0.56000000000000005</v>
      </c>
      <c r="Z2153" s="13">
        <v>0.56000000000000005</v>
      </c>
      <c r="AA2153" s="13">
        <v>0.56000000000000005</v>
      </c>
      <c r="AB2153" s="13">
        <v>0.56000000000000005</v>
      </c>
      <c r="AC2153" s="13">
        <v>0.56000000000000005</v>
      </c>
      <c r="AD2153" s="13">
        <v>0.56000000000000005</v>
      </c>
      <c r="AE2153" s="13">
        <v>0.56000000000000005</v>
      </c>
      <c r="AF2153" s="13">
        <v>0.56000000000000005</v>
      </c>
      <c r="AG2153" s="13">
        <v>0.56000000000000005</v>
      </c>
      <c r="AH2153" s="13">
        <v>0.56000000000000005</v>
      </c>
      <c r="AI2153" s="13">
        <v>0.56000000000000005</v>
      </c>
      <c r="AJ2153" s="13">
        <v>0.56000000000000005</v>
      </c>
      <c r="AK2153" s="13">
        <v>0.56000000000000005</v>
      </c>
    </row>
    <row r="2154" spans="1:37" s="13" customFormat="1" x14ac:dyDescent="0.3">
      <c r="A2154" s="13" t="str">
        <f t="shared" si="53"/>
        <v>SDGbaseTRAv2_UrbAS_BAU_wICAGRcorr_GADJDYNofftesttrnsfrx_rowhhd-7</v>
      </c>
      <c r="B2154" s="62" t="s">
        <v>221</v>
      </c>
      <c r="C2154" s="63" t="s">
        <v>278</v>
      </c>
      <c r="D2154" s="64" t="s">
        <v>194</v>
      </c>
      <c r="E2154" s="13" t="s">
        <v>91</v>
      </c>
      <c r="F2154" s="13">
        <v>0.68</v>
      </c>
      <c r="G2154" s="13">
        <v>0.68</v>
      </c>
      <c r="H2154" s="13">
        <v>0.68</v>
      </c>
      <c r="I2154" s="13">
        <v>0.68</v>
      </c>
      <c r="J2154" s="13">
        <v>0.68</v>
      </c>
      <c r="K2154" s="13">
        <v>0.68</v>
      </c>
      <c r="L2154" s="13">
        <v>0.68</v>
      </c>
      <c r="M2154" s="13">
        <v>0.68</v>
      </c>
      <c r="N2154" s="13">
        <v>0.68</v>
      </c>
      <c r="O2154" s="13">
        <v>0.68</v>
      </c>
      <c r="P2154" s="13">
        <v>0.68</v>
      </c>
      <c r="Q2154" s="13">
        <v>0.68</v>
      </c>
      <c r="R2154" s="13">
        <v>0.68</v>
      </c>
      <c r="S2154" s="13">
        <v>0.68</v>
      </c>
      <c r="T2154" s="13">
        <v>0.68</v>
      </c>
      <c r="U2154" s="13">
        <v>0.68</v>
      </c>
      <c r="V2154" s="13">
        <v>0.68</v>
      </c>
      <c r="W2154" s="13">
        <v>0.68</v>
      </c>
      <c r="X2154" s="13">
        <v>0.68</v>
      </c>
      <c r="Y2154" s="13">
        <v>0.68</v>
      </c>
      <c r="Z2154" s="13">
        <v>0.68</v>
      </c>
      <c r="AA2154" s="13">
        <v>0.68</v>
      </c>
      <c r="AB2154" s="13">
        <v>0.68</v>
      </c>
      <c r="AC2154" s="13">
        <v>0.68</v>
      </c>
      <c r="AD2154" s="13">
        <v>0.68</v>
      </c>
      <c r="AE2154" s="13">
        <v>0.68</v>
      </c>
      <c r="AF2154" s="13">
        <v>0.68</v>
      </c>
      <c r="AG2154" s="13">
        <v>0.68</v>
      </c>
      <c r="AH2154" s="13">
        <v>0.68</v>
      </c>
      <c r="AI2154" s="13">
        <v>0.68</v>
      </c>
      <c r="AJ2154" s="13">
        <v>0.68</v>
      </c>
      <c r="AK2154" s="13">
        <v>0.68</v>
      </c>
    </row>
    <row r="2155" spans="1:37" s="13" customFormat="1" x14ac:dyDescent="0.3">
      <c r="A2155" s="13" t="str">
        <f t="shared" si="53"/>
        <v>SDGbaseTRAv2_UrbAS_BAU_wICAGRcorr_GADJDYNofftesttrnsfrx_rowhhd-8</v>
      </c>
      <c r="B2155" s="62" t="s">
        <v>221</v>
      </c>
      <c r="C2155" s="63" t="s">
        <v>278</v>
      </c>
      <c r="D2155" s="64" t="s">
        <v>194</v>
      </c>
      <c r="E2155" s="13" t="s">
        <v>92</v>
      </c>
      <c r="F2155" s="13">
        <v>2.34</v>
      </c>
      <c r="G2155" s="13">
        <v>2.34</v>
      </c>
      <c r="H2155" s="13">
        <v>2.34</v>
      </c>
      <c r="I2155" s="13">
        <v>2.34</v>
      </c>
      <c r="J2155" s="13">
        <v>2.34</v>
      </c>
      <c r="K2155" s="13">
        <v>2.34</v>
      </c>
      <c r="L2155" s="13">
        <v>2.34</v>
      </c>
      <c r="M2155" s="13">
        <v>2.34</v>
      </c>
      <c r="N2155" s="13">
        <v>2.34</v>
      </c>
      <c r="O2155" s="13">
        <v>2.34</v>
      </c>
      <c r="P2155" s="13">
        <v>2.34</v>
      </c>
      <c r="Q2155" s="13">
        <v>2.34</v>
      </c>
      <c r="R2155" s="13">
        <v>2.34</v>
      </c>
      <c r="S2155" s="13">
        <v>2.34</v>
      </c>
      <c r="T2155" s="13">
        <v>2.34</v>
      </c>
      <c r="U2155" s="13">
        <v>2.34</v>
      </c>
      <c r="V2155" s="13">
        <v>2.34</v>
      </c>
      <c r="W2155" s="13">
        <v>2.34</v>
      </c>
      <c r="X2155" s="13">
        <v>2.34</v>
      </c>
      <c r="Y2155" s="13">
        <v>2.34</v>
      </c>
      <c r="Z2155" s="13">
        <v>2.34</v>
      </c>
      <c r="AA2155" s="13">
        <v>2.34</v>
      </c>
      <c r="AB2155" s="13">
        <v>2.34</v>
      </c>
      <c r="AC2155" s="13">
        <v>2.34</v>
      </c>
      <c r="AD2155" s="13">
        <v>2.34</v>
      </c>
      <c r="AE2155" s="13">
        <v>2.34</v>
      </c>
      <c r="AF2155" s="13">
        <v>2.34</v>
      </c>
      <c r="AG2155" s="13">
        <v>2.34</v>
      </c>
      <c r="AH2155" s="13">
        <v>2.34</v>
      </c>
      <c r="AI2155" s="13">
        <v>2.34</v>
      </c>
      <c r="AJ2155" s="13">
        <v>2.34</v>
      </c>
      <c r="AK2155" s="13">
        <v>2.34</v>
      </c>
    </row>
    <row r="2156" spans="1:37" s="13" customFormat="1" x14ac:dyDescent="0.3">
      <c r="A2156" s="13" t="str">
        <f t="shared" si="53"/>
        <v>SDGbaseTRAv2_UrbAS_BAU_wICAGRcorr_GADJDYNofftesttrnsfrx_rowhhd-9</v>
      </c>
      <c r="B2156" s="62" t="s">
        <v>221</v>
      </c>
      <c r="C2156" s="63" t="s">
        <v>278</v>
      </c>
      <c r="D2156" s="64" t="s">
        <v>194</v>
      </c>
      <c r="E2156" s="13" t="s">
        <v>93</v>
      </c>
      <c r="F2156" s="13">
        <v>8.82</v>
      </c>
      <c r="G2156" s="13">
        <v>8.82</v>
      </c>
      <c r="H2156" s="13">
        <v>8.82</v>
      </c>
      <c r="I2156" s="13">
        <v>8.82</v>
      </c>
      <c r="J2156" s="13">
        <v>8.82</v>
      </c>
      <c r="K2156" s="13">
        <v>8.82</v>
      </c>
      <c r="L2156" s="13">
        <v>8.82</v>
      </c>
      <c r="M2156" s="13">
        <v>8.82</v>
      </c>
      <c r="N2156" s="13">
        <v>8.82</v>
      </c>
      <c r="O2156" s="13">
        <v>8.82</v>
      </c>
      <c r="P2156" s="13">
        <v>8.82</v>
      </c>
      <c r="Q2156" s="13">
        <v>8.82</v>
      </c>
      <c r="R2156" s="13">
        <v>8.82</v>
      </c>
      <c r="S2156" s="13">
        <v>8.82</v>
      </c>
      <c r="T2156" s="13">
        <v>8.82</v>
      </c>
      <c r="U2156" s="13">
        <v>8.82</v>
      </c>
      <c r="V2156" s="13">
        <v>8.82</v>
      </c>
      <c r="W2156" s="13">
        <v>8.82</v>
      </c>
      <c r="X2156" s="13">
        <v>8.82</v>
      </c>
      <c r="Y2156" s="13">
        <v>8.82</v>
      </c>
      <c r="Z2156" s="13">
        <v>8.82</v>
      </c>
      <c r="AA2156" s="13">
        <v>8.82</v>
      </c>
      <c r="AB2156" s="13">
        <v>8.82</v>
      </c>
      <c r="AC2156" s="13">
        <v>8.82</v>
      </c>
      <c r="AD2156" s="13">
        <v>8.82</v>
      </c>
      <c r="AE2156" s="13">
        <v>8.82</v>
      </c>
      <c r="AF2156" s="13">
        <v>8.82</v>
      </c>
      <c r="AG2156" s="13">
        <v>8.82</v>
      </c>
      <c r="AH2156" s="13">
        <v>8.82</v>
      </c>
      <c r="AI2156" s="13">
        <v>8.82</v>
      </c>
      <c r="AJ2156" s="13">
        <v>8.82</v>
      </c>
      <c r="AK2156" s="13">
        <v>8.82</v>
      </c>
    </row>
    <row r="2157" spans="1:37" s="13" customFormat="1" x14ac:dyDescent="0.3">
      <c r="A2157" s="13" t="str">
        <f t="shared" si="53"/>
        <v>SDGbaseTRAv2_UrbAS_BAU_wICAGRcorr_GADJDYNofftesttrnsfrx_rowgov</v>
      </c>
      <c r="B2157" s="62" t="s">
        <v>221</v>
      </c>
      <c r="C2157" s="63" t="s">
        <v>278</v>
      </c>
      <c r="D2157" s="64" t="s">
        <v>194</v>
      </c>
      <c r="E2157" s="13" t="s">
        <v>195</v>
      </c>
      <c r="F2157" s="13">
        <v>-48.31</v>
      </c>
      <c r="G2157" s="13">
        <v>-48.31</v>
      </c>
      <c r="H2157" s="13">
        <v>-48.31</v>
      </c>
      <c r="I2157" s="13">
        <v>-48.31</v>
      </c>
      <c r="J2157" s="13">
        <v>-48.31</v>
      </c>
      <c r="K2157" s="13">
        <v>-48.31</v>
      </c>
      <c r="L2157" s="13">
        <v>-48.31</v>
      </c>
      <c r="M2157" s="13">
        <v>-48.31</v>
      </c>
      <c r="N2157" s="13">
        <v>-48.31</v>
      </c>
      <c r="O2157" s="13">
        <v>-48.31</v>
      </c>
      <c r="P2157" s="13">
        <v>-48.31</v>
      </c>
      <c r="Q2157" s="13">
        <v>-48.31</v>
      </c>
      <c r="R2157" s="13">
        <v>-48.31</v>
      </c>
      <c r="S2157" s="13">
        <v>-48.31</v>
      </c>
      <c r="T2157" s="13">
        <v>-48.31</v>
      </c>
      <c r="U2157" s="13">
        <v>-48.31</v>
      </c>
      <c r="V2157" s="13">
        <v>-48.31</v>
      </c>
      <c r="W2157" s="13">
        <v>-48.31</v>
      </c>
      <c r="X2157" s="13">
        <v>-48.31</v>
      </c>
      <c r="Y2157" s="13">
        <v>-48.31</v>
      </c>
      <c r="Z2157" s="13">
        <v>-48.31</v>
      </c>
      <c r="AA2157" s="13">
        <v>-48.31</v>
      </c>
      <c r="AB2157" s="13">
        <v>-48.31</v>
      </c>
      <c r="AC2157" s="13">
        <v>-48.31</v>
      </c>
      <c r="AD2157" s="13">
        <v>-48.31</v>
      </c>
      <c r="AE2157" s="13">
        <v>-48.31</v>
      </c>
      <c r="AF2157" s="13">
        <v>-48.31</v>
      </c>
      <c r="AG2157" s="13">
        <v>-48.31</v>
      </c>
      <c r="AH2157" s="13">
        <v>-48.31</v>
      </c>
      <c r="AI2157" s="13">
        <v>-48.31</v>
      </c>
      <c r="AJ2157" s="13">
        <v>-48.31</v>
      </c>
      <c r="AK2157" s="13">
        <v>-48.31</v>
      </c>
    </row>
    <row r="2158" spans="1:37" s="13" customFormat="1" x14ac:dyDescent="0.3">
      <c r="A2158" s="13" t="str">
        <f t="shared" si="53"/>
        <v>SDGbaseTRAv2_UrbAS_BAU_wICAGRcorr_GADJDYNofftestC_NetTrnsGov2Instotal</v>
      </c>
      <c r="B2158" s="62" t="s">
        <v>221</v>
      </c>
      <c r="C2158" s="63" t="s">
        <v>278</v>
      </c>
      <c r="D2158" s="64" t="s">
        <v>196</v>
      </c>
      <c r="E2158" s="13" t="s">
        <v>1</v>
      </c>
      <c r="F2158" s="13">
        <v>406.48</v>
      </c>
      <c r="G2158" s="13">
        <v>406.48</v>
      </c>
      <c r="H2158" s="13">
        <v>397.55</v>
      </c>
      <c r="I2158" s="13">
        <v>403.76</v>
      </c>
      <c r="J2158" s="13">
        <v>408.59</v>
      </c>
      <c r="K2158" s="13">
        <v>412.84</v>
      </c>
      <c r="L2158" s="13">
        <v>417.75</v>
      </c>
      <c r="M2158" s="13">
        <v>423.27</v>
      </c>
      <c r="N2158" s="13">
        <v>428.93</v>
      </c>
      <c r="O2158" s="13">
        <v>435.11</v>
      </c>
      <c r="P2158" s="13">
        <v>442.2</v>
      </c>
      <c r="Q2158" s="13">
        <v>449.73</v>
      </c>
      <c r="R2158" s="13">
        <v>457.22</v>
      </c>
      <c r="S2158" s="13">
        <v>466.01</v>
      </c>
      <c r="T2158" s="13">
        <v>475.01</v>
      </c>
      <c r="U2158" s="13">
        <v>484.5</v>
      </c>
      <c r="V2158" s="13">
        <v>495.26</v>
      </c>
      <c r="W2158" s="13">
        <v>505.86</v>
      </c>
      <c r="X2158" s="13">
        <v>516.91</v>
      </c>
      <c r="Y2158" s="13">
        <v>528.5</v>
      </c>
      <c r="Z2158" s="13">
        <v>539.61</v>
      </c>
      <c r="AA2158" s="13">
        <v>551.39</v>
      </c>
      <c r="AB2158" s="13">
        <v>563.01</v>
      </c>
      <c r="AC2158" s="13">
        <v>575.9</v>
      </c>
      <c r="AD2158" s="13">
        <v>588.16999999999996</v>
      </c>
      <c r="AE2158" s="13">
        <v>600.66</v>
      </c>
      <c r="AF2158" s="13">
        <v>613.66</v>
      </c>
      <c r="AG2158" s="13">
        <v>627.19000000000005</v>
      </c>
      <c r="AH2158" s="13">
        <v>640.73</v>
      </c>
      <c r="AI2158" s="13">
        <v>644.84</v>
      </c>
      <c r="AJ2158" s="13">
        <v>647.29999999999995</v>
      </c>
      <c r="AK2158" s="13">
        <v>649.5</v>
      </c>
    </row>
    <row r="2159" spans="1:37" s="13" customFormat="1" x14ac:dyDescent="0.3">
      <c r="A2159" s="13" t="str">
        <f t="shared" si="53"/>
        <v>SDGbaseTRAv2_UrbAS_BAU_wICAGRcorr_GADJDYNofftestQFSXflab-p</v>
      </c>
      <c r="B2159" s="62" t="s">
        <v>221</v>
      </c>
      <c r="C2159" s="63" t="s">
        <v>278</v>
      </c>
      <c r="D2159" s="64" t="s">
        <v>198</v>
      </c>
      <c r="E2159" s="13" t="s">
        <v>199</v>
      </c>
      <c r="F2159" s="13">
        <v>3154.55</v>
      </c>
      <c r="G2159" s="13">
        <v>2922.76</v>
      </c>
      <c r="H2159" s="13">
        <v>3033.22</v>
      </c>
      <c r="I2159" s="13">
        <v>3127.76</v>
      </c>
      <c r="J2159" s="13">
        <v>3211.09</v>
      </c>
      <c r="K2159" s="13">
        <v>3286.53</v>
      </c>
      <c r="L2159" s="13">
        <v>3361.6</v>
      </c>
      <c r="M2159" s="13">
        <v>3437.67</v>
      </c>
      <c r="N2159" s="13">
        <v>3517.58</v>
      </c>
      <c r="O2159" s="13">
        <v>3607.15</v>
      </c>
      <c r="P2159" s="13">
        <v>3704.22</v>
      </c>
      <c r="Q2159" s="13">
        <v>3804.1</v>
      </c>
      <c r="R2159" s="13">
        <v>3913.21</v>
      </c>
      <c r="S2159" s="13">
        <v>4028.56</v>
      </c>
      <c r="T2159" s="13">
        <v>4149.97</v>
      </c>
      <c r="U2159" s="13">
        <v>4281.51</v>
      </c>
      <c r="V2159" s="13">
        <v>4418.68</v>
      </c>
      <c r="W2159" s="13">
        <v>4560.88</v>
      </c>
      <c r="X2159" s="13">
        <v>4709.8999999999996</v>
      </c>
      <c r="Y2159" s="13">
        <v>4859.21</v>
      </c>
      <c r="Z2159" s="13">
        <v>5009.47</v>
      </c>
      <c r="AA2159" s="13">
        <v>5160.8</v>
      </c>
      <c r="AB2159" s="13">
        <v>5319.13</v>
      </c>
      <c r="AC2159" s="13">
        <v>5477.65</v>
      </c>
      <c r="AD2159" s="13">
        <v>5638.42</v>
      </c>
      <c r="AE2159" s="13">
        <v>5803.22</v>
      </c>
      <c r="AF2159" s="13">
        <v>5972.82</v>
      </c>
      <c r="AG2159" s="13">
        <v>6142.13</v>
      </c>
      <c r="AH2159" s="13">
        <v>6258.02</v>
      </c>
      <c r="AI2159" s="13">
        <v>6331.44</v>
      </c>
      <c r="AJ2159" s="13">
        <v>6381.5</v>
      </c>
      <c r="AK2159" s="13">
        <v>6414.62</v>
      </c>
    </row>
    <row r="2160" spans="1:37" s="13" customFormat="1" x14ac:dyDescent="0.3">
      <c r="A2160" s="13" t="str">
        <f t="shared" si="53"/>
        <v>SDGbaseTRAv2_UrbAS_BAU_wICAGRcorr_GADJDYNofftestQFSXflab-m</v>
      </c>
      <c r="B2160" s="62" t="s">
        <v>221</v>
      </c>
      <c r="C2160" s="63" t="s">
        <v>278</v>
      </c>
      <c r="D2160" s="64" t="s">
        <v>198</v>
      </c>
      <c r="E2160" s="13" t="s">
        <v>200</v>
      </c>
      <c r="F2160" s="13">
        <v>5235.99</v>
      </c>
      <c r="G2160" s="13">
        <v>4887.7</v>
      </c>
      <c r="H2160" s="13">
        <v>5092.05</v>
      </c>
      <c r="I2160" s="13">
        <v>5260.75</v>
      </c>
      <c r="J2160" s="13">
        <v>5404.24</v>
      </c>
      <c r="K2160" s="13">
        <v>5532.1</v>
      </c>
      <c r="L2160" s="13">
        <v>5658.68</v>
      </c>
      <c r="M2160" s="13">
        <v>5788.36</v>
      </c>
      <c r="N2160" s="13">
        <v>5924.08</v>
      </c>
      <c r="O2160" s="13">
        <v>6063.93</v>
      </c>
      <c r="P2160" s="13">
        <v>6216.62</v>
      </c>
      <c r="Q2160" s="13">
        <v>6374.3</v>
      </c>
      <c r="R2160" s="13">
        <v>6549.1</v>
      </c>
      <c r="S2160" s="13">
        <v>6738.35</v>
      </c>
      <c r="T2160" s="13">
        <v>6940.7</v>
      </c>
      <c r="U2160" s="13">
        <v>7162.77</v>
      </c>
      <c r="V2160" s="13">
        <v>7399.03</v>
      </c>
      <c r="W2160" s="13">
        <v>7645.55</v>
      </c>
      <c r="X2160" s="13">
        <v>7900.68</v>
      </c>
      <c r="Y2160" s="13">
        <v>8152.37</v>
      </c>
      <c r="Z2160" s="13">
        <v>8402.0300000000007</v>
      </c>
      <c r="AA2160" s="13">
        <v>8651.7900000000009</v>
      </c>
      <c r="AB2160" s="13">
        <v>8904.9699999999993</v>
      </c>
      <c r="AC2160" s="13">
        <v>9157.48</v>
      </c>
      <c r="AD2160" s="13">
        <v>9417.0400000000009</v>
      </c>
      <c r="AE2160" s="13">
        <v>9686.49</v>
      </c>
      <c r="AF2160" s="13">
        <v>9966.93</v>
      </c>
      <c r="AG2160" s="13">
        <v>10243.620000000001</v>
      </c>
      <c r="AH2160" s="13">
        <v>10408.629999999999</v>
      </c>
      <c r="AI2160" s="13">
        <v>10489.35</v>
      </c>
      <c r="AJ2160" s="13">
        <v>10524.71</v>
      </c>
      <c r="AK2160" s="13">
        <v>10528.23</v>
      </c>
    </row>
    <row r="2161" spans="1:37" s="13" customFormat="1" x14ac:dyDescent="0.3">
      <c r="A2161" s="13" t="str">
        <f t="shared" si="53"/>
        <v>SDGbaseTRAv2_UrbAS_BAU_wICAGRcorr_GADJDYNofftestQFSXflab-s</v>
      </c>
      <c r="B2161" s="62" t="s">
        <v>221</v>
      </c>
      <c r="C2161" s="63" t="s">
        <v>278</v>
      </c>
      <c r="D2161" s="64" t="s">
        <v>198</v>
      </c>
      <c r="E2161" s="13" t="s">
        <v>201</v>
      </c>
      <c r="F2161" s="13">
        <v>4708.9399999999996</v>
      </c>
      <c r="G2161" s="13">
        <v>4347.68</v>
      </c>
      <c r="H2161" s="13">
        <v>4510.08</v>
      </c>
      <c r="I2161" s="13">
        <v>4657.47</v>
      </c>
      <c r="J2161" s="13">
        <v>4787.58</v>
      </c>
      <c r="K2161" s="13">
        <v>4909.16</v>
      </c>
      <c r="L2161" s="13">
        <v>5029.49</v>
      </c>
      <c r="M2161" s="13">
        <v>5151.7</v>
      </c>
      <c r="N2161" s="13">
        <v>5277.49</v>
      </c>
      <c r="O2161" s="13">
        <v>5397.27</v>
      </c>
      <c r="P2161" s="13">
        <v>5530.5</v>
      </c>
      <c r="Q2161" s="13">
        <v>5671.04</v>
      </c>
      <c r="R2161" s="13">
        <v>5823.77</v>
      </c>
      <c r="S2161" s="13">
        <v>5987.14</v>
      </c>
      <c r="T2161" s="13">
        <v>6160.71</v>
      </c>
      <c r="U2161" s="13">
        <v>6348.67</v>
      </c>
      <c r="V2161" s="13">
        <v>6548.69</v>
      </c>
      <c r="W2161" s="13">
        <v>6758.45</v>
      </c>
      <c r="X2161" s="13">
        <v>6976.72</v>
      </c>
      <c r="Y2161" s="13">
        <v>7194.93</v>
      </c>
      <c r="Z2161" s="13">
        <v>7412.64</v>
      </c>
      <c r="AA2161" s="13">
        <v>7631.93</v>
      </c>
      <c r="AB2161" s="13">
        <v>7846.75</v>
      </c>
      <c r="AC2161" s="13">
        <v>8060.77</v>
      </c>
      <c r="AD2161" s="13">
        <v>8281.6299999999992</v>
      </c>
      <c r="AE2161" s="13">
        <v>8511.64</v>
      </c>
      <c r="AF2161" s="13">
        <v>8751.52</v>
      </c>
      <c r="AG2161" s="13">
        <v>8991.69</v>
      </c>
      <c r="AH2161" s="13">
        <v>9160.34</v>
      </c>
      <c r="AI2161" s="13">
        <v>9270.35</v>
      </c>
      <c r="AJ2161" s="13">
        <v>9343.99</v>
      </c>
      <c r="AK2161" s="13">
        <v>9390</v>
      </c>
    </row>
    <row r="2162" spans="1:37" s="13" customFormat="1" x14ac:dyDescent="0.3">
      <c r="A2162" s="13" t="str">
        <f t="shared" si="53"/>
        <v>SDGbaseTRAv2_UrbAS_BAU_wICAGRcorr_GADJDYNofftestQFSXflab-t</v>
      </c>
      <c r="B2162" s="62" t="s">
        <v>221</v>
      </c>
      <c r="C2162" s="63" t="s">
        <v>278</v>
      </c>
      <c r="D2162" s="64" t="s">
        <v>198</v>
      </c>
      <c r="E2162" s="13" t="s">
        <v>202</v>
      </c>
      <c r="F2162" s="13">
        <v>3319.1</v>
      </c>
      <c r="G2162" s="13">
        <v>3025.15</v>
      </c>
      <c r="H2162" s="13">
        <v>3112.04</v>
      </c>
      <c r="I2162" s="13">
        <v>3195.13</v>
      </c>
      <c r="J2162" s="13">
        <v>3270</v>
      </c>
      <c r="K2162" s="13">
        <v>3343.34</v>
      </c>
      <c r="L2162" s="13">
        <v>3418.47</v>
      </c>
      <c r="M2162" s="13">
        <v>3496.46</v>
      </c>
      <c r="N2162" s="13">
        <v>3577.93</v>
      </c>
      <c r="O2162" s="13">
        <v>3654.08</v>
      </c>
      <c r="P2162" s="13">
        <v>3740.49</v>
      </c>
      <c r="Q2162" s="13">
        <v>3833.46</v>
      </c>
      <c r="R2162" s="13">
        <v>3936.44</v>
      </c>
      <c r="S2162" s="13">
        <v>4047.51</v>
      </c>
      <c r="T2162" s="13">
        <v>4166.07</v>
      </c>
      <c r="U2162" s="13">
        <v>4294.13</v>
      </c>
      <c r="V2162" s="13">
        <v>4429.04</v>
      </c>
      <c r="W2162" s="13">
        <v>4570.8</v>
      </c>
      <c r="X2162" s="13">
        <v>4721.1499999999996</v>
      </c>
      <c r="Y2162" s="13">
        <v>4871.6899999999996</v>
      </c>
      <c r="Z2162" s="13">
        <v>5022.7299999999996</v>
      </c>
      <c r="AA2162" s="13">
        <v>5175.0200000000004</v>
      </c>
      <c r="AB2162" s="13">
        <v>5324.75</v>
      </c>
      <c r="AC2162" s="13">
        <v>5472.76</v>
      </c>
      <c r="AD2162" s="13">
        <v>5623.75</v>
      </c>
      <c r="AE2162" s="13">
        <v>5779.69</v>
      </c>
      <c r="AF2162" s="13">
        <v>5941.5</v>
      </c>
      <c r="AG2162" s="13">
        <v>6104.86</v>
      </c>
      <c r="AH2162" s="13">
        <v>6223.85</v>
      </c>
      <c r="AI2162" s="13">
        <v>6305.06</v>
      </c>
      <c r="AJ2162" s="13">
        <v>6362.33</v>
      </c>
      <c r="AK2162" s="13">
        <v>6401.46</v>
      </c>
    </row>
    <row r="2163" spans="1:37" s="13" customFormat="1" x14ac:dyDescent="0.3">
      <c r="A2163" s="13" t="str">
        <f t="shared" si="53"/>
        <v>SDGbaseTRAv2_UrbAS_BAU_wICAGRcorr_GADJDYNofftestQFSXfcap</v>
      </c>
      <c r="B2163" s="62" t="s">
        <v>221</v>
      </c>
      <c r="C2163" s="63" t="s">
        <v>278</v>
      </c>
      <c r="D2163" s="64" t="s">
        <v>198</v>
      </c>
      <c r="E2163" s="13" t="s">
        <v>203</v>
      </c>
      <c r="F2163" s="13">
        <v>3799.09</v>
      </c>
      <c r="G2163" s="13">
        <v>3955.03</v>
      </c>
      <c r="H2163" s="13">
        <v>4074.85</v>
      </c>
      <c r="I2163" s="13">
        <v>4156.1099999999997</v>
      </c>
      <c r="J2163" s="13">
        <v>4236.25</v>
      </c>
      <c r="K2163" s="13">
        <v>4336.8</v>
      </c>
      <c r="L2163" s="13">
        <v>4459.01</v>
      </c>
      <c r="M2163" s="13">
        <v>4581.3599999999997</v>
      </c>
      <c r="N2163" s="13">
        <v>4700.96</v>
      </c>
      <c r="O2163" s="13">
        <v>4799.13</v>
      </c>
      <c r="P2163" s="13">
        <v>4895.84</v>
      </c>
      <c r="Q2163" s="13">
        <v>4990.51</v>
      </c>
      <c r="R2163" s="13">
        <v>5130.38</v>
      </c>
      <c r="S2163" s="13">
        <v>5271.62</v>
      </c>
      <c r="T2163" s="13">
        <v>5422.8</v>
      </c>
      <c r="U2163" s="13">
        <v>5605.61</v>
      </c>
      <c r="V2163" s="13">
        <v>5774.24</v>
      </c>
      <c r="W2163" s="13">
        <v>5955.28</v>
      </c>
      <c r="X2163" s="13">
        <v>6149.12</v>
      </c>
      <c r="Y2163" s="13">
        <v>6328.95</v>
      </c>
      <c r="Z2163" s="13">
        <v>6510.52</v>
      </c>
      <c r="AA2163" s="13">
        <v>6697.72</v>
      </c>
      <c r="AB2163" s="13">
        <v>6890.15</v>
      </c>
      <c r="AC2163" s="13">
        <v>7070.72</v>
      </c>
      <c r="AD2163" s="13">
        <v>7258.21</v>
      </c>
      <c r="AE2163" s="13">
        <v>7454.43</v>
      </c>
      <c r="AF2163" s="13">
        <v>7660.27</v>
      </c>
      <c r="AG2163" s="13">
        <v>7852.98</v>
      </c>
      <c r="AH2163" s="13">
        <v>7710.67</v>
      </c>
      <c r="AI2163" s="13">
        <v>7580.53</v>
      </c>
      <c r="AJ2163" s="13">
        <v>7483.75</v>
      </c>
      <c r="AK2163" s="13">
        <v>7390.54</v>
      </c>
    </row>
    <row r="2164" spans="1:37" s="13" customFormat="1" x14ac:dyDescent="0.3">
      <c r="A2164" s="13" t="str">
        <f t="shared" si="53"/>
        <v>SDGbaseTRAv2_UrbAS_BAU_wICAGRcorr_GADJDYNofftestQFSXfegy</v>
      </c>
      <c r="B2164" s="62" t="s">
        <v>221</v>
      </c>
      <c r="C2164" s="63" t="s">
        <v>278</v>
      </c>
      <c r="D2164" s="64" t="s">
        <v>198</v>
      </c>
      <c r="E2164" s="13" t="s">
        <v>204</v>
      </c>
      <c r="F2164" s="13">
        <v>200.18</v>
      </c>
      <c r="G2164" s="13">
        <v>215.85</v>
      </c>
      <c r="H2164" s="13">
        <v>219.02</v>
      </c>
      <c r="I2164" s="13">
        <v>223.12</v>
      </c>
      <c r="J2164" s="13">
        <v>227.3</v>
      </c>
      <c r="K2164" s="13">
        <v>236.42</v>
      </c>
      <c r="L2164" s="13">
        <v>246.57</v>
      </c>
      <c r="M2164" s="13">
        <v>247.96</v>
      </c>
      <c r="N2164" s="13">
        <v>245.49</v>
      </c>
      <c r="O2164" s="13">
        <v>245.63</v>
      </c>
      <c r="P2164" s="13">
        <v>251.74</v>
      </c>
      <c r="Q2164" s="13">
        <v>258.95999999999998</v>
      </c>
      <c r="R2164" s="13">
        <v>273.06</v>
      </c>
      <c r="S2164" s="13">
        <v>283.47000000000003</v>
      </c>
      <c r="T2164" s="13">
        <v>294.07</v>
      </c>
      <c r="U2164" s="13">
        <v>304.20999999999998</v>
      </c>
      <c r="V2164" s="13">
        <v>304.32</v>
      </c>
      <c r="W2164" s="13">
        <v>312.54000000000002</v>
      </c>
      <c r="X2164" s="13">
        <v>334.93</v>
      </c>
      <c r="Y2164" s="13">
        <v>355.83</v>
      </c>
      <c r="Z2164" s="13">
        <v>377.91</v>
      </c>
      <c r="AA2164" s="13">
        <v>400</v>
      </c>
      <c r="AB2164" s="13">
        <v>415.62</v>
      </c>
      <c r="AC2164" s="13">
        <v>432.28</v>
      </c>
      <c r="AD2164" s="13">
        <v>450.82</v>
      </c>
      <c r="AE2164" s="13">
        <v>469.94</v>
      </c>
      <c r="AF2164" s="13">
        <v>489.4</v>
      </c>
      <c r="AG2164" s="13">
        <v>571.38</v>
      </c>
      <c r="AH2164" s="13">
        <v>646.89</v>
      </c>
      <c r="AI2164" s="13">
        <v>714.62</v>
      </c>
      <c r="AJ2164" s="13">
        <v>783.43</v>
      </c>
      <c r="AK2164" s="13">
        <v>849.33</v>
      </c>
    </row>
    <row r="2165" spans="1:37" s="13" customFormat="1" x14ac:dyDescent="0.3">
      <c r="A2165" s="13" t="str">
        <f t="shared" si="53"/>
        <v>SDGbaseTRAv2_UrbAS_BAU_wICAGRcorr_GADJDYNofftestQFSXfland</v>
      </c>
      <c r="B2165" s="62" t="s">
        <v>221</v>
      </c>
      <c r="C2165" s="63" t="s">
        <v>278</v>
      </c>
      <c r="D2165" s="64" t="s">
        <v>198</v>
      </c>
      <c r="E2165" s="13" t="s">
        <v>205</v>
      </c>
      <c r="F2165" s="13">
        <v>17.03</v>
      </c>
      <c r="G2165" s="13">
        <v>17.2</v>
      </c>
      <c r="H2165" s="13">
        <v>17.37</v>
      </c>
      <c r="I2165" s="13">
        <v>17.54</v>
      </c>
      <c r="J2165" s="13">
        <v>17.72</v>
      </c>
      <c r="K2165" s="13">
        <v>17.899999999999999</v>
      </c>
      <c r="L2165" s="13">
        <v>18.07</v>
      </c>
      <c r="M2165" s="13">
        <v>18.260000000000002</v>
      </c>
      <c r="N2165" s="13">
        <v>18.440000000000001</v>
      </c>
      <c r="O2165" s="13">
        <v>18.62</v>
      </c>
      <c r="P2165" s="13">
        <v>18.809999999999999</v>
      </c>
      <c r="Q2165" s="13">
        <v>19</v>
      </c>
      <c r="R2165" s="13">
        <v>19.190000000000001</v>
      </c>
      <c r="S2165" s="13">
        <v>19.38</v>
      </c>
      <c r="T2165" s="13">
        <v>19.57</v>
      </c>
      <c r="U2165" s="13">
        <v>19.77</v>
      </c>
      <c r="V2165" s="13">
        <v>19.97</v>
      </c>
      <c r="W2165" s="13">
        <v>20.170000000000002</v>
      </c>
      <c r="X2165" s="13">
        <v>20.37</v>
      </c>
      <c r="Y2165" s="13">
        <v>20.57</v>
      </c>
      <c r="Z2165" s="13">
        <v>20.78</v>
      </c>
      <c r="AA2165" s="13">
        <v>20.98</v>
      </c>
      <c r="AB2165" s="13">
        <v>21.19</v>
      </c>
      <c r="AC2165" s="13">
        <v>21.41</v>
      </c>
      <c r="AD2165" s="13">
        <v>21.62</v>
      </c>
      <c r="AE2165" s="13">
        <v>21.84</v>
      </c>
      <c r="AF2165" s="13">
        <v>22.05</v>
      </c>
      <c r="AG2165" s="13">
        <v>22.28</v>
      </c>
      <c r="AH2165" s="13">
        <v>22.5</v>
      </c>
      <c r="AI2165" s="13">
        <v>22.72</v>
      </c>
      <c r="AJ2165" s="13">
        <v>22.95</v>
      </c>
      <c r="AK2165" s="13">
        <v>23.18</v>
      </c>
    </row>
    <row r="2166" spans="1:37" s="13" customFormat="1" x14ac:dyDescent="0.3">
      <c r="A2166" s="13" t="str">
        <f t="shared" si="53"/>
        <v>SDGbaseTRAv2_UrbAS_BAU_wICAGRcorr_GADJDYNofftestP_ActivePoptotal</v>
      </c>
      <c r="B2166" s="62" t="s">
        <v>221</v>
      </c>
      <c r="C2166" s="63" t="s">
        <v>278</v>
      </c>
      <c r="D2166" s="64" t="s">
        <v>207</v>
      </c>
      <c r="E2166" s="13" t="s">
        <v>1</v>
      </c>
      <c r="G2166" s="13">
        <v>24292.9</v>
      </c>
      <c r="H2166" s="13">
        <v>24642.6</v>
      </c>
      <c r="I2166" s="13">
        <v>24992.2</v>
      </c>
      <c r="J2166" s="13">
        <v>25341.9</v>
      </c>
      <c r="K2166" s="13">
        <v>25691.599999999999</v>
      </c>
      <c r="L2166" s="13">
        <v>26041.200000000001</v>
      </c>
      <c r="M2166" s="13">
        <v>26390.6</v>
      </c>
      <c r="N2166" s="13">
        <v>26740</v>
      </c>
      <c r="O2166" s="13">
        <v>27089.3</v>
      </c>
      <c r="P2166" s="13">
        <v>27438.7</v>
      </c>
      <c r="Q2166" s="13">
        <v>27788.1</v>
      </c>
      <c r="R2166" s="13">
        <v>28086.2</v>
      </c>
      <c r="S2166" s="13">
        <v>28384.400000000001</v>
      </c>
      <c r="T2166" s="13">
        <v>28682.5</v>
      </c>
      <c r="U2166" s="13">
        <v>28980.7</v>
      </c>
      <c r="V2166" s="13">
        <v>29278.799999999999</v>
      </c>
      <c r="W2166" s="13">
        <v>29514.3</v>
      </c>
      <c r="X2166" s="13">
        <v>29749.7</v>
      </c>
      <c r="Y2166" s="13">
        <v>29985.200000000001</v>
      </c>
      <c r="Z2166" s="13">
        <v>30220.7</v>
      </c>
      <c r="AA2166" s="13">
        <v>30456.1</v>
      </c>
      <c r="AB2166" s="13">
        <v>30638.2</v>
      </c>
      <c r="AC2166" s="13">
        <v>30820.3</v>
      </c>
      <c r="AD2166" s="13">
        <v>31002.3</v>
      </c>
      <c r="AE2166" s="13">
        <v>31184.400000000001</v>
      </c>
      <c r="AF2166" s="13">
        <v>31366.5</v>
      </c>
      <c r="AG2166" s="13">
        <v>31469.200000000001</v>
      </c>
      <c r="AH2166" s="13">
        <v>31571.9</v>
      </c>
      <c r="AI2166" s="13">
        <v>31674.6</v>
      </c>
      <c r="AJ2166" s="13">
        <v>31777.4</v>
      </c>
      <c r="AK2166" s="13">
        <v>31880.1</v>
      </c>
    </row>
    <row r="2167" spans="1:37" s="13" customFormat="1" x14ac:dyDescent="0.3">
      <c r="A2167" s="13" t="str">
        <f t="shared" si="53"/>
        <v>SDGbaseTRAv2_UrbAS_BAU_wICAGRcorr_GADJDYNofftestP_WAgePoptotal</v>
      </c>
      <c r="B2167" s="62" t="s">
        <v>221</v>
      </c>
      <c r="C2167" s="63" t="s">
        <v>278</v>
      </c>
      <c r="D2167" s="64" t="s">
        <v>208</v>
      </c>
      <c r="E2167" s="13" t="s">
        <v>1</v>
      </c>
      <c r="G2167" s="13">
        <v>38959.5</v>
      </c>
      <c r="H2167" s="13">
        <v>39520.300000000003</v>
      </c>
      <c r="I2167" s="13">
        <v>40081.1</v>
      </c>
      <c r="J2167" s="13">
        <v>40641.9</v>
      </c>
      <c r="K2167" s="13">
        <v>41202.699999999997</v>
      </c>
      <c r="L2167" s="13">
        <v>41763.4</v>
      </c>
      <c r="M2167" s="13">
        <v>42323.7</v>
      </c>
      <c r="N2167" s="13">
        <v>42884</v>
      </c>
      <c r="O2167" s="13">
        <v>43444.3</v>
      </c>
      <c r="P2167" s="13">
        <v>44004.6</v>
      </c>
      <c r="Q2167" s="13">
        <v>44564.9</v>
      </c>
      <c r="R2167" s="13">
        <v>45043.1</v>
      </c>
      <c r="S2167" s="13">
        <v>45521.2</v>
      </c>
      <c r="T2167" s="13">
        <v>45999.4</v>
      </c>
      <c r="U2167" s="13">
        <v>46477.5</v>
      </c>
      <c r="V2167" s="13">
        <v>46955.7</v>
      </c>
      <c r="W2167" s="13">
        <v>47333.3</v>
      </c>
      <c r="X2167" s="13">
        <v>47710.9</v>
      </c>
      <c r="Y2167" s="13">
        <v>48088.6</v>
      </c>
      <c r="Z2167" s="13">
        <v>48466.2</v>
      </c>
      <c r="AA2167" s="13">
        <v>48843.8</v>
      </c>
      <c r="AB2167" s="13">
        <v>49135.8</v>
      </c>
      <c r="AC2167" s="13">
        <v>49427.8</v>
      </c>
      <c r="AD2167" s="13">
        <v>49719.8</v>
      </c>
      <c r="AE2167" s="13">
        <v>50011.8</v>
      </c>
      <c r="AF2167" s="13">
        <v>50303.8</v>
      </c>
      <c r="AG2167" s="13">
        <v>50468.5</v>
      </c>
      <c r="AH2167" s="13">
        <v>50633.3</v>
      </c>
      <c r="AI2167" s="13">
        <v>50798</v>
      </c>
      <c r="AJ2167" s="13">
        <v>50962.7</v>
      </c>
      <c r="AK2167" s="13">
        <v>51127.5</v>
      </c>
    </row>
    <row r="2168" spans="1:37" s="13" customFormat="1" x14ac:dyDescent="0.3">
      <c r="A2168" s="13" t="str">
        <f t="shared" si="53"/>
        <v>SDGbaseTRAv2_UrbAS_BAU_wICAGRcorr_GADJDYNofftestC_BroadUnEmpRatetotal</v>
      </c>
      <c r="B2168" s="62" t="s">
        <v>221</v>
      </c>
      <c r="C2168" s="63" t="s">
        <v>278</v>
      </c>
      <c r="D2168" s="64" t="s">
        <v>209</v>
      </c>
      <c r="E2168" s="13" t="s">
        <v>1</v>
      </c>
      <c r="G2168" s="13">
        <v>0.37</v>
      </c>
      <c r="H2168" s="13">
        <v>0.36</v>
      </c>
      <c r="I2168" s="13">
        <v>0.35</v>
      </c>
      <c r="J2168" s="13">
        <v>0.34</v>
      </c>
      <c r="K2168" s="13">
        <v>0.34</v>
      </c>
      <c r="L2168" s="13">
        <v>0.33</v>
      </c>
      <c r="M2168" s="13">
        <v>0.32</v>
      </c>
      <c r="N2168" s="13">
        <v>0.32</v>
      </c>
      <c r="O2168" s="13">
        <v>0.31</v>
      </c>
      <c r="P2168" s="13">
        <v>0.3</v>
      </c>
      <c r="Q2168" s="13">
        <v>0.28999999999999998</v>
      </c>
      <c r="R2168" s="13">
        <v>0.28000000000000003</v>
      </c>
      <c r="S2168" s="13">
        <v>0.27</v>
      </c>
      <c r="T2168" s="13">
        <v>0.25</v>
      </c>
      <c r="U2168" s="13">
        <v>0.24</v>
      </c>
      <c r="V2168" s="13">
        <v>0.22</v>
      </c>
      <c r="W2168" s="13">
        <v>0.2</v>
      </c>
      <c r="X2168" s="13">
        <v>0.18</v>
      </c>
      <c r="Y2168" s="13">
        <v>0.16</v>
      </c>
      <c r="Z2168" s="13">
        <v>0.14000000000000001</v>
      </c>
      <c r="AA2168" s="13">
        <v>0.13</v>
      </c>
      <c r="AB2168" s="13">
        <v>0.11</v>
      </c>
      <c r="AC2168" s="13">
        <v>0.09</v>
      </c>
      <c r="AD2168" s="13">
        <v>7.0000000000000007E-2</v>
      </c>
      <c r="AE2168" s="13">
        <v>0.05</v>
      </c>
      <c r="AF2168" s="13">
        <v>0.02</v>
      </c>
      <c r="AG2168" s="13">
        <v>0</v>
      </c>
      <c r="AH2168" s="13">
        <v>-0.02</v>
      </c>
      <c r="AI2168" s="13">
        <v>-0.02</v>
      </c>
      <c r="AJ2168" s="13">
        <v>-0.03</v>
      </c>
      <c r="AK2168" s="13">
        <v>-0.03</v>
      </c>
    </row>
    <row r="2169" spans="1:37" s="13" customFormat="1" x14ac:dyDescent="0.3">
      <c r="A2169" s="13" t="str">
        <f t="shared" si="53"/>
        <v>SDGbaseTRAv2_UrbAS_BAU_wICAGRcorr_GADJDYNofftestC_LabForceParttotal</v>
      </c>
      <c r="B2169" s="62" t="s">
        <v>221</v>
      </c>
      <c r="C2169" s="63" t="s">
        <v>278</v>
      </c>
      <c r="D2169" s="64" t="s">
        <v>210</v>
      </c>
      <c r="E2169" s="13" t="s">
        <v>1</v>
      </c>
      <c r="G2169" s="13">
        <v>0.39</v>
      </c>
      <c r="H2169" s="13">
        <v>0.4</v>
      </c>
      <c r="I2169" s="13">
        <v>0.41</v>
      </c>
      <c r="J2169" s="13">
        <v>0.41</v>
      </c>
      <c r="K2169" s="13">
        <v>0.41</v>
      </c>
      <c r="L2169" s="13">
        <v>0.42</v>
      </c>
      <c r="M2169" s="13">
        <v>0.42</v>
      </c>
      <c r="N2169" s="13">
        <v>0.43</v>
      </c>
      <c r="O2169" s="13">
        <v>0.43</v>
      </c>
      <c r="P2169" s="13">
        <v>0.44</v>
      </c>
      <c r="Q2169" s="13">
        <v>0.44</v>
      </c>
      <c r="R2169" s="13">
        <v>0.45</v>
      </c>
      <c r="S2169" s="13">
        <v>0.46</v>
      </c>
      <c r="T2169" s="13">
        <v>0.47</v>
      </c>
      <c r="U2169" s="13">
        <v>0.48</v>
      </c>
      <c r="V2169" s="13">
        <v>0.49</v>
      </c>
      <c r="W2169" s="13">
        <v>0.5</v>
      </c>
      <c r="X2169" s="13">
        <v>0.51</v>
      </c>
      <c r="Y2169" s="13">
        <v>0.52</v>
      </c>
      <c r="Z2169" s="13">
        <v>0.53</v>
      </c>
      <c r="AA2169" s="13">
        <v>0.54</v>
      </c>
      <c r="AB2169" s="13">
        <v>0.56000000000000005</v>
      </c>
      <c r="AC2169" s="13">
        <v>0.56999999999999995</v>
      </c>
      <c r="AD2169" s="13">
        <v>0.57999999999999996</v>
      </c>
      <c r="AE2169" s="13">
        <v>0.6</v>
      </c>
      <c r="AF2169" s="13">
        <v>0.61</v>
      </c>
      <c r="AG2169" s="13">
        <v>0.62</v>
      </c>
      <c r="AH2169" s="13">
        <v>0.63</v>
      </c>
      <c r="AI2169" s="13">
        <v>0.64</v>
      </c>
      <c r="AJ2169" s="13">
        <v>0.64</v>
      </c>
      <c r="AK2169" s="13">
        <v>0.64</v>
      </c>
    </row>
    <row r="2170" spans="1:37" s="13" customFormat="1" x14ac:dyDescent="0.3">
      <c r="A2170" s="13" t="str">
        <f t="shared" si="53"/>
        <v>SDGbaseTRAv2_UrbAS_BAU_wICAGRcorr_GADJDYNofftestQVAXaawhe</v>
      </c>
      <c r="B2170" s="62" t="s">
        <v>221</v>
      </c>
      <c r="C2170" s="63" t="s">
        <v>278</v>
      </c>
      <c r="D2170" s="64" t="s">
        <v>211</v>
      </c>
      <c r="E2170" s="13" t="s">
        <v>4</v>
      </c>
      <c r="F2170" s="13">
        <v>2.66</v>
      </c>
      <c r="G2170" s="13">
        <v>2.64</v>
      </c>
      <c r="H2170" s="13">
        <v>2.7</v>
      </c>
      <c r="I2170" s="13">
        <v>2.73</v>
      </c>
      <c r="J2170" s="13">
        <v>2.77</v>
      </c>
      <c r="K2170" s="13">
        <v>2.8</v>
      </c>
      <c r="L2170" s="13">
        <v>2.83</v>
      </c>
      <c r="M2170" s="13">
        <v>2.87</v>
      </c>
      <c r="N2170" s="13">
        <v>2.9</v>
      </c>
      <c r="O2170" s="13">
        <v>2.97</v>
      </c>
      <c r="P2170" s="13">
        <v>3.02</v>
      </c>
      <c r="Q2170" s="13">
        <v>3.06</v>
      </c>
      <c r="R2170" s="13">
        <v>3.11</v>
      </c>
      <c r="S2170" s="13">
        <v>3.16</v>
      </c>
      <c r="T2170" s="13">
        <v>3.21</v>
      </c>
      <c r="U2170" s="13">
        <v>3.26</v>
      </c>
      <c r="V2170" s="13">
        <v>3.3</v>
      </c>
      <c r="W2170" s="13">
        <v>3.35</v>
      </c>
      <c r="X2170" s="13">
        <v>3.4</v>
      </c>
      <c r="Y2170" s="13">
        <v>3.44</v>
      </c>
      <c r="Z2170" s="13">
        <v>3.48</v>
      </c>
      <c r="AA2170" s="13">
        <v>3.53</v>
      </c>
      <c r="AB2170" s="13">
        <v>3.58</v>
      </c>
      <c r="AC2170" s="13">
        <v>3.63</v>
      </c>
      <c r="AD2170" s="13">
        <v>3.68</v>
      </c>
      <c r="AE2170" s="13">
        <v>3.72</v>
      </c>
      <c r="AF2170" s="13">
        <v>3.77</v>
      </c>
      <c r="AG2170" s="13">
        <v>3.81</v>
      </c>
      <c r="AH2170" s="13">
        <v>3.81</v>
      </c>
      <c r="AI2170" s="13">
        <v>3.8</v>
      </c>
      <c r="AJ2170" s="13">
        <v>3.79</v>
      </c>
      <c r="AK2170" s="13">
        <v>3.78</v>
      </c>
    </row>
    <row r="2171" spans="1:37" s="13" customFormat="1" x14ac:dyDescent="0.3">
      <c r="A2171" s="13" t="str">
        <f t="shared" si="53"/>
        <v>SDGbaseTRAv2_UrbAS_BAU_wICAGRcorr_GADJDYNofftestQVAXaamai</v>
      </c>
      <c r="B2171" s="62" t="s">
        <v>221</v>
      </c>
      <c r="C2171" s="63" t="s">
        <v>278</v>
      </c>
      <c r="D2171" s="64" t="s">
        <v>211</v>
      </c>
      <c r="E2171" s="13" t="s">
        <v>5</v>
      </c>
      <c r="F2171" s="13">
        <v>11.93</v>
      </c>
      <c r="G2171" s="13">
        <v>11.8</v>
      </c>
      <c r="H2171" s="13">
        <v>12.08</v>
      </c>
      <c r="I2171" s="13">
        <v>12.25</v>
      </c>
      <c r="J2171" s="13">
        <v>12.47</v>
      </c>
      <c r="K2171" s="13">
        <v>12.63</v>
      </c>
      <c r="L2171" s="13">
        <v>12.81</v>
      </c>
      <c r="M2171" s="13">
        <v>12.97</v>
      </c>
      <c r="N2171" s="13">
        <v>13.14</v>
      </c>
      <c r="O2171" s="13">
        <v>13.53</v>
      </c>
      <c r="P2171" s="13">
        <v>13.78</v>
      </c>
      <c r="Q2171" s="13">
        <v>13.96</v>
      </c>
      <c r="R2171" s="13">
        <v>14.19</v>
      </c>
      <c r="S2171" s="13">
        <v>14.42</v>
      </c>
      <c r="T2171" s="13">
        <v>14.63</v>
      </c>
      <c r="U2171" s="13">
        <v>14.87</v>
      </c>
      <c r="V2171" s="13">
        <v>15.06</v>
      </c>
      <c r="W2171" s="13">
        <v>15.24</v>
      </c>
      <c r="X2171" s="13">
        <v>15.43</v>
      </c>
      <c r="Y2171" s="13">
        <v>15.61</v>
      </c>
      <c r="Z2171" s="13">
        <v>15.79</v>
      </c>
      <c r="AA2171" s="13">
        <v>15.97</v>
      </c>
      <c r="AB2171" s="13">
        <v>16.25</v>
      </c>
      <c r="AC2171" s="13">
        <v>16.47</v>
      </c>
      <c r="AD2171" s="13">
        <v>16.66</v>
      </c>
      <c r="AE2171" s="13">
        <v>16.850000000000001</v>
      </c>
      <c r="AF2171" s="13">
        <v>17.059999999999999</v>
      </c>
      <c r="AG2171" s="13">
        <v>17.190000000000001</v>
      </c>
      <c r="AH2171" s="13">
        <v>17.11</v>
      </c>
      <c r="AI2171" s="13">
        <v>17.010000000000002</v>
      </c>
      <c r="AJ2171" s="13">
        <v>16.920000000000002</v>
      </c>
      <c r="AK2171" s="13">
        <v>16.8</v>
      </c>
    </row>
    <row r="2172" spans="1:37" s="13" customFormat="1" x14ac:dyDescent="0.3">
      <c r="A2172" s="13" t="str">
        <f t="shared" si="53"/>
        <v>SDGbaseTRAv2_UrbAS_BAU_wICAGRcorr_GADJDYNofftestQVAXaaoce</v>
      </c>
      <c r="B2172" s="62" t="s">
        <v>221</v>
      </c>
      <c r="C2172" s="63" t="s">
        <v>278</v>
      </c>
      <c r="D2172" s="64" t="s">
        <v>211</v>
      </c>
      <c r="E2172" s="13" t="s">
        <v>6</v>
      </c>
      <c r="F2172" s="13">
        <v>0.82</v>
      </c>
      <c r="G2172" s="13">
        <v>0.81</v>
      </c>
      <c r="H2172" s="13">
        <v>0.83</v>
      </c>
      <c r="I2172" s="13">
        <v>0.84</v>
      </c>
      <c r="J2172" s="13">
        <v>0.85</v>
      </c>
      <c r="K2172" s="13">
        <v>0.86</v>
      </c>
      <c r="L2172" s="13">
        <v>0.87</v>
      </c>
      <c r="M2172" s="13">
        <v>0.88</v>
      </c>
      <c r="N2172" s="13">
        <v>0.89</v>
      </c>
      <c r="O2172" s="13">
        <v>0.91</v>
      </c>
      <c r="P2172" s="13">
        <v>0.93</v>
      </c>
      <c r="Q2172" s="13">
        <v>0.95</v>
      </c>
      <c r="R2172" s="13">
        <v>0.96</v>
      </c>
      <c r="S2172" s="13">
        <v>0.98</v>
      </c>
      <c r="T2172" s="13">
        <v>1</v>
      </c>
      <c r="U2172" s="13">
        <v>1.02</v>
      </c>
      <c r="V2172" s="13">
        <v>1.03</v>
      </c>
      <c r="W2172" s="13">
        <v>1.05</v>
      </c>
      <c r="X2172" s="13">
        <v>1.06</v>
      </c>
      <c r="Y2172" s="13">
        <v>1.08</v>
      </c>
      <c r="Z2172" s="13">
        <v>1.0900000000000001</v>
      </c>
      <c r="AA2172" s="13">
        <v>1.1100000000000001</v>
      </c>
      <c r="AB2172" s="13">
        <v>1.1299999999999999</v>
      </c>
      <c r="AC2172" s="13">
        <v>1.1399999999999999</v>
      </c>
      <c r="AD2172" s="13">
        <v>1.1599999999999999</v>
      </c>
      <c r="AE2172" s="13">
        <v>1.18</v>
      </c>
      <c r="AF2172" s="13">
        <v>1.19</v>
      </c>
      <c r="AG2172" s="13">
        <v>1.21</v>
      </c>
      <c r="AH2172" s="13">
        <v>1.21</v>
      </c>
      <c r="AI2172" s="13">
        <v>1.21</v>
      </c>
      <c r="AJ2172" s="13">
        <v>1.21</v>
      </c>
      <c r="AK2172" s="13">
        <v>1.21</v>
      </c>
    </row>
    <row r="2173" spans="1:37" s="13" customFormat="1" x14ac:dyDescent="0.3">
      <c r="A2173" s="13" t="str">
        <f t="shared" si="53"/>
        <v>SDGbaseTRAv2_UrbAS_BAU_wICAGRcorr_GADJDYNofftestQVAXaaveg</v>
      </c>
      <c r="B2173" s="62" t="s">
        <v>221</v>
      </c>
      <c r="C2173" s="63" t="s">
        <v>278</v>
      </c>
      <c r="D2173" s="64" t="s">
        <v>211</v>
      </c>
      <c r="E2173" s="13" t="s">
        <v>7</v>
      </c>
      <c r="F2173" s="13">
        <v>6.73</v>
      </c>
      <c r="G2173" s="13">
        <v>6.43</v>
      </c>
      <c r="H2173" s="13">
        <v>6.53</v>
      </c>
      <c r="I2173" s="13">
        <v>6.64</v>
      </c>
      <c r="J2173" s="13">
        <v>6.76</v>
      </c>
      <c r="K2173" s="13">
        <v>6.82</v>
      </c>
      <c r="L2173" s="13">
        <v>6.9</v>
      </c>
      <c r="M2173" s="13">
        <v>6.95</v>
      </c>
      <c r="N2173" s="13">
        <v>7.02</v>
      </c>
      <c r="O2173" s="13">
        <v>7.16</v>
      </c>
      <c r="P2173" s="13">
        <v>7.24</v>
      </c>
      <c r="Q2173" s="13">
        <v>7.3</v>
      </c>
      <c r="R2173" s="13">
        <v>7.41</v>
      </c>
      <c r="S2173" s="13">
        <v>7.52</v>
      </c>
      <c r="T2173" s="13">
        <v>7.63</v>
      </c>
      <c r="U2173" s="13">
        <v>7.75</v>
      </c>
      <c r="V2173" s="13">
        <v>7.85</v>
      </c>
      <c r="W2173" s="13">
        <v>7.95</v>
      </c>
      <c r="X2173" s="13">
        <v>8.0500000000000007</v>
      </c>
      <c r="Y2173" s="13">
        <v>8.15</v>
      </c>
      <c r="Z2173" s="13">
        <v>8.26</v>
      </c>
      <c r="AA2173" s="13">
        <v>8.3699999999999992</v>
      </c>
      <c r="AB2173" s="13">
        <v>8.52</v>
      </c>
      <c r="AC2173" s="13">
        <v>8.64</v>
      </c>
      <c r="AD2173" s="13">
        <v>8.75</v>
      </c>
      <c r="AE2173" s="13">
        <v>8.86</v>
      </c>
      <c r="AF2173" s="13">
        <v>9</v>
      </c>
      <c r="AG2173" s="13">
        <v>9.1</v>
      </c>
      <c r="AH2173" s="13">
        <v>9.08</v>
      </c>
      <c r="AI2173" s="13">
        <v>9.06</v>
      </c>
      <c r="AJ2173" s="13">
        <v>9.0399999999999991</v>
      </c>
      <c r="AK2173" s="13">
        <v>9.01</v>
      </c>
    </row>
    <row r="2174" spans="1:37" s="13" customFormat="1" x14ac:dyDescent="0.3">
      <c r="A2174" s="13" t="str">
        <f t="shared" si="53"/>
        <v>SDGbaseTRAv2_UrbAS_BAU_wICAGRcorr_GADJDYNofftestQVAXaaofr</v>
      </c>
      <c r="B2174" s="62" t="s">
        <v>221</v>
      </c>
      <c r="C2174" s="63" t="s">
        <v>278</v>
      </c>
      <c r="D2174" s="64" t="s">
        <v>211</v>
      </c>
      <c r="E2174" s="13" t="s">
        <v>8</v>
      </c>
      <c r="F2174" s="13">
        <v>13</v>
      </c>
      <c r="G2174" s="13">
        <v>12.57</v>
      </c>
      <c r="H2174" s="13">
        <v>12.95</v>
      </c>
      <c r="I2174" s="13">
        <v>13.13</v>
      </c>
      <c r="J2174" s="13">
        <v>13.39</v>
      </c>
      <c r="K2174" s="13">
        <v>13.58</v>
      </c>
      <c r="L2174" s="13">
        <v>13.81</v>
      </c>
      <c r="M2174" s="13">
        <v>14</v>
      </c>
      <c r="N2174" s="13">
        <v>14.2</v>
      </c>
      <c r="O2174" s="13">
        <v>14.94</v>
      </c>
      <c r="P2174" s="13">
        <v>15.26</v>
      </c>
      <c r="Q2174" s="13">
        <v>15.46</v>
      </c>
      <c r="R2174" s="13">
        <v>15.75</v>
      </c>
      <c r="S2174" s="13">
        <v>16.059999999999999</v>
      </c>
      <c r="T2174" s="13">
        <v>16.38</v>
      </c>
      <c r="U2174" s="13">
        <v>16.73</v>
      </c>
      <c r="V2174" s="13">
        <v>17.04</v>
      </c>
      <c r="W2174" s="13">
        <v>17.350000000000001</v>
      </c>
      <c r="X2174" s="13">
        <v>17.649999999999999</v>
      </c>
      <c r="Y2174" s="13">
        <v>17.940000000000001</v>
      </c>
      <c r="Z2174" s="13">
        <v>18.23</v>
      </c>
      <c r="AA2174" s="13">
        <v>18.54</v>
      </c>
      <c r="AB2174" s="13">
        <v>19.04</v>
      </c>
      <c r="AC2174" s="13">
        <v>19.420000000000002</v>
      </c>
      <c r="AD2174" s="13">
        <v>19.77</v>
      </c>
      <c r="AE2174" s="13">
        <v>20.09</v>
      </c>
      <c r="AF2174" s="13">
        <v>20.45</v>
      </c>
      <c r="AG2174" s="13">
        <v>20.74</v>
      </c>
      <c r="AH2174" s="13">
        <v>20.71</v>
      </c>
      <c r="AI2174" s="13">
        <v>20.52</v>
      </c>
      <c r="AJ2174" s="13">
        <v>20.38</v>
      </c>
      <c r="AK2174" s="13">
        <v>20.190000000000001</v>
      </c>
    </row>
    <row r="2175" spans="1:37" s="13" customFormat="1" x14ac:dyDescent="0.3">
      <c r="A2175" s="13" t="str">
        <f t="shared" si="53"/>
        <v>SDGbaseTRAv2_UrbAS_BAU_wICAGRcorr_GADJDYNofftestQVAXaagra</v>
      </c>
      <c r="B2175" s="62" t="s">
        <v>221</v>
      </c>
      <c r="C2175" s="63" t="s">
        <v>278</v>
      </c>
      <c r="D2175" s="64" t="s">
        <v>211</v>
      </c>
      <c r="E2175" s="13" t="s">
        <v>9</v>
      </c>
      <c r="F2175" s="13">
        <v>6.2</v>
      </c>
      <c r="G2175" s="13">
        <v>6.02</v>
      </c>
      <c r="H2175" s="13">
        <v>6.27</v>
      </c>
      <c r="I2175" s="13">
        <v>6.34</v>
      </c>
      <c r="J2175" s="13">
        <v>6.44</v>
      </c>
      <c r="K2175" s="13">
        <v>6.55</v>
      </c>
      <c r="L2175" s="13">
        <v>6.68</v>
      </c>
      <c r="M2175" s="13">
        <v>6.81</v>
      </c>
      <c r="N2175" s="13">
        <v>6.96</v>
      </c>
      <c r="O2175" s="13">
        <v>7.44</v>
      </c>
      <c r="P2175" s="13">
        <v>7.68</v>
      </c>
      <c r="Q2175" s="13">
        <v>7.82</v>
      </c>
      <c r="R2175" s="13">
        <v>8.02</v>
      </c>
      <c r="S2175" s="13">
        <v>8.23</v>
      </c>
      <c r="T2175" s="13">
        <v>8.4600000000000009</v>
      </c>
      <c r="U2175" s="13">
        <v>8.7100000000000009</v>
      </c>
      <c r="V2175" s="13">
        <v>8.93</v>
      </c>
      <c r="W2175" s="13">
        <v>9.18</v>
      </c>
      <c r="X2175" s="13">
        <v>9.4499999999999993</v>
      </c>
      <c r="Y2175" s="13">
        <v>9.68</v>
      </c>
      <c r="Z2175" s="13">
        <v>9.9</v>
      </c>
      <c r="AA2175" s="13">
        <v>10.130000000000001</v>
      </c>
      <c r="AB2175" s="13">
        <v>10.53</v>
      </c>
      <c r="AC2175" s="13">
        <v>10.84</v>
      </c>
      <c r="AD2175" s="13">
        <v>11.1</v>
      </c>
      <c r="AE2175" s="13">
        <v>11.33</v>
      </c>
      <c r="AF2175" s="13">
        <v>11.58</v>
      </c>
      <c r="AG2175" s="13">
        <v>11.78</v>
      </c>
      <c r="AH2175" s="13">
        <v>11.83</v>
      </c>
      <c r="AI2175" s="13">
        <v>11.74</v>
      </c>
      <c r="AJ2175" s="13">
        <v>11.65</v>
      </c>
      <c r="AK2175" s="13">
        <v>11.53</v>
      </c>
    </row>
    <row r="2176" spans="1:37" s="13" customFormat="1" x14ac:dyDescent="0.3">
      <c r="A2176" s="13" t="str">
        <f t="shared" si="53"/>
        <v>SDGbaseTRAv2_UrbAS_BAU_wICAGRcorr_GADJDYNofftestQVAXaaoil</v>
      </c>
      <c r="B2176" s="62" t="s">
        <v>221</v>
      </c>
      <c r="C2176" s="63" t="s">
        <v>278</v>
      </c>
      <c r="D2176" s="64" t="s">
        <v>211</v>
      </c>
      <c r="E2176" s="13" t="s">
        <v>10</v>
      </c>
      <c r="F2176" s="13">
        <v>5.45</v>
      </c>
      <c r="G2176" s="13">
        <v>5.35</v>
      </c>
      <c r="H2176" s="13">
        <v>5.45</v>
      </c>
      <c r="I2176" s="13">
        <v>5.52</v>
      </c>
      <c r="J2176" s="13">
        <v>5.61</v>
      </c>
      <c r="K2176" s="13">
        <v>5.67</v>
      </c>
      <c r="L2176" s="13">
        <v>5.75</v>
      </c>
      <c r="M2176" s="13">
        <v>5.82</v>
      </c>
      <c r="N2176" s="13">
        <v>5.89</v>
      </c>
      <c r="O2176" s="13">
        <v>6.02</v>
      </c>
      <c r="P2176" s="13">
        <v>6.11</v>
      </c>
      <c r="Q2176" s="13">
        <v>6.2</v>
      </c>
      <c r="R2176" s="13">
        <v>6.31</v>
      </c>
      <c r="S2176" s="13">
        <v>6.43</v>
      </c>
      <c r="T2176" s="13">
        <v>6.54</v>
      </c>
      <c r="U2176" s="13">
        <v>6.67</v>
      </c>
      <c r="V2176" s="13">
        <v>6.78</v>
      </c>
      <c r="W2176" s="13">
        <v>6.89</v>
      </c>
      <c r="X2176" s="13">
        <v>7</v>
      </c>
      <c r="Y2176" s="13">
        <v>7.11</v>
      </c>
      <c r="Z2176" s="13">
        <v>7.23</v>
      </c>
      <c r="AA2176" s="13">
        <v>7.34</v>
      </c>
      <c r="AB2176" s="13">
        <v>7.48</v>
      </c>
      <c r="AC2176" s="13">
        <v>7.6</v>
      </c>
      <c r="AD2176" s="13">
        <v>7.71</v>
      </c>
      <c r="AE2176" s="13">
        <v>7.83</v>
      </c>
      <c r="AF2176" s="13">
        <v>7.95</v>
      </c>
      <c r="AG2176" s="13">
        <v>8.07</v>
      </c>
      <c r="AH2176" s="13">
        <v>8.08</v>
      </c>
      <c r="AI2176" s="13">
        <v>8.09</v>
      </c>
      <c r="AJ2176" s="13">
        <v>8.1</v>
      </c>
      <c r="AK2176" s="13">
        <v>8.11</v>
      </c>
    </row>
    <row r="2177" spans="1:37" s="13" customFormat="1" x14ac:dyDescent="0.3">
      <c r="A2177" s="13" t="str">
        <f t="shared" si="53"/>
        <v>SDGbaseTRAv2_UrbAS_BAU_wICAGRcorr_GADJDYNofftestQVAXaatub</v>
      </c>
      <c r="B2177" s="62" t="s">
        <v>221</v>
      </c>
      <c r="C2177" s="63" t="s">
        <v>278</v>
      </c>
      <c r="D2177" s="64" t="s">
        <v>211</v>
      </c>
      <c r="E2177" s="13" t="s">
        <v>11</v>
      </c>
      <c r="F2177" s="13">
        <v>2.95</v>
      </c>
      <c r="G2177" s="13">
        <v>2.82</v>
      </c>
      <c r="H2177" s="13">
        <v>2.87</v>
      </c>
      <c r="I2177" s="13">
        <v>2.92</v>
      </c>
      <c r="J2177" s="13">
        <v>2.97</v>
      </c>
      <c r="K2177" s="13">
        <v>3</v>
      </c>
      <c r="L2177" s="13">
        <v>3.04</v>
      </c>
      <c r="M2177" s="13">
        <v>3.07</v>
      </c>
      <c r="N2177" s="13">
        <v>3.1</v>
      </c>
      <c r="O2177" s="13">
        <v>3.17</v>
      </c>
      <c r="P2177" s="13">
        <v>3.21</v>
      </c>
      <c r="Q2177" s="13">
        <v>3.25</v>
      </c>
      <c r="R2177" s="13">
        <v>3.3</v>
      </c>
      <c r="S2177" s="13">
        <v>3.35</v>
      </c>
      <c r="T2177" s="13">
        <v>3.41</v>
      </c>
      <c r="U2177" s="13">
        <v>3.47</v>
      </c>
      <c r="V2177" s="13">
        <v>3.52</v>
      </c>
      <c r="W2177" s="13">
        <v>3.56</v>
      </c>
      <c r="X2177" s="13">
        <v>3.61</v>
      </c>
      <c r="Y2177" s="13">
        <v>3.66</v>
      </c>
      <c r="Z2177" s="13">
        <v>3.71</v>
      </c>
      <c r="AA2177" s="13">
        <v>3.76</v>
      </c>
      <c r="AB2177" s="13">
        <v>3.83</v>
      </c>
      <c r="AC2177" s="13">
        <v>3.88</v>
      </c>
      <c r="AD2177" s="13">
        <v>3.94</v>
      </c>
      <c r="AE2177" s="13">
        <v>3.99</v>
      </c>
      <c r="AF2177" s="13">
        <v>4.05</v>
      </c>
      <c r="AG2177" s="13">
        <v>4.09</v>
      </c>
      <c r="AH2177" s="13">
        <v>4.0599999999999996</v>
      </c>
      <c r="AI2177" s="13">
        <v>4.03</v>
      </c>
      <c r="AJ2177" s="13">
        <v>4</v>
      </c>
      <c r="AK2177" s="13">
        <v>3.97</v>
      </c>
    </row>
    <row r="2178" spans="1:37" s="13" customFormat="1" x14ac:dyDescent="0.3">
      <c r="A2178" s="13" t="str">
        <f t="shared" si="53"/>
        <v>SDGbaseTRAv2_UrbAS_BAU_wICAGRcorr_GADJDYNofftestQVAXaapul</v>
      </c>
      <c r="B2178" s="62" t="s">
        <v>221</v>
      </c>
      <c r="C2178" s="63" t="s">
        <v>278</v>
      </c>
      <c r="D2178" s="64" t="s">
        <v>211</v>
      </c>
      <c r="E2178" s="13" t="s">
        <v>12</v>
      </c>
      <c r="F2178" s="13">
        <v>0.52</v>
      </c>
      <c r="G2178" s="13">
        <v>0.52</v>
      </c>
      <c r="H2178" s="13">
        <v>0.52</v>
      </c>
      <c r="I2178" s="13">
        <v>0.53</v>
      </c>
      <c r="J2178" s="13">
        <v>0.54</v>
      </c>
      <c r="K2178" s="13">
        <v>0.55000000000000004</v>
      </c>
      <c r="L2178" s="13">
        <v>0.55000000000000004</v>
      </c>
      <c r="M2178" s="13">
        <v>0.56000000000000005</v>
      </c>
      <c r="N2178" s="13">
        <v>0.56000000000000005</v>
      </c>
      <c r="O2178" s="13">
        <v>0.56999999999999995</v>
      </c>
      <c r="P2178" s="13">
        <v>0.57999999999999996</v>
      </c>
      <c r="Q2178" s="13">
        <v>0.57999999999999996</v>
      </c>
      <c r="R2178" s="13">
        <v>0.59</v>
      </c>
      <c r="S2178" s="13">
        <v>0.6</v>
      </c>
      <c r="T2178" s="13">
        <v>0.61</v>
      </c>
      <c r="U2178" s="13">
        <v>0.62</v>
      </c>
      <c r="V2178" s="13">
        <v>0.63</v>
      </c>
      <c r="W2178" s="13">
        <v>0.63</v>
      </c>
      <c r="X2178" s="13">
        <v>0.64</v>
      </c>
      <c r="Y2178" s="13">
        <v>0.65</v>
      </c>
      <c r="Z2178" s="13">
        <v>0.66</v>
      </c>
      <c r="AA2178" s="13">
        <v>0.67</v>
      </c>
      <c r="AB2178" s="13">
        <v>0.68</v>
      </c>
      <c r="AC2178" s="13">
        <v>0.68</v>
      </c>
      <c r="AD2178" s="13">
        <v>0.69</v>
      </c>
      <c r="AE2178" s="13">
        <v>0.7</v>
      </c>
      <c r="AF2178" s="13">
        <v>0.71</v>
      </c>
      <c r="AG2178" s="13">
        <v>0.72</v>
      </c>
      <c r="AH2178" s="13">
        <v>0.72</v>
      </c>
      <c r="AI2178" s="13">
        <v>0.72</v>
      </c>
      <c r="AJ2178" s="13">
        <v>0.72</v>
      </c>
      <c r="AK2178" s="13">
        <v>0.72</v>
      </c>
    </row>
    <row r="2179" spans="1:37" s="13" customFormat="1" x14ac:dyDescent="0.3">
      <c r="A2179" s="13" t="str">
        <f t="shared" si="53"/>
        <v>SDGbaseTRAv2_UrbAS_BAU_wICAGRcorr_GADJDYNofftestQVAXaasug</v>
      </c>
      <c r="B2179" s="62" t="s">
        <v>221</v>
      </c>
      <c r="C2179" s="63" t="s">
        <v>278</v>
      </c>
      <c r="D2179" s="64" t="s">
        <v>211</v>
      </c>
      <c r="E2179" s="13" t="s">
        <v>13</v>
      </c>
      <c r="F2179" s="13">
        <v>3.82</v>
      </c>
      <c r="G2179" s="13">
        <v>3.74</v>
      </c>
      <c r="H2179" s="13">
        <v>3.8</v>
      </c>
      <c r="I2179" s="13">
        <v>3.85</v>
      </c>
      <c r="J2179" s="13">
        <v>3.92</v>
      </c>
      <c r="K2179" s="13">
        <v>3.95</v>
      </c>
      <c r="L2179" s="13">
        <v>4</v>
      </c>
      <c r="M2179" s="13">
        <v>4.03</v>
      </c>
      <c r="N2179" s="13">
        <v>4.07</v>
      </c>
      <c r="O2179" s="13">
        <v>4.18</v>
      </c>
      <c r="P2179" s="13">
        <v>4.2300000000000004</v>
      </c>
      <c r="Q2179" s="13">
        <v>4.26</v>
      </c>
      <c r="R2179" s="13">
        <v>4.3099999999999996</v>
      </c>
      <c r="S2179" s="13">
        <v>4.3600000000000003</v>
      </c>
      <c r="T2179" s="13">
        <v>4.42</v>
      </c>
      <c r="U2179" s="13">
        <v>4.4800000000000004</v>
      </c>
      <c r="V2179" s="13">
        <v>4.5199999999999996</v>
      </c>
      <c r="W2179" s="13">
        <v>4.5599999999999996</v>
      </c>
      <c r="X2179" s="13">
        <v>4.62</v>
      </c>
      <c r="Y2179" s="13">
        <v>4.67</v>
      </c>
      <c r="Z2179" s="13">
        <v>4.72</v>
      </c>
      <c r="AA2179" s="13">
        <v>4.7699999999999996</v>
      </c>
      <c r="AB2179" s="13">
        <v>4.84</v>
      </c>
      <c r="AC2179" s="13">
        <v>4.8899999999999997</v>
      </c>
      <c r="AD2179" s="13">
        <v>4.93</v>
      </c>
      <c r="AE2179" s="13">
        <v>4.97</v>
      </c>
      <c r="AF2179" s="13">
        <v>5.0199999999999996</v>
      </c>
      <c r="AG2179" s="13">
        <v>5.08</v>
      </c>
      <c r="AH2179" s="13">
        <v>5.07</v>
      </c>
      <c r="AI2179" s="13">
        <v>5.0599999999999996</v>
      </c>
      <c r="AJ2179" s="13">
        <v>5.0599999999999996</v>
      </c>
      <c r="AK2179" s="13">
        <v>5.05</v>
      </c>
    </row>
    <row r="2180" spans="1:37" s="13" customFormat="1" x14ac:dyDescent="0.3">
      <c r="A2180" s="13" t="str">
        <f t="shared" si="53"/>
        <v>SDGbaseTRAv2_UrbAS_BAU_wICAGRcorr_GADJDYNofftestQVAXaaoth</v>
      </c>
      <c r="B2180" s="62" t="s">
        <v>221</v>
      </c>
      <c r="C2180" s="63" t="s">
        <v>278</v>
      </c>
      <c r="D2180" s="64" t="s">
        <v>211</v>
      </c>
      <c r="E2180" s="13" t="s">
        <v>14</v>
      </c>
      <c r="F2180" s="13">
        <v>7.29</v>
      </c>
      <c r="G2180" s="13">
        <v>7.3</v>
      </c>
      <c r="H2180" s="13">
        <v>7.41</v>
      </c>
      <c r="I2180" s="13">
        <v>7.45</v>
      </c>
      <c r="J2180" s="13">
        <v>7.49</v>
      </c>
      <c r="K2180" s="13">
        <v>7.54</v>
      </c>
      <c r="L2180" s="13">
        <v>7.6</v>
      </c>
      <c r="M2180" s="13">
        <v>7.68</v>
      </c>
      <c r="N2180" s="13">
        <v>7.77</v>
      </c>
      <c r="O2180" s="13">
        <v>7.91</v>
      </c>
      <c r="P2180" s="13">
        <v>8.0500000000000007</v>
      </c>
      <c r="Q2180" s="13">
        <v>8.18</v>
      </c>
      <c r="R2180" s="13">
        <v>8.32</v>
      </c>
      <c r="S2180" s="13">
        <v>8.4600000000000009</v>
      </c>
      <c r="T2180" s="13">
        <v>8.6</v>
      </c>
      <c r="U2180" s="13">
        <v>8.76</v>
      </c>
      <c r="V2180" s="13">
        <v>8.9</v>
      </c>
      <c r="W2180" s="13">
        <v>9.0500000000000007</v>
      </c>
      <c r="X2180" s="13">
        <v>9.1999999999999993</v>
      </c>
      <c r="Y2180" s="13">
        <v>9.35</v>
      </c>
      <c r="Z2180" s="13">
        <v>9.5</v>
      </c>
      <c r="AA2180" s="13">
        <v>9.65</v>
      </c>
      <c r="AB2180" s="13">
        <v>9.81</v>
      </c>
      <c r="AC2180" s="13">
        <v>9.9700000000000006</v>
      </c>
      <c r="AD2180" s="13">
        <v>10.119999999999999</v>
      </c>
      <c r="AE2180" s="13">
        <v>10.27</v>
      </c>
      <c r="AF2180" s="13">
        <v>10.42</v>
      </c>
      <c r="AG2180" s="13">
        <v>10.58</v>
      </c>
      <c r="AH2180" s="13">
        <v>10.64</v>
      </c>
      <c r="AI2180" s="13">
        <v>10.7</v>
      </c>
      <c r="AJ2180" s="13">
        <v>10.76</v>
      </c>
      <c r="AK2180" s="13">
        <v>10.81</v>
      </c>
    </row>
    <row r="2181" spans="1:37" s="13" customFormat="1" x14ac:dyDescent="0.3">
      <c r="A2181" s="13" t="str">
        <f t="shared" si="53"/>
        <v>SDGbaseTRAv2_UrbAS_BAU_wICAGRcorr_GADJDYNofftestQVAXalani</v>
      </c>
      <c r="B2181" s="62" t="s">
        <v>221</v>
      </c>
      <c r="C2181" s="63" t="s">
        <v>278</v>
      </c>
      <c r="D2181" s="64" t="s">
        <v>211</v>
      </c>
      <c r="E2181" s="13" t="s">
        <v>15</v>
      </c>
      <c r="F2181" s="13">
        <v>27.55</v>
      </c>
      <c r="G2181" s="13">
        <v>27.71</v>
      </c>
      <c r="H2181" s="13">
        <v>28.22</v>
      </c>
      <c r="I2181" s="13">
        <v>28.42</v>
      </c>
      <c r="J2181" s="13">
        <v>28.69</v>
      </c>
      <c r="K2181" s="13">
        <v>29.11</v>
      </c>
      <c r="L2181" s="13">
        <v>29.68</v>
      </c>
      <c r="M2181" s="13">
        <v>30.29</v>
      </c>
      <c r="N2181" s="13">
        <v>30.97</v>
      </c>
      <c r="O2181" s="13">
        <v>32.06</v>
      </c>
      <c r="P2181" s="13">
        <v>33.11</v>
      </c>
      <c r="Q2181" s="13">
        <v>33.97</v>
      </c>
      <c r="R2181" s="13">
        <v>35.04</v>
      </c>
      <c r="S2181" s="13">
        <v>36.08</v>
      </c>
      <c r="T2181" s="13">
        <v>37.19</v>
      </c>
      <c r="U2181" s="13">
        <v>38.49</v>
      </c>
      <c r="V2181" s="13">
        <v>39.659999999999997</v>
      </c>
      <c r="W2181" s="13">
        <v>40.880000000000003</v>
      </c>
      <c r="X2181" s="13">
        <v>42.21</v>
      </c>
      <c r="Y2181" s="13">
        <v>43.44</v>
      </c>
      <c r="Z2181" s="13">
        <v>44.67</v>
      </c>
      <c r="AA2181" s="13">
        <v>45.91</v>
      </c>
      <c r="AB2181" s="13">
        <v>47.39</v>
      </c>
      <c r="AC2181" s="13">
        <v>48.77</v>
      </c>
      <c r="AD2181" s="13">
        <v>50.1</v>
      </c>
      <c r="AE2181" s="13">
        <v>51.4</v>
      </c>
      <c r="AF2181" s="13">
        <v>52.75</v>
      </c>
      <c r="AG2181" s="13">
        <v>54.03</v>
      </c>
      <c r="AH2181" s="13">
        <v>53.51</v>
      </c>
      <c r="AI2181" s="13">
        <v>52.89</v>
      </c>
      <c r="AJ2181" s="13">
        <v>52.39</v>
      </c>
      <c r="AK2181" s="13">
        <v>51.85</v>
      </c>
    </row>
    <row r="2182" spans="1:37" s="13" customFormat="1" x14ac:dyDescent="0.3">
      <c r="A2182" s="13" t="str">
        <f t="shared" si="53"/>
        <v>SDGbaseTRAv2_UrbAS_BAU_wICAGRcorr_GADJDYNofftestQVAXafore</v>
      </c>
      <c r="B2182" s="62" t="s">
        <v>221</v>
      </c>
      <c r="C2182" s="63" t="s">
        <v>278</v>
      </c>
      <c r="D2182" s="64" t="s">
        <v>211</v>
      </c>
      <c r="E2182" s="13" t="s">
        <v>16</v>
      </c>
      <c r="F2182" s="13">
        <v>6.49</v>
      </c>
      <c r="G2182" s="13">
        <v>6.15</v>
      </c>
      <c r="H2182" s="13">
        <v>6.32</v>
      </c>
      <c r="I2182" s="13">
        <v>6.43</v>
      </c>
      <c r="J2182" s="13">
        <v>6.54</v>
      </c>
      <c r="K2182" s="13">
        <v>6.62</v>
      </c>
      <c r="L2182" s="13">
        <v>6.7</v>
      </c>
      <c r="M2182" s="13">
        <v>6.77</v>
      </c>
      <c r="N2182" s="13">
        <v>6.87</v>
      </c>
      <c r="O2182" s="13">
        <v>7.09</v>
      </c>
      <c r="P2182" s="13">
        <v>7.23</v>
      </c>
      <c r="Q2182" s="13">
        <v>7.3</v>
      </c>
      <c r="R2182" s="13">
        <v>7.43</v>
      </c>
      <c r="S2182" s="13">
        <v>7.55</v>
      </c>
      <c r="T2182" s="13">
        <v>7.67</v>
      </c>
      <c r="U2182" s="13">
        <v>7.84</v>
      </c>
      <c r="V2182" s="13">
        <v>8.01</v>
      </c>
      <c r="W2182" s="13">
        <v>8.18</v>
      </c>
      <c r="X2182" s="13">
        <v>8.39</v>
      </c>
      <c r="Y2182" s="13">
        <v>8.6</v>
      </c>
      <c r="Z2182" s="13">
        <v>8.7899999999999991</v>
      </c>
      <c r="AA2182" s="13">
        <v>8.9700000000000006</v>
      </c>
      <c r="AB2182" s="13">
        <v>9.18</v>
      </c>
      <c r="AC2182" s="13">
        <v>9.35</v>
      </c>
      <c r="AD2182" s="13">
        <v>9.5</v>
      </c>
      <c r="AE2182" s="13">
        <v>9.66</v>
      </c>
      <c r="AF2182" s="13">
        <v>9.83</v>
      </c>
      <c r="AG2182" s="13">
        <v>9.99</v>
      </c>
      <c r="AH2182" s="13">
        <v>9.93</v>
      </c>
      <c r="AI2182" s="13">
        <v>9.84</v>
      </c>
      <c r="AJ2182" s="13">
        <v>9.77</v>
      </c>
      <c r="AK2182" s="13">
        <v>9.68</v>
      </c>
    </row>
    <row r="2183" spans="1:37" s="13" customFormat="1" x14ac:dyDescent="0.3">
      <c r="A2183" s="13" t="str">
        <f t="shared" si="53"/>
        <v>SDGbaseTRAv2_UrbAS_BAU_wICAGRcorr_GADJDYNofftestQVAXafish</v>
      </c>
      <c r="B2183" s="62" t="s">
        <v>221</v>
      </c>
      <c r="C2183" s="63" t="s">
        <v>278</v>
      </c>
      <c r="D2183" s="64" t="s">
        <v>211</v>
      </c>
      <c r="E2183" s="13" t="s">
        <v>17</v>
      </c>
      <c r="F2183" s="13">
        <v>7.37</v>
      </c>
      <c r="G2183" s="13">
        <v>7.41</v>
      </c>
      <c r="H2183" s="13">
        <v>7.69</v>
      </c>
      <c r="I2183" s="13">
        <v>7.81</v>
      </c>
      <c r="J2183" s="13">
        <v>7.93</v>
      </c>
      <c r="K2183" s="13">
        <v>8.07</v>
      </c>
      <c r="L2183" s="13">
        <v>8.24</v>
      </c>
      <c r="M2183" s="13">
        <v>8.42</v>
      </c>
      <c r="N2183" s="13">
        <v>8.61</v>
      </c>
      <c r="O2183" s="13">
        <v>8.9600000000000009</v>
      </c>
      <c r="P2183" s="13">
        <v>9.26</v>
      </c>
      <c r="Q2183" s="13">
        <v>9.51</v>
      </c>
      <c r="R2183" s="13">
        <v>9.82</v>
      </c>
      <c r="S2183" s="13">
        <v>10.119999999999999</v>
      </c>
      <c r="T2183" s="13">
        <v>10.44</v>
      </c>
      <c r="U2183" s="13">
        <v>10.82</v>
      </c>
      <c r="V2183" s="13">
        <v>11.15</v>
      </c>
      <c r="W2183" s="13">
        <v>11.5</v>
      </c>
      <c r="X2183" s="13">
        <v>11.88</v>
      </c>
      <c r="Y2183" s="13">
        <v>12.23</v>
      </c>
      <c r="Z2183" s="13">
        <v>12.58</v>
      </c>
      <c r="AA2183" s="13">
        <v>12.94</v>
      </c>
      <c r="AB2183" s="13">
        <v>13.4</v>
      </c>
      <c r="AC2183" s="13">
        <v>13.81</v>
      </c>
      <c r="AD2183" s="13">
        <v>14.21</v>
      </c>
      <c r="AE2183" s="13">
        <v>14.62</v>
      </c>
      <c r="AF2183" s="13">
        <v>15.03</v>
      </c>
      <c r="AG2183" s="13">
        <v>15.43</v>
      </c>
      <c r="AH2183" s="13">
        <v>15.33</v>
      </c>
      <c r="AI2183" s="13">
        <v>15.17</v>
      </c>
      <c r="AJ2183" s="13">
        <v>15.03</v>
      </c>
      <c r="AK2183" s="13">
        <v>14.87</v>
      </c>
    </row>
    <row r="2184" spans="1:37" s="13" customFormat="1" x14ac:dyDescent="0.3">
      <c r="A2184" s="13" t="str">
        <f t="shared" si="53"/>
        <v>SDGbaseTRAv2_UrbAS_BAU_wICAGRcorr_GADJDYNofftestQVAXacoal</v>
      </c>
      <c r="B2184" s="62" t="s">
        <v>221</v>
      </c>
      <c r="C2184" s="63" t="s">
        <v>278</v>
      </c>
      <c r="D2184" s="64" t="s">
        <v>211</v>
      </c>
      <c r="E2184" s="13" t="s">
        <v>18</v>
      </c>
      <c r="F2184" s="13">
        <v>112.99</v>
      </c>
      <c r="G2184" s="13">
        <v>109.36</v>
      </c>
      <c r="H2184" s="13">
        <v>107.45</v>
      </c>
      <c r="I2184" s="13">
        <v>105.71</v>
      </c>
      <c r="J2184" s="13">
        <v>102.52</v>
      </c>
      <c r="K2184" s="13">
        <v>101.16</v>
      </c>
      <c r="L2184" s="13">
        <v>99.17</v>
      </c>
      <c r="M2184" s="13">
        <v>97.19</v>
      </c>
      <c r="N2184" s="13">
        <v>96.06</v>
      </c>
      <c r="O2184" s="13">
        <v>94.64</v>
      </c>
      <c r="P2184" s="13">
        <v>91.74</v>
      </c>
      <c r="Q2184" s="13">
        <v>86.89</v>
      </c>
      <c r="R2184" s="13">
        <v>83.69</v>
      </c>
      <c r="S2184" s="13">
        <v>83.66</v>
      </c>
      <c r="T2184" s="13">
        <v>82.77</v>
      </c>
      <c r="U2184" s="13">
        <v>82.34</v>
      </c>
      <c r="V2184" s="13">
        <v>81.459999999999994</v>
      </c>
      <c r="W2184" s="13">
        <v>81.2</v>
      </c>
      <c r="X2184" s="13">
        <v>79.099999999999994</v>
      </c>
      <c r="Y2184" s="13">
        <v>77.180000000000007</v>
      </c>
      <c r="Z2184" s="13">
        <v>75.260000000000005</v>
      </c>
      <c r="AA2184" s="13">
        <v>73.33</v>
      </c>
      <c r="AB2184" s="13">
        <v>69.11</v>
      </c>
      <c r="AC2184" s="13">
        <v>64.88</v>
      </c>
      <c r="AD2184" s="13">
        <v>60.66</v>
      </c>
      <c r="AE2184" s="13">
        <v>56.43</v>
      </c>
      <c r="AF2184" s="13">
        <v>52.21</v>
      </c>
      <c r="AG2184" s="13">
        <v>44.49</v>
      </c>
      <c r="AH2184" s="13">
        <v>36.770000000000003</v>
      </c>
      <c r="AI2184" s="13">
        <v>29.05</v>
      </c>
      <c r="AJ2184" s="13">
        <v>21.33</v>
      </c>
      <c r="AK2184" s="13">
        <v>13.61</v>
      </c>
    </row>
    <row r="2185" spans="1:37" s="13" customFormat="1" x14ac:dyDescent="0.3">
      <c r="A2185" s="13" t="str">
        <f t="shared" si="53"/>
        <v>SDGbaseTRAv2_UrbAS_BAU_wICAGRcorr_GADJDYNofftestQVAXagold</v>
      </c>
      <c r="B2185" s="62" t="s">
        <v>221</v>
      </c>
      <c r="C2185" s="63" t="s">
        <v>278</v>
      </c>
      <c r="D2185" s="64" t="s">
        <v>211</v>
      </c>
      <c r="E2185" s="13" t="s">
        <v>19</v>
      </c>
      <c r="F2185" s="13">
        <v>61.14</v>
      </c>
      <c r="G2185" s="13">
        <v>61.08</v>
      </c>
      <c r="H2185" s="13">
        <v>60.95</v>
      </c>
      <c r="I2185" s="13">
        <v>60.89</v>
      </c>
      <c r="J2185" s="13">
        <v>60.83</v>
      </c>
      <c r="K2185" s="13">
        <v>60.77</v>
      </c>
      <c r="L2185" s="13">
        <v>60.71</v>
      </c>
      <c r="M2185" s="13">
        <v>60.65</v>
      </c>
      <c r="N2185" s="13">
        <v>60.59</v>
      </c>
      <c r="O2185" s="13">
        <v>60.53</v>
      </c>
      <c r="P2185" s="13">
        <v>60.47</v>
      </c>
      <c r="Q2185" s="13">
        <v>60.41</v>
      </c>
      <c r="R2185" s="13">
        <v>60.35</v>
      </c>
      <c r="S2185" s="13">
        <v>60.29</v>
      </c>
      <c r="T2185" s="13">
        <v>60.23</v>
      </c>
      <c r="U2185" s="13">
        <v>60.17</v>
      </c>
      <c r="V2185" s="13">
        <v>60.1</v>
      </c>
      <c r="W2185" s="13">
        <v>60.04</v>
      </c>
      <c r="X2185" s="13">
        <v>59.98</v>
      </c>
      <c r="Y2185" s="13">
        <v>59.92</v>
      </c>
      <c r="Z2185" s="13">
        <v>59.86</v>
      </c>
      <c r="AA2185" s="13">
        <v>59.81</v>
      </c>
      <c r="AB2185" s="13">
        <v>59.75</v>
      </c>
      <c r="AC2185" s="13">
        <v>59.69</v>
      </c>
      <c r="AD2185" s="13">
        <v>59.63</v>
      </c>
      <c r="AE2185" s="13">
        <v>59.57</v>
      </c>
      <c r="AF2185" s="13">
        <v>59.51</v>
      </c>
      <c r="AG2185" s="13">
        <v>59.45</v>
      </c>
      <c r="AH2185" s="13">
        <v>59.39</v>
      </c>
      <c r="AI2185" s="13">
        <v>59.33</v>
      </c>
      <c r="AJ2185" s="13">
        <v>59.27</v>
      </c>
      <c r="AK2185" s="13">
        <v>59.21</v>
      </c>
    </row>
    <row r="2186" spans="1:37" s="13" customFormat="1" x14ac:dyDescent="0.3">
      <c r="A2186" s="13" t="str">
        <f t="shared" si="53"/>
        <v>SDGbaseTRAv2_UrbAS_BAU_wICAGRcorr_GADJDYNofftestQVAXangas</v>
      </c>
      <c r="B2186" s="62" t="s">
        <v>221</v>
      </c>
      <c r="C2186" s="63" t="s">
        <v>278</v>
      </c>
      <c r="D2186" s="64" t="s">
        <v>211</v>
      </c>
      <c r="E2186" s="13" t="s">
        <v>20</v>
      </c>
      <c r="F2186" s="13">
        <v>0.94</v>
      </c>
      <c r="G2186" s="13">
        <v>0.8</v>
      </c>
      <c r="H2186" s="13">
        <v>0.76</v>
      </c>
      <c r="I2186" s="13">
        <v>0.71</v>
      </c>
      <c r="J2186" s="13">
        <v>0.67</v>
      </c>
      <c r="K2186" s="13">
        <v>0.64</v>
      </c>
      <c r="L2186" s="13">
        <v>0.6</v>
      </c>
      <c r="M2186" s="13">
        <v>0.56999999999999995</v>
      </c>
      <c r="N2186" s="13">
        <v>0.54</v>
      </c>
      <c r="O2186" s="13">
        <v>0.53</v>
      </c>
      <c r="P2186" s="13">
        <v>0.51</v>
      </c>
      <c r="Q2186" s="13">
        <v>0.49</v>
      </c>
      <c r="R2186" s="13">
        <v>0.46</v>
      </c>
      <c r="S2186" s="13">
        <v>0.44</v>
      </c>
      <c r="T2186" s="13">
        <v>0.42</v>
      </c>
      <c r="U2186" s="13">
        <v>0.4</v>
      </c>
      <c r="V2186" s="13">
        <v>0.38</v>
      </c>
      <c r="W2186" s="13">
        <v>0.36</v>
      </c>
      <c r="X2186" s="13">
        <v>0.34</v>
      </c>
      <c r="Y2186" s="13">
        <v>0.33</v>
      </c>
      <c r="Z2186" s="13">
        <v>0.31</v>
      </c>
      <c r="AA2186" s="13">
        <v>0.3</v>
      </c>
      <c r="AB2186" s="13">
        <v>0.28000000000000003</v>
      </c>
      <c r="AC2186" s="13">
        <v>0.27</v>
      </c>
      <c r="AD2186" s="13">
        <v>0.26</v>
      </c>
      <c r="AE2186" s="13">
        <v>0.25</v>
      </c>
      <c r="AF2186" s="13">
        <v>0.23</v>
      </c>
      <c r="AG2186" s="13">
        <v>0.22</v>
      </c>
      <c r="AH2186" s="13">
        <v>0.21</v>
      </c>
      <c r="AI2186" s="13">
        <v>0.2</v>
      </c>
      <c r="AJ2186" s="13">
        <v>0.2</v>
      </c>
      <c r="AK2186" s="13">
        <v>0.18</v>
      </c>
    </row>
    <row r="2187" spans="1:37" s="13" customFormat="1" x14ac:dyDescent="0.3">
      <c r="A2187" s="13" t="str">
        <f t="shared" si="53"/>
        <v>SDGbaseTRAv2_UrbAS_BAU_wICAGRcorr_GADJDYNofftestQVAXapgm</v>
      </c>
      <c r="B2187" s="62" t="s">
        <v>221</v>
      </c>
      <c r="C2187" s="63" t="s">
        <v>278</v>
      </c>
      <c r="D2187" s="64" t="s">
        <v>211</v>
      </c>
      <c r="E2187" s="13" t="s">
        <v>21</v>
      </c>
      <c r="F2187" s="13">
        <v>97.82</v>
      </c>
      <c r="G2187" s="13">
        <v>74.040000000000006</v>
      </c>
      <c r="H2187" s="13">
        <v>78.069999999999993</v>
      </c>
      <c r="I2187" s="13">
        <v>81.98</v>
      </c>
      <c r="J2187" s="13">
        <v>85.94</v>
      </c>
      <c r="K2187" s="13">
        <v>89.97</v>
      </c>
      <c r="L2187" s="13">
        <v>94.05</v>
      </c>
      <c r="M2187" s="13">
        <v>94.61</v>
      </c>
      <c r="N2187" s="13">
        <v>95.15</v>
      </c>
      <c r="O2187" s="13">
        <v>95.96</v>
      </c>
      <c r="P2187" s="13">
        <v>96.57</v>
      </c>
      <c r="Q2187" s="13">
        <v>97.08</v>
      </c>
      <c r="R2187" s="13">
        <v>99.12</v>
      </c>
      <c r="S2187" s="13">
        <v>101.18</v>
      </c>
      <c r="T2187" s="13">
        <v>103.27</v>
      </c>
      <c r="U2187" s="13">
        <v>105.39</v>
      </c>
      <c r="V2187" s="13">
        <v>107.62</v>
      </c>
      <c r="W2187" s="13">
        <v>109.83</v>
      </c>
      <c r="X2187" s="13">
        <v>111.93</v>
      </c>
      <c r="Y2187" s="13">
        <v>114.04</v>
      </c>
      <c r="Z2187" s="13">
        <v>116.12</v>
      </c>
      <c r="AA2187" s="13">
        <v>118.26</v>
      </c>
      <c r="AB2187" s="13">
        <v>140.99</v>
      </c>
      <c r="AC2187" s="13">
        <v>164.02</v>
      </c>
      <c r="AD2187" s="13">
        <v>187.3</v>
      </c>
      <c r="AE2187" s="13">
        <v>210.64</v>
      </c>
      <c r="AF2187" s="13">
        <v>234.02</v>
      </c>
      <c r="AG2187" s="13">
        <v>257.35000000000002</v>
      </c>
      <c r="AH2187" s="13">
        <v>279.93</v>
      </c>
      <c r="AI2187" s="13">
        <v>302.63</v>
      </c>
      <c r="AJ2187" s="13">
        <v>325.52</v>
      </c>
      <c r="AK2187" s="13">
        <v>348.44</v>
      </c>
    </row>
    <row r="2188" spans="1:37" s="13" customFormat="1" x14ac:dyDescent="0.3">
      <c r="A2188" s="13" t="str">
        <f t="shared" si="53"/>
        <v>SDGbaseTRAv2_UrbAS_BAU_wICAGRcorr_GADJDYNofftestQVAXamore</v>
      </c>
      <c r="B2188" s="62" t="s">
        <v>221</v>
      </c>
      <c r="C2188" s="63" t="s">
        <v>278</v>
      </c>
      <c r="D2188" s="64" t="s">
        <v>211</v>
      </c>
      <c r="E2188" s="13" t="s">
        <v>22</v>
      </c>
      <c r="F2188" s="13">
        <v>78.23</v>
      </c>
      <c r="G2188" s="13">
        <v>72.510000000000005</v>
      </c>
      <c r="H2188" s="13">
        <v>75.84</v>
      </c>
      <c r="I2188" s="13">
        <v>77.36</v>
      </c>
      <c r="J2188" s="13">
        <v>79.010000000000005</v>
      </c>
      <c r="K2188" s="13">
        <v>80.7</v>
      </c>
      <c r="L2188" s="13">
        <v>82.64</v>
      </c>
      <c r="M2188" s="13">
        <v>84.93</v>
      </c>
      <c r="N2188" s="13">
        <v>87.36</v>
      </c>
      <c r="O2188" s="13">
        <v>92.95</v>
      </c>
      <c r="P2188" s="13">
        <v>96.78</v>
      </c>
      <c r="Q2188" s="13">
        <v>99.8</v>
      </c>
      <c r="R2188" s="13">
        <v>102.97</v>
      </c>
      <c r="S2188" s="13">
        <v>106.08</v>
      </c>
      <c r="T2188" s="13">
        <v>109.27</v>
      </c>
      <c r="U2188" s="13">
        <v>112.73</v>
      </c>
      <c r="V2188" s="13">
        <v>115.66</v>
      </c>
      <c r="W2188" s="13">
        <v>118.78</v>
      </c>
      <c r="X2188" s="13">
        <v>122.3</v>
      </c>
      <c r="Y2188" s="13">
        <v>125.25</v>
      </c>
      <c r="Z2188" s="13">
        <v>127.85</v>
      </c>
      <c r="AA2188" s="13">
        <v>130.61000000000001</v>
      </c>
      <c r="AB2188" s="13">
        <v>134.13999999999999</v>
      </c>
      <c r="AC2188" s="13">
        <v>136.88999999999999</v>
      </c>
      <c r="AD2188" s="13">
        <v>139.19999999999999</v>
      </c>
      <c r="AE2188" s="13">
        <v>141.27000000000001</v>
      </c>
      <c r="AF2188" s="13">
        <v>143.37</v>
      </c>
      <c r="AG2188" s="13">
        <v>144.96</v>
      </c>
      <c r="AH2188" s="13">
        <v>143.61000000000001</v>
      </c>
      <c r="AI2188" s="13">
        <v>140.47999999999999</v>
      </c>
      <c r="AJ2188" s="13">
        <v>137.37</v>
      </c>
      <c r="AK2188" s="13">
        <v>133.56</v>
      </c>
    </row>
    <row r="2189" spans="1:37" s="13" customFormat="1" x14ac:dyDescent="0.3">
      <c r="A2189" s="13" t="str">
        <f t="shared" si="53"/>
        <v>SDGbaseTRAv2_UrbAS_BAU_wICAGRcorr_GADJDYNofftestQVAXamine</v>
      </c>
      <c r="B2189" s="62" t="s">
        <v>221</v>
      </c>
      <c r="C2189" s="63" t="s">
        <v>278</v>
      </c>
      <c r="D2189" s="64" t="s">
        <v>211</v>
      </c>
      <c r="E2189" s="13" t="s">
        <v>23</v>
      </c>
      <c r="F2189" s="13">
        <v>57.01</v>
      </c>
      <c r="G2189" s="13">
        <v>52.95</v>
      </c>
      <c r="H2189" s="13">
        <v>54.9</v>
      </c>
      <c r="I2189" s="13">
        <v>56.06</v>
      </c>
      <c r="J2189" s="13">
        <v>57.45</v>
      </c>
      <c r="K2189" s="13">
        <v>58.68</v>
      </c>
      <c r="L2189" s="13">
        <v>60.15</v>
      </c>
      <c r="M2189" s="13">
        <v>61.8</v>
      </c>
      <c r="N2189" s="13">
        <v>63.51</v>
      </c>
      <c r="O2189" s="13">
        <v>66.180000000000007</v>
      </c>
      <c r="P2189" s="13">
        <v>68.16</v>
      </c>
      <c r="Q2189" s="13">
        <v>69.900000000000006</v>
      </c>
      <c r="R2189" s="13">
        <v>71.88</v>
      </c>
      <c r="S2189" s="13">
        <v>73.92</v>
      </c>
      <c r="T2189" s="13">
        <v>76.150000000000006</v>
      </c>
      <c r="U2189" s="13">
        <v>78.599999999999994</v>
      </c>
      <c r="V2189" s="13">
        <v>80.760000000000005</v>
      </c>
      <c r="W2189" s="13">
        <v>83.15</v>
      </c>
      <c r="X2189" s="13">
        <v>86.06</v>
      </c>
      <c r="Y2189" s="13">
        <v>88.75</v>
      </c>
      <c r="Z2189" s="13">
        <v>91.39</v>
      </c>
      <c r="AA2189" s="13">
        <v>94.12</v>
      </c>
      <c r="AB2189" s="13">
        <v>96.97</v>
      </c>
      <c r="AC2189" s="13">
        <v>99.31</v>
      </c>
      <c r="AD2189" s="13">
        <v>101.51</v>
      </c>
      <c r="AE2189" s="13">
        <v>103.7</v>
      </c>
      <c r="AF2189" s="13">
        <v>106.1</v>
      </c>
      <c r="AG2189" s="13">
        <v>108.68</v>
      </c>
      <c r="AH2189" s="13">
        <v>108.37</v>
      </c>
      <c r="AI2189" s="13">
        <v>107.29</v>
      </c>
      <c r="AJ2189" s="13">
        <v>106.5</v>
      </c>
      <c r="AK2189" s="13">
        <v>105.55</v>
      </c>
    </row>
    <row r="2190" spans="1:37" s="13" customFormat="1" x14ac:dyDescent="0.3">
      <c r="A2190" s="13" t="str">
        <f t="shared" si="53"/>
        <v>SDGbaseTRAv2_UrbAS_BAU_wICAGRcorr_GADJDYNofftestQVAXameat</v>
      </c>
      <c r="B2190" s="62" t="s">
        <v>221</v>
      </c>
      <c r="C2190" s="63" t="s">
        <v>278</v>
      </c>
      <c r="D2190" s="64" t="s">
        <v>211</v>
      </c>
      <c r="E2190" s="13" t="s">
        <v>24</v>
      </c>
      <c r="F2190" s="13">
        <v>14.3</v>
      </c>
      <c r="G2190" s="13">
        <v>14.32</v>
      </c>
      <c r="H2190" s="13">
        <v>14.64</v>
      </c>
      <c r="I2190" s="13">
        <v>14.82</v>
      </c>
      <c r="J2190" s="13">
        <v>15.02</v>
      </c>
      <c r="K2190" s="13">
        <v>15.23</v>
      </c>
      <c r="L2190" s="13">
        <v>15.52</v>
      </c>
      <c r="M2190" s="13">
        <v>15.82</v>
      </c>
      <c r="N2190" s="13">
        <v>16.14</v>
      </c>
      <c r="O2190" s="13">
        <v>16.600000000000001</v>
      </c>
      <c r="P2190" s="13">
        <v>17.03</v>
      </c>
      <c r="Q2190" s="13">
        <v>17.39</v>
      </c>
      <c r="R2190" s="13">
        <v>17.87</v>
      </c>
      <c r="S2190" s="13">
        <v>18.350000000000001</v>
      </c>
      <c r="T2190" s="13">
        <v>18.87</v>
      </c>
      <c r="U2190" s="13">
        <v>19.46</v>
      </c>
      <c r="V2190" s="13">
        <v>19.97</v>
      </c>
      <c r="W2190" s="13">
        <v>20.51</v>
      </c>
      <c r="X2190" s="13">
        <v>21.08</v>
      </c>
      <c r="Y2190" s="13">
        <v>21.59</v>
      </c>
      <c r="Z2190" s="13">
        <v>22.09</v>
      </c>
      <c r="AA2190" s="13">
        <v>22.57</v>
      </c>
      <c r="AB2190" s="13">
        <v>23.17</v>
      </c>
      <c r="AC2190" s="13">
        <v>23.69</v>
      </c>
      <c r="AD2190" s="13">
        <v>24.18</v>
      </c>
      <c r="AE2190" s="13">
        <v>24.66</v>
      </c>
      <c r="AF2190" s="13">
        <v>25.17</v>
      </c>
      <c r="AG2190" s="13">
        <v>25.67</v>
      </c>
      <c r="AH2190" s="13">
        <v>25.46</v>
      </c>
      <c r="AI2190" s="13">
        <v>25.24</v>
      </c>
      <c r="AJ2190" s="13">
        <v>25.09</v>
      </c>
      <c r="AK2190" s="13">
        <v>24.92</v>
      </c>
    </row>
    <row r="2191" spans="1:37" s="13" customFormat="1" x14ac:dyDescent="0.3">
      <c r="A2191" s="13" t="str">
        <f t="shared" ref="A2191:A2254" si="54">_xlfn.CONCAT(C2191,D2191,E2191)</f>
        <v>SDGbaseTRAv2_UrbAS_BAU_wICAGRcorr_GADJDYNofftestQVAXapfis</v>
      </c>
      <c r="B2191" s="62" t="s">
        <v>221</v>
      </c>
      <c r="C2191" s="63" t="s">
        <v>278</v>
      </c>
      <c r="D2191" s="64" t="s">
        <v>211</v>
      </c>
      <c r="E2191" s="13" t="s">
        <v>25</v>
      </c>
      <c r="F2191" s="13">
        <v>6.32</v>
      </c>
      <c r="G2191" s="13">
        <v>6.24</v>
      </c>
      <c r="H2191" s="13">
        <v>6.44</v>
      </c>
      <c r="I2191" s="13">
        <v>6.54</v>
      </c>
      <c r="J2191" s="13">
        <v>6.64</v>
      </c>
      <c r="K2191" s="13">
        <v>6.74</v>
      </c>
      <c r="L2191" s="13">
        <v>6.87</v>
      </c>
      <c r="M2191" s="13">
        <v>7</v>
      </c>
      <c r="N2191" s="13">
        <v>7.14</v>
      </c>
      <c r="O2191" s="13">
        <v>7.46</v>
      </c>
      <c r="P2191" s="13">
        <v>7.67</v>
      </c>
      <c r="Q2191" s="13">
        <v>7.82</v>
      </c>
      <c r="R2191" s="13">
        <v>8.0299999999999994</v>
      </c>
      <c r="S2191" s="13">
        <v>8.25</v>
      </c>
      <c r="T2191" s="13">
        <v>8.4700000000000006</v>
      </c>
      <c r="U2191" s="13">
        <v>8.73</v>
      </c>
      <c r="V2191" s="13">
        <v>8.9600000000000009</v>
      </c>
      <c r="W2191" s="13">
        <v>9.1999999999999993</v>
      </c>
      <c r="X2191" s="13">
        <v>9.48</v>
      </c>
      <c r="Y2191" s="13">
        <v>9.7200000000000006</v>
      </c>
      <c r="Z2191" s="13">
        <v>9.9499999999999993</v>
      </c>
      <c r="AA2191" s="13">
        <v>10.19</v>
      </c>
      <c r="AB2191" s="13">
        <v>10.54</v>
      </c>
      <c r="AC2191" s="13">
        <v>10.83</v>
      </c>
      <c r="AD2191" s="13">
        <v>11.09</v>
      </c>
      <c r="AE2191" s="13">
        <v>11.33</v>
      </c>
      <c r="AF2191" s="13">
        <v>11.59</v>
      </c>
      <c r="AG2191" s="13">
        <v>11.84</v>
      </c>
      <c r="AH2191" s="13">
        <v>11.81</v>
      </c>
      <c r="AI2191" s="13">
        <v>11.73</v>
      </c>
      <c r="AJ2191" s="13">
        <v>11.65</v>
      </c>
      <c r="AK2191" s="13">
        <v>11.55</v>
      </c>
    </row>
    <row r="2192" spans="1:37" s="13" customFormat="1" x14ac:dyDescent="0.3">
      <c r="A2192" s="13" t="str">
        <f t="shared" si="54"/>
        <v>SDGbaseTRAv2_UrbAS_BAU_wICAGRcorr_GADJDYNofftestQVAXavege</v>
      </c>
      <c r="B2192" s="62" t="s">
        <v>221</v>
      </c>
      <c r="C2192" s="63" t="s">
        <v>278</v>
      </c>
      <c r="D2192" s="64" t="s">
        <v>211</v>
      </c>
      <c r="E2192" s="13" t="s">
        <v>26</v>
      </c>
      <c r="F2192" s="13">
        <v>10.97</v>
      </c>
      <c r="G2192" s="13">
        <v>10.63</v>
      </c>
      <c r="H2192" s="13">
        <v>11</v>
      </c>
      <c r="I2192" s="13">
        <v>11.15</v>
      </c>
      <c r="J2192" s="13">
        <v>11.33</v>
      </c>
      <c r="K2192" s="13">
        <v>11.52</v>
      </c>
      <c r="L2192" s="13">
        <v>11.74</v>
      </c>
      <c r="M2192" s="13">
        <v>11.97</v>
      </c>
      <c r="N2192" s="13">
        <v>12.22</v>
      </c>
      <c r="O2192" s="13">
        <v>12.86</v>
      </c>
      <c r="P2192" s="13">
        <v>13.23</v>
      </c>
      <c r="Q2192" s="13">
        <v>13.51</v>
      </c>
      <c r="R2192" s="13">
        <v>13.89</v>
      </c>
      <c r="S2192" s="13">
        <v>14.28</v>
      </c>
      <c r="T2192" s="13">
        <v>14.69</v>
      </c>
      <c r="U2192" s="13">
        <v>15.16</v>
      </c>
      <c r="V2192" s="13">
        <v>15.57</v>
      </c>
      <c r="W2192" s="13">
        <v>16.02</v>
      </c>
      <c r="X2192" s="13">
        <v>16.510000000000002</v>
      </c>
      <c r="Y2192" s="13">
        <v>16.95</v>
      </c>
      <c r="Z2192" s="13">
        <v>17.38</v>
      </c>
      <c r="AA2192" s="13">
        <v>17.82</v>
      </c>
      <c r="AB2192" s="13">
        <v>18.489999999999998</v>
      </c>
      <c r="AC2192" s="13">
        <v>19.04</v>
      </c>
      <c r="AD2192" s="13">
        <v>19.5</v>
      </c>
      <c r="AE2192" s="13">
        <v>19.95</v>
      </c>
      <c r="AF2192" s="13">
        <v>20.41</v>
      </c>
      <c r="AG2192" s="13">
        <v>20.85</v>
      </c>
      <c r="AH2192" s="13">
        <v>20.9</v>
      </c>
      <c r="AI2192" s="13">
        <v>20.8</v>
      </c>
      <c r="AJ2192" s="13">
        <v>20.66</v>
      </c>
      <c r="AK2192" s="13">
        <v>20.48</v>
      </c>
    </row>
    <row r="2193" spans="1:37" s="13" customFormat="1" x14ac:dyDescent="0.3">
      <c r="A2193" s="13" t="str">
        <f t="shared" si="54"/>
        <v>SDGbaseTRAv2_UrbAS_BAU_wICAGRcorr_GADJDYNofftestQVAXafats</v>
      </c>
      <c r="B2193" s="62" t="s">
        <v>221</v>
      </c>
      <c r="C2193" s="63" t="s">
        <v>278</v>
      </c>
      <c r="D2193" s="64" t="s">
        <v>211</v>
      </c>
      <c r="E2193" s="13" t="s">
        <v>27</v>
      </c>
      <c r="F2193" s="13">
        <v>3.48</v>
      </c>
      <c r="G2193" s="13">
        <v>3.56</v>
      </c>
      <c r="H2193" s="13">
        <v>3.7</v>
      </c>
      <c r="I2193" s="13">
        <v>3.76</v>
      </c>
      <c r="J2193" s="13">
        <v>3.82</v>
      </c>
      <c r="K2193" s="13">
        <v>3.89</v>
      </c>
      <c r="L2193" s="13">
        <v>3.97</v>
      </c>
      <c r="M2193" s="13">
        <v>4.0599999999999996</v>
      </c>
      <c r="N2193" s="13">
        <v>4.1500000000000004</v>
      </c>
      <c r="O2193" s="13">
        <v>4.3600000000000003</v>
      </c>
      <c r="P2193" s="13">
        <v>4.53</v>
      </c>
      <c r="Q2193" s="13">
        <v>4.66</v>
      </c>
      <c r="R2193" s="13">
        <v>4.8099999999999996</v>
      </c>
      <c r="S2193" s="13">
        <v>4.95</v>
      </c>
      <c r="T2193" s="13">
        <v>5.07</v>
      </c>
      <c r="U2193" s="13">
        <v>5.22</v>
      </c>
      <c r="V2193" s="13">
        <v>5.33</v>
      </c>
      <c r="W2193" s="13">
        <v>5.44</v>
      </c>
      <c r="X2193" s="13">
        <v>5.57</v>
      </c>
      <c r="Y2193" s="13">
        <v>5.68</v>
      </c>
      <c r="Z2193" s="13">
        <v>5.79</v>
      </c>
      <c r="AA2193" s="13">
        <v>5.9</v>
      </c>
      <c r="AB2193" s="13">
        <v>6.06</v>
      </c>
      <c r="AC2193" s="13">
        <v>6.2</v>
      </c>
      <c r="AD2193" s="13">
        <v>6.32</v>
      </c>
      <c r="AE2193" s="13">
        <v>6.42</v>
      </c>
      <c r="AF2193" s="13">
        <v>6.52</v>
      </c>
      <c r="AG2193" s="13">
        <v>6.61</v>
      </c>
      <c r="AH2193" s="13">
        <v>6.53</v>
      </c>
      <c r="AI2193" s="13">
        <v>6.42</v>
      </c>
      <c r="AJ2193" s="13">
        <v>6.32</v>
      </c>
      <c r="AK2193" s="13">
        <v>6.22</v>
      </c>
    </row>
    <row r="2194" spans="1:37" s="13" customFormat="1" x14ac:dyDescent="0.3">
      <c r="A2194" s="13" t="str">
        <f t="shared" si="54"/>
        <v>SDGbaseTRAv2_UrbAS_BAU_wICAGRcorr_GADJDYNofftestQVAXadair</v>
      </c>
      <c r="B2194" s="62" t="s">
        <v>221</v>
      </c>
      <c r="C2194" s="63" t="s">
        <v>278</v>
      </c>
      <c r="D2194" s="64" t="s">
        <v>211</v>
      </c>
      <c r="E2194" s="13" t="s">
        <v>28</v>
      </c>
      <c r="F2194" s="13">
        <v>10.56</v>
      </c>
      <c r="G2194" s="13">
        <v>10.33</v>
      </c>
      <c r="H2194" s="13">
        <v>10.57</v>
      </c>
      <c r="I2194" s="13">
        <v>10.69</v>
      </c>
      <c r="J2194" s="13">
        <v>10.85</v>
      </c>
      <c r="K2194" s="13">
        <v>11.02</v>
      </c>
      <c r="L2194" s="13">
        <v>11.22</v>
      </c>
      <c r="M2194" s="13">
        <v>11.42</v>
      </c>
      <c r="N2194" s="13">
        <v>11.65</v>
      </c>
      <c r="O2194" s="13">
        <v>12.16</v>
      </c>
      <c r="P2194" s="13">
        <v>12.47</v>
      </c>
      <c r="Q2194" s="13">
        <v>12.7</v>
      </c>
      <c r="R2194" s="13">
        <v>13.02</v>
      </c>
      <c r="S2194" s="13">
        <v>13.36</v>
      </c>
      <c r="T2194" s="13">
        <v>13.72</v>
      </c>
      <c r="U2194" s="13">
        <v>14.13</v>
      </c>
      <c r="V2194" s="13">
        <v>14.49</v>
      </c>
      <c r="W2194" s="13">
        <v>14.9</v>
      </c>
      <c r="X2194" s="13">
        <v>15.34</v>
      </c>
      <c r="Y2194" s="13">
        <v>15.75</v>
      </c>
      <c r="Z2194" s="13">
        <v>16.149999999999999</v>
      </c>
      <c r="AA2194" s="13">
        <v>16.54</v>
      </c>
      <c r="AB2194" s="13">
        <v>17.100000000000001</v>
      </c>
      <c r="AC2194" s="13">
        <v>17.559999999999999</v>
      </c>
      <c r="AD2194" s="13">
        <v>17.95</v>
      </c>
      <c r="AE2194" s="13">
        <v>18.329999999999998</v>
      </c>
      <c r="AF2194" s="13">
        <v>18.739999999999998</v>
      </c>
      <c r="AG2194" s="13">
        <v>19.11</v>
      </c>
      <c r="AH2194" s="13">
        <v>19.11</v>
      </c>
      <c r="AI2194" s="13">
        <v>19.04</v>
      </c>
      <c r="AJ2194" s="13">
        <v>18.95</v>
      </c>
      <c r="AK2194" s="13">
        <v>18.82</v>
      </c>
    </row>
    <row r="2195" spans="1:37" s="13" customFormat="1" x14ac:dyDescent="0.3">
      <c r="A2195" s="13" t="str">
        <f t="shared" si="54"/>
        <v>SDGbaseTRAv2_UrbAS_BAU_wICAGRcorr_GADJDYNofftestQVAXagrai</v>
      </c>
      <c r="B2195" s="62" t="s">
        <v>221</v>
      </c>
      <c r="C2195" s="63" t="s">
        <v>278</v>
      </c>
      <c r="D2195" s="64" t="s">
        <v>211</v>
      </c>
      <c r="E2195" s="13" t="s">
        <v>29</v>
      </c>
      <c r="F2195" s="13">
        <v>8.56</v>
      </c>
      <c r="G2195" s="13">
        <v>8.4</v>
      </c>
      <c r="H2195" s="13">
        <v>8.5299999999999994</v>
      </c>
      <c r="I2195" s="13">
        <v>8.66</v>
      </c>
      <c r="J2195" s="13">
        <v>8.82</v>
      </c>
      <c r="K2195" s="13">
        <v>8.8800000000000008</v>
      </c>
      <c r="L2195" s="13">
        <v>8.9600000000000009</v>
      </c>
      <c r="M2195" s="13">
        <v>9.01</v>
      </c>
      <c r="N2195" s="13">
        <v>9.07</v>
      </c>
      <c r="O2195" s="13">
        <v>9.27</v>
      </c>
      <c r="P2195" s="13">
        <v>9.36</v>
      </c>
      <c r="Q2195" s="13">
        <v>9.41</v>
      </c>
      <c r="R2195" s="13">
        <v>9.5</v>
      </c>
      <c r="S2195" s="13">
        <v>9.58</v>
      </c>
      <c r="T2195" s="13">
        <v>9.64</v>
      </c>
      <c r="U2195" s="13">
        <v>9.73</v>
      </c>
      <c r="V2195" s="13">
        <v>9.77</v>
      </c>
      <c r="W2195" s="13">
        <v>9.81</v>
      </c>
      <c r="X2195" s="13">
        <v>9.86</v>
      </c>
      <c r="Y2195" s="13">
        <v>9.9</v>
      </c>
      <c r="Z2195" s="13">
        <v>9.9600000000000009</v>
      </c>
      <c r="AA2195" s="13">
        <v>10.02</v>
      </c>
      <c r="AB2195" s="13">
        <v>10.14</v>
      </c>
      <c r="AC2195" s="13">
        <v>10.220000000000001</v>
      </c>
      <c r="AD2195" s="13">
        <v>10.28</v>
      </c>
      <c r="AE2195" s="13">
        <v>10.34</v>
      </c>
      <c r="AF2195" s="13">
        <v>10.41</v>
      </c>
      <c r="AG2195" s="13">
        <v>10.43</v>
      </c>
      <c r="AH2195" s="13">
        <v>10.32</v>
      </c>
      <c r="AI2195" s="13">
        <v>10.25</v>
      </c>
      <c r="AJ2195" s="13">
        <v>10.199999999999999</v>
      </c>
      <c r="AK2195" s="13">
        <v>10.130000000000001</v>
      </c>
    </row>
    <row r="2196" spans="1:37" s="13" customFormat="1" x14ac:dyDescent="0.3">
      <c r="A2196" s="13" t="str">
        <f t="shared" si="54"/>
        <v>SDGbaseTRAv2_UrbAS_BAU_wICAGRcorr_GADJDYNofftestQVAXastar</v>
      </c>
      <c r="B2196" s="62" t="s">
        <v>221</v>
      </c>
      <c r="C2196" s="63" t="s">
        <v>278</v>
      </c>
      <c r="D2196" s="64" t="s">
        <v>211</v>
      </c>
      <c r="E2196" s="13" t="s">
        <v>30</v>
      </c>
      <c r="F2196" s="13">
        <v>7.25</v>
      </c>
      <c r="G2196" s="13">
        <v>7.16</v>
      </c>
      <c r="H2196" s="13">
        <v>7.32</v>
      </c>
      <c r="I2196" s="13">
        <v>7.44</v>
      </c>
      <c r="J2196" s="13">
        <v>7.58</v>
      </c>
      <c r="K2196" s="13">
        <v>7.65</v>
      </c>
      <c r="L2196" s="13">
        <v>7.73</v>
      </c>
      <c r="M2196" s="13">
        <v>7.8</v>
      </c>
      <c r="N2196" s="13">
        <v>7.88</v>
      </c>
      <c r="O2196" s="13">
        <v>8.06</v>
      </c>
      <c r="P2196" s="13">
        <v>8.15</v>
      </c>
      <c r="Q2196" s="13">
        <v>8.2100000000000009</v>
      </c>
      <c r="R2196" s="13">
        <v>8.2899999999999991</v>
      </c>
      <c r="S2196" s="13">
        <v>8.36</v>
      </c>
      <c r="T2196" s="13">
        <v>8.42</v>
      </c>
      <c r="U2196" s="13">
        <v>8.49</v>
      </c>
      <c r="V2196" s="13">
        <v>8.52</v>
      </c>
      <c r="W2196" s="13">
        <v>8.5500000000000007</v>
      </c>
      <c r="X2196" s="13">
        <v>8.58</v>
      </c>
      <c r="Y2196" s="13">
        <v>8.6</v>
      </c>
      <c r="Z2196" s="13">
        <v>8.6300000000000008</v>
      </c>
      <c r="AA2196" s="13">
        <v>8.66</v>
      </c>
      <c r="AB2196" s="13">
        <v>8.7200000000000006</v>
      </c>
      <c r="AC2196" s="13">
        <v>8.76</v>
      </c>
      <c r="AD2196" s="13">
        <v>8.7799999999999994</v>
      </c>
      <c r="AE2196" s="13">
        <v>8.8000000000000007</v>
      </c>
      <c r="AF2196" s="13">
        <v>8.82</v>
      </c>
      <c r="AG2196" s="13">
        <v>8.67</v>
      </c>
      <c r="AH2196" s="13">
        <v>8.41</v>
      </c>
      <c r="AI2196" s="13">
        <v>8.15</v>
      </c>
      <c r="AJ2196" s="13">
        <v>7.9</v>
      </c>
      <c r="AK2196" s="13">
        <v>7.66</v>
      </c>
    </row>
    <row r="2197" spans="1:37" s="13" customFormat="1" x14ac:dyDescent="0.3">
      <c r="A2197" s="13" t="str">
        <f t="shared" si="54"/>
        <v>SDGbaseTRAv2_UrbAS_BAU_wICAGRcorr_GADJDYNofftestQVAXafeed</v>
      </c>
      <c r="B2197" s="62" t="s">
        <v>221</v>
      </c>
      <c r="C2197" s="63" t="s">
        <v>278</v>
      </c>
      <c r="D2197" s="64" t="s">
        <v>211</v>
      </c>
      <c r="E2197" s="13" t="s">
        <v>31</v>
      </c>
      <c r="F2197" s="13">
        <v>6.55</v>
      </c>
      <c r="G2197" s="13">
        <v>6.51</v>
      </c>
      <c r="H2197" s="13">
        <v>6.64</v>
      </c>
      <c r="I2197" s="13">
        <v>6.68</v>
      </c>
      <c r="J2197" s="13">
        <v>6.73</v>
      </c>
      <c r="K2197" s="13">
        <v>6.83</v>
      </c>
      <c r="L2197" s="13">
        <v>6.97</v>
      </c>
      <c r="M2197" s="13">
        <v>7.11</v>
      </c>
      <c r="N2197" s="13">
        <v>7.28</v>
      </c>
      <c r="O2197" s="13">
        <v>7.53</v>
      </c>
      <c r="P2197" s="13">
        <v>7.76</v>
      </c>
      <c r="Q2197" s="13">
        <v>7.97</v>
      </c>
      <c r="R2197" s="13">
        <v>8.24</v>
      </c>
      <c r="S2197" s="13">
        <v>8.52</v>
      </c>
      <c r="T2197" s="13">
        <v>8.81</v>
      </c>
      <c r="U2197" s="13">
        <v>9.16</v>
      </c>
      <c r="V2197" s="13">
        <v>9.49</v>
      </c>
      <c r="W2197" s="13">
        <v>9.84</v>
      </c>
      <c r="X2197" s="13">
        <v>10.210000000000001</v>
      </c>
      <c r="Y2197" s="13">
        <v>10.57</v>
      </c>
      <c r="Z2197" s="13">
        <v>10.93</v>
      </c>
      <c r="AA2197" s="13">
        <v>11.31</v>
      </c>
      <c r="AB2197" s="13">
        <v>11.75</v>
      </c>
      <c r="AC2197" s="13">
        <v>12.16</v>
      </c>
      <c r="AD2197" s="13">
        <v>12.56</v>
      </c>
      <c r="AE2197" s="13">
        <v>12.96</v>
      </c>
      <c r="AF2197" s="13">
        <v>13.36</v>
      </c>
      <c r="AG2197" s="13">
        <v>13.75</v>
      </c>
      <c r="AH2197" s="13">
        <v>13.7</v>
      </c>
      <c r="AI2197" s="13">
        <v>13.62</v>
      </c>
      <c r="AJ2197" s="13">
        <v>13.56</v>
      </c>
      <c r="AK2197" s="13">
        <v>13.48</v>
      </c>
    </row>
    <row r="2198" spans="1:37" s="13" customFormat="1" x14ac:dyDescent="0.3">
      <c r="A2198" s="13" t="str">
        <f t="shared" si="54"/>
        <v>SDGbaseTRAv2_UrbAS_BAU_wICAGRcorr_GADJDYNofftestQVAXabake</v>
      </c>
      <c r="B2198" s="62" t="s">
        <v>221</v>
      </c>
      <c r="C2198" s="63" t="s">
        <v>278</v>
      </c>
      <c r="D2198" s="64" t="s">
        <v>211</v>
      </c>
      <c r="E2198" s="13" t="s">
        <v>32</v>
      </c>
      <c r="F2198" s="13">
        <v>22.28</v>
      </c>
      <c r="G2198" s="13">
        <v>21.34</v>
      </c>
      <c r="H2198" s="13">
        <v>21.77</v>
      </c>
      <c r="I2198" s="13">
        <v>22.13</v>
      </c>
      <c r="J2198" s="13">
        <v>22.55</v>
      </c>
      <c r="K2198" s="13">
        <v>22.84</v>
      </c>
      <c r="L2198" s="13">
        <v>23.19</v>
      </c>
      <c r="M2198" s="13">
        <v>23.53</v>
      </c>
      <c r="N2198" s="13">
        <v>23.91</v>
      </c>
      <c r="O2198" s="13">
        <v>24.54</v>
      </c>
      <c r="P2198" s="13">
        <v>25</v>
      </c>
      <c r="Q2198" s="13">
        <v>25.37</v>
      </c>
      <c r="R2198" s="13">
        <v>25.9</v>
      </c>
      <c r="S2198" s="13">
        <v>26.42</v>
      </c>
      <c r="T2198" s="13">
        <v>26.97</v>
      </c>
      <c r="U2198" s="13">
        <v>27.56</v>
      </c>
      <c r="V2198" s="13">
        <v>28.07</v>
      </c>
      <c r="W2198" s="13">
        <v>28.61</v>
      </c>
      <c r="X2198" s="13">
        <v>29.23</v>
      </c>
      <c r="Y2198" s="13">
        <v>29.8</v>
      </c>
      <c r="Z2198" s="13">
        <v>30.35</v>
      </c>
      <c r="AA2198" s="13">
        <v>30.88</v>
      </c>
      <c r="AB2198" s="13">
        <v>31.58</v>
      </c>
      <c r="AC2198" s="13">
        <v>32.15</v>
      </c>
      <c r="AD2198" s="13">
        <v>32.68</v>
      </c>
      <c r="AE2198" s="13">
        <v>33.19</v>
      </c>
      <c r="AF2198" s="13">
        <v>33.76</v>
      </c>
      <c r="AG2198" s="13">
        <v>34.21</v>
      </c>
      <c r="AH2198" s="13">
        <v>34.130000000000003</v>
      </c>
      <c r="AI2198" s="13">
        <v>34.03</v>
      </c>
      <c r="AJ2198" s="13">
        <v>33.93</v>
      </c>
      <c r="AK2198" s="13">
        <v>33.770000000000003</v>
      </c>
    </row>
    <row r="2199" spans="1:37" s="13" customFormat="1" x14ac:dyDescent="0.3">
      <c r="A2199" s="13" t="str">
        <f t="shared" si="54"/>
        <v>SDGbaseTRAv2_UrbAS_BAU_wICAGRcorr_GADJDYNofftestQVAXasuga</v>
      </c>
      <c r="B2199" s="62" t="s">
        <v>221</v>
      </c>
      <c r="C2199" s="63" t="s">
        <v>278</v>
      </c>
      <c r="D2199" s="64" t="s">
        <v>211</v>
      </c>
      <c r="E2199" s="13" t="s">
        <v>33</v>
      </c>
      <c r="F2199" s="13">
        <v>8.52</v>
      </c>
      <c r="G2199" s="13">
        <v>8.2899999999999991</v>
      </c>
      <c r="H2199" s="13">
        <v>8.4700000000000006</v>
      </c>
      <c r="I2199" s="13">
        <v>8.61</v>
      </c>
      <c r="J2199" s="13">
        <v>8.7799999999999994</v>
      </c>
      <c r="K2199" s="13">
        <v>8.8800000000000008</v>
      </c>
      <c r="L2199" s="13">
        <v>9</v>
      </c>
      <c r="M2199" s="13">
        <v>9.1</v>
      </c>
      <c r="N2199" s="13">
        <v>9.1999999999999993</v>
      </c>
      <c r="O2199" s="13">
        <v>9.5</v>
      </c>
      <c r="P2199" s="13">
        <v>9.6300000000000008</v>
      </c>
      <c r="Q2199" s="13">
        <v>9.6999999999999993</v>
      </c>
      <c r="R2199" s="13">
        <v>9.83</v>
      </c>
      <c r="S2199" s="13">
        <v>9.98</v>
      </c>
      <c r="T2199" s="13">
        <v>10.130000000000001</v>
      </c>
      <c r="U2199" s="13">
        <v>10.29</v>
      </c>
      <c r="V2199" s="13">
        <v>10.39</v>
      </c>
      <c r="W2199" s="13">
        <v>10.5</v>
      </c>
      <c r="X2199" s="13">
        <v>10.66</v>
      </c>
      <c r="Y2199" s="13">
        <v>10.79</v>
      </c>
      <c r="Z2199" s="13">
        <v>10.91</v>
      </c>
      <c r="AA2199" s="13">
        <v>11.02</v>
      </c>
      <c r="AB2199" s="13">
        <v>11.23</v>
      </c>
      <c r="AC2199" s="13">
        <v>11.36</v>
      </c>
      <c r="AD2199" s="13">
        <v>11.46</v>
      </c>
      <c r="AE2199" s="13">
        <v>11.56</v>
      </c>
      <c r="AF2199" s="13">
        <v>11.68</v>
      </c>
      <c r="AG2199" s="13">
        <v>11.82</v>
      </c>
      <c r="AH2199" s="13">
        <v>11.82</v>
      </c>
      <c r="AI2199" s="13">
        <v>11.79</v>
      </c>
      <c r="AJ2199" s="13">
        <v>11.79</v>
      </c>
      <c r="AK2199" s="13">
        <v>11.76</v>
      </c>
    </row>
    <row r="2200" spans="1:37" s="13" customFormat="1" x14ac:dyDescent="0.3">
      <c r="A2200" s="13" t="str">
        <f t="shared" si="54"/>
        <v>SDGbaseTRAv2_UrbAS_BAU_wICAGRcorr_GADJDYNofftestQVAXaconf</v>
      </c>
      <c r="B2200" s="62" t="s">
        <v>221</v>
      </c>
      <c r="C2200" s="63" t="s">
        <v>278</v>
      </c>
      <c r="D2200" s="64" t="s">
        <v>211</v>
      </c>
      <c r="E2200" s="13" t="s">
        <v>34</v>
      </c>
      <c r="F2200" s="13">
        <v>2.4900000000000002</v>
      </c>
      <c r="G2200" s="13">
        <v>2.4</v>
      </c>
      <c r="H2200" s="13">
        <v>2.48</v>
      </c>
      <c r="I2200" s="13">
        <v>2.5</v>
      </c>
      <c r="J2200" s="13">
        <v>2.5299999999999998</v>
      </c>
      <c r="K2200" s="13">
        <v>2.58</v>
      </c>
      <c r="L2200" s="13">
        <v>2.64</v>
      </c>
      <c r="M2200" s="13">
        <v>2.7</v>
      </c>
      <c r="N2200" s="13">
        <v>2.76</v>
      </c>
      <c r="O2200" s="13">
        <v>2.89</v>
      </c>
      <c r="P2200" s="13">
        <v>2.98</v>
      </c>
      <c r="Q2200" s="13">
        <v>3.06</v>
      </c>
      <c r="R2200" s="13">
        <v>3.17</v>
      </c>
      <c r="S2200" s="13">
        <v>3.29</v>
      </c>
      <c r="T2200" s="13">
        <v>3.42</v>
      </c>
      <c r="U2200" s="13">
        <v>3.57</v>
      </c>
      <c r="V2200" s="13">
        <v>3.7</v>
      </c>
      <c r="W2200" s="13">
        <v>3.85</v>
      </c>
      <c r="X2200" s="13">
        <v>4</v>
      </c>
      <c r="Y2200" s="13">
        <v>4.1399999999999997</v>
      </c>
      <c r="Z2200" s="13">
        <v>4.29</v>
      </c>
      <c r="AA2200" s="13">
        <v>4.4400000000000004</v>
      </c>
      <c r="AB2200" s="13">
        <v>4.6399999999999997</v>
      </c>
      <c r="AC2200" s="13">
        <v>4.82</v>
      </c>
      <c r="AD2200" s="13">
        <v>4.9800000000000004</v>
      </c>
      <c r="AE2200" s="13">
        <v>5.15</v>
      </c>
      <c r="AF2200" s="13">
        <v>5.31</v>
      </c>
      <c r="AG2200" s="13">
        <v>5.48</v>
      </c>
      <c r="AH2200" s="13">
        <v>5.51</v>
      </c>
      <c r="AI2200" s="13">
        <v>5.51</v>
      </c>
      <c r="AJ2200" s="13">
        <v>5.49</v>
      </c>
      <c r="AK2200" s="13">
        <v>5.46</v>
      </c>
    </row>
    <row r="2201" spans="1:37" s="13" customFormat="1" x14ac:dyDescent="0.3">
      <c r="A2201" s="13" t="str">
        <f t="shared" si="54"/>
        <v>SDGbaseTRAv2_UrbAS_BAU_wICAGRcorr_GADJDYNofftestQVAXapast</v>
      </c>
      <c r="B2201" s="62" t="s">
        <v>221</v>
      </c>
      <c r="C2201" s="63" t="s">
        <v>278</v>
      </c>
      <c r="D2201" s="64" t="s">
        <v>211</v>
      </c>
      <c r="E2201" s="13" t="s">
        <v>35</v>
      </c>
      <c r="F2201" s="13">
        <v>0.65</v>
      </c>
      <c r="G2201" s="13">
        <v>0.66</v>
      </c>
      <c r="H2201" s="13">
        <v>0.68</v>
      </c>
      <c r="I2201" s="13">
        <v>0.7</v>
      </c>
      <c r="J2201" s="13">
        <v>0.71</v>
      </c>
      <c r="K2201" s="13">
        <v>0.72</v>
      </c>
      <c r="L2201" s="13">
        <v>0.74</v>
      </c>
      <c r="M2201" s="13">
        <v>0.76</v>
      </c>
      <c r="N2201" s="13">
        <v>0.78</v>
      </c>
      <c r="O2201" s="13">
        <v>0.81</v>
      </c>
      <c r="P2201" s="13">
        <v>0.84</v>
      </c>
      <c r="Q2201" s="13">
        <v>0.87</v>
      </c>
      <c r="R2201" s="13">
        <v>0.9</v>
      </c>
      <c r="S2201" s="13">
        <v>0.93</v>
      </c>
      <c r="T2201" s="13">
        <v>0.96</v>
      </c>
      <c r="U2201" s="13">
        <v>1</v>
      </c>
      <c r="V2201" s="13">
        <v>1.04</v>
      </c>
      <c r="W2201" s="13">
        <v>1.08</v>
      </c>
      <c r="X2201" s="13">
        <v>1.1200000000000001</v>
      </c>
      <c r="Y2201" s="13">
        <v>1.1499999999999999</v>
      </c>
      <c r="Z2201" s="13">
        <v>1.19</v>
      </c>
      <c r="AA2201" s="13">
        <v>1.23</v>
      </c>
      <c r="AB2201" s="13">
        <v>1.27</v>
      </c>
      <c r="AC2201" s="13">
        <v>1.3</v>
      </c>
      <c r="AD2201" s="13">
        <v>1.34</v>
      </c>
      <c r="AE2201" s="13">
        <v>1.38</v>
      </c>
      <c r="AF2201" s="13">
        <v>1.41</v>
      </c>
      <c r="AG2201" s="13">
        <v>1.45</v>
      </c>
      <c r="AH2201" s="13">
        <v>1.43</v>
      </c>
      <c r="AI2201" s="13">
        <v>1.41</v>
      </c>
      <c r="AJ2201" s="13">
        <v>1.4</v>
      </c>
      <c r="AK2201" s="13">
        <v>1.38</v>
      </c>
    </row>
    <row r="2202" spans="1:37" s="13" customFormat="1" x14ac:dyDescent="0.3">
      <c r="A2202" s="13" t="str">
        <f t="shared" si="54"/>
        <v>SDGbaseTRAv2_UrbAS_BAU_wICAGRcorr_GADJDYNofftestQVAXaofoo</v>
      </c>
      <c r="B2202" s="62" t="s">
        <v>221</v>
      </c>
      <c r="C2202" s="63" t="s">
        <v>278</v>
      </c>
      <c r="D2202" s="64" t="s">
        <v>211</v>
      </c>
      <c r="E2202" s="13" t="s">
        <v>36</v>
      </c>
      <c r="F2202" s="13">
        <v>12.41</v>
      </c>
      <c r="G2202" s="13">
        <v>12.12</v>
      </c>
      <c r="H2202" s="13">
        <v>12.48</v>
      </c>
      <c r="I2202" s="13">
        <v>12.64</v>
      </c>
      <c r="J2202" s="13">
        <v>12.84</v>
      </c>
      <c r="K2202" s="13">
        <v>13.05</v>
      </c>
      <c r="L2202" s="13">
        <v>13.3</v>
      </c>
      <c r="M2202" s="13">
        <v>13.56</v>
      </c>
      <c r="N2202" s="13">
        <v>13.85</v>
      </c>
      <c r="O2202" s="13">
        <v>14.53</v>
      </c>
      <c r="P2202" s="13">
        <v>14.94</v>
      </c>
      <c r="Q2202" s="13">
        <v>15.23</v>
      </c>
      <c r="R2202" s="13">
        <v>15.63</v>
      </c>
      <c r="S2202" s="13">
        <v>16.05</v>
      </c>
      <c r="T2202" s="13">
        <v>16.5</v>
      </c>
      <c r="U2202" s="13">
        <v>17</v>
      </c>
      <c r="V2202" s="13">
        <v>17.440000000000001</v>
      </c>
      <c r="W2202" s="13">
        <v>17.93</v>
      </c>
      <c r="X2202" s="13">
        <v>18.48</v>
      </c>
      <c r="Y2202" s="13">
        <v>18.96</v>
      </c>
      <c r="Z2202" s="13">
        <v>19.43</v>
      </c>
      <c r="AA2202" s="13">
        <v>19.89</v>
      </c>
      <c r="AB2202" s="13">
        <v>20.56</v>
      </c>
      <c r="AC2202" s="13">
        <v>21.09</v>
      </c>
      <c r="AD2202" s="13">
        <v>21.55</v>
      </c>
      <c r="AE2202" s="13">
        <v>21.99</v>
      </c>
      <c r="AF2202" s="13">
        <v>22.46</v>
      </c>
      <c r="AG2202" s="13">
        <v>22.93</v>
      </c>
      <c r="AH2202" s="13">
        <v>22.95</v>
      </c>
      <c r="AI2202" s="13">
        <v>22.83</v>
      </c>
      <c r="AJ2202" s="13">
        <v>22.7</v>
      </c>
      <c r="AK2202" s="13">
        <v>22.52</v>
      </c>
    </row>
    <row r="2203" spans="1:37" s="13" customFormat="1" x14ac:dyDescent="0.3">
      <c r="A2203" s="13" t="str">
        <f t="shared" si="54"/>
        <v>SDGbaseTRAv2_UrbAS_BAU_wICAGRcorr_GADJDYNofftestQVAXabevt</v>
      </c>
      <c r="B2203" s="62" t="s">
        <v>221</v>
      </c>
      <c r="C2203" s="63" t="s">
        <v>278</v>
      </c>
      <c r="D2203" s="64" t="s">
        <v>211</v>
      </c>
      <c r="E2203" s="13" t="s">
        <v>37</v>
      </c>
      <c r="F2203" s="13">
        <v>40.840000000000003</v>
      </c>
      <c r="G2203" s="13">
        <v>40.22</v>
      </c>
      <c r="H2203" s="13">
        <v>42.21</v>
      </c>
      <c r="I2203" s="13">
        <v>42.86</v>
      </c>
      <c r="J2203" s="13">
        <v>43.61</v>
      </c>
      <c r="K2203" s="13">
        <v>44.59</v>
      </c>
      <c r="L2203" s="13">
        <v>45.7</v>
      </c>
      <c r="M2203" s="13">
        <v>46.86</v>
      </c>
      <c r="N2203" s="13">
        <v>48.11</v>
      </c>
      <c r="O2203" s="13">
        <v>51.69</v>
      </c>
      <c r="P2203" s="13">
        <v>53.57</v>
      </c>
      <c r="Q2203" s="13">
        <v>54.85</v>
      </c>
      <c r="R2203" s="13">
        <v>56.57</v>
      </c>
      <c r="S2203" s="13">
        <v>58.37</v>
      </c>
      <c r="T2203" s="13">
        <v>60.37</v>
      </c>
      <c r="U2203" s="13">
        <v>62.55</v>
      </c>
      <c r="V2203" s="13">
        <v>64.41</v>
      </c>
      <c r="W2203" s="13">
        <v>66.540000000000006</v>
      </c>
      <c r="X2203" s="13">
        <v>68.91</v>
      </c>
      <c r="Y2203" s="13">
        <v>70.92</v>
      </c>
      <c r="Z2203" s="13">
        <v>72.790000000000006</v>
      </c>
      <c r="AA2203" s="13">
        <v>74.77</v>
      </c>
      <c r="AB2203" s="13">
        <v>78.08</v>
      </c>
      <c r="AC2203" s="13">
        <v>80.709999999999994</v>
      </c>
      <c r="AD2203" s="13">
        <v>82.85</v>
      </c>
      <c r="AE2203" s="13">
        <v>84.76</v>
      </c>
      <c r="AF2203" s="13">
        <v>86.77</v>
      </c>
      <c r="AG2203" s="13">
        <v>88.79</v>
      </c>
      <c r="AH2203" s="13">
        <v>89.43</v>
      </c>
      <c r="AI2203" s="13">
        <v>89.12</v>
      </c>
      <c r="AJ2203" s="13">
        <v>88.71</v>
      </c>
      <c r="AK2203" s="13">
        <v>88.07</v>
      </c>
    </row>
    <row r="2204" spans="1:37" s="13" customFormat="1" x14ac:dyDescent="0.3">
      <c r="A2204" s="13" t="str">
        <f t="shared" si="54"/>
        <v>SDGbaseTRAv2_UrbAS_BAU_wICAGRcorr_GADJDYNofftestQVAXatext</v>
      </c>
      <c r="B2204" s="62" t="s">
        <v>221</v>
      </c>
      <c r="C2204" s="63" t="s">
        <v>278</v>
      </c>
      <c r="D2204" s="64" t="s">
        <v>211</v>
      </c>
      <c r="E2204" s="13" t="s">
        <v>38</v>
      </c>
      <c r="F2204" s="13">
        <v>6.57</v>
      </c>
      <c r="G2204" s="13">
        <v>6.07</v>
      </c>
      <c r="H2204" s="13">
        <v>6.24</v>
      </c>
      <c r="I2204" s="13">
        <v>6.3</v>
      </c>
      <c r="J2204" s="13">
        <v>6.39</v>
      </c>
      <c r="K2204" s="13">
        <v>6.51</v>
      </c>
      <c r="L2204" s="13">
        <v>6.65</v>
      </c>
      <c r="M2204" s="13">
        <v>6.8</v>
      </c>
      <c r="N2204" s="13">
        <v>6.97</v>
      </c>
      <c r="O2204" s="13">
        <v>7.34</v>
      </c>
      <c r="P2204" s="13">
        <v>7.56</v>
      </c>
      <c r="Q2204" s="13">
        <v>7.73</v>
      </c>
      <c r="R2204" s="13">
        <v>7.95</v>
      </c>
      <c r="S2204" s="13">
        <v>8.18</v>
      </c>
      <c r="T2204" s="13">
        <v>8.42</v>
      </c>
      <c r="U2204" s="13">
        <v>8.6999999999999993</v>
      </c>
      <c r="V2204" s="13">
        <v>8.9499999999999993</v>
      </c>
      <c r="W2204" s="13">
        <v>9.25</v>
      </c>
      <c r="X2204" s="13">
        <v>9.58</v>
      </c>
      <c r="Y2204" s="13">
        <v>9.8699999999999992</v>
      </c>
      <c r="Z2204" s="13">
        <v>10.15</v>
      </c>
      <c r="AA2204" s="13">
        <v>10.43</v>
      </c>
      <c r="AB2204" s="13">
        <v>10.79</v>
      </c>
      <c r="AC2204" s="13">
        <v>11.1</v>
      </c>
      <c r="AD2204" s="13">
        <v>11.38</v>
      </c>
      <c r="AE2204" s="13">
        <v>11.66</v>
      </c>
      <c r="AF2204" s="13">
        <v>11.97</v>
      </c>
      <c r="AG2204" s="13">
        <v>12.3</v>
      </c>
      <c r="AH2204" s="13">
        <v>12.38</v>
      </c>
      <c r="AI2204" s="13">
        <v>12.37</v>
      </c>
      <c r="AJ2204" s="13">
        <v>12.33</v>
      </c>
      <c r="AK2204" s="13">
        <v>12.27</v>
      </c>
    </row>
    <row r="2205" spans="1:37" s="13" customFormat="1" x14ac:dyDescent="0.3">
      <c r="A2205" s="13" t="str">
        <f t="shared" si="54"/>
        <v>SDGbaseTRAv2_UrbAS_BAU_wICAGRcorr_GADJDYNofftestQVAXaclth</v>
      </c>
      <c r="B2205" s="62" t="s">
        <v>221</v>
      </c>
      <c r="C2205" s="63" t="s">
        <v>278</v>
      </c>
      <c r="D2205" s="64" t="s">
        <v>211</v>
      </c>
      <c r="E2205" s="13" t="s">
        <v>39</v>
      </c>
      <c r="F2205" s="13">
        <v>6.76</v>
      </c>
      <c r="G2205" s="13">
        <v>6.2</v>
      </c>
      <c r="H2205" s="13">
        <v>6.37</v>
      </c>
      <c r="I2205" s="13">
        <v>6.47</v>
      </c>
      <c r="J2205" s="13">
        <v>6.58</v>
      </c>
      <c r="K2205" s="13">
        <v>6.68</v>
      </c>
      <c r="L2205" s="13">
        <v>6.8</v>
      </c>
      <c r="M2205" s="13">
        <v>6.92</v>
      </c>
      <c r="N2205" s="13">
        <v>7.06</v>
      </c>
      <c r="O2205" s="13">
        <v>7.35</v>
      </c>
      <c r="P2205" s="13">
        <v>7.54</v>
      </c>
      <c r="Q2205" s="13">
        <v>7.68</v>
      </c>
      <c r="R2205" s="13">
        <v>7.87</v>
      </c>
      <c r="S2205" s="13">
        <v>8.08</v>
      </c>
      <c r="T2205" s="13">
        <v>8.3000000000000007</v>
      </c>
      <c r="U2205" s="13">
        <v>8.5500000000000007</v>
      </c>
      <c r="V2205" s="13">
        <v>8.77</v>
      </c>
      <c r="W2205" s="13">
        <v>9.02</v>
      </c>
      <c r="X2205" s="13">
        <v>9.3000000000000007</v>
      </c>
      <c r="Y2205" s="13">
        <v>9.5399999999999991</v>
      </c>
      <c r="Z2205" s="13">
        <v>9.7899999999999991</v>
      </c>
      <c r="AA2205" s="13">
        <v>10.02</v>
      </c>
      <c r="AB2205" s="13">
        <v>10.36</v>
      </c>
      <c r="AC2205" s="13">
        <v>10.63</v>
      </c>
      <c r="AD2205" s="13">
        <v>10.87</v>
      </c>
      <c r="AE2205" s="13">
        <v>11.1</v>
      </c>
      <c r="AF2205" s="13">
        <v>11.35</v>
      </c>
      <c r="AG2205" s="13">
        <v>11.62</v>
      </c>
      <c r="AH2205" s="13">
        <v>11.71</v>
      </c>
      <c r="AI2205" s="13">
        <v>11.74</v>
      </c>
      <c r="AJ2205" s="13">
        <v>11.75</v>
      </c>
      <c r="AK2205" s="13">
        <v>11.73</v>
      </c>
    </row>
    <row r="2206" spans="1:37" s="13" customFormat="1" x14ac:dyDescent="0.3">
      <c r="A2206" s="13" t="str">
        <f t="shared" si="54"/>
        <v>SDGbaseTRAv2_UrbAS_BAU_wICAGRcorr_GADJDYNofftestQVAXaleat</v>
      </c>
      <c r="B2206" s="62" t="s">
        <v>221</v>
      </c>
      <c r="C2206" s="63" t="s">
        <v>278</v>
      </c>
      <c r="D2206" s="64" t="s">
        <v>211</v>
      </c>
      <c r="E2206" s="13" t="s">
        <v>40</v>
      </c>
      <c r="F2206" s="13">
        <v>2.4500000000000002</v>
      </c>
      <c r="G2206" s="13">
        <v>2.44</v>
      </c>
      <c r="H2206" s="13">
        <v>2.56</v>
      </c>
      <c r="I2206" s="13">
        <v>2.59</v>
      </c>
      <c r="J2206" s="13">
        <v>2.63</v>
      </c>
      <c r="K2206" s="13">
        <v>2.67</v>
      </c>
      <c r="L2206" s="13">
        <v>2.74</v>
      </c>
      <c r="M2206" s="13">
        <v>2.82</v>
      </c>
      <c r="N2206" s="13">
        <v>2.91</v>
      </c>
      <c r="O2206" s="13">
        <v>3.14</v>
      </c>
      <c r="P2206" s="13">
        <v>3.32</v>
      </c>
      <c r="Q2206" s="13">
        <v>3.47</v>
      </c>
      <c r="R2206" s="13">
        <v>3.62</v>
      </c>
      <c r="S2206" s="13">
        <v>3.76</v>
      </c>
      <c r="T2206" s="13">
        <v>3.9</v>
      </c>
      <c r="U2206" s="13">
        <v>4.07</v>
      </c>
      <c r="V2206" s="13">
        <v>4.21</v>
      </c>
      <c r="W2206" s="13">
        <v>4.3600000000000003</v>
      </c>
      <c r="X2206" s="13">
        <v>4.53</v>
      </c>
      <c r="Y2206" s="13">
        <v>4.66</v>
      </c>
      <c r="Z2206" s="13">
        <v>4.79</v>
      </c>
      <c r="AA2206" s="13">
        <v>4.93</v>
      </c>
      <c r="AB2206" s="13">
        <v>5.12</v>
      </c>
      <c r="AC2206" s="13">
        <v>5.3</v>
      </c>
      <c r="AD2206" s="13">
        <v>5.47</v>
      </c>
      <c r="AE2206" s="13">
        <v>5.63</v>
      </c>
      <c r="AF2206" s="13">
        <v>5.79</v>
      </c>
      <c r="AG2206" s="13">
        <v>5.94</v>
      </c>
      <c r="AH2206" s="13">
        <v>5.84</v>
      </c>
      <c r="AI2206" s="13">
        <v>5.69</v>
      </c>
      <c r="AJ2206" s="13">
        <v>5.56</v>
      </c>
      <c r="AK2206" s="13">
        <v>5.42</v>
      </c>
    </row>
    <row r="2207" spans="1:37" s="13" customFormat="1" x14ac:dyDescent="0.3">
      <c r="A2207" s="13" t="str">
        <f t="shared" si="54"/>
        <v>SDGbaseTRAv2_UrbAS_BAU_wICAGRcorr_GADJDYNofftestQVAXafoot</v>
      </c>
      <c r="B2207" s="62" t="s">
        <v>221</v>
      </c>
      <c r="C2207" s="63" t="s">
        <v>278</v>
      </c>
      <c r="D2207" s="64" t="s">
        <v>211</v>
      </c>
      <c r="E2207" s="13" t="s">
        <v>41</v>
      </c>
      <c r="F2207" s="13">
        <v>1.91</v>
      </c>
      <c r="G2207" s="13">
        <v>1.82</v>
      </c>
      <c r="H2207" s="13">
        <v>1.87</v>
      </c>
      <c r="I2207" s="13">
        <v>1.9</v>
      </c>
      <c r="J2207" s="13">
        <v>1.93</v>
      </c>
      <c r="K2207" s="13">
        <v>1.96</v>
      </c>
      <c r="L2207" s="13">
        <v>2</v>
      </c>
      <c r="M2207" s="13">
        <v>2.04</v>
      </c>
      <c r="N2207" s="13">
        <v>2.08</v>
      </c>
      <c r="O2207" s="13">
        <v>2.1800000000000002</v>
      </c>
      <c r="P2207" s="13">
        <v>2.2400000000000002</v>
      </c>
      <c r="Q2207" s="13">
        <v>2.29</v>
      </c>
      <c r="R2207" s="13">
        <v>2.35</v>
      </c>
      <c r="S2207" s="13">
        <v>2.41</v>
      </c>
      <c r="T2207" s="13">
        <v>2.4700000000000002</v>
      </c>
      <c r="U2207" s="13">
        <v>2.54</v>
      </c>
      <c r="V2207" s="13">
        <v>2.61</v>
      </c>
      <c r="W2207" s="13">
        <v>2.68</v>
      </c>
      <c r="X2207" s="13">
        <v>2.76</v>
      </c>
      <c r="Y2207" s="13">
        <v>2.83</v>
      </c>
      <c r="Z2207" s="13">
        <v>2.9</v>
      </c>
      <c r="AA2207" s="13">
        <v>2.97</v>
      </c>
      <c r="AB2207" s="13">
        <v>3.08</v>
      </c>
      <c r="AC2207" s="13">
        <v>3.17</v>
      </c>
      <c r="AD2207" s="13">
        <v>3.25</v>
      </c>
      <c r="AE2207" s="13">
        <v>3.33</v>
      </c>
      <c r="AF2207" s="13">
        <v>3.41</v>
      </c>
      <c r="AG2207" s="13">
        <v>3.48</v>
      </c>
      <c r="AH2207" s="13">
        <v>3.5</v>
      </c>
      <c r="AI2207" s="13">
        <v>3.51</v>
      </c>
      <c r="AJ2207" s="13">
        <v>3.51</v>
      </c>
      <c r="AK2207" s="13">
        <v>3.5</v>
      </c>
    </row>
    <row r="2208" spans="1:37" s="13" customFormat="1" x14ac:dyDescent="0.3">
      <c r="A2208" s="13" t="str">
        <f t="shared" si="54"/>
        <v>SDGbaseTRAv2_UrbAS_BAU_wICAGRcorr_GADJDYNofftestQVAXawood</v>
      </c>
      <c r="B2208" s="62" t="s">
        <v>221</v>
      </c>
      <c r="C2208" s="63" t="s">
        <v>278</v>
      </c>
      <c r="D2208" s="64" t="s">
        <v>211</v>
      </c>
      <c r="E2208" s="13" t="s">
        <v>42</v>
      </c>
      <c r="F2208" s="13">
        <v>23.69</v>
      </c>
      <c r="G2208" s="13">
        <v>22.02</v>
      </c>
      <c r="H2208" s="13">
        <v>22.75</v>
      </c>
      <c r="I2208" s="13">
        <v>23.15</v>
      </c>
      <c r="J2208" s="13">
        <v>23.56</v>
      </c>
      <c r="K2208" s="13">
        <v>23.99</v>
      </c>
      <c r="L2208" s="13">
        <v>24.48</v>
      </c>
      <c r="M2208" s="13">
        <v>25.02</v>
      </c>
      <c r="N2208" s="13">
        <v>25.6</v>
      </c>
      <c r="O2208" s="13">
        <v>26.53</v>
      </c>
      <c r="P2208" s="13">
        <v>27.21</v>
      </c>
      <c r="Q2208" s="13">
        <v>27.81</v>
      </c>
      <c r="R2208" s="13">
        <v>28.56</v>
      </c>
      <c r="S2208" s="13">
        <v>29.35</v>
      </c>
      <c r="T2208" s="13">
        <v>30.2</v>
      </c>
      <c r="U2208" s="13">
        <v>31.17</v>
      </c>
      <c r="V2208" s="13">
        <v>32.08</v>
      </c>
      <c r="W2208" s="13">
        <v>33.06</v>
      </c>
      <c r="X2208" s="13">
        <v>34.15</v>
      </c>
      <c r="Y2208" s="13">
        <v>35.14</v>
      </c>
      <c r="Z2208" s="13">
        <v>36.119999999999997</v>
      </c>
      <c r="AA2208" s="13">
        <v>37.11</v>
      </c>
      <c r="AB2208" s="13">
        <v>38.19</v>
      </c>
      <c r="AC2208" s="13">
        <v>39.11</v>
      </c>
      <c r="AD2208" s="13">
        <v>40.01</v>
      </c>
      <c r="AE2208" s="13">
        <v>40.94</v>
      </c>
      <c r="AF2208" s="13">
        <v>41.93</v>
      </c>
      <c r="AG2208" s="13">
        <v>42.91</v>
      </c>
      <c r="AH2208" s="13">
        <v>42.89</v>
      </c>
      <c r="AI2208" s="13">
        <v>42.58</v>
      </c>
      <c r="AJ2208" s="13">
        <v>42.31</v>
      </c>
      <c r="AK2208" s="13">
        <v>41.98</v>
      </c>
    </row>
    <row r="2209" spans="1:37" s="13" customFormat="1" x14ac:dyDescent="0.3">
      <c r="A2209" s="13" t="str">
        <f t="shared" si="54"/>
        <v>SDGbaseTRAv2_UrbAS_BAU_wICAGRcorr_GADJDYNofftestQVAXapapr</v>
      </c>
      <c r="B2209" s="62" t="s">
        <v>221</v>
      </c>
      <c r="C2209" s="63" t="s">
        <v>278</v>
      </c>
      <c r="D2209" s="64" t="s">
        <v>211</v>
      </c>
      <c r="E2209" s="13" t="s">
        <v>43</v>
      </c>
      <c r="F2209" s="13">
        <v>24.02</v>
      </c>
      <c r="G2209" s="13">
        <v>22.72</v>
      </c>
      <c r="H2209" s="13">
        <v>23.56</v>
      </c>
      <c r="I2209" s="13">
        <v>23.97</v>
      </c>
      <c r="J2209" s="13">
        <v>24.29</v>
      </c>
      <c r="K2209" s="13">
        <v>24.79</v>
      </c>
      <c r="L2209" s="13">
        <v>25.29</v>
      </c>
      <c r="M2209" s="13">
        <v>25.66</v>
      </c>
      <c r="N2209" s="13">
        <v>26.24</v>
      </c>
      <c r="O2209" s="13">
        <v>27.25</v>
      </c>
      <c r="P2209" s="13">
        <v>27.94</v>
      </c>
      <c r="Q2209" s="13">
        <v>28.55</v>
      </c>
      <c r="R2209" s="13">
        <v>29.71</v>
      </c>
      <c r="S2209" s="13">
        <v>30.54</v>
      </c>
      <c r="T2209" s="13">
        <v>31.44</v>
      </c>
      <c r="U2209" s="13">
        <v>32.47</v>
      </c>
      <c r="V2209" s="13">
        <v>33.409999999999997</v>
      </c>
      <c r="W2209" s="13">
        <v>34.44</v>
      </c>
      <c r="X2209" s="13">
        <v>35.56</v>
      </c>
      <c r="Y2209" s="13">
        <v>36.58</v>
      </c>
      <c r="Z2209" s="13">
        <v>37.590000000000003</v>
      </c>
      <c r="AA2209" s="13">
        <v>38.630000000000003</v>
      </c>
      <c r="AB2209" s="13">
        <v>39.79</v>
      </c>
      <c r="AC2209" s="13">
        <v>40.76</v>
      </c>
      <c r="AD2209" s="13">
        <v>41.67</v>
      </c>
      <c r="AE2209" s="13">
        <v>42.59</v>
      </c>
      <c r="AF2209" s="13">
        <v>43.56</v>
      </c>
      <c r="AG2209" s="13">
        <v>44.52</v>
      </c>
      <c r="AH2209" s="13">
        <v>44.49</v>
      </c>
      <c r="AI2209" s="13">
        <v>44.19</v>
      </c>
      <c r="AJ2209" s="13">
        <v>43.9</v>
      </c>
      <c r="AK2209" s="13">
        <v>43.54</v>
      </c>
    </row>
    <row r="2210" spans="1:37" s="13" customFormat="1" x14ac:dyDescent="0.3">
      <c r="A2210" s="13" t="str">
        <f t="shared" si="54"/>
        <v>SDGbaseTRAv2_UrbAS_BAU_wICAGRcorr_GADJDYNofftestQVAXaprnt</v>
      </c>
      <c r="B2210" s="62" t="s">
        <v>221</v>
      </c>
      <c r="C2210" s="63" t="s">
        <v>278</v>
      </c>
      <c r="D2210" s="64" t="s">
        <v>211</v>
      </c>
      <c r="E2210" s="13" t="s">
        <v>44</v>
      </c>
      <c r="F2210" s="13">
        <v>16.78</v>
      </c>
      <c r="G2210" s="13">
        <v>15.58</v>
      </c>
      <c r="H2210" s="13">
        <v>16.100000000000001</v>
      </c>
      <c r="I2210" s="13">
        <v>16.350000000000001</v>
      </c>
      <c r="J2210" s="13">
        <v>16.559999999999999</v>
      </c>
      <c r="K2210" s="13">
        <v>16.850000000000001</v>
      </c>
      <c r="L2210" s="13">
        <v>17.190000000000001</v>
      </c>
      <c r="M2210" s="13">
        <v>17.57</v>
      </c>
      <c r="N2210" s="13">
        <v>17.989999999999998</v>
      </c>
      <c r="O2210" s="13">
        <v>18.36</v>
      </c>
      <c r="P2210" s="13">
        <v>18.809999999999999</v>
      </c>
      <c r="Q2210" s="13">
        <v>19.28</v>
      </c>
      <c r="R2210" s="13">
        <v>19.89</v>
      </c>
      <c r="S2210" s="13">
        <v>20.51</v>
      </c>
      <c r="T2210" s="13">
        <v>21.17</v>
      </c>
      <c r="U2210" s="13">
        <v>21.93</v>
      </c>
      <c r="V2210" s="13">
        <v>22.67</v>
      </c>
      <c r="W2210" s="13">
        <v>23.46</v>
      </c>
      <c r="X2210" s="13">
        <v>24.3</v>
      </c>
      <c r="Y2210" s="13">
        <v>25.11</v>
      </c>
      <c r="Z2210" s="13">
        <v>25.92</v>
      </c>
      <c r="AA2210" s="13">
        <v>26.74</v>
      </c>
      <c r="AB2210" s="13">
        <v>27.51</v>
      </c>
      <c r="AC2210" s="13">
        <v>28.23</v>
      </c>
      <c r="AD2210" s="13">
        <v>28.98</v>
      </c>
      <c r="AE2210" s="13">
        <v>29.77</v>
      </c>
      <c r="AF2210" s="13">
        <v>30.59</v>
      </c>
      <c r="AG2210" s="13">
        <v>31.42</v>
      </c>
      <c r="AH2210" s="13">
        <v>31.44</v>
      </c>
      <c r="AI2210" s="13">
        <v>31.34</v>
      </c>
      <c r="AJ2210" s="13">
        <v>31.23</v>
      </c>
      <c r="AK2210" s="13">
        <v>31.08</v>
      </c>
    </row>
    <row r="2211" spans="1:37" s="13" customFormat="1" x14ac:dyDescent="0.3">
      <c r="A2211" s="13" t="str">
        <f t="shared" si="54"/>
        <v>SDGbaseTRAv2_UrbAS_BAU_wICAGRcorr_GADJDYNofftestQVAXapetr</v>
      </c>
      <c r="B2211" s="62" t="s">
        <v>221</v>
      </c>
      <c r="C2211" s="63" t="s">
        <v>278</v>
      </c>
      <c r="D2211" s="64" t="s">
        <v>211</v>
      </c>
      <c r="E2211" s="13" t="s">
        <v>45</v>
      </c>
      <c r="F2211" s="13">
        <v>46.32</v>
      </c>
      <c r="G2211" s="13">
        <v>28.85</v>
      </c>
      <c r="H2211" s="13">
        <v>33.28</v>
      </c>
      <c r="I2211" s="13">
        <v>38.35</v>
      </c>
      <c r="J2211" s="13">
        <v>38.35</v>
      </c>
      <c r="K2211" s="13">
        <v>38.35</v>
      </c>
      <c r="L2211" s="13">
        <v>38.35</v>
      </c>
      <c r="M2211" s="13">
        <v>38.35</v>
      </c>
      <c r="N2211" s="13">
        <v>38.299999999999997</v>
      </c>
      <c r="O2211" s="13">
        <v>16.66</v>
      </c>
      <c r="P2211" s="13">
        <v>10.65</v>
      </c>
      <c r="Q2211" s="13">
        <v>10.57</v>
      </c>
      <c r="R2211" s="13">
        <v>10.57</v>
      </c>
      <c r="S2211" s="13">
        <v>10.57</v>
      </c>
      <c r="T2211" s="13">
        <v>10.57</v>
      </c>
      <c r="U2211" s="13">
        <v>10.57</v>
      </c>
      <c r="V2211" s="13">
        <v>10.52</v>
      </c>
      <c r="W2211" s="13">
        <v>10.52</v>
      </c>
      <c r="X2211" s="13">
        <v>10.57</v>
      </c>
      <c r="Y2211" s="13">
        <v>10.5</v>
      </c>
      <c r="Z2211" s="13">
        <v>10.43</v>
      </c>
      <c r="AA2211" s="13">
        <v>10.37</v>
      </c>
      <c r="AB2211" s="13">
        <v>9.4499999999999993</v>
      </c>
      <c r="AC2211" s="13">
        <v>8.5299999999999994</v>
      </c>
      <c r="AD2211" s="13">
        <v>7.61</v>
      </c>
      <c r="AE2211" s="13">
        <v>6.69</v>
      </c>
      <c r="AF2211" s="13">
        <v>5.78</v>
      </c>
      <c r="AG2211" s="13">
        <v>4.82</v>
      </c>
      <c r="AH2211" s="13">
        <v>3.86</v>
      </c>
      <c r="AI2211" s="13">
        <v>2.9</v>
      </c>
      <c r="AJ2211" s="13">
        <v>1.94</v>
      </c>
      <c r="AK2211" s="13">
        <v>0.99</v>
      </c>
    </row>
    <row r="2212" spans="1:37" s="13" customFormat="1" x14ac:dyDescent="0.3">
      <c r="A2212" s="13" t="str">
        <f t="shared" si="54"/>
        <v>SDGbaseTRAv2_UrbAS_BAU_wICAGRcorr_GADJDYNofftestQVAXahydr</v>
      </c>
      <c r="B2212" s="62" t="s">
        <v>221</v>
      </c>
      <c r="C2212" s="63" t="s">
        <v>278</v>
      </c>
      <c r="D2212" s="64" t="s">
        <v>211</v>
      </c>
      <c r="E2212" s="13" t="s">
        <v>46</v>
      </c>
      <c r="F2212" s="13">
        <v>0.12</v>
      </c>
      <c r="G2212" s="13">
        <v>0.13</v>
      </c>
      <c r="H2212" s="13">
        <v>0.31</v>
      </c>
      <c r="I2212" s="13">
        <v>0.74</v>
      </c>
      <c r="J2212" s="13">
        <v>0.74</v>
      </c>
      <c r="K2212" s="13">
        <v>0.74</v>
      </c>
      <c r="L2212" s="13">
        <v>0.74</v>
      </c>
      <c r="M2212" s="13">
        <v>0.74</v>
      </c>
      <c r="N2212" s="13">
        <v>0.74</v>
      </c>
      <c r="O2212" s="13">
        <v>0.74</v>
      </c>
      <c r="P2212" s="13">
        <v>0.74</v>
      </c>
      <c r="Q2212" s="13">
        <v>0.74</v>
      </c>
      <c r="R2212" s="13">
        <v>0.74</v>
      </c>
      <c r="S2212" s="13">
        <v>0.74</v>
      </c>
      <c r="T2212" s="13">
        <v>0.74</v>
      </c>
      <c r="U2212" s="13">
        <v>0.74</v>
      </c>
      <c r="V2212" s="13">
        <v>0.74</v>
      </c>
      <c r="W2212" s="13">
        <v>0.74</v>
      </c>
      <c r="X2212" s="13">
        <v>2.37</v>
      </c>
      <c r="Y2212" s="13">
        <v>3.57</v>
      </c>
      <c r="Z2212" s="13">
        <v>4.7699999999999996</v>
      </c>
      <c r="AA2212" s="13">
        <v>5.98</v>
      </c>
      <c r="AB2212" s="13">
        <v>6.46</v>
      </c>
      <c r="AC2212" s="13">
        <v>6.95</v>
      </c>
      <c r="AD2212" s="13">
        <v>7.44</v>
      </c>
      <c r="AE2212" s="13">
        <v>7.93</v>
      </c>
      <c r="AF2212" s="13">
        <v>8.42</v>
      </c>
      <c r="AG2212" s="13">
        <v>9.49</v>
      </c>
      <c r="AH2212" s="13">
        <v>10.55</v>
      </c>
      <c r="AI2212" s="13">
        <v>11.62</v>
      </c>
      <c r="AJ2212" s="13">
        <v>12.69</v>
      </c>
      <c r="AK2212" s="13">
        <v>13.76</v>
      </c>
    </row>
    <row r="2213" spans="1:37" s="13" customFormat="1" x14ac:dyDescent="0.3">
      <c r="A2213" s="13" t="str">
        <f t="shared" si="54"/>
        <v>SDGbaseTRAv2_UrbAS_BAU_wICAGRcorr_GADJDYNofftestQVAXaammo</v>
      </c>
      <c r="B2213" s="62" t="s">
        <v>221</v>
      </c>
      <c r="C2213" s="63" t="s">
        <v>278</v>
      </c>
      <c r="D2213" s="64" t="s">
        <v>211</v>
      </c>
      <c r="E2213" s="13" t="s">
        <v>47</v>
      </c>
      <c r="F2213" s="13">
        <v>2.4900000000000002</v>
      </c>
      <c r="G2213" s="13">
        <v>2.34</v>
      </c>
      <c r="H2213" s="13">
        <v>2.35</v>
      </c>
      <c r="I2213" s="13">
        <v>2.38</v>
      </c>
      <c r="J2213" s="13">
        <v>2.39</v>
      </c>
      <c r="K2213" s="13">
        <v>2.41</v>
      </c>
      <c r="L2213" s="13">
        <v>2.44</v>
      </c>
      <c r="M2213" s="13">
        <v>2.4700000000000002</v>
      </c>
      <c r="N2213" s="13">
        <v>2.5</v>
      </c>
      <c r="O2213" s="13">
        <v>2.48</v>
      </c>
      <c r="P2213" s="13">
        <v>2.4900000000000002</v>
      </c>
      <c r="Q2213" s="13">
        <v>2.52</v>
      </c>
      <c r="R2213" s="13">
        <v>2.56</v>
      </c>
      <c r="S2213" s="13">
        <v>2.6</v>
      </c>
      <c r="T2213" s="13">
        <v>2.65</v>
      </c>
      <c r="U2213" s="13">
        <v>2.7</v>
      </c>
      <c r="V2213" s="13">
        <v>2.76</v>
      </c>
      <c r="W2213" s="13">
        <v>2.82</v>
      </c>
      <c r="X2213" s="13">
        <v>2.89</v>
      </c>
      <c r="Y2213" s="13">
        <v>2.94</v>
      </c>
      <c r="Z2213" s="13">
        <v>2.99</v>
      </c>
      <c r="AA2213" s="13">
        <v>3.02</v>
      </c>
      <c r="AB2213" s="13">
        <v>2.94</v>
      </c>
      <c r="AC2213" s="13">
        <v>2.85</v>
      </c>
      <c r="AD2213" s="13">
        <v>2.79</v>
      </c>
      <c r="AE2213" s="13">
        <v>2.75</v>
      </c>
      <c r="AF2213" s="13">
        <v>2.71</v>
      </c>
      <c r="AG2213" s="13">
        <v>2.68</v>
      </c>
      <c r="AH2213" s="13">
        <v>2.57</v>
      </c>
      <c r="AI2213" s="13">
        <v>2.46</v>
      </c>
      <c r="AJ2213" s="13">
        <v>2.35</v>
      </c>
      <c r="AK2213" s="13">
        <v>2.2599999999999998</v>
      </c>
    </row>
    <row r="2214" spans="1:37" s="13" customFormat="1" x14ac:dyDescent="0.3">
      <c r="A2214" s="13" t="str">
        <f t="shared" si="54"/>
        <v>SDGbaseTRAv2_UrbAS_BAU_wICAGRcorr_GADJDYNofftestQVAXabchm</v>
      </c>
      <c r="B2214" s="62" t="s">
        <v>221</v>
      </c>
      <c r="C2214" s="63" t="s">
        <v>278</v>
      </c>
      <c r="D2214" s="64" t="s">
        <v>211</v>
      </c>
      <c r="E2214" s="13" t="s">
        <v>48</v>
      </c>
      <c r="F2214" s="13">
        <v>22.37</v>
      </c>
      <c r="G2214" s="13">
        <v>22.37</v>
      </c>
      <c r="H2214" s="13">
        <v>21.77</v>
      </c>
      <c r="I2214" s="13">
        <v>21.8</v>
      </c>
      <c r="J2214" s="13">
        <v>21.91</v>
      </c>
      <c r="K2214" s="13">
        <v>21.96</v>
      </c>
      <c r="L2214" s="13">
        <v>22</v>
      </c>
      <c r="M2214" s="13">
        <v>22.07</v>
      </c>
      <c r="N2214" s="13">
        <v>22.07</v>
      </c>
      <c r="O2214" s="13">
        <v>22.22</v>
      </c>
      <c r="P2214" s="13">
        <v>22.18</v>
      </c>
      <c r="Q2214" s="13">
        <v>22.12</v>
      </c>
      <c r="R2214" s="13">
        <v>22.19</v>
      </c>
      <c r="S2214" s="13">
        <v>22.29</v>
      </c>
      <c r="T2214" s="13">
        <v>22.39</v>
      </c>
      <c r="U2214" s="13">
        <v>22.51</v>
      </c>
      <c r="V2214" s="13">
        <v>22.56</v>
      </c>
      <c r="W2214" s="13">
        <v>22.7</v>
      </c>
      <c r="X2214" s="13">
        <v>22.92</v>
      </c>
      <c r="Y2214" s="13">
        <v>23.09</v>
      </c>
      <c r="Z2214" s="13">
        <v>23.21</v>
      </c>
      <c r="AA2214" s="13">
        <v>22.95</v>
      </c>
      <c r="AB2214" s="13">
        <v>21.5</v>
      </c>
      <c r="AC2214" s="13">
        <v>19.850000000000001</v>
      </c>
      <c r="AD2214" s="13">
        <v>18.3</v>
      </c>
      <c r="AE2214" s="13">
        <v>16.91</v>
      </c>
      <c r="AF2214" s="13">
        <v>15.65</v>
      </c>
      <c r="AG2214" s="13">
        <v>14.45</v>
      </c>
      <c r="AH2214" s="13">
        <v>13.33</v>
      </c>
      <c r="AI2214" s="13">
        <v>12</v>
      </c>
      <c r="AJ2214" s="13">
        <v>10.74</v>
      </c>
      <c r="AK2214" s="13">
        <v>9.6199999999999992</v>
      </c>
    </row>
    <row r="2215" spans="1:37" s="13" customFormat="1" x14ac:dyDescent="0.3">
      <c r="A2215" s="13" t="str">
        <f t="shared" si="54"/>
        <v>SDGbaseTRAv2_UrbAS_BAU_wICAGRcorr_GADJDYNofftestQVAXaochm</v>
      </c>
      <c r="B2215" s="62" t="s">
        <v>221</v>
      </c>
      <c r="C2215" s="63" t="s">
        <v>278</v>
      </c>
      <c r="D2215" s="64" t="s">
        <v>211</v>
      </c>
      <c r="E2215" s="13" t="s">
        <v>49</v>
      </c>
      <c r="F2215" s="13">
        <v>34.24</v>
      </c>
      <c r="G2215" s="13">
        <v>34.24</v>
      </c>
      <c r="H2215" s="13">
        <v>33.31</v>
      </c>
      <c r="I2215" s="13">
        <v>33.36</v>
      </c>
      <c r="J2215" s="13">
        <v>33.53</v>
      </c>
      <c r="K2215" s="13">
        <v>33.6</v>
      </c>
      <c r="L2215" s="13">
        <v>33.67</v>
      </c>
      <c r="M2215" s="13">
        <v>33.770000000000003</v>
      </c>
      <c r="N2215" s="13">
        <v>33.78</v>
      </c>
      <c r="O2215" s="13">
        <v>34.01</v>
      </c>
      <c r="P2215" s="13">
        <v>33.94</v>
      </c>
      <c r="Q2215" s="13">
        <v>33.86</v>
      </c>
      <c r="R2215" s="13">
        <v>33.96</v>
      </c>
      <c r="S2215" s="13">
        <v>34.11</v>
      </c>
      <c r="T2215" s="13">
        <v>34.270000000000003</v>
      </c>
      <c r="U2215" s="13">
        <v>34.44</v>
      </c>
      <c r="V2215" s="13">
        <v>34.53</v>
      </c>
      <c r="W2215" s="13">
        <v>34.74</v>
      </c>
      <c r="X2215" s="13">
        <v>35.08</v>
      </c>
      <c r="Y2215" s="13">
        <v>35.33</v>
      </c>
      <c r="Z2215" s="13">
        <v>35.520000000000003</v>
      </c>
      <c r="AA2215" s="13">
        <v>35.119999999999997</v>
      </c>
      <c r="AB2215" s="13">
        <v>32.909999999999997</v>
      </c>
      <c r="AC2215" s="13">
        <v>30.38</v>
      </c>
      <c r="AD2215" s="13">
        <v>28.01</v>
      </c>
      <c r="AE2215" s="13">
        <v>25.87</v>
      </c>
      <c r="AF2215" s="13">
        <v>23.94</v>
      </c>
      <c r="AG2215" s="13">
        <v>22.11</v>
      </c>
      <c r="AH2215" s="13">
        <v>20.39</v>
      </c>
      <c r="AI2215" s="13">
        <v>18.36</v>
      </c>
      <c r="AJ2215" s="13">
        <v>16.440000000000001</v>
      </c>
      <c r="AK2215" s="13">
        <v>14.72</v>
      </c>
    </row>
    <row r="2216" spans="1:37" s="13" customFormat="1" x14ac:dyDescent="0.3">
      <c r="A2216" s="13" t="str">
        <f t="shared" si="54"/>
        <v>SDGbaseTRAv2_UrbAS_BAU_wICAGRcorr_GADJDYNofftestQVAXarubb</v>
      </c>
      <c r="B2216" s="62" t="s">
        <v>221</v>
      </c>
      <c r="C2216" s="63" t="s">
        <v>278</v>
      </c>
      <c r="D2216" s="64" t="s">
        <v>211</v>
      </c>
      <c r="E2216" s="13" t="s">
        <v>50</v>
      </c>
      <c r="F2216" s="13">
        <v>6.77</v>
      </c>
      <c r="G2216" s="13">
        <v>6.4</v>
      </c>
      <c r="H2216" s="13">
        <v>6.66</v>
      </c>
      <c r="I2216" s="13">
        <v>6.74</v>
      </c>
      <c r="J2216" s="13">
        <v>6.84</v>
      </c>
      <c r="K2216" s="13">
        <v>6.98</v>
      </c>
      <c r="L2216" s="13">
        <v>7.14</v>
      </c>
      <c r="M2216" s="13">
        <v>7.31</v>
      </c>
      <c r="N2216" s="13">
        <v>7.5</v>
      </c>
      <c r="O2216" s="13">
        <v>7.91</v>
      </c>
      <c r="P2216" s="13">
        <v>8.17</v>
      </c>
      <c r="Q2216" s="13">
        <v>8.3800000000000008</v>
      </c>
      <c r="R2216" s="13">
        <v>8.65</v>
      </c>
      <c r="S2216" s="13">
        <v>8.92</v>
      </c>
      <c r="T2216" s="13">
        <v>9.2200000000000006</v>
      </c>
      <c r="U2216" s="13">
        <v>9.5500000000000007</v>
      </c>
      <c r="V2216" s="13">
        <v>9.8800000000000008</v>
      </c>
      <c r="W2216" s="13">
        <v>10.23</v>
      </c>
      <c r="X2216" s="13">
        <v>10.58</v>
      </c>
      <c r="Y2216" s="13">
        <v>10.9</v>
      </c>
      <c r="Z2216" s="13">
        <v>11.21</v>
      </c>
      <c r="AA2216" s="13">
        <v>11.54</v>
      </c>
      <c r="AB2216" s="13">
        <v>12.05</v>
      </c>
      <c r="AC2216" s="13">
        <v>12.5</v>
      </c>
      <c r="AD2216" s="13">
        <v>12.93</v>
      </c>
      <c r="AE2216" s="13">
        <v>13.37</v>
      </c>
      <c r="AF2216" s="13">
        <v>13.81</v>
      </c>
      <c r="AG2216" s="13">
        <v>14.25</v>
      </c>
      <c r="AH2216" s="13">
        <v>14.4</v>
      </c>
      <c r="AI2216" s="13">
        <v>14.45</v>
      </c>
      <c r="AJ2216" s="13">
        <v>14.48</v>
      </c>
      <c r="AK2216" s="13">
        <v>14.47</v>
      </c>
    </row>
    <row r="2217" spans="1:37" s="13" customFormat="1" x14ac:dyDescent="0.3">
      <c r="A2217" s="13" t="str">
        <f t="shared" si="54"/>
        <v>SDGbaseTRAv2_UrbAS_BAU_wICAGRcorr_GADJDYNofftestQVAXaplas</v>
      </c>
      <c r="B2217" s="62" t="s">
        <v>221</v>
      </c>
      <c r="C2217" s="63" t="s">
        <v>278</v>
      </c>
      <c r="D2217" s="64" t="s">
        <v>211</v>
      </c>
      <c r="E2217" s="13" t="s">
        <v>51</v>
      </c>
      <c r="F2217" s="13">
        <v>15.43</v>
      </c>
      <c r="G2217" s="13">
        <v>14.48</v>
      </c>
      <c r="H2217" s="13">
        <v>14.91</v>
      </c>
      <c r="I2217" s="13">
        <v>15.16</v>
      </c>
      <c r="J2217" s="13">
        <v>15.46</v>
      </c>
      <c r="K2217" s="13">
        <v>15.72</v>
      </c>
      <c r="L2217" s="13">
        <v>16.03</v>
      </c>
      <c r="M2217" s="13">
        <v>16.37</v>
      </c>
      <c r="N2217" s="13">
        <v>16.739999999999998</v>
      </c>
      <c r="O2217" s="13">
        <v>17.37</v>
      </c>
      <c r="P2217" s="13">
        <v>17.809999999999999</v>
      </c>
      <c r="Q2217" s="13">
        <v>18.18</v>
      </c>
      <c r="R2217" s="13">
        <v>18.670000000000002</v>
      </c>
      <c r="S2217" s="13">
        <v>19.18</v>
      </c>
      <c r="T2217" s="13">
        <v>19.73</v>
      </c>
      <c r="U2217" s="13">
        <v>20.36</v>
      </c>
      <c r="V2217" s="13">
        <v>20.96</v>
      </c>
      <c r="W2217" s="13">
        <v>21.6</v>
      </c>
      <c r="X2217" s="13">
        <v>22.32</v>
      </c>
      <c r="Y2217" s="13">
        <v>22.98</v>
      </c>
      <c r="Z2217" s="13">
        <v>23.61</v>
      </c>
      <c r="AA2217" s="13">
        <v>24.24</v>
      </c>
      <c r="AB2217" s="13">
        <v>24.86</v>
      </c>
      <c r="AC2217" s="13">
        <v>25.39</v>
      </c>
      <c r="AD2217" s="13">
        <v>25.93</v>
      </c>
      <c r="AE2217" s="13">
        <v>26.51</v>
      </c>
      <c r="AF2217" s="13">
        <v>27.13</v>
      </c>
      <c r="AG2217" s="13">
        <v>27.72</v>
      </c>
      <c r="AH2217" s="13">
        <v>27.65</v>
      </c>
      <c r="AI2217" s="13">
        <v>27.48</v>
      </c>
      <c r="AJ2217" s="13">
        <v>27.28</v>
      </c>
      <c r="AK2217" s="13">
        <v>27.03</v>
      </c>
    </row>
    <row r="2218" spans="1:37" s="13" customFormat="1" x14ac:dyDescent="0.3">
      <c r="A2218" s="13" t="str">
        <f t="shared" si="54"/>
        <v>SDGbaseTRAv2_UrbAS_BAU_wICAGRcorr_GADJDYNofftestQVAXanmet</v>
      </c>
      <c r="B2218" s="62" t="s">
        <v>221</v>
      </c>
      <c r="C2218" s="63" t="s">
        <v>278</v>
      </c>
      <c r="D2218" s="64" t="s">
        <v>211</v>
      </c>
      <c r="E2218" s="13" t="s">
        <v>52</v>
      </c>
      <c r="F2218" s="13">
        <v>17.63</v>
      </c>
      <c r="G2218" s="13">
        <v>16.309999999999999</v>
      </c>
      <c r="H2218" s="13">
        <v>16.899999999999999</v>
      </c>
      <c r="I2218" s="13">
        <v>17.32</v>
      </c>
      <c r="J2218" s="13">
        <v>17.95</v>
      </c>
      <c r="K2218" s="13">
        <v>18.329999999999998</v>
      </c>
      <c r="L2218" s="13">
        <v>18.78</v>
      </c>
      <c r="M2218" s="13">
        <v>19.27</v>
      </c>
      <c r="N2218" s="13">
        <v>19.809999999999999</v>
      </c>
      <c r="O2218" s="13">
        <v>20.67</v>
      </c>
      <c r="P2218" s="13">
        <v>21.33</v>
      </c>
      <c r="Q2218" s="13">
        <v>21.91</v>
      </c>
      <c r="R2218" s="13">
        <v>22.54</v>
      </c>
      <c r="S2218" s="13">
        <v>23.23</v>
      </c>
      <c r="T2218" s="13">
        <v>23.98</v>
      </c>
      <c r="U2218" s="13">
        <v>24.82</v>
      </c>
      <c r="V2218" s="13">
        <v>25.66</v>
      </c>
      <c r="W2218" s="13">
        <v>26.54</v>
      </c>
      <c r="X2218" s="13">
        <v>27.43</v>
      </c>
      <c r="Y2218" s="13">
        <v>28.29</v>
      </c>
      <c r="Z2218" s="13">
        <v>29.16</v>
      </c>
      <c r="AA2218" s="13">
        <v>30.05</v>
      </c>
      <c r="AB2218" s="13">
        <v>30.98</v>
      </c>
      <c r="AC2218" s="13">
        <v>31.84</v>
      </c>
      <c r="AD2218" s="13">
        <v>32.729999999999997</v>
      </c>
      <c r="AE2218" s="13">
        <v>33.65</v>
      </c>
      <c r="AF2218" s="13">
        <v>34.619999999999997</v>
      </c>
      <c r="AG2218" s="13">
        <v>35.520000000000003</v>
      </c>
      <c r="AH2218" s="13">
        <v>35.49</v>
      </c>
      <c r="AI2218" s="13">
        <v>35.28</v>
      </c>
      <c r="AJ2218" s="13">
        <v>35.11</v>
      </c>
      <c r="AK2218" s="13">
        <v>34.869999999999997</v>
      </c>
    </row>
    <row r="2219" spans="1:37" s="13" customFormat="1" x14ac:dyDescent="0.3">
      <c r="A2219" s="13" t="str">
        <f t="shared" si="54"/>
        <v>SDGbaseTRAv2_UrbAS_BAU_wICAGRcorr_GADJDYNofftestQVAXairon</v>
      </c>
      <c r="B2219" s="62" t="s">
        <v>221</v>
      </c>
      <c r="C2219" s="63" t="s">
        <v>278</v>
      </c>
      <c r="D2219" s="64" t="s">
        <v>211</v>
      </c>
      <c r="E2219" s="13" t="s">
        <v>53</v>
      </c>
      <c r="F2219" s="13">
        <v>20.84</v>
      </c>
      <c r="G2219" s="13">
        <v>19.59</v>
      </c>
      <c r="H2219" s="13">
        <v>19.87</v>
      </c>
      <c r="I2219" s="13">
        <v>19.920000000000002</v>
      </c>
      <c r="J2219" s="13">
        <v>20.100000000000001</v>
      </c>
      <c r="K2219" s="13">
        <v>20.309999999999999</v>
      </c>
      <c r="L2219" s="13">
        <v>20.61</v>
      </c>
      <c r="M2219" s="13">
        <v>21.07</v>
      </c>
      <c r="N2219" s="13">
        <v>21.51</v>
      </c>
      <c r="O2219" s="13">
        <v>22.44</v>
      </c>
      <c r="P2219" s="13">
        <v>23.01</v>
      </c>
      <c r="Q2219" s="13">
        <v>23.43</v>
      </c>
      <c r="R2219" s="13">
        <v>23.87</v>
      </c>
      <c r="S2219" s="13">
        <v>24.39</v>
      </c>
      <c r="T2219" s="13">
        <v>24.94</v>
      </c>
      <c r="U2219" s="13">
        <v>25.6</v>
      </c>
      <c r="V2219" s="13">
        <v>26.41</v>
      </c>
      <c r="W2219" s="13">
        <v>27.18</v>
      </c>
      <c r="X2219" s="13">
        <v>27.85</v>
      </c>
      <c r="Y2219" s="13">
        <v>28.59</v>
      </c>
      <c r="Z2219" s="13">
        <v>29.27</v>
      </c>
      <c r="AA2219" s="13">
        <v>30.06</v>
      </c>
      <c r="AB2219" s="13">
        <v>29.99</v>
      </c>
      <c r="AC2219" s="13">
        <v>30.3</v>
      </c>
      <c r="AD2219" s="13">
        <v>30.96</v>
      </c>
      <c r="AE2219" s="13">
        <v>31.76</v>
      </c>
      <c r="AF2219" s="13">
        <v>32.61</v>
      </c>
      <c r="AG2219" s="13">
        <v>33.36</v>
      </c>
      <c r="AH2219" s="13">
        <v>32.74</v>
      </c>
      <c r="AI2219" s="13">
        <v>32.340000000000003</v>
      </c>
      <c r="AJ2219" s="13">
        <v>32.08</v>
      </c>
      <c r="AK2219" s="13">
        <v>31.86</v>
      </c>
    </row>
    <row r="2220" spans="1:37" s="13" customFormat="1" x14ac:dyDescent="0.3">
      <c r="A2220" s="13" t="str">
        <f t="shared" si="54"/>
        <v>SDGbaseTRAv2_UrbAS_BAU_wICAGRcorr_GADJDYNofftestQVAXanfrm</v>
      </c>
      <c r="B2220" s="62" t="s">
        <v>221</v>
      </c>
      <c r="C2220" s="63" t="s">
        <v>278</v>
      </c>
      <c r="D2220" s="64" t="s">
        <v>211</v>
      </c>
      <c r="E2220" s="13" t="s">
        <v>54</v>
      </c>
      <c r="F2220" s="13">
        <v>13.07</v>
      </c>
      <c r="G2220" s="13">
        <v>11.73</v>
      </c>
      <c r="H2220" s="13">
        <v>11.34</v>
      </c>
      <c r="I2220" s="13">
        <v>10.52</v>
      </c>
      <c r="J2220" s="13">
        <v>10.17</v>
      </c>
      <c r="K2220" s="13">
        <v>10.119999999999999</v>
      </c>
      <c r="L2220" s="13">
        <v>10.34</v>
      </c>
      <c r="M2220" s="13">
        <v>11.19</v>
      </c>
      <c r="N2220" s="13">
        <v>11.89</v>
      </c>
      <c r="O2220" s="13">
        <v>14.18</v>
      </c>
      <c r="P2220" s="13">
        <v>15.3</v>
      </c>
      <c r="Q2220" s="13">
        <v>15.81</v>
      </c>
      <c r="R2220" s="13">
        <v>16.239999999999998</v>
      </c>
      <c r="S2220" s="13">
        <v>16.77</v>
      </c>
      <c r="T2220" s="13">
        <v>17.350000000000001</v>
      </c>
      <c r="U2220" s="13">
        <v>18.149999999999999</v>
      </c>
      <c r="V2220" s="13">
        <v>19.73</v>
      </c>
      <c r="W2220" s="13">
        <v>21.11</v>
      </c>
      <c r="X2220" s="13">
        <v>21.68</v>
      </c>
      <c r="Y2220" s="13">
        <v>22.66</v>
      </c>
      <c r="Z2220" s="13">
        <v>23.39</v>
      </c>
      <c r="AA2220" s="13">
        <v>24.48</v>
      </c>
      <c r="AB2220" s="13">
        <v>21</v>
      </c>
      <c r="AC2220" s="13">
        <v>19.73</v>
      </c>
      <c r="AD2220" s="13">
        <v>20.09</v>
      </c>
      <c r="AE2220" s="13">
        <v>20.84</v>
      </c>
      <c r="AF2220" s="13">
        <v>21.74</v>
      </c>
      <c r="AG2220" s="13">
        <v>22.26</v>
      </c>
      <c r="AH2220" s="13">
        <v>19.04</v>
      </c>
      <c r="AI2220" s="13">
        <v>16.97</v>
      </c>
      <c r="AJ2220" s="13">
        <v>16</v>
      </c>
      <c r="AK2220" s="13">
        <v>15.29</v>
      </c>
    </row>
    <row r="2221" spans="1:37" s="13" customFormat="1" x14ac:dyDescent="0.3">
      <c r="A2221" s="13" t="str">
        <f t="shared" si="54"/>
        <v>SDGbaseTRAv2_UrbAS_BAU_wICAGRcorr_GADJDYNofftestQVAXametp</v>
      </c>
      <c r="B2221" s="62" t="s">
        <v>221</v>
      </c>
      <c r="C2221" s="63" t="s">
        <v>278</v>
      </c>
      <c r="D2221" s="64" t="s">
        <v>211</v>
      </c>
      <c r="E2221" s="13" t="s">
        <v>55</v>
      </c>
      <c r="F2221" s="13">
        <v>33.25</v>
      </c>
      <c r="G2221" s="13">
        <v>29.97</v>
      </c>
      <c r="H2221" s="13">
        <v>30.95</v>
      </c>
      <c r="I2221" s="13">
        <v>31.45</v>
      </c>
      <c r="J2221" s="13">
        <v>32.22</v>
      </c>
      <c r="K2221" s="13">
        <v>32.83</v>
      </c>
      <c r="L2221" s="13">
        <v>33.590000000000003</v>
      </c>
      <c r="M2221" s="13">
        <v>34.49</v>
      </c>
      <c r="N2221" s="13">
        <v>35.42</v>
      </c>
      <c r="O2221" s="13">
        <v>37.25</v>
      </c>
      <c r="P2221" s="13">
        <v>38.4</v>
      </c>
      <c r="Q2221" s="13">
        <v>39.33</v>
      </c>
      <c r="R2221" s="13">
        <v>40.369999999999997</v>
      </c>
      <c r="S2221" s="13">
        <v>41.57</v>
      </c>
      <c r="T2221" s="13">
        <v>42.85</v>
      </c>
      <c r="U2221" s="13">
        <v>44.31</v>
      </c>
      <c r="V2221" s="13">
        <v>45.96</v>
      </c>
      <c r="W2221" s="13">
        <v>47.51</v>
      </c>
      <c r="X2221" s="13">
        <v>48.79</v>
      </c>
      <c r="Y2221" s="13">
        <v>50.34</v>
      </c>
      <c r="Z2221" s="13">
        <v>51.85</v>
      </c>
      <c r="AA2221" s="13">
        <v>53.45</v>
      </c>
      <c r="AB2221" s="13">
        <v>54.95</v>
      </c>
      <c r="AC2221" s="13">
        <v>56.44</v>
      </c>
      <c r="AD2221" s="13">
        <v>58.14</v>
      </c>
      <c r="AE2221" s="13">
        <v>59.96</v>
      </c>
      <c r="AF2221" s="13">
        <v>61.89</v>
      </c>
      <c r="AG2221" s="13">
        <v>63.67</v>
      </c>
      <c r="AH2221" s="13">
        <v>63.49</v>
      </c>
      <c r="AI2221" s="13">
        <v>63.08</v>
      </c>
      <c r="AJ2221" s="13">
        <v>62.84</v>
      </c>
      <c r="AK2221" s="13">
        <v>62.54</v>
      </c>
    </row>
    <row r="2222" spans="1:37" s="13" customFormat="1" x14ac:dyDescent="0.3">
      <c r="A2222" s="13" t="str">
        <f t="shared" si="54"/>
        <v>SDGbaseTRAv2_UrbAS_BAU_wICAGRcorr_GADJDYNofftestQVAXamach</v>
      </c>
      <c r="B2222" s="62" t="s">
        <v>221</v>
      </c>
      <c r="C2222" s="63" t="s">
        <v>278</v>
      </c>
      <c r="D2222" s="64" t="s">
        <v>211</v>
      </c>
      <c r="E2222" s="13" t="s">
        <v>56</v>
      </c>
      <c r="F2222" s="13">
        <v>38.67</v>
      </c>
      <c r="G2222" s="13">
        <v>34.78</v>
      </c>
      <c r="H2222" s="13">
        <v>35.86</v>
      </c>
      <c r="I2222" s="13">
        <v>36.33</v>
      </c>
      <c r="J2222" s="13">
        <v>36.83</v>
      </c>
      <c r="K2222" s="13">
        <v>37.51</v>
      </c>
      <c r="L2222" s="13">
        <v>38.409999999999997</v>
      </c>
      <c r="M2222" s="13">
        <v>39.6</v>
      </c>
      <c r="N2222" s="13">
        <v>40.770000000000003</v>
      </c>
      <c r="O2222" s="13">
        <v>43.06</v>
      </c>
      <c r="P2222" s="13">
        <v>44.47</v>
      </c>
      <c r="Q2222" s="13">
        <v>45.6</v>
      </c>
      <c r="R2222" s="13">
        <v>46.75</v>
      </c>
      <c r="S2222" s="13">
        <v>48.13</v>
      </c>
      <c r="T2222" s="13">
        <v>49.63</v>
      </c>
      <c r="U2222" s="13">
        <v>51.36</v>
      </c>
      <c r="V2222" s="13">
        <v>53.27</v>
      </c>
      <c r="W2222" s="13">
        <v>55.08</v>
      </c>
      <c r="X2222" s="13">
        <v>56.63</v>
      </c>
      <c r="Y2222" s="13">
        <v>58.49</v>
      </c>
      <c r="Z2222" s="13">
        <v>60.32</v>
      </c>
      <c r="AA2222" s="13">
        <v>62.27</v>
      </c>
      <c r="AB2222" s="13">
        <v>63.42</v>
      </c>
      <c r="AC2222" s="13">
        <v>64.84</v>
      </c>
      <c r="AD2222" s="13">
        <v>66.83</v>
      </c>
      <c r="AE2222" s="13">
        <v>69.040000000000006</v>
      </c>
      <c r="AF2222" s="13">
        <v>71.400000000000006</v>
      </c>
      <c r="AG2222" s="13">
        <v>73.5</v>
      </c>
      <c r="AH2222" s="13">
        <v>72.44</v>
      </c>
      <c r="AI2222" s="13">
        <v>71.290000000000006</v>
      </c>
      <c r="AJ2222" s="13">
        <v>70.650000000000006</v>
      </c>
      <c r="AK2222" s="13">
        <v>70</v>
      </c>
    </row>
    <row r="2223" spans="1:37" s="13" customFormat="1" x14ac:dyDescent="0.3">
      <c r="A2223" s="13" t="str">
        <f t="shared" si="54"/>
        <v>SDGbaseTRAv2_UrbAS_BAU_wICAGRcorr_GADJDYNofftestQVAXafcel</v>
      </c>
      <c r="B2223" s="62" t="s">
        <v>221</v>
      </c>
      <c r="C2223" s="63" t="s">
        <v>278</v>
      </c>
      <c r="D2223" s="64" t="s">
        <v>211</v>
      </c>
      <c r="E2223" s="13" t="s">
        <v>57</v>
      </c>
      <c r="F2223" s="13">
        <v>0.28999999999999998</v>
      </c>
      <c r="G2223" s="13">
        <v>0.28999999999999998</v>
      </c>
      <c r="H2223" s="13">
        <v>0.28999999999999998</v>
      </c>
      <c r="I2223" s="13">
        <v>0.28999999999999998</v>
      </c>
      <c r="J2223" s="13">
        <v>0.28999999999999998</v>
      </c>
      <c r="K2223" s="13">
        <v>0.28999999999999998</v>
      </c>
      <c r="L2223" s="13">
        <v>0.28999999999999998</v>
      </c>
      <c r="M2223" s="13">
        <v>0.28999999999999998</v>
      </c>
      <c r="N2223" s="13">
        <v>0.28999999999999998</v>
      </c>
      <c r="O2223" s="13">
        <v>0.28999999999999998</v>
      </c>
      <c r="P2223" s="13">
        <v>0.28999999999999998</v>
      </c>
      <c r="Q2223" s="13">
        <v>0.28999999999999998</v>
      </c>
      <c r="R2223" s="13">
        <v>0.28999999999999998</v>
      </c>
      <c r="S2223" s="13">
        <v>0.28999999999999998</v>
      </c>
      <c r="T2223" s="13">
        <v>0.28999999999999998</v>
      </c>
      <c r="U2223" s="13">
        <v>0.28999999999999998</v>
      </c>
      <c r="V2223" s="13">
        <v>0.28999999999999998</v>
      </c>
      <c r="W2223" s="13">
        <v>0.28999999999999998</v>
      </c>
      <c r="X2223" s="13">
        <v>0.28999999999999998</v>
      </c>
      <c r="Y2223" s="13">
        <v>4.22</v>
      </c>
      <c r="Z2223" s="13">
        <v>8.44</v>
      </c>
      <c r="AA2223" s="13">
        <v>12.66</v>
      </c>
      <c r="AB2223" s="13">
        <v>13.65</v>
      </c>
      <c r="AC2223" s="13">
        <v>14.64</v>
      </c>
      <c r="AD2223" s="13">
        <v>15.63</v>
      </c>
      <c r="AE2223" s="13">
        <v>16.62</v>
      </c>
      <c r="AF2223" s="13">
        <v>17.61</v>
      </c>
      <c r="AG2223" s="13">
        <v>17.559999999999999</v>
      </c>
      <c r="AH2223" s="13">
        <v>17.52</v>
      </c>
      <c r="AI2223" s="13">
        <v>17.47</v>
      </c>
      <c r="AJ2223" s="13">
        <v>17.43</v>
      </c>
      <c r="AK2223" s="13">
        <v>17.38</v>
      </c>
    </row>
    <row r="2224" spans="1:37" s="13" customFormat="1" x14ac:dyDescent="0.3">
      <c r="A2224" s="13" t="str">
        <f t="shared" si="54"/>
        <v>SDGbaseTRAv2_UrbAS_BAU_wICAGRcorr_GADJDYNofftestQVAXaelct</v>
      </c>
      <c r="B2224" s="62" t="s">
        <v>221</v>
      </c>
      <c r="C2224" s="63" t="s">
        <v>278</v>
      </c>
      <c r="D2224" s="64" t="s">
        <v>211</v>
      </c>
      <c r="E2224" s="13" t="s">
        <v>58</v>
      </c>
      <c r="F2224" s="13">
        <v>0.08</v>
      </c>
      <c r="G2224" s="13">
        <v>0.08</v>
      </c>
      <c r="H2224" s="13">
        <v>0.08</v>
      </c>
      <c r="I2224" s="13">
        <v>0.08</v>
      </c>
      <c r="J2224" s="13">
        <v>0.08</v>
      </c>
      <c r="K2224" s="13">
        <v>0.08</v>
      </c>
      <c r="L2224" s="13">
        <v>0.08</v>
      </c>
      <c r="M2224" s="13">
        <v>0.08</v>
      </c>
      <c r="N2224" s="13">
        <v>0.08</v>
      </c>
      <c r="O2224" s="13">
        <v>0.08</v>
      </c>
      <c r="P2224" s="13">
        <v>0.08</v>
      </c>
      <c r="Q2224" s="13">
        <v>0.08</v>
      </c>
      <c r="R2224" s="13">
        <v>0.08</v>
      </c>
      <c r="S2224" s="13">
        <v>0.08</v>
      </c>
      <c r="T2224" s="13">
        <v>0.08</v>
      </c>
      <c r="U2224" s="13">
        <v>0.08</v>
      </c>
      <c r="V2224" s="13">
        <v>0.08</v>
      </c>
      <c r="W2224" s="13">
        <v>0.08</v>
      </c>
      <c r="X2224" s="13">
        <v>3.19</v>
      </c>
      <c r="Y2224" s="13">
        <v>3.19</v>
      </c>
      <c r="Z2224" s="13">
        <v>1.76</v>
      </c>
      <c r="AA2224" s="13">
        <v>1.76</v>
      </c>
      <c r="AB2224" s="13">
        <v>1.76</v>
      </c>
      <c r="AC2224" s="13">
        <v>1.76</v>
      </c>
      <c r="AD2224" s="13">
        <v>0.99</v>
      </c>
      <c r="AE2224" s="13">
        <v>0.99</v>
      </c>
      <c r="AF2224" s="13">
        <v>0.99</v>
      </c>
      <c r="AG2224" s="13">
        <v>0.99</v>
      </c>
      <c r="AH2224" s="13">
        <v>0.99</v>
      </c>
      <c r="AI2224" s="13">
        <v>7.46</v>
      </c>
      <c r="AJ2224" s="13">
        <v>7.46</v>
      </c>
      <c r="AK2224" s="13">
        <v>7.46</v>
      </c>
    </row>
    <row r="2225" spans="1:37" s="13" customFormat="1" x14ac:dyDescent="0.3">
      <c r="A2225" s="13" t="str">
        <f t="shared" si="54"/>
        <v>SDGbaseTRAv2_UrbAS_BAU_wICAGRcorr_GADJDYNofftestQVAXaemch</v>
      </c>
      <c r="B2225" s="62" t="s">
        <v>221</v>
      </c>
      <c r="C2225" s="63" t="s">
        <v>278</v>
      </c>
      <c r="D2225" s="64" t="s">
        <v>211</v>
      </c>
      <c r="E2225" s="13" t="s">
        <v>59</v>
      </c>
      <c r="F2225" s="13">
        <v>8.99</v>
      </c>
      <c r="G2225" s="13">
        <v>8.2200000000000006</v>
      </c>
      <c r="H2225" s="13">
        <v>8.44</v>
      </c>
      <c r="I2225" s="13">
        <v>8.48</v>
      </c>
      <c r="J2225" s="13">
        <v>8.57</v>
      </c>
      <c r="K2225" s="13">
        <v>8.6999999999999993</v>
      </c>
      <c r="L2225" s="13">
        <v>8.91</v>
      </c>
      <c r="M2225" s="13">
        <v>9.23</v>
      </c>
      <c r="N2225" s="13">
        <v>9.5299999999999994</v>
      </c>
      <c r="O2225" s="13">
        <v>10.17</v>
      </c>
      <c r="P2225" s="13">
        <v>10.53</v>
      </c>
      <c r="Q2225" s="13">
        <v>10.79</v>
      </c>
      <c r="R2225" s="13">
        <v>11.06</v>
      </c>
      <c r="S2225" s="13">
        <v>11.4</v>
      </c>
      <c r="T2225" s="13">
        <v>11.76</v>
      </c>
      <c r="U2225" s="13">
        <v>12.19</v>
      </c>
      <c r="V2225" s="13">
        <v>12.65</v>
      </c>
      <c r="W2225" s="13">
        <v>13.11</v>
      </c>
      <c r="X2225" s="13">
        <v>13.52</v>
      </c>
      <c r="Y2225" s="13">
        <v>13.98</v>
      </c>
      <c r="Z2225" s="13">
        <v>14.43</v>
      </c>
      <c r="AA2225" s="13">
        <v>14.91</v>
      </c>
      <c r="AB2225" s="13">
        <v>14.94</v>
      </c>
      <c r="AC2225" s="13">
        <v>15.13</v>
      </c>
      <c r="AD2225" s="13">
        <v>15.56</v>
      </c>
      <c r="AE2225" s="13">
        <v>16.05</v>
      </c>
      <c r="AF2225" s="13">
        <v>16.59</v>
      </c>
      <c r="AG2225" s="13">
        <v>17.13</v>
      </c>
      <c r="AH2225" s="13">
        <v>16.66</v>
      </c>
      <c r="AI2225" s="13">
        <v>16.170000000000002</v>
      </c>
      <c r="AJ2225" s="13">
        <v>15.95</v>
      </c>
      <c r="AK2225" s="13">
        <v>15.72</v>
      </c>
    </row>
    <row r="2226" spans="1:37" s="13" customFormat="1" x14ac:dyDescent="0.3">
      <c r="A2226" s="13" t="str">
        <f t="shared" si="54"/>
        <v>SDGbaseTRAv2_UrbAS_BAU_wICAGRcorr_GADJDYNofftestQVAXasequ</v>
      </c>
      <c r="B2226" s="62" t="s">
        <v>221</v>
      </c>
      <c r="C2226" s="63" t="s">
        <v>278</v>
      </c>
      <c r="D2226" s="64" t="s">
        <v>211</v>
      </c>
      <c r="E2226" s="13" t="s">
        <v>60</v>
      </c>
      <c r="F2226" s="13">
        <v>8.7799999999999994</v>
      </c>
      <c r="G2226" s="13">
        <v>8.33</v>
      </c>
      <c r="H2226" s="13">
        <v>8.57</v>
      </c>
      <c r="I2226" s="13">
        <v>8.59</v>
      </c>
      <c r="J2226" s="13">
        <v>8.64</v>
      </c>
      <c r="K2226" s="13">
        <v>8.77</v>
      </c>
      <c r="L2226" s="13">
        <v>8.9600000000000009</v>
      </c>
      <c r="M2226" s="13">
        <v>9.2899999999999991</v>
      </c>
      <c r="N2226" s="13">
        <v>9.59</v>
      </c>
      <c r="O2226" s="13">
        <v>10.210000000000001</v>
      </c>
      <c r="P2226" s="13">
        <v>10.57</v>
      </c>
      <c r="Q2226" s="13">
        <v>10.85</v>
      </c>
      <c r="R2226" s="13">
        <v>11.15</v>
      </c>
      <c r="S2226" s="13">
        <v>11.49</v>
      </c>
      <c r="T2226" s="13">
        <v>11.86</v>
      </c>
      <c r="U2226" s="13">
        <v>12.3</v>
      </c>
      <c r="V2226" s="13">
        <v>12.72</v>
      </c>
      <c r="W2226" s="13">
        <v>13.17</v>
      </c>
      <c r="X2226" s="13">
        <v>13.66</v>
      </c>
      <c r="Y2226" s="13">
        <v>14.15</v>
      </c>
      <c r="Z2226" s="13">
        <v>14.62</v>
      </c>
      <c r="AA2226" s="13">
        <v>15.13</v>
      </c>
      <c r="AB2226" s="13">
        <v>15.18</v>
      </c>
      <c r="AC2226" s="13">
        <v>15.37</v>
      </c>
      <c r="AD2226" s="13">
        <v>15.79</v>
      </c>
      <c r="AE2226" s="13">
        <v>16.29</v>
      </c>
      <c r="AF2226" s="13">
        <v>16.829999999999998</v>
      </c>
      <c r="AG2226" s="13">
        <v>17.329999999999998</v>
      </c>
      <c r="AH2226" s="13">
        <v>16.75</v>
      </c>
      <c r="AI2226" s="13">
        <v>16.18</v>
      </c>
      <c r="AJ2226" s="13">
        <v>15.87</v>
      </c>
      <c r="AK2226" s="13">
        <v>15.61</v>
      </c>
    </row>
    <row r="2227" spans="1:37" s="13" customFormat="1" x14ac:dyDescent="0.3">
      <c r="A2227" s="13" t="str">
        <f t="shared" si="54"/>
        <v>SDGbaseTRAv2_UrbAS_BAU_wICAGRcorr_GADJDYNofftestQVAXavehi</v>
      </c>
      <c r="B2227" s="62" t="s">
        <v>221</v>
      </c>
      <c r="C2227" s="63" t="s">
        <v>278</v>
      </c>
      <c r="D2227" s="64" t="s">
        <v>211</v>
      </c>
      <c r="E2227" s="13" t="s">
        <v>61</v>
      </c>
      <c r="F2227" s="13">
        <v>39.57</v>
      </c>
      <c r="G2227" s="13">
        <v>36.270000000000003</v>
      </c>
      <c r="H2227" s="13">
        <v>37.409999999999997</v>
      </c>
      <c r="I2227" s="13">
        <v>37.57</v>
      </c>
      <c r="J2227" s="13">
        <v>37.72</v>
      </c>
      <c r="K2227" s="13">
        <v>38.450000000000003</v>
      </c>
      <c r="L2227" s="13">
        <v>39.36</v>
      </c>
      <c r="M2227" s="13">
        <v>40.65</v>
      </c>
      <c r="N2227" s="13">
        <v>41.93</v>
      </c>
      <c r="O2227" s="13">
        <v>43.97</v>
      </c>
      <c r="P2227" s="13">
        <v>45.45</v>
      </c>
      <c r="Q2227" s="13">
        <v>46.78</v>
      </c>
      <c r="R2227" s="13">
        <v>48.4</v>
      </c>
      <c r="S2227" s="13">
        <v>50.13</v>
      </c>
      <c r="T2227" s="13">
        <v>52.03</v>
      </c>
      <c r="U2227" s="13">
        <v>54.25</v>
      </c>
      <c r="V2227" s="13">
        <v>56.62</v>
      </c>
      <c r="W2227" s="13">
        <v>59.01</v>
      </c>
      <c r="X2227" s="13">
        <v>61.23</v>
      </c>
      <c r="Y2227" s="13">
        <v>62.43</v>
      </c>
      <c r="Z2227" s="13">
        <v>63.64</v>
      </c>
      <c r="AA2227" s="13">
        <v>64.89</v>
      </c>
      <c r="AB2227" s="13">
        <v>65.78</v>
      </c>
      <c r="AC2227" s="13">
        <v>67.09</v>
      </c>
      <c r="AD2227" s="13">
        <v>69.16</v>
      </c>
      <c r="AE2227" s="13">
        <v>71.569999999999993</v>
      </c>
      <c r="AF2227" s="13">
        <v>74.12</v>
      </c>
      <c r="AG2227" s="13">
        <v>76.8</v>
      </c>
      <c r="AH2227" s="13">
        <v>75.7</v>
      </c>
      <c r="AI2227" s="13">
        <v>74.05</v>
      </c>
      <c r="AJ2227" s="13">
        <v>73.11</v>
      </c>
      <c r="AK2227" s="13">
        <v>72.239999999999995</v>
      </c>
    </row>
    <row r="2228" spans="1:37" s="13" customFormat="1" x14ac:dyDescent="0.3">
      <c r="A2228" s="13" t="str">
        <f t="shared" si="54"/>
        <v>SDGbaseTRAv2_UrbAS_BAU_wICAGRcorr_GADJDYNofftestQVAXatequ</v>
      </c>
      <c r="B2228" s="62" t="s">
        <v>221</v>
      </c>
      <c r="C2228" s="63" t="s">
        <v>278</v>
      </c>
      <c r="D2228" s="64" t="s">
        <v>211</v>
      </c>
      <c r="E2228" s="13" t="s">
        <v>62</v>
      </c>
      <c r="F2228" s="13">
        <v>7.09</v>
      </c>
      <c r="G2228" s="13">
        <v>6.13</v>
      </c>
      <c r="H2228" s="13">
        <v>6.34</v>
      </c>
      <c r="I2228" s="13">
        <v>6.24</v>
      </c>
      <c r="J2228" s="13">
        <v>6.23</v>
      </c>
      <c r="K2228" s="13">
        <v>6.32</v>
      </c>
      <c r="L2228" s="13">
        <v>6.47</v>
      </c>
      <c r="M2228" s="13">
        <v>6.8</v>
      </c>
      <c r="N2228" s="13">
        <v>7.09</v>
      </c>
      <c r="O2228" s="13">
        <v>8.09</v>
      </c>
      <c r="P2228" s="13">
        <v>8.52</v>
      </c>
      <c r="Q2228" s="13">
        <v>8.75</v>
      </c>
      <c r="R2228" s="13">
        <v>8.92</v>
      </c>
      <c r="S2228" s="13">
        <v>9.15</v>
      </c>
      <c r="T2228" s="13">
        <v>9.43</v>
      </c>
      <c r="U2228" s="13">
        <v>9.77</v>
      </c>
      <c r="V2228" s="13">
        <v>10.17</v>
      </c>
      <c r="W2228" s="13">
        <v>10.53</v>
      </c>
      <c r="X2228" s="13">
        <v>10.79</v>
      </c>
      <c r="Y2228" s="13">
        <v>11.14</v>
      </c>
      <c r="Z2228" s="13">
        <v>11.44</v>
      </c>
      <c r="AA2228" s="13">
        <v>11.83</v>
      </c>
      <c r="AB2228" s="13">
        <v>11.49</v>
      </c>
      <c r="AC2228" s="13">
        <v>11.46</v>
      </c>
      <c r="AD2228" s="13">
        <v>11.77</v>
      </c>
      <c r="AE2228" s="13">
        <v>12.18</v>
      </c>
      <c r="AF2228" s="13">
        <v>12.63</v>
      </c>
      <c r="AG2228" s="13">
        <v>12.95</v>
      </c>
      <c r="AH2228" s="13">
        <v>12.15</v>
      </c>
      <c r="AI2228" s="13">
        <v>11.42</v>
      </c>
      <c r="AJ2228" s="13">
        <v>11.05</v>
      </c>
      <c r="AK2228" s="13">
        <v>10.74</v>
      </c>
    </row>
    <row r="2229" spans="1:37" s="13" customFormat="1" x14ac:dyDescent="0.3">
      <c r="A2229" s="13" t="str">
        <f t="shared" si="54"/>
        <v>SDGbaseTRAv2_UrbAS_BAU_wICAGRcorr_GADJDYNofftestQVAXafurn</v>
      </c>
      <c r="B2229" s="62" t="s">
        <v>221</v>
      </c>
      <c r="C2229" s="63" t="s">
        <v>278</v>
      </c>
      <c r="D2229" s="64" t="s">
        <v>211</v>
      </c>
      <c r="E2229" s="13" t="s">
        <v>63</v>
      </c>
      <c r="F2229" s="13">
        <v>6.09</v>
      </c>
      <c r="G2229" s="13">
        <v>5.45</v>
      </c>
      <c r="H2229" s="13">
        <v>5.66</v>
      </c>
      <c r="I2229" s="13">
        <v>5.77</v>
      </c>
      <c r="J2229" s="13">
        <v>5.88</v>
      </c>
      <c r="K2229" s="13">
        <v>6.01</v>
      </c>
      <c r="L2229" s="13">
        <v>6.17</v>
      </c>
      <c r="M2229" s="13">
        <v>6.35</v>
      </c>
      <c r="N2229" s="13">
        <v>6.55</v>
      </c>
      <c r="O2229" s="13">
        <v>6.91</v>
      </c>
      <c r="P2229" s="13">
        <v>7.16</v>
      </c>
      <c r="Q2229" s="13">
        <v>7.35</v>
      </c>
      <c r="R2229" s="13">
        <v>7.57</v>
      </c>
      <c r="S2229" s="13">
        <v>7.82</v>
      </c>
      <c r="T2229" s="13">
        <v>8.08</v>
      </c>
      <c r="U2229" s="13">
        <v>8.3800000000000008</v>
      </c>
      <c r="V2229" s="13">
        <v>8.69</v>
      </c>
      <c r="W2229" s="13">
        <v>9.01</v>
      </c>
      <c r="X2229" s="13">
        <v>9.32</v>
      </c>
      <c r="Y2229" s="13">
        <v>9.64</v>
      </c>
      <c r="Z2229" s="13">
        <v>9.9499999999999993</v>
      </c>
      <c r="AA2229" s="13">
        <v>10.27</v>
      </c>
      <c r="AB2229" s="13">
        <v>10.61</v>
      </c>
      <c r="AC2229" s="13">
        <v>10.92</v>
      </c>
      <c r="AD2229" s="13">
        <v>11.23</v>
      </c>
      <c r="AE2229" s="13">
        <v>11.56</v>
      </c>
      <c r="AF2229" s="13">
        <v>11.91</v>
      </c>
      <c r="AG2229" s="13">
        <v>12.25</v>
      </c>
      <c r="AH2229" s="13">
        <v>12.24</v>
      </c>
      <c r="AI2229" s="13">
        <v>12.14</v>
      </c>
      <c r="AJ2229" s="13">
        <v>12.06</v>
      </c>
      <c r="AK2229" s="13">
        <v>11.95</v>
      </c>
    </row>
    <row r="2230" spans="1:37" s="13" customFormat="1" x14ac:dyDescent="0.3">
      <c r="A2230" s="13" t="str">
        <f t="shared" si="54"/>
        <v>SDGbaseTRAv2_UrbAS_BAU_wICAGRcorr_GADJDYNofftestQVAXaoman</v>
      </c>
      <c r="B2230" s="62" t="s">
        <v>221</v>
      </c>
      <c r="C2230" s="63" t="s">
        <v>278</v>
      </c>
      <c r="D2230" s="64" t="s">
        <v>211</v>
      </c>
      <c r="E2230" s="13" t="s">
        <v>64</v>
      </c>
      <c r="F2230" s="13">
        <v>25.46</v>
      </c>
      <c r="G2230" s="13">
        <v>23.29</v>
      </c>
      <c r="H2230" s="13">
        <v>24.37</v>
      </c>
      <c r="I2230" s="13">
        <v>24.81</v>
      </c>
      <c r="J2230" s="13">
        <v>25.2</v>
      </c>
      <c r="K2230" s="13">
        <v>25.66</v>
      </c>
      <c r="L2230" s="13">
        <v>26.25</v>
      </c>
      <c r="M2230" s="13">
        <v>26.95</v>
      </c>
      <c r="N2230" s="13">
        <v>27.71</v>
      </c>
      <c r="O2230" s="13">
        <v>29.2</v>
      </c>
      <c r="P2230" s="13">
        <v>30.46</v>
      </c>
      <c r="Q2230" s="13">
        <v>31.51</v>
      </c>
      <c r="R2230" s="13">
        <v>32.71</v>
      </c>
      <c r="S2230" s="13">
        <v>33.840000000000003</v>
      </c>
      <c r="T2230" s="13">
        <v>35.01</v>
      </c>
      <c r="U2230" s="13">
        <v>36.340000000000003</v>
      </c>
      <c r="V2230" s="13">
        <v>37.51</v>
      </c>
      <c r="W2230" s="13">
        <v>38.74</v>
      </c>
      <c r="X2230" s="13">
        <v>40.01</v>
      </c>
      <c r="Y2230" s="13">
        <v>41.17</v>
      </c>
      <c r="Z2230" s="13">
        <v>42.28</v>
      </c>
      <c r="AA2230" s="13">
        <v>43.42</v>
      </c>
      <c r="AB2230" s="13">
        <v>44.6</v>
      </c>
      <c r="AC2230" s="13">
        <v>45.63</v>
      </c>
      <c r="AD2230" s="13">
        <v>46.66</v>
      </c>
      <c r="AE2230" s="13">
        <v>47.73</v>
      </c>
      <c r="AF2230" s="13">
        <v>48.87</v>
      </c>
      <c r="AG2230" s="13">
        <v>49.92</v>
      </c>
      <c r="AH2230" s="13">
        <v>49.12</v>
      </c>
      <c r="AI2230" s="13">
        <v>48.04</v>
      </c>
      <c r="AJ2230" s="13">
        <v>47.12</v>
      </c>
      <c r="AK2230" s="13">
        <v>46.16</v>
      </c>
    </row>
    <row r="2231" spans="1:37" s="13" customFormat="1" x14ac:dyDescent="0.3">
      <c r="A2231" s="13" t="str">
        <f t="shared" si="54"/>
        <v>SDGbaseTRAv2_UrbAS_BAU_wICAGRcorr_GADJDYNofftestQVAXaelec</v>
      </c>
      <c r="B2231" s="62" t="s">
        <v>221</v>
      </c>
      <c r="C2231" s="63" t="s">
        <v>278</v>
      </c>
      <c r="D2231" s="64" t="s">
        <v>211</v>
      </c>
      <c r="E2231" s="13" t="s">
        <v>65</v>
      </c>
      <c r="F2231" s="13">
        <v>142.19999999999999</v>
      </c>
      <c r="G2231" s="13">
        <v>136.74</v>
      </c>
      <c r="H2231" s="13">
        <v>141.63</v>
      </c>
      <c r="I2231" s="13">
        <v>141.06</v>
      </c>
      <c r="J2231" s="13">
        <v>137.35</v>
      </c>
      <c r="K2231" s="13">
        <v>136.86000000000001</v>
      </c>
      <c r="L2231" s="13">
        <v>137.41</v>
      </c>
      <c r="M2231" s="13">
        <v>138.15</v>
      </c>
      <c r="N2231" s="13">
        <v>139.38999999999999</v>
      </c>
      <c r="O2231" s="13">
        <v>139.81</v>
      </c>
      <c r="P2231" s="13">
        <v>141.29</v>
      </c>
      <c r="Q2231" s="13">
        <v>142.19</v>
      </c>
      <c r="R2231" s="13">
        <v>145.22</v>
      </c>
      <c r="S2231" s="13">
        <v>149.44999999999999</v>
      </c>
      <c r="T2231" s="13">
        <v>152.96</v>
      </c>
      <c r="U2231" s="13">
        <v>157.21</v>
      </c>
      <c r="V2231" s="13">
        <v>157.94</v>
      </c>
      <c r="W2231" s="13">
        <v>161.51</v>
      </c>
      <c r="X2231" s="13">
        <v>172.66</v>
      </c>
      <c r="Y2231" s="13">
        <v>179.28</v>
      </c>
      <c r="Z2231" s="13">
        <v>186.48</v>
      </c>
      <c r="AA2231" s="13">
        <v>193.67</v>
      </c>
      <c r="AB2231" s="13">
        <v>197.32</v>
      </c>
      <c r="AC2231" s="13">
        <v>201.52</v>
      </c>
      <c r="AD2231" s="13">
        <v>206.63</v>
      </c>
      <c r="AE2231" s="13">
        <v>212.02</v>
      </c>
      <c r="AF2231" s="13">
        <v>217.56</v>
      </c>
      <c r="AG2231" s="13">
        <v>229.74</v>
      </c>
      <c r="AH2231" s="13">
        <v>240.16</v>
      </c>
      <c r="AI2231" s="13">
        <v>248.58</v>
      </c>
      <c r="AJ2231" s="13">
        <v>258.12</v>
      </c>
      <c r="AK2231" s="13">
        <v>267.25</v>
      </c>
    </row>
    <row r="2232" spans="1:37" s="13" customFormat="1" x14ac:dyDescent="0.3">
      <c r="A2232" s="13" t="str">
        <f t="shared" si="54"/>
        <v>SDGbaseTRAv2_UrbAS_BAU_wICAGRcorr_GADJDYNofftestQVAXawatr</v>
      </c>
      <c r="B2232" s="62" t="s">
        <v>221</v>
      </c>
      <c r="C2232" s="63" t="s">
        <v>278</v>
      </c>
      <c r="D2232" s="64" t="s">
        <v>211</v>
      </c>
      <c r="E2232" s="13" t="s">
        <v>66</v>
      </c>
      <c r="F2232" s="13">
        <v>38.119999999999997</v>
      </c>
      <c r="G2232" s="13">
        <v>37.61</v>
      </c>
      <c r="H2232" s="13">
        <v>38.58</v>
      </c>
      <c r="I2232" s="13">
        <v>39.01</v>
      </c>
      <c r="J2232" s="13">
        <v>39.47</v>
      </c>
      <c r="K2232" s="13">
        <v>40.159999999999997</v>
      </c>
      <c r="L2232" s="13">
        <v>41.07</v>
      </c>
      <c r="M2232" s="13">
        <v>42.04</v>
      </c>
      <c r="N2232" s="13">
        <v>43.1</v>
      </c>
      <c r="O2232" s="13">
        <v>44.46</v>
      </c>
      <c r="P2232" s="13">
        <v>45.66</v>
      </c>
      <c r="Q2232" s="13">
        <v>46.79</v>
      </c>
      <c r="R2232" s="13">
        <v>48.33</v>
      </c>
      <c r="S2232" s="13">
        <v>49.95</v>
      </c>
      <c r="T2232" s="13">
        <v>51.74</v>
      </c>
      <c r="U2232" s="13">
        <v>53.79</v>
      </c>
      <c r="V2232" s="13">
        <v>55.71</v>
      </c>
      <c r="W2232" s="13">
        <v>57.76</v>
      </c>
      <c r="X2232" s="13">
        <v>59.92</v>
      </c>
      <c r="Y2232" s="13">
        <v>61.95</v>
      </c>
      <c r="Z2232" s="13">
        <v>63.98</v>
      </c>
      <c r="AA2232" s="13">
        <v>66.03</v>
      </c>
      <c r="AB2232" s="13">
        <v>68.540000000000006</v>
      </c>
      <c r="AC2232" s="13">
        <v>70.930000000000007</v>
      </c>
      <c r="AD2232" s="13">
        <v>73.36</v>
      </c>
      <c r="AE2232" s="13">
        <v>75.89</v>
      </c>
      <c r="AF2232" s="13">
        <v>78.569999999999993</v>
      </c>
      <c r="AG2232" s="13">
        <v>81.31</v>
      </c>
      <c r="AH2232" s="13">
        <v>81.489999999999995</v>
      </c>
      <c r="AI2232" s="13">
        <v>81.489999999999995</v>
      </c>
      <c r="AJ2232" s="13">
        <v>81.64</v>
      </c>
      <c r="AK2232" s="13">
        <v>81.73</v>
      </c>
    </row>
    <row r="2233" spans="1:37" s="13" customFormat="1" x14ac:dyDescent="0.3">
      <c r="A2233" s="13" t="str">
        <f t="shared" si="54"/>
        <v>SDGbaseTRAv2_UrbAS_BAU_wICAGRcorr_GADJDYNofftestQVAXacons</v>
      </c>
      <c r="B2233" s="62" t="s">
        <v>221</v>
      </c>
      <c r="C2233" s="63" t="s">
        <v>278</v>
      </c>
      <c r="D2233" s="64" t="s">
        <v>211</v>
      </c>
      <c r="E2233" s="13" t="s">
        <v>67</v>
      </c>
      <c r="F2233" s="13">
        <v>140.65</v>
      </c>
      <c r="G2233" s="13">
        <v>129.52000000000001</v>
      </c>
      <c r="H2233" s="13">
        <v>133.94999999999999</v>
      </c>
      <c r="I2233" s="13">
        <v>138.37</v>
      </c>
      <c r="J2233" s="13">
        <v>145.31</v>
      </c>
      <c r="K2233" s="13">
        <v>148.36000000000001</v>
      </c>
      <c r="L2233" s="13">
        <v>151.97999999999999</v>
      </c>
      <c r="M2233" s="13">
        <v>156.03</v>
      </c>
      <c r="N2233" s="13">
        <v>160.35</v>
      </c>
      <c r="O2233" s="13">
        <v>165.85</v>
      </c>
      <c r="P2233" s="13">
        <v>170.88</v>
      </c>
      <c r="Q2233" s="13">
        <v>175.7</v>
      </c>
      <c r="R2233" s="13">
        <v>180.62</v>
      </c>
      <c r="S2233" s="13">
        <v>186.26</v>
      </c>
      <c r="T2233" s="13">
        <v>192.26</v>
      </c>
      <c r="U2233" s="13">
        <v>199.14</v>
      </c>
      <c r="V2233" s="13">
        <v>206.14</v>
      </c>
      <c r="W2233" s="13">
        <v>213.23</v>
      </c>
      <c r="X2233" s="13">
        <v>220.03</v>
      </c>
      <c r="Y2233" s="13">
        <v>226.88</v>
      </c>
      <c r="Z2233" s="13">
        <v>234.02</v>
      </c>
      <c r="AA2233" s="13">
        <v>241.06</v>
      </c>
      <c r="AB2233" s="13">
        <v>247.72</v>
      </c>
      <c r="AC2233" s="13">
        <v>254.24</v>
      </c>
      <c r="AD2233" s="13">
        <v>261.45999999999998</v>
      </c>
      <c r="AE2233" s="13">
        <v>269.18</v>
      </c>
      <c r="AF2233" s="13">
        <v>277.31</v>
      </c>
      <c r="AG2233" s="13">
        <v>285.36</v>
      </c>
      <c r="AH2233" s="13">
        <v>285.27</v>
      </c>
      <c r="AI2233" s="13">
        <v>284.11</v>
      </c>
      <c r="AJ2233" s="13">
        <v>283.56</v>
      </c>
      <c r="AK2233" s="13">
        <v>282.54000000000002</v>
      </c>
    </row>
    <row r="2234" spans="1:37" s="13" customFormat="1" x14ac:dyDescent="0.3">
      <c r="A2234" s="13" t="str">
        <f t="shared" si="54"/>
        <v>SDGbaseTRAv2_UrbAS_BAU_wICAGRcorr_GADJDYNofftestQVAXatrad</v>
      </c>
      <c r="B2234" s="62" t="s">
        <v>221</v>
      </c>
      <c r="C2234" s="63" t="s">
        <v>278</v>
      </c>
      <c r="D2234" s="64" t="s">
        <v>211</v>
      </c>
      <c r="E2234" s="13" t="s">
        <v>68</v>
      </c>
      <c r="F2234" s="13">
        <v>482.47</v>
      </c>
      <c r="G2234" s="13">
        <v>441.08</v>
      </c>
      <c r="H2234" s="13">
        <v>454.7</v>
      </c>
      <c r="I2234" s="13">
        <v>464.19</v>
      </c>
      <c r="J2234" s="13">
        <v>469.7</v>
      </c>
      <c r="K2234" s="13">
        <v>476.19</v>
      </c>
      <c r="L2234" s="13">
        <v>484.15</v>
      </c>
      <c r="M2234" s="13">
        <v>493.55</v>
      </c>
      <c r="N2234" s="13">
        <v>503.6</v>
      </c>
      <c r="O2234" s="13">
        <v>497.35</v>
      </c>
      <c r="P2234" s="13">
        <v>503.81</v>
      </c>
      <c r="Q2234" s="13">
        <v>514.16999999999996</v>
      </c>
      <c r="R2234" s="13">
        <v>527.46</v>
      </c>
      <c r="S2234" s="13">
        <v>541.45000000000005</v>
      </c>
      <c r="T2234" s="13">
        <v>556.58000000000004</v>
      </c>
      <c r="U2234" s="13">
        <v>573.84</v>
      </c>
      <c r="V2234" s="13">
        <v>591.11</v>
      </c>
      <c r="W2234" s="13">
        <v>609.15</v>
      </c>
      <c r="X2234" s="13">
        <v>627.54</v>
      </c>
      <c r="Y2234" s="13">
        <v>644.36</v>
      </c>
      <c r="Z2234" s="13">
        <v>660.55</v>
      </c>
      <c r="AA2234" s="13">
        <v>676.87</v>
      </c>
      <c r="AB2234" s="13">
        <v>686.22</v>
      </c>
      <c r="AC2234" s="13">
        <v>696.16</v>
      </c>
      <c r="AD2234" s="13">
        <v>708.52</v>
      </c>
      <c r="AE2234" s="13">
        <v>722.19</v>
      </c>
      <c r="AF2234" s="13">
        <v>737.22</v>
      </c>
      <c r="AG2234" s="13">
        <v>751.55</v>
      </c>
      <c r="AH2234" s="13">
        <v>743.63</v>
      </c>
      <c r="AI2234" s="13">
        <v>733.67</v>
      </c>
      <c r="AJ2234" s="13">
        <v>725.5</v>
      </c>
      <c r="AK2234" s="13">
        <v>716.88</v>
      </c>
    </row>
    <row r="2235" spans="1:37" s="13" customFormat="1" x14ac:dyDescent="0.3">
      <c r="A2235" s="13" t="str">
        <f t="shared" si="54"/>
        <v>SDGbaseTRAv2_UrbAS_BAU_wICAGRcorr_GADJDYNofftestQVAXahotl</v>
      </c>
      <c r="B2235" s="62" t="s">
        <v>221</v>
      </c>
      <c r="C2235" s="63" t="s">
        <v>278</v>
      </c>
      <c r="D2235" s="64" t="s">
        <v>211</v>
      </c>
      <c r="E2235" s="13" t="s">
        <v>69</v>
      </c>
      <c r="F2235" s="13">
        <v>37.69</v>
      </c>
      <c r="G2235" s="13">
        <v>35.22</v>
      </c>
      <c r="H2235" s="13">
        <v>36.79</v>
      </c>
      <c r="I2235" s="13">
        <v>37.43</v>
      </c>
      <c r="J2235" s="13">
        <v>37.94</v>
      </c>
      <c r="K2235" s="13">
        <v>38.78</v>
      </c>
      <c r="L2235" s="13">
        <v>39.72</v>
      </c>
      <c r="M2235" s="13">
        <v>40.74</v>
      </c>
      <c r="N2235" s="13">
        <v>41.85</v>
      </c>
      <c r="O2235" s="13">
        <v>43.63</v>
      </c>
      <c r="P2235" s="13">
        <v>45.07</v>
      </c>
      <c r="Q2235" s="13">
        <v>46.34</v>
      </c>
      <c r="R2235" s="13">
        <v>48.02</v>
      </c>
      <c r="S2235" s="13">
        <v>49.75</v>
      </c>
      <c r="T2235" s="13">
        <v>51.64</v>
      </c>
      <c r="U2235" s="13">
        <v>53.78</v>
      </c>
      <c r="V2235" s="13">
        <v>55.79</v>
      </c>
      <c r="W2235" s="13">
        <v>58.01</v>
      </c>
      <c r="X2235" s="13">
        <v>60.42</v>
      </c>
      <c r="Y2235" s="13">
        <v>62.7</v>
      </c>
      <c r="Z2235" s="13">
        <v>64.989999999999995</v>
      </c>
      <c r="AA2235" s="13">
        <v>67.34</v>
      </c>
      <c r="AB2235" s="13">
        <v>70.17</v>
      </c>
      <c r="AC2235" s="13">
        <v>72.709999999999994</v>
      </c>
      <c r="AD2235" s="13">
        <v>75.13</v>
      </c>
      <c r="AE2235" s="13">
        <v>77.55</v>
      </c>
      <c r="AF2235" s="13">
        <v>80.12</v>
      </c>
      <c r="AG2235" s="13">
        <v>82.74</v>
      </c>
      <c r="AH2235" s="13">
        <v>83.16</v>
      </c>
      <c r="AI2235" s="13">
        <v>83.04</v>
      </c>
      <c r="AJ2235" s="13">
        <v>82.83</v>
      </c>
      <c r="AK2235" s="13">
        <v>82.46</v>
      </c>
    </row>
    <row r="2236" spans="1:37" s="13" customFormat="1" x14ac:dyDescent="0.3">
      <c r="A2236" s="13" t="str">
        <f t="shared" si="54"/>
        <v>SDGbaseTRAv2_UrbAS_BAU_wICAGRcorr_GADJDYNofftestQVAXaltrp-p</v>
      </c>
      <c r="B2236" s="62" t="s">
        <v>221</v>
      </c>
      <c r="C2236" s="63" t="s">
        <v>278</v>
      </c>
      <c r="D2236" s="64" t="s">
        <v>211</v>
      </c>
      <c r="E2236" s="13" t="s">
        <v>70</v>
      </c>
      <c r="F2236" s="13">
        <v>60.68</v>
      </c>
      <c r="G2236" s="13">
        <v>58.24</v>
      </c>
      <c r="H2236" s="13">
        <v>59.7</v>
      </c>
      <c r="I2236" s="13">
        <v>60.46</v>
      </c>
      <c r="J2236" s="13">
        <v>61.21</v>
      </c>
      <c r="K2236" s="13">
        <v>62.06</v>
      </c>
      <c r="L2236" s="13">
        <v>63.16</v>
      </c>
      <c r="M2236" s="13">
        <v>64.44</v>
      </c>
      <c r="N2236" s="13">
        <v>65.989999999999995</v>
      </c>
      <c r="O2236" s="13">
        <v>68.27</v>
      </c>
      <c r="P2236" s="13">
        <v>70.41</v>
      </c>
      <c r="Q2236" s="13">
        <v>72.400000000000006</v>
      </c>
      <c r="R2236" s="13">
        <v>75.010000000000005</v>
      </c>
      <c r="S2236" s="13">
        <v>77.66</v>
      </c>
      <c r="T2236" s="13">
        <v>80.5</v>
      </c>
      <c r="U2236" s="13">
        <v>83.8</v>
      </c>
      <c r="V2236" s="13">
        <v>86.85</v>
      </c>
      <c r="W2236" s="13">
        <v>89.99</v>
      </c>
      <c r="X2236" s="13">
        <v>93.36</v>
      </c>
      <c r="Y2236" s="13">
        <v>96.42</v>
      </c>
      <c r="Z2236" s="13">
        <v>99.42</v>
      </c>
      <c r="AA2236" s="13">
        <v>102.36</v>
      </c>
      <c r="AB2236" s="13">
        <v>105.63</v>
      </c>
      <c r="AC2236" s="13">
        <v>108.46</v>
      </c>
      <c r="AD2236" s="13">
        <v>111.09</v>
      </c>
      <c r="AE2236" s="13">
        <v>113.57</v>
      </c>
      <c r="AF2236" s="13">
        <v>116.13</v>
      </c>
      <c r="AG2236" s="13">
        <v>118.56</v>
      </c>
      <c r="AH2236" s="13">
        <v>117.64</v>
      </c>
      <c r="AI2236" s="13">
        <v>116.42</v>
      </c>
      <c r="AJ2236" s="13">
        <v>115.54</v>
      </c>
      <c r="AK2236" s="13">
        <v>114.44</v>
      </c>
    </row>
    <row r="2237" spans="1:37" s="13" customFormat="1" x14ac:dyDescent="0.3">
      <c r="A2237" s="13" t="str">
        <f t="shared" si="54"/>
        <v>SDGbaseTRAv2_UrbAS_BAU_wICAGRcorr_GADJDYNofftestQVAXaltrp-f</v>
      </c>
      <c r="B2237" s="62" t="s">
        <v>221</v>
      </c>
      <c r="C2237" s="63" t="s">
        <v>278</v>
      </c>
      <c r="D2237" s="64" t="s">
        <v>211</v>
      </c>
      <c r="E2237" s="13" t="s">
        <v>71</v>
      </c>
      <c r="F2237" s="13">
        <v>247.43</v>
      </c>
      <c r="G2237" s="13">
        <v>233.99</v>
      </c>
      <c r="H2237" s="13">
        <v>239.62</v>
      </c>
      <c r="I2237" s="13">
        <v>245.35</v>
      </c>
      <c r="J2237" s="13">
        <v>250.11</v>
      </c>
      <c r="K2237" s="13">
        <v>254.67</v>
      </c>
      <c r="L2237" s="13">
        <v>259.89999999999998</v>
      </c>
      <c r="M2237" s="13">
        <v>265.35000000000002</v>
      </c>
      <c r="N2237" s="13">
        <v>272.07</v>
      </c>
      <c r="O2237" s="13">
        <v>280.77999999999997</v>
      </c>
      <c r="P2237" s="13">
        <v>290.14</v>
      </c>
      <c r="Q2237" s="13">
        <v>300.42</v>
      </c>
      <c r="R2237" s="13">
        <v>312.10000000000002</v>
      </c>
      <c r="S2237" s="13">
        <v>321.70999999999998</v>
      </c>
      <c r="T2237" s="13">
        <v>331.34</v>
      </c>
      <c r="U2237" s="13">
        <v>343.92</v>
      </c>
      <c r="V2237" s="13">
        <v>356.23</v>
      </c>
      <c r="W2237" s="13">
        <v>367.12</v>
      </c>
      <c r="X2237" s="13">
        <v>379.28</v>
      </c>
      <c r="Y2237" s="13">
        <v>391.43</v>
      </c>
      <c r="Z2237" s="13">
        <v>405.37</v>
      </c>
      <c r="AA2237" s="13">
        <v>420.28</v>
      </c>
      <c r="AB2237" s="13">
        <v>434.81</v>
      </c>
      <c r="AC2237" s="13">
        <v>448.65</v>
      </c>
      <c r="AD2237" s="13">
        <v>462.31</v>
      </c>
      <c r="AE2237" s="13">
        <v>475.98</v>
      </c>
      <c r="AF2237" s="13">
        <v>488.68</v>
      </c>
      <c r="AG2237" s="13">
        <v>499.79</v>
      </c>
      <c r="AH2237" s="13">
        <v>496.83</v>
      </c>
      <c r="AI2237" s="13">
        <v>493.61</v>
      </c>
      <c r="AJ2237" s="13">
        <v>491.69</v>
      </c>
      <c r="AK2237" s="13">
        <v>489.44</v>
      </c>
    </row>
    <row r="2238" spans="1:37" s="13" customFormat="1" x14ac:dyDescent="0.3">
      <c r="A2238" s="13" t="str">
        <f t="shared" si="54"/>
        <v>SDGbaseTRAv2_UrbAS_BAU_wICAGRcorr_GADJDYNofftestQVAXaotrp-p</v>
      </c>
      <c r="B2238" s="62" t="s">
        <v>221</v>
      </c>
      <c r="C2238" s="63" t="s">
        <v>278</v>
      </c>
      <c r="D2238" s="64" t="s">
        <v>211</v>
      </c>
      <c r="E2238" s="13" t="s">
        <v>72</v>
      </c>
      <c r="F2238" s="13">
        <v>8.1</v>
      </c>
      <c r="G2238" s="13">
        <v>7.97</v>
      </c>
      <c r="H2238" s="13">
        <v>8.41</v>
      </c>
      <c r="I2238" s="13">
        <v>8.81</v>
      </c>
      <c r="J2238" s="13">
        <v>9.16</v>
      </c>
      <c r="K2238" s="13">
        <v>9.48</v>
      </c>
      <c r="L2238" s="13">
        <v>9.81</v>
      </c>
      <c r="M2238" s="13">
        <v>10.1</v>
      </c>
      <c r="N2238" s="13">
        <v>10.37</v>
      </c>
      <c r="O2238" s="13">
        <v>10.5</v>
      </c>
      <c r="P2238" s="13">
        <v>10.7</v>
      </c>
      <c r="Q2238" s="13">
        <v>10.91</v>
      </c>
      <c r="R2238" s="13">
        <v>11.2</v>
      </c>
      <c r="S2238" s="13">
        <v>11.49</v>
      </c>
      <c r="T2238" s="13">
        <v>11.79</v>
      </c>
      <c r="U2238" s="13">
        <v>12.12</v>
      </c>
      <c r="V2238" s="13">
        <v>12.43</v>
      </c>
      <c r="W2238" s="13">
        <v>12.73</v>
      </c>
      <c r="X2238" s="13">
        <v>13.02</v>
      </c>
      <c r="Y2238" s="13">
        <v>13.28</v>
      </c>
      <c r="Z2238" s="13">
        <v>13.52</v>
      </c>
      <c r="AA2238" s="13">
        <v>13.72</v>
      </c>
      <c r="AB2238" s="13">
        <v>13.89</v>
      </c>
      <c r="AC2238" s="13">
        <v>14.04</v>
      </c>
      <c r="AD2238" s="13">
        <v>14.2</v>
      </c>
      <c r="AE2238" s="13">
        <v>14.37</v>
      </c>
      <c r="AF2238" s="13">
        <v>14.58</v>
      </c>
      <c r="AG2238" s="13">
        <v>14.8</v>
      </c>
      <c r="AH2238" s="13">
        <v>14.69</v>
      </c>
      <c r="AI2238" s="13">
        <v>14.61</v>
      </c>
      <c r="AJ2238" s="13">
        <v>14.58</v>
      </c>
      <c r="AK2238" s="13">
        <v>14.54</v>
      </c>
    </row>
    <row r="2239" spans="1:37" s="13" customFormat="1" x14ac:dyDescent="0.3">
      <c r="A2239" s="13" t="str">
        <f t="shared" si="54"/>
        <v>SDGbaseTRAv2_UrbAS_BAU_wICAGRcorr_GADJDYNofftestQVAXaotrp-f</v>
      </c>
      <c r="B2239" s="62" t="s">
        <v>221</v>
      </c>
      <c r="C2239" s="63" t="s">
        <v>278</v>
      </c>
      <c r="D2239" s="64" t="s">
        <v>211</v>
      </c>
      <c r="E2239" s="13" t="s">
        <v>73</v>
      </c>
      <c r="F2239" s="13">
        <v>7.29</v>
      </c>
      <c r="G2239" s="13">
        <v>6.95</v>
      </c>
      <c r="H2239" s="13">
        <v>7.23</v>
      </c>
      <c r="I2239" s="13">
        <v>7.41</v>
      </c>
      <c r="J2239" s="13">
        <v>7.56</v>
      </c>
      <c r="K2239" s="13">
        <v>7.7</v>
      </c>
      <c r="L2239" s="13">
        <v>7.85</v>
      </c>
      <c r="M2239" s="13">
        <v>8</v>
      </c>
      <c r="N2239" s="13">
        <v>8.18</v>
      </c>
      <c r="O2239" s="13">
        <v>8.35</v>
      </c>
      <c r="P2239" s="13">
        <v>8.56</v>
      </c>
      <c r="Q2239" s="13">
        <v>8.8000000000000007</v>
      </c>
      <c r="R2239" s="13">
        <v>9.1</v>
      </c>
      <c r="S2239" s="13">
        <v>9.33</v>
      </c>
      <c r="T2239" s="13">
        <v>9.56</v>
      </c>
      <c r="U2239" s="13">
        <v>9.8800000000000008</v>
      </c>
      <c r="V2239" s="13">
        <v>10.19</v>
      </c>
      <c r="W2239" s="13">
        <v>10.45</v>
      </c>
      <c r="X2239" s="13">
        <v>10.73</v>
      </c>
      <c r="Y2239" s="13">
        <v>11</v>
      </c>
      <c r="Z2239" s="13">
        <v>11.32</v>
      </c>
      <c r="AA2239" s="13">
        <v>11.65</v>
      </c>
      <c r="AB2239" s="13">
        <v>11.94</v>
      </c>
      <c r="AC2239" s="13">
        <v>12.22</v>
      </c>
      <c r="AD2239" s="13">
        <v>12.51</v>
      </c>
      <c r="AE2239" s="13">
        <v>12.81</v>
      </c>
      <c r="AF2239" s="13">
        <v>13.08</v>
      </c>
      <c r="AG2239" s="13">
        <v>13.31</v>
      </c>
      <c r="AH2239" s="13">
        <v>13.23</v>
      </c>
      <c r="AI2239" s="13">
        <v>13.15</v>
      </c>
      <c r="AJ2239" s="13">
        <v>13.1</v>
      </c>
      <c r="AK2239" s="13">
        <v>13.04</v>
      </c>
    </row>
    <row r="2240" spans="1:37" s="13" customFormat="1" x14ac:dyDescent="0.3">
      <c r="A2240" s="13" t="str">
        <f t="shared" si="54"/>
        <v>SDGbaseTRAv2_UrbAS_BAU_wICAGRcorr_GADJDYNofftestQVAXaprtr</v>
      </c>
      <c r="B2240" s="62" t="s">
        <v>221</v>
      </c>
      <c r="C2240" s="63" t="s">
        <v>278</v>
      </c>
      <c r="D2240" s="64" t="s">
        <v>211</v>
      </c>
      <c r="E2240" s="13" t="s">
        <v>74</v>
      </c>
      <c r="F2240" s="13">
        <v>0</v>
      </c>
      <c r="G2240" s="13">
        <v>0</v>
      </c>
      <c r="H2240" s="13">
        <v>0</v>
      </c>
      <c r="I2240" s="13">
        <v>0</v>
      </c>
      <c r="J2240" s="13">
        <v>0</v>
      </c>
      <c r="K2240" s="13">
        <v>0</v>
      </c>
      <c r="L2240" s="13">
        <v>0</v>
      </c>
      <c r="M2240" s="13">
        <v>0</v>
      </c>
      <c r="N2240" s="13">
        <v>0</v>
      </c>
      <c r="O2240" s="13">
        <v>0</v>
      </c>
      <c r="P2240" s="13">
        <v>0</v>
      </c>
      <c r="Q2240" s="13">
        <v>0</v>
      </c>
      <c r="R2240" s="13">
        <v>0</v>
      </c>
      <c r="S2240" s="13">
        <v>0</v>
      </c>
      <c r="T2240" s="13">
        <v>0</v>
      </c>
      <c r="U2240" s="13">
        <v>0</v>
      </c>
      <c r="V2240" s="13">
        <v>0</v>
      </c>
      <c r="W2240" s="13">
        <v>0</v>
      </c>
      <c r="X2240" s="13">
        <v>0</v>
      </c>
      <c r="Y2240" s="13">
        <v>0</v>
      </c>
      <c r="Z2240" s="13">
        <v>0</v>
      </c>
      <c r="AA2240" s="13">
        <v>0</v>
      </c>
      <c r="AB2240" s="13">
        <v>0</v>
      </c>
      <c r="AC2240" s="13">
        <v>0</v>
      </c>
      <c r="AD2240" s="13">
        <v>0</v>
      </c>
      <c r="AE2240" s="13">
        <v>0</v>
      </c>
      <c r="AF2240" s="13">
        <v>0</v>
      </c>
      <c r="AG2240" s="13">
        <v>0</v>
      </c>
      <c r="AH2240" s="13">
        <v>0</v>
      </c>
      <c r="AI2240" s="13">
        <v>0</v>
      </c>
      <c r="AJ2240" s="13">
        <v>0</v>
      </c>
      <c r="AK2240" s="13">
        <v>0</v>
      </c>
    </row>
    <row r="2241" spans="1:37" s="13" customFormat="1" x14ac:dyDescent="0.3">
      <c r="A2241" s="13" t="str">
        <f t="shared" si="54"/>
        <v>SDGbaseTRAv2_UrbAS_BAU_wICAGRcorr_GADJDYNofftestQVAXatrps</v>
      </c>
      <c r="B2241" s="62" t="s">
        <v>221</v>
      </c>
      <c r="C2241" s="63" t="s">
        <v>278</v>
      </c>
      <c r="D2241" s="64" t="s">
        <v>211</v>
      </c>
      <c r="E2241" s="13" t="s">
        <v>75</v>
      </c>
      <c r="F2241" s="13">
        <v>54.94</v>
      </c>
      <c r="G2241" s="13">
        <v>50.45</v>
      </c>
      <c r="H2241" s="13">
        <v>51.67</v>
      </c>
      <c r="I2241" s="13">
        <v>52.27</v>
      </c>
      <c r="J2241" s="13">
        <v>52.82</v>
      </c>
      <c r="K2241" s="13">
        <v>53.61</v>
      </c>
      <c r="L2241" s="13">
        <v>54.48</v>
      </c>
      <c r="M2241" s="13">
        <v>55.24</v>
      </c>
      <c r="N2241" s="13">
        <v>56.07</v>
      </c>
      <c r="O2241" s="13">
        <v>57.31</v>
      </c>
      <c r="P2241" s="13">
        <v>58.24</v>
      </c>
      <c r="Q2241" s="13">
        <v>58.98</v>
      </c>
      <c r="R2241" s="13">
        <v>60.21</v>
      </c>
      <c r="S2241" s="13">
        <v>61.74</v>
      </c>
      <c r="T2241" s="13">
        <v>63.33</v>
      </c>
      <c r="U2241" s="13">
        <v>65.16</v>
      </c>
      <c r="V2241" s="13">
        <v>66.849999999999994</v>
      </c>
      <c r="W2241" s="13">
        <v>68.78</v>
      </c>
      <c r="X2241" s="13">
        <v>70.650000000000006</v>
      </c>
      <c r="Y2241" s="13">
        <v>72.52</v>
      </c>
      <c r="Z2241" s="13">
        <v>74.38</v>
      </c>
      <c r="AA2241" s="13">
        <v>76.27</v>
      </c>
      <c r="AB2241" s="13">
        <v>79.58</v>
      </c>
      <c r="AC2241" s="13">
        <v>82.77</v>
      </c>
      <c r="AD2241" s="13">
        <v>85.99</v>
      </c>
      <c r="AE2241" s="13">
        <v>89.32</v>
      </c>
      <c r="AF2241" s="13">
        <v>92.8</v>
      </c>
      <c r="AG2241" s="13">
        <v>96.02</v>
      </c>
      <c r="AH2241" s="13">
        <v>97.23</v>
      </c>
      <c r="AI2241" s="13">
        <v>98.11</v>
      </c>
      <c r="AJ2241" s="13">
        <v>98.97</v>
      </c>
      <c r="AK2241" s="13">
        <v>99.69</v>
      </c>
    </row>
    <row r="2242" spans="1:37" s="13" customFormat="1" x14ac:dyDescent="0.3">
      <c r="A2242" s="13" t="str">
        <f t="shared" si="54"/>
        <v>SDGbaseTRAv2_UrbAS_BAU_wICAGRcorr_GADJDYNofftestQVAXacomm</v>
      </c>
      <c r="B2242" s="62" t="s">
        <v>221</v>
      </c>
      <c r="C2242" s="63" t="s">
        <v>278</v>
      </c>
      <c r="D2242" s="64" t="s">
        <v>211</v>
      </c>
      <c r="E2242" s="13" t="s">
        <v>76</v>
      </c>
      <c r="F2242" s="13">
        <v>84.05</v>
      </c>
      <c r="G2242" s="13">
        <v>79.650000000000006</v>
      </c>
      <c r="H2242" s="13">
        <v>82.09</v>
      </c>
      <c r="I2242" s="13">
        <v>83.15</v>
      </c>
      <c r="J2242" s="13">
        <v>84.16</v>
      </c>
      <c r="K2242" s="13">
        <v>85.69</v>
      </c>
      <c r="L2242" s="13">
        <v>87.51</v>
      </c>
      <c r="M2242" s="13">
        <v>89.58</v>
      </c>
      <c r="N2242" s="13">
        <v>91.85</v>
      </c>
      <c r="O2242" s="13">
        <v>94.88</v>
      </c>
      <c r="P2242" s="13">
        <v>97.54</v>
      </c>
      <c r="Q2242" s="13">
        <v>100.06</v>
      </c>
      <c r="R2242" s="13">
        <v>103.31</v>
      </c>
      <c r="S2242" s="13">
        <v>106.68</v>
      </c>
      <c r="T2242" s="13">
        <v>110.34</v>
      </c>
      <c r="U2242" s="13">
        <v>114.49</v>
      </c>
      <c r="V2242" s="13">
        <v>118.52</v>
      </c>
      <c r="W2242" s="13">
        <v>122.85</v>
      </c>
      <c r="X2242" s="13">
        <v>127.47</v>
      </c>
      <c r="Y2242" s="13">
        <v>131.94</v>
      </c>
      <c r="Z2242" s="13">
        <v>136.46</v>
      </c>
      <c r="AA2242" s="13">
        <v>141.05000000000001</v>
      </c>
      <c r="AB2242" s="13">
        <v>145.63999999999999</v>
      </c>
      <c r="AC2242" s="13">
        <v>149.9</v>
      </c>
      <c r="AD2242" s="13">
        <v>154.27000000000001</v>
      </c>
      <c r="AE2242" s="13">
        <v>158.85</v>
      </c>
      <c r="AF2242" s="13">
        <v>163.69999999999999</v>
      </c>
      <c r="AG2242" s="13">
        <v>168.59</v>
      </c>
      <c r="AH2242" s="13">
        <v>168.79</v>
      </c>
      <c r="AI2242" s="13">
        <v>168.3</v>
      </c>
      <c r="AJ2242" s="13">
        <v>167.89</v>
      </c>
      <c r="AK2242" s="13">
        <v>167.24</v>
      </c>
    </row>
    <row r="2243" spans="1:37" s="13" customFormat="1" x14ac:dyDescent="0.3">
      <c r="A2243" s="13" t="str">
        <f t="shared" si="54"/>
        <v>SDGbaseTRAv2_UrbAS_BAU_wICAGRcorr_GADJDYNofftestQVAXafsrv</v>
      </c>
      <c r="B2243" s="62" t="s">
        <v>221</v>
      </c>
      <c r="C2243" s="63" t="s">
        <v>278</v>
      </c>
      <c r="D2243" s="64" t="s">
        <v>211</v>
      </c>
      <c r="E2243" s="13" t="s">
        <v>77</v>
      </c>
      <c r="F2243" s="13">
        <v>413.44</v>
      </c>
      <c r="G2243" s="13">
        <v>391.16</v>
      </c>
      <c r="H2243" s="13">
        <v>404.61</v>
      </c>
      <c r="I2243" s="13">
        <v>410.13</v>
      </c>
      <c r="J2243" s="13">
        <v>415.05</v>
      </c>
      <c r="K2243" s="13">
        <v>422.91</v>
      </c>
      <c r="L2243" s="13">
        <v>431.82</v>
      </c>
      <c r="M2243" s="13">
        <v>441.52</v>
      </c>
      <c r="N2243" s="13">
        <v>452.4</v>
      </c>
      <c r="O2243" s="13">
        <v>467.97</v>
      </c>
      <c r="P2243" s="13">
        <v>481.28</v>
      </c>
      <c r="Q2243" s="13">
        <v>493.93</v>
      </c>
      <c r="R2243" s="13">
        <v>510.55</v>
      </c>
      <c r="S2243" s="13">
        <v>527.86</v>
      </c>
      <c r="T2243" s="13">
        <v>546.79999999999995</v>
      </c>
      <c r="U2243" s="13">
        <v>568.21</v>
      </c>
      <c r="V2243" s="13">
        <v>588.95000000000005</v>
      </c>
      <c r="W2243" s="13">
        <v>611.59</v>
      </c>
      <c r="X2243" s="13">
        <v>636.33000000000004</v>
      </c>
      <c r="Y2243" s="13">
        <v>660.53</v>
      </c>
      <c r="Z2243" s="13">
        <v>685.26</v>
      </c>
      <c r="AA2243" s="13">
        <v>710.33</v>
      </c>
      <c r="AB2243" s="13">
        <v>739.28</v>
      </c>
      <c r="AC2243" s="13">
        <v>765.99</v>
      </c>
      <c r="AD2243" s="13">
        <v>791.95</v>
      </c>
      <c r="AE2243" s="13">
        <v>818.59</v>
      </c>
      <c r="AF2243" s="13">
        <v>846.08</v>
      </c>
      <c r="AG2243" s="13">
        <v>874.52</v>
      </c>
      <c r="AH2243" s="13">
        <v>884.04</v>
      </c>
      <c r="AI2243" s="13">
        <v>888.38</v>
      </c>
      <c r="AJ2243" s="13">
        <v>890.58</v>
      </c>
      <c r="AK2243" s="13">
        <v>890.74</v>
      </c>
    </row>
    <row r="2244" spans="1:37" s="13" customFormat="1" x14ac:dyDescent="0.3">
      <c r="A2244" s="13" t="str">
        <f t="shared" si="54"/>
        <v>SDGbaseTRAv2_UrbAS_BAU_wICAGRcorr_GADJDYNofftestQVAXabsrv</v>
      </c>
      <c r="B2244" s="62" t="s">
        <v>221</v>
      </c>
      <c r="C2244" s="63" t="s">
        <v>278</v>
      </c>
      <c r="D2244" s="64" t="s">
        <v>211</v>
      </c>
      <c r="E2244" s="13" t="s">
        <v>78</v>
      </c>
      <c r="F2244" s="13">
        <v>367.48</v>
      </c>
      <c r="G2244" s="13">
        <v>348.3</v>
      </c>
      <c r="H2244" s="13">
        <v>359.12</v>
      </c>
      <c r="I2244" s="13">
        <v>364.01</v>
      </c>
      <c r="J2244" s="13">
        <v>368.59</v>
      </c>
      <c r="K2244" s="13">
        <v>375.42</v>
      </c>
      <c r="L2244" s="13">
        <v>383.42</v>
      </c>
      <c r="M2244" s="13">
        <v>392.26</v>
      </c>
      <c r="N2244" s="13">
        <v>402.03</v>
      </c>
      <c r="O2244" s="13">
        <v>414.77</v>
      </c>
      <c r="P2244" s="13">
        <v>426.31</v>
      </c>
      <c r="Q2244" s="13">
        <v>437.41</v>
      </c>
      <c r="R2244" s="13">
        <v>451.85</v>
      </c>
      <c r="S2244" s="13">
        <v>466.75</v>
      </c>
      <c r="T2244" s="13">
        <v>482.94</v>
      </c>
      <c r="U2244" s="13">
        <v>501.24</v>
      </c>
      <c r="V2244" s="13">
        <v>519</v>
      </c>
      <c r="W2244" s="13">
        <v>538.13</v>
      </c>
      <c r="X2244" s="13">
        <v>558.44000000000005</v>
      </c>
      <c r="Y2244" s="13">
        <v>578.1</v>
      </c>
      <c r="Z2244" s="13">
        <v>598.1</v>
      </c>
      <c r="AA2244" s="13">
        <v>618.25</v>
      </c>
      <c r="AB2244" s="13">
        <v>639.92999999999995</v>
      </c>
      <c r="AC2244" s="13">
        <v>659.64</v>
      </c>
      <c r="AD2244" s="13">
        <v>679.21</v>
      </c>
      <c r="AE2244" s="13">
        <v>699.5</v>
      </c>
      <c r="AF2244" s="13">
        <v>720.9</v>
      </c>
      <c r="AG2244" s="13">
        <v>742.63</v>
      </c>
      <c r="AH2244" s="13">
        <v>745.49</v>
      </c>
      <c r="AI2244" s="13">
        <v>745.03</v>
      </c>
      <c r="AJ2244" s="13">
        <v>744.12</v>
      </c>
      <c r="AK2244" s="13">
        <v>741.98</v>
      </c>
    </row>
    <row r="2245" spans="1:37" s="13" customFormat="1" x14ac:dyDescent="0.3">
      <c r="A2245" s="13" t="str">
        <f t="shared" si="54"/>
        <v>SDGbaseTRAv2_UrbAS_BAU_wICAGRcorr_GADJDYNofftestQVAXagsrv</v>
      </c>
      <c r="B2245" s="62" t="s">
        <v>221</v>
      </c>
      <c r="C2245" s="63" t="s">
        <v>278</v>
      </c>
      <c r="D2245" s="64" t="s">
        <v>211</v>
      </c>
      <c r="E2245" s="13" t="s">
        <v>79</v>
      </c>
      <c r="F2245" s="13">
        <v>789.44</v>
      </c>
      <c r="G2245" s="13">
        <v>739.16</v>
      </c>
      <c r="H2245" s="13">
        <v>760.52</v>
      </c>
      <c r="I2245" s="13">
        <v>775.72</v>
      </c>
      <c r="J2245" s="13">
        <v>790.02</v>
      </c>
      <c r="K2245" s="13">
        <v>805.07</v>
      </c>
      <c r="L2245" s="13">
        <v>821.24</v>
      </c>
      <c r="M2245" s="13">
        <v>837.93</v>
      </c>
      <c r="N2245" s="13">
        <v>857.09</v>
      </c>
      <c r="O2245" s="13">
        <v>884.9</v>
      </c>
      <c r="P2245" s="13">
        <v>909.85</v>
      </c>
      <c r="Q2245" s="13">
        <v>934.46</v>
      </c>
      <c r="R2245" s="13">
        <v>957.28</v>
      </c>
      <c r="S2245" s="13">
        <v>980.69</v>
      </c>
      <c r="T2245" s="13">
        <v>1004.78</v>
      </c>
      <c r="U2245" s="13">
        <v>1029.5</v>
      </c>
      <c r="V2245" s="13">
        <v>1054.72</v>
      </c>
      <c r="W2245" s="13">
        <v>1080.77</v>
      </c>
      <c r="X2245" s="13">
        <v>1107.6099999999999</v>
      </c>
      <c r="Y2245" s="13">
        <v>1134.97</v>
      </c>
      <c r="Z2245" s="13">
        <v>1162.95</v>
      </c>
      <c r="AA2245" s="13">
        <v>1191.5</v>
      </c>
      <c r="AB2245" s="13">
        <v>1221.06</v>
      </c>
      <c r="AC2245" s="13">
        <v>1251</v>
      </c>
      <c r="AD2245" s="13">
        <v>1281.46</v>
      </c>
      <c r="AE2245" s="13">
        <v>1312.68</v>
      </c>
      <c r="AF2245" s="13">
        <v>1344.71</v>
      </c>
      <c r="AG2245" s="13">
        <v>1377.63</v>
      </c>
      <c r="AH2245" s="13">
        <v>1409.82</v>
      </c>
      <c r="AI2245" s="13">
        <v>1442.02</v>
      </c>
      <c r="AJ2245" s="13">
        <v>1474.45</v>
      </c>
      <c r="AK2245" s="13">
        <v>1507.34</v>
      </c>
    </row>
    <row r="2246" spans="1:37" s="13" customFormat="1" x14ac:dyDescent="0.3">
      <c r="A2246" s="13" t="str">
        <f t="shared" si="54"/>
        <v>SDGbaseTRAv2_UrbAS_BAU_wICAGRcorr_GADJDYNofftestQVAXaosrv</v>
      </c>
      <c r="B2246" s="62" t="s">
        <v>221</v>
      </c>
      <c r="C2246" s="63" t="s">
        <v>278</v>
      </c>
      <c r="D2246" s="64" t="s">
        <v>211</v>
      </c>
      <c r="E2246" s="13" t="s">
        <v>80</v>
      </c>
      <c r="F2246" s="13">
        <v>475.08</v>
      </c>
      <c r="G2246" s="13">
        <v>430.06</v>
      </c>
      <c r="H2246" s="13">
        <v>447.36</v>
      </c>
      <c r="I2246" s="13">
        <v>455.92</v>
      </c>
      <c r="J2246" s="13">
        <v>463.43</v>
      </c>
      <c r="K2246" s="13">
        <v>472.71</v>
      </c>
      <c r="L2246" s="13">
        <v>483.32</v>
      </c>
      <c r="M2246" s="13">
        <v>494.68</v>
      </c>
      <c r="N2246" s="13">
        <v>507.13</v>
      </c>
      <c r="O2246" s="13">
        <v>523.03</v>
      </c>
      <c r="P2246" s="13">
        <v>537.70000000000005</v>
      </c>
      <c r="Q2246" s="13">
        <v>551.78</v>
      </c>
      <c r="R2246" s="13">
        <v>570.23</v>
      </c>
      <c r="S2246" s="13">
        <v>589.04</v>
      </c>
      <c r="T2246" s="13">
        <v>609.48</v>
      </c>
      <c r="U2246" s="13">
        <v>632.9</v>
      </c>
      <c r="V2246" s="13">
        <v>655.44</v>
      </c>
      <c r="W2246" s="13">
        <v>679.57</v>
      </c>
      <c r="X2246" s="13">
        <v>705.57</v>
      </c>
      <c r="Y2246" s="13">
        <v>730.65</v>
      </c>
      <c r="Z2246" s="13">
        <v>756.21</v>
      </c>
      <c r="AA2246" s="13">
        <v>782.13</v>
      </c>
      <c r="AB2246" s="13">
        <v>810.21</v>
      </c>
      <c r="AC2246" s="13">
        <v>836</v>
      </c>
      <c r="AD2246" s="13">
        <v>861.53</v>
      </c>
      <c r="AE2246" s="13">
        <v>887.85</v>
      </c>
      <c r="AF2246" s="13">
        <v>915.17</v>
      </c>
      <c r="AG2246" s="13">
        <v>942.77</v>
      </c>
      <c r="AH2246" s="13">
        <v>944.84</v>
      </c>
      <c r="AI2246" s="13">
        <v>943.04</v>
      </c>
      <c r="AJ2246" s="13">
        <v>940.8</v>
      </c>
      <c r="AK2246" s="13">
        <v>937.01</v>
      </c>
    </row>
    <row r="2247" spans="1:37" s="13" customFormat="1" x14ac:dyDescent="0.3">
      <c r="A2247" s="13" t="str">
        <f t="shared" si="54"/>
        <v>SDGbaseTRAv2_UrbAS_BAU_wICAGRcorr_GADJDYNofftestPVAXaawhe</v>
      </c>
      <c r="B2247" s="62" t="s">
        <v>221</v>
      </c>
      <c r="C2247" s="63" t="s">
        <v>278</v>
      </c>
      <c r="D2247" s="64" t="s">
        <v>212</v>
      </c>
      <c r="E2247" s="13" t="s">
        <v>4</v>
      </c>
      <c r="F2247" s="13">
        <v>1</v>
      </c>
      <c r="G2247" s="13">
        <v>0.94</v>
      </c>
      <c r="H2247" s="13">
        <v>0.95</v>
      </c>
      <c r="I2247" s="13">
        <v>0.96</v>
      </c>
      <c r="J2247" s="13">
        <v>0.99</v>
      </c>
      <c r="K2247" s="13">
        <v>0.99</v>
      </c>
      <c r="L2247" s="13">
        <v>0.99</v>
      </c>
      <c r="M2247" s="13">
        <v>0.99</v>
      </c>
      <c r="N2247" s="13">
        <v>0.98</v>
      </c>
      <c r="O2247" s="13">
        <v>1.01</v>
      </c>
      <c r="P2247" s="13">
        <v>1.01</v>
      </c>
      <c r="Q2247" s="13">
        <v>1</v>
      </c>
      <c r="R2247" s="13">
        <v>1</v>
      </c>
      <c r="S2247" s="13">
        <v>1</v>
      </c>
      <c r="T2247" s="13">
        <v>1</v>
      </c>
      <c r="U2247" s="13">
        <v>1</v>
      </c>
      <c r="V2247" s="13">
        <v>1.01</v>
      </c>
      <c r="W2247" s="13">
        <v>1.01</v>
      </c>
      <c r="X2247" s="13">
        <v>1.01</v>
      </c>
      <c r="Y2247" s="13">
        <v>1.01</v>
      </c>
      <c r="Z2247" s="13">
        <v>1.01</v>
      </c>
      <c r="AA2247" s="13">
        <v>1.01</v>
      </c>
      <c r="AB2247" s="13">
        <v>1.02</v>
      </c>
      <c r="AC2247" s="13">
        <v>1.03</v>
      </c>
      <c r="AD2247" s="13">
        <v>1.03</v>
      </c>
      <c r="AE2247" s="13">
        <v>1.03</v>
      </c>
      <c r="AF2247" s="13">
        <v>1.04</v>
      </c>
      <c r="AG2247" s="13">
        <v>1.04</v>
      </c>
      <c r="AH2247" s="13">
        <v>1.02</v>
      </c>
      <c r="AI2247" s="13">
        <v>1</v>
      </c>
      <c r="AJ2247" s="13">
        <v>1</v>
      </c>
      <c r="AK2247" s="13">
        <v>0.98</v>
      </c>
    </row>
    <row r="2248" spans="1:37" s="13" customFormat="1" x14ac:dyDescent="0.3">
      <c r="A2248" s="13" t="str">
        <f t="shared" si="54"/>
        <v>SDGbaseTRAv2_UrbAS_BAU_wICAGRcorr_GADJDYNofftestPVAXaamai</v>
      </c>
      <c r="B2248" s="62" t="s">
        <v>221</v>
      </c>
      <c r="C2248" s="63" t="s">
        <v>278</v>
      </c>
      <c r="D2248" s="64" t="s">
        <v>212</v>
      </c>
      <c r="E2248" s="13" t="s">
        <v>5</v>
      </c>
      <c r="F2248" s="13">
        <v>1</v>
      </c>
      <c r="G2248" s="13">
        <v>0.95</v>
      </c>
      <c r="H2248" s="13">
        <v>0.97</v>
      </c>
      <c r="I2248" s="13">
        <v>0.99</v>
      </c>
      <c r="J2248" s="13">
        <v>1.02</v>
      </c>
      <c r="K2248" s="13">
        <v>1.02</v>
      </c>
      <c r="L2248" s="13">
        <v>1.03</v>
      </c>
      <c r="M2248" s="13">
        <v>1.02</v>
      </c>
      <c r="N2248" s="13">
        <v>1.02</v>
      </c>
      <c r="O2248" s="13">
        <v>1.07</v>
      </c>
      <c r="P2248" s="13">
        <v>1.06</v>
      </c>
      <c r="Q2248" s="13">
        <v>1.05</v>
      </c>
      <c r="R2248" s="13">
        <v>1.05</v>
      </c>
      <c r="S2248" s="13">
        <v>1.05</v>
      </c>
      <c r="T2248" s="13">
        <v>1.04</v>
      </c>
      <c r="U2248" s="13">
        <v>1.05</v>
      </c>
      <c r="V2248" s="13">
        <v>1.04</v>
      </c>
      <c r="W2248" s="13">
        <v>1.04</v>
      </c>
      <c r="X2248" s="13">
        <v>1.04</v>
      </c>
      <c r="Y2248" s="13">
        <v>1.04</v>
      </c>
      <c r="Z2248" s="13">
        <v>1.04</v>
      </c>
      <c r="AA2248" s="13">
        <v>1.04</v>
      </c>
      <c r="AB2248" s="13">
        <v>1.05</v>
      </c>
      <c r="AC2248" s="13">
        <v>1.06</v>
      </c>
      <c r="AD2248" s="13">
        <v>1.06</v>
      </c>
      <c r="AE2248" s="13">
        <v>1.06</v>
      </c>
      <c r="AF2248" s="13">
        <v>1.06</v>
      </c>
      <c r="AG2248" s="13">
        <v>1.05</v>
      </c>
      <c r="AH2248" s="13">
        <v>1.02</v>
      </c>
      <c r="AI2248" s="13">
        <v>0.98</v>
      </c>
      <c r="AJ2248" s="13">
        <v>0.96</v>
      </c>
      <c r="AK2248" s="13">
        <v>0.94</v>
      </c>
    </row>
    <row r="2249" spans="1:37" s="13" customFormat="1" x14ac:dyDescent="0.3">
      <c r="A2249" s="13" t="str">
        <f t="shared" si="54"/>
        <v>SDGbaseTRAv2_UrbAS_BAU_wICAGRcorr_GADJDYNofftestPVAXaaoce</v>
      </c>
      <c r="B2249" s="62" t="s">
        <v>221</v>
      </c>
      <c r="C2249" s="63" t="s">
        <v>278</v>
      </c>
      <c r="D2249" s="64" t="s">
        <v>212</v>
      </c>
      <c r="E2249" s="13" t="s">
        <v>6</v>
      </c>
      <c r="F2249" s="13">
        <v>1</v>
      </c>
      <c r="G2249" s="13">
        <v>0.93</v>
      </c>
      <c r="H2249" s="13">
        <v>0.95</v>
      </c>
      <c r="I2249" s="13">
        <v>0.98</v>
      </c>
      <c r="J2249" s="13">
        <v>1.02</v>
      </c>
      <c r="K2249" s="13">
        <v>1.03</v>
      </c>
      <c r="L2249" s="13">
        <v>1.04</v>
      </c>
      <c r="M2249" s="13">
        <v>1.04</v>
      </c>
      <c r="N2249" s="13">
        <v>1.04</v>
      </c>
      <c r="O2249" s="13">
        <v>1.1000000000000001</v>
      </c>
      <c r="P2249" s="13">
        <v>1.1000000000000001</v>
      </c>
      <c r="Q2249" s="13">
        <v>1.0900000000000001</v>
      </c>
      <c r="R2249" s="13">
        <v>1.0900000000000001</v>
      </c>
      <c r="S2249" s="13">
        <v>1.1000000000000001</v>
      </c>
      <c r="T2249" s="13">
        <v>1.1100000000000001</v>
      </c>
      <c r="U2249" s="13">
        <v>1.1200000000000001</v>
      </c>
      <c r="V2249" s="13">
        <v>1.1200000000000001</v>
      </c>
      <c r="W2249" s="13">
        <v>1.1200000000000001</v>
      </c>
      <c r="X2249" s="13">
        <v>1.1299999999999999</v>
      </c>
      <c r="Y2249" s="13">
        <v>1.1299999999999999</v>
      </c>
      <c r="Z2249" s="13">
        <v>1.1399999999999999</v>
      </c>
      <c r="AA2249" s="13">
        <v>1.1399999999999999</v>
      </c>
      <c r="AB2249" s="13">
        <v>1.17</v>
      </c>
      <c r="AC2249" s="13">
        <v>1.18</v>
      </c>
      <c r="AD2249" s="13">
        <v>1.19</v>
      </c>
      <c r="AE2249" s="13">
        <v>1.19</v>
      </c>
      <c r="AF2249" s="13">
        <v>1.2</v>
      </c>
      <c r="AG2249" s="13">
        <v>1.2</v>
      </c>
      <c r="AH2249" s="13">
        <v>1.17</v>
      </c>
      <c r="AI2249" s="13">
        <v>1.1299999999999999</v>
      </c>
      <c r="AJ2249" s="13">
        <v>1.1100000000000001</v>
      </c>
      <c r="AK2249" s="13">
        <v>1.08</v>
      </c>
    </row>
    <row r="2250" spans="1:37" s="13" customFormat="1" x14ac:dyDescent="0.3">
      <c r="A2250" s="13" t="str">
        <f t="shared" si="54"/>
        <v>SDGbaseTRAv2_UrbAS_BAU_wICAGRcorr_GADJDYNofftestPVAXaaveg</v>
      </c>
      <c r="B2250" s="62" t="s">
        <v>221</v>
      </c>
      <c r="C2250" s="63" t="s">
        <v>278</v>
      </c>
      <c r="D2250" s="64" t="s">
        <v>212</v>
      </c>
      <c r="E2250" s="13" t="s">
        <v>7</v>
      </c>
      <c r="F2250" s="13">
        <v>1</v>
      </c>
      <c r="G2250" s="13">
        <v>1</v>
      </c>
      <c r="H2250" s="13">
        <v>0.99</v>
      </c>
      <c r="I2250" s="13">
        <v>0.99</v>
      </c>
      <c r="J2250" s="13">
        <v>1</v>
      </c>
      <c r="K2250" s="13">
        <v>1</v>
      </c>
      <c r="L2250" s="13">
        <v>1</v>
      </c>
      <c r="M2250" s="13">
        <v>0.99</v>
      </c>
      <c r="N2250" s="13">
        <v>0.99</v>
      </c>
      <c r="O2250" s="13">
        <v>0.99</v>
      </c>
      <c r="P2250" s="13">
        <v>0.99</v>
      </c>
      <c r="Q2250" s="13">
        <v>0.99</v>
      </c>
      <c r="R2250" s="13">
        <v>0.99</v>
      </c>
      <c r="S2250" s="13">
        <v>0.99</v>
      </c>
      <c r="T2250" s="13">
        <v>1</v>
      </c>
      <c r="U2250" s="13">
        <v>1</v>
      </c>
      <c r="V2250" s="13">
        <v>1</v>
      </c>
      <c r="W2250" s="13">
        <v>1</v>
      </c>
      <c r="X2250" s="13">
        <v>1</v>
      </c>
      <c r="Y2250" s="13">
        <v>1</v>
      </c>
      <c r="Z2250" s="13">
        <v>1</v>
      </c>
      <c r="AA2250" s="13">
        <v>1</v>
      </c>
      <c r="AB2250" s="13">
        <v>1</v>
      </c>
      <c r="AC2250" s="13">
        <v>1</v>
      </c>
      <c r="AD2250" s="13">
        <v>1</v>
      </c>
      <c r="AE2250" s="13">
        <v>1</v>
      </c>
      <c r="AF2250" s="13">
        <v>1.01</v>
      </c>
      <c r="AG2250" s="13">
        <v>1.01</v>
      </c>
      <c r="AH2250" s="13">
        <v>0.99</v>
      </c>
      <c r="AI2250" s="13">
        <v>0.98</v>
      </c>
      <c r="AJ2250" s="13">
        <v>0.97</v>
      </c>
      <c r="AK2250" s="13">
        <v>0.96</v>
      </c>
    </row>
    <row r="2251" spans="1:37" s="13" customFormat="1" x14ac:dyDescent="0.3">
      <c r="A2251" s="13" t="str">
        <f t="shared" si="54"/>
        <v>SDGbaseTRAv2_UrbAS_BAU_wICAGRcorr_GADJDYNofftestPVAXaaofr</v>
      </c>
      <c r="B2251" s="62" t="s">
        <v>221</v>
      </c>
      <c r="C2251" s="63" t="s">
        <v>278</v>
      </c>
      <c r="D2251" s="64" t="s">
        <v>212</v>
      </c>
      <c r="E2251" s="13" t="s">
        <v>8</v>
      </c>
      <c r="F2251" s="13">
        <v>1</v>
      </c>
      <c r="G2251" s="13">
        <v>1.01</v>
      </c>
      <c r="H2251" s="13">
        <v>1</v>
      </c>
      <c r="I2251" s="13">
        <v>1</v>
      </c>
      <c r="J2251" s="13">
        <v>1</v>
      </c>
      <c r="K2251" s="13">
        <v>1</v>
      </c>
      <c r="L2251" s="13">
        <v>1</v>
      </c>
      <c r="M2251" s="13">
        <v>1</v>
      </c>
      <c r="N2251" s="13">
        <v>1</v>
      </c>
      <c r="O2251" s="13">
        <v>1.02</v>
      </c>
      <c r="P2251" s="13">
        <v>1.01</v>
      </c>
      <c r="Q2251" s="13">
        <v>1.01</v>
      </c>
      <c r="R2251" s="13">
        <v>1</v>
      </c>
      <c r="S2251" s="13">
        <v>1.01</v>
      </c>
      <c r="T2251" s="13">
        <v>1.01</v>
      </c>
      <c r="U2251" s="13">
        <v>1.01</v>
      </c>
      <c r="V2251" s="13">
        <v>1.01</v>
      </c>
      <c r="W2251" s="13">
        <v>1.01</v>
      </c>
      <c r="X2251" s="13">
        <v>1.01</v>
      </c>
      <c r="Y2251" s="13">
        <v>1.01</v>
      </c>
      <c r="Z2251" s="13">
        <v>1.01</v>
      </c>
      <c r="AA2251" s="13">
        <v>1.01</v>
      </c>
      <c r="AB2251" s="13">
        <v>1.01</v>
      </c>
      <c r="AC2251" s="13">
        <v>1.01</v>
      </c>
      <c r="AD2251" s="13">
        <v>1.01</v>
      </c>
      <c r="AE2251" s="13">
        <v>1.01</v>
      </c>
      <c r="AF2251" s="13">
        <v>1.02</v>
      </c>
      <c r="AG2251" s="13">
        <v>1.01</v>
      </c>
      <c r="AH2251" s="13">
        <v>1</v>
      </c>
      <c r="AI2251" s="13">
        <v>0.98</v>
      </c>
      <c r="AJ2251" s="13">
        <v>0.97</v>
      </c>
      <c r="AK2251" s="13">
        <v>0.96</v>
      </c>
    </row>
    <row r="2252" spans="1:37" s="13" customFormat="1" x14ac:dyDescent="0.3">
      <c r="A2252" s="13" t="str">
        <f t="shared" si="54"/>
        <v>SDGbaseTRAv2_UrbAS_BAU_wICAGRcorr_GADJDYNofftestPVAXaagra</v>
      </c>
      <c r="B2252" s="62" t="s">
        <v>221</v>
      </c>
      <c r="C2252" s="63" t="s">
        <v>278</v>
      </c>
      <c r="D2252" s="64" t="s">
        <v>212</v>
      </c>
      <c r="E2252" s="13" t="s">
        <v>9</v>
      </c>
      <c r="F2252" s="13">
        <v>1</v>
      </c>
      <c r="G2252" s="13">
        <v>1.03</v>
      </c>
      <c r="H2252" s="13">
        <v>1.03</v>
      </c>
      <c r="I2252" s="13">
        <v>1.02</v>
      </c>
      <c r="J2252" s="13">
        <v>1.02</v>
      </c>
      <c r="K2252" s="13">
        <v>1.02</v>
      </c>
      <c r="L2252" s="13">
        <v>1.02</v>
      </c>
      <c r="M2252" s="13">
        <v>1.03</v>
      </c>
      <c r="N2252" s="13">
        <v>1.03</v>
      </c>
      <c r="O2252" s="13">
        <v>1.05</v>
      </c>
      <c r="P2252" s="13">
        <v>1.05</v>
      </c>
      <c r="Q2252" s="13">
        <v>1.05</v>
      </c>
      <c r="R2252" s="13">
        <v>1.05</v>
      </c>
      <c r="S2252" s="13">
        <v>1.05</v>
      </c>
      <c r="T2252" s="13">
        <v>1.05</v>
      </c>
      <c r="U2252" s="13">
        <v>1.06</v>
      </c>
      <c r="V2252" s="13">
        <v>1.06</v>
      </c>
      <c r="W2252" s="13">
        <v>1.06</v>
      </c>
      <c r="X2252" s="13">
        <v>1.07</v>
      </c>
      <c r="Y2252" s="13">
        <v>1.07</v>
      </c>
      <c r="Z2252" s="13">
        <v>1.06</v>
      </c>
      <c r="AA2252" s="13">
        <v>1.06</v>
      </c>
      <c r="AB2252" s="13">
        <v>1.07</v>
      </c>
      <c r="AC2252" s="13">
        <v>1.07</v>
      </c>
      <c r="AD2252" s="13">
        <v>1.07</v>
      </c>
      <c r="AE2252" s="13">
        <v>1.07</v>
      </c>
      <c r="AF2252" s="13">
        <v>1.07</v>
      </c>
      <c r="AG2252" s="13">
        <v>1.06</v>
      </c>
      <c r="AH2252" s="13">
        <v>1.04</v>
      </c>
      <c r="AI2252" s="13">
        <v>1.02</v>
      </c>
      <c r="AJ2252" s="13">
        <v>1.01</v>
      </c>
      <c r="AK2252" s="13">
        <v>0.99</v>
      </c>
    </row>
    <row r="2253" spans="1:37" s="13" customFormat="1" x14ac:dyDescent="0.3">
      <c r="A2253" s="13" t="str">
        <f t="shared" si="54"/>
        <v>SDGbaseTRAv2_UrbAS_BAU_wICAGRcorr_GADJDYNofftestPVAXaaoil</v>
      </c>
      <c r="B2253" s="62" t="s">
        <v>221</v>
      </c>
      <c r="C2253" s="63" t="s">
        <v>278</v>
      </c>
      <c r="D2253" s="64" t="s">
        <v>212</v>
      </c>
      <c r="E2253" s="13" t="s">
        <v>10</v>
      </c>
      <c r="F2253" s="13">
        <v>1</v>
      </c>
      <c r="G2253" s="13">
        <v>0.92</v>
      </c>
      <c r="H2253" s="13">
        <v>0.93</v>
      </c>
      <c r="I2253" s="13">
        <v>0.97</v>
      </c>
      <c r="J2253" s="13">
        <v>1</v>
      </c>
      <c r="K2253" s="13">
        <v>1</v>
      </c>
      <c r="L2253" s="13">
        <v>1.01</v>
      </c>
      <c r="M2253" s="13">
        <v>1.01</v>
      </c>
      <c r="N2253" s="13">
        <v>1.01</v>
      </c>
      <c r="O2253" s="13">
        <v>1.03</v>
      </c>
      <c r="P2253" s="13">
        <v>1.03</v>
      </c>
      <c r="Q2253" s="13">
        <v>1.03</v>
      </c>
      <c r="R2253" s="13">
        <v>1.04</v>
      </c>
      <c r="S2253" s="13">
        <v>1.05</v>
      </c>
      <c r="T2253" s="13">
        <v>1.06</v>
      </c>
      <c r="U2253" s="13">
        <v>1.07</v>
      </c>
      <c r="V2253" s="13">
        <v>1.07</v>
      </c>
      <c r="W2253" s="13">
        <v>1.08</v>
      </c>
      <c r="X2253" s="13">
        <v>1.08</v>
      </c>
      <c r="Y2253" s="13">
        <v>1.0900000000000001</v>
      </c>
      <c r="Z2253" s="13">
        <v>1.1000000000000001</v>
      </c>
      <c r="AA2253" s="13">
        <v>1.1100000000000001</v>
      </c>
      <c r="AB2253" s="13">
        <v>1.1200000000000001</v>
      </c>
      <c r="AC2253" s="13">
        <v>1.1299999999999999</v>
      </c>
      <c r="AD2253" s="13">
        <v>1.1299999999999999</v>
      </c>
      <c r="AE2253" s="13">
        <v>1.1399999999999999</v>
      </c>
      <c r="AF2253" s="13">
        <v>1.1499999999999999</v>
      </c>
      <c r="AG2253" s="13">
        <v>1.1499999999999999</v>
      </c>
      <c r="AH2253" s="13">
        <v>1.1299999999999999</v>
      </c>
      <c r="AI2253" s="13">
        <v>1.1100000000000001</v>
      </c>
      <c r="AJ2253" s="13">
        <v>1.1000000000000001</v>
      </c>
      <c r="AK2253" s="13">
        <v>1.08</v>
      </c>
    </row>
    <row r="2254" spans="1:37" s="13" customFormat="1" x14ac:dyDescent="0.3">
      <c r="A2254" s="13" t="str">
        <f t="shared" si="54"/>
        <v>SDGbaseTRAv2_UrbAS_BAU_wICAGRcorr_GADJDYNofftestPVAXaatub</v>
      </c>
      <c r="B2254" s="62" t="s">
        <v>221</v>
      </c>
      <c r="C2254" s="63" t="s">
        <v>278</v>
      </c>
      <c r="D2254" s="64" t="s">
        <v>212</v>
      </c>
      <c r="E2254" s="13" t="s">
        <v>11</v>
      </c>
      <c r="F2254" s="13">
        <v>1</v>
      </c>
      <c r="G2254" s="13">
        <v>0.98</v>
      </c>
      <c r="H2254" s="13">
        <v>0.97</v>
      </c>
      <c r="I2254" s="13">
        <v>0.98</v>
      </c>
      <c r="J2254" s="13">
        <v>0.98</v>
      </c>
      <c r="K2254" s="13">
        <v>0.98</v>
      </c>
      <c r="L2254" s="13">
        <v>0.98</v>
      </c>
      <c r="M2254" s="13">
        <v>0.98</v>
      </c>
      <c r="N2254" s="13">
        <v>0.98</v>
      </c>
      <c r="O2254" s="13">
        <v>0.98</v>
      </c>
      <c r="P2254" s="13">
        <v>0.98</v>
      </c>
      <c r="Q2254" s="13">
        <v>0.97</v>
      </c>
      <c r="R2254" s="13">
        <v>0.98</v>
      </c>
      <c r="S2254" s="13">
        <v>0.98</v>
      </c>
      <c r="T2254" s="13">
        <v>0.98</v>
      </c>
      <c r="U2254" s="13">
        <v>0.98</v>
      </c>
      <c r="V2254" s="13">
        <v>0.98</v>
      </c>
      <c r="W2254" s="13">
        <v>0.99</v>
      </c>
      <c r="X2254" s="13">
        <v>0.98</v>
      </c>
      <c r="Y2254" s="13">
        <v>0.98</v>
      </c>
      <c r="Z2254" s="13">
        <v>0.99</v>
      </c>
      <c r="AA2254" s="13">
        <v>0.99</v>
      </c>
      <c r="AB2254" s="13">
        <v>0.99</v>
      </c>
      <c r="AC2254" s="13">
        <v>0.99</v>
      </c>
      <c r="AD2254" s="13">
        <v>0.99</v>
      </c>
      <c r="AE2254" s="13">
        <v>0.99</v>
      </c>
      <c r="AF2254" s="13">
        <v>0.99</v>
      </c>
      <c r="AG2254" s="13">
        <v>0.99</v>
      </c>
      <c r="AH2254" s="13">
        <v>0.97</v>
      </c>
      <c r="AI2254" s="13">
        <v>0.96</v>
      </c>
      <c r="AJ2254" s="13">
        <v>0.95</v>
      </c>
      <c r="AK2254" s="13">
        <v>0.95</v>
      </c>
    </row>
    <row r="2255" spans="1:37" s="13" customFormat="1" x14ac:dyDescent="0.3">
      <c r="A2255" s="13" t="str">
        <f t="shared" ref="A2255:A2318" si="55">_xlfn.CONCAT(C2255,D2255,E2255)</f>
        <v>SDGbaseTRAv2_UrbAS_BAU_wICAGRcorr_GADJDYNofftestPVAXaapul</v>
      </c>
      <c r="B2255" s="62" t="s">
        <v>221</v>
      </c>
      <c r="C2255" s="63" t="s">
        <v>278</v>
      </c>
      <c r="D2255" s="64" t="s">
        <v>212</v>
      </c>
      <c r="E2255" s="13" t="s">
        <v>12</v>
      </c>
      <c r="F2255" s="13">
        <v>1</v>
      </c>
      <c r="G2255" s="13">
        <v>0.95</v>
      </c>
      <c r="H2255" s="13">
        <v>0.94</v>
      </c>
      <c r="I2255" s="13">
        <v>0.96</v>
      </c>
      <c r="J2255" s="13">
        <v>0.98</v>
      </c>
      <c r="K2255" s="13">
        <v>0.98</v>
      </c>
      <c r="L2255" s="13">
        <v>0.98</v>
      </c>
      <c r="M2255" s="13">
        <v>0.97</v>
      </c>
      <c r="N2255" s="13">
        <v>0.96</v>
      </c>
      <c r="O2255" s="13">
        <v>0.96</v>
      </c>
      <c r="P2255" s="13">
        <v>0.95</v>
      </c>
      <c r="Q2255" s="13">
        <v>0.95</v>
      </c>
      <c r="R2255" s="13">
        <v>0.95</v>
      </c>
      <c r="S2255" s="13">
        <v>0.95</v>
      </c>
      <c r="T2255" s="13">
        <v>0.96</v>
      </c>
      <c r="U2255" s="13">
        <v>0.96</v>
      </c>
      <c r="V2255" s="13">
        <v>0.96</v>
      </c>
      <c r="W2255" s="13">
        <v>0.96</v>
      </c>
      <c r="X2255" s="13">
        <v>0.96</v>
      </c>
      <c r="Y2255" s="13">
        <v>0.96</v>
      </c>
      <c r="Z2255" s="13">
        <v>0.96</v>
      </c>
      <c r="AA2255" s="13">
        <v>0.97</v>
      </c>
      <c r="AB2255" s="13">
        <v>0.97</v>
      </c>
      <c r="AC2255" s="13">
        <v>0.97</v>
      </c>
      <c r="AD2255" s="13">
        <v>0.97</v>
      </c>
      <c r="AE2255" s="13">
        <v>0.98</v>
      </c>
      <c r="AF2255" s="13">
        <v>0.98</v>
      </c>
      <c r="AG2255" s="13">
        <v>0.99</v>
      </c>
      <c r="AH2255" s="13">
        <v>0.98</v>
      </c>
      <c r="AI2255" s="13">
        <v>0.97</v>
      </c>
      <c r="AJ2255" s="13">
        <v>0.98</v>
      </c>
      <c r="AK2255" s="13">
        <v>0.98</v>
      </c>
    </row>
    <row r="2256" spans="1:37" s="13" customFormat="1" x14ac:dyDescent="0.3">
      <c r="A2256" s="13" t="str">
        <f t="shared" si="55"/>
        <v>SDGbaseTRAv2_UrbAS_BAU_wICAGRcorr_GADJDYNofftestPVAXaasug</v>
      </c>
      <c r="B2256" s="62" t="s">
        <v>221</v>
      </c>
      <c r="C2256" s="63" t="s">
        <v>278</v>
      </c>
      <c r="D2256" s="64" t="s">
        <v>212</v>
      </c>
      <c r="E2256" s="13" t="s">
        <v>13</v>
      </c>
      <c r="F2256" s="13">
        <v>1</v>
      </c>
      <c r="G2256" s="13">
        <v>0.98</v>
      </c>
      <c r="H2256" s="13">
        <v>0.97</v>
      </c>
      <c r="I2256" s="13">
        <v>0.97</v>
      </c>
      <c r="J2256" s="13">
        <v>0.99</v>
      </c>
      <c r="K2256" s="13">
        <v>0.98</v>
      </c>
      <c r="L2256" s="13">
        <v>0.98</v>
      </c>
      <c r="M2256" s="13">
        <v>0.98</v>
      </c>
      <c r="N2256" s="13">
        <v>0.98</v>
      </c>
      <c r="O2256" s="13">
        <v>0.99</v>
      </c>
      <c r="P2256" s="13">
        <v>0.98</v>
      </c>
      <c r="Q2256" s="13">
        <v>0.97</v>
      </c>
      <c r="R2256" s="13">
        <v>0.97</v>
      </c>
      <c r="S2256" s="13">
        <v>0.97</v>
      </c>
      <c r="T2256" s="13">
        <v>0.97</v>
      </c>
      <c r="U2256" s="13">
        <v>0.97</v>
      </c>
      <c r="V2256" s="13">
        <v>0.97</v>
      </c>
      <c r="W2256" s="13">
        <v>0.97</v>
      </c>
      <c r="X2256" s="13">
        <v>0.97</v>
      </c>
      <c r="Y2256" s="13">
        <v>0.97</v>
      </c>
      <c r="Z2256" s="13">
        <v>0.97</v>
      </c>
      <c r="AA2256" s="13">
        <v>0.97</v>
      </c>
      <c r="AB2256" s="13">
        <v>0.98</v>
      </c>
      <c r="AC2256" s="13">
        <v>0.97</v>
      </c>
      <c r="AD2256" s="13">
        <v>0.97</v>
      </c>
      <c r="AE2256" s="13">
        <v>0.97</v>
      </c>
      <c r="AF2256" s="13">
        <v>0.97</v>
      </c>
      <c r="AG2256" s="13">
        <v>0.98</v>
      </c>
      <c r="AH2256" s="13">
        <v>0.96</v>
      </c>
      <c r="AI2256" s="13">
        <v>0.95</v>
      </c>
      <c r="AJ2256" s="13">
        <v>0.95</v>
      </c>
      <c r="AK2256" s="13">
        <v>0.95</v>
      </c>
    </row>
    <row r="2257" spans="1:37" s="13" customFormat="1" x14ac:dyDescent="0.3">
      <c r="A2257" s="13" t="str">
        <f t="shared" si="55"/>
        <v>SDGbaseTRAv2_UrbAS_BAU_wICAGRcorr_GADJDYNofftestPVAXaaoth</v>
      </c>
      <c r="B2257" s="62" t="s">
        <v>221</v>
      </c>
      <c r="C2257" s="63" t="s">
        <v>278</v>
      </c>
      <c r="D2257" s="64" t="s">
        <v>212</v>
      </c>
      <c r="E2257" s="13" t="s">
        <v>14</v>
      </c>
      <c r="F2257" s="13">
        <v>1</v>
      </c>
      <c r="G2257" s="13">
        <v>0.93</v>
      </c>
      <c r="H2257" s="13">
        <v>0.96</v>
      </c>
      <c r="I2257" s="13">
        <v>0.97</v>
      </c>
      <c r="J2257" s="13">
        <v>0.98</v>
      </c>
      <c r="K2257" s="13">
        <v>1</v>
      </c>
      <c r="L2257" s="13">
        <v>1.02</v>
      </c>
      <c r="M2257" s="13">
        <v>1.04</v>
      </c>
      <c r="N2257" s="13">
        <v>1.06</v>
      </c>
      <c r="O2257" s="13">
        <v>1.1399999999999999</v>
      </c>
      <c r="P2257" s="13">
        <v>1.17</v>
      </c>
      <c r="Q2257" s="13">
        <v>1.17</v>
      </c>
      <c r="R2257" s="13">
        <v>1.19</v>
      </c>
      <c r="S2257" s="13">
        <v>1.21</v>
      </c>
      <c r="T2257" s="13">
        <v>1.23</v>
      </c>
      <c r="U2257" s="13">
        <v>1.26</v>
      </c>
      <c r="V2257" s="13">
        <v>1.29</v>
      </c>
      <c r="W2257" s="13">
        <v>1.32</v>
      </c>
      <c r="X2257" s="13">
        <v>1.36</v>
      </c>
      <c r="Y2257" s="13">
        <v>1.39</v>
      </c>
      <c r="Z2257" s="13">
        <v>1.42</v>
      </c>
      <c r="AA2257" s="13">
        <v>1.45</v>
      </c>
      <c r="AB2257" s="13">
        <v>1.49</v>
      </c>
      <c r="AC2257" s="13">
        <v>1.52</v>
      </c>
      <c r="AD2257" s="13">
        <v>1.54</v>
      </c>
      <c r="AE2257" s="13">
        <v>1.57</v>
      </c>
      <c r="AF2257" s="13">
        <v>1.59</v>
      </c>
      <c r="AG2257" s="13">
        <v>1.62</v>
      </c>
      <c r="AH2257" s="13">
        <v>1.58</v>
      </c>
      <c r="AI2257" s="13">
        <v>1.52</v>
      </c>
      <c r="AJ2257" s="13">
        <v>1.47</v>
      </c>
      <c r="AK2257" s="13">
        <v>1.41</v>
      </c>
    </row>
    <row r="2258" spans="1:37" s="13" customFormat="1" x14ac:dyDescent="0.3">
      <c r="A2258" s="13" t="str">
        <f t="shared" si="55"/>
        <v>SDGbaseTRAv2_UrbAS_BAU_wICAGRcorr_GADJDYNofftestPVAXalani</v>
      </c>
      <c r="B2258" s="62" t="s">
        <v>221</v>
      </c>
      <c r="C2258" s="63" t="s">
        <v>278</v>
      </c>
      <c r="D2258" s="64" t="s">
        <v>212</v>
      </c>
      <c r="E2258" s="13" t="s">
        <v>15</v>
      </c>
      <c r="F2258" s="13">
        <v>1</v>
      </c>
      <c r="G2258" s="13">
        <v>0.8</v>
      </c>
      <c r="H2258" s="13">
        <v>0.85</v>
      </c>
      <c r="I2258" s="13">
        <v>0.87</v>
      </c>
      <c r="J2258" s="13">
        <v>0.89</v>
      </c>
      <c r="K2258" s="13">
        <v>0.9</v>
      </c>
      <c r="L2258" s="13">
        <v>0.9</v>
      </c>
      <c r="M2258" s="13">
        <v>0.9</v>
      </c>
      <c r="N2258" s="13">
        <v>0.9</v>
      </c>
      <c r="O2258" s="13">
        <v>0.96</v>
      </c>
      <c r="P2258" s="13">
        <v>0.94</v>
      </c>
      <c r="Q2258" s="13">
        <v>0.93</v>
      </c>
      <c r="R2258" s="13">
        <v>0.92</v>
      </c>
      <c r="S2258" s="13">
        <v>0.92</v>
      </c>
      <c r="T2258" s="13">
        <v>0.92</v>
      </c>
      <c r="U2258" s="13">
        <v>0.92</v>
      </c>
      <c r="V2258" s="13">
        <v>0.92</v>
      </c>
      <c r="W2258" s="13">
        <v>0.93</v>
      </c>
      <c r="X2258" s="13">
        <v>0.93</v>
      </c>
      <c r="Y2258" s="13">
        <v>0.93</v>
      </c>
      <c r="Z2258" s="13">
        <v>0.93</v>
      </c>
      <c r="AA2258" s="13">
        <v>0.93</v>
      </c>
      <c r="AB2258" s="13">
        <v>0.95</v>
      </c>
      <c r="AC2258" s="13">
        <v>0.95</v>
      </c>
      <c r="AD2258" s="13">
        <v>0.94</v>
      </c>
      <c r="AE2258" s="13">
        <v>0.94</v>
      </c>
      <c r="AF2258" s="13">
        <v>0.94</v>
      </c>
      <c r="AG2258" s="13">
        <v>0.94</v>
      </c>
      <c r="AH2258" s="13">
        <v>0.97</v>
      </c>
      <c r="AI2258" s="13">
        <v>0.98</v>
      </c>
      <c r="AJ2258" s="13">
        <v>0.99</v>
      </c>
      <c r="AK2258" s="13">
        <v>0.99</v>
      </c>
    </row>
    <row r="2259" spans="1:37" s="13" customFormat="1" x14ac:dyDescent="0.3">
      <c r="A2259" s="13" t="str">
        <f t="shared" si="55"/>
        <v>SDGbaseTRAv2_UrbAS_BAU_wICAGRcorr_GADJDYNofftestPVAXafore</v>
      </c>
      <c r="B2259" s="62" t="s">
        <v>221</v>
      </c>
      <c r="C2259" s="63" t="s">
        <v>278</v>
      </c>
      <c r="D2259" s="64" t="s">
        <v>212</v>
      </c>
      <c r="E2259" s="13" t="s">
        <v>16</v>
      </c>
      <c r="F2259" s="13">
        <v>1</v>
      </c>
      <c r="G2259" s="13">
        <v>0.96</v>
      </c>
      <c r="H2259" s="13">
        <v>0.95</v>
      </c>
      <c r="I2259" s="13">
        <v>0.96</v>
      </c>
      <c r="J2259" s="13">
        <v>0.97</v>
      </c>
      <c r="K2259" s="13">
        <v>0.96</v>
      </c>
      <c r="L2259" s="13">
        <v>0.96</v>
      </c>
      <c r="M2259" s="13">
        <v>0.96</v>
      </c>
      <c r="N2259" s="13">
        <v>0.96</v>
      </c>
      <c r="O2259" s="13">
        <v>0.97</v>
      </c>
      <c r="P2259" s="13">
        <v>0.97</v>
      </c>
      <c r="Q2259" s="13">
        <v>0.96</v>
      </c>
      <c r="R2259" s="13">
        <v>0.96</v>
      </c>
      <c r="S2259" s="13">
        <v>0.96</v>
      </c>
      <c r="T2259" s="13">
        <v>0.96</v>
      </c>
      <c r="U2259" s="13">
        <v>0.96</v>
      </c>
      <c r="V2259" s="13">
        <v>0.97</v>
      </c>
      <c r="W2259" s="13">
        <v>0.97</v>
      </c>
      <c r="X2259" s="13">
        <v>0.98</v>
      </c>
      <c r="Y2259" s="13">
        <v>0.98</v>
      </c>
      <c r="Z2259" s="13">
        <v>0.98</v>
      </c>
      <c r="AA2259" s="13">
        <v>0.98</v>
      </c>
      <c r="AB2259" s="13">
        <v>0.98</v>
      </c>
      <c r="AC2259" s="13">
        <v>0.97</v>
      </c>
      <c r="AD2259" s="13">
        <v>0.97</v>
      </c>
      <c r="AE2259" s="13">
        <v>0.97</v>
      </c>
      <c r="AF2259" s="13">
        <v>0.98</v>
      </c>
      <c r="AG2259" s="13">
        <v>0.97</v>
      </c>
      <c r="AH2259" s="13">
        <v>0.96</v>
      </c>
      <c r="AI2259" s="13">
        <v>0.96</v>
      </c>
      <c r="AJ2259" s="13">
        <v>0.95</v>
      </c>
      <c r="AK2259" s="13">
        <v>0.95</v>
      </c>
    </row>
    <row r="2260" spans="1:37" s="13" customFormat="1" x14ac:dyDescent="0.3">
      <c r="A2260" s="13" t="str">
        <f t="shared" si="55"/>
        <v>SDGbaseTRAv2_UrbAS_BAU_wICAGRcorr_GADJDYNofftestPVAXafish</v>
      </c>
      <c r="B2260" s="62" t="s">
        <v>221</v>
      </c>
      <c r="C2260" s="63" t="s">
        <v>278</v>
      </c>
      <c r="D2260" s="64" t="s">
        <v>212</v>
      </c>
      <c r="E2260" s="13" t="s">
        <v>17</v>
      </c>
      <c r="F2260" s="13">
        <v>1</v>
      </c>
      <c r="G2260" s="13">
        <v>0.93</v>
      </c>
      <c r="H2260" s="13">
        <v>0.94</v>
      </c>
      <c r="I2260" s="13">
        <v>0.93</v>
      </c>
      <c r="J2260" s="13">
        <v>0.93</v>
      </c>
      <c r="K2260" s="13">
        <v>0.93</v>
      </c>
      <c r="L2260" s="13">
        <v>0.93</v>
      </c>
      <c r="M2260" s="13">
        <v>0.93</v>
      </c>
      <c r="N2260" s="13">
        <v>0.93</v>
      </c>
      <c r="O2260" s="13">
        <v>0.97</v>
      </c>
      <c r="P2260" s="13">
        <v>0.96</v>
      </c>
      <c r="Q2260" s="13">
        <v>0.95</v>
      </c>
      <c r="R2260" s="13">
        <v>0.95</v>
      </c>
      <c r="S2260" s="13">
        <v>0.95</v>
      </c>
      <c r="T2260" s="13">
        <v>0.95</v>
      </c>
      <c r="U2260" s="13">
        <v>0.95</v>
      </c>
      <c r="V2260" s="13">
        <v>0.95</v>
      </c>
      <c r="W2260" s="13">
        <v>0.95</v>
      </c>
      <c r="X2260" s="13">
        <v>0.95</v>
      </c>
      <c r="Y2260" s="13">
        <v>0.95</v>
      </c>
      <c r="Z2260" s="13">
        <v>0.95</v>
      </c>
      <c r="AA2260" s="13">
        <v>0.95</v>
      </c>
      <c r="AB2260" s="13">
        <v>0.97</v>
      </c>
      <c r="AC2260" s="13">
        <v>0.97</v>
      </c>
      <c r="AD2260" s="13">
        <v>0.97</v>
      </c>
      <c r="AE2260" s="13">
        <v>0.97</v>
      </c>
      <c r="AF2260" s="13">
        <v>0.97</v>
      </c>
      <c r="AG2260" s="13">
        <v>0.97</v>
      </c>
      <c r="AH2260" s="13">
        <v>0.98</v>
      </c>
      <c r="AI2260" s="13">
        <v>0.98</v>
      </c>
      <c r="AJ2260" s="13">
        <v>0.98</v>
      </c>
      <c r="AK2260" s="13">
        <v>0.98</v>
      </c>
    </row>
    <row r="2261" spans="1:37" s="13" customFormat="1" x14ac:dyDescent="0.3">
      <c r="A2261" s="13" t="str">
        <f t="shared" si="55"/>
        <v>SDGbaseTRAv2_UrbAS_BAU_wICAGRcorr_GADJDYNofftestPVAXacoal</v>
      </c>
      <c r="B2261" s="62" t="s">
        <v>221</v>
      </c>
      <c r="C2261" s="63" t="s">
        <v>278</v>
      </c>
      <c r="D2261" s="64" t="s">
        <v>212</v>
      </c>
      <c r="E2261" s="13" t="s">
        <v>18</v>
      </c>
      <c r="F2261" s="13">
        <v>1</v>
      </c>
      <c r="G2261" s="13">
        <v>1.03</v>
      </c>
      <c r="H2261" s="13">
        <v>1.05</v>
      </c>
      <c r="I2261" s="13">
        <v>1.04</v>
      </c>
      <c r="J2261" s="13">
        <v>1.04</v>
      </c>
      <c r="K2261" s="13">
        <v>1.04</v>
      </c>
      <c r="L2261" s="13">
        <v>1.04</v>
      </c>
      <c r="M2261" s="13">
        <v>1.05</v>
      </c>
      <c r="N2261" s="13">
        <v>1.06</v>
      </c>
      <c r="O2261" s="13">
        <v>1.1100000000000001</v>
      </c>
      <c r="P2261" s="13">
        <v>1.1200000000000001</v>
      </c>
      <c r="Q2261" s="13">
        <v>1.1299999999999999</v>
      </c>
      <c r="R2261" s="13">
        <v>1.1399999999999999</v>
      </c>
      <c r="S2261" s="13">
        <v>1.1399999999999999</v>
      </c>
      <c r="T2261" s="13">
        <v>1.1499999999999999</v>
      </c>
      <c r="U2261" s="13">
        <v>1.1599999999999999</v>
      </c>
      <c r="V2261" s="13">
        <v>1.1599999999999999</v>
      </c>
      <c r="W2261" s="13">
        <v>1.17</v>
      </c>
      <c r="X2261" s="13">
        <v>1.17</v>
      </c>
      <c r="Y2261" s="13">
        <v>1.19</v>
      </c>
      <c r="Z2261" s="13">
        <v>1.19</v>
      </c>
      <c r="AA2261" s="13">
        <v>1.21</v>
      </c>
      <c r="AB2261" s="13">
        <v>1.23</v>
      </c>
      <c r="AC2261" s="13">
        <v>1.25</v>
      </c>
      <c r="AD2261" s="13">
        <v>1.27</v>
      </c>
      <c r="AE2261" s="13">
        <v>1.29</v>
      </c>
      <c r="AF2261" s="13">
        <v>1.31</v>
      </c>
      <c r="AG2261" s="13">
        <v>1.34</v>
      </c>
      <c r="AH2261" s="13">
        <v>1.38</v>
      </c>
      <c r="AI2261" s="13">
        <v>1.42</v>
      </c>
      <c r="AJ2261" s="13">
        <v>1.51</v>
      </c>
      <c r="AK2261" s="13">
        <v>1.68</v>
      </c>
    </row>
    <row r="2262" spans="1:37" s="13" customFormat="1" x14ac:dyDescent="0.3">
      <c r="A2262" s="13" t="str">
        <f t="shared" si="55"/>
        <v>SDGbaseTRAv2_UrbAS_BAU_wICAGRcorr_GADJDYNofftestPVAXagold</v>
      </c>
      <c r="B2262" s="62" t="s">
        <v>221</v>
      </c>
      <c r="C2262" s="63" t="s">
        <v>278</v>
      </c>
      <c r="D2262" s="64" t="s">
        <v>212</v>
      </c>
      <c r="E2262" s="13" t="s">
        <v>19</v>
      </c>
      <c r="F2262" s="13">
        <v>1</v>
      </c>
      <c r="G2262" s="13">
        <v>0.98</v>
      </c>
      <c r="H2262" s="13">
        <v>1</v>
      </c>
      <c r="I2262" s="13">
        <v>1</v>
      </c>
      <c r="J2262" s="13">
        <v>1</v>
      </c>
      <c r="K2262" s="13">
        <v>1.01</v>
      </c>
      <c r="L2262" s="13">
        <v>1.02</v>
      </c>
      <c r="M2262" s="13">
        <v>1.04</v>
      </c>
      <c r="N2262" s="13">
        <v>1.07</v>
      </c>
      <c r="O2262" s="13">
        <v>1.1499999999999999</v>
      </c>
      <c r="P2262" s="13">
        <v>1.18</v>
      </c>
      <c r="Q2262" s="13">
        <v>1.19</v>
      </c>
      <c r="R2262" s="13">
        <v>1.2</v>
      </c>
      <c r="S2262" s="13">
        <v>1.21</v>
      </c>
      <c r="T2262" s="13">
        <v>1.23</v>
      </c>
      <c r="U2262" s="13">
        <v>1.24</v>
      </c>
      <c r="V2262" s="13">
        <v>1.26</v>
      </c>
      <c r="W2262" s="13">
        <v>1.27</v>
      </c>
      <c r="X2262" s="13">
        <v>1.3</v>
      </c>
      <c r="Y2262" s="13">
        <v>1.31</v>
      </c>
      <c r="Z2262" s="13">
        <v>1.32</v>
      </c>
      <c r="AA2262" s="13">
        <v>1.33</v>
      </c>
      <c r="AB2262" s="13">
        <v>1.35</v>
      </c>
      <c r="AC2262" s="13">
        <v>1.37</v>
      </c>
      <c r="AD2262" s="13">
        <v>1.38</v>
      </c>
      <c r="AE2262" s="13">
        <v>1.38</v>
      </c>
      <c r="AF2262" s="13">
        <v>1.39</v>
      </c>
      <c r="AG2262" s="13">
        <v>1.35</v>
      </c>
      <c r="AH2262" s="13">
        <v>1.29</v>
      </c>
      <c r="AI2262" s="13">
        <v>1.21</v>
      </c>
      <c r="AJ2262" s="13">
        <v>1.1399999999999999</v>
      </c>
      <c r="AK2262" s="13">
        <v>1.05</v>
      </c>
    </row>
    <row r="2263" spans="1:37" s="13" customFormat="1" x14ac:dyDescent="0.3">
      <c r="A2263" s="13" t="str">
        <f t="shared" si="55"/>
        <v>SDGbaseTRAv2_UrbAS_BAU_wICAGRcorr_GADJDYNofftestPVAXangas</v>
      </c>
      <c r="B2263" s="62" t="s">
        <v>221</v>
      </c>
      <c r="C2263" s="63" t="s">
        <v>278</v>
      </c>
      <c r="D2263" s="64" t="s">
        <v>212</v>
      </c>
      <c r="E2263" s="13" t="s">
        <v>20</v>
      </c>
      <c r="F2263" s="13">
        <v>1</v>
      </c>
      <c r="G2263" s="13">
        <v>1.05</v>
      </c>
      <c r="H2263" s="13">
        <v>1.06</v>
      </c>
      <c r="I2263" s="13">
        <v>1.05</v>
      </c>
      <c r="J2263" s="13">
        <v>1.05</v>
      </c>
      <c r="K2263" s="13">
        <v>1.05</v>
      </c>
      <c r="L2263" s="13">
        <v>1.06</v>
      </c>
      <c r="M2263" s="13">
        <v>1.07</v>
      </c>
      <c r="N2263" s="13">
        <v>1.08</v>
      </c>
      <c r="O2263" s="13">
        <v>1.1599999999999999</v>
      </c>
      <c r="P2263" s="13">
        <v>1.18</v>
      </c>
      <c r="Q2263" s="13">
        <v>1.18</v>
      </c>
      <c r="R2263" s="13">
        <v>1.18</v>
      </c>
      <c r="S2263" s="13">
        <v>1.19</v>
      </c>
      <c r="T2263" s="13">
        <v>1.19</v>
      </c>
      <c r="U2263" s="13">
        <v>1.2</v>
      </c>
      <c r="V2263" s="13">
        <v>1.2</v>
      </c>
      <c r="W2263" s="13">
        <v>1.21</v>
      </c>
      <c r="X2263" s="13">
        <v>1.22</v>
      </c>
      <c r="Y2263" s="13">
        <v>1.22</v>
      </c>
      <c r="Z2263" s="13">
        <v>1.21</v>
      </c>
      <c r="AA2263" s="13">
        <v>1.22</v>
      </c>
      <c r="AB2263" s="13">
        <v>1.23</v>
      </c>
      <c r="AC2263" s="13">
        <v>1.24</v>
      </c>
      <c r="AD2263" s="13">
        <v>1.25</v>
      </c>
      <c r="AE2263" s="13">
        <v>1.25</v>
      </c>
      <c r="AF2263" s="13">
        <v>1.25</v>
      </c>
      <c r="AG2263" s="13">
        <v>1.25</v>
      </c>
      <c r="AH2263" s="13">
        <v>1.24</v>
      </c>
      <c r="AI2263" s="13">
        <v>1.21</v>
      </c>
      <c r="AJ2263" s="13">
        <v>1.19</v>
      </c>
      <c r="AK2263" s="13">
        <v>1.17</v>
      </c>
    </row>
    <row r="2264" spans="1:37" s="13" customFormat="1" x14ac:dyDescent="0.3">
      <c r="A2264" s="13" t="str">
        <f t="shared" si="55"/>
        <v>SDGbaseTRAv2_UrbAS_BAU_wICAGRcorr_GADJDYNofftestPVAXapgm</v>
      </c>
      <c r="B2264" s="62" t="s">
        <v>221</v>
      </c>
      <c r="C2264" s="63" t="s">
        <v>278</v>
      </c>
      <c r="D2264" s="64" t="s">
        <v>212</v>
      </c>
      <c r="E2264" s="13" t="s">
        <v>21</v>
      </c>
      <c r="F2264" s="13">
        <v>1</v>
      </c>
      <c r="G2264" s="13">
        <v>0.69</v>
      </c>
      <c r="H2264" s="13">
        <v>0.83</v>
      </c>
      <c r="I2264" s="13">
        <v>0.96</v>
      </c>
      <c r="J2264" s="13">
        <v>1.05</v>
      </c>
      <c r="K2264" s="13">
        <v>1.0900000000000001</v>
      </c>
      <c r="L2264" s="13">
        <v>1.1000000000000001</v>
      </c>
      <c r="M2264" s="13">
        <v>1.02</v>
      </c>
      <c r="N2264" s="13">
        <v>0.98</v>
      </c>
      <c r="O2264" s="13">
        <v>0.96</v>
      </c>
      <c r="P2264" s="13">
        <v>0.95</v>
      </c>
      <c r="Q2264" s="13">
        <v>0.95</v>
      </c>
      <c r="R2264" s="13">
        <v>0.97</v>
      </c>
      <c r="S2264" s="13">
        <v>0.98</v>
      </c>
      <c r="T2264" s="13">
        <v>0.99</v>
      </c>
      <c r="U2264" s="13">
        <v>0.99</v>
      </c>
      <c r="V2264" s="13">
        <v>0.99</v>
      </c>
      <c r="W2264" s="13">
        <v>1</v>
      </c>
      <c r="X2264" s="13">
        <v>0.99</v>
      </c>
      <c r="Y2264" s="13">
        <v>1</v>
      </c>
      <c r="Z2264" s="13">
        <v>1</v>
      </c>
      <c r="AA2264" s="13">
        <v>1</v>
      </c>
      <c r="AB2264" s="13">
        <v>1.39</v>
      </c>
      <c r="AC2264" s="13">
        <v>1.52</v>
      </c>
      <c r="AD2264" s="13">
        <v>1.49</v>
      </c>
      <c r="AE2264" s="13">
        <v>1.44</v>
      </c>
      <c r="AF2264" s="13">
        <v>1.39</v>
      </c>
      <c r="AG2264" s="13">
        <v>1.35</v>
      </c>
      <c r="AH2264" s="13">
        <v>1.54</v>
      </c>
      <c r="AI2264" s="13">
        <v>1.66</v>
      </c>
      <c r="AJ2264" s="13">
        <v>1.67</v>
      </c>
      <c r="AK2264" s="13">
        <v>1.66</v>
      </c>
    </row>
    <row r="2265" spans="1:37" s="13" customFormat="1" x14ac:dyDescent="0.3">
      <c r="A2265" s="13" t="str">
        <f t="shared" si="55"/>
        <v>SDGbaseTRAv2_UrbAS_BAU_wICAGRcorr_GADJDYNofftestPVAXamore</v>
      </c>
      <c r="B2265" s="62" t="s">
        <v>221</v>
      </c>
      <c r="C2265" s="63" t="s">
        <v>278</v>
      </c>
      <c r="D2265" s="64" t="s">
        <v>212</v>
      </c>
      <c r="E2265" s="13" t="s">
        <v>22</v>
      </c>
      <c r="F2265" s="13">
        <v>1</v>
      </c>
      <c r="G2265" s="13">
        <v>1.06</v>
      </c>
      <c r="H2265" s="13">
        <v>1.07</v>
      </c>
      <c r="I2265" s="13">
        <v>1.06</v>
      </c>
      <c r="J2265" s="13">
        <v>1.06</v>
      </c>
      <c r="K2265" s="13">
        <v>1.05</v>
      </c>
      <c r="L2265" s="13">
        <v>1.05</v>
      </c>
      <c r="M2265" s="13">
        <v>1.06</v>
      </c>
      <c r="N2265" s="13">
        <v>1.06</v>
      </c>
      <c r="O2265" s="13">
        <v>1.0900000000000001</v>
      </c>
      <c r="P2265" s="13">
        <v>1.0900000000000001</v>
      </c>
      <c r="Q2265" s="13">
        <v>1.08</v>
      </c>
      <c r="R2265" s="13">
        <v>1.08</v>
      </c>
      <c r="S2265" s="13">
        <v>1.07</v>
      </c>
      <c r="T2265" s="13">
        <v>1.07</v>
      </c>
      <c r="U2265" s="13">
        <v>1.06</v>
      </c>
      <c r="V2265" s="13">
        <v>1.06</v>
      </c>
      <c r="W2265" s="13">
        <v>1.06</v>
      </c>
      <c r="X2265" s="13">
        <v>1.06</v>
      </c>
      <c r="Y2265" s="13">
        <v>1.06</v>
      </c>
      <c r="Z2265" s="13">
        <v>1.05</v>
      </c>
      <c r="AA2265" s="13">
        <v>1.05</v>
      </c>
      <c r="AB2265" s="13">
        <v>1.05</v>
      </c>
      <c r="AC2265" s="13">
        <v>1.04</v>
      </c>
      <c r="AD2265" s="13">
        <v>1.04</v>
      </c>
      <c r="AE2265" s="13">
        <v>1.04</v>
      </c>
      <c r="AF2265" s="13">
        <v>1.04</v>
      </c>
      <c r="AG2265" s="13">
        <v>1.03</v>
      </c>
      <c r="AH2265" s="13">
        <v>1.02</v>
      </c>
      <c r="AI2265" s="13">
        <v>0.99</v>
      </c>
      <c r="AJ2265" s="13">
        <v>0.97</v>
      </c>
      <c r="AK2265" s="13">
        <v>0.96</v>
      </c>
    </row>
    <row r="2266" spans="1:37" s="13" customFormat="1" x14ac:dyDescent="0.3">
      <c r="A2266" s="13" t="str">
        <f t="shared" si="55"/>
        <v>SDGbaseTRAv2_UrbAS_BAU_wICAGRcorr_GADJDYNofftestPVAXamine</v>
      </c>
      <c r="B2266" s="62" t="s">
        <v>221</v>
      </c>
      <c r="C2266" s="63" t="s">
        <v>278</v>
      </c>
      <c r="D2266" s="64" t="s">
        <v>212</v>
      </c>
      <c r="E2266" s="13" t="s">
        <v>23</v>
      </c>
      <c r="F2266" s="13">
        <v>1</v>
      </c>
      <c r="G2266" s="13">
        <v>1.03</v>
      </c>
      <c r="H2266" s="13">
        <v>1.03</v>
      </c>
      <c r="I2266" s="13">
        <v>1.04</v>
      </c>
      <c r="J2266" s="13">
        <v>1.05</v>
      </c>
      <c r="K2266" s="13">
        <v>1.04</v>
      </c>
      <c r="L2266" s="13">
        <v>1.04</v>
      </c>
      <c r="M2266" s="13">
        <v>1.05</v>
      </c>
      <c r="N2266" s="13">
        <v>1.05</v>
      </c>
      <c r="O2266" s="13">
        <v>1.06</v>
      </c>
      <c r="P2266" s="13">
        <v>1.05</v>
      </c>
      <c r="Q2266" s="13">
        <v>1.05</v>
      </c>
      <c r="R2266" s="13">
        <v>1.04</v>
      </c>
      <c r="S2266" s="13">
        <v>1.04</v>
      </c>
      <c r="T2266" s="13">
        <v>1.04</v>
      </c>
      <c r="U2266" s="13">
        <v>1.04</v>
      </c>
      <c r="V2266" s="13">
        <v>1.04</v>
      </c>
      <c r="W2266" s="13">
        <v>1.04</v>
      </c>
      <c r="X2266" s="13">
        <v>1.05</v>
      </c>
      <c r="Y2266" s="13">
        <v>1.06</v>
      </c>
      <c r="Z2266" s="13">
        <v>1.06</v>
      </c>
      <c r="AA2266" s="13">
        <v>1.06</v>
      </c>
      <c r="AB2266" s="13">
        <v>1.05</v>
      </c>
      <c r="AC2266" s="13">
        <v>1.05</v>
      </c>
      <c r="AD2266" s="13">
        <v>1.04</v>
      </c>
      <c r="AE2266" s="13">
        <v>1.04</v>
      </c>
      <c r="AF2266" s="13">
        <v>1.04</v>
      </c>
      <c r="AG2266" s="13">
        <v>1.05</v>
      </c>
      <c r="AH2266" s="13">
        <v>1.05</v>
      </c>
      <c r="AI2266" s="13">
        <v>1.04</v>
      </c>
      <c r="AJ2266" s="13">
        <v>1.03</v>
      </c>
      <c r="AK2266" s="13">
        <v>1.03</v>
      </c>
    </row>
    <row r="2267" spans="1:37" s="13" customFormat="1" x14ac:dyDescent="0.3">
      <c r="A2267" s="13" t="str">
        <f t="shared" si="55"/>
        <v>SDGbaseTRAv2_UrbAS_BAU_wICAGRcorr_GADJDYNofftestPVAXameat</v>
      </c>
      <c r="B2267" s="62" t="s">
        <v>221</v>
      </c>
      <c r="C2267" s="63" t="s">
        <v>278</v>
      </c>
      <c r="D2267" s="64" t="s">
        <v>212</v>
      </c>
      <c r="E2267" s="13" t="s">
        <v>24</v>
      </c>
      <c r="F2267" s="13">
        <v>1</v>
      </c>
      <c r="G2267" s="13">
        <v>0.96</v>
      </c>
      <c r="H2267" s="13">
        <v>0.93</v>
      </c>
      <c r="I2267" s="13">
        <v>0.93</v>
      </c>
      <c r="J2267" s="13">
        <v>0.94</v>
      </c>
      <c r="K2267" s="13">
        <v>0.94</v>
      </c>
      <c r="L2267" s="13">
        <v>0.94</v>
      </c>
      <c r="M2267" s="13">
        <v>0.94</v>
      </c>
      <c r="N2267" s="13">
        <v>0.94</v>
      </c>
      <c r="O2267" s="13">
        <v>0.94</v>
      </c>
      <c r="P2267" s="13">
        <v>0.95</v>
      </c>
      <c r="Q2267" s="13">
        <v>0.95</v>
      </c>
      <c r="R2267" s="13">
        <v>0.95</v>
      </c>
      <c r="S2267" s="13">
        <v>0.95</v>
      </c>
      <c r="T2267" s="13">
        <v>0.95</v>
      </c>
      <c r="U2267" s="13">
        <v>0.95</v>
      </c>
      <c r="V2267" s="13">
        <v>0.95</v>
      </c>
      <c r="W2267" s="13">
        <v>0.95</v>
      </c>
      <c r="X2267" s="13">
        <v>0.96</v>
      </c>
      <c r="Y2267" s="13">
        <v>0.95</v>
      </c>
      <c r="Z2267" s="13">
        <v>0.95</v>
      </c>
      <c r="AA2267" s="13">
        <v>0.95</v>
      </c>
      <c r="AB2267" s="13">
        <v>0.95</v>
      </c>
      <c r="AC2267" s="13">
        <v>0.95</v>
      </c>
      <c r="AD2267" s="13">
        <v>0.95</v>
      </c>
      <c r="AE2267" s="13">
        <v>0.95</v>
      </c>
      <c r="AF2267" s="13">
        <v>0.96</v>
      </c>
      <c r="AG2267" s="13">
        <v>0.96</v>
      </c>
      <c r="AH2267" s="13">
        <v>0.95</v>
      </c>
      <c r="AI2267" s="13">
        <v>0.96</v>
      </c>
      <c r="AJ2267" s="13">
        <v>0.97</v>
      </c>
      <c r="AK2267" s="13">
        <v>0.97</v>
      </c>
    </row>
    <row r="2268" spans="1:37" s="13" customFormat="1" x14ac:dyDescent="0.3">
      <c r="A2268" s="13" t="str">
        <f t="shared" si="55"/>
        <v>SDGbaseTRAv2_UrbAS_BAU_wICAGRcorr_GADJDYNofftestPVAXapfis</v>
      </c>
      <c r="B2268" s="62" t="s">
        <v>221</v>
      </c>
      <c r="C2268" s="63" t="s">
        <v>278</v>
      </c>
      <c r="D2268" s="64" t="s">
        <v>212</v>
      </c>
      <c r="E2268" s="13" t="s">
        <v>25</v>
      </c>
      <c r="F2268" s="13">
        <v>1</v>
      </c>
      <c r="G2268" s="13">
        <v>1</v>
      </c>
      <c r="H2268" s="13">
        <v>1</v>
      </c>
      <c r="I2268" s="13">
        <v>0.99</v>
      </c>
      <c r="J2268" s="13">
        <v>0.99</v>
      </c>
      <c r="K2268" s="13">
        <v>0.98</v>
      </c>
      <c r="L2268" s="13">
        <v>0.98</v>
      </c>
      <c r="M2268" s="13">
        <v>0.98</v>
      </c>
      <c r="N2268" s="13">
        <v>0.98</v>
      </c>
      <c r="O2268" s="13">
        <v>1</v>
      </c>
      <c r="P2268" s="13">
        <v>1</v>
      </c>
      <c r="Q2268" s="13">
        <v>0.99</v>
      </c>
      <c r="R2268" s="13">
        <v>0.99</v>
      </c>
      <c r="S2268" s="13">
        <v>0.99</v>
      </c>
      <c r="T2268" s="13">
        <v>1</v>
      </c>
      <c r="U2268" s="13">
        <v>1</v>
      </c>
      <c r="V2268" s="13">
        <v>1</v>
      </c>
      <c r="W2268" s="13">
        <v>1</v>
      </c>
      <c r="X2268" s="13">
        <v>1.01</v>
      </c>
      <c r="Y2268" s="13">
        <v>1</v>
      </c>
      <c r="Z2268" s="13">
        <v>1</v>
      </c>
      <c r="AA2268" s="13">
        <v>1</v>
      </c>
      <c r="AB2268" s="13">
        <v>1</v>
      </c>
      <c r="AC2268" s="13">
        <v>1</v>
      </c>
      <c r="AD2268" s="13">
        <v>1.01</v>
      </c>
      <c r="AE2268" s="13">
        <v>1</v>
      </c>
      <c r="AF2268" s="13">
        <v>1.01</v>
      </c>
      <c r="AG2268" s="13">
        <v>1</v>
      </c>
      <c r="AH2268" s="13">
        <v>0.99</v>
      </c>
      <c r="AI2268" s="13">
        <v>0.98</v>
      </c>
      <c r="AJ2268" s="13">
        <v>0.97</v>
      </c>
      <c r="AK2268" s="13">
        <v>0.96</v>
      </c>
    </row>
    <row r="2269" spans="1:37" s="13" customFormat="1" x14ac:dyDescent="0.3">
      <c r="A2269" s="13" t="str">
        <f t="shared" si="55"/>
        <v>SDGbaseTRAv2_UrbAS_BAU_wICAGRcorr_GADJDYNofftestPVAXavege</v>
      </c>
      <c r="B2269" s="62" t="s">
        <v>221</v>
      </c>
      <c r="C2269" s="63" t="s">
        <v>278</v>
      </c>
      <c r="D2269" s="64" t="s">
        <v>212</v>
      </c>
      <c r="E2269" s="13" t="s">
        <v>26</v>
      </c>
      <c r="F2269" s="13">
        <v>1</v>
      </c>
      <c r="G2269" s="13">
        <v>0.98</v>
      </c>
      <c r="H2269" s="13">
        <v>0.99</v>
      </c>
      <c r="I2269" s="13">
        <v>0.98</v>
      </c>
      <c r="J2269" s="13">
        <v>0.98</v>
      </c>
      <c r="K2269" s="13">
        <v>0.98</v>
      </c>
      <c r="L2269" s="13">
        <v>0.98</v>
      </c>
      <c r="M2269" s="13">
        <v>0.99</v>
      </c>
      <c r="N2269" s="13">
        <v>0.99</v>
      </c>
      <c r="O2269" s="13">
        <v>1.01</v>
      </c>
      <c r="P2269" s="13">
        <v>1</v>
      </c>
      <c r="Q2269" s="13">
        <v>1</v>
      </c>
      <c r="R2269" s="13">
        <v>1</v>
      </c>
      <c r="S2269" s="13">
        <v>1</v>
      </c>
      <c r="T2269" s="13">
        <v>1</v>
      </c>
      <c r="U2269" s="13">
        <v>1</v>
      </c>
      <c r="V2269" s="13">
        <v>1.01</v>
      </c>
      <c r="W2269" s="13">
        <v>1.01</v>
      </c>
      <c r="X2269" s="13">
        <v>1.01</v>
      </c>
      <c r="Y2269" s="13">
        <v>1.01</v>
      </c>
      <c r="Z2269" s="13">
        <v>1.01</v>
      </c>
      <c r="AA2269" s="13">
        <v>1.01</v>
      </c>
      <c r="AB2269" s="13">
        <v>1.01</v>
      </c>
      <c r="AC2269" s="13">
        <v>1.01</v>
      </c>
      <c r="AD2269" s="13">
        <v>1.01</v>
      </c>
      <c r="AE2269" s="13">
        <v>1.01</v>
      </c>
      <c r="AF2269" s="13">
        <v>1.01</v>
      </c>
      <c r="AG2269" s="13">
        <v>1.01</v>
      </c>
      <c r="AH2269" s="13">
        <v>1</v>
      </c>
      <c r="AI2269" s="13">
        <v>0.99</v>
      </c>
      <c r="AJ2269" s="13">
        <v>0.98</v>
      </c>
      <c r="AK2269" s="13">
        <v>0.97</v>
      </c>
    </row>
    <row r="2270" spans="1:37" s="13" customFormat="1" x14ac:dyDescent="0.3">
      <c r="A2270" s="13" t="str">
        <f t="shared" si="55"/>
        <v>SDGbaseTRAv2_UrbAS_BAU_wICAGRcorr_GADJDYNofftestPVAXafats</v>
      </c>
      <c r="B2270" s="62" t="s">
        <v>221</v>
      </c>
      <c r="C2270" s="63" t="s">
        <v>278</v>
      </c>
      <c r="D2270" s="64" t="s">
        <v>212</v>
      </c>
      <c r="E2270" s="13" t="s">
        <v>27</v>
      </c>
      <c r="F2270" s="13">
        <v>1</v>
      </c>
      <c r="G2270" s="13">
        <v>0.97</v>
      </c>
      <c r="H2270" s="13">
        <v>0.96</v>
      </c>
      <c r="I2270" s="13">
        <v>0.93</v>
      </c>
      <c r="J2270" s="13">
        <v>0.94</v>
      </c>
      <c r="K2270" s="13">
        <v>0.93</v>
      </c>
      <c r="L2270" s="13">
        <v>0.93</v>
      </c>
      <c r="M2270" s="13">
        <v>0.92</v>
      </c>
      <c r="N2270" s="13">
        <v>0.92</v>
      </c>
      <c r="O2270" s="13">
        <v>1.01</v>
      </c>
      <c r="P2270" s="13">
        <v>1</v>
      </c>
      <c r="Q2270" s="13">
        <v>0.96</v>
      </c>
      <c r="R2270" s="13">
        <v>0.94</v>
      </c>
      <c r="S2270" s="13">
        <v>0.93</v>
      </c>
      <c r="T2270" s="13">
        <v>0.92</v>
      </c>
      <c r="U2270" s="13">
        <v>0.91</v>
      </c>
      <c r="V2270" s="13">
        <v>0.9</v>
      </c>
      <c r="W2270" s="13">
        <v>0.9</v>
      </c>
      <c r="X2270" s="13">
        <v>0.91</v>
      </c>
      <c r="Y2270" s="13">
        <v>0.91</v>
      </c>
      <c r="Z2270" s="13">
        <v>0.9</v>
      </c>
      <c r="AA2270" s="13">
        <v>0.91</v>
      </c>
      <c r="AB2270" s="13">
        <v>0.93</v>
      </c>
      <c r="AC2270" s="13">
        <v>0.93</v>
      </c>
      <c r="AD2270" s="13">
        <v>0.93</v>
      </c>
      <c r="AE2270" s="13">
        <v>0.92</v>
      </c>
      <c r="AF2270" s="13">
        <v>0.91</v>
      </c>
      <c r="AG2270" s="13">
        <v>0.9</v>
      </c>
      <c r="AH2270" s="13">
        <v>0.92</v>
      </c>
      <c r="AI2270" s="13">
        <v>0.92</v>
      </c>
      <c r="AJ2270" s="13">
        <v>0.91</v>
      </c>
      <c r="AK2270" s="13">
        <v>0.91</v>
      </c>
    </row>
    <row r="2271" spans="1:37" s="13" customFormat="1" x14ac:dyDescent="0.3">
      <c r="A2271" s="13" t="str">
        <f t="shared" si="55"/>
        <v>SDGbaseTRAv2_UrbAS_BAU_wICAGRcorr_GADJDYNofftestPVAXadair</v>
      </c>
      <c r="B2271" s="62" t="s">
        <v>221</v>
      </c>
      <c r="C2271" s="63" t="s">
        <v>278</v>
      </c>
      <c r="D2271" s="64" t="s">
        <v>212</v>
      </c>
      <c r="E2271" s="13" t="s">
        <v>28</v>
      </c>
      <c r="F2271" s="13">
        <v>1</v>
      </c>
      <c r="G2271" s="13">
        <v>0.99</v>
      </c>
      <c r="H2271" s="13">
        <v>0.98</v>
      </c>
      <c r="I2271" s="13">
        <v>0.98</v>
      </c>
      <c r="J2271" s="13">
        <v>0.98</v>
      </c>
      <c r="K2271" s="13">
        <v>0.98</v>
      </c>
      <c r="L2271" s="13">
        <v>0.98</v>
      </c>
      <c r="M2271" s="13">
        <v>0.98</v>
      </c>
      <c r="N2271" s="13">
        <v>0.98</v>
      </c>
      <c r="O2271" s="13">
        <v>1</v>
      </c>
      <c r="P2271" s="13">
        <v>0.99</v>
      </c>
      <c r="Q2271" s="13">
        <v>0.99</v>
      </c>
      <c r="R2271" s="13">
        <v>0.99</v>
      </c>
      <c r="S2271" s="13">
        <v>0.99</v>
      </c>
      <c r="T2271" s="13">
        <v>1</v>
      </c>
      <c r="U2271" s="13">
        <v>1</v>
      </c>
      <c r="V2271" s="13">
        <v>1</v>
      </c>
      <c r="W2271" s="13">
        <v>1</v>
      </c>
      <c r="X2271" s="13">
        <v>1.01</v>
      </c>
      <c r="Y2271" s="13">
        <v>1.01</v>
      </c>
      <c r="Z2271" s="13">
        <v>1.01</v>
      </c>
      <c r="AA2271" s="13">
        <v>1</v>
      </c>
      <c r="AB2271" s="13">
        <v>1.01</v>
      </c>
      <c r="AC2271" s="13">
        <v>1.01</v>
      </c>
      <c r="AD2271" s="13">
        <v>1.01</v>
      </c>
      <c r="AE2271" s="13">
        <v>1</v>
      </c>
      <c r="AF2271" s="13">
        <v>1.01</v>
      </c>
      <c r="AG2271" s="13">
        <v>1</v>
      </c>
      <c r="AH2271" s="13">
        <v>0.99</v>
      </c>
      <c r="AI2271" s="13">
        <v>0.98</v>
      </c>
      <c r="AJ2271" s="13">
        <v>0.98</v>
      </c>
      <c r="AK2271" s="13">
        <v>0.97</v>
      </c>
    </row>
    <row r="2272" spans="1:37" s="13" customFormat="1" x14ac:dyDescent="0.3">
      <c r="A2272" s="13" t="str">
        <f t="shared" si="55"/>
        <v>SDGbaseTRAv2_UrbAS_BAU_wICAGRcorr_GADJDYNofftestPVAXagrai</v>
      </c>
      <c r="B2272" s="62" t="s">
        <v>221</v>
      </c>
      <c r="C2272" s="63" t="s">
        <v>278</v>
      </c>
      <c r="D2272" s="64" t="s">
        <v>212</v>
      </c>
      <c r="E2272" s="13" t="s">
        <v>29</v>
      </c>
      <c r="F2272" s="13">
        <v>1</v>
      </c>
      <c r="G2272" s="13">
        <v>1</v>
      </c>
      <c r="H2272" s="13">
        <v>0.98</v>
      </c>
      <c r="I2272" s="13">
        <v>0.98</v>
      </c>
      <c r="J2272" s="13">
        <v>0.98</v>
      </c>
      <c r="K2272" s="13">
        <v>0.97</v>
      </c>
      <c r="L2272" s="13">
        <v>0.97</v>
      </c>
      <c r="M2272" s="13">
        <v>0.96</v>
      </c>
      <c r="N2272" s="13">
        <v>0.96</v>
      </c>
      <c r="O2272" s="13">
        <v>0.96</v>
      </c>
      <c r="P2272" s="13">
        <v>0.95</v>
      </c>
      <c r="Q2272" s="13">
        <v>0.95</v>
      </c>
      <c r="R2272" s="13">
        <v>0.95</v>
      </c>
      <c r="S2272" s="13">
        <v>0.95</v>
      </c>
      <c r="T2272" s="13">
        <v>0.95</v>
      </c>
      <c r="U2272" s="13">
        <v>0.95</v>
      </c>
      <c r="V2272" s="13">
        <v>0.95</v>
      </c>
      <c r="W2272" s="13">
        <v>0.95</v>
      </c>
      <c r="X2272" s="13">
        <v>0.94</v>
      </c>
      <c r="Y2272" s="13">
        <v>0.94</v>
      </c>
      <c r="Z2272" s="13">
        <v>0.94</v>
      </c>
      <c r="AA2272" s="13">
        <v>0.95</v>
      </c>
      <c r="AB2272" s="13">
        <v>0.95</v>
      </c>
      <c r="AC2272" s="13">
        <v>0.95</v>
      </c>
      <c r="AD2272" s="13">
        <v>0.95</v>
      </c>
      <c r="AE2272" s="13">
        <v>0.95</v>
      </c>
      <c r="AF2272" s="13">
        <v>0.95</v>
      </c>
      <c r="AG2272" s="13">
        <v>0.95</v>
      </c>
      <c r="AH2272" s="13">
        <v>0.94</v>
      </c>
      <c r="AI2272" s="13">
        <v>0.93</v>
      </c>
      <c r="AJ2272" s="13">
        <v>0.93</v>
      </c>
      <c r="AK2272" s="13">
        <v>0.93</v>
      </c>
    </row>
    <row r="2273" spans="1:37" s="13" customFormat="1" x14ac:dyDescent="0.3">
      <c r="A2273" s="13" t="str">
        <f t="shared" si="55"/>
        <v>SDGbaseTRAv2_UrbAS_BAU_wICAGRcorr_GADJDYNofftestPVAXastar</v>
      </c>
      <c r="B2273" s="62" t="s">
        <v>221</v>
      </c>
      <c r="C2273" s="63" t="s">
        <v>278</v>
      </c>
      <c r="D2273" s="64" t="s">
        <v>212</v>
      </c>
      <c r="E2273" s="13" t="s">
        <v>30</v>
      </c>
      <c r="F2273" s="13">
        <v>1</v>
      </c>
      <c r="G2273" s="13">
        <v>0.99</v>
      </c>
      <c r="H2273" s="13">
        <v>0.98</v>
      </c>
      <c r="I2273" s="13">
        <v>0.98</v>
      </c>
      <c r="J2273" s="13">
        <v>0.98</v>
      </c>
      <c r="K2273" s="13">
        <v>0.97</v>
      </c>
      <c r="L2273" s="13">
        <v>0.96</v>
      </c>
      <c r="M2273" s="13">
        <v>0.96</v>
      </c>
      <c r="N2273" s="13">
        <v>0.95</v>
      </c>
      <c r="O2273" s="13">
        <v>0.95</v>
      </c>
      <c r="P2273" s="13">
        <v>0.95</v>
      </c>
      <c r="Q2273" s="13">
        <v>0.94</v>
      </c>
      <c r="R2273" s="13">
        <v>0.94</v>
      </c>
      <c r="S2273" s="13">
        <v>0.94</v>
      </c>
      <c r="T2273" s="13">
        <v>0.93</v>
      </c>
      <c r="U2273" s="13">
        <v>0.93</v>
      </c>
      <c r="V2273" s="13">
        <v>0.93</v>
      </c>
      <c r="W2273" s="13">
        <v>0.93</v>
      </c>
      <c r="X2273" s="13">
        <v>0.92</v>
      </c>
      <c r="Y2273" s="13">
        <v>0.92</v>
      </c>
      <c r="Z2273" s="13">
        <v>0.92</v>
      </c>
      <c r="AA2273" s="13">
        <v>0.92</v>
      </c>
      <c r="AB2273" s="13">
        <v>0.92</v>
      </c>
      <c r="AC2273" s="13">
        <v>0.92</v>
      </c>
      <c r="AD2273" s="13">
        <v>0.92</v>
      </c>
      <c r="AE2273" s="13">
        <v>0.92</v>
      </c>
      <c r="AF2273" s="13">
        <v>0.93</v>
      </c>
      <c r="AG2273" s="13">
        <v>0.9</v>
      </c>
      <c r="AH2273" s="13">
        <v>0.88</v>
      </c>
      <c r="AI2273" s="13">
        <v>0.86</v>
      </c>
      <c r="AJ2273" s="13">
        <v>0.84</v>
      </c>
      <c r="AK2273" s="13">
        <v>0.83</v>
      </c>
    </row>
    <row r="2274" spans="1:37" s="13" customFormat="1" x14ac:dyDescent="0.3">
      <c r="A2274" s="13" t="str">
        <f t="shared" si="55"/>
        <v>SDGbaseTRAv2_UrbAS_BAU_wICAGRcorr_GADJDYNofftestPVAXafeed</v>
      </c>
      <c r="B2274" s="62" t="s">
        <v>221</v>
      </c>
      <c r="C2274" s="63" t="s">
        <v>278</v>
      </c>
      <c r="D2274" s="64" t="s">
        <v>212</v>
      </c>
      <c r="E2274" s="13" t="s">
        <v>31</v>
      </c>
      <c r="F2274" s="13">
        <v>1</v>
      </c>
      <c r="G2274" s="13">
        <v>0.78</v>
      </c>
      <c r="H2274" s="13">
        <v>0.86</v>
      </c>
      <c r="I2274" s="13">
        <v>0.87</v>
      </c>
      <c r="J2274" s="13">
        <v>0.88</v>
      </c>
      <c r="K2274" s="13">
        <v>0.91</v>
      </c>
      <c r="L2274" s="13">
        <v>0.91</v>
      </c>
      <c r="M2274" s="13">
        <v>0.91</v>
      </c>
      <c r="N2274" s="13">
        <v>0.91</v>
      </c>
      <c r="O2274" s="13">
        <v>0.95</v>
      </c>
      <c r="P2274" s="13">
        <v>0.94</v>
      </c>
      <c r="Q2274" s="13">
        <v>0.94</v>
      </c>
      <c r="R2274" s="13">
        <v>0.94</v>
      </c>
      <c r="S2274" s="13">
        <v>0.95</v>
      </c>
      <c r="T2274" s="13">
        <v>0.95</v>
      </c>
      <c r="U2274" s="13">
        <v>0.95</v>
      </c>
      <c r="V2274" s="13">
        <v>0.96</v>
      </c>
      <c r="W2274" s="13">
        <v>0.96</v>
      </c>
      <c r="X2274" s="13">
        <v>0.96</v>
      </c>
      <c r="Y2274" s="13">
        <v>0.97</v>
      </c>
      <c r="Z2274" s="13">
        <v>0.97</v>
      </c>
      <c r="AA2274" s="13">
        <v>0.97</v>
      </c>
      <c r="AB2274" s="13">
        <v>0.99</v>
      </c>
      <c r="AC2274" s="13">
        <v>0.98</v>
      </c>
      <c r="AD2274" s="13">
        <v>0.98</v>
      </c>
      <c r="AE2274" s="13">
        <v>0.98</v>
      </c>
      <c r="AF2274" s="13">
        <v>0.97</v>
      </c>
      <c r="AG2274" s="13">
        <v>0.97</v>
      </c>
      <c r="AH2274" s="13">
        <v>1.02</v>
      </c>
      <c r="AI2274" s="13">
        <v>1.05</v>
      </c>
      <c r="AJ2274" s="13">
        <v>1.05</v>
      </c>
      <c r="AK2274" s="13">
        <v>1.04</v>
      </c>
    </row>
    <row r="2275" spans="1:37" s="13" customFormat="1" x14ac:dyDescent="0.3">
      <c r="A2275" s="13" t="str">
        <f t="shared" si="55"/>
        <v>SDGbaseTRAv2_UrbAS_BAU_wICAGRcorr_GADJDYNofftestPVAXabake</v>
      </c>
      <c r="B2275" s="62" t="s">
        <v>221</v>
      </c>
      <c r="C2275" s="63" t="s">
        <v>278</v>
      </c>
      <c r="D2275" s="64" t="s">
        <v>212</v>
      </c>
      <c r="E2275" s="13" t="s">
        <v>32</v>
      </c>
      <c r="F2275" s="13">
        <v>1</v>
      </c>
      <c r="G2275" s="13">
        <v>1.01</v>
      </c>
      <c r="H2275" s="13">
        <v>1.01</v>
      </c>
      <c r="I2275" s="13">
        <v>1.01</v>
      </c>
      <c r="J2275" s="13">
        <v>1.01</v>
      </c>
      <c r="K2275" s="13">
        <v>1</v>
      </c>
      <c r="L2275" s="13">
        <v>1.01</v>
      </c>
      <c r="M2275" s="13">
        <v>1.01</v>
      </c>
      <c r="N2275" s="13">
        <v>1.01</v>
      </c>
      <c r="O2275" s="13">
        <v>1</v>
      </c>
      <c r="P2275" s="13">
        <v>1</v>
      </c>
      <c r="Q2275" s="13">
        <v>1</v>
      </c>
      <c r="R2275" s="13">
        <v>1.01</v>
      </c>
      <c r="S2275" s="13">
        <v>1.01</v>
      </c>
      <c r="T2275" s="13">
        <v>1.01</v>
      </c>
      <c r="U2275" s="13">
        <v>1.02</v>
      </c>
      <c r="V2275" s="13">
        <v>1.02</v>
      </c>
      <c r="W2275" s="13">
        <v>1.02</v>
      </c>
      <c r="X2275" s="13">
        <v>1.02</v>
      </c>
      <c r="Y2275" s="13">
        <v>1.02</v>
      </c>
      <c r="Z2275" s="13">
        <v>1.02</v>
      </c>
      <c r="AA2275" s="13">
        <v>1.02</v>
      </c>
      <c r="AB2275" s="13">
        <v>1.02</v>
      </c>
      <c r="AC2275" s="13">
        <v>1.01</v>
      </c>
      <c r="AD2275" s="13">
        <v>1.01</v>
      </c>
      <c r="AE2275" s="13">
        <v>1.02</v>
      </c>
      <c r="AF2275" s="13">
        <v>1.02</v>
      </c>
      <c r="AG2275" s="13">
        <v>1.02</v>
      </c>
      <c r="AH2275" s="13">
        <v>1</v>
      </c>
      <c r="AI2275" s="13">
        <v>0.98</v>
      </c>
      <c r="AJ2275" s="13">
        <v>0.97</v>
      </c>
      <c r="AK2275" s="13">
        <v>0.97</v>
      </c>
    </row>
    <row r="2276" spans="1:37" s="13" customFormat="1" x14ac:dyDescent="0.3">
      <c r="A2276" s="13" t="str">
        <f t="shared" si="55"/>
        <v>SDGbaseTRAv2_UrbAS_BAU_wICAGRcorr_GADJDYNofftestPVAXasuga</v>
      </c>
      <c r="B2276" s="62" t="s">
        <v>221</v>
      </c>
      <c r="C2276" s="63" t="s">
        <v>278</v>
      </c>
      <c r="D2276" s="64" t="s">
        <v>212</v>
      </c>
      <c r="E2276" s="13" t="s">
        <v>33</v>
      </c>
      <c r="F2276" s="13">
        <v>1</v>
      </c>
      <c r="G2276" s="13">
        <v>1.01</v>
      </c>
      <c r="H2276" s="13">
        <v>1</v>
      </c>
      <c r="I2276" s="13">
        <v>1</v>
      </c>
      <c r="J2276" s="13">
        <v>1</v>
      </c>
      <c r="K2276" s="13">
        <v>0.99</v>
      </c>
      <c r="L2276" s="13">
        <v>0.99</v>
      </c>
      <c r="M2276" s="13">
        <v>0.99</v>
      </c>
      <c r="N2276" s="13">
        <v>0.99</v>
      </c>
      <c r="O2276" s="13">
        <v>0.99</v>
      </c>
      <c r="P2276" s="13">
        <v>0.99</v>
      </c>
      <c r="Q2276" s="13">
        <v>0.98</v>
      </c>
      <c r="R2276" s="13">
        <v>0.98</v>
      </c>
      <c r="S2276" s="13">
        <v>0.98</v>
      </c>
      <c r="T2276" s="13">
        <v>0.99</v>
      </c>
      <c r="U2276" s="13">
        <v>0.99</v>
      </c>
      <c r="V2276" s="13">
        <v>0.99</v>
      </c>
      <c r="W2276" s="13">
        <v>0.99</v>
      </c>
      <c r="X2276" s="13">
        <v>0.99</v>
      </c>
      <c r="Y2276" s="13">
        <v>0.99</v>
      </c>
      <c r="Z2276" s="13">
        <v>0.99</v>
      </c>
      <c r="AA2276" s="13">
        <v>0.99</v>
      </c>
      <c r="AB2276" s="13">
        <v>0.99</v>
      </c>
      <c r="AC2276" s="13">
        <v>0.98</v>
      </c>
      <c r="AD2276" s="13">
        <v>0.98</v>
      </c>
      <c r="AE2276" s="13">
        <v>0.98</v>
      </c>
      <c r="AF2276" s="13">
        <v>0.99</v>
      </c>
      <c r="AG2276" s="13">
        <v>0.99</v>
      </c>
      <c r="AH2276" s="13">
        <v>0.98</v>
      </c>
      <c r="AI2276" s="13">
        <v>0.97</v>
      </c>
      <c r="AJ2276" s="13">
        <v>0.96</v>
      </c>
      <c r="AK2276" s="13">
        <v>0.96</v>
      </c>
    </row>
    <row r="2277" spans="1:37" s="13" customFormat="1" x14ac:dyDescent="0.3">
      <c r="A2277" s="13" t="str">
        <f t="shared" si="55"/>
        <v>SDGbaseTRAv2_UrbAS_BAU_wICAGRcorr_GADJDYNofftestPVAXaconf</v>
      </c>
      <c r="B2277" s="62" t="s">
        <v>221</v>
      </c>
      <c r="C2277" s="63" t="s">
        <v>278</v>
      </c>
      <c r="D2277" s="64" t="s">
        <v>212</v>
      </c>
      <c r="E2277" s="13" t="s">
        <v>34</v>
      </c>
      <c r="F2277" s="13">
        <v>1</v>
      </c>
      <c r="G2277" s="13">
        <v>1</v>
      </c>
      <c r="H2277" s="13">
        <v>1.01</v>
      </c>
      <c r="I2277" s="13">
        <v>1</v>
      </c>
      <c r="J2277" s="13">
        <v>1</v>
      </c>
      <c r="K2277" s="13">
        <v>1</v>
      </c>
      <c r="L2277" s="13">
        <v>1</v>
      </c>
      <c r="M2277" s="13">
        <v>1.01</v>
      </c>
      <c r="N2277" s="13">
        <v>1.01</v>
      </c>
      <c r="O2277" s="13">
        <v>1.02</v>
      </c>
      <c r="P2277" s="13">
        <v>1.02</v>
      </c>
      <c r="Q2277" s="13">
        <v>1.02</v>
      </c>
      <c r="R2277" s="13">
        <v>1.03</v>
      </c>
      <c r="S2277" s="13">
        <v>1.03</v>
      </c>
      <c r="T2277" s="13">
        <v>1.04</v>
      </c>
      <c r="U2277" s="13">
        <v>1.04</v>
      </c>
      <c r="V2277" s="13">
        <v>1.05</v>
      </c>
      <c r="W2277" s="13">
        <v>1.05</v>
      </c>
      <c r="X2277" s="13">
        <v>1.05</v>
      </c>
      <c r="Y2277" s="13">
        <v>1.05</v>
      </c>
      <c r="Z2277" s="13">
        <v>1.05</v>
      </c>
      <c r="AA2277" s="13">
        <v>1.05</v>
      </c>
      <c r="AB2277" s="13">
        <v>1.05</v>
      </c>
      <c r="AC2277" s="13">
        <v>1.05</v>
      </c>
      <c r="AD2277" s="13">
        <v>1.05</v>
      </c>
      <c r="AE2277" s="13">
        <v>1.05</v>
      </c>
      <c r="AF2277" s="13">
        <v>1.05</v>
      </c>
      <c r="AG2277" s="13">
        <v>1.05</v>
      </c>
      <c r="AH2277" s="13">
        <v>1.03</v>
      </c>
      <c r="AI2277" s="13">
        <v>1.02</v>
      </c>
      <c r="AJ2277" s="13">
        <v>1</v>
      </c>
      <c r="AK2277" s="13">
        <v>0.99</v>
      </c>
    </row>
    <row r="2278" spans="1:37" s="13" customFormat="1" x14ac:dyDescent="0.3">
      <c r="A2278" s="13" t="str">
        <f t="shared" si="55"/>
        <v>SDGbaseTRAv2_UrbAS_BAU_wICAGRcorr_GADJDYNofftestPVAXapast</v>
      </c>
      <c r="B2278" s="62" t="s">
        <v>221</v>
      </c>
      <c r="C2278" s="63" t="s">
        <v>278</v>
      </c>
      <c r="D2278" s="64" t="s">
        <v>212</v>
      </c>
      <c r="E2278" s="13" t="s">
        <v>35</v>
      </c>
      <c r="F2278" s="13">
        <v>1</v>
      </c>
      <c r="G2278" s="13">
        <v>0.93</v>
      </c>
      <c r="H2278" s="13">
        <v>0.94</v>
      </c>
      <c r="I2278" s="13">
        <v>0.92</v>
      </c>
      <c r="J2278" s="13">
        <v>0.92</v>
      </c>
      <c r="K2278" s="13">
        <v>0.93</v>
      </c>
      <c r="L2278" s="13">
        <v>0.93</v>
      </c>
      <c r="M2278" s="13">
        <v>0.93</v>
      </c>
      <c r="N2278" s="13">
        <v>0.94</v>
      </c>
      <c r="O2278" s="13">
        <v>0.98</v>
      </c>
      <c r="P2278" s="13">
        <v>0.97</v>
      </c>
      <c r="Q2278" s="13">
        <v>0.96</v>
      </c>
      <c r="R2278" s="13">
        <v>0.95</v>
      </c>
      <c r="S2278" s="13">
        <v>0.96</v>
      </c>
      <c r="T2278" s="13">
        <v>0.96</v>
      </c>
      <c r="U2278" s="13">
        <v>0.96</v>
      </c>
      <c r="V2278" s="13">
        <v>0.96</v>
      </c>
      <c r="W2278" s="13">
        <v>0.96</v>
      </c>
      <c r="X2278" s="13">
        <v>0.96</v>
      </c>
      <c r="Y2278" s="13">
        <v>0.96</v>
      </c>
      <c r="Z2278" s="13">
        <v>0.95</v>
      </c>
      <c r="AA2278" s="13">
        <v>0.95</v>
      </c>
      <c r="AB2278" s="13">
        <v>0.96</v>
      </c>
      <c r="AC2278" s="13">
        <v>0.96</v>
      </c>
      <c r="AD2278" s="13">
        <v>0.96</v>
      </c>
      <c r="AE2278" s="13">
        <v>0.95</v>
      </c>
      <c r="AF2278" s="13">
        <v>0.95</v>
      </c>
      <c r="AG2278" s="13">
        <v>0.95</v>
      </c>
      <c r="AH2278" s="13">
        <v>0.96</v>
      </c>
      <c r="AI2278" s="13">
        <v>0.96</v>
      </c>
      <c r="AJ2278" s="13">
        <v>0.96</v>
      </c>
      <c r="AK2278" s="13">
        <v>0.96</v>
      </c>
    </row>
    <row r="2279" spans="1:37" s="13" customFormat="1" x14ac:dyDescent="0.3">
      <c r="A2279" s="13" t="str">
        <f t="shared" si="55"/>
        <v>SDGbaseTRAv2_UrbAS_BAU_wICAGRcorr_GADJDYNofftestPVAXaofoo</v>
      </c>
      <c r="B2279" s="62" t="s">
        <v>221</v>
      </c>
      <c r="C2279" s="63" t="s">
        <v>278</v>
      </c>
      <c r="D2279" s="64" t="s">
        <v>212</v>
      </c>
      <c r="E2279" s="13" t="s">
        <v>36</v>
      </c>
      <c r="F2279" s="13">
        <v>1</v>
      </c>
      <c r="G2279" s="13">
        <v>0.96</v>
      </c>
      <c r="H2279" s="13">
        <v>0.96</v>
      </c>
      <c r="I2279" s="13">
        <v>0.96</v>
      </c>
      <c r="J2279" s="13">
        <v>0.96</v>
      </c>
      <c r="K2279" s="13">
        <v>0.97</v>
      </c>
      <c r="L2279" s="13">
        <v>0.97</v>
      </c>
      <c r="M2279" s="13">
        <v>0.97</v>
      </c>
      <c r="N2279" s="13">
        <v>0.97</v>
      </c>
      <c r="O2279" s="13">
        <v>0.99</v>
      </c>
      <c r="P2279" s="13">
        <v>0.99</v>
      </c>
      <c r="Q2279" s="13">
        <v>0.98</v>
      </c>
      <c r="R2279" s="13">
        <v>0.98</v>
      </c>
      <c r="S2279" s="13">
        <v>0.98</v>
      </c>
      <c r="T2279" s="13">
        <v>0.98</v>
      </c>
      <c r="U2279" s="13">
        <v>0.98</v>
      </c>
      <c r="V2279" s="13">
        <v>0.98</v>
      </c>
      <c r="W2279" s="13">
        <v>0.99</v>
      </c>
      <c r="X2279" s="13">
        <v>0.99</v>
      </c>
      <c r="Y2279" s="13">
        <v>0.99</v>
      </c>
      <c r="Z2279" s="13">
        <v>0.99</v>
      </c>
      <c r="AA2279" s="13">
        <v>0.98</v>
      </c>
      <c r="AB2279" s="13">
        <v>0.99</v>
      </c>
      <c r="AC2279" s="13">
        <v>0.99</v>
      </c>
      <c r="AD2279" s="13">
        <v>0.99</v>
      </c>
      <c r="AE2279" s="13">
        <v>0.98</v>
      </c>
      <c r="AF2279" s="13">
        <v>0.99</v>
      </c>
      <c r="AG2279" s="13">
        <v>0.98</v>
      </c>
      <c r="AH2279" s="13">
        <v>0.98</v>
      </c>
      <c r="AI2279" s="13">
        <v>0.98</v>
      </c>
      <c r="AJ2279" s="13">
        <v>0.97</v>
      </c>
      <c r="AK2279" s="13">
        <v>0.97</v>
      </c>
    </row>
    <row r="2280" spans="1:37" s="13" customFormat="1" x14ac:dyDescent="0.3">
      <c r="A2280" s="13" t="str">
        <f t="shared" si="55"/>
        <v>SDGbaseTRAv2_UrbAS_BAU_wICAGRcorr_GADJDYNofftestPVAXabevt</v>
      </c>
      <c r="B2280" s="62" t="s">
        <v>221</v>
      </c>
      <c r="C2280" s="63" t="s">
        <v>278</v>
      </c>
      <c r="D2280" s="64" t="s">
        <v>212</v>
      </c>
      <c r="E2280" s="13" t="s">
        <v>37</v>
      </c>
      <c r="F2280" s="13">
        <v>1</v>
      </c>
      <c r="G2280" s="13">
        <v>1</v>
      </c>
      <c r="H2280" s="13">
        <v>1.01</v>
      </c>
      <c r="I2280" s="13">
        <v>1</v>
      </c>
      <c r="J2280" s="13">
        <v>1</v>
      </c>
      <c r="K2280" s="13">
        <v>1</v>
      </c>
      <c r="L2280" s="13">
        <v>1</v>
      </c>
      <c r="M2280" s="13">
        <v>1</v>
      </c>
      <c r="N2280" s="13">
        <v>1</v>
      </c>
      <c r="O2280" s="13">
        <v>1.04</v>
      </c>
      <c r="P2280" s="13">
        <v>1.03</v>
      </c>
      <c r="Q2280" s="13">
        <v>1.02</v>
      </c>
      <c r="R2280" s="13">
        <v>1.02</v>
      </c>
      <c r="S2280" s="13">
        <v>1.02</v>
      </c>
      <c r="T2280" s="13">
        <v>1.02</v>
      </c>
      <c r="U2280" s="13">
        <v>1.02</v>
      </c>
      <c r="V2280" s="13">
        <v>1.02</v>
      </c>
      <c r="W2280" s="13">
        <v>1.02</v>
      </c>
      <c r="X2280" s="13">
        <v>1.02</v>
      </c>
      <c r="Y2280" s="13">
        <v>1.02</v>
      </c>
      <c r="Z2280" s="13">
        <v>1.02</v>
      </c>
      <c r="AA2280" s="13">
        <v>1.01</v>
      </c>
      <c r="AB2280" s="13">
        <v>1.03</v>
      </c>
      <c r="AC2280" s="13">
        <v>1.03</v>
      </c>
      <c r="AD2280" s="13">
        <v>1.02</v>
      </c>
      <c r="AE2280" s="13">
        <v>1.02</v>
      </c>
      <c r="AF2280" s="13">
        <v>1.02</v>
      </c>
      <c r="AG2280" s="13">
        <v>1.01</v>
      </c>
      <c r="AH2280" s="13">
        <v>1.01</v>
      </c>
      <c r="AI2280" s="13">
        <v>1</v>
      </c>
      <c r="AJ2280" s="13">
        <v>0.99</v>
      </c>
      <c r="AK2280" s="13">
        <v>0.98</v>
      </c>
    </row>
    <row r="2281" spans="1:37" s="13" customFormat="1" x14ac:dyDescent="0.3">
      <c r="A2281" s="13" t="str">
        <f t="shared" si="55"/>
        <v>SDGbaseTRAv2_UrbAS_BAU_wICAGRcorr_GADJDYNofftestPVAXatext</v>
      </c>
      <c r="B2281" s="62" t="s">
        <v>221</v>
      </c>
      <c r="C2281" s="63" t="s">
        <v>278</v>
      </c>
      <c r="D2281" s="64" t="s">
        <v>212</v>
      </c>
      <c r="E2281" s="13" t="s">
        <v>38</v>
      </c>
      <c r="F2281" s="13">
        <v>1</v>
      </c>
      <c r="G2281" s="13">
        <v>1.1000000000000001</v>
      </c>
      <c r="H2281" s="13">
        <v>1.0900000000000001</v>
      </c>
      <c r="I2281" s="13">
        <v>1.08</v>
      </c>
      <c r="J2281" s="13">
        <v>1.08</v>
      </c>
      <c r="K2281" s="13">
        <v>1.08</v>
      </c>
      <c r="L2281" s="13">
        <v>1.08</v>
      </c>
      <c r="M2281" s="13">
        <v>1.0900000000000001</v>
      </c>
      <c r="N2281" s="13">
        <v>1.0900000000000001</v>
      </c>
      <c r="O2281" s="13">
        <v>1.0900000000000001</v>
      </c>
      <c r="P2281" s="13">
        <v>1.0900000000000001</v>
      </c>
      <c r="Q2281" s="13">
        <v>1.1000000000000001</v>
      </c>
      <c r="R2281" s="13">
        <v>1.1000000000000001</v>
      </c>
      <c r="S2281" s="13">
        <v>1.1000000000000001</v>
      </c>
      <c r="T2281" s="13">
        <v>1.1100000000000001</v>
      </c>
      <c r="U2281" s="13">
        <v>1.1100000000000001</v>
      </c>
      <c r="V2281" s="13">
        <v>1.1200000000000001</v>
      </c>
      <c r="W2281" s="13">
        <v>1.1200000000000001</v>
      </c>
      <c r="X2281" s="13">
        <v>1.1200000000000001</v>
      </c>
      <c r="Y2281" s="13">
        <v>1.1200000000000001</v>
      </c>
      <c r="Z2281" s="13">
        <v>1.1200000000000001</v>
      </c>
      <c r="AA2281" s="13">
        <v>1.1200000000000001</v>
      </c>
      <c r="AB2281" s="13">
        <v>1.1200000000000001</v>
      </c>
      <c r="AC2281" s="13">
        <v>1.1100000000000001</v>
      </c>
      <c r="AD2281" s="13">
        <v>1.1100000000000001</v>
      </c>
      <c r="AE2281" s="13">
        <v>1.1100000000000001</v>
      </c>
      <c r="AF2281" s="13">
        <v>1.1100000000000001</v>
      </c>
      <c r="AG2281" s="13">
        <v>1.1100000000000001</v>
      </c>
      <c r="AH2281" s="13">
        <v>1.08</v>
      </c>
      <c r="AI2281" s="13">
        <v>1.06</v>
      </c>
      <c r="AJ2281" s="13">
        <v>1.04</v>
      </c>
      <c r="AK2281" s="13">
        <v>1.02</v>
      </c>
    </row>
    <row r="2282" spans="1:37" s="13" customFormat="1" x14ac:dyDescent="0.3">
      <c r="A2282" s="13" t="str">
        <f t="shared" si="55"/>
        <v>SDGbaseTRAv2_UrbAS_BAU_wICAGRcorr_GADJDYNofftestPVAXaclth</v>
      </c>
      <c r="B2282" s="62" t="s">
        <v>221</v>
      </c>
      <c r="C2282" s="63" t="s">
        <v>278</v>
      </c>
      <c r="D2282" s="64" t="s">
        <v>212</v>
      </c>
      <c r="E2282" s="13" t="s">
        <v>39</v>
      </c>
      <c r="F2282" s="13">
        <v>1</v>
      </c>
      <c r="G2282" s="13">
        <v>1.1000000000000001</v>
      </c>
      <c r="H2282" s="13">
        <v>1.1000000000000001</v>
      </c>
      <c r="I2282" s="13">
        <v>1.1000000000000001</v>
      </c>
      <c r="J2282" s="13">
        <v>1.1000000000000001</v>
      </c>
      <c r="K2282" s="13">
        <v>1.1000000000000001</v>
      </c>
      <c r="L2282" s="13">
        <v>1.1100000000000001</v>
      </c>
      <c r="M2282" s="13">
        <v>1.1100000000000001</v>
      </c>
      <c r="N2282" s="13">
        <v>1.1200000000000001</v>
      </c>
      <c r="O2282" s="13">
        <v>1.1100000000000001</v>
      </c>
      <c r="P2282" s="13">
        <v>1.1100000000000001</v>
      </c>
      <c r="Q2282" s="13">
        <v>1.1200000000000001</v>
      </c>
      <c r="R2282" s="13">
        <v>1.1200000000000001</v>
      </c>
      <c r="S2282" s="13">
        <v>1.1299999999999999</v>
      </c>
      <c r="T2282" s="13">
        <v>1.1299999999999999</v>
      </c>
      <c r="U2282" s="13">
        <v>1.1399999999999999</v>
      </c>
      <c r="V2282" s="13">
        <v>1.1399999999999999</v>
      </c>
      <c r="W2282" s="13">
        <v>1.1499999999999999</v>
      </c>
      <c r="X2282" s="13">
        <v>1.1499999999999999</v>
      </c>
      <c r="Y2282" s="13">
        <v>1.1499999999999999</v>
      </c>
      <c r="Z2282" s="13">
        <v>1.1499999999999999</v>
      </c>
      <c r="AA2282" s="13">
        <v>1.1499999999999999</v>
      </c>
      <c r="AB2282" s="13">
        <v>1.1399999999999999</v>
      </c>
      <c r="AC2282" s="13">
        <v>1.1399999999999999</v>
      </c>
      <c r="AD2282" s="13">
        <v>1.1399999999999999</v>
      </c>
      <c r="AE2282" s="13">
        <v>1.1399999999999999</v>
      </c>
      <c r="AF2282" s="13">
        <v>1.1399999999999999</v>
      </c>
      <c r="AG2282" s="13">
        <v>1.1399999999999999</v>
      </c>
      <c r="AH2282" s="13">
        <v>1.1000000000000001</v>
      </c>
      <c r="AI2282" s="13">
        <v>1.07</v>
      </c>
      <c r="AJ2282" s="13">
        <v>1.06</v>
      </c>
      <c r="AK2282" s="13">
        <v>1.04</v>
      </c>
    </row>
    <row r="2283" spans="1:37" s="13" customFormat="1" x14ac:dyDescent="0.3">
      <c r="A2283" s="13" t="str">
        <f t="shared" si="55"/>
        <v>SDGbaseTRAv2_UrbAS_BAU_wICAGRcorr_GADJDYNofftestPVAXaleat</v>
      </c>
      <c r="B2283" s="62" t="s">
        <v>221</v>
      </c>
      <c r="C2283" s="63" t="s">
        <v>278</v>
      </c>
      <c r="D2283" s="64" t="s">
        <v>212</v>
      </c>
      <c r="E2283" s="13" t="s">
        <v>40</v>
      </c>
      <c r="F2283" s="13">
        <v>1</v>
      </c>
      <c r="G2283" s="13">
        <v>1.0900000000000001</v>
      </c>
      <c r="H2283" s="13">
        <v>1.05</v>
      </c>
      <c r="I2283" s="13">
        <v>1</v>
      </c>
      <c r="J2283" s="13">
        <v>0.99</v>
      </c>
      <c r="K2283" s="13">
        <v>0.98</v>
      </c>
      <c r="L2283" s="13">
        <v>0.99</v>
      </c>
      <c r="M2283" s="13">
        <v>1</v>
      </c>
      <c r="N2283" s="13">
        <v>1.01</v>
      </c>
      <c r="O2283" s="13">
        <v>1.1100000000000001</v>
      </c>
      <c r="P2283" s="13">
        <v>1.1100000000000001</v>
      </c>
      <c r="Q2283" s="13">
        <v>1.0900000000000001</v>
      </c>
      <c r="R2283" s="13">
        <v>1.06</v>
      </c>
      <c r="S2283" s="13">
        <v>1.04</v>
      </c>
      <c r="T2283" s="13">
        <v>1.03</v>
      </c>
      <c r="U2283" s="13">
        <v>1.03</v>
      </c>
      <c r="V2283" s="13">
        <v>1.02</v>
      </c>
      <c r="W2283" s="13">
        <v>1.02</v>
      </c>
      <c r="X2283" s="13">
        <v>1.03</v>
      </c>
      <c r="Y2283" s="13">
        <v>1.02</v>
      </c>
      <c r="Z2283" s="13">
        <v>1.01</v>
      </c>
      <c r="AA2283" s="13">
        <v>1.01</v>
      </c>
      <c r="AB2283" s="13">
        <v>1.02</v>
      </c>
      <c r="AC2283" s="13">
        <v>1.03</v>
      </c>
      <c r="AD2283" s="13">
        <v>1.03</v>
      </c>
      <c r="AE2283" s="13">
        <v>1.03</v>
      </c>
      <c r="AF2283" s="13">
        <v>1.02</v>
      </c>
      <c r="AG2283" s="13">
        <v>1.02</v>
      </c>
      <c r="AH2283" s="13">
        <v>0.99</v>
      </c>
      <c r="AI2283" s="13">
        <v>0.95</v>
      </c>
      <c r="AJ2283" s="13">
        <v>0.93</v>
      </c>
      <c r="AK2283" s="13">
        <v>0.91</v>
      </c>
    </row>
    <row r="2284" spans="1:37" s="13" customFormat="1" x14ac:dyDescent="0.3">
      <c r="A2284" s="13" t="str">
        <f t="shared" si="55"/>
        <v>SDGbaseTRAv2_UrbAS_BAU_wICAGRcorr_GADJDYNofftestPVAXafoot</v>
      </c>
      <c r="B2284" s="62" t="s">
        <v>221</v>
      </c>
      <c r="C2284" s="63" t="s">
        <v>278</v>
      </c>
      <c r="D2284" s="64" t="s">
        <v>212</v>
      </c>
      <c r="E2284" s="13" t="s">
        <v>41</v>
      </c>
      <c r="F2284" s="13">
        <v>1</v>
      </c>
      <c r="G2284" s="13">
        <v>1.0900000000000001</v>
      </c>
      <c r="H2284" s="13">
        <v>1.0900000000000001</v>
      </c>
      <c r="I2284" s="13">
        <v>1.0900000000000001</v>
      </c>
      <c r="J2284" s="13">
        <v>1.0900000000000001</v>
      </c>
      <c r="K2284" s="13">
        <v>1.0900000000000001</v>
      </c>
      <c r="L2284" s="13">
        <v>1.0900000000000001</v>
      </c>
      <c r="M2284" s="13">
        <v>1.0900000000000001</v>
      </c>
      <c r="N2284" s="13">
        <v>1.1000000000000001</v>
      </c>
      <c r="O2284" s="13">
        <v>1.1000000000000001</v>
      </c>
      <c r="P2284" s="13">
        <v>1.1000000000000001</v>
      </c>
      <c r="Q2284" s="13">
        <v>1.1000000000000001</v>
      </c>
      <c r="R2284" s="13">
        <v>1.1000000000000001</v>
      </c>
      <c r="S2284" s="13">
        <v>1.1100000000000001</v>
      </c>
      <c r="T2284" s="13">
        <v>1.1100000000000001</v>
      </c>
      <c r="U2284" s="13">
        <v>1.1200000000000001</v>
      </c>
      <c r="V2284" s="13">
        <v>1.1200000000000001</v>
      </c>
      <c r="W2284" s="13">
        <v>1.1200000000000001</v>
      </c>
      <c r="X2284" s="13">
        <v>1.1299999999999999</v>
      </c>
      <c r="Y2284" s="13">
        <v>1.1299999999999999</v>
      </c>
      <c r="Z2284" s="13">
        <v>1.1200000000000001</v>
      </c>
      <c r="AA2284" s="13">
        <v>1.1200000000000001</v>
      </c>
      <c r="AB2284" s="13">
        <v>1.1200000000000001</v>
      </c>
      <c r="AC2284" s="13">
        <v>1.1200000000000001</v>
      </c>
      <c r="AD2284" s="13">
        <v>1.1200000000000001</v>
      </c>
      <c r="AE2284" s="13">
        <v>1.1200000000000001</v>
      </c>
      <c r="AF2284" s="13">
        <v>1.1200000000000001</v>
      </c>
      <c r="AG2284" s="13">
        <v>1.1200000000000001</v>
      </c>
      <c r="AH2284" s="13">
        <v>1.0900000000000001</v>
      </c>
      <c r="AI2284" s="13">
        <v>1.06</v>
      </c>
      <c r="AJ2284" s="13">
        <v>1.05</v>
      </c>
      <c r="AK2284" s="13">
        <v>1.03</v>
      </c>
    </row>
    <row r="2285" spans="1:37" s="13" customFormat="1" x14ac:dyDescent="0.3">
      <c r="A2285" s="13" t="str">
        <f t="shared" si="55"/>
        <v>SDGbaseTRAv2_UrbAS_BAU_wICAGRcorr_GADJDYNofftestPVAXawood</v>
      </c>
      <c r="B2285" s="62" t="s">
        <v>221</v>
      </c>
      <c r="C2285" s="63" t="s">
        <v>278</v>
      </c>
      <c r="D2285" s="64" t="s">
        <v>212</v>
      </c>
      <c r="E2285" s="13" t="s">
        <v>42</v>
      </c>
      <c r="F2285" s="13">
        <v>1</v>
      </c>
      <c r="G2285" s="13">
        <v>1.02</v>
      </c>
      <c r="H2285" s="13">
        <v>1.01</v>
      </c>
      <c r="I2285" s="13">
        <v>1.01</v>
      </c>
      <c r="J2285" s="13">
        <v>1.01</v>
      </c>
      <c r="K2285" s="13">
        <v>1.01</v>
      </c>
      <c r="L2285" s="13">
        <v>1.02</v>
      </c>
      <c r="M2285" s="13">
        <v>1.02</v>
      </c>
      <c r="N2285" s="13">
        <v>1.02</v>
      </c>
      <c r="O2285" s="13">
        <v>1.03</v>
      </c>
      <c r="P2285" s="13">
        <v>1.02</v>
      </c>
      <c r="Q2285" s="13">
        <v>1.02</v>
      </c>
      <c r="R2285" s="13">
        <v>1.02</v>
      </c>
      <c r="S2285" s="13">
        <v>1.03</v>
      </c>
      <c r="T2285" s="13">
        <v>1.03</v>
      </c>
      <c r="U2285" s="13">
        <v>1.03</v>
      </c>
      <c r="V2285" s="13">
        <v>1.04</v>
      </c>
      <c r="W2285" s="13">
        <v>1.04</v>
      </c>
      <c r="X2285" s="13">
        <v>1.04</v>
      </c>
      <c r="Y2285" s="13">
        <v>1.04</v>
      </c>
      <c r="Z2285" s="13">
        <v>1.04</v>
      </c>
      <c r="AA2285" s="13">
        <v>1.04</v>
      </c>
      <c r="AB2285" s="13">
        <v>1.04</v>
      </c>
      <c r="AC2285" s="13">
        <v>1.03</v>
      </c>
      <c r="AD2285" s="13">
        <v>1.03</v>
      </c>
      <c r="AE2285" s="13">
        <v>1.03</v>
      </c>
      <c r="AF2285" s="13">
        <v>1.04</v>
      </c>
      <c r="AG2285" s="13">
        <v>1.04</v>
      </c>
      <c r="AH2285" s="13">
        <v>1.03</v>
      </c>
      <c r="AI2285" s="13">
        <v>1.02</v>
      </c>
      <c r="AJ2285" s="13">
        <v>1.01</v>
      </c>
      <c r="AK2285" s="13">
        <v>1.01</v>
      </c>
    </row>
    <row r="2286" spans="1:37" s="13" customFormat="1" x14ac:dyDescent="0.3">
      <c r="A2286" s="13" t="str">
        <f t="shared" si="55"/>
        <v>SDGbaseTRAv2_UrbAS_BAU_wICAGRcorr_GADJDYNofftestPVAXapapr</v>
      </c>
      <c r="B2286" s="62" t="s">
        <v>221</v>
      </c>
      <c r="C2286" s="63" t="s">
        <v>278</v>
      </c>
      <c r="D2286" s="64" t="s">
        <v>212</v>
      </c>
      <c r="E2286" s="13" t="s">
        <v>43</v>
      </c>
      <c r="F2286" s="13">
        <v>1</v>
      </c>
      <c r="G2286" s="13">
        <v>1.04</v>
      </c>
      <c r="H2286" s="13">
        <v>1.04</v>
      </c>
      <c r="I2286" s="13">
        <v>1.04</v>
      </c>
      <c r="J2286" s="13">
        <v>1.03</v>
      </c>
      <c r="K2286" s="13">
        <v>1.03</v>
      </c>
      <c r="L2286" s="13">
        <v>1.03</v>
      </c>
      <c r="M2286" s="13">
        <v>1.03</v>
      </c>
      <c r="N2286" s="13">
        <v>1.03</v>
      </c>
      <c r="O2286" s="13">
        <v>1.03</v>
      </c>
      <c r="P2286" s="13">
        <v>1.03</v>
      </c>
      <c r="Q2286" s="13">
        <v>1.03</v>
      </c>
      <c r="R2286" s="13">
        <v>1.05</v>
      </c>
      <c r="S2286" s="13">
        <v>1.05</v>
      </c>
      <c r="T2286" s="13">
        <v>1.05</v>
      </c>
      <c r="U2286" s="13">
        <v>1.05</v>
      </c>
      <c r="V2286" s="13">
        <v>1.05</v>
      </c>
      <c r="W2286" s="13">
        <v>1.06</v>
      </c>
      <c r="X2286" s="13">
        <v>1.06</v>
      </c>
      <c r="Y2286" s="13">
        <v>1.06</v>
      </c>
      <c r="Z2286" s="13">
        <v>1.06</v>
      </c>
      <c r="AA2286" s="13">
        <v>1.06</v>
      </c>
      <c r="AB2286" s="13">
        <v>1.05</v>
      </c>
      <c r="AC2286" s="13">
        <v>1.05</v>
      </c>
      <c r="AD2286" s="13">
        <v>1.05</v>
      </c>
      <c r="AE2286" s="13">
        <v>1.05</v>
      </c>
      <c r="AF2286" s="13">
        <v>1.05</v>
      </c>
      <c r="AG2286" s="13">
        <v>1.05</v>
      </c>
      <c r="AH2286" s="13">
        <v>1.03</v>
      </c>
      <c r="AI2286" s="13">
        <v>1.02</v>
      </c>
      <c r="AJ2286" s="13">
        <v>1.01</v>
      </c>
      <c r="AK2286" s="13">
        <v>1</v>
      </c>
    </row>
    <row r="2287" spans="1:37" s="13" customFormat="1" x14ac:dyDescent="0.3">
      <c r="A2287" s="13" t="str">
        <f t="shared" si="55"/>
        <v>SDGbaseTRAv2_UrbAS_BAU_wICAGRcorr_GADJDYNofftestPVAXaprnt</v>
      </c>
      <c r="B2287" s="62" t="s">
        <v>221</v>
      </c>
      <c r="C2287" s="63" t="s">
        <v>278</v>
      </c>
      <c r="D2287" s="64" t="s">
        <v>212</v>
      </c>
      <c r="E2287" s="13" t="s">
        <v>44</v>
      </c>
      <c r="F2287" s="13">
        <v>1</v>
      </c>
      <c r="G2287" s="13">
        <v>1.1000000000000001</v>
      </c>
      <c r="H2287" s="13">
        <v>1.1000000000000001</v>
      </c>
      <c r="I2287" s="13">
        <v>1.1000000000000001</v>
      </c>
      <c r="J2287" s="13">
        <v>1.1000000000000001</v>
      </c>
      <c r="K2287" s="13">
        <v>1.1000000000000001</v>
      </c>
      <c r="L2287" s="13">
        <v>1.1000000000000001</v>
      </c>
      <c r="M2287" s="13">
        <v>1.1100000000000001</v>
      </c>
      <c r="N2287" s="13">
        <v>1.1100000000000001</v>
      </c>
      <c r="O2287" s="13">
        <v>1.1100000000000001</v>
      </c>
      <c r="P2287" s="13">
        <v>1.1100000000000001</v>
      </c>
      <c r="Q2287" s="13">
        <v>1.1100000000000001</v>
      </c>
      <c r="R2287" s="13">
        <v>1.1200000000000001</v>
      </c>
      <c r="S2287" s="13">
        <v>1.1200000000000001</v>
      </c>
      <c r="T2287" s="13">
        <v>1.1299999999999999</v>
      </c>
      <c r="U2287" s="13">
        <v>1.1299999999999999</v>
      </c>
      <c r="V2287" s="13">
        <v>1.1399999999999999</v>
      </c>
      <c r="W2287" s="13">
        <v>1.1399999999999999</v>
      </c>
      <c r="X2287" s="13">
        <v>1.1499999999999999</v>
      </c>
      <c r="Y2287" s="13">
        <v>1.1499999999999999</v>
      </c>
      <c r="Z2287" s="13">
        <v>1.1399999999999999</v>
      </c>
      <c r="AA2287" s="13">
        <v>1.1399999999999999</v>
      </c>
      <c r="AB2287" s="13">
        <v>1.1399999999999999</v>
      </c>
      <c r="AC2287" s="13">
        <v>1.1299999999999999</v>
      </c>
      <c r="AD2287" s="13">
        <v>1.1299999999999999</v>
      </c>
      <c r="AE2287" s="13">
        <v>1.1299999999999999</v>
      </c>
      <c r="AF2287" s="13">
        <v>1.1299999999999999</v>
      </c>
      <c r="AG2287" s="13">
        <v>1.1299999999999999</v>
      </c>
      <c r="AH2287" s="13">
        <v>1.1000000000000001</v>
      </c>
      <c r="AI2287" s="13">
        <v>1.07</v>
      </c>
      <c r="AJ2287" s="13">
        <v>1.05</v>
      </c>
      <c r="AK2287" s="13">
        <v>1.03</v>
      </c>
    </row>
    <row r="2288" spans="1:37" s="13" customFormat="1" x14ac:dyDescent="0.3">
      <c r="A2288" s="13" t="str">
        <f t="shared" si="55"/>
        <v>SDGbaseTRAv2_UrbAS_BAU_wICAGRcorr_GADJDYNofftestPVAXapetr</v>
      </c>
      <c r="B2288" s="62" t="s">
        <v>221</v>
      </c>
      <c r="C2288" s="63" t="s">
        <v>278</v>
      </c>
      <c r="D2288" s="64" t="s">
        <v>212</v>
      </c>
      <c r="E2288" s="13" t="s">
        <v>45</v>
      </c>
      <c r="F2288" s="13">
        <v>1</v>
      </c>
      <c r="G2288" s="13">
        <v>1.1599999999999999</v>
      </c>
      <c r="H2288" s="13">
        <v>0.84</v>
      </c>
      <c r="I2288" s="13">
        <v>0.65</v>
      </c>
      <c r="J2288" s="13">
        <v>0.6</v>
      </c>
      <c r="K2288" s="13">
        <v>0.56999999999999995</v>
      </c>
      <c r="L2288" s="13">
        <v>0.56000000000000005</v>
      </c>
      <c r="M2288" s="13">
        <v>0.56999999999999995</v>
      </c>
      <c r="N2288" s="13">
        <v>0.57999999999999996</v>
      </c>
      <c r="O2288" s="13">
        <v>1.1299999999999999</v>
      </c>
      <c r="P2288" s="13">
        <v>1.5</v>
      </c>
      <c r="Q2288" s="13">
        <v>1.44</v>
      </c>
      <c r="R2288" s="13">
        <v>1.4</v>
      </c>
      <c r="S2288" s="13">
        <v>1.39</v>
      </c>
      <c r="T2288" s="13">
        <v>1.38</v>
      </c>
      <c r="U2288" s="13">
        <v>1.38</v>
      </c>
      <c r="V2288" s="13">
        <v>1.37</v>
      </c>
      <c r="W2288" s="13">
        <v>1.38</v>
      </c>
      <c r="X2288" s="13">
        <v>1.41</v>
      </c>
      <c r="Y2288" s="13">
        <v>1.41</v>
      </c>
      <c r="Z2288" s="13">
        <v>1.39</v>
      </c>
      <c r="AA2288" s="13">
        <v>1.39</v>
      </c>
      <c r="AB2288" s="13">
        <v>1.46</v>
      </c>
      <c r="AC2288" s="13">
        <v>1.47</v>
      </c>
      <c r="AD2288" s="13">
        <v>1.45</v>
      </c>
      <c r="AE2288" s="13">
        <v>1.41</v>
      </c>
      <c r="AF2288" s="13">
        <v>1.38</v>
      </c>
      <c r="AG2288" s="13">
        <v>1.26</v>
      </c>
      <c r="AH2288" s="13">
        <v>1.1599999999999999</v>
      </c>
      <c r="AI2288" s="13">
        <v>0.98</v>
      </c>
      <c r="AJ2288" s="13">
        <v>0.78</v>
      </c>
      <c r="AK2288" s="13">
        <v>0.5</v>
      </c>
    </row>
    <row r="2289" spans="1:37" s="13" customFormat="1" x14ac:dyDescent="0.3">
      <c r="A2289" s="13" t="str">
        <f t="shared" si="55"/>
        <v>SDGbaseTRAv2_UrbAS_BAU_wICAGRcorr_GADJDYNofftestPVAXahydr</v>
      </c>
      <c r="B2289" s="62" t="s">
        <v>221</v>
      </c>
      <c r="C2289" s="63" t="s">
        <v>278</v>
      </c>
      <c r="D2289" s="64" t="s">
        <v>212</v>
      </c>
      <c r="E2289" s="13" t="s">
        <v>46</v>
      </c>
      <c r="F2289" s="13">
        <v>1</v>
      </c>
      <c r="G2289" s="13">
        <v>2.6</v>
      </c>
      <c r="H2289" s="13">
        <v>2.71</v>
      </c>
      <c r="I2289" s="13">
        <v>2.67</v>
      </c>
      <c r="J2289" s="13">
        <v>2.67</v>
      </c>
      <c r="K2289" s="13">
        <v>2.69</v>
      </c>
      <c r="L2289" s="13">
        <v>2.71</v>
      </c>
      <c r="M2289" s="13">
        <v>2.75</v>
      </c>
      <c r="N2289" s="13">
        <v>2.78</v>
      </c>
      <c r="O2289" s="13">
        <v>3</v>
      </c>
      <c r="P2289" s="13">
        <v>3.06</v>
      </c>
      <c r="Q2289" s="13">
        <v>3.41</v>
      </c>
      <c r="R2289" s="13">
        <v>3.43</v>
      </c>
      <c r="S2289" s="13">
        <v>3.46</v>
      </c>
      <c r="T2289" s="13">
        <v>3.48</v>
      </c>
      <c r="U2289" s="13">
        <v>3.5</v>
      </c>
      <c r="V2289" s="13">
        <v>3.51</v>
      </c>
      <c r="W2289" s="13">
        <v>3.54</v>
      </c>
      <c r="X2289" s="13">
        <v>-0.9</v>
      </c>
      <c r="Y2289" s="13">
        <v>-0.72</v>
      </c>
      <c r="Z2289" s="13">
        <v>1.91</v>
      </c>
      <c r="AA2289" s="13">
        <v>1.96</v>
      </c>
      <c r="AB2289" s="13">
        <v>2.0099999999999998</v>
      </c>
      <c r="AC2289" s="13">
        <v>2.0099999999999998</v>
      </c>
      <c r="AD2289" s="13">
        <v>1.99</v>
      </c>
      <c r="AE2289" s="13">
        <v>1.97</v>
      </c>
      <c r="AF2289" s="13">
        <v>1.95</v>
      </c>
      <c r="AG2289" s="13">
        <v>1.75</v>
      </c>
      <c r="AH2289" s="13">
        <v>1.57</v>
      </c>
      <c r="AI2289" s="13">
        <v>1.24</v>
      </c>
      <c r="AJ2289" s="13">
        <v>0.96</v>
      </c>
      <c r="AK2289" s="13">
        <v>0.71</v>
      </c>
    </row>
    <row r="2290" spans="1:37" s="13" customFormat="1" x14ac:dyDescent="0.3">
      <c r="A2290" s="13" t="str">
        <f t="shared" si="55"/>
        <v>SDGbaseTRAv2_UrbAS_BAU_wICAGRcorr_GADJDYNofftestPVAXaammo</v>
      </c>
      <c r="B2290" s="62" t="s">
        <v>221</v>
      </c>
      <c r="C2290" s="63" t="s">
        <v>278</v>
      </c>
      <c r="D2290" s="64" t="s">
        <v>212</v>
      </c>
      <c r="E2290" s="13" t="s">
        <v>47</v>
      </c>
      <c r="F2290" s="13">
        <v>1</v>
      </c>
      <c r="G2290" s="13">
        <v>1.03</v>
      </c>
      <c r="H2290" s="13">
        <v>1.02</v>
      </c>
      <c r="I2290" s="13">
        <v>1.02</v>
      </c>
      <c r="J2290" s="13">
        <v>1.02</v>
      </c>
      <c r="K2290" s="13">
        <v>1.02</v>
      </c>
      <c r="L2290" s="13">
        <v>1.03</v>
      </c>
      <c r="M2290" s="13">
        <v>1.03</v>
      </c>
      <c r="N2290" s="13">
        <v>1.04</v>
      </c>
      <c r="O2290" s="13">
        <v>1.02</v>
      </c>
      <c r="P2290" s="13">
        <v>1.02</v>
      </c>
      <c r="Q2290" s="13">
        <v>1.02</v>
      </c>
      <c r="R2290" s="13">
        <v>1.03</v>
      </c>
      <c r="S2290" s="13">
        <v>1.03</v>
      </c>
      <c r="T2290" s="13">
        <v>1.04</v>
      </c>
      <c r="U2290" s="13">
        <v>1.05</v>
      </c>
      <c r="V2290" s="13">
        <v>1.05</v>
      </c>
      <c r="W2290" s="13">
        <v>1.06</v>
      </c>
      <c r="X2290" s="13">
        <v>1.06</v>
      </c>
      <c r="Y2290" s="13">
        <v>1.06</v>
      </c>
      <c r="Z2290" s="13">
        <v>1.06</v>
      </c>
      <c r="AA2290" s="13">
        <v>1.05</v>
      </c>
      <c r="AB2290" s="13">
        <v>1.03</v>
      </c>
      <c r="AC2290" s="13">
        <v>1.02</v>
      </c>
      <c r="AD2290" s="13">
        <v>1.01</v>
      </c>
      <c r="AE2290" s="13">
        <v>1.01</v>
      </c>
      <c r="AF2290" s="13">
        <v>1.01</v>
      </c>
      <c r="AG2290" s="13">
        <v>1.01</v>
      </c>
      <c r="AH2290" s="13">
        <v>0.98</v>
      </c>
      <c r="AI2290" s="13">
        <v>0.95</v>
      </c>
      <c r="AJ2290" s="13">
        <v>0.93</v>
      </c>
      <c r="AK2290" s="13">
        <v>0.91</v>
      </c>
    </row>
    <row r="2291" spans="1:37" s="13" customFormat="1" x14ac:dyDescent="0.3">
      <c r="A2291" s="13" t="str">
        <f t="shared" si="55"/>
        <v>SDGbaseTRAv2_UrbAS_BAU_wICAGRcorr_GADJDYNofftestPVAXabchm</v>
      </c>
      <c r="B2291" s="62" t="s">
        <v>221</v>
      </c>
      <c r="C2291" s="63" t="s">
        <v>278</v>
      </c>
      <c r="D2291" s="64" t="s">
        <v>212</v>
      </c>
      <c r="E2291" s="13" t="s">
        <v>48</v>
      </c>
      <c r="F2291" s="13">
        <v>1</v>
      </c>
      <c r="G2291" s="13">
        <v>1.26</v>
      </c>
      <c r="H2291" s="13">
        <v>1.37</v>
      </c>
      <c r="I2291" s="13">
        <v>1.34</v>
      </c>
      <c r="J2291" s="13">
        <v>1.36</v>
      </c>
      <c r="K2291" s="13">
        <v>1.39</v>
      </c>
      <c r="L2291" s="13">
        <v>1.43</v>
      </c>
      <c r="M2291" s="13">
        <v>1.49</v>
      </c>
      <c r="N2291" s="13">
        <v>1.54</v>
      </c>
      <c r="O2291" s="13">
        <v>1.82</v>
      </c>
      <c r="P2291" s="13">
        <v>1.9</v>
      </c>
      <c r="Q2291" s="13">
        <v>1.91</v>
      </c>
      <c r="R2291" s="13">
        <v>1.92</v>
      </c>
      <c r="S2291" s="13">
        <v>1.94</v>
      </c>
      <c r="T2291" s="13">
        <v>1.96</v>
      </c>
      <c r="U2291" s="13">
        <v>1.98</v>
      </c>
      <c r="V2291" s="13">
        <v>1.98</v>
      </c>
      <c r="W2291" s="13">
        <v>2</v>
      </c>
      <c r="X2291" s="13">
        <v>2.0299999999999998</v>
      </c>
      <c r="Y2291" s="13">
        <v>2.02</v>
      </c>
      <c r="Z2291" s="13">
        <v>2</v>
      </c>
      <c r="AA2291" s="13">
        <v>1.98</v>
      </c>
      <c r="AB2291" s="13">
        <v>2.06</v>
      </c>
      <c r="AC2291" s="13">
        <v>2.09</v>
      </c>
      <c r="AD2291" s="13">
        <v>2.1</v>
      </c>
      <c r="AE2291" s="13">
        <v>2.1</v>
      </c>
      <c r="AF2291" s="13">
        <v>2.1</v>
      </c>
      <c r="AG2291" s="13">
        <v>2.06</v>
      </c>
      <c r="AH2291" s="13">
        <v>1.99</v>
      </c>
      <c r="AI2291" s="13">
        <v>1.88</v>
      </c>
      <c r="AJ2291" s="13">
        <v>1.77</v>
      </c>
      <c r="AK2291" s="13">
        <v>1.66</v>
      </c>
    </row>
    <row r="2292" spans="1:37" s="13" customFormat="1" x14ac:dyDescent="0.3">
      <c r="A2292" s="13" t="str">
        <f t="shared" si="55"/>
        <v>SDGbaseTRAv2_UrbAS_BAU_wICAGRcorr_GADJDYNofftestPVAXaochm</v>
      </c>
      <c r="B2292" s="62" t="s">
        <v>221</v>
      </c>
      <c r="C2292" s="63" t="s">
        <v>278</v>
      </c>
      <c r="D2292" s="64" t="s">
        <v>212</v>
      </c>
      <c r="E2292" s="13" t="s">
        <v>49</v>
      </c>
      <c r="F2292" s="13">
        <v>1</v>
      </c>
      <c r="G2292" s="13">
        <v>1.19</v>
      </c>
      <c r="H2292" s="13">
        <v>1.27</v>
      </c>
      <c r="I2292" s="13">
        <v>1.23</v>
      </c>
      <c r="J2292" s="13">
        <v>1.24</v>
      </c>
      <c r="K2292" s="13">
        <v>1.26</v>
      </c>
      <c r="L2292" s="13">
        <v>1.28</v>
      </c>
      <c r="M2292" s="13">
        <v>1.31</v>
      </c>
      <c r="N2292" s="13">
        <v>1.34</v>
      </c>
      <c r="O2292" s="13">
        <v>1.59</v>
      </c>
      <c r="P2292" s="13">
        <v>1.64</v>
      </c>
      <c r="Q2292" s="13">
        <v>1.64</v>
      </c>
      <c r="R2292" s="13">
        <v>1.64</v>
      </c>
      <c r="S2292" s="13">
        <v>1.64</v>
      </c>
      <c r="T2292" s="13">
        <v>1.65</v>
      </c>
      <c r="U2292" s="13">
        <v>1.66</v>
      </c>
      <c r="V2292" s="13">
        <v>1.65</v>
      </c>
      <c r="W2292" s="13">
        <v>1.66</v>
      </c>
      <c r="X2292" s="13">
        <v>1.68</v>
      </c>
      <c r="Y2292" s="13">
        <v>1.67</v>
      </c>
      <c r="Z2292" s="13">
        <v>1.65</v>
      </c>
      <c r="AA2292" s="13">
        <v>1.64</v>
      </c>
      <c r="AB2292" s="13">
        <v>1.71</v>
      </c>
      <c r="AC2292" s="13">
        <v>1.74</v>
      </c>
      <c r="AD2292" s="13">
        <v>1.74</v>
      </c>
      <c r="AE2292" s="13">
        <v>1.73</v>
      </c>
      <c r="AF2292" s="13">
        <v>1.73</v>
      </c>
      <c r="AG2292" s="13">
        <v>1.7</v>
      </c>
      <c r="AH2292" s="13">
        <v>1.67</v>
      </c>
      <c r="AI2292" s="13">
        <v>1.61</v>
      </c>
      <c r="AJ2292" s="13">
        <v>1.54</v>
      </c>
      <c r="AK2292" s="13">
        <v>1.48</v>
      </c>
    </row>
    <row r="2293" spans="1:37" s="13" customFormat="1" x14ac:dyDescent="0.3">
      <c r="A2293" s="13" t="str">
        <f t="shared" si="55"/>
        <v>SDGbaseTRAv2_UrbAS_BAU_wICAGRcorr_GADJDYNofftestPVAXarubb</v>
      </c>
      <c r="B2293" s="62" t="s">
        <v>221</v>
      </c>
      <c r="C2293" s="63" t="s">
        <v>278</v>
      </c>
      <c r="D2293" s="64" t="s">
        <v>212</v>
      </c>
      <c r="E2293" s="13" t="s">
        <v>50</v>
      </c>
      <c r="F2293" s="13">
        <v>1</v>
      </c>
      <c r="G2293" s="13">
        <v>1.01</v>
      </c>
      <c r="H2293" s="13">
        <v>1.01</v>
      </c>
      <c r="I2293" s="13">
        <v>1.01</v>
      </c>
      <c r="J2293" s="13">
        <v>1</v>
      </c>
      <c r="K2293" s="13">
        <v>1.01</v>
      </c>
      <c r="L2293" s="13">
        <v>1.01</v>
      </c>
      <c r="M2293" s="13">
        <v>1.01</v>
      </c>
      <c r="N2293" s="13">
        <v>1.02</v>
      </c>
      <c r="O2293" s="13">
        <v>1.03</v>
      </c>
      <c r="P2293" s="13">
        <v>1.03</v>
      </c>
      <c r="Q2293" s="13">
        <v>1.03</v>
      </c>
      <c r="R2293" s="13">
        <v>1.03</v>
      </c>
      <c r="S2293" s="13">
        <v>1.03</v>
      </c>
      <c r="T2293" s="13">
        <v>1.03</v>
      </c>
      <c r="U2293" s="13">
        <v>1.04</v>
      </c>
      <c r="V2293" s="13">
        <v>1.04</v>
      </c>
      <c r="W2293" s="13">
        <v>1.05</v>
      </c>
      <c r="X2293" s="13">
        <v>1.05</v>
      </c>
      <c r="Y2293" s="13">
        <v>1.04</v>
      </c>
      <c r="Z2293" s="13">
        <v>1.04</v>
      </c>
      <c r="AA2293" s="13">
        <v>1.04</v>
      </c>
      <c r="AB2293" s="13">
        <v>1.04</v>
      </c>
      <c r="AC2293" s="13">
        <v>1.04</v>
      </c>
      <c r="AD2293" s="13">
        <v>1.05</v>
      </c>
      <c r="AE2293" s="13">
        <v>1.05</v>
      </c>
      <c r="AF2293" s="13">
        <v>1.05</v>
      </c>
      <c r="AG2293" s="13">
        <v>1.05</v>
      </c>
      <c r="AH2293" s="13">
        <v>1.03</v>
      </c>
      <c r="AI2293" s="13">
        <v>1.02</v>
      </c>
      <c r="AJ2293" s="13">
        <v>1.01</v>
      </c>
      <c r="AK2293" s="13">
        <v>1</v>
      </c>
    </row>
    <row r="2294" spans="1:37" s="13" customFormat="1" x14ac:dyDescent="0.3">
      <c r="A2294" s="13" t="str">
        <f t="shared" si="55"/>
        <v>SDGbaseTRAv2_UrbAS_BAU_wICAGRcorr_GADJDYNofftestPVAXaplas</v>
      </c>
      <c r="B2294" s="62" t="s">
        <v>221</v>
      </c>
      <c r="C2294" s="63" t="s">
        <v>278</v>
      </c>
      <c r="D2294" s="64" t="s">
        <v>212</v>
      </c>
      <c r="E2294" s="13" t="s">
        <v>51</v>
      </c>
      <c r="F2294" s="13">
        <v>1</v>
      </c>
      <c r="G2294" s="13">
        <v>1.06</v>
      </c>
      <c r="H2294" s="13">
        <v>1.06</v>
      </c>
      <c r="I2294" s="13">
        <v>1.05</v>
      </c>
      <c r="J2294" s="13">
        <v>1.05</v>
      </c>
      <c r="K2294" s="13">
        <v>1.05</v>
      </c>
      <c r="L2294" s="13">
        <v>1.06</v>
      </c>
      <c r="M2294" s="13">
        <v>1.06</v>
      </c>
      <c r="N2294" s="13">
        <v>1.07</v>
      </c>
      <c r="O2294" s="13">
        <v>1.06</v>
      </c>
      <c r="P2294" s="13">
        <v>1.06</v>
      </c>
      <c r="Q2294" s="13">
        <v>1.06</v>
      </c>
      <c r="R2294" s="13">
        <v>1.07</v>
      </c>
      <c r="S2294" s="13">
        <v>1.07</v>
      </c>
      <c r="T2294" s="13">
        <v>1.08</v>
      </c>
      <c r="U2294" s="13">
        <v>1.08</v>
      </c>
      <c r="V2294" s="13">
        <v>1.0900000000000001</v>
      </c>
      <c r="W2294" s="13">
        <v>1.0900000000000001</v>
      </c>
      <c r="X2294" s="13">
        <v>1.1000000000000001</v>
      </c>
      <c r="Y2294" s="13">
        <v>1.0900000000000001</v>
      </c>
      <c r="Z2294" s="13">
        <v>1.0900000000000001</v>
      </c>
      <c r="AA2294" s="13">
        <v>1.0900000000000001</v>
      </c>
      <c r="AB2294" s="13">
        <v>1.0900000000000001</v>
      </c>
      <c r="AC2294" s="13">
        <v>1.08</v>
      </c>
      <c r="AD2294" s="13">
        <v>1.08</v>
      </c>
      <c r="AE2294" s="13">
        <v>1.08</v>
      </c>
      <c r="AF2294" s="13">
        <v>1.08</v>
      </c>
      <c r="AG2294" s="13">
        <v>1.08</v>
      </c>
      <c r="AH2294" s="13">
        <v>1.05</v>
      </c>
      <c r="AI2294" s="13">
        <v>1.02</v>
      </c>
      <c r="AJ2294" s="13">
        <v>1.01</v>
      </c>
      <c r="AK2294" s="13">
        <v>0.99</v>
      </c>
    </row>
    <row r="2295" spans="1:37" s="13" customFormat="1" x14ac:dyDescent="0.3">
      <c r="A2295" s="13" t="str">
        <f t="shared" si="55"/>
        <v>SDGbaseTRAv2_UrbAS_BAU_wICAGRcorr_GADJDYNofftestPVAXanmet</v>
      </c>
      <c r="B2295" s="62" t="s">
        <v>221</v>
      </c>
      <c r="C2295" s="63" t="s">
        <v>278</v>
      </c>
      <c r="D2295" s="64" t="s">
        <v>212</v>
      </c>
      <c r="E2295" s="13" t="s">
        <v>52</v>
      </c>
      <c r="F2295" s="13">
        <v>1</v>
      </c>
      <c r="G2295" s="13">
        <v>1.08</v>
      </c>
      <c r="H2295" s="13">
        <v>1.07</v>
      </c>
      <c r="I2295" s="13">
        <v>1.07</v>
      </c>
      <c r="J2295" s="13">
        <v>1.08</v>
      </c>
      <c r="K2295" s="13">
        <v>1.07</v>
      </c>
      <c r="L2295" s="13">
        <v>1.07</v>
      </c>
      <c r="M2295" s="13">
        <v>1.07</v>
      </c>
      <c r="N2295" s="13">
        <v>1.08</v>
      </c>
      <c r="O2295" s="13">
        <v>1.08</v>
      </c>
      <c r="P2295" s="13">
        <v>1.08</v>
      </c>
      <c r="Q2295" s="13">
        <v>1.08</v>
      </c>
      <c r="R2295" s="13">
        <v>1.08</v>
      </c>
      <c r="S2295" s="13">
        <v>1.08</v>
      </c>
      <c r="T2295" s="13">
        <v>1.08</v>
      </c>
      <c r="U2295" s="13">
        <v>1.0900000000000001</v>
      </c>
      <c r="V2295" s="13">
        <v>1.0900000000000001</v>
      </c>
      <c r="W2295" s="13">
        <v>1.0900000000000001</v>
      </c>
      <c r="X2295" s="13">
        <v>1.0900000000000001</v>
      </c>
      <c r="Y2295" s="13">
        <v>1.0900000000000001</v>
      </c>
      <c r="Z2295" s="13">
        <v>1.0900000000000001</v>
      </c>
      <c r="AA2295" s="13">
        <v>1.0900000000000001</v>
      </c>
      <c r="AB2295" s="13">
        <v>1.0900000000000001</v>
      </c>
      <c r="AC2295" s="13">
        <v>1.08</v>
      </c>
      <c r="AD2295" s="13">
        <v>1.08</v>
      </c>
      <c r="AE2295" s="13">
        <v>1.0900000000000001</v>
      </c>
      <c r="AF2295" s="13">
        <v>1.0900000000000001</v>
      </c>
      <c r="AG2295" s="13">
        <v>1.0900000000000001</v>
      </c>
      <c r="AH2295" s="13">
        <v>1.07</v>
      </c>
      <c r="AI2295" s="13">
        <v>1.05</v>
      </c>
      <c r="AJ2295" s="13">
        <v>1.04</v>
      </c>
      <c r="AK2295" s="13">
        <v>1.03</v>
      </c>
    </row>
    <row r="2296" spans="1:37" s="13" customFormat="1" x14ac:dyDescent="0.3">
      <c r="A2296" s="13" t="str">
        <f t="shared" si="55"/>
        <v>SDGbaseTRAv2_UrbAS_BAU_wICAGRcorr_GADJDYNofftestPVAXairon</v>
      </c>
      <c r="B2296" s="62" t="s">
        <v>221</v>
      </c>
      <c r="C2296" s="63" t="s">
        <v>278</v>
      </c>
      <c r="D2296" s="64" t="s">
        <v>212</v>
      </c>
      <c r="E2296" s="13" t="s">
        <v>53</v>
      </c>
      <c r="F2296" s="13">
        <v>1</v>
      </c>
      <c r="G2296" s="13">
        <v>1.2</v>
      </c>
      <c r="H2296" s="13">
        <v>1.18</v>
      </c>
      <c r="I2296" s="13">
        <v>1.1599999999999999</v>
      </c>
      <c r="J2296" s="13">
        <v>1.1499999999999999</v>
      </c>
      <c r="K2296" s="13">
        <v>1.1399999999999999</v>
      </c>
      <c r="L2296" s="13">
        <v>1.1499999999999999</v>
      </c>
      <c r="M2296" s="13">
        <v>1.1499999999999999</v>
      </c>
      <c r="N2296" s="13">
        <v>1.1499999999999999</v>
      </c>
      <c r="O2296" s="13">
        <v>1.1599999999999999</v>
      </c>
      <c r="P2296" s="13">
        <v>1.1599999999999999</v>
      </c>
      <c r="Q2296" s="13">
        <v>1.1499999999999999</v>
      </c>
      <c r="R2296" s="13">
        <v>1.1599999999999999</v>
      </c>
      <c r="S2296" s="13">
        <v>1.1599999999999999</v>
      </c>
      <c r="T2296" s="13">
        <v>1.1599999999999999</v>
      </c>
      <c r="U2296" s="13">
        <v>1.17</v>
      </c>
      <c r="V2296" s="13">
        <v>1.17</v>
      </c>
      <c r="W2296" s="13">
        <v>1.18</v>
      </c>
      <c r="X2296" s="13">
        <v>1.18</v>
      </c>
      <c r="Y2296" s="13">
        <v>1.18</v>
      </c>
      <c r="Z2296" s="13">
        <v>1.18</v>
      </c>
      <c r="AA2296" s="13">
        <v>1.18</v>
      </c>
      <c r="AB2296" s="13">
        <v>1.1599999999999999</v>
      </c>
      <c r="AC2296" s="13">
        <v>1.1499999999999999</v>
      </c>
      <c r="AD2296" s="13">
        <v>1.1599999999999999</v>
      </c>
      <c r="AE2296" s="13">
        <v>1.1599999999999999</v>
      </c>
      <c r="AF2296" s="13">
        <v>1.17</v>
      </c>
      <c r="AG2296" s="13">
        <v>1.17</v>
      </c>
      <c r="AH2296" s="13">
        <v>1.1299999999999999</v>
      </c>
      <c r="AI2296" s="13">
        <v>1.1100000000000001</v>
      </c>
      <c r="AJ2296" s="13">
        <v>1.0900000000000001</v>
      </c>
      <c r="AK2296" s="13">
        <v>1.08</v>
      </c>
    </row>
    <row r="2297" spans="1:37" s="13" customFormat="1" x14ac:dyDescent="0.3">
      <c r="A2297" s="13" t="str">
        <f t="shared" si="55"/>
        <v>SDGbaseTRAv2_UrbAS_BAU_wICAGRcorr_GADJDYNofftestPVAXanfrm</v>
      </c>
      <c r="B2297" s="62" t="s">
        <v>221</v>
      </c>
      <c r="C2297" s="63" t="s">
        <v>278</v>
      </c>
      <c r="D2297" s="64" t="s">
        <v>212</v>
      </c>
      <c r="E2297" s="13" t="s">
        <v>54</v>
      </c>
      <c r="F2297" s="13">
        <v>1</v>
      </c>
      <c r="G2297" s="13">
        <v>1.17</v>
      </c>
      <c r="H2297" s="13">
        <v>1.1100000000000001</v>
      </c>
      <c r="I2297" s="13">
        <v>1.05</v>
      </c>
      <c r="J2297" s="13">
        <v>1.04</v>
      </c>
      <c r="K2297" s="13">
        <v>1.05</v>
      </c>
      <c r="L2297" s="13">
        <v>1.07</v>
      </c>
      <c r="M2297" s="13">
        <v>1.1200000000000001</v>
      </c>
      <c r="N2297" s="13">
        <v>1.1499999999999999</v>
      </c>
      <c r="O2297" s="13">
        <v>1.24</v>
      </c>
      <c r="P2297" s="13">
        <v>1.24</v>
      </c>
      <c r="Q2297" s="13">
        <v>1.21</v>
      </c>
      <c r="R2297" s="13">
        <v>1.19</v>
      </c>
      <c r="S2297" s="13">
        <v>1.18</v>
      </c>
      <c r="T2297" s="13">
        <v>1.17</v>
      </c>
      <c r="U2297" s="13">
        <v>1.18</v>
      </c>
      <c r="V2297" s="13">
        <v>1.21</v>
      </c>
      <c r="W2297" s="13">
        <v>1.22</v>
      </c>
      <c r="X2297" s="13">
        <v>1.2</v>
      </c>
      <c r="Y2297" s="13">
        <v>1.2</v>
      </c>
      <c r="Z2297" s="13">
        <v>1.19</v>
      </c>
      <c r="AA2297" s="13">
        <v>1.19</v>
      </c>
      <c r="AB2297" s="13">
        <v>1.06</v>
      </c>
      <c r="AC2297" s="13">
        <v>1.03</v>
      </c>
      <c r="AD2297" s="13">
        <v>1.05</v>
      </c>
      <c r="AE2297" s="13">
        <v>1.08</v>
      </c>
      <c r="AF2297" s="13">
        <v>1.1100000000000001</v>
      </c>
      <c r="AG2297" s="13">
        <v>1.1200000000000001</v>
      </c>
      <c r="AH2297" s="13">
        <v>1.01</v>
      </c>
      <c r="AI2297" s="13">
        <v>0.94</v>
      </c>
      <c r="AJ2297" s="13">
        <v>0.92</v>
      </c>
      <c r="AK2297" s="13">
        <v>0.91</v>
      </c>
    </row>
    <row r="2298" spans="1:37" s="13" customFormat="1" x14ac:dyDescent="0.3">
      <c r="A2298" s="13" t="str">
        <f t="shared" si="55"/>
        <v>SDGbaseTRAv2_UrbAS_BAU_wICAGRcorr_GADJDYNofftestPVAXametp</v>
      </c>
      <c r="B2298" s="62" t="s">
        <v>221</v>
      </c>
      <c r="C2298" s="63" t="s">
        <v>278</v>
      </c>
      <c r="D2298" s="64" t="s">
        <v>212</v>
      </c>
      <c r="E2298" s="13" t="s">
        <v>55</v>
      </c>
      <c r="F2298" s="13">
        <v>1</v>
      </c>
      <c r="G2298" s="13">
        <v>1.19</v>
      </c>
      <c r="H2298" s="13">
        <v>1.19</v>
      </c>
      <c r="I2298" s="13">
        <v>1.18</v>
      </c>
      <c r="J2298" s="13">
        <v>1.18</v>
      </c>
      <c r="K2298" s="13">
        <v>1.18</v>
      </c>
      <c r="L2298" s="13">
        <v>1.18</v>
      </c>
      <c r="M2298" s="13">
        <v>1.19</v>
      </c>
      <c r="N2298" s="13">
        <v>1.19</v>
      </c>
      <c r="O2298" s="13">
        <v>1.19</v>
      </c>
      <c r="P2298" s="13">
        <v>1.19</v>
      </c>
      <c r="Q2298" s="13">
        <v>1.19</v>
      </c>
      <c r="R2298" s="13">
        <v>1.2</v>
      </c>
      <c r="S2298" s="13">
        <v>1.2</v>
      </c>
      <c r="T2298" s="13">
        <v>1.21</v>
      </c>
      <c r="U2298" s="13">
        <v>1.21</v>
      </c>
      <c r="V2298" s="13">
        <v>1.22</v>
      </c>
      <c r="W2298" s="13">
        <v>1.22</v>
      </c>
      <c r="X2298" s="13">
        <v>1.23</v>
      </c>
      <c r="Y2298" s="13">
        <v>1.22</v>
      </c>
      <c r="Z2298" s="13">
        <v>1.22</v>
      </c>
      <c r="AA2298" s="13">
        <v>1.22</v>
      </c>
      <c r="AB2298" s="13">
        <v>1.22</v>
      </c>
      <c r="AC2298" s="13">
        <v>1.21</v>
      </c>
      <c r="AD2298" s="13">
        <v>1.21</v>
      </c>
      <c r="AE2298" s="13">
        <v>1.21</v>
      </c>
      <c r="AF2298" s="13">
        <v>1.21</v>
      </c>
      <c r="AG2298" s="13">
        <v>1.21</v>
      </c>
      <c r="AH2298" s="13">
        <v>1.18</v>
      </c>
      <c r="AI2298" s="13">
        <v>1.1499999999999999</v>
      </c>
      <c r="AJ2298" s="13">
        <v>1.1299999999999999</v>
      </c>
      <c r="AK2298" s="13">
        <v>1.1100000000000001</v>
      </c>
    </row>
    <row r="2299" spans="1:37" s="13" customFormat="1" x14ac:dyDescent="0.3">
      <c r="A2299" s="13" t="str">
        <f t="shared" si="55"/>
        <v>SDGbaseTRAv2_UrbAS_BAU_wICAGRcorr_GADJDYNofftestPVAXamach</v>
      </c>
      <c r="B2299" s="62" t="s">
        <v>221</v>
      </c>
      <c r="C2299" s="63" t="s">
        <v>278</v>
      </c>
      <c r="D2299" s="64" t="s">
        <v>212</v>
      </c>
      <c r="E2299" s="13" t="s">
        <v>56</v>
      </c>
      <c r="F2299" s="13">
        <v>1</v>
      </c>
      <c r="G2299" s="13">
        <v>1.18</v>
      </c>
      <c r="H2299" s="13">
        <v>1.17</v>
      </c>
      <c r="I2299" s="13">
        <v>1.1499999999999999</v>
      </c>
      <c r="J2299" s="13">
        <v>1.1499999999999999</v>
      </c>
      <c r="K2299" s="13">
        <v>1.1499999999999999</v>
      </c>
      <c r="L2299" s="13">
        <v>1.1499999999999999</v>
      </c>
      <c r="M2299" s="13">
        <v>1.1599999999999999</v>
      </c>
      <c r="N2299" s="13">
        <v>1.1599999999999999</v>
      </c>
      <c r="O2299" s="13">
        <v>1.1599999999999999</v>
      </c>
      <c r="P2299" s="13">
        <v>1.1599999999999999</v>
      </c>
      <c r="Q2299" s="13">
        <v>1.1599999999999999</v>
      </c>
      <c r="R2299" s="13">
        <v>1.1599999999999999</v>
      </c>
      <c r="S2299" s="13">
        <v>1.17</v>
      </c>
      <c r="T2299" s="13">
        <v>1.17</v>
      </c>
      <c r="U2299" s="13">
        <v>1.18</v>
      </c>
      <c r="V2299" s="13">
        <v>1.18</v>
      </c>
      <c r="W2299" s="13">
        <v>1.19</v>
      </c>
      <c r="X2299" s="13">
        <v>1.18</v>
      </c>
      <c r="Y2299" s="13">
        <v>1.18</v>
      </c>
      <c r="Z2299" s="13">
        <v>1.18</v>
      </c>
      <c r="AA2299" s="13">
        <v>1.18</v>
      </c>
      <c r="AB2299" s="13">
        <v>1.17</v>
      </c>
      <c r="AC2299" s="13">
        <v>1.17</v>
      </c>
      <c r="AD2299" s="13">
        <v>1.17</v>
      </c>
      <c r="AE2299" s="13">
        <v>1.17</v>
      </c>
      <c r="AF2299" s="13">
        <v>1.18</v>
      </c>
      <c r="AG2299" s="13">
        <v>1.18</v>
      </c>
      <c r="AH2299" s="13">
        <v>1.1399999999999999</v>
      </c>
      <c r="AI2299" s="13">
        <v>1.1100000000000001</v>
      </c>
      <c r="AJ2299" s="13">
        <v>1.1000000000000001</v>
      </c>
      <c r="AK2299" s="13">
        <v>1.08</v>
      </c>
    </row>
    <row r="2300" spans="1:37" s="13" customFormat="1" x14ac:dyDescent="0.3">
      <c r="A2300" s="13" t="str">
        <f t="shared" si="55"/>
        <v>SDGbaseTRAv2_UrbAS_BAU_wICAGRcorr_GADJDYNofftestPVAXafcel</v>
      </c>
      <c r="B2300" s="62" t="s">
        <v>221</v>
      </c>
      <c r="C2300" s="63" t="s">
        <v>278</v>
      </c>
      <c r="D2300" s="64" t="s">
        <v>212</v>
      </c>
      <c r="E2300" s="13" t="s">
        <v>57</v>
      </c>
      <c r="F2300" s="13">
        <v>1</v>
      </c>
      <c r="G2300" s="13">
        <v>1</v>
      </c>
      <c r="H2300" s="13">
        <v>1.01</v>
      </c>
      <c r="I2300" s="13">
        <v>0.95</v>
      </c>
      <c r="J2300" s="13">
        <v>0.93</v>
      </c>
      <c r="K2300" s="13">
        <v>0.92</v>
      </c>
      <c r="L2300" s="13">
        <v>0.93</v>
      </c>
      <c r="M2300" s="13">
        <v>0.97</v>
      </c>
      <c r="N2300" s="13">
        <v>1</v>
      </c>
      <c r="O2300" s="13">
        <v>1.1399999999999999</v>
      </c>
      <c r="P2300" s="13">
        <v>1.18</v>
      </c>
      <c r="Q2300" s="13">
        <v>1.18</v>
      </c>
      <c r="R2300" s="13">
        <v>1.18</v>
      </c>
      <c r="S2300" s="13">
        <v>1.18</v>
      </c>
      <c r="T2300" s="13">
        <v>1.18</v>
      </c>
      <c r="U2300" s="13">
        <v>1.19</v>
      </c>
      <c r="V2300" s="13">
        <v>1.22</v>
      </c>
      <c r="W2300" s="13">
        <v>1.23</v>
      </c>
      <c r="X2300" s="13">
        <v>1.21</v>
      </c>
      <c r="Y2300" s="13">
        <v>1.21</v>
      </c>
      <c r="Z2300" s="13">
        <v>1.2</v>
      </c>
      <c r="AA2300" s="13">
        <v>1.2</v>
      </c>
      <c r="AB2300" s="13">
        <v>1.1599999999999999</v>
      </c>
      <c r="AC2300" s="13">
        <v>1.1399999999999999</v>
      </c>
      <c r="AD2300" s="13">
        <v>1.1299999999999999</v>
      </c>
      <c r="AE2300" s="13">
        <v>1.1399999999999999</v>
      </c>
      <c r="AF2300" s="13">
        <v>1.1399999999999999</v>
      </c>
      <c r="AG2300" s="13">
        <v>1.1299999999999999</v>
      </c>
      <c r="AH2300" s="13">
        <v>1.05</v>
      </c>
      <c r="AI2300" s="13">
        <v>0.96</v>
      </c>
      <c r="AJ2300" s="13">
        <v>0.91</v>
      </c>
      <c r="AK2300" s="13">
        <v>0.86</v>
      </c>
    </row>
    <row r="2301" spans="1:37" s="13" customFormat="1" x14ac:dyDescent="0.3">
      <c r="A2301" s="13" t="str">
        <f t="shared" si="55"/>
        <v>SDGbaseTRAv2_UrbAS_BAU_wICAGRcorr_GADJDYNofftestPVAXaelct</v>
      </c>
      <c r="B2301" s="62" t="s">
        <v>221</v>
      </c>
      <c r="C2301" s="63" t="s">
        <v>278</v>
      </c>
      <c r="D2301" s="64" t="s">
        <v>212</v>
      </c>
      <c r="E2301" s="13" t="s">
        <v>58</v>
      </c>
      <c r="F2301" s="13">
        <v>1</v>
      </c>
      <c r="G2301" s="13">
        <v>1</v>
      </c>
      <c r="H2301" s="13">
        <v>1.01</v>
      </c>
      <c r="I2301" s="13">
        <v>0.96</v>
      </c>
      <c r="J2301" s="13">
        <v>0.94</v>
      </c>
      <c r="K2301" s="13">
        <v>0.93</v>
      </c>
      <c r="L2301" s="13">
        <v>0.94</v>
      </c>
      <c r="M2301" s="13">
        <v>0.98</v>
      </c>
      <c r="N2301" s="13">
        <v>1</v>
      </c>
      <c r="O2301" s="13">
        <v>1.1399999999999999</v>
      </c>
      <c r="P2301" s="13">
        <v>1.17</v>
      </c>
      <c r="Q2301" s="13">
        <v>1.17</v>
      </c>
      <c r="R2301" s="13">
        <v>1.17</v>
      </c>
      <c r="S2301" s="13">
        <v>1.17</v>
      </c>
      <c r="T2301" s="13">
        <v>1.18</v>
      </c>
      <c r="U2301" s="13">
        <v>1.18</v>
      </c>
      <c r="V2301" s="13">
        <v>1.21</v>
      </c>
      <c r="W2301" s="13">
        <v>1.22</v>
      </c>
      <c r="X2301" s="13">
        <v>1.2</v>
      </c>
      <c r="Y2301" s="13">
        <v>1.2</v>
      </c>
      <c r="Z2301" s="13">
        <v>1.19</v>
      </c>
      <c r="AA2301" s="13">
        <v>1.19</v>
      </c>
      <c r="AB2301" s="13">
        <v>1.1599999999999999</v>
      </c>
      <c r="AC2301" s="13">
        <v>1.1299999999999999</v>
      </c>
      <c r="AD2301" s="13">
        <v>1.1299999999999999</v>
      </c>
      <c r="AE2301" s="13">
        <v>1.1299999999999999</v>
      </c>
      <c r="AF2301" s="13">
        <v>1.1399999999999999</v>
      </c>
      <c r="AG2301" s="13">
        <v>1.1299999999999999</v>
      </c>
      <c r="AH2301" s="13">
        <v>1.06</v>
      </c>
      <c r="AI2301" s="13">
        <v>0.97</v>
      </c>
      <c r="AJ2301" s="13">
        <v>0.92</v>
      </c>
      <c r="AK2301" s="13">
        <v>0.88</v>
      </c>
    </row>
    <row r="2302" spans="1:37" s="13" customFormat="1" x14ac:dyDescent="0.3">
      <c r="A2302" s="13" t="str">
        <f t="shared" si="55"/>
        <v>SDGbaseTRAv2_UrbAS_BAU_wICAGRcorr_GADJDYNofftestPVAXaemch</v>
      </c>
      <c r="B2302" s="62" t="s">
        <v>221</v>
      </c>
      <c r="C2302" s="63" t="s">
        <v>278</v>
      </c>
      <c r="D2302" s="64" t="s">
        <v>212</v>
      </c>
      <c r="E2302" s="13" t="s">
        <v>59</v>
      </c>
      <c r="F2302" s="13">
        <v>1</v>
      </c>
      <c r="G2302" s="13">
        <v>1.19</v>
      </c>
      <c r="H2302" s="13">
        <v>1.19</v>
      </c>
      <c r="I2302" s="13">
        <v>1.19</v>
      </c>
      <c r="J2302" s="13">
        <v>1.18</v>
      </c>
      <c r="K2302" s="13">
        <v>1.19</v>
      </c>
      <c r="L2302" s="13">
        <v>1.19</v>
      </c>
      <c r="M2302" s="13">
        <v>1.2</v>
      </c>
      <c r="N2302" s="13">
        <v>1.2</v>
      </c>
      <c r="O2302" s="13">
        <v>1.2</v>
      </c>
      <c r="P2302" s="13">
        <v>1.2</v>
      </c>
      <c r="Q2302" s="13">
        <v>1.2</v>
      </c>
      <c r="R2302" s="13">
        <v>1.21</v>
      </c>
      <c r="S2302" s="13">
        <v>1.21</v>
      </c>
      <c r="T2302" s="13">
        <v>1.22</v>
      </c>
      <c r="U2302" s="13">
        <v>1.23</v>
      </c>
      <c r="V2302" s="13">
        <v>1.23</v>
      </c>
      <c r="W2302" s="13">
        <v>1.24</v>
      </c>
      <c r="X2302" s="13">
        <v>1.24</v>
      </c>
      <c r="Y2302" s="13">
        <v>1.24</v>
      </c>
      <c r="Z2302" s="13">
        <v>1.24</v>
      </c>
      <c r="AA2302" s="13">
        <v>1.24</v>
      </c>
      <c r="AB2302" s="13">
        <v>1.23</v>
      </c>
      <c r="AC2302" s="13">
        <v>1.22</v>
      </c>
      <c r="AD2302" s="13">
        <v>1.22</v>
      </c>
      <c r="AE2302" s="13">
        <v>1.22</v>
      </c>
      <c r="AF2302" s="13">
        <v>1.23</v>
      </c>
      <c r="AG2302" s="13">
        <v>1.22</v>
      </c>
      <c r="AH2302" s="13">
        <v>1.19</v>
      </c>
      <c r="AI2302" s="13">
        <v>1.1499999999999999</v>
      </c>
      <c r="AJ2302" s="13">
        <v>1.1299999999999999</v>
      </c>
      <c r="AK2302" s="13">
        <v>1.1100000000000001</v>
      </c>
    </row>
    <row r="2303" spans="1:37" s="13" customFormat="1" x14ac:dyDescent="0.3">
      <c r="A2303" s="13" t="str">
        <f t="shared" si="55"/>
        <v>SDGbaseTRAv2_UrbAS_BAU_wICAGRcorr_GADJDYNofftestPVAXasequ</v>
      </c>
      <c r="B2303" s="62" t="s">
        <v>221</v>
      </c>
      <c r="C2303" s="63" t="s">
        <v>278</v>
      </c>
      <c r="D2303" s="64" t="s">
        <v>212</v>
      </c>
      <c r="E2303" s="13" t="s">
        <v>60</v>
      </c>
      <c r="F2303" s="13">
        <v>1</v>
      </c>
      <c r="G2303" s="13">
        <v>1.2</v>
      </c>
      <c r="H2303" s="13">
        <v>1.17</v>
      </c>
      <c r="I2303" s="13">
        <v>1.1399999999999999</v>
      </c>
      <c r="J2303" s="13">
        <v>1.1299999999999999</v>
      </c>
      <c r="K2303" s="13">
        <v>1.1200000000000001</v>
      </c>
      <c r="L2303" s="13">
        <v>1.1200000000000001</v>
      </c>
      <c r="M2303" s="13">
        <v>1.1399999999999999</v>
      </c>
      <c r="N2303" s="13">
        <v>1.1399999999999999</v>
      </c>
      <c r="O2303" s="13">
        <v>1.1499999999999999</v>
      </c>
      <c r="P2303" s="13">
        <v>1.1499999999999999</v>
      </c>
      <c r="Q2303" s="13">
        <v>1.1499999999999999</v>
      </c>
      <c r="R2303" s="13">
        <v>1.1499999999999999</v>
      </c>
      <c r="S2303" s="13">
        <v>1.1499999999999999</v>
      </c>
      <c r="T2303" s="13">
        <v>1.1499999999999999</v>
      </c>
      <c r="U2303" s="13">
        <v>1.1499999999999999</v>
      </c>
      <c r="V2303" s="13">
        <v>1.1599999999999999</v>
      </c>
      <c r="W2303" s="13">
        <v>1.1599999999999999</v>
      </c>
      <c r="X2303" s="13">
        <v>1.17</v>
      </c>
      <c r="Y2303" s="13">
        <v>1.17</v>
      </c>
      <c r="Z2303" s="13">
        <v>1.17</v>
      </c>
      <c r="AA2303" s="13">
        <v>1.17</v>
      </c>
      <c r="AB2303" s="13">
        <v>1.1399999999999999</v>
      </c>
      <c r="AC2303" s="13">
        <v>1.1299999999999999</v>
      </c>
      <c r="AD2303" s="13">
        <v>1.1299999999999999</v>
      </c>
      <c r="AE2303" s="13">
        <v>1.1399999999999999</v>
      </c>
      <c r="AF2303" s="13">
        <v>1.1499999999999999</v>
      </c>
      <c r="AG2303" s="13">
        <v>1.1499999999999999</v>
      </c>
      <c r="AH2303" s="13">
        <v>1.1100000000000001</v>
      </c>
      <c r="AI2303" s="13">
        <v>1.07</v>
      </c>
      <c r="AJ2303" s="13">
        <v>1.05</v>
      </c>
      <c r="AK2303" s="13">
        <v>1.04</v>
      </c>
    </row>
    <row r="2304" spans="1:37" s="13" customFormat="1" x14ac:dyDescent="0.3">
      <c r="A2304" s="13" t="str">
        <f t="shared" si="55"/>
        <v>SDGbaseTRAv2_UrbAS_BAU_wICAGRcorr_GADJDYNofftestPVAXavehi</v>
      </c>
      <c r="B2304" s="62" t="s">
        <v>221</v>
      </c>
      <c r="C2304" s="63" t="s">
        <v>278</v>
      </c>
      <c r="D2304" s="64" t="s">
        <v>212</v>
      </c>
      <c r="E2304" s="13" t="s">
        <v>61</v>
      </c>
      <c r="F2304" s="13">
        <v>1</v>
      </c>
      <c r="G2304" s="13">
        <v>1.18</v>
      </c>
      <c r="H2304" s="13">
        <v>1.18</v>
      </c>
      <c r="I2304" s="13">
        <v>1.17</v>
      </c>
      <c r="J2304" s="13">
        <v>1.1599999999999999</v>
      </c>
      <c r="K2304" s="13">
        <v>1.1599999999999999</v>
      </c>
      <c r="L2304" s="13">
        <v>1.1599999999999999</v>
      </c>
      <c r="M2304" s="13">
        <v>1.17</v>
      </c>
      <c r="N2304" s="13">
        <v>1.18</v>
      </c>
      <c r="O2304" s="13">
        <v>1.17</v>
      </c>
      <c r="P2304" s="13">
        <v>1.17</v>
      </c>
      <c r="Q2304" s="13">
        <v>1.18</v>
      </c>
      <c r="R2304" s="13">
        <v>1.18</v>
      </c>
      <c r="S2304" s="13">
        <v>1.19</v>
      </c>
      <c r="T2304" s="13">
        <v>1.19</v>
      </c>
      <c r="U2304" s="13">
        <v>1.2</v>
      </c>
      <c r="V2304" s="13">
        <v>1.2</v>
      </c>
      <c r="W2304" s="13">
        <v>1.21</v>
      </c>
      <c r="X2304" s="13">
        <v>1.21</v>
      </c>
      <c r="Y2304" s="13">
        <v>1.2</v>
      </c>
      <c r="Z2304" s="13">
        <v>1.2</v>
      </c>
      <c r="AA2304" s="13">
        <v>1.19</v>
      </c>
      <c r="AB2304" s="13">
        <v>1.18</v>
      </c>
      <c r="AC2304" s="13">
        <v>1.18</v>
      </c>
      <c r="AD2304" s="13">
        <v>1.18</v>
      </c>
      <c r="AE2304" s="13">
        <v>1.19</v>
      </c>
      <c r="AF2304" s="13">
        <v>1.19</v>
      </c>
      <c r="AG2304" s="13">
        <v>1.19</v>
      </c>
      <c r="AH2304" s="13">
        <v>1.1599999999999999</v>
      </c>
      <c r="AI2304" s="13">
        <v>1.1299999999999999</v>
      </c>
      <c r="AJ2304" s="13">
        <v>1.1100000000000001</v>
      </c>
      <c r="AK2304" s="13">
        <v>1.0900000000000001</v>
      </c>
    </row>
    <row r="2305" spans="1:37" s="13" customFormat="1" x14ac:dyDescent="0.3">
      <c r="A2305" s="13" t="str">
        <f t="shared" si="55"/>
        <v>SDGbaseTRAv2_UrbAS_BAU_wICAGRcorr_GADJDYNofftestPVAXatequ</v>
      </c>
      <c r="B2305" s="62" t="s">
        <v>221</v>
      </c>
      <c r="C2305" s="63" t="s">
        <v>278</v>
      </c>
      <c r="D2305" s="64" t="s">
        <v>212</v>
      </c>
      <c r="E2305" s="13" t="s">
        <v>62</v>
      </c>
      <c r="F2305" s="13">
        <v>1</v>
      </c>
      <c r="G2305" s="13">
        <v>1.18</v>
      </c>
      <c r="H2305" s="13">
        <v>1.17</v>
      </c>
      <c r="I2305" s="13">
        <v>1.1599999999999999</v>
      </c>
      <c r="J2305" s="13">
        <v>1.1599999999999999</v>
      </c>
      <c r="K2305" s="13">
        <v>1.1599999999999999</v>
      </c>
      <c r="L2305" s="13">
        <v>1.1599999999999999</v>
      </c>
      <c r="M2305" s="13">
        <v>1.17</v>
      </c>
      <c r="N2305" s="13">
        <v>1.18</v>
      </c>
      <c r="O2305" s="13">
        <v>1.19</v>
      </c>
      <c r="P2305" s="13">
        <v>1.19</v>
      </c>
      <c r="Q2305" s="13">
        <v>1.19</v>
      </c>
      <c r="R2305" s="13">
        <v>1.19</v>
      </c>
      <c r="S2305" s="13">
        <v>1.19</v>
      </c>
      <c r="T2305" s="13">
        <v>1.19</v>
      </c>
      <c r="U2305" s="13">
        <v>1.2</v>
      </c>
      <c r="V2305" s="13">
        <v>1.2</v>
      </c>
      <c r="W2305" s="13">
        <v>1.21</v>
      </c>
      <c r="X2305" s="13">
        <v>1.21</v>
      </c>
      <c r="Y2305" s="13">
        <v>1.21</v>
      </c>
      <c r="Z2305" s="13">
        <v>1.2</v>
      </c>
      <c r="AA2305" s="13">
        <v>1.2</v>
      </c>
      <c r="AB2305" s="13">
        <v>1.19</v>
      </c>
      <c r="AC2305" s="13">
        <v>1.18</v>
      </c>
      <c r="AD2305" s="13">
        <v>1.18</v>
      </c>
      <c r="AE2305" s="13">
        <v>1.19</v>
      </c>
      <c r="AF2305" s="13">
        <v>1.19</v>
      </c>
      <c r="AG2305" s="13">
        <v>1.19</v>
      </c>
      <c r="AH2305" s="13">
        <v>1.1399999999999999</v>
      </c>
      <c r="AI2305" s="13">
        <v>1.1100000000000001</v>
      </c>
      <c r="AJ2305" s="13">
        <v>1.0900000000000001</v>
      </c>
      <c r="AK2305" s="13">
        <v>1.07</v>
      </c>
    </row>
    <row r="2306" spans="1:37" s="13" customFormat="1" x14ac:dyDescent="0.3">
      <c r="A2306" s="13" t="str">
        <f t="shared" si="55"/>
        <v>SDGbaseTRAv2_UrbAS_BAU_wICAGRcorr_GADJDYNofftestPVAXafurn</v>
      </c>
      <c r="B2306" s="62" t="s">
        <v>221</v>
      </c>
      <c r="C2306" s="63" t="s">
        <v>278</v>
      </c>
      <c r="D2306" s="64" t="s">
        <v>212</v>
      </c>
      <c r="E2306" s="13" t="s">
        <v>63</v>
      </c>
      <c r="F2306" s="13">
        <v>1</v>
      </c>
      <c r="G2306" s="13">
        <v>1.19</v>
      </c>
      <c r="H2306" s="13">
        <v>1.17</v>
      </c>
      <c r="I2306" s="13">
        <v>1.1599999999999999</v>
      </c>
      <c r="J2306" s="13">
        <v>1.1599999999999999</v>
      </c>
      <c r="K2306" s="13">
        <v>1.1599999999999999</v>
      </c>
      <c r="L2306" s="13">
        <v>1.1599999999999999</v>
      </c>
      <c r="M2306" s="13">
        <v>1.17</v>
      </c>
      <c r="N2306" s="13">
        <v>1.17</v>
      </c>
      <c r="O2306" s="13">
        <v>1.17</v>
      </c>
      <c r="P2306" s="13">
        <v>1.18</v>
      </c>
      <c r="Q2306" s="13">
        <v>1.17</v>
      </c>
      <c r="R2306" s="13">
        <v>1.18</v>
      </c>
      <c r="S2306" s="13">
        <v>1.18</v>
      </c>
      <c r="T2306" s="13">
        <v>1.18</v>
      </c>
      <c r="U2306" s="13">
        <v>1.19</v>
      </c>
      <c r="V2306" s="13">
        <v>1.19</v>
      </c>
      <c r="W2306" s="13">
        <v>1.2</v>
      </c>
      <c r="X2306" s="13">
        <v>1.2</v>
      </c>
      <c r="Y2306" s="13">
        <v>1.2</v>
      </c>
      <c r="Z2306" s="13">
        <v>1.19</v>
      </c>
      <c r="AA2306" s="13">
        <v>1.19</v>
      </c>
      <c r="AB2306" s="13">
        <v>1.19</v>
      </c>
      <c r="AC2306" s="13">
        <v>1.18</v>
      </c>
      <c r="AD2306" s="13">
        <v>1.18</v>
      </c>
      <c r="AE2306" s="13">
        <v>1.18</v>
      </c>
      <c r="AF2306" s="13">
        <v>1.19</v>
      </c>
      <c r="AG2306" s="13">
        <v>1.18</v>
      </c>
      <c r="AH2306" s="13">
        <v>1.1499999999999999</v>
      </c>
      <c r="AI2306" s="13">
        <v>1.1299999999999999</v>
      </c>
      <c r="AJ2306" s="13">
        <v>1.1100000000000001</v>
      </c>
      <c r="AK2306" s="13">
        <v>1.1000000000000001</v>
      </c>
    </row>
    <row r="2307" spans="1:37" s="13" customFormat="1" x14ac:dyDescent="0.3">
      <c r="A2307" s="13" t="str">
        <f t="shared" si="55"/>
        <v>SDGbaseTRAv2_UrbAS_BAU_wICAGRcorr_GADJDYNofftestPVAXaoman</v>
      </c>
      <c r="B2307" s="62" t="s">
        <v>221</v>
      </c>
      <c r="C2307" s="63" t="s">
        <v>278</v>
      </c>
      <c r="D2307" s="64" t="s">
        <v>212</v>
      </c>
      <c r="E2307" s="13" t="s">
        <v>64</v>
      </c>
      <c r="F2307" s="13">
        <v>1</v>
      </c>
      <c r="G2307" s="13">
        <v>1.1200000000000001</v>
      </c>
      <c r="H2307" s="13">
        <v>1.1000000000000001</v>
      </c>
      <c r="I2307" s="13">
        <v>1.06</v>
      </c>
      <c r="J2307" s="13">
        <v>1.05</v>
      </c>
      <c r="K2307" s="13">
        <v>1.05</v>
      </c>
      <c r="L2307" s="13">
        <v>1.05</v>
      </c>
      <c r="M2307" s="13">
        <v>1.06</v>
      </c>
      <c r="N2307" s="13">
        <v>1.06</v>
      </c>
      <c r="O2307" s="13">
        <v>1.1399999999999999</v>
      </c>
      <c r="P2307" s="13">
        <v>1.1299999999999999</v>
      </c>
      <c r="Q2307" s="13">
        <v>1.1100000000000001</v>
      </c>
      <c r="R2307" s="13">
        <v>1.0900000000000001</v>
      </c>
      <c r="S2307" s="13">
        <v>1.08</v>
      </c>
      <c r="T2307" s="13">
        <v>1.08</v>
      </c>
      <c r="U2307" s="13">
        <v>1.08</v>
      </c>
      <c r="V2307" s="13">
        <v>1.07</v>
      </c>
      <c r="W2307" s="13">
        <v>1.07</v>
      </c>
      <c r="X2307" s="13">
        <v>1.07</v>
      </c>
      <c r="Y2307" s="13">
        <v>1.07</v>
      </c>
      <c r="Z2307" s="13">
        <v>1.06</v>
      </c>
      <c r="AA2307" s="13">
        <v>1.06</v>
      </c>
      <c r="AB2307" s="13">
        <v>1.05</v>
      </c>
      <c r="AC2307" s="13">
        <v>1.05</v>
      </c>
      <c r="AD2307" s="13">
        <v>1.05</v>
      </c>
      <c r="AE2307" s="13">
        <v>1.06</v>
      </c>
      <c r="AF2307" s="13">
        <v>1.06</v>
      </c>
      <c r="AG2307" s="13">
        <v>1.06</v>
      </c>
      <c r="AH2307" s="13">
        <v>1.04</v>
      </c>
      <c r="AI2307" s="13">
        <v>1.01</v>
      </c>
      <c r="AJ2307" s="13">
        <v>1</v>
      </c>
      <c r="AK2307" s="13">
        <v>0.99</v>
      </c>
    </row>
    <row r="2308" spans="1:37" s="13" customFormat="1" x14ac:dyDescent="0.3">
      <c r="A2308" s="13" t="str">
        <f t="shared" si="55"/>
        <v>SDGbaseTRAv2_UrbAS_BAU_wICAGRcorr_GADJDYNofftestPVAXaelec</v>
      </c>
      <c r="B2308" s="62" t="s">
        <v>221</v>
      </c>
      <c r="C2308" s="63" t="s">
        <v>278</v>
      </c>
      <c r="D2308" s="64" t="s">
        <v>212</v>
      </c>
      <c r="E2308" s="13" t="s">
        <v>65</v>
      </c>
      <c r="F2308" s="13">
        <v>1</v>
      </c>
      <c r="G2308" s="13">
        <v>1.1200000000000001</v>
      </c>
      <c r="H2308" s="13">
        <v>1</v>
      </c>
      <c r="I2308" s="13">
        <v>1.01</v>
      </c>
      <c r="J2308" s="13">
        <v>1.05</v>
      </c>
      <c r="K2308" s="13">
        <v>1.07</v>
      </c>
      <c r="L2308" s="13">
        <v>1.0900000000000001</v>
      </c>
      <c r="M2308" s="13">
        <v>1.08</v>
      </c>
      <c r="N2308" s="13">
        <v>1.05</v>
      </c>
      <c r="O2308" s="13">
        <v>1.04</v>
      </c>
      <c r="P2308" s="13">
        <v>1.05</v>
      </c>
      <c r="Q2308" s="13">
        <v>1.08</v>
      </c>
      <c r="R2308" s="13">
        <v>1.1299999999999999</v>
      </c>
      <c r="S2308" s="13">
        <v>1.1399999999999999</v>
      </c>
      <c r="T2308" s="13">
        <v>1.1599999999999999</v>
      </c>
      <c r="U2308" s="13">
        <v>1.17</v>
      </c>
      <c r="V2308" s="13">
        <v>1.17</v>
      </c>
      <c r="W2308" s="13">
        <v>1.18</v>
      </c>
      <c r="X2308" s="13">
        <v>1.18</v>
      </c>
      <c r="Y2308" s="13">
        <v>1.21</v>
      </c>
      <c r="Z2308" s="13">
        <v>1.23</v>
      </c>
      <c r="AA2308" s="13">
        <v>1.26</v>
      </c>
      <c r="AB2308" s="13">
        <v>1.28</v>
      </c>
      <c r="AC2308" s="13">
        <v>1.31</v>
      </c>
      <c r="AD2308" s="13">
        <v>1.34</v>
      </c>
      <c r="AE2308" s="13">
        <v>1.36</v>
      </c>
      <c r="AF2308" s="13">
        <v>1.38</v>
      </c>
      <c r="AG2308" s="13">
        <v>1.5</v>
      </c>
      <c r="AH2308" s="13">
        <v>1.59</v>
      </c>
      <c r="AI2308" s="13">
        <v>1.71</v>
      </c>
      <c r="AJ2308" s="13">
        <v>1.82</v>
      </c>
      <c r="AK2308" s="13">
        <v>1.91</v>
      </c>
    </row>
    <row r="2309" spans="1:37" s="13" customFormat="1" x14ac:dyDescent="0.3">
      <c r="A2309" s="13" t="str">
        <f t="shared" si="55"/>
        <v>SDGbaseTRAv2_UrbAS_BAU_wICAGRcorr_GADJDYNofftestPVAXawatr</v>
      </c>
      <c r="B2309" s="62" t="s">
        <v>221</v>
      </c>
      <c r="C2309" s="63" t="s">
        <v>278</v>
      </c>
      <c r="D2309" s="64" t="s">
        <v>212</v>
      </c>
      <c r="E2309" s="13" t="s">
        <v>66</v>
      </c>
      <c r="F2309" s="13">
        <v>1</v>
      </c>
      <c r="G2309" s="13">
        <v>0.85</v>
      </c>
      <c r="H2309" s="13">
        <v>0.89</v>
      </c>
      <c r="I2309" s="13">
        <v>0.9</v>
      </c>
      <c r="J2309" s="13">
        <v>0.91</v>
      </c>
      <c r="K2309" s="13">
        <v>0.93</v>
      </c>
      <c r="L2309" s="13">
        <v>0.93</v>
      </c>
      <c r="M2309" s="13">
        <v>0.94</v>
      </c>
      <c r="N2309" s="13">
        <v>0.94</v>
      </c>
      <c r="O2309" s="13">
        <v>0.94</v>
      </c>
      <c r="P2309" s="13">
        <v>0.94</v>
      </c>
      <c r="Q2309" s="13">
        <v>0.94</v>
      </c>
      <c r="R2309" s="13">
        <v>0.95</v>
      </c>
      <c r="S2309" s="13">
        <v>0.96</v>
      </c>
      <c r="T2309" s="13">
        <v>0.97</v>
      </c>
      <c r="U2309" s="13">
        <v>0.97</v>
      </c>
      <c r="V2309" s="13">
        <v>0.97</v>
      </c>
      <c r="W2309" s="13">
        <v>0.97</v>
      </c>
      <c r="X2309" s="13">
        <v>0.97</v>
      </c>
      <c r="Y2309" s="13">
        <v>0.97</v>
      </c>
      <c r="Z2309" s="13">
        <v>0.97</v>
      </c>
      <c r="AA2309" s="13">
        <v>0.97</v>
      </c>
      <c r="AB2309" s="13">
        <v>0.98</v>
      </c>
      <c r="AC2309" s="13">
        <v>0.99</v>
      </c>
      <c r="AD2309" s="13">
        <v>0.99</v>
      </c>
      <c r="AE2309" s="13">
        <v>1</v>
      </c>
      <c r="AF2309" s="13">
        <v>1</v>
      </c>
      <c r="AG2309" s="13">
        <v>1</v>
      </c>
      <c r="AH2309" s="13">
        <v>1.02</v>
      </c>
      <c r="AI2309" s="13">
        <v>1.04</v>
      </c>
      <c r="AJ2309" s="13">
        <v>1.05</v>
      </c>
      <c r="AK2309" s="13">
        <v>1.05</v>
      </c>
    </row>
    <row r="2310" spans="1:37" s="13" customFormat="1" x14ac:dyDescent="0.3">
      <c r="A2310" s="13" t="str">
        <f t="shared" si="55"/>
        <v>SDGbaseTRAv2_UrbAS_BAU_wICAGRcorr_GADJDYNofftestPVAXacons</v>
      </c>
      <c r="B2310" s="62" t="s">
        <v>221</v>
      </c>
      <c r="C2310" s="63" t="s">
        <v>278</v>
      </c>
      <c r="D2310" s="64" t="s">
        <v>212</v>
      </c>
      <c r="E2310" s="13" t="s">
        <v>67</v>
      </c>
      <c r="F2310" s="13">
        <v>1</v>
      </c>
      <c r="G2310" s="13">
        <v>1.1599999999999999</v>
      </c>
      <c r="H2310" s="13">
        <v>1.1299999999999999</v>
      </c>
      <c r="I2310" s="13">
        <v>1.1299999999999999</v>
      </c>
      <c r="J2310" s="13">
        <v>1.1599999999999999</v>
      </c>
      <c r="K2310" s="13">
        <v>1.1299999999999999</v>
      </c>
      <c r="L2310" s="13">
        <v>1.1200000000000001</v>
      </c>
      <c r="M2310" s="13">
        <v>1.1100000000000001</v>
      </c>
      <c r="N2310" s="13">
        <v>1.1100000000000001</v>
      </c>
      <c r="O2310" s="13">
        <v>1.1100000000000001</v>
      </c>
      <c r="P2310" s="13">
        <v>1.1100000000000001</v>
      </c>
      <c r="Q2310" s="13">
        <v>1.1100000000000001</v>
      </c>
      <c r="R2310" s="13">
        <v>1.1100000000000001</v>
      </c>
      <c r="S2310" s="13">
        <v>1.1100000000000001</v>
      </c>
      <c r="T2310" s="13">
        <v>1.1100000000000001</v>
      </c>
      <c r="U2310" s="13">
        <v>1.1200000000000001</v>
      </c>
      <c r="V2310" s="13">
        <v>1.1200000000000001</v>
      </c>
      <c r="W2310" s="13">
        <v>1.1299999999999999</v>
      </c>
      <c r="X2310" s="13">
        <v>1.1299999999999999</v>
      </c>
      <c r="Y2310" s="13">
        <v>1.1299999999999999</v>
      </c>
      <c r="Z2310" s="13">
        <v>1.1299999999999999</v>
      </c>
      <c r="AA2310" s="13">
        <v>1.1299999999999999</v>
      </c>
      <c r="AB2310" s="13">
        <v>1.1200000000000001</v>
      </c>
      <c r="AC2310" s="13">
        <v>1.1100000000000001</v>
      </c>
      <c r="AD2310" s="13">
        <v>1.1200000000000001</v>
      </c>
      <c r="AE2310" s="13">
        <v>1.1200000000000001</v>
      </c>
      <c r="AF2310" s="13">
        <v>1.1299999999999999</v>
      </c>
      <c r="AG2310" s="13">
        <v>1.1299999999999999</v>
      </c>
      <c r="AH2310" s="13">
        <v>1.1200000000000001</v>
      </c>
      <c r="AI2310" s="13">
        <v>1.1100000000000001</v>
      </c>
      <c r="AJ2310" s="13">
        <v>1.1100000000000001</v>
      </c>
      <c r="AK2310" s="13">
        <v>1.1000000000000001</v>
      </c>
    </row>
    <row r="2311" spans="1:37" s="13" customFormat="1" x14ac:dyDescent="0.3">
      <c r="A2311" s="13" t="str">
        <f t="shared" si="55"/>
        <v>SDGbaseTRAv2_UrbAS_BAU_wICAGRcorr_GADJDYNofftestPVAXatrad</v>
      </c>
      <c r="B2311" s="62" t="s">
        <v>221</v>
      </c>
      <c r="C2311" s="63" t="s">
        <v>278</v>
      </c>
      <c r="D2311" s="64" t="s">
        <v>212</v>
      </c>
      <c r="E2311" s="13" t="s">
        <v>68</v>
      </c>
      <c r="F2311" s="13">
        <v>1</v>
      </c>
      <c r="G2311" s="13">
        <v>1.01</v>
      </c>
      <c r="H2311" s="13">
        <v>1.02</v>
      </c>
      <c r="I2311" s="13">
        <v>1.03</v>
      </c>
      <c r="J2311" s="13">
        <v>1.02</v>
      </c>
      <c r="K2311" s="13">
        <v>1.02</v>
      </c>
      <c r="L2311" s="13">
        <v>1.02</v>
      </c>
      <c r="M2311" s="13">
        <v>1.03</v>
      </c>
      <c r="N2311" s="13">
        <v>1.03</v>
      </c>
      <c r="O2311" s="13">
        <v>0.98</v>
      </c>
      <c r="P2311" s="13">
        <v>0.99</v>
      </c>
      <c r="Q2311" s="13">
        <v>1</v>
      </c>
      <c r="R2311" s="13">
        <v>1.01</v>
      </c>
      <c r="S2311" s="13">
        <v>1.03</v>
      </c>
      <c r="T2311" s="13">
        <v>1.03</v>
      </c>
      <c r="U2311" s="13">
        <v>1.04</v>
      </c>
      <c r="V2311" s="13">
        <v>1.05</v>
      </c>
      <c r="W2311" s="13">
        <v>1.05</v>
      </c>
      <c r="X2311" s="13">
        <v>1.06</v>
      </c>
      <c r="Y2311" s="13">
        <v>1.06</v>
      </c>
      <c r="Z2311" s="13">
        <v>1.05</v>
      </c>
      <c r="AA2311" s="13">
        <v>1.05</v>
      </c>
      <c r="AB2311" s="13">
        <v>1.03</v>
      </c>
      <c r="AC2311" s="13">
        <v>1.02</v>
      </c>
      <c r="AD2311" s="13">
        <v>1.03</v>
      </c>
      <c r="AE2311" s="13">
        <v>1.03</v>
      </c>
      <c r="AF2311" s="13">
        <v>1.04</v>
      </c>
      <c r="AG2311" s="13">
        <v>1.04</v>
      </c>
      <c r="AH2311" s="13">
        <v>1.02</v>
      </c>
      <c r="AI2311" s="13">
        <v>1</v>
      </c>
      <c r="AJ2311" s="13">
        <v>0.99</v>
      </c>
      <c r="AK2311" s="13">
        <v>0.99</v>
      </c>
    </row>
    <row r="2312" spans="1:37" s="13" customFormat="1" x14ac:dyDescent="0.3">
      <c r="A2312" s="13" t="str">
        <f t="shared" si="55"/>
        <v>SDGbaseTRAv2_UrbAS_BAU_wICAGRcorr_GADJDYNofftestPVAXahotl</v>
      </c>
      <c r="B2312" s="62" t="s">
        <v>221</v>
      </c>
      <c r="C2312" s="63" t="s">
        <v>278</v>
      </c>
      <c r="D2312" s="64" t="s">
        <v>212</v>
      </c>
      <c r="E2312" s="13" t="s">
        <v>69</v>
      </c>
      <c r="F2312" s="13">
        <v>1</v>
      </c>
      <c r="G2312" s="13">
        <v>1.02</v>
      </c>
      <c r="H2312" s="13">
        <v>1.03</v>
      </c>
      <c r="I2312" s="13">
        <v>1.03</v>
      </c>
      <c r="J2312" s="13">
        <v>1.02</v>
      </c>
      <c r="K2312" s="13">
        <v>1.02</v>
      </c>
      <c r="L2312" s="13">
        <v>1.03</v>
      </c>
      <c r="M2312" s="13">
        <v>1.03</v>
      </c>
      <c r="N2312" s="13">
        <v>1.03</v>
      </c>
      <c r="O2312" s="13">
        <v>1.04</v>
      </c>
      <c r="P2312" s="13">
        <v>1.04</v>
      </c>
      <c r="Q2312" s="13">
        <v>1.04</v>
      </c>
      <c r="R2312" s="13">
        <v>1.05</v>
      </c>
      <c r="S2312" s="13">
        <v>1.05</v>
      </c>
      <c r="T2312" s="13">
        <v>1.06</v>
      </c>
      <c r="U2312" s="13">
        <v>1.06</v>
      </c>
      <c r="V2312" s="13">
        <v>1.06</v>
      </c>
      <c r="W2312" s="13">
        <v>1.07</v>
      </c>
      <c r="X2312" s="13">
        <v>1.07</v>
      </c>
      <c r="Y2312" s="13">
        <v>1.07</v>
      </c>
      <c r="Z2312" s="13">
        <v>1.07</v>
      </c>
      <c r="AA2312" s="13">
        <v>1.07</v>
      </c>
      <c r="AB2312" s="13">
        <v>1.07</v>
      </c>
      <c r="AC2312" s="13">
        <v>1.07</v>
      </c>
      <c r="AD2312" s="13">
        <v>1.07</v>
      </c>
      <c r="AE2312" s="13">
        <v>1.07</v>
      </c>
      <c r="AF2312" s="13">
        <v>1.07</v>
      </c>
      <c r="AG2312" s="13">
        <v>1.07</v>
      </c>
      <c r="AH2312" s="13">
        <v>1.07</v>
      </c>
      <c r="AI2312" s="13">
        <v>1.07</v>
      </c>
      <c r="AJ2312" s="13">
        <v>1.06</v>
      </c>
      <c r="AK2312" s="13">
        <v>1.05</v>
      </c>
    </row>
    <row r="2313" spans="1:37" s="13" customFormat="1" x14ac:dyDescent="0.3">
      <c r="A2313" s="13" t="str">
        <f t="shared" si="55"/>
        <v>SDGbaseTRAv2_UrbAS_BAU_wICAGRcorr_GADJDYNofftestPVAXaltrp-p</v>
      </c>
      <c r="B2313" s="62" t="s">
        <v>221</v>
      </c>
      <c r="C2313" s="63" t="s">
        <v>278</v>
      </c>
      <c r="D2313" s="64" t="s">
        <v>212</v>
      </c>
      <c r="E2313" s="13" t="s">
        <v>70</v>
      </c>
      <c r="F2313" s="13">
        <v>1</v>
      </c>
      <c r="G2313" s="13">
        <v>0.98</v>
      </c>
      <c r="H2313" s="13">
        <v>0.96</v>
      </c>
      <c r="I2313" s="13">
        <v>0.96</v>
      </c>
      <c r="J2313" s="13">
        <v>0.97</v>
      </c>
      <c r="K2313" s="13">
        <v>0.97</v>
      </c>
      <c r="L2313" s="13">
        <v>0.97</v>
      </c>
      <c r="M2313" s="13">
        <v>0.97</v>
      </c>
      <c r="N2313" s="13">
        <v>0.98</v>
      </c>
      <c r="O2313" s="13">
        <v>0.99</v>
      </c>
      <c r="P2313" s="13">
        <v>1</v>
      </c>
      <c r="Q2313" s="13">
        <v>1.01</v>
      </c>
      <c r="R2313" s="13">
        <v>1.01</v>
      </c>
      <c r="S2313" s="13">
        <v>1.02</v>
      </c>
      <c r="T2313" s="13">
        <v>1.02</v>
      </c>
      <c r="U2313" s="13">
        <v>1.02</v>
      </c>
      <c r="V2313" s="13">
        <v>1.03</v>
      </c>
      <c r="W2313" s="13">
        <v>1.03</v>
      </c>
      <c r="X2313" s="13">
        <v>1.03</v>
      </c>
      <c r="Y2313" s="13">
        <v>1.02</v>
      </c>
      <c r="Z2313" s="13">
        <v>1.02</v>
      </c>
      <c r="AA2313" s="13">
        <v>1.02</v>
      </c>
      <c r="AB2313" s="13">
        <v>1.01</v>
      </c>
      <c r="AC2313" s="13">
        <v>1.01</v>
      </c>
      <c r="AD2313" s="13">
        <v>1</v>
      </c>
      <c r="AE2313" s="13">
        <v>1</v>
      </c>
      <c r="AF2313" s="13">
        <v>1</v>
      </c>
      <c r="AG2313" s="13">
        <v>1</v>
      </c>
      <c r="AH2313" s="13">
        <v>1</v>
      </c>
      <c r="AI2313" s="13">
        <v>1</v>
      </c>
      <c r="AJ2313" s="13">
        <v>1.01</v>
      </c>
      <c r="AK2313" s="13">
        <v>1.01</v>
      </c>
    </row>
    <row r="2314" spans="1:37" s="13" customFormat="1" x14ac:dyDescent="0.3">
      <c r="A2314" s="13" t="str">
        <f t="shared" si="55"/>
        <v>SDGbaseTRAv2_UrbAS_BAU_wICAGRcorr_GADJDYNofftestPVAXaltrp-f</v>
      </c>
      <c r="B2314" s="62" t="s">
        <v>221</v>
      </c>
      <c r="C2314" s="63" t="s">
        <v>278</v>
      </c>
      <c r="D2314" s="64" t="s">
        <v>212</v>
      </c>
      <c r="E2314" s="13" t="s">
        <v>71</v>
      </c>
      <c r="F2314" s="13">
        <v>1</v>
      </c>
      <c r="G2314" s="13">
        <v>0.94</v>
      </c>
      <c r="H2314" s="13">
        <v>0.94</v>
      </c>
      <c r="I2314" s="13">
        <v>0.99</v>
      </c>
      <c r="J2314" s="13">
        <v>1</v>
      </c>
      <c r="K2314" s="13">
        <v>0.99</v>
      </c>
      <c r="L2314" s="13">
        <v>0.98</v>
      </c>
      <c r="M2314" s="13">
        <v>0.98</v>
      </c>
      <c r="N2314" s="13">
        <v>0.99</v>
      </c>
      <c r="O2314" s="13">
        <v>0.99</v>
      </c>
      <c r="P2314" s="13">
        <v>1.01</v>
      </c>
      <c r="Q2314" s="13">
        <v>1.03</v>
      </c>
      <c r="R2314" s="13">
        <v>1.03</v>
      </c>
      <c r="S2314" s="13">
        <v>1.01</v>
      </c>
      <c r="T2314" s="13">
        <v>1</v>
      </c>
      <c r="U2314" s="13">
        <v>1.01</v>
      </c>
      <c r="V2314" s="13">
        <v>1.02</v>
      </c>
      <c r="W2314" s="13">
        <v>1.01</v>
      </c>
      <c r="X2314" s="13">
        <v>1.01</v>
      </c>
      <c r="Y2314" s="13">
        <v>1.02</v>
      </c>
      <c r="Z2314" s="13">
        <v>1.03</v>
      </c>
      <c r="AA2314" s="13">
        <v>1.04</v>
      </c>
      <c r="AB2314" s="13">
        <v>1.03</v>
      </c>
      <c r="AC2314" s="13">
        <v>1.03</v>
      </c>
      <c r="AD2314" s="13">
        <v>1.03</v>
      </c>
      <c r="AE2314" s="13">
        <v>1.03</v>
      </c>
      <c r="AF2314" s="13">
        <v>1.02</v>
      </c>
      <c r="AG2314" s="13">
        <v>1.01</v>
      </c>
      <c r="AH2314" s="13">
        <v>1.02</v>
      </c>
      <c r="AI2314" s="13">
        <v>1.03</v>
      </c>
      <c r="AJ2314" s="13">
        <v>1.04</v>
      </c>
      <c r="AK2314" s="13">
        <v>1.05</v>
      </c>
    </row>
    <row r="2315" spans="1:37" s="13" customFormat="1" x14ac:dyDescent="0.3">
      <c r="A2315" s="13" t="str">
        <f t="shared" si="55"/>
        <v>SDGbaseTRAv2_UrbAS_BAU_wICAGRcorr_GADJDYNofftestPVAXaotrp-p</v>
      </c>
      <c r="B2315" s="62" t="s">
        <v>221</v>
      </c>
      <c r="C2315" s="63" t="s">
        <v>278</v>
      </c>
      <c r="D2315" s="64" t="s">
        <v>212</v>
      </c>
      <c r="E2315" s="13" t="s">
        <v>72</v>
      </c>
      <c r="F2315" s="13">
        <v>1</v>
      </c>
      <c r="G2315" s="13">
        <v>1.08</v>
      </c>
      <c r="H2315" s="13">
        <v>1.08</v>
      </c>
      <c r="I2315" s="13">
        <v>1.1000000000000001</v>
      </c>
      <c r="J2315" s="13">
        <v>1.1000000000000001</v>
      </c>
      <c r="K2315" s="13">
        <v>1.08</v>
      </c>
      <c r="L2315" s="13">
        <v>1.06</v>
      </c>
      <c r="M2315" s="13">
        <v>1.04</v>
      </c>
      <c r="N2315" s="13">
        <v>1.02</v>
      </c>
      <c r="O2315" s="13">
        <v>0.97</v>
      </c>
      <c r="P2315" s="13">
        <v>0.97</v>
      </c>
      <c r="Q2315" s="13">
        <v>0.98</v>
      </c>
      <c r="R2315" s="13">
        <v>0.99</v>
      </c>
      <c r="S2315" s="13">
        <v>0.99</v>
      </c>
      <c r="T2315" s="13">
        <v>1</v>
      </c>
      <c r="U2315" s="13">
        <v>1</v>
      </c>
      <c r="V2315" s="13">
        <v>1</v>
      </c>
      <c r="W2315" s="13">
        <v>1</v>
      </c>
      <c r="X2315" s="13">
        <v>0.99</v>
      </c>
      <c r="Y2315" s="13">
        <v>0.99</v>
      </c>
      <c r="Z2315" s="13">
        <v>0.98</v>
      </c>
      <c r="AA2315" s="13">
        <v>0.98</v>
      </c>
      <c r="AB2315" s="13">
        <v>0.96</v>
      </c>
      <c r="AC2315" s="13">
        <v>0.96</v>
      </c>
      <c r="AD2315" s="13">
        <v>0.96</v>
      </c>
      <c r="AE2315" s="13">
        <v>0.97</v>
      </c>
      <c r="AF2315" s="13">
        <v>0.97</v>
      </c>
      <c r="AG2315" s="13">
        <v>0.98</v>
      </c>
      <c r="AH2315" s="13">
        <v>0.98</v>
      </c>
      <c r="AI2315" s="13">
        <v>0.99</v>
      </c>
      <c r="AJ2315" s="13">
        <v>1.01</v>
      </c>
      <c r="AK2315" s="13">
        <v>1.02</v>
      </c>
    </row>
    <row r="2316" spans="1:37" s="13" customFormat="1" x14ac:dyDescent="0.3">
      <c r="A2316" s="13" t="str">
        <f t="shared" si="55"/>
        <v>SDGbaseTRAv2_UrbAS_BAU_wICAGRcorr_GADJDYNofftestPVAXaotrp-f</v>
      </c>
      <c r="B2316" s="62" t="s">
        <v>221</v>
      </c>
      <c r="C2316" s="63" t="s">
        <v>278</v>
      </c>
      <c r="D2316" s="64" t="s">
        <v>212</v>
      </c>
      <c r="E2316" s="13" t="s">
        <v>73</v>
      </c>
      <c r="F2316" s="13">
        <v>1</v>
      </c>
      <c r="G2316" s="13">
        <v>1.01</v>
      </c>
      <c r="H2316" s="13">
        <v>1.02</v>
      </c>
      <c r="I2316" s="13">
        <v>1.02</v>
      </c>
      <c r="J2316" s="13">
        <v>1.02</v>
      </c>
      <c r="K2316" s="13">
        <v>1.01</v>
      </c>
      <c r="L2316" s="13">
        <v>1</v>
      </c>
      <c r="M2316" s="13">
        <v>1</v>
      </c>
      <c r="N2316" s="13">
        <v>1</v>
      </c>
      <c r="O2316" s="13">
        <v>0.98</v>
      </c>
      <c r="P2316" s="13">
        <v>0.99</v>
      </c>
      <c r="Q2316" s="13">
        <v>1.01</v>
      </c>
      <c r="R2316" s="13">
        <v>1.02</v>
      </c>
      <c r="S2316" s="13">
        <v>1.01</v>
      </c>
      <c r="T2316" s="13">
        <v>1</v>
      </c>
      <c r="U2316" s="13">
        <v>1.01</v>
      </c>
      <c r="V2316" s="13">
        <v>1.02</v>
      </c>
      <c r="W2316" s="13">
        <v>1.01</v>
      </c>
      <c r="X2316" s="13">
        <v>1.01</v>
      </c>
      <c r="Y2316" s="13">
        <v>1.01</v>
      </c>
      <c r="Z2316" s="13">
        <v>1.02</v>
      </c>
      <c r="AA2316" s="13">
        <v>1.02</v>
      </c>
      <c r="AB2316" s="13">
        <v>1.01</v>
      </c>
      <c r="AC2316" s="13">
        <v>1.01</v>
      </c>
      <c r="AD2316" s="13">
        <v>1.01</v>
      </c>
      <c r="AE2316" s="13">
        <v>1.02</v>
      </c>
      <c r="AF2316" s="13">
        <v>1.01</v>
      </c>
      <c r="AG2316" s="13">
        <v>1.01</v>
      </c>
      <c r="AH2316" s="13">
        <v>1</v>
      </c>
      <c r="AI2316" s="13">
        <v>1.01</v>
      </c>
      <c r="AJ2316" s="13">
        <v>1.02</v>
      </c>
      <c r="AK2316" s="13">
        <v>1.02</v>
      </c>
    </row>
    <row r="2317" spans="1:37" s="13" customFormat="1" x14ac:dyDescent="0.3">
      <c r="A2317" s="13" t="str">
        <f t="shared" si="55"/>
        <v>SDGbaseTRAv2_UrbAS_BAU_wICAGRcorr_GADJDYNofftestPVAXaprtr</v>
      </c>
      <c r="B2317" s="62" t="s">
        <v>221</v>
      </c>
      <c r="C2317" s="63" t="s">
        <v>278</v>
      </c>
      <c r="D2317" s="64" t="s">
        <v>212</v>
      </c>
      <c r="E2317" s="13" t="s">
        <v>74</v>
      </c>
      <c r="F2317" s="13">
        <v>1</v>
      </c>
      <c r="G2317" s="13">
        <v>1.02</v>
      </c>
      <c r="H2317" s="13">
        <v>1.02</v>
      </c>
      <c r="I2317" s="13">
        <v>1.01</v>
      </c>
      <c r="J2317" s="13">
        <v>0.99</v>
      </c>
      <c r="K2317" s="13">
        <v>0.98</v>
      </c>
      <c r="L2317" s="13">
        <v>0.98</v>
      </c>
      <c r="M2317" s="13">
        <v>0.98</v>
      </c>
      <c r="N2317" s="13">
        <v>0.99</v>
      </c>
      <c r="O2317" s="13">
        <v>0.97</v>
      </c>
      <c r="P2317" s="13">
        <v>0.98</v>
      </c>
      <c r="Q2317" s="13">
        <v>0.99</v>
      </c>
      <c r="R2317" s="13">
        <v>1</v>
      </c>
      <c r="S2317" s="13">
        <v>1.01</v>
      </c>
      <c r="T2317" s="13">
        <v>1.02</v>
      </c>
      <c r="U2317" s="13">
        <v>1.03</v>
      </c>
      <c r="V2317" s="13">
        <v>1.04</v>
      </c>
      <c r="W2317" s="13">
        <v>1.04</v>
      </c>
      <c r="X2317" s="13">
        <v>1.05</v>
      </c>
      <c r="Y2317" s="13">
        <v>1.05</v>
      </c>
      <c r="Z2317" s="13">
        <v>1.05</v>
      </c>
      <c r="AA2317" s="13">
        <v>1.05</v>
      </c>
      <c r="AB2317" s="13">
        <v>1.04</v>
      </c>
      <c r="AC2317" s="13">
        <v>1.04</v>
      </c>
      <c r="AD2317" s="13">
        <v>1.04</v>
      </c>
      <c r="AE2317" s="13">
        <v>1.04</v>
      </c>
      <c r="AF2317" s="13">
        <v>1.04</v>
      </c>
      <c r="AG2317" s="13">
        <v>1.04</v>
      </c>
      <c r="AH2317" s="13">
        <v>1.01</v>
      </c>
      <c r="AI2317" s="13">
        <v>0.99</v>
      </c>
      <c r="AJ2317" s="13">
        <v>0.97</v>
      </c>
      <c r="AK2317" s="13">
        <v>0.96</v>
      </c>
    </row>
    <row r="2318" spans="1:37" s="13" customFormat="1" x14ac:dyDescent="0.3">
      <c r="A2318" s="13" t="str">
        <f t="shared" si="55"/>
        <v>SDGbaseTRAv2_UrbAS_BAU_wICAGRcorr_GADJDYNofftestPVAXatrps</v>
      </c>
      <c r="B2318" s="62" t="s">
        <v>221</v>
      </c>
      <c r="C2318" s="63" t="s">
        <v>278</v>
      </c>
      <c r="D2318" s="64" t="s">
        <v>212</v>
      </c>
      <c r="E2318" s="13" t="s">
        <v>75</v>
      </c>
      <c r="F2318" s="13">
        <v>1</v>
      </c>
      <c r="G2318" s="13">
        <v>1</v>
      </c>
      <c r="H2318" s="13">
        <v>1</v>
      </c>
      <c r="I2318" s="13">
        <v>1</v>
      </c>
      <c r="J2318" s="13">
        <v>1</v>
      </c>
      <c r="K2318" s="13">
        <v>1</v>
      </c>
      <c r="L2318" s="13">
        <v>1</v>
      </c>
      <c r="M2318" s="13">
        <v>1</v>
      </c>
      <c r="N2318" s="13">
        <v>1</v>
      </c>
      <c r="O2318" s="13">
        <v>1</v>
      </c>
      <c r="P2318" s="13">
        <v>1</v>
      </c>
      <c r="Q2318" s="13">
        <v>0.99</v>
      </c>
      <c r="R2318" s="13">
        <v>1</v>
      </c>
      <c r="S2318" s="13">
        <v>1.01</v>
      </c>
      <c r="T2318" s="13">
        <v>1.02</v>
      </c>
      <c r="U2318" s="13">
        <v>1.02</v>
      </c>
      <c r="V2318" s="13">
        <v>1.03</v>
      </c>
      <c r="W2318" s="13">
        <v>1.03</v>
      </c>
      <c r="X2318" s="13">
        <v>1.03</v>
      </c>
      <c r="Y2318" s="13">
        <v>1.03</v>
      </c>
      <c r="Z2318" s="13">
        <v>1.04</v>
      </c>
      <c r="AA2318" s="13">
        <v>1.04</v>
      </c>
      <c r="AB2318" s="13">
        <v>1.05</v>
      </c>
      <c r="AC2318" s="13">
        <v>1.06</v>
      </c>
      <c r="AD2318" s="13">
        <v>1.07</v>
      </c>
      <c r="AE2318" s="13">
        <v>1.08</v>
      </c>
      <c r="AF2318" s="13">
        <v>1.0900000000000001</v>
      </c>
      <c r="AG2318" s="13">
        <v>1.08</v>
      </c>
      <c r="AH2318" s="13">
        <v>1.08</v>
      </c>
      <c r="AI2318" s="13">
        <v>1.0900000000000001</v>
      </c>
      <c r="AJ2318" s="13">
        <v>1.0900000000000001</v>
      </c>
      <c r="AK2318" s="13">
        <v>1.0900000000000001</v>
      </c>
    </row>
    <row r="2319" spans="1:37" s="13" customFormat="1" x14ac:dyDescent="0.3">
      <c r="A2319" s="13" t="str">
        <f t="shared" ref="A2319:A2333" si="56">_xlfn.CONCAT(C2319,D2319,E2319)</f>
        <v>SDGbaseTRAv2_UrbAS_BAU_wICAGRcorr_GADJDYNofftestPVAXacomm</v>
      </c>
      <c r="B2319" s="62" t="s">
        <v>221</v>
      </c>
      <c r="C2319" s="63" t="s">
        <v>278</v>
      </c>
      <c r="D2319" s="64" t="s">
        <v>212</v>
      </c>
      <c r="E2319" s="13" t="s">
        <v>76</v>
      </c>
      <c r="F2319" s="13">
        <v>1</v>
      </c>
      <c r="G2319" s="13">
        <v>0.88</v>
      </c>
      <c r="H2319" s="13">
        <v>0.92</v>
      </c>
      <c r="I2319" s="13">
        <v>0.93</v>
      </c>
      <c r="J2319" s="13">
        <v>0.94</v>
      </c>
      <c r="K2319" s="13">
        <v>0.95</v>
      </c>
      <c r="L2319" s="13">
        <v>0.95</v>
      </c>
      <c r="M2319" s="13">
        <v>0.96</v>
      </c>
      <c r="N2319" s="13">
        <v>0.96</v>
      </c>
      <c r="O2319" s="13">
        <v>0.96</v>
      </c>
      <c r="P2319" s="13">
        <v>0.97</v>
      </c>
      <c r="Q2319" s="13">
        <v>0.97</v>
      </c>
      <c r="R2319" s="13">
        <v>0.97</v>
      </c>
      <c r="S2319" s="13">
        <v>0.98</v>
      </c>
      <c r="T2319" s="13">
        <v>0.99</v>
      </c>
      <c r="U2319" s="13">
        <v>0.99</v>
      </c>
      <c r="V2319" s="13">
        <v>0.99</v>
      </c>
      <c r="W2319" s="13">
        <v>1</v>
      </c>
      <c r="X2319" s="13">
        <v>1</v>
      </c>
      <c r="Y2319" s="13">
        <v>1</v>
      </c>
      <c r="Z2319" s="13">
        <v>1</v>
      </c>
      <c r="AA2319" s="13">
        <v>1</v>
      </c>
      <c r="AB2319" s="13">
        <v>0.99</v>
      </c>
      <c r="AC2319" s="13">
        <v>0.99</v>
      </c>
      <c r="AD2319" s="13">
        <v>0.99</v>
      </c>
      <c r="AE2319" s="13">
        <v>1</v>
      </c>
      <c r="AF2319" s="13">
        <v>1</v>
      </c>
      <c r="AG2319" s="13">
        <v>1</v>
      </c>
      <c r="AH2319" s="13">
        <v>1</v>
      </c>
      <c r="AI2319" s="13">
        <v>1</v>
      </c>
      <c r="AJ2319" s="13">
        <v>1</v>
      </c>
      <c r="AK2319" s="13">
        <v>1</v>
      </c>
    </row>
    <row r="2320" spans="1:37" s="13" customFormat="1" x14ac:dyDescent="0.3">
      <c r="A2320" s="13" t="str">
        <f t="shared" si="56"/>
        <v>SDGbaseTRAv2_UrbAS_BAU_wICAGRcorr_GADJDYNofftestPVAXafsrv</v>
      </c>
      <c r="B2320" s="62" t="s">
        <v>221</v>
      </c>
      <c r="C2320" s="63" t="s">
        <v>278</v>
      </c>
      <c r="D2320" s="64" t="s">
        <v>212</v>
      </c>
      <c r="E2320" s="13" t="s">
        <v>77</v>
      </c>
      <c r="F2320" s="13">
        <v>1</v>
      </c>
      <c r="G2320" s="13">
        <v>0.96</v>
      </c>
      <c r="H2320" s="13">
        <v>0.97</v>
      </c>
      <c r="I2320" s="13">
        <v>0.97</v>
      </c>
      <c r="J2320" s="13">
        <v>0.97</v>
      </c>
      <c r="K2320" s="13">
        <v>0.98</v>
      </c>
      <c r="L2320" s="13">
        <v>0.98</v>
      </c>
      <c r="M2320" s="13">
        <v>0.99</v>
      </c>
      <c r="N2320" s="13">
        <v>0.99</v>
      </c>
      <c r="O2320" s="13">
        <v>0.99</v>
      </c>
      <c r="P2320" s="13">
        <v>0.99</v>
      </c>
      <c r="Q2320" s="13">
        <v>0.99</v>
      </c>
      <c r="R2320" s="13">
        <v>1</v>
      </c>
      <c r="S2320" s="13">
        <v>1.01</v>
      </c>
      <c r="T2320" s="13">
        <v>1.01</v>
      </c>
      <c r="U2320" s="13">
        <v>1.02</v>
      </c>
      <c r="V2320" s="13">
        <v>1.02</v>
      </c>
      <c r="W2320" s="13">
        <v>1.03</v>
      </c>
      <c r="X2320" s="13">
        <v>1.03</v>
      </c>
      <c r="Y2320" s="13">
        <v>1.03</v>
      </c>
      <c r="Z2320" s="13">
        <v>1.03</v>
      </c>
      <c r="AA2320" s="13">
        <v>1.03</v>
      </c>
      <c r="AB2320" s="13">
        <v>1.03</v>
      </c>
      <c r="AC2320" s="13">
        <v>1.03</v>
      </c>
      <c r="AD2320" s="13">
        <v>1.03</v>
      </c>
      <c r="AE2320" s="13">
        <v>1.03</v>
      </c>
      <c r="AF2320" s="13">
        <v>1.03</v>
      </c>
      <c r="AG2320" s="13">
        <v>1.03</v>
      </c>
      <c r="AH2320" s="13">
        <v>1.02</v>
      </c>
      <c r="AI2320" s="13">
        <v>1.01</v>
      </c>
      <c r="AJ2320" s="13">
        <v>1</v>
      </c>
      <c r="AK2320" s="13">
        <v>0.99</v>
      </c>
    </row>
    <row r="2321" spans="1:37" s="13" customFormat="1" x14ac:dyDescent="0.3">
      <c r="A2321" s="13" t="str">
        <f t="shared" si="56"/>
        <v>SDGbaseTRAv2_UrbAS_BAU_wICAGRcorr_GADJDYNofftestPVAXabsrv</v>
      </c>
      <c r="B2321" s="62" t="s">
        <v>221</v>
      </c>
      <c r="C2321" s="63" t="s">
        <v>278</v>
      </c>
      <c r="D2321" s="64" t="s">
        <v>212</v>
      </c>
      <c r="E2321" s="13" t="s">
        <v>78</v>
      </c>
      <c r="F2321" s="13">
        <v>1</v>
      </c>
      <c r="G2321" s="13">
        <v>0.89</v>
      </c>
      <c r="H2321" s="13">
        <v>0.91</v>
      </c>
      <c r="I2321" s="13">
        <v>0.92</v>
      </c>
      <c r="J2321" s="13">
        <v>0.93</v>
      </c>
      <c r="K2321" s="13">
        <v>0.94</v>
      </c>
      <c r="L2321" s="13">
        <v>0.95</v>
      </c>
      <c r="M2321" s="13">
        <v>0.95</v>
      </c>
      <c r="N2321" s="13">
        <v>0.96</v>
      </c>
      <c r="O2321" s="13">
        <v>0.95</v>
      </c>
      <c r="P2321" s="13">
        <v>0.96</v>
      </c>
      <c r="Q2321" s="13">
        <v>0.96</v>
      </c>
      <c r="R2321" s="13">
        <v>0.97</v>
      </c>
      <c r="S2321" s="13">
        <v>0.97</v>
      </c>
      <c r="T2321" s="13">
        <v>0.98</v>
      </c>
      <c r="U2321" s="13">
        <v>0.98</v>
      </c>
      <c r="V2321" s="13">
        <v>0.99</v>
      </c>
      <c r="W2321" s="13">
        <v>0.99</v>
      </c>
      <c r="X2321" s="13">
        <v>0.99</v>
      </c>
      <c r="Y2321" s="13">
        <v>1</v>
      </c>
      <c r="Z2321" s="13">
        <v>1</v>
      </c>
      <c r="AA2321" s="13">
        <v>1</v>
      </c>
      <c r="AB2321" s="13">
        <v>0.99</v>
      </c>
      <c r="AC2321" s="13">
        <v>0.99</v>
      </c>
      <c r="AD2321" s="13">
        <v>0.99</v>
      </c>
      <c r="AE2321" s="13">
        <v>0.99</v>
      </c>
      <c r="AF2321" s="13">
        <v>1</v>
      </c>
      <c r="AG2321" s="13">
        <v>1</v>
      </c>
      <c r="AH2321" s="13">
        <v>1</v>
      </c>
      <c r="AI2321" s="13">
        <v>0.99</v>
      </c>
      <c r="AJ2321" s="13">
        <v>0.99</v>
      </c>
      <c r="AK2321" s="13">
        <v>0.99</v>
      </c>
    </row>
    <row r="2322" spans="1:37" s="13" customFormat="1" x14ac:dyDescent="0.3">
      <c r="A2322" s="13" t="str">
        <f t="shared" si="56"/>
        <v>SDGbaseTRAv2_UrbAS_BAU_wICAGRcorr_GADJDYNofftestPVAXagsrv</v>
      </c>
      <c r="B2322" s="62" t="s">
        <v>221</v>
      </c>
      <c r="C2322" s="63" t="s">
        <v>278</v>
      </c>
      <c r="D2322" s="64" t="s">
        <v>212</v>
      </c>
      <c r="E2322" s="13" t="s">
        <v>79</v>
      </c>
      <c r="F2322" s="13">
        <v>1</v>
      </c>
      <c r="G2322" s="13">
        <v>1.01</v>
      </c>
      <c r="H2322" s="13">
        <v>1.02</v>
      </c>
      <c r="I2322" s="13">
        <v>1.02</v>
      </c>
      <c r="J2322" s="13">
        <v>1.02</v>
      </c>
      <c r="K2322" s="13">
        <v>1.02</v>
      </c>
      <c r="L2322" s="13">
        <v>1.03</v>
      </c>
      <c r="M2322" s="13">
        <v>1.03</v>
      </c>
      <c r="N2322" s="13">
        <v>1.04</v>
      </c>
      <c r="O2322" s="13">
        <v>1.03</v>
      </c>
      <c r="P2322" s="13">
        <v>1.03</v>
      </c>
      <c r="Q2322" s="13">
        <v>1.03</v>
      </c>
      <c r="R2322" s="13">
        <v>1.04</v>
      </c>
      <c r="S2322" s="13">
        <v>1.04</v>
      </c>
      <c r="T2322" s="13">
        <v>1.05</v>
      </c>
      <c r="U2322" s="13">
        <v>1.05</v>
      </c>
      <c r="V2322" s="13">
        <v>1.06</v>
      </c>
      <c r="W2322" s="13">
        <v>1.06</v>
      </c>
      <c r="X2322" s="13">
        <v>1.06</v>
      </c>
      <c r="Y2322" s="13">
        <v>1.06</v>
      </c>
      <c r="Z2322" s="13">
        <v>1.06</v>
      </c>
      <c r="AA2322" s="13">
        <v>1.06</v>
      </c>
      <c r="AB2322" s="13">
        <v>1.05</v>
      </c>
      <c r="AC2322" s="13">
        <v>1.05</v>
      </c>
      <c r="AD2322" s="13">
        <v>1.05</v>
      </c>
      <c r="AE2322" s="13">
        <v>1.05</v>
      </c>
      <c r="AF2322" s="13">
        <v>1.05</v>
      </c>
      <c r="AG2322" s="13">
        <v>1.05</v>
      </c>
      <c r="AH2322" s="13">
        <v>1.03</v>
      </c>
      <c r="AI2322" s="13">
        <v>1.01</v>
      </c>
      <c r="AJ2322" s="13">
        <v>1</v>
      </c>
      <c r="AK2322" s="13">
        <v>0.99</v>
      </c>
    </row>
    <row r="2323" spans="1:37" s="13" customFormat="1" x14ac:dyDescent="0.3">
      <c r="A2323" s="13" t="str">
        <f t="shared" si="56"/>
        <v>SDGbaseTRAv2_UrbAS_BAU_wICAGRcorr_GADJDYNofftestPVAXaosrv</v>
      </c>
      <c r="B2323" s="62" t="s">
        <v>221</v>
      </c>
      <c r="C2323" s="63" t="s">
        <v>278</v>
      </c>
      <c r="D2323" s="64" t="s">
        <v>212</v>
      </c>
      <c r="E2323" s="13" t="s">
        <v>80</v>
      </c>
      <c r="F2323" s="13">
        <v>1</v>
      </c>
      <c r="G2323" s="13">
        <v>1.1399999999999999</v>
      </c>
      <c r="H2323" s="13">
        <v>1.1200000000000001</v>
      </c>
      <c r="I2323" s="13">
        <v>1.1100000000000001</v>
      </c>
      <c r="J2323" s="13">
        <v>1.1000000000000001</v>
      </c>
      <c r="K2323" s="13">
        <v>1.0900000000000001</v>
      </c>
      <c r="L2323" s="13">
        <v>1.0900000000000001</v>
      </c>
      <c r="M2323" s="13">
        <v>1.0900000000000001</v>
      </c>
      <c r="N2323" s="13">
        <v>1.0900000000000001</v>
      </c>
      <c r="O2323" s="13">
        <v>1.0900000000000001</v>
      </c>
      <c r="P2323" s="13">
        <v>1.0900000000000001</v>
      </c>
      <c r="Q2323" s="13">
        <v>1.1000000000000001</v>
      </c>
      <c r="R2323" s="13">
        <v>1.1000000000000001</v>
      </c>
      <c r="S2323" s="13">
        <v>1.1100000000000001</v>
      </c>
      <c r="T2323" s="13">
        <v>1.1200000000000001</v>
      </c>
      <c r="U2323" s="13">
        <v>1.1200000000000001</v>
      </c>
      <c r="V2323" s="13">
        <v>1.1200000000000001</v>
      </c>
      <c r="W2323" s="13">
        <v>1.1299999999999999</v>
      </c>
      <c r="X2323" s="13">
        <v>1.1299999999999999</v>
      </c>
      <c r="Y2323" s="13">
        <v>1.1399999999999999</v>
      </c>
      <c r="Z2323" s="13">
        <v>1.1399999999999999</v>
      </c>
      <c r="AA2323" s="13">
        <v>1.1399999999999999</v>
      </c>
      <c r="AB2323" s="13">
        <v>1.1299999999999999</v>
      </c>
      <c r="AC2323" s="13">
        <v>1.1299999999999999</v>
      </c>
      <c r="AD2323" s="13">
        <v>1.1299999999999999</v>
      </c>
      <c r="AE2323" s="13">
        <v>1.1299999999999999</v>
      </c>
      <c r="AF2323" s="13">
        <v>1.1299999999999999</v>
      </c>
      <c r="AG2323" s="13">
        <v>1.1299999999999999</v>
      </c>
      <c r="AH2323" s="13">
        <v>1.1399999999999999</v>
      </c>
      <c r="AI2323" s="13">
        <v>1.1299999999999999</v>
      </c>
      <c r="AJ2323" s="13">
        <v>1.1299999999999999</v>
      </c>
      <c r="AK2323" s="13">
        <v>1.1299999999999999</v>
      </c>
    </row>
    <row r="2324" spans="1:37" s="13" customFormat="1" x14ac:dyDescent="0.3">
      <c r="A2324" s="13" t="str">
        <f t="shared" si="56"/>
        <v>SDGbaseTRAv2_UrbAS_BAU_wICAGRcorr_GADJDYNofftestutaxbase</v>
      </c>
      <c r="B2324" s="62" t="s">
        <v>221</v>
      </c>
      <c r="C2324" s="63" t="s">
        <v>278</v>
      </c>
      <c r="D2324" s="63" t="s">
        <v>225</v>
      </c>
      <c r="E2324" s="64" t="s">
        <v>219</v>
      </c>
      <c r="F2324" s="13">
        <v>58.648751329495703</v>
      </c>
      <c r="G2324" s="13">
        <v>55.569050911750097</v>
      </c>
      <c r="H2324" s="13">
        <v>57.173087149566797</v>
      </c>
      <c r="I2324" s="13">
        <v>58.064578093922798</v>
      </c>
      <c r="J2324" s="13">
        <v>54.414572895589899</v>
      </c>
      <c r="K2324" s="13">
        <v>55.2460658885567</v>
      </c>
      <c r="L2324" s="13">
        <v>56.331334891006698</v>
      </c>
      <c r="M2324" s="13">
        <v>57.200288919405601</v>
      </c>
      <c r="N2324" s="13">
        <v>57.124528486759999</v>
      </c>
      <c r="O2324" s="13">
        <v>57.015006375846099</v>
      </c>
      <c r="P2324" s="13">
        <v>57.550029948437</v>
      </c>
      <c r="Q2324" s="13">
        <v>58.043078778439998</v>
      </c>
      <c r="R2324" s="13">
        <v>59.746571927418401</v>
      </c>
      <c r="S2324" s="13">
        <v>62.105745846233901</v>
      </c>
      <c r="T2324" s="13">
        <v>63.814644047116197</v>
      </c>
      <c r="U2324" s="13">
        <v>65.726248662646299</v>
      </c>
      <c r="V2324" s="13">
        <v>67.643134347848203</v>
      </c>
      <c r="W2324" s="13">
        <v>69.699579150142895</v>
      </c>
      <c r="X2324" s="13">
        <v>71.8650062981704</v>
      </c>
      <c r="Y2324" s="13">
        <v>72.994530079579704</v>
      </c>
      <c r="Z2324" s="13">
        <v>75.007269622635206</v>
      </c>
      <c r="AA2324" s="13">
        <v>76.954105692389405</v>
      </c>
      <c r="AB2324" s="13">
        <v>78.611312001141897</v>
      </c>
      <c r="AC2324" s="13">
        <v>80.162102836755096</v>
      </c>
      <c r="AD2324" s="13">
        <v>82.029967211679505</v>
      </c>
      <c r="AE2324" s="13">
        <v>83.896446194271803</v>
      </c>
      <c r="AF2324" s="13">
        <v>85.777214107624005</v>
      </c>
      <c r="AG2324" s="13">
        <v>87.230000894065597</v>
      </c>
      <c r="AH2324" s="13">
        <v>90.8754123046742</v>
      </c>
      <c r="AI2324" s="13">
        <v>92.884595874026104</v>
      </c>
      <c r="AJ2324" s="13">
        <v>96.554352053300306</v>
      </c>
      <c r="AK2324" s="13">
        <v>99.417277054941195</v>
      </c>
    </row>
    <row r="2325" spans="1:37" s="13" customFormat="1" x14ac:dyDescent="0.3">
      <c r="A2325" s="13" t="str">
        <f t="shared" si="56"/>
        <v>SDGbaseTRAv2_UrbAS_BAU_wICAGRcorr_GADJDYNofftestimptaxbase</v>
      </c>
      <c r="B2325" s="62" t="s">
        <v>221</v>
      </c>
      <c r="C2325" s="63" t="s">
        <v>278</v>
      </c>
      <c r="D2325" s="63" t="s">
        <v>220</v>
      </c>
      <c r="E2325" s="64" t="s">
        <v>219</v>
      </c>
      <c r="F2325" s="13">
        <v>53.826071644541003</v>
      </c>
      <c r="G2325" s="13">
        <v>51.0756288020022</v>
      </c>
      <c r="H2325" s="13">
        <v>53.125793971149903</v>
      </c>
      <c r="I2325" s="13">
        <v>53.833332161466501</v>
      </c>
      <c r="J2325" s="13">
        <v>54.589209665615698</v>
      </c>
      <c r="K2325" s="13">
        <v>55.684665285881401</v>
      </c>
      <c r="L2325" s="13">
        <v>56.972437066850198</v>
      </c>
      <c r="M2325" s="13">
        <v>58.458545570219997</v>
      </c>
      <c r="N2325" s="13">
        <v>60.022973243223397</v>
      </c>
      <c r="O2325" s="13">
        <v>63.185719236040001</v>
      </c>
      <c r="P2325" s="13">
        <v>65.202624709608301</v>
      </c>
      <c r="Q2325" s="13">
        <v>66.8555902973293</v>
      </c>
      <c r="R2325" s="13">
        <v>68.990668738863306</v>
      </c>
      <c r="S2325" s="13">
        <v>71.290269622898094</v>
      </c>
      <c r="T2325" s="13">
        <v>73.791130369172393</v>
      </c>
      <c r="U2325" s="13">
        <v>76.615561868887795</v>
      </c>
      <c r="V2325" s="13">
        <v>79.306284227471707</v>
      </c>
      <c r="W2325" s="13">
        <v>82.242197729443305</v>
      </c>
      <c r="X2325" s="13">
        <v>85.399462255009198</v>
      </c>
      <c r="Y2325" s="13">
        <v>88.050537923187406</v>
      </c>
      <c r="Z2325" s="13">
        <v>90.612010809775896</v>
      </c>
      <c r="AA2325" s="13">
        <v>93.301500750917299</v>
      </c>
      <c r="AB2325" s="13">
        <v>96.522954679563398</v>
      </c>
      <c r="AC2325" s="13">
        <v>99.390502561332795</v>
      </c>
      <c r="AD2325" s="13">
        <v>102.29632660376799</v>
      </c>
      <c r="AE2325" s="13">
        <v>105.29795296806</v>
      </c>
      <c r="AF2325" s="13">
        <v>108.4953486137</v>
      </c>
      <c r="AG2325" s="13">
        <v>111.69044229946699</v>
      </c>
      <c r="AH2325" s="13">
        <v>111.653105173089</v>
      </c>
      <c r="AI2325" s="13">
        <v>110.835263175725</v>
      </c>
      <c r="AJ2325" s="13">
        <v>110.209306231456</v>
      </c>
      <c r="AK2325" s="13">
        <v>109.45883853375599</v>
      </c>
    </row>
    <row r="2326" spans="1:37" s="13" customFormat="1" x14ac:dyDescent="0.3">
      <c r="A2326" s="13" t="str">
        <f t="shared" si="56"/>
        <v>SDGbaseTRAv2_UrbAS_BAU_wICAGRcorr_GADJDYNofftestvataxbase</v>
      </c>
      <c r="B2326" s="62" t="s">
        <v>221</v>
      </c>
      <c r="C2326" s="63" t="s">
        <v>278</v>
      </c>
      <c r="D2326" s="63" t="s">
        <v>226</v>
      </c>
      <c r="E2326" s="64" t="s">
        <v>219</v>
      </c>
      <c r="F2326" s="65">
        <v>2.2587798931727801E-11</v>
      </c>
      <c r="G2326" s="65">
        <v>5.1272763553671398E-11</v>
      </c>
      <c r="H2326" s="65">
        <v>1.0459188362342399E-11</v>
      </c>
      <c r="I2326" s="65">
        <v>-8.5332033083116098E-11</v>
      </c>
      <c r="J2326" s="65">
        <v>2.6716408614745701E-12</v>
      </c>
      <c r="K2326" s="65">
        <v>-5.5138130674019103E-12</v>
      </c>
      <c r="L2326" s="65">
        <v>1.6484597065325701E-12</v>
      </c>
      <c r="M2326" s="65">
        <v>1.7053027282771799E-12</v>
      </c>
      <c r="N2326" s="65">
        <v>-7.2191146662207402E-12</v>
      </c>
      <c r="O2326" s="65">
        <v>-3.0695450479377898E-12</v>
      </c>
      <c r="P2326" s="65">
        <v>2.2168936902571202E-12</v>
      </c>
      <c r="Q2326" s="65">
        <v>9.0949488401975005E-13</v>
      </c>
      <c r="R2326" s="65">
        <v>2.2737373830254998E-12</v>
      </c>
      <c r="S2326" s="65">
        <v>-2.8421715661831398E-13</v>
      </c>
      <c r="T2326" s="65">
        <v>1.4779288904346099E-12</v>
      </c>
      <c r="U2326" s="65">
        <v>-1.3756107364289399E-11</v>
      </c>
      <c r="V2326" s="65">
        <v>1.19371196241361E-12</v>
      </c>
      <c r="W2326" s="65">
        <v>3.2969184878336898E-12</v>
      </c>
      <c r="X2326" s="65">
        <v>-7.1622708473779498E-12</v>
      </c>
      <c r="Y2326" s="65">
        <v>-1.3642420627592899E-11</v>
      </c>
      <c r="Z2326" s="65">
        <v>-1.8189894092171598E-12</v>
      </c>
      <c r="AA2326" s="65">
        <v>-2.0463630813564302E-12</v>
      </c>
      <c r="AB2326" s="65">
        <v>-4.2064168252865102E-12</v>
      </c>
      <c r="AC2326" s="65">
        <v>3.2969189683887398E-12</v>
      </c>
      <c r="AD2326" s="65">
        <v>4.0927269890562498E-12</v>
      </c>
      <c r="AE2326" s="65">
        <v>-2.2737374618168498E-13</v>
      </c>
      <c r="AF2326" s="65">
        <v>8.9812640332576806E-12</v>
      </c>
      <c r="AG2326" s="65">
        <v>3.4106051316524799E-12</v>
      </c>
      <c r="AH2326" s="65">
        <v>-1.5916175146127201E-12</v>
      </c>
      <c r="AI2326" s="65">
        <v>7.8443918241623408E-12</v>
      </c>
      <c r="AJ2326" s="65">
        <v>1.3642420523890901E-12</v>
      </c>
      <c r="AK2326" s="65">
        <v>-2.27373675251768E-13</v>
      </c>
    </row>
    <row r="2327" spans="1:37" s="13" customFormat="1" x14ac:dyDescent="0.3">
      <c r="A2327" s="13" t="str">
        <f t="shared" si="56"/>
        <v>SDGbaseTRAv2_UrbAS_BAU_wICAGRcorr_GADJDYNofftestacttaxbase</v>
      </c>
      <c r="B2327" s="62" t="s">
        <v>221</v>
      </c>
      <c r="C2327" s="63" t="s">
        <v>278</v>
      </c>
      <c r="D2327" s="63" t="s">
        <v>218</v>
      </c>
      <c r="E2327" s="64" t="s">
        <v>219</v>
      </c>
      <c r="F2327" s="13">
        <v>94.683488898731298</v>
      </c>
      <c r="G2327" s="13">
        <v>84.010368852022907</v>
      </c>
      <c r="H2327" s="13">
        <v>84.458213617158293</v>
      </c>
      <c r="I2327" s="13">
        <v>85.591505592501093</v>
      </c>
      <c r="J2327" s="13">
        <v>87.402478049998393</v>
      </c>
      <c r="K2327" s="13">
        <v>88.923207977983296</v>
      </c>
      <c r="L2327" s="13">
        <v>90.792602104127795</v>
      </c>
      <c r="M2327" s="13">
        <v>92.893341547422494</v>
      </c>
      <c r="N2327" s="13">
        <v>95.497685178210403</v>
      </c>
      <c r="O2327" s="13">
        <v>97.416218695431098</v>
      </c>
      <c r="P2327" s="13">
        <v>100.570729949229</v>
      </c>
      <c r="Q2327" s="13">
        <v>104.00608819872799</v>
      </c>
      <c r="R2327" s="13">
        <v>107.781402186489</v>
      </c>
      <c r="S2327" s="13">
        <v>111.506868473571</v>
      </c>
      <c r="T2327" s="13">
        <v>115.500034600004</v>
      </c>
      <c r="U2327" s="13">
        <v>120.104461633517</v>
      </c>
      <c r="V2327" s="13">
        <v>124.72829559386599</v>
      </c>
      <c r="W2327" s="13">
        <v>129.379443074883</v>
      </c>
      <c r="X2327" s="13">
        <v>134.19821924690299</v>
      </c>
      <c r="Y2327" s="13">
        <v>139.18744413668901</v>
      </c>
      <c r="Z2327" s="13">
        <v>144.34180850340201</v>
      </c>
      <c r="AA2327" s="13">
        <v>149.43438484878899</v>
      </c>
      <c r="AB2327" s="13">
        <v>154.52023020199201</v>
      </c>
      <c r="AC2327" s="13">
        <v>159.58696453962699</v>
      </c>
      <c r="AD2327" s="13">
        <v>164.811187134862</v>
      </c>
      <c r="AE2327" s="13">
        <v>170.29020059120401</v>
      </c>
      <c r="AF2327" s="13">
        <v>175.86126259532099</v>
      </c>
      <c r="AG2327" s="13">
        <v>181.20539272072099</v>
      </c>
      <c r="AH2327" s="13">
        <v>181.99016396507801</v>
      </c>
      <c r="AI2327" s="13">
        <v>182.49483733337999</v>
      </c>
      <c r="AJ2327" s="13">
        <v>182.686545081497</v>
      </c>
      <c r="AK2327" s="13">
        <v>182.602775787827</v>
      </c>
    </row>
    <row r="2328" spans="1:37" s="13" customFormat="1" x14ac:dyDescent="0.3">
      <c r="A2328" s="13" t="str">
        <f t="shared" si="56"/>
        <v>SDGbaseTRAv2_UrbAS_BAU_wICAGRcorr_GADJDYNofftestcomtaxbase</v>
      </c>
      <c r="B2328" s="62" t="s">
        <v>221</v>
      </c>
      <c r="C2328" s="63" t="s">
        <v>278</v>
      </c>
      <c r="D2328" s="63" t="s">
        <v>227</v>
      </c>
      <c r="E2328" s="64" t="s">
        <v>219</v>
      </c>
      <c r="F2328" s="13">
        <v>497.90817031404998</v>
      </c>
      <c r="G2328" s="13">
        <v>448.32105456956498</v>
      </c>
      <c r="H2328" s="13">
        <v>447.59233681822099</v>
      </c>
      <c r="I2328" s="13">
        <v>450.82246911505598</v>
      </c>
      <c r="J2328" s="13">
        <v>459.224842437478</v>
      </c>
      <c r="K2328" s="13">
        <v>466.37199161762697</v>
      </c>
      <c r="L2328" s="13">
        <v>475.60186399556301</v>
      </c>
      <c r="M2328" s="13">
        <v>485.96451610307099</v>
      </c>
      <c r="N2328" s="13">
        <v>498.375642201196</v>
      </c>
      <c r="O2328" s="13">
        <v>512.86253599065697</v>
      </c>
      <c r="P2328" s="13">
        <v>527.92615204468404</v>
      </c>
      <c r="Q2328" s="13">
        <v>542.75044583280203</v>
      </c>
      <c r="R2328" s="13">
        <v>560.230998723997</v>
      </c>
      <c r="S2328" s="13">
        <v>577.37314296667296</v>
      </c>
      <c r="T2328" s="13">
        <v>595.95582772208002</v>
      </c>
      <c r="U2328" s="13">
        <v>617.06748313750302</v>
      </c>
      <c r="V2328" s="13">
        <v>637.64568335711704</v>
      </c>
      <c r="W2328" s="13">
        <v>658.77232161822099</v>
      </c>
      <c r="X2328" s="13">
        <v>680.65672332358497</v>
      </c>
      <c r="Y2328" s="13">
        <v>702.01521098525996</v>
      </c>
      <c r="Z2328" s="13">
        <v>724.09378285313505</v>
      </c>
      <c r="AA2328" s="13">
        <v>745.45765130202801</v>
      </c>
      <c r="AB2328" s="13">
        <v>769.30400625879099</v>
      </c>
      <c r="AC2328" s="13">
        <v>791.87198564272103</v>
      </c>
      <c r="AD2328" s="13">
        <v>814.69808838712197</v>
      </c>
      <c r="AE2328" s="13">
        <v>838.47126092255405</v>
      </c>
      <c r="AF2328" s="13">
        <v>863.11285787755298</v>
      </c>
      <c r="AG2328" s="13">
        <v>887.77914170808003</v>
      </c>
      <c r="AH2328" s="13">
        <v>889.98903422340697</v>
      </c>
      <c r="AI2328" s="13">
        <v>891.15232628334797</v>
      </c>
      <c r="AJ2328" s="13">
        <v>891.10607323352804</v>
      </c>
      <c r="AK2328" s="13">
        <v>890.36368227209095</v>
      </c>
    </row>
    <row r="2329" spans="1:37" s="13" customFormat="1" x14ac:dyDescent="0.3">
      <c r="A2329" s="13" t="str">
        <f t="shared" si="56"/>
        <v>SDGbaseTRAv2_UrbAS_BAU_wICAGRcorr_GADJDYNofftestDIRTAXbase</v>
      </c>
      <c r="B2329" s="62" t="s">
        <v>221</v>
      </c>
      <c r="C2329" s="63" t="s">
        <v>278</v>
      </c>
      <c r="D2329" s="63" t="s">
        <v>228</v>
      </c>
      <c r="E2329" s="64" t="s">
        <v>219</v>
      </c>
      <c r="F2329" s="13">
        <v>784.14526173304796</v>
      </c>
      <c r="G2329" s="13">
        <v>773.04805320262096</v>
      </c>
      <c r="H2329" s="13">
        <v>776.248224182493</v>
      </c>
      <c r="I2329" s="13">
        <v>816.78665670156204</v>
      </c>
      <c r="J2329" s="13">
        <v>866.35739220305095</v>
      </c>
      <c r="K2329" s="13">
        <v>881.82375595395297</v>
      </c>
      <c r="L2329" s="13">
        <v>901.70949882488901</v>
      </c>
      <c r="M2329" s="13">
        <v>924.27007191405198</v>
      </c>
      <c r="N2329" s="13">
        <v>948.90483747512599</v>
      </c>
      <c r="O2329" s="13">
        <v>976.24257791051502</v>
      </c>
      <c r="P2329" s="13">
        <v>1006.3201333187</v>
      </c>
      <c r="Q2329" s="13">
        <v>1037.16255338374</v>
      </c>
      <c r="R2329" s="13">
        <v>1044.93044034334</v>
      </c>
      <c r="S2329" s="13">
        <v>1061.8434480763101</v>
      </c>
      <c r="T2329" s="13">
        <v>1077.74037239583</v>
      </c>
      <c r="U2329" s="13">
        <v>1091.6508031108399</v>
      </c>
      <c r="V2329" s="13">
        <v>1108.6920203009199</v>
      </c>
      <c r="W2329" s="13">
        <v>1124.66344204851</v>
      </c>
      <c r="X2329" s="13">
        <v>1139.33292353715</v>
      </c>
      <c r="Y2329" s="13">
        <v>1155.13686409907</v>
      </c>
      <c r="Z2329" s="13">
        <v>1168.4116822951701</v>
      </c>
      <c r="AA2329" s="13">
        <v>1184.9402593861701</v>
      </c>
      <c r="AB2329" s="13">
        <v>1191.6073743003001</v>
      </c>
      <c r="AC2329" s="13">
        <v>1206.5991427454801</v>
      </c>
      <c r="AD2329" s="13">
        <v>1225.7982270520899</v>
      </c>
      <c r="AE2329" s="13">
        <v>1246.68255068699</v>
      </c>
      <c r="AF2329" s="13">
        <v>1267.36422410775</v>
      </c>
      <c r="AG2329" s="13">
        <v>1286.94210454942</v>
      </c>
      <c r="AH2329" s="13">
        <v>1312.63319892708</v>
      </c>
      <c r="AI2329" s="13">
        <v>1338.2845960202901</v>
      </c>
      <c r="AJ2329" s="13">
        <v>1372.27854220566</v>
      </c>
      <c r="AK2329" s="13">
        <v>1412.0240330572001</v>
      </c>
    </row>
    <row r="2330" spans="1:37" s="13" customFormat="1" x14ac:dyDescent="0.3">
      <c r="A2330" s="13" t="str">
        <f t="shared" si="56"/>
        <v>SDGbaseTRAv2_UrbAS_BAU_wICAGRcorr_GADJDYNofftestFACINCbase</v>
      </c>
      <c r="B2330" s="62" t="s">
        <v>221</v>
      </c>
      <c r="C2330" s="63" t="s">
        <v>278</v>
      </c>
      <c r="D2330" s="63" t="s">
        <v>229</v>
      </c>
      <c r="E2330" s="64" t="s">
        <v>219</v>
      </c>
      <c r="F2330" s="13">
        <v>108.72526139301399</v>
      </c>
      <c r="G2330" s="13">
        <v>98.128984471630901</v>
      </c>
      <c r="H2330" s="13">
        <v>101.96622828339299</v>
      </c>
      <c r="I2330" s="13">
        <v>104.584859535406</v>
      </c>
      <c r="J2330" s="13">
        <v>106.67465079242</v>
      </c>
      <c r="K2330" s="13">
        <v>108.812931584193</v>
      </c>
      <c r="L2330" s="13">
        <v>111.11839012668899</v>
      </c>
      <c r="M2330" s="13">
        <v>113.53558001720999</v>
      </c>
      <c r="N2330" s="13">
        <v>116.465325299033</v>
      </c>
      <c r="O2330" s="13">
        <v>120.61348364651499</v>
      </c>
      <c r="P2330" s="13">
        <v>124.34443687292401</v>
      </c>
      <c r="Q2330" s="13">
        <v>127.91152599948001</v>
      </c>
      <c r="R2330" s="13">
        <v>132.039758538836</v>
      </c>
      <c r="S2330" s="13">
        <v>136.36918882647501</v>
      </c>
      <c r="T2330" s="13">
        <v>140.964590693091</v>
      </c>
      <c r="U2330" s="13">
        <v>146.27527396996101</v>
      </c>
      <c r="V2330" s="13">
        <v>151.65335260899599</v>
      </c>
      <c r="W2330" s="13">
        <v>157.01017812417001</v>
      </c>
      <c r="X2330" s="13">
        <v>162.357240104032</v>
      </c>
      <c r="Y2330" s="13">
        <v>167.691004378071</v>
      </c>
      <c r="Z2330" s="13">
        <v>173.72900843732501</v>
      </c>
      <c r="AA2330" s="13">
        <v>179.340952808352</v>
      </c>
      <c r="AB2330" s="13">
        <v>186.61837251025401</v>
      </c>
      <c r="AC2330" s="13">
        <v>193.069784347157</v>
      </c>
      <c r="AD2330" s="13">
        <v>198.984476387054</v>
      </c>
      <c r="AE2330" s="13">
        <v>204.97314702400601</v>
      </c>
      <c r="AF2330" s="13">
        <v>211.066199341702</v>
      </c>
      <c r="AG2330" s="13">
        <v>215.97873763461399</v>
      </c>
      <c r="AH2330" s="13">
        <v>218.68750386654901</v>
      </c>
      <c r="AI2330" s="13">
        <v>219.79605962501699</v>
      </c>
      <c r="AJ2330" s="13">
        <v>219.84065323505499</v>
      </c>
      <c r="AK2330" s="13">
        <v>219.234498437425</v>
      </c>
    </row>
    <row r="2331" spans="1:37" s="13" customFormat="1" x14ac:dyDescent="0.3">
      <c r="A2331" s="13" t="str">
        <f t="shared" si="56"/>
        <v>SDGbaseTRAv2_UrbAS_BAU_wICAGRcorr_GADJDYNofftestTRNSFRbase</v>
      </c>
      <c r="B2331" s="62" t="s">
        <v>221</v>
      </c>
      <c r="C2331" s="63" t="s">
        <v>278</v>
      </c>
      <c r="D2331" s="63" t="s">
        <v>230</v>
      </c>
      <c r="E2331" s="64" t="s">
        <v>219</v>
      </c>
      <c r="F2331" s="13">
        <v>-48.3117601953644</v>
      </c>
      <c r="G2331" s="13">
        <v>-49.497930199878198</v>
      </c>
      <c r="H2331" s="13">
        <v>-50.146688674951299</v>
      </c>
      <c r="I2331" s="13">
        <v>-49.893261560675697</v>
      </c>
      <c r="J2331" s="13">
        <v>-49.855176696083497</v>
      </c>
      <c r="K2331" s="13">
        <v>-49.926446096778697</v>
      </c>
      <c r="L2331" s="13">
        <v>-50.041119222320098</v>
      </c>
      <c r="M2331" s="13">
        <v>-50.286958067060603</v>
      </c>
      <c r="N2331" s="13">
        <v>-50.496316134965902</v>
      </c>
      <c r="O2331" s="13">
        <v>-52.2333721589265</v>
      </c>
      <c r="P2331" s="13">
        <v>-52.654313143622602</v>
      </c>
      <c r="Q2331" s="13">
        <v>-52.724159821707303</v>
      </c>
      <c r="R2331" s="13">
        <v>-52.755417157825001</v>
      </c>
      <c r="S2331" s="13">
        <v>-52.809406421871202</v>
      </c>
      <c r="T2331" s="13">
        <v>-52.909331635953997</v>
      </c>
      <c r="U2331" s="13">
        <v>-53.0183965059922</v>
      </c>
      <c r="V2331" s="13">
        <v>-53.036910944520898</v>
      </c>
      <c r="W2331" s="13">
        <v>-53.144362543357701</v>
      </c>
      <c r="X2331" s="13">
        <v>-53.3090149651985</v>
      </c>
      <c r="Y2331" s="13">
        <v>-53.296059080892597</v>
      </c>
      <c r="Z2331" s="13">
        <v>-53.205983659715898</v>
      </c>
      <c r="AA2331" s="13">
        <v>-53.256175940903098</v>
      </c>
      <c r="AB2331" s="13">
        <v>-53.6190733675149</v>
      </c>
      <c r="AC2331" s="13">
        <v>-53.797688971148297</v>
      </c>
      <c r="AD2331" s="13">
        <v>-53.855235224947002</v>
      </c>
      <c r="AE2331" s="13">
        <v>-53.842901373880402</v>
      </c>
      <c r="AF2331" s="13">
        <v>-53.827579171056399</v>
      </c>
      <c r="AG2331" s="13">
        <v>-53.770200061052101</v>
      </c>
      <c r="AH2331" s="13">
        <v>-53.5843966124175</v>
      </c>
      <c r="AI2331" s="13">
        <v>-53.088405224976697</v>
      </c>
      <c r="AJ2331" s="13">
        <v>-52.7230386492826</v>
      </c>
      <c r="AK2331" s="13">
        <v>-52.374789545520699</v>
      </c>
    </row>
    <row r="2332" spans="1:37" s="13" customFormat="1" x14ac:dyDescent="0.3">
      <c r="A2332" s="13" t="str">
        <f t="shared" si="56"/>
        <v>SDGbaseTRAv2_UrbAS_BAU_wICAGRcorr_GADJDYNofftestGDP_RUNbase</v>
      </c>
      <c r="B2332" s="62" t="s">
        <v>221</v>
      </c>
      <c r="C2332" s="63" t="s">
        <v>278</v>
      </c>
      <c r="D2332" s="63" t="s">
        <v>275</v>
      </c>
      <c r="E2332" s="64" t="s">
        <v>219</v>
      </c>
      <c r="F2332" s="13">
        <v>4436.7667702664303</v>
      </c>
      <c r="G2332" s="13">
        <v>4128.4170357749899</v>
      </c>
      <c r="H2332" s="13">
        <v>4254.2112291001504</v>
      </c>
      <c r="I2332" s="13">
        <v>4327.8373051404697</v>
      </c>
      <c r="J2332" s="13">
        <v>4388.35487639247</v>
      </c>
      <c r="K2332" s="13">
        <v>4460.8395241589697</v>
      </c>
      <c r="L2332" s="13">
        <v>4545.1108169831004</v>
      </c>
      <c r="M2332" s="13">
        <v>4634.2572057961197</v>
      </c>
      <c r="N2332" s="13">
        <v>4734.07798866743</v>
      </c>
      <c r="O2332" s="13">
        <v>4841.4102183796304</v>
      </c>
      <c r="P2332" s="13">
        <v>4953.9844148454104</v>
      </c>
      <c r="Q2332" s="13">
        <v>5066.16421795721</v>
      </c>
      <c r="R2332" s="13">
        <v>5205.2129520613198</v>
      </c>
      <c r="S2332" s="13">
        <v>5351.3353283021497</v>
      </c>
      <c r="T2332" s="13">
        <v>5505.3399650301399</v>
      </c>
      <c r="U2332" s="13">
        <v>5680.1386946629</v>
      </c>
      <c r="V2332" s="13">
        <v>5847.3637644688997</v>
      </c>
      <c r="W2332" s="13">
        <v>6025.3608391503203</v>
      </c>
      <c r="X2332" s="13">
        <v>6222.6222138350904</v>
      </c>
      <c r="Y2332" s="13">
        <v>6409.6711647813399</v>
      </c>
      <c r="Z2332" s="13">
        <v>6598.3014944151901</v>
      </c>
      <c r="AA2332" s="13">
        <v>6791.3160465869696</v>
      </c>
      <c r="AB2332" s="13">
        <v>6991.6351445424498</v>
      </c>
      <c r="AC2332" s="13">
        <v>7184.1270996191397</v>
      </c>
      <c r="AD2332" s="13">
        <v>7382.04751372384</v>
      </c>
      <c r="AE2332" s="13">
        <v>7587.4275126183902</v>
      </c>
      <c r="AF2332" s="13">
        <v>7800.5500587943798</v>
      </c>
      <c r="AG2332" s="13">
        <v>8014.0492600059097</v>
      </c>
      <c r="AH2332" s="13">
        <v>8061.8784932887902</v>
      </c>
      <c r="AI2332" s="13">
        <v>8090.3090403235201</v>
      </c>
      <c r="AJ2332" s="13">
        <v>8119.3805183869199</v>
      </c>
      <c r="AK2332" s="13">
        <v>8140.28959285972</v>
      </c>
    </row>
    <row r="2333" spans="1:37" s="13" customFormat="1" x14ac:dyDescent="0.3">
      <c r="A2333" s="13" t="str">
        <f t="shared" si="56"/>
        <v>SDGbaseTRAv2_UrbAS_BAU_wICAGRcorr_GADJDYNofftestEXRXbase</v>
      </c>
      <c r="B2333" s="62" t="s">
        <v>221</v>
      </c>
      <c r="C2333" s="63" t="s">
        <v>278</v>
      </c>
      <c r="D2333" s="63" t="s">
        <v>257</v>
      </c>
      <c r="E2333" s="64" t="s">
        <v>219</v>
      </c>
      <c r="F2333" s="13">
        <v>0.99999999999994504</v>
      </c>
      <c r="G2333" s="13">
        <v>1.0245524071098699</v>
      </c>
      <c r="H2333" s="13">
        <v>1.0379809899735399</v>
      </c>
      <c r="I2333" s="13">
        <v>1.03273532901541</v>
      </c>
      <c r="J2333" s="13">
        <v>1.03194701444276</v>
      </c>
      <c r="K2333" s="13">
        <v>1.03342221220842</v>
      </c>
      <c r="L2333" s="13">
        <v>1.03579581907096</v>
      </c>
      <c r="M2333" s="13">
        <v>1.0408844112428499</v>
      </c>
      <c r="N2333" s="13">
        <v>1.0452178916844399</v>
      </c>
      <c r="O2333" s="13">
        <v>1.0811730300800699</v>
      </c>
      <c r="P2333" s="13">
        <v>1.08988604287434</v>
      </c>
      <c r="Q2333" s="13">
        <v>1.09133179185559</v>
      </c>
      <c r="R2333" s="13">
        <v>1.09197878414051</v>
      </c>
      <c r="S2333" s="13">
        <v>1.09309630219053</v>
      </c>
      <c r="T2333" s="13">
        <v>1.09516464359806</v>
      </c>
      <c r="U2333" s="13">
        <v>1.09742216577479</v>
      </c>
      <c r="V2333" s="13">
        <v>1.0978053941741299</v>
      </c>
      <c r="W2333" s="13">
        <v>1.1000295234213799</v>
      </c>
      <c r="X2333" s="13">
        <v>1.10343764643687</v>
      </c>
      <c r="Y2333" s="13">
        <v>1.1031694739618201</v>
      </c>
      <c r="Z2333" s="13">
        <v>1.10130501237291</v>
      </c>
      <c r="AA2333" s="13">
        <v>1.1023439370774599</v>
      </c>
      <c r="AB2333" s="13">
        <v>1.10985551241946</v>
      </c>
      <c r="AC2333" s="13">
        <v>1.1135526578538399</v>
      </c>
      <c r="AD2333" s="13">
        <v>1.11474380165746</v>
      </c>
      <c r="AE2333" s="13">
        <v>1.11448850458245</v>
      </c>
      <c r="AF2333" s="13">
        <v>1.1141713519313701</v>
      </c>
      <c r="AG2333" s="13">
        <v>1.11298366781942</v>
      </c>
      <c r="AH2333" s="13">
        <v>1.10913774194375</v>
      </c>
      <c r="AI2333" s="13">
        <v>1.0988712688234401</v>
      </c>
      <c r="AJ2333" s="13">
        <v>1.0913085848264901</v>
      </c>
      <c r="AK2333" s="13">
        <v>1.08410021356546</v>
      </c>
    </row>
    <row r="2334" spans="1:37" x14ac:dyDescent="0.3">
      <c r="A2334" s="48" t="str">
        <f t="shared" ref="A2334" si="57">_xlfn.CONCAT(C2334,D2334,E2334)</f>
        <v>SDG_NoInv_Base_ReproTest02EXRXbase</v>
      </c>
      <c r="B2334" s="49" t="s">
        <v>221</v>
      </c>
      <c r="C2334" s="50" t="s">
        <v>272</v>
      </c>
      <c r="D2334" s="5" t="s">
        <v>257</v>
      </c>
      <c r="E2334" s="5" t="s">
        <v>219</v>
      </c>
      <c r="F2334">
        <v>0.99999999999994504</v>
      </c>
      <c r="G2334">
        <v>1.02459662322482</v>
      </c>
      <c r="H2334">
        <v>1.03814823577205</v>
      </c>
      <c r="I2334">
        <v>1.0338837216065699</v>
      </c>
      <c r="J2334">
        <v>1.0349236997801801</v>
      </c>
      <c r="K2334">
        <v>1.03731954398397</v>
      </c>
      <c r="L2334">
        <v>1.04057361872396</v>
      </c>
      <c r="M2334">
        <v>1.0464657561402899</v>
      </c>
      <c r="N2334">
        <v>1.0515533988296499</v>
      </c>
      <c r="O2334">
        <v>1.08747289355055</v>
      </c>
      <c r="P2334">
        <v>1.0965976919726901</v>
      </c>
      <c r="Q2334">
        <v>1.09859011524269</v>
      </c>
      <c r="R2334">
        <v>1.09923195510642</v>
      </c>
      <c r="S2334">
        <v>1.1002516569659899</v>
      </c>
      <c r="T2334">
        <v>1.1022202614226499</v>
      </c>
      <c r="U2334">
        <v>1.1043796418051199</v>
      </c>
      <c r="V2334">
        <v>1.10462553554207</v>
      </c>
      <c r="W2334">
        <v>1.1064667061341</v>
      </c>
      <c r="X2334">
        <v>1.10983091221375</v>
      </c>
      <c r="Y2334">
        <v>1.1095357089923299</v>
      </c>
      <c r="Z2334">
        <v>1.1076530663195501</v>
      </c>
      <c r="AA2334">
        <v>1.1086430403916701</v>
      </c>
      <c r="AB2334">
        <v>1.1162439292861699</v>
      </c>
      <c r="AC2334">
        <v>1.1199476626387099</v>
      </c>
      <c r="AD2334">
        <v>1.1212162281538101</v>
      </c>
      <c r="AE2334">
        <v>1.12113572588321</v>
      </c>
      <c r="AF2334">
        <v>1.12084553017358</v>
      </c>
      <c r="AG2334">
        <v>1.1197165538523599</v>
      </c>
      <c r="AH2334">
        <v>1.1163053637120699</v>
      </c>
      <c r="AI2334">
        <v>1.1064165064385101</v>
      </c>
      <c r="AJ2334">
        <v>1.0990011285611401</v>
      </c>
      <c r="AK2334">
        <v>1.0918157043849499</v>
      </c>
    </row>
    <row r="2335" spans="1:37" s="12" customFormat="1" x14ac:dyDescent="0.3">
      <c r="A2335" s="12" t="str">
        <f t="shared" ref="A2335" si="58">_xlfn.CONCAT(C2335,D2335,E2335)</f>
        <v>SDGbaseTRAv2_UrbAS_IRTv2PalmaRatiototal</v>
      </c>
      <c r="B2335" s="10" t="s">
        <v>221</v>
      </c>
      <c r="C2335" s="11" t="s">
        <v>283</v>
      </c>
      <c r="D2335" s="15" t="s">
        <v>0</v>
      </c>
      <c r="E2335" s="12" t="s">
        <v>1</v>
      </c>
      <c r="F2335" s="12">
        <v>3.69</v>
      </c>
      <c r="G2335" s="12">
        <v>3.48</v>
      </c>
      <c r="H2335" s="12">
        <v>3.7</v>
      </c>
      <c r="I2335" s="12">
        <v>3.65</v>
      </c>
      <c r="J2335" s="12">
        <v>3.61</v>
      </c>
      <c r="K2335" s="12">
        <v>3.6</v>
      </c>
      <c r="L2335" s="12">
        <v>3.59</v>
      </c>
      <c r="M2335" s="12">
        <v>3.57</v>
      </c>
      <c r="N2335" s="12">
        <v>3.55</v>
      </c>
      <c r="O2335" s="12">
        <v>3.53</v>
      </c>
      <c r="P2335" s="12">
        <v>3.52</v>
      </c>
      <c r="Q2335" s="12">
        <v>3.49</v>
      </c>
      <c r="R2335" s="12">
        <v>3.5</v>
      </c>
      <c r="S2335" s="12">
        <v>3.48</v>
      </c>
      <c r="T2335" s="12">
        <v>3.47</v>
      </c>
      <c r="U2335" s="12">
        <v>3.47</v>
      </c>
      <c r="V2335" s="12">
        <v>3.46</v>
      </c>
      <c r="W2335" s="12">
        <v>3.44</v>
      </c>
      <c r="X2335" s="12">
        <v>3.43</v>
      </c>
      <c r="Y2335" s="12">
        <v>3.41</v>
      </c>
      <c r="Z2335" s="12">
        <v>3.41</v>
      </c>
      <c r="AA2335" s="12">
        <v>3.39</v>
      </c>
      <c r="AB2335" s="12">
        <v>3.37</v>
      </c>
      <c r="AC2335" s="12">
        <v>3.34</v>
      </c>
      <c r="AD2335" s="12">
        <v>3.33</v>
      </c>
      <c r="AE2335" s="12">
        <v>3.32</v>
      </c>
      <c r="AF2335" s="12">
        <v>3.3</v>
      </c>
      <c r="AG2335" s="12">
        <v>3.27</v>
      </c>
      <c r="AH2335" s="12">
        <v>3.2</v>
      </c>
      <c r="AI2335" s="12">
        <v>3.17</v>
      </c>
      <c r="AJ2335" s="12">
        <v>3.15</v>
      </c>
      <c r="AK2335" s="12">
        <v>3.13</v>
      </c>
    </row>
    <row r="2336" spans="1:37" s="12" customFormat="1" x14ac:dyDescent="0.3">
      <c r="A2336" s="12" t="str">
        <f t="shared" ref="A2336:A2399" si="59">_xlfn.CONCAT(C2336,D2336,E2336)</f>
        <v>SDGbaseTRAv2_UrbAS_IRTv220-20Ratiototal</v>
      </c>
      <c r="B2336" s="10" t="s">
        <v>221</v>
      </c>
      <c r="C2336" s="11" t="s">
        <v>283</v>
      </c>
      <c r="D2336" s="15" t="s">
        <v>2</v>
      </c>
      <c r="E2336" s="12" t="s">
        <v>1</v>
      </c>
      <c r="F2336" s="12">
        <v>13.17</v>
      </c>
      <c r="G2336" s="12">
        <v>12.41</v>
      </c>
      <c r="H2336" s="12">
        <v>13.23</v>
      </c>
      <c r="I2336" s="12">
        <v>13.06</v>
      </c>
      <c r="J2336" s="12">
        <v>12.9</v>
      </c>
      <c r="K2336" s="12">
        <v>12.86</v>
      </c>
      <c r="L2336" s="12">
        <v>12.8</v>
      </c>
      <c r="M2336" s="12">
        <v>12.73</v>
      </c>
      <c r="N2336" s="12">
        <v>12.68</v>
      </c>
      <c r="O2336" s="12">
        <v>12.61</v>
      </c>
      <c r="P2336" s="12">
        <v>12.54</v>
      </c>
      <c r="Q2336" s="12">
        <v>12.45</v>
      </c>
      <c r="R2336" s="12">
        <v>12.47</v>
      </c>
      <c r="S2336" s="12">
        <v>12.42</v>
      </c>
      <c r="T2336" s="12">
        <v>12.38</v>
      </c>
      <c r="U2336" s="12">
        <v>12.37</v>
      </c>
      <c r="V2336" s="12">
        <v>12.31</v>
      </c>
      <c r="W2336" s="12">
        <v>12.27</v>
      </c>
      <c r="X2336" s="12">
        <v>12.22</v>
      </c>
      <c r="Y2336" s="12">
        <v>12.14</v>
      </c>
      <c r="Z2336" s="12">
        <v>12.12</v>
      </c>
      <c r="AA2336" s="12">
        <v>12.04</v>
      </c>
      <c r="AB2336" s="12">
        <v>11.97</v>
      </c>
      <c r="AC2336" s="12">
        <v>11.87</v>
      </c>
      <c r="AD2336" s="12">
        <v>11.82</v>
      </c>
      <c r="AE2336" s="12">
        <v>11.77</v>
      </c>
      <c r="AF2336" s="12">
        <v>11.72</v>
      </c>
      <c r="AG2336" s="12">
        <v>11.61</v>
      </c>
      <c r="AH2336" s="12">
        <v>11.33</v>
      </c>
      <c r="AI2336" s="12">
        <v>11.22</v>
      </c>
      <c r="AJ2336" s="12">
        <v>11.14</v>
      </c>
      <c r="AK2336" s="12">
        <v>11.05</v>
      </c>
    </row>
    <row r="2337" spans="1:37" s="12" customFormat="1" x14ac:dyDescent="0.3">
      <c r="A2337" s="12" t="str">
        <f t="shared" si="59"/>
        <v>SDGbaseTRAv2_UrbAS_IRTv2C_GVAaawhe</v>
      </c>
      <c r="B2337" s="10" t="s">
        <v>221</v>
      </c>
      <c r="C2337" s="11" t="s">
        <v>283</v>
      </c>
      <c r="D2337" s="15" t="s">
        <v>3</v>
      </c>
      <c r="E2337" s="12" t="s">
        <v>4</v>
      </c>
      <c r="F2337" s="12">
        <v>2.66</v>
      </c>
      <c r="G2337" s="12">
        <v>2.4900000000000002</v>
      </c>
      <c r="H2337" s="12">
        <v>2.5499999999999998</v>
      </c>
      <c r="I2337" s="12">
        <v>2.62</v>
      </c>
      <c r="J2337" s="12">
        <v>2.7</v>
      </c>
      <c r="K2337" s="12">
        <v>2.74</v>
      </c>
      <c r="L2337" s="12">
        <v>2.78</v>
      </c>
      <c r="M2337" s="12">
        <v>2.8</v>
      </c>
      <c r="N2337" s="12">
        <v>2.82</v>
      </c>
      <c r="O2337" s="12">
        <v>2.97</v>
      </c>
      <c r="P2337" s="12">
        <v>2.99</v>
      </c>
      <c r="Q2337" s="12">
        <v>2.98</v>
      </c>
      <c r="R2337" s="12">
        <v>3.05</v>
      </c>
      <c r="S2337" s="12">
        <v>3.11</v>
      </c>
      <c r="T2337" s="12">
        <v>3.17</v>
      </c>
      <c r="U2337" s="12">
        <v>3.23</v>
      </c>
      <c r="V2337" s="12">
        <v>3.28</v>
      </c>
      <c r="W2337" s="12">
        <v>3.32</v>
      </c>
      <c r="X2337" s="12">
        <v>3.37</v>
      </c>
      <c r="Y2337" s="12">
        <v>3.42</v>
      </c>
      <c r="Z2337" s="12">
        <v>3.43</v>
      </c>
      <c r="AA2337" s="12">
        <v>3.45</v>
      </c>
      <c r="AB2337" s="12">
        <v>3.58</v>
      </c>
      <c r="AC2337" s="12">
        <v>3.63</v>
      </c>
      <c r="AD2337" s="12">
        <v>3.68</v>
      </c>
      <c r="AE2337" s="12">
        <v>3.72</v>
      </c>
      <c r="AF2337" s="12">
        <v>3.78</v>
      </c>
      <c r="AG2337" s="12">
        <v>3.88</v>
      </c>
      <c r="AH2337" s="12">
        <v>3.79</v>
      </c>
      <c r="AI2337" s="12">
        <v>3.72</v>
      </c>
      <c r="AJ2337" s="12">
        <v>3.68</v>
      </c>
      <c r="AK2337" s="12">
        <v>3.63</v>
      </c>
    </row>
    <row r="2338" spans="1:37" s="12" customFormat="1" x14ac:dyDescent="0.3">
      <c r="A2338" s="12" t="str">
        <f t="shared" si="59"/>
        <v>SDGbaseTRAv2_UrbAS_IRTv2C_GVAaamai</v>
      </c>
      <c r="B2338" s="10" t="s">
        <v>221</v>
      </c>
      <c r="C2338" s="11" t="s">
        <v>283</v>
      </c>
      <c r="D2338" s="15" t="s">
        <v>3</v>
      </c>
      <c r="E2338" s="12" t="s">
        <v>5</v>
      </c>
      <c r="F2338" s="12">
        <v>11.93</v>
      </c>
      <c r="G2338" s="12">
        <v>11.25</v>
      </c>
      <c r="H2338" s="12">
        <v>11.71</v>
      </c>
      <c r="I2338" s="12">
        <v>12.1</v>
      </c>
      <c r="J2338" s="12">
        <v>12.63</v>
      </c>
      <c r="K2338" s="12">
        <v>12.81</v>
      </c>
      <c r="L2338" s="12">
        <v>13.05</v>
      </c>
      <c r="M2338" s="12">
        <v>13.13</v>
      </c>
      <c r="N2338" s="12">
        <v>13.24</v>
      </c>
      <c r="O2338" s="12">
        <v>14.27</v>
      </c>
      <c r="P2338" s="12">
        <v>14.4</v>
      </c>
      <c r="Q2338" s="12">
        <v>14.32</v>
      </c>
      <c r="R2338" s="12">
        <v>14.62</v>
      </c>
      <c r="S2338" s="12">
        <v>14.84</v>
      </c>
      <c r="T2338" s="12">
        <v>15.02</v>
      </c>
      <c r="U2338" s="12">
        <v>15.32</v>
      </c>
      <c r="V2338" s="12">
        <v>15.47</v>
      </c>
      <c r="W2338" s="12">
        <v>15.59</v>
      </c>
      <c r="X2338" s="12">
        <v>15.76</v>
      </c>
      <c r="Y2338" s="12">
        <v>15.91</v>
      </c>
      <c r="Z2338" s="12">
        <v>16.02</v>
      </c>
      <c r="AA2338" s="12">
        <v>16.18</v>
      </c>
      <c r="AB2338" s="12">
        <v>16.809999999999999</v>
      </c>
      <c r="AC2338" s="12">
        <v>16.989999999999998</v>
      </c>
      <c r="AD2338" s="12">
        <v>17.14</v>
      </c>
      <c r="AE2338" s="12">
        <v>17.34</v>
      </c>
      <c r="AF2338" s="12">
        <v>17.559999999999999</v>
      </c>
      <c r="AG2338" s="12">
        <v>17.670000000000002</v>
      </c>
      <c r="AH2338" s="12">
        <v>16.86</v>
      </c>
      <c r="AI2338" s="12">
        <v>16.23</v>
      </c>
      <c r="AJ2338" s="12">
        <v>15.76</v>
      </c>
      <c r="AK2338" s="12">
        <v>15.27</v>
      </c>
    </row>
    <row r="2339" spans="1:37" s="12" customFormat="1" x14ac:dyDescent="0.3">
      <c r="A2339" s="12" t="str">
        <f t="shared" si="59"/>
        <v>SDGbaseTRAv2_UrbAS_IRTv2C_GVAaaoce</v>
      </c>
      <c r="B2339" s="10" t="s">
        <v>221</v>
      </c>
      <c r="C2339" s="11" t="s">
        <v>283</v>
      </c>
      <c r="D2339" s="15" t="s">
        <v>3</v>
      </c>
      <c r="E2339" s="12" t="s">
        <v>6</v>
      </c>
      <c r="F2339" s="12">
        <v>0.82</v>
      </c>
      <c r="G2339" s="12">
        <v>0.75</v>
      </c>
      <c r="H2339" s="12">
        <v>0.79</v>
      </c>
      <c r="I2339" s="12">
        <v>0.82</v>
      </c>
      <c r="J2339" s="12">
        <v>0.86</v>
      </c>
      <c r="K2339" s="12">
        <v>0.88</v>
      </c>
      <c r="L2339" s="12">
        <v>0.9</v>
      </c>
      <c r="M2339" s="12">
        <v>0.91</v>
      </c>
      <c r="N2339" s="12">
        <v>0.92</v>
      </c>
      <c r="O2339" s="12">
        <v>0.99</v>
      </c>
      <c r="P2339" s="12">
        <v>1.01</v>
      </c>
      <c r="Q2339" s="12">
        <v>1.01</v>
      </c>
      <c r="R2339" s="12">
        <v>1.04</v>
      </c>
      <c r="S2339" s="12">
        <v>1.06</v>
      </c>
      <c r="T2339" s="12">
        <v>1.08</v>
      </c>
      <c r="U2339" s="12">
        <v>1.1100000000000001</v>
      </c>
      <c r="V2339" s="12">
        <v>1.1299999999999999</v>
      </c>
      <c r="W2339" s="12">
        <v>1.1499999999999999</v>
      </c>
      <c r="X2339" s="12">
        <v>1.18</v>
      </c>
      <c r="Y2339" s="12">
        <v>1.2</v>
      </c>
      <c r="Z2339" s="12">
        <v>1.21</v>
      </c>
      <c r="AA2339" s="12">
        <v>1.23</v>
      </c>
      <c r="AB2339" s="12">
        <v>1.29</v>
      </c>
      <c r="AC2339" s="12">
        <v>1.31</v>
      </c>
      <c r="AD2339" s="12">
        <v>1.33</v>
      </c>
      <c r="AE2339" s="12">
        <v>1.35</v>
      </c>
      <c r="AF2339" s="12">
        <v>1.38</v>
      </c>
      <c r="AG2339" s="12">
        <v>1.4</v>
      </c>
      <c r="AH2339" s="12">
        <v>1.36</v>
      </c>
      <c r="AI2339" s="12">
        <v>1.32</v>
      </c>
      <c r="AJ2339" s="12">
        <v>1.3</v>
      </c>
      <c r="AK2339" s="12">
        <v>1.26</v>
      </c>
    </row>
    <row r="2340" spans="1:37" s="12" customFormat="1" x14ac:dyDescent="0.3">
      <c r="A2340" s="12" t="str">
        <f t="shared" si="59"/>
        <v>SDGbaseTRAv2_UrbAS_IRTv2C_GVAaaveg</v>
      </c>
      <c r="B2340" s="10" t="s">
        <v>221</v>
      </c>
      <c r="C2340" s="11" t="s">
        <v>283</v>
      </c>
      <c r="D2340" s="15" t="s">
        <v>3</v>
      </c>
      <c r="E2340" s="12" t="s">
        <v>7</v>
      </c>
      <c r="F2340" s="12">
        <v>6.73</v>
      </c>
      <c r="G2340" s="12">
        <v>6.46</v>
      </c>
      <c r="H2340" s="12">
        <v>6.49</v>
      </c>
      <c r="I2340" s="12">
        <v>6.57</v>
      </c>
      <c r="J2340" s="12">
        <v>6.69</v>
      </c>
      <c r="K2340" s="12">
        <v>6.73</v>
      </c>
      <c r="L2340" s="12">
        <v>6.8</v>
      </c>
      <c r="M2340" s="12">
        <v>6.84</v>
      </c>
      <c r="N2340" s="12">
        <v>6.88</v>
      </c>
      <c r="O2340" s="12">
        <v>7</v>
      </c>
      <c r="P2340" s="12">
        <v>7.04</v>
      </c>
      <c r="Q2340" s="12">
        <v>7.06</v>
      </c>
      <c r="R2340" s="12">
        <v>7.24</v>
      </c>
      <c r="S2340" s="12">
        <v>7.38</v>
      </c>
      <c r="T2340" s="12">
        <v>7.51</v>
      </c>
      <c r="U2340" s="12">
        <v>7.66</v>
      </c>
      <c r="V2340" s="12">
        <v>7.78</v>
      </c>
      <c r="W2340" s="12">
        <v>7.88</v>
      </c>
      <c r="X2340" s="12">
        <v>7.99</v>
      </c>
      <c r="Y2340" s="12">
        <v>8.09</v>
      </c>
      <c r="Z2340" s="12">
        <v>8.06</v>
      </c>
      <c r="AA2340" s="12">
        <v>8.06</v>
      </c>
      <c r="AB2340" s="12">
        <v>8.34</v>
      </c>
      <c r="AC2340" s="12">
        <v>8.4499999999999993</v>
      </c>
      <c r="AD2340" s="12">
        <v>8.5399999999999991</v>
      </c>
      <c r="AE2340" s="12">
        <v>8.65</v>
      </c>
      <c r="AF2340" s="12">
        <v>8.77</v>
      </c>
      <c r="AG2340" s="12">
        <v>9.07</v>
      </c>
      <c r="AH2340" s="12">
        <v>8.84</v>
      </c>
      <c r="AI2340" s="12">
        <v>8.6999999999999993</v>
      </c>
      <c r="AJ2340" s="12">
        <v>8.6199999999999992</v>
      </c>
      <c r="AK2340" s="12">
        <v>8.5399999999999991</v>
      </c>
    </row>
    <row r="2341" spans="1:37" s="12" customFormat="1" x14ac:dyDescent="0.3">
      <c r="A2341" s="12" t="str">
        <f t="shared" si="59"/>
        <v>SDGbaseTRAv2_UrbAS_IRTv2C_GVAaaofr</v>
      </c>
      <c r="B2341" s="10" t="s">
        <v>221</v>
      </c>
      <c r="C2341" s="11" t="s">
        <v>283</v>
      </c>
      <c r="D2341" s="15" t="s">
        <v>3</v>
      </c>
      <c r="E2341" s="12" t="s">
        <v>8</v>
      </c>
      <c r="F2341" s="12">
        <v>13</v>
      </c>
      <c r="G2341" s="12">
        <v>12.67</v>
      </c>
      <c r="H2341" s="12">
        <v>12.99</v>
      </c>
      <c r="I2341" s="12">
        <v>13.07</v>
      </c>
      <c r="J2341" s="12">
        <v>13.3</v>
      </c>
      <c r="K2341" s="12">
        <v>13.48</v>
      </c>
      <c r="L2341" s="12">
        <v>13.72</v>
      </c>
      <c r="M2341" s="12">
        <v>13.88</v>
      </c>
      <c r="N2341" s="12">
        <v>14.06</v>
      </c>
      <c r="O2341" s="12">
        <v>15.04</v>
      </c>
      <c r="P2341" s="12">
        <v>15.27</v>
      </c>
      <c r="Q2341" s="12">
        <v>15.3</v>
      </c>
      <c r="R2341" s="12">
        <v>15.66</v>
      </c>
      <c r="S2341" s="12">
        <v>16</v>
      </c>
      <c r="T2341" s="12">
        <v>16.329999999999998</v>
      </c>
      <c r="U2341" s="12">
        <v>16.71</v>
      </c>
      <c r="V2341" s="12">
        <v>17.05</v>
      </c>
      <c r="W2341" s="12">
        <v>17.37</v>
      </c>
      <c r="X2341" s="12">
        <v>17.649999999999999</v>
      </c>
      <c r="Y2341" s="12">
        <v>17.920000000000002</v>
      </c>
      <c r="Z2341" s="12">
        <v>17.88</v>
      </c>
      <c r="AA2341" s="12">
        <v>17.93</v>
      </c>
      <c r="AB2341" s="12">
        <v>18.7</v>
      </c>
      <c r="AC2341" s="12">
        <v>19.079999999999998</v>
      </c>
      <c r="AD2341" s="12">
        <v>19.36</v>
      </c>
      <c r="AE2341" s="12">
        <v>19.649999999999999</v>
      </c>
      <c r="AF2341" s="12">
        <v>19.97</v>
      </c>
      <c r="AG2341" s="12">
        <v>20.63</v>
      </c>
      <c r="AH2341" s="12">
        <v>20.16</v>
      </c>
      <c r="AI2341" s="12">
        <v>19.649999999999999</v>
      </c>
      <c r="AJ2341" s="12">
        <v>19.309999999999999</v>
      </c>
      <c r="AK2341" s="12">
        <v>18.97</v>
      </c>
    </row>
    <row r="2342" spans="1:37" s="12" customFormat="1" x14ac:dyDescent="0.3">
      <c r="A2342" s="12" t="str">
        <f t="shared" si="59"/>
        <v>SDGbaseTRAv2_UrbAS_IRTv2C_GVAaagra</v>
      </c>
      <c r="B2342" s="10" t="s">
        <v>221</v>
      </c>
      <c r="C2342" s="11" t="s">
        <v>283</v>
      </c>
      <c r="D2342" s="15" t="s">
        <v>3</v>
      </c>
      <c r="E2342" s="12" t="s">
        <v>9</v>
      </c>
      <c r="F2342" s="12">
        <v>6.2</v>
      </c>
      <c r="G2342" s="12">
        <v>6.2</v>
      </c>
      <c r="H2342" s="12">
        <v>6.46</v>
      </c>
      <c r="I2342" s="12">
        <v>6.47</v>
      </c>
      <c r="J2342" s="12">
        <v>6.54</v>
      </c>
      <c r="K2342" s="12">
        <v>6.66</v>
      </c>
      <c r="L2342" s="12">
        <v>6.82</v>
      </c>
      <c r="M2342" s="12">
        <v>6.98</v>
      </c>
      <c r="N2342" s="12">
        <v>7.15</v>
      </c>
      <c r="O2342" s="12">
        <v>7.8</v>
      </c>
      <c r="P2342" s="12">
        <v>8.02</v>
      </c>
      <c r="Q2342" s="12">
        <v>8.11</v>
      </c>
      <c r="R2342" s="12">
        <v>8.33</v>
      </c>
      <c r="S2342" s="12">
        <v>8.56</v>
      </c>
      <c r="T2342" s="12">
        <v>8.82</v>
      </c>
      <c r="U2342" s="12">
        <v>9.11</v>
      </c>
      <c r="V2342" s="12">
        <v>9.3699999999999992</v>
      </c>
      <c r="W2342" s="12">
        <v>9.66</v>
      </c>
      <c r="X2342" s="12">
        <v>9.9600000000000009</v>
      </c>
      <c r="Y2342" s="12">
        <v>10.19</v>
      </c>
      <c r="Z2342" s="12">
        <v>10.39</v>
      </c>
      <c r="AA2342" s="12">
        <v>10.59</v>
      </c>
      <c r="AB2342" s="12">
        <v>11.04</v>
      </c>
      <c r="AC2342" s="12">
        <v>11.33</v>
      </c>
      <c r="AD2342" s="12">
        <v>11.56</v>
      </c>
      <c r="AE2342" s="12">
        <v>11.79</v>
      </c>
      <c r="AF2342" s="12">
        <v>12.02</v>
      </c>
      <c r="AG2342" s="12">
        <v>12.27</v>
      </c>
      <c r="AH2342" s="12">
        <v>12.04</v>
      </c>
      <c r="AI2342" s="12">
        <v>11.69</v>
      </c>
      <c r="AJ2342" s="12">
        <v>11.42</v>
      </c>
      <c r="AK2342" s="12">
        <v>11.15</v>
      </c>
    </row>
    <row r="2343" spans="1:37" s="12" customFormat="1" x14ac:dyDescent="0.3">
      <c r="A2343" s="12" t="str">
        <f t="shared" si="59"/>
        <v>SDGbaseTRAv2_UrbAS_IRTv2C_GVAaaoil</v>
      </c>
      <c r="B2343" s="10" t="s">
        <v>221</v>
      </c>
      <c r="C2343" s="11" t="s">
        <v>283</v>
      </c>
      <c r="D2343" s="15" t="s">
        <v>3</v>
      </c>
      <c r="E2343" s="12" t="s">
        <v>10</v>
      </c>
      <c r="F2343" s="12">
        <v>5.45</v>
      </c>
      <c r="G2343" s="12">
        <v>4.93</v>
      </c>
      <c r="H2343" s="12">
        <v>5.09</v>
      </c>
      <c r="I2343" s="12">
        <v>5.31</v>
      </c>
      <c r="J2343" s="12">
        <v>5.53</v>
      </c>
      <c r="K2343" s="12">
        <v>5.63</v>
      </c>
      <c r="L2343" s="12">
        <v>5.76</v>
      </c>
      <c r="M2343" s="12">
        <v>5.8</v>
      </c>
      <c r="N2343" s="12">
        <v>5.86</v>
      </c>
      <c r="O2343" s="12">
        <v>6.07</v>
      </c>
      <c r="P2343" s="12">
        <v>6.13</v>
      </c>
      <c r="Q2343" s="12">
        <v>6.16</v>
      </c>
      <c r="R2343" s="12">
        <v>6.4</v>
      </c>
      <c r="S2343" s="12">
        <v>6.6</v>
      </c>
      <c r="T2343" s="12">
        <v>6.78</v>
      </c>
      <c r="U2343" s="12">
        <v>6.99</v>
      </c>
      <c r="V2343" s="12">
        <v>7.14</v>
      </c>
      <c r="W2343" s="12">
        <v>7.28</v>
      </c>
      <c r="X2343" s="12">
        <v>7.46</v>
      </c>
      <c r="Y2343" s="12">
        <v>7.62</v>
      </c>
      <c r="Z2343" s="12">
        <v>7.69</v>
      </c>
      <c r="AA2343" s="12">
        <v>7.77</v>
      </c>
      <c r="AB2343" s="12">
        <v>8.14</v>
      </c>
      <c r="AC2343" s="12">
        <v>8.2899999999999991</v>
      </c>
      <c r="AD2343" s="12">
        <v>8.43</v>
      </c>
      <c r="AE2343" s="12">
        <v>8.59</v>
      </c>
      <c r="AF2343" s="12">
        <v>8.7799999999999994</v>
      </c>
      <c r="AG2343" s="12">
        <v>9.1199999999999992</v>
      </c>
      <c r="AH2343" s="12">
        <v>8.8800000000000008</v>
      </c>
      <c r="AI2343" s="12">
        <v>8.75</v>
      </c>
      <c r="AJ2343" s="12">
        <v>8.66</v>
      </c>
      <c r="AK2343" s="12">
        <v>8.5500000000000007</v>
      </c>
    </row>
    <row r="2344" spans="1:37" s="12" customFormat="1" x14ac:dyDescent="0.3">
      <c r="A2344" s="12" t="str">
        <f t="shared" si="59"/>
        <v>SDGbaseTRAv2_UrbAS_IRTv2C_GVAaatub</v>
      </c>
      <c r="B2344" s="10" t="s">
        <v>221</v>
      </c>
      <c r="C2344" s="11" t="s">
        <v>283</v>
      </c>
      <c r="D2344" s="15" t="s">
        <v>3</v>
      </c>
      <c r="E2344" s="12" t="s">
        <v>11</v>
      </c>
      <c r="F2344" s="12">
        <v>2.95</v>
      </c>
      <c r="G2344" s="12">
        <v>2.78</v>
      </c>
      <c r="H2344" s="12">
        <v>2.79</v>
      </c>
      <c r="I2344" s="12">
        <v>2.84</v>
      </c>
      <c r="J2344" s="12">
        <v>2.89</v>
      </c>
      <c r="K2344" s="12">
        <v>2.92</v>
      </c>
      <c r="L2344" s="12">
        <v>2.95</v>
      </c>
      <c r="M2344" s="12">
        <v>2.97</v>
      </c>
      <c r="N2344" s="12">
        <v>2.99</v>
      </c>
      <c r="O2344" s="12">
        <v>3.06</v>
      </c>
      <c r="P2344" s="12">
        <v>3.08</v>
      </c>
      <c r="Q2344" s="12">
        <v>3.09</v>
      </c>
      <c r="R2344" s="12">
        <v>3.18</v>
      </c>
      <c r="S2344" s="12">
        <v>3.25</v>
      </c>
      <c r="T2344" s="12">
        <v>3.31</v>
      </c>
      <c r="U2344" s="12">
        <v>3.38</v>
      </c>
      <c r="V2344" s="12">
        <v>3.43</v>
      </c>
      <c r="W2344" s="12">
        <v>3.48</v>
      </c>
      <c r="X2344" s="12">
        <v>3.52</v>
      </c>
      <c r="Y2344" s="12">
        <v>3.57</v>
      </c>
      <c r="Z2344" s="12">
        <v>3.55</v>
      </c>
      <c r="AA2344" s="12">
        <v>3.55</v>
      </c>
      <c r="AB2344" s="12">
        <v>3.69</v>
      </c>
      <c r="AC2344" s="12">
        <v>3.74</v>
      </c>
      <c r="AD2344" s="12">
        <v>3.78</v>
      </c>
      <c r="AE2344" s="12">
        <v>3.83</v>
      </c>
      <c r="AF2344" s="12">
        <v>3.89</v>
      </c>
      <c r="AG2344" s="12">
        <v>4.01</v>
      </c>
      <c r="AH2344" s="12">
        <v>3.88</v>
      </c>
      <c r="AI2344" s="12">
        <v>3.79</v>
      </c>
      <c r="AJ2344" s="12">
        <v>3.74</v>
      </c>
      <c r="AK2344" s="12">
        <v>3.69</v>
      </c>
    </row>
    <row r="2345" spans="1:37" s="12" customFormat="1" x14ac:dyDescent="0.3">
      <c r="A2345" s="12" t="str">
        <f t="shared" si="59"/>
        <v>SDGbaseTRAv2_UrbAS_IRTv2C_GVAaapul</v>
      </c>
      <c r="B2345" s="10" t="s">
        <v>221</v>
      </c>
      <c r="C2345" s="11" t="s">
        <v>283</v>
      </c>
      <c r="D2345" s="15" t="s">
        <v>3</v>
      </c>
      <c r="E2345" s="12" t="s">
        <v>12</v>
      </c>
      <c r="F2345" s="12">
        <v>0.52</v>
      </c>
      <c r="G2345" s="12">
        <v>0.49</v>
      </c>
      <c r="H2345" s="12">
        <v>0.49</v>
      </c>
      <c r="I2345" s="12">
        <v>0.51</v>
      </c>
      <c r="J2345" s="12">
        <v>0.52</v>
      </c>
      <c r="K2345" s="12">
        <v>0.53</v>
      </c>
      <c r="L2345" s="12">
        <v>0.54</v>
      </c>
      <c r="M2345" s="12">
        <v>0.53</v>
      </c>
      <c r="N2345" s="12">
        <v>0.53</v>
      </c>
      <c r="O2345" s="12">
        <v>0.54</v>
      </c>
      <c r="P2345" s="12">
        <v>0.54</v>
      </c>
      <c r="Q2345" s="12">
        <v>0.54</v>
      </c>
      <c r="R2345" s="12">
        <v>0.55000000000000004</v>
      </c>
      <c r="S2345" s="12">
        <v>0.56999999999999995</v>
      </c>
      <c r="T2345" s="12">
        <v>0.57999999999999996</v>
      </c>
      <c r="U2345" s="12">
        <v>0.59</v>
      </c>
      <c r="V2345" s="12">
        <v>0.6</v>
      </c>
      <c r="W2345" s="12">
        <v>0.6</v>
      </c>
      <c r="X2345" s="12">
        <v>0.61</v>
      </c>
      <c r="Y2345" s="12">
        <v>0.62</v>
      </c>
      <c r="Z2345" s="12">
        <v>0.62</v>
      </c>
      <c r="AA2345" s="12">
        <v>0.62</v>
      </c>
      <c r="AB2345" s="12">
        <v>0.64</v>
      </c>
      <c r="AC2345" s="12">
        <v>0.65</v>
      </c>
      <c r="AD2345" s="12">
        <v>0.65</v>
      </c>
      <c r="AE2345" s="12">
        <v>0.66</v>
      </c>
      <c r="AF2345" s="12">
        <v>0.67</v>
      </c>
      <c r="AG2345" s="12">
        <v>0.7</v>
      </c>
      <c r="AH2345" s="12">
        <v>0.69</v>
      </c>
      <c r="AI2345" s="12">
        <v>0.69</v>
      </c>
      <c r="AJ2345" s="12">
        <v>0.69</v>
      </c>
      <c r="AK2345" s="12">
        <v>0.69</v>
      </c>
    </row>
    <row r="2346" spans="1:37" s="12" customFormat="1" x14ac:dyDescent="0.3">
      <c r="A2346" s="12" t="str">
        <f t="shared" si="59"/>
        <v>SDGbaseTRAv2_UrbAS_IRTv2C_GVAaasug</v>
      </c>
      <c r="B2346" s="10" t="s">
        <v>221</v>
      </c>
      <c r="C2346" s="11" t="s">
        <v>283</v>
      </c>
      <c r="D2346" s="15" t="s">
        <v>3</v>
      </c>
      <c r="E2346" s="12" t="s">
        <v>13</v>
      </c>
      <c r="F2346" s="12">
        <v>3.82</v>
      </c>
      <c r="G2346" s="12">
        <v>3.66</v>
      </c>
      <c r="H2346" s="12">
        <v>3.68</v>
      </c>
      <c r="I2346" s="12">
        <v>3.74</v>
      </c>
      <c r="J2346" s="12">
        <v>3.83</v>
      </c>
      <c r="K2346" s="12">
        <v>3.86</v>
      </c>
      <c r="L2346" s="12">
        <v>3.9</v>
      </c>
      <c r="M2346" s="12">
        <v>3.91</v>
      </c>
      <c r="N2346" s="12">
        <v>3.93</v>
      </c>
      <c r="O2346" s="12">
        <v>4.09</v>
      </c>
      <c r="P2346" s="12">
        <v>4.0999999999999996</v>
      </c>
      <c r="Q2346" s="12">
        <v>4.0599999999999996</v>
      </c>
      <c r="R2346" s="12">
        <v>4.12</v>
      </c>
      <c r="S2346" s="12">
        <v>4.1900000000000004</v>
      </c>
      <c r="T2346" s="12">
        <v>4.24</v>
      </c>
      <c r="U2346" s="12">
        <v>4.3099999999999996</v>
      </c>
      <c r="V2346" s="12">
        <v>4.34</v>
      </c>
      <c r="W2346" s="12">
        <v>4.38</v>
      </c>
      <c r="X2346" s="12">
        <v>4.45</v>
      </c>
      <c r="Y2346" s="12">
        <v>4.5</v>
      </c>
      <c r="Z2346" s="12">
        <v>4.51</v>
      </c>
      <c r="AA2346" s="12">
        <v>4.5199999999999996</v>
      </c>
      <c r="AB2346" s="12">
        <v>4.63</v>
      </c>
      <c r="AC2346" s="12">
        <v>4.6500000000000004</v>
      </c>
      <c r="AD2346" s="12">
        <v>4.66</v>
      </c>
      <c r="AE2346" s="12">
        <v>4.6900000000000004</v>
      </c>
      <c r="AF2346" s="12">
        <v>4.7300000000000004</v>
      </c>
      <c r="AG2346" s="12">
        <v>4.8600000000000003</v>
      </c>
      <c r="AH2346" s="12">
        <v>4.7699999999999996</v>
      </c>
      <c r="AI2346" s="12">
        <v>4.71</v>
      </c>
      <c r="AJ2346" s="12">
        <v>4.6900000000000004</v>
      </c>
      <c r="AK2346" s="12">
        <v>4.66</v>
      </c>
    </row>
    <row r="2347" spans="1:37" s="12" customFormat="1" x14ac:dyDescent="0.3">
      <c r="A2347" s="12" t="str">
        <f t="shared" si="59"/>
        <v>SDGbaseTRAv2_UrbAS_IRTv2C_GVAaaoth</v>
      </c>
      <c r="B2347" s="10" t="s">
        <v>221</v>
      </c>
      <c r="C2347" s="11" t="s">
        <v>283</v>
      </c>
      <c r="D2347" s="15" t="s">
        <v>3</v>
      </c>
      <c r="E2347" s="12" t="s">
        <v>14</v>
      </c>
      <c r="F2347" s="12">
        <v>7.29</v>
      </c>
      <c r="G2347" s="12">
        <v>6.77</v>
      </c>
      <c r="H2347" s="12">
        <v>7.1</v>
      </c>
      <c r="I2347" s="12">
        <v>7.2</v>
      </c>
      <c r="J2347" s="12">
        <v>7.35</v>
      </c>
      <c r="K2347" s="12">
        <v>7.54</v>
      </c>
      <c r="L2347" s="12">
        <v>7.76</v>
      </c>
      <c r="M2347" s="12">
        <v>7.99</v>
      </c>
      <c r="N2347" s="12">
        <v>8.2200000000000006</v>
      </c>
      <c r="O2347" s="12">
        <v>9</v>
      </c>
      <c r="P2347" s="12">
        <v>9.3000000000000007</v>
      </c>
      <c r="Q2347" s="12">
        <v>9.4600000000000009</v>
      </c>
      <c r="R2347" s="12">
        <v>9.7799999999999994</v>
      </c>
      <c r="S2347" s="12">
        <v>10.1</v>
      </c>
      <c r="T2347" s="12">
        <v>10.47</v>
      </c>
      <c r="U2347" s="12">
        <v>10.91</v>
      </c>
      <c r="V2347" s="12">
        <v>11.31</v>
      </c>
      <c r="W2347" s="12">
        <v>11.78</v>
      </c>
      <c r="X2347" s="12">
        <v>12.35</v>
      </c>
      <c r="Y2347" s="12">
        <v>12.83</v>
      </c>
      <c r="Z2347" s="12">
        <v>13.18</v>
      </c>
      <c r="AA2347" s="12">
        <v>13.48</v>
      </c>
      <c r="AB2347" s="12">
        <v>14.11</v>
      </c>
      <c r="AC2347" s="12">
        <v>14.56</v>
      </c>
      <c r="AD2347" s="12">
        <v>14.95</v>
      </c>
      <c r="AE2347" s="12">
        <v>15.34</v>
      </c>
      <c r="AF2347" s="12">
        <v>15.78</v>
      </c>
      <c r="AG2347" s="12">
        <v>16.48</v>
      </c>
      <c r="AH2347" s="12">
        <v>16.16</v>
      </c>
      <c r="AI2347" s="12">
        <v>15.68</v>
      </c>
      <c r="AJ2347" s="12">
        <v>15.22</v>
      </c>
      <c r="AK2347" s="12">
        <v>14.74</v>
      </c>
    </row>
    <row r="2348" spans="1:37" s="12" customFormat="1" x14ac:dyDescent="0.3">
      <c r="A2348" s="12" t="str">
        <f t="shared" si="59"/>
        <v>SDGbaseTRAv2_UrbAS_IRTv2C_GVAalani</v>
      </c>
      <c r="B2348" s="10" t="s">
        <v>221</v>
      </c>
      <c r="C2348" s="11" t="s">
        <v>283</v>
      </c>
      <c r="D2348" s="15" t="s">
        <v>3</v>
      </c>
      <c r="E2348" s="12" t="s">
        <v>15</v>
      </c>
      <c r="F2348" s="12">
        <v>27.55</v>
      </c>
      <c r="G2348" s="12">
        <v>22.03</v>
      </c>
      <c r="H2348" s="12">
        <v>24.11</v>
      </c>
      <c r="I2348" s="12">
        <v>24.63</v>
      </c>
      <c r="J2348" s="12">
        <v>25.2</v>
      </c>
      <c r="K2348" s="12">
        <v>25.92</v>
      </c>
      <c r="L2348" s="12">
        <v>26.46</v>
      </c>
      <c r="M2348" s="12">
        <v>26.96</v>
      </c>
      <c r="N2348" s="12">
        <v>27.6</v>
      </c>
      <c r="O2348" s="12">
        <v>30.25</v>
      </c>
      <c r="P2348" s="12">
        <v>30.65</v>
      </c>
      <c r="Q2348" s="12">
        <v>30.76</v>
      </c>
      <c r="R2348" s="12">
        <v>31.93</v>
      </c>
      <c r="S2348" s="12">
        <v>32.979999999999997</v>
      </c>
      <c r="T2348" s="12">
        <v>34.07</v>
      </c>
      <c r="U2348" s="12">
        <v>35.22</v>
      </c>
      <c r="V2348" s="12">
        <v>36.29</v>
      </c>
      <c r="W2348" s="12">
        <v>37.590000000000003</v>
      </c>
      <c r="X2348" s="12">
        <v>38.950000000000003</v>
      </c>
      <c r="Y2348" s="12">
        <v>40.17</v>
      </c>
      <c r="Z2348" s="12">
        <v>41.32</v>
      </c>
      <c r="AA2348" s="12">
        <v>41.91</v>
      </c>
      <c r="AB2348" s="12">
        <v>43.48</v>
      </c>
      <c r="AC2348" s="12">
        <v>44.67</v>
      </c>
      <c r="AD2348" s="12">
        <v>45.72</v>
      </c>
      <c r="AE2348" s="12">
        <v>46.8</v>
      </c>
      <c r="AF2348" s="12">
        <v>47.99</v>
      </c>
      <c r="AG2348" s="12">
        <v>49.19</v>
      </c>
      <c r="AH2348" s="12">
        <v>50.47</v>
      </c>
      <c r="AI2348" s="12">
        <v>50.74</v>
      </c>
      <c r="AJ2348" s="12">
        <v>50.55</v>
      </c>
      <c r="AK2348" s="12">
        <v>50.09</v>
      </c>
    </row>
    <row r="2349" spans="1:37" s="12" customFormat="1" x14ac:dyDescent="0.3">
      <c r="A2349" s="12" t="str">
        <f t="shared" si="59"/>
        <v>SDGbaseTRAv2_UrbAS_IRTv2C_GVAafore</v>
      </c>
      <c r="B2349" s="10" t="s">
        <v>221</v>
      </c>
      <c r="C2349" s="11" t="s">
        <v>283</v>
      </c>
      <c r="D2349" s="15" t="s">
        <v>3</v>
      </c>
      <c r="E2349" s="12" t="s">
        <v>16</v>
      </c>
      <c r="F2349" s="12">
        <v>6.49</v>
      </c>
      <c r="G2349" s="12">
        <v>5.89</v>
      </c>
      <c r="H2349" s="12">
        <v>6.03</v>
      </c>
      <c r="I2349" s="12">
        <v>6.16</v>
      </c>
      <c r="J2349" s="12">
        <v>6.28</v>
      </c>
      <c r="K2349" s="12">
        <v>6.34</v>
      </c>
      <c r="L2349" s="12">
        <v>6.42</v>
      </c>
      <c r="M2349" s="12">
        <v>6.45</v>
      </c>
      <c r="N2349" s="12">
        <v>6.55</v>
      </c>
      <c r="O2349" s="12">
        <v>6.81</v>
      </c>
      <c r="P2349" s="12">
        <v>6.93</v>
      </c>
      <c r="Q2349" s="12">
        <v>6.93</v>
      </c>
      <c r="R2349" s="12">
        <v>7.07</v>
      </c>
      <c r="S2349" s="12">
        <v>7.19</v>
      </c>
      <c r="T2349" s="12">
        <v>7.3</v>
      </c>
      <c r="U2349" s="12">
        <v>7.51</v>
      </c>
      <c r="V2349" s="12">
        <v>7.71</v>
      </c>
      <c r="W2349" s="12">
        <v>7.92</v>
      </c>
      <c r="X2349" s="12">
        <v>8.16</v>
      </c>
      <c r="Y2349" s="12">
        <v>8.42</v>
      </c>
      <c r="Z2349" s="12">
        <v>8.4700000000000006</v>
      </c>
      <c r="AA2349" s="12">
        <v>8.51</v>
      </c>
      <c r="AB2349" s="12">
        <v>8.7799999999999994</v>
      </c>
      <c r="AC2349" s="12">
        <v>8.9</v>
      </c>
      <c r="AD2349" s="12">
        <v>9.02</v>
      </c>
      <c r="AE2349" s="12">
        <v>9.15</v>
      </c>
      <c r="AF2349" s="12">
        <v>9.31</v>
      </c>
      <c r="AG2349" s="12">
        <v>9.6199999999999992</v>
      </c>
      <c r="AH2349" s="12">
        <v>9.41</v>
      </c>
      <c r="AI2349" s="12">
        <v>9.26</v>
      </c>
      <c r="AJ2349" s="12">
        <v>9.17</v>
      </c>
      <c r="AK2349" s="12">
        <v>9.07</v>
      </c>
    </row>
    <row r="2350" spans="1:37" s="12" customFormat="1" x14ac:dyDescent="0.3">
      <c r="A2350" s="12" t="str">
        <f t="shared" si="59"/>
        <v>SDGbaseTRAv2_UrbAS_IRTv2C_GVAafish</v>
      </c>
      <c r="B2350" s="10" t="s">
        <v>221</v>
      </c>
      <c r="C2350" s="11" t="s">
        <v>283</v>
      </c>
      <c r="D2350" s="15" t="s">
        <v>3</v>
      </c>
      <c r="E2350" s="12" t="s">
        <v>17</v>
      </c>
      <c r="F2350" s="12">
        <v>7.37</v>
      </c>
      <c r="G2350" s="12">
        <v>6.91</v>
      </c>
      <c r="H2350" s="12">
        <v>7.21</v>
      </c>
      <c r="I2350" s="12">
        <v>7.23</v>
      </c>
      <c r="J2350" s="12">
        <v>7.3</v>
      </c>
      <c r="K2350" s="12">
        <v>7.44</v>
      </c>
      <c r="L2350" s="12">
        <v>7.59</v>
      </c>
      <c r="M2350" s="12">
        <v>7.75</v>
      </c>
      <c r="N2350" s="12">
        <v>7.92</v>
      </c>
      <c r="O2350" s="12">
        <v>8.58</v>
      </c>
      <c r="P2350" s="12">
        <v>8.83</v>
      </c>
      <c r="Q2350" s="12">
        <v>8.94</v>
      </c>
      <c r="R2350" s="12">
        <v>9.2100000000000009</v>
      </c>
      <c r="S2350" s="12">
        <v>9.4700000000000006</v>
      </c>
      <c r="T2350" s="12">
        <v>9.76</v>
      </c>
      <c r="U2350" s="12">
        <v>10.1</v>
      </c>
      <c r="V2350" s="12">
        <v>10.4</v>
      </c>
      <c r="W2350" s="12">
        <v>10.75</v>
      </c>
      <c r="X2350" s="12">
        <v>11.13</v>
      </c>
      <c r="Y2350" s="12">
        <v>11.48</v>
      </c>
      <c r="Z2350" s="12">
        <v>11.9</v>
      </c>
      <c r="AA2350" s="12">
        <v>12.27</v>
      </c>
      <c r="AB2350" s="12">
        <v>12.71</v>
      </c>
      <c r="AC2350" s="12">
        <v>13.09</v>
      </c>
      <c r="AD2350" s="12">
        <v>13.45</v>
      </c>
      <c r="AE2350" s="12">
        <v>13.81</v>
      </c>
      <c r="AF2350" s="12">
        <v>14.19</v>
      </c>
      <c r="AG2350" s="12">
        <v>14.47</v>
      </c>
      <c r="AH2350" s="12">
        <v>14.54</v>
      </c>
      <c r="AI2350" s="12">
        <v>14.42</v>
      </c>
      <c r="AJ2350" s="12">
        <v>14.3</v>
      </c>
      <c r="AK2350" s="12">
        <v>14.14</v>
      </c>
    </row>
    <row r="2351" spans="1:37" s="12" customFormat="1" x14ac:dyDescent="0.3">
      <c r="A2351" s="12" t="str">
        <f t="shared" si="59"/>
        <v>SDGbaseTRAv2_UrbAS_IRTv2C_GVAacoal</v>
      </c>
      <c r="B2351" s="10" t="s">
        <v>221</v>
      </c>
      <c r="C2351" s="11" t="s">
        <v>283</v>
      </c>
      <c r="D2351" s="15" t="s">
        <v>3</v>
      </c>
      <c r="E2351" s="12" t="s">
        <v>18</v>
      </c>
      <c r="F2351" s="12">
        <v>112.99</v>
      </c>
      <c r="G2351" s="12">
        <v>112.95</v>
      </c>
      <c r="H2351" s="12">
        <v>112.95</v>
      </c>
      <c r="I2351" s="12">
        <v>110.01</v>
      </c>
      <c r="J2351" s="12">
        <v>106.97</v>
      </c>
      <c r="K2351" s="12">
        <v>105.28</v>
      </c>
      <c r="L2351" s="12">
        <v>103.42</v>
      </c>
      <c r="M2351" s="12">
        <v>102.59</v>
      </c>
      <c r="N2351" s="12">
        <v>101.72</v>
      </c>
      <c r="O2351" s="12">
        <v>104.95</v>
      </c>
      <c r="P2351" s="12">
        <v>103.01</v>
      </c>
      <c r="Q2351" s="12">
        <v>98.42</v>
      </c>
      <c r="R2351" s="12">
        <v>95.07</v>
      </c>
      <c r="S2351" s="12">
        <v>95.42</v>
      </c>
      <c r="T2351" s="12">
        <v>95.22</v>
      </c>
      <c r="U2351" s="12">
        <v>95.38</v>
      </c>
      <c r="V2351" s="12">
        <v>94.1</v>
      </c>
      <c r="W2351" s="12">
        <v>94.52</v>
      </c>
      <c r="X2351" s="12">
        <v>92.65</v>
      </c>
      <c r="Y2351" s="12">
        <v>91.19</v>
      </c>
      <c r="Z2351" s="12">
        <v>90.04</v>
      </c>
      <c r="AA2351" s="12">
        <v>88.96</v>
      </c>
      <c r="AB2351" s="12">
        <v>84.91</v>
      </c>
      <c r="AC2351" s="12">
        <v>80.680000000000007</v>
      </c>
      <c r="AD2351" s="12">
        <v>76.47</v>
      </c>
      <c r="AE2351" s="12">
        <v>72.2</v>
      </c>
      <c r="AF2351" s="12">
        <v>67.959999999999994</v>
      </c>
      <c r="AG2351" s="12">
        <v>59.17</v>
      </c>
      <c r="AH2351" s="12">
        <v>50.16</v>
      </c>
      <c r="AI2351" s="12">
        <v>40.869999999999997</v>
      </c>
      <c r="AJ2351" s="12">
        <v>31.83</v>
      </c>
      <c r="AK2351" s="12">
        <v>22.55</v>
      </c>
    </row>
    <row r="2352" spans="1:37" s="12" customFormat="1" x14ac:dyDescent="0.3">
      <c r="A2352" s="12" t="str">
        <f t="shared" si="59"/>
        <v>SDGbaseTRAv2_UrbAS_IRTv2C_GVAagold</v>
      </c>
      <c r="B2352" s="10" t="s">
        <v>221</v>
      </c>
      <c r="C2352" s="11" t="s">
        <v>283</v>
      </c>
      <c r="D2352" s="15" t="s">
        <v>3</v>
      </c>
      <c r="E2352" s="12" t="s">
        <v>19</v>
      </c>
      <c r="F2352" s="12">
        <v>61.14</v>
      </c>
      <c r="G2352" s="12">
        <v>59.91</v>
      </c>
      <c r="H2352" s="12">
        <v>61.22</v>
      </c>
      <c r="I2352" s="12">
        <v>60.95</v>
      </c>
      <c r="J2352" s="12">
        <v>61.1</v>
      </c>
      <c r="K2352" s="12">
        <v>61.53</v>
      </c>
      <c r="L2352" s="12">
        <v>62.32</v>
      </c>
      <c r="M2352" s="12">
        <v>63.69</v>
      </c>
      <c r="N2352" s="12">
        <v>65.040000000000006</v>
      </c>
      <c r="O2352" s="12">
        <v>69.88</v>
      </c>
      <c r="P2352" s="12">
        <v>71.569999999999993</v>
      </c>
      <c r="Q2352" s="12">
        <v>72.150000000000006</v>
      </c>
      <c r="R2352" s="12">
        <v>72.489999999999995</v>
      </c>
      <c r="S2352" s="12">
        <v>73.209999999999994</v>
      </c>
      <c r="T2352" s="12">
        <v>73.91</v>
      </c>
      <c r="U2352" s="12">
        <v>74.790000000000006</v>
      </c>
      <c r="V2352" s="12">
        <v>75.430000000000007</v>
      </c>
      <c r="W2352" s="12">
        <v>76.31</v>
      </c>
      <c r="X2352" s="12">
        <v>77.55</v>
      </c>
      <c r="Y2352" s="12">
        <v>78.11</v>
      </c>
      <c r="Z2352" s="12">
        <v>78.67</v>
      </c>
      <c r="AA2352" s="12">
        <v>79.709999999999994</v>
      </c>
      <c r="AB2352" s="12">
        <v>80.86</v>
      </c>
      <c r="AC2352" s="12">
        <v>81.209999999999994</v>
      </c>
      <c r="AD2352" s="12">
        <v>81.48</v>
      </c>
      <c r="AE2352" s="12">
        <v>81.72</v>
      </c>
      <c r="AF2352" s="12">
        <v>82.02</v>
      </c>
      <c r="AG2352" s="12">
        <v>79.540000000000006</v>
      </c>
      <c r="AH2352" s="12">
        <v>75.78</v>
      </c>
      <c r="AI2352" s="12">
        <v>70.81</v>
      </c>
      <c r="AJ2352" s="12">
        <v>66.06</v>
      </c>
      <c r="AK2352" s="12">
        <v>61.04</v>
      </c>
    </row>
    <row r="2353" spans="1:37" s="12" customFormat="1" x14ac:dyDescent="0.3">
      <c r="A2353" s="12" t="str">
        <f t="shared" si="59"/>
        <v>SDGbaseTRAv2_UrbAS_IRTv2C_GVAangas</v>
      </c>
      <c r="B2353" s="10" t="s">
        <v>221</v>
      </c>
      <c r="C2353" s="11" t="s">
        <v>283</v>
      </c>
      <c r="D2353" s="15" t="s">
        <v>3</v>
      </c>
      <c r="E2353" s="12" t="s">
        <v>20</v>
      </c>
      <c r="F2353" s="12">
        <v>0.94</v>
      </c>
      <c r="G2353" s="12">
        <v>0.83</v>
      </c>
      <c r="H2353" s="12">
        <v>0.81</v>
      </c>
      <c r="I2353" s="12">
        <v>0.75</v>
      </c>
      <c r="J2353" s="12">
        <v>0.71</v>
      </c>
      <c r="K2353" s="12">
        <v>0.67</v>
      </c>
      <c r="L2353" s="12">
        <v>0.64</v>
      </c>
      <c r="M2353" s="12">
        <v>0.61</v>
      </c>
      <c r="N2353" s="12">
        <v>0.59</v>
      </c>
      <c r="O2353" s="12">
        <v>0.62</v>
      </c>
      <c r="P2353" s="12">
        <v>0.61</v>
      </c>
      <c r="Q2353" s="12">
        <v>0.57999999999999996</v>
      </c>
      <c r="R2353" s="12">
        <v>0.55000000000000004</v>
      </c>
      <c r="S2353" s="12">
        <v>0.53</v>
      </c>
      <c r="T2353" s="12">
        <v>0.5</v>
      </c>
      <c r="U2353" s="12">
        <v>0.48</v>
      </c>
      <c r="V2353" s="12">
        <v>0.46</v>
      </c>
      <c r="W2353" s="12">
        <v>0.44</v>
      </c>
      <c r="X2353" s="12">
        <v>0.42</v>
      </c>
      <c r="Y2353" s="12">
        <v>0.4</v>
      </c>
      <c r="Z2353" s="12">
        <v>0.38</v>
      </c>
      <c r="AA2353" s="12">
        <v>0.36</v>
      </c>
      <c r="AB2353" s="12">
        <v>0.35</v>
      </c>
      <c r="AC2353" s="12">
        <v>0.33</v>
      </c>
      <c r="AD2353" s="12">
        <v>0.32</v>
      </c>
      <c r="AE2353" s="12">
        <v>0.3</v>
      </c>
      <c r="AF2353" s="12">
        <v>0.28999999999999998</v>
      </c>
      <c r="AG2353" s="12">
        <v>0.27</v>
      </c>
      <c r="AH2353" s="12">
        <v>0.26</v>
      </c>
      <c r="AI2353" s="12">
        <v>0.24</v>
      </c>
      <c r="AJ2353" s="12">
        <v>0.23</v>
      </c>
      <c r="AK2353" s="12">
        <v>0.21</v>
      </c>
    </row>
    <row r="2354" spans="1:37" s="12" customFormat="1" x14ac:dyDescent="0.3">
      <c r="A2354" s="12" t="str">
        <f t="shared" si="59"/>
        <v>SDGbaseTRAv2_UrbAS_IRTv2C_GVAapgm</v>
      </c>
      <c r="B2354" s="10" t="s">
        <v>221</v>
      </c>
      <c r="C2354" s="11" t="s">
        <v>283</v>
      </c>
      <c r="D2354" s="15" t="s">
        <v>3</v>
      </c>
      <c r="E2354" s="12" t="s">
        <v>21</v>
      </c>
      <c r="F2354" s="12">
        <v>97.82</v>
      </c>
      <c r="G2354" s="12">
        <v>51.06</v>
      </c>
      <c r="H2354" s="12">
        <v>64.599999999999994</v>
      </c>
      <c r="I2354" s="12">
        <v>78.510000000000005</v>
      </c>
      <c r="J2354" s="12">
        <v>89.75</v>
      </c>
      <c r="K2354" s="12">
        <v>97.85</v>
      </c>
      <c r="L2354" s="12">
        <v>102.85</v>
      </c>
      <c r="M2354" s="12">
        <v>95.71</v>
      </c>
      <c r="N2354" s="12">
        <v>92.92</v>
      </c>
      <c r="O2354" s="12">
        <v>91.32</v>
      </c>
      <c r="P2354" s="12">
        <v>91.14</v>
      </c>
      <c r="Q2354" s="12">
        <v>91.49</v>
      </c>
      <c r="R2354" s="12">
        <v>95.82</v>
      </c>
      <c r="S2354" s="12">
        <v>99.44</v>
      </c>
      <c r="T2354" s="12">
        <v>102.16</v>
      </c>
      <c r="U2354" s="12">
        <v>104.08</v>
      </c>
      <c r="V2354" s="12">
        <v>107.13</v>
      </c>
      <c r="W2354" s="12">
        <v>109.63</v>
      </c>
      <c r="X2354" s="12">
        <v>111.38</v>
      </c>
      <c r="Y2354" s="12">
        <v>113.74</v>
      </c>
      <c r="Z2354" s="12">
        <v>113.42</v>
      </c>
      <c r="AA2354" s="12">
        <v>113.95</v>
      </c>
      <c r="AB2354" s="12">
        <v>192.86</v>
      </c>
      <c r="AC2354" s="12">
        <v>246.68</v>
      </c>
      <c r="AD2354" s="12">
        <v>274.48</v>
      </c>
      <c r="AE2354" s="12">
        <v>296.76</v>
      </c>
      <c r="AF2354" s="12">
        <v>317.63</v>
      </c>
      <c r="AG2354" s="12">
        <v>346.36</v>
      </c>
      <c r="AH2354" s="12">
        <v>427.97</v>
      </c>
      <c r="AI2354" s="12">
        <v>500</v>
      </c>
      <c r="AJ2354" s="12">
        <v>542.13</v>
      </c>
      <c r="AK2354" s="12">
        <v>576.92999999999995</v>
      </c>
    </row>
    <row r="2355" spans="1:37" s="12" customFormat="1" x14ac:dyDescent="0.3">
      <c r="A2355" s="12" t="str">
        <f t="shared" si="59"/>
        <v>SDGbaseTRAv2_UrbAS_IRTv2C_GVAamore</v>
      </c>
      <c r="B2355" s="10" t="s">
        <v>221</v>
      </c>
      <c r="C2355" s="11" t="s">
        <v>283</v>
      </c>
      <c r="D2355" s="15" t="s">
        <v>3</v>
      </c>
      <c r="E2355" s="12" t="s">
        <v>22</v>
      </c>
      <c r="F2355" s="12">
        <v>78.23</v>
      </c>
      <c r="G2355" s="12">
        <v>76.86</v>
      </c>
      <c r="H2355" s="12">
        <v>80.81</v>
      </c>
      <c r="I2355" s="12">
        <v>82</v>
      </c>
      <c r="J2355" s="12">
        <v>83.7</v>
      </c>
      <c r="K2355" s="12">
        <v>85.45</v>
      </c>
      <c r="L2355" s="12">
        <v>87.63</v>
      </c>
      <c r="M2355" s="12">
        <v>90.6</v>
      </c>
      <c r="N2355" s="12">
        <v>93.51</v>
      </c>
      <c r="O2355" s="12">
        <v>102.66</v>
      </c>
      <c r="P2355" s="12">
        <v>106.89</v>
      </c>
      <c r="Q2355" s="12">
        <v>109.31</v>
      </c>
      <c r="R2355" s="12">
        <v>111.56</v>
      </c>
      <c r="S2355" s="12">
        <v>114.25</v>
      </c>
      <c r="T2355" s="12">
        <v>117.1</v>
      </c>
      <c r="U2355" s="12">
        <v>120.22</v>
      </c>
      <c r="V2355" s="12">
        <v>122.8</v>
      </c>
      <c r="W2355" s="12">
        <v>125.91</v>
      </c>
      <c r="X2355" s="12">
        <v>129.6</v>
      </c>
      <c r="Y2355" s="12">
        <v>132.04</v>
      </c>
      <c r="Z2355" s="12">
        <v>133.72999999999999</v>
      </c>
      <c r="AA2355" s="12">
        <v>136.07</v>
      </c>
      <c r="AB2355" s="12">
        <v>139.29</v>
      </c>
      <c r="AC2355" s="12">
        <v>141.19</v>
      </c>
      <c r="AD2355" s="12">
        <v>142.88999999999999</v>
      </c>
      <c r="AE2355" s="12">
        <v>144.49</v>
      </c>
      <c r="AF2355" s="12">
        <v>146.28</v>
      </c>
      <c r="AG2355" s="12">
        <v>147.30000000000001</v>
      </c>
      <c r="AH2355" s="12">
        <v>143.36000000000001</v>
      </c>
      <c r="AI2355" s="12">
        <v>136.79</v>
      </c>
      <c r="AJ2355" s="12">
        <v>131.29</v>
      </c>
      <c r="AK2355" s="12">
        <v>125.02</v>
      </c>
    </row>
    <row r="2356" spans="1:37" s="12" customFormat="1" x14ac:dyDescent="0.3">
      <c r="A2356" s="12" t="str">
        <f t="shared" si="59"/>
        <v>SDGbaseTRAv2_UrbAS_IRTv2C_GVAamine</v>
      </c>
      <c r="B2356" s="10" t="s">
        <v>221</v>
      </c>
      <c r="C2356" s="11" t="s">
        <v>283</v>
      </c>
      <c r="D2356" s="15" t="s">
        <v>3</v>
      </c>
      <c r="E2356" s="12" t="s">
        <v>23</v>
      </c>
      <c r="F2356" s="12">
        <v>57.01</v>
      </c>
      <c r="G2356" s="12">
        <v>54.5</v>
      </c>
      <c r="H2356" s="12">
        <v>56.79</v>
      </c>
      <c r="I2356" s="12">
        <v>58.44</v>
      </c>
      <c r="J2356" s="12">
        <v>60.35</v>
      </c>
      <c r="K2356" s="12">
        <v>61.47</v>
      </c>
      <c r="L2356" s="12">
        <v>62.95</v>
      </c>
      <c r="M2356" s="12">
        <v>64.91</v>
      </c>
      <c r="N2356" s="12">
        <v>66.66</v>
      </c>
      <c r="O2356" s="12">
        <v>70.180000000000007</v>
      </c>
      <c r="P2356" s="12">
        <v>71.849999999999994</v>
      </c>
      <c r="Q2356" s="12">
        <v>73.28</v>
      </c>
      <c r="R2356" s="12">
        <v>74.66</v>
      </c>
      <c r="S2356" s="12">
        <v>76.8</v>
      </c>
      <c r="T2356" s="12">
        <v>79.239999999999995</v>
      </c>
      <c r="U2356" s="12">
        <v>81.680000000000007</v>
      </c>
      <c r="V2356" s="12">
        <v>83.85</v>
      </c>
      <c r="W2356" s="12">
        <v>86.64</v>
      </c>
      <c r="X2356" s="12">
        <v>90.5</v>
      </c>
      <c r="Y2356" s="12">
        <v>93.52</v>
      </c>
      <c r="Z2356" s="12">
        <v>95.73</v>
      </c>
      <c r="AA2356" s="12">
        <v>97.93</v>
      </c>
      <c r="AB2356" s="12">
        <v>100.31</v>
      </c>
      <c r="AC2356" s="12">
        <v>101.92</v>
      </c>
      <c r="AD2356" s="12">
        <v>103.68</v>
      </c>
      <c r="AE2356" s="12">
        <v>105.7</v>
      </c>
      <c r="AF2356" s="12">
        <v>108.17</v>
      </c>
      <c r="AG2356" s="12">
        <v>112.06</v>
      </c>
      <c r="AH2356" s="12">
        <v>111.44</v>
      </c>
      <c r="AI2356" s="12">
        <v>109.3</v>
      </c>
      <c r="AJ2356" s="12">
        <v>108.21</v>
      </c>
      <c r="AK2356" s="12">
        <v>107</v>
      </c>
    </row>
    <row r="2357" spans="1:37" s="12" customFormat="1" x14ac:dyDescent="0.3">
      <c r="A2357" s="12" t="str">
        <f t="shared" si="59"/>
        <v>SDGbaseTRAv2_UrbAS_IRTv2C_GVAameat</v>
      </c>
      <c r="B2357" s="10" t="s">
        <v>221</v>
      </c>
      <c r="C2357" s="11" t="s">
        <v>283</v>
      </c>
      <c r="D2357" s="15" t="s">
        <v>3</v>
      </c>
      <c r="E2357" s="12" t="s">
        <v>24</v>
      </c>
      <c r="F2357" s="12">
        <v>14.3</v>
      </c>
      <c r="G2357" s="12">
        <v>13.76</v>
      </c>
      <c r="H2357" s="12">
        <v>13.63</v>
      </c>
      <c r="I2357" s="12">
        <v>13.75</v>
      </c>
      <c r="J2357" s="12">
        <v>13.96</v>
      </c>
      <c r="K2357" s="12">
        <v>14.12</v>
      </c>
      <c r="L2357" s="12">
        <v>14.42</v>
      </c>
      <c r="M2357" s="12">
        <v>14.7</v>
      </c>
      <c r="N2357" s="12">
        <v>14.98</v>
      </c>
      <c r="O2357" s="12">
        <v>15.4</v>
      </c>
      <c r="P2357" s="12">
        <v>15.86</v>
      </c>
      <c r="Q2357" s="12">
        <v>16.13</v>
      </c>
      <c r="R2357" s="12">
        <v>16.68</v>
      </c>
      <c r="S2357" s="12">
        <v>17.23</v>
      </c>
      <c r="T2357" s="12">
        <v>17.8</v>
      </c>
      <c r="U2357" s="12">
        <v>18.38</v>
      </c>
      <c r="V2357" s="12">
        <v>18.87</v>
      </c>
      <c r="W2357" s="12">
        <v>19.41</v>
      </c>
      <c r="X2357" s="12">
        <v>19.95</v>
      </c>
      <c r="Y2357" s="12">
        <v>20.39</v>
      </c>
      <c r="Z2357" s="12">
        <v>20.65</v>
      </c>
      <c r="AA2357" s="12">
        <v>20.97</v>
      </c>
      <c r="AB2357" s="12">
        <v>21.73</v>
      </c>
      <c r="AC2357" s="12">
        <v>22.14</v>
      </c>
      <c r="AD2357" s="12">
        <v>22.51</v>
      </c>
      <c r="AE2357" s="12">
        <v>22.91</v>
      </c>
      <c r="AF2357" s="12">
        <v>23.39</v>
      </c>
      <c r="AG2357" s="12">
        <v>24.12</v>
      </c>
      <c r="AH2357" s="12">
        <v>23.77</v>
      </c>
      <c r="AI2357" s="12">
        <v>23.67</v>
      </c>
      <c r="AJ2357" s="12">
        <v>23.71</v>
      </c>
      <c r="AK2357" s="12">
        <v>23.7</v>
      </c>
    </row>
    <row r="2358" spans="1:37" s="12" customFormat="1" x14ac:dyDescent="0.3">
      <c r="A2358" s="12" t="str">
        <f t="shared" si="59"/>
        <v>SDGbaseTRAv2_UrbAS_IRTv2C_GVAapfis</v>
      </c>
      <c r="B2358" s="10" t="s">
        <v>221</v>
      </c>
      <c r="C2358" s="11" t="s">
        <v>283</v>
      </c>
      <c r="D2358" s="15" t="s">
        <v>3</v>
      </c>
      <c r="E2358" s="12" t="s">
        <v>25</v>
      </c>
      <c r="F2358" s="12">
        <v>6.32</v>
      </c>
      <c r="G2358" s="12">
        <v>6.25</v>
      </c>
      <c r="H2358" s="12">
        <v>6.42</v>
      </c>
      <c r="I2358" s="12">
        <v>6.45</v>
      </c>
      <c r="J2358" s="12">
        <v>6.51</v>
      </c>
      <c r="K2358" s="12">
        <v>6.59</v>
      </c>
      <c r="L2358" s="12">
        <v>6.72</v>
      </c>
      <c r="M2358" s="12">
        <v>6.84</v>
      </c>
      <c r="N2358" s="12">
        <v>6.97</v>
      </c>
      <c r="O2358" s="12">
        <v>7.36</v>
      </c>
      <c r="P2358" s="12">
        <v>7.55</v>
      </c>
      <c r="Q2358" s="12">
        <v>7.64</v>
      </c>
      <c r="R2358" s="12">
        <v>7.87</v>
      </c>
      <c r="S2358" s="12">
        <v>8.09</v>
      </c>
      <c r="T2358" s="12">
        <v>8.33</v>
      </c>
      <c r="U2358" s="12">
        <v>8.61</v>
      </c>
      <c r="V2358" s="12">
        <v>8.84</v>
      </c>
      <c r="W2358" s="12">
        <v>9.1</v>
      </c>
      <c r="X2358" s="12">
        <v>9.39</v>
      </c>
      <c r="Y2358" s="12">
        <v>9.61</v>
      </c>
      <c r="Z2358" s="12">
        <v>9.8000000000000007</v>
      </c>
      <c r="AA2358" s="12">
        <v>9.99</v>
      </c>
      <c r="AB2358" s="12">
        <v>10.38</v>
      </c>
      <c r="AC2358" s="12">
        <v>10.65</v>
      </c>
      <c r="AD2358" s="12">
        <v>10.88</v>
      </c>
      <c r="AE2358" s="12">
        <v>11.1</v>
      </c>
      <c r="AF2358" s="12">
        <v>11.34</v>
      </c>
      <c r="AG2358" s="12">
        <v>11.66</v>
      </c>
      <c r="AH2358" s="12">
        <v>11.45</v>
      </c>
      <c r="AI2358" s="12">
        <v>11.21</v>
      </c>
      <c r="AJ2358" s="12">
        <v>11.04</v>
      </c>
      <c r="AK2358" s="12">
        <v>10.86</v>
      </c>
    </row>
    <row r="2359" spans="1:37" s="12" customFormat="1" x14ac:dyDescent="0.3">
      <c r="A2359" s="12" t="str">
        <f t="shared" si="59"/>
        <v>SDGbaseTRAv2_UrbAS_IRTv2C_GVAavege</v>
      </c>
      <c r="B2359" s="10" t="s">
        <v>221</v>
      </c>
      <c r="C2359" s="11" t="s">
        <v>283</v>
      </c>
      <c r="D2359" s="15" t="s">
        <v>3</v>
      </c>
      <c r="E2359" s="12" t="s">
        <v>26</v>
      </c>
      <c r="F2359" s="12">
        <v>10.97</v>
      </c>
      <c r="G2359" s="12">
        <v>10.46</v>
      </c>
      <c r="H2359" s="12">
        <v>10.87</v>
      </c>
      <c r="I2359" s="12">
        <v>10.92</v>
      </c>
      <c r="J2359" s="12">
        <v>11.04</v>
      </c>
      <c r="K2359" s="12">
        <v>11.24</v>
      </c>
      <c r="L2359" s="12">
        <v>11.47</v>
      </c>
      <c r="M2359" s="12">
        <v>11.7</v>
      </c>
      <c r="N2359" s="12">
        <v>11.94</v>
      </c>
      <c r="O2359" s="12">
        <v>12.78</v>
      </c>
      <c r="P2359" s="12">
        <v>13.09</v>
      </c>
      <c r="Q2359" s="12">
        <v>13.23</v>
      </c>
      <c r="R2359" s="12">
        <v>13.69</v>
      </c>
      <c r="S2359" s="12">
        <v>14.11</v>
      </c>
      <c r="T2359" s="12">
        <v>14.55</v>
      </c>
      <c r="U2359" s="12">
        <v>15.05</v>
      </c>
      <c r="V2359" s="12">
        <v>15.47</v>
      </c>
      <c r="W2359" s="12">
        <v>15.96</v>
      </c>
      <c r="X2359" s="12">
        <v>16.489999999999998</v>
      </c>
      <c r="Y2359" s="12">
        <v>16.899999999999999</v>
      </c>
      <c r="Z2359" s="12">
        <v>17.190000000000001</v>
      </c>
      <c r="AA2359" s="12">
        <v>17.38</v>
      </c>
      <c r="AB2359" s="12">
        <v>18.170000000000002</v>
      </c>
      <c r="AC2359" s="12">
        <v>18.690000000000001</v>
      </c>
      <c r="AD2359" s="12">
        <v>19.079999999999998</v>
      </c>
      <c r="AE2359" s="12">
        <v>19.440000000000001</v>
      </c>
      <c r="AF2359" s="12">
        <v>19.84</v>
      </c>
      <c r="AG2359" s="12">
        <v>20.5</v>
      </c>
      <c r="AH2359" s="12">
        <v>20.34</v>
      </c>
      <c r="AI2359" s="12">
        <v>20.010000000000002</v>
      </c>
      <c r="AJ2359" s="12">
        <v>19.7</v>
      </c>
      <c r="AK2359" s="12">
        <v>19.350000000000001</v>
      </c>
    </row>
    <row r="2360" spans="1:37" s="12" customFormat="1" x14ac:dyDescent="0.3">
      <c r="A2360" s="12" t="str">
        <f t="shared" si="59"/>
        <v>SDGbaseTRAv2_UrbAS_IRTv2C_GVAafats</v>
      </c>
      <c r="B2360" s="10" t="s">
        <v>221</v>
      </c>
      <c r="C2360" s="11" t="s">
        <v>283</v>
      </c>
      <c r="D2360" s="15" t="s">
        <v>3</v>
      </c>
      <c r="E2360" s="12" t="s">
        <v>27</v>
      </c>
      <c r="F2360" s="12">
        <v>3.48</v>
      </c>
      <c r="G2360" s="12">
        <v>3.45</v>
      </c>
      <c r="H2360" s="12">
        <v>3.54</v>
      </c>
      <c r="I2360" s="12">
        <v>3.5</v>
      </c>
      <c r="J2360" s="12">
        <v>3.56</v>
      </c>
      <c r="K2360" s="12">
        <v>3.61</v>
      </c>
      <c r="L2360" s="12">
        <v>3.67</v>
      </c>
      <c r="M2360" s="12">
        <v>3.74</v>
      </c>
      <c r="N2360" s="12">
        <v>3.8</v>
      </c>
      <c r="O2360" s="12">
        <v>4.3899999999999997</v>
      </c>
      <c r="P2360" s="12">
        <v>4.4800000000000004</v>
      </c>
      <c r="Q2360" s="12">
        <v>4.46</v>
      </c>
      <c r="R2360" s="12">
        <v>4.5199999999999996</v>
      </c>
      <c r="S2360" s="12">
        <v>4.58</v>
      </c>
      <c r="T2360" s="12">
        <v>4.6500000000000004</v>
      </c>
      <c r="U2360" s="12">
        <v>4.74</v>
      </c>
      <c r="V2360" s="12">
        <v>4.78</v>
      </c>
      <c r="W2360" s="12">
        <v>4.8600000000000003</v>
      </c>
      <c r="X2360" s="12">
        <v>5</v>
      </c>
      <c r="Y2360" s="12">
        <v>5.09</v>
      </c>
      <c r="Z2360" s="12">
        <v>5.29</v>
      </c>
      <c r="AA2360" s="12">
        <v>5.43</v>
      </c>
      <c r="AB2360" s="12">
        <v>5.59</v>
      </c>
      <c r="AC2360" s="12">
        <v>5.67</v>
      </c>
      <c r="AD2360" s="12">
        <v>5.72</v>
      </c>
      <c r="AE2360" s="12">
        <v>5.76</v>
      </c>
      <c r="AF2360" s="12">
        <v>5.8</v>
      </c>
      <c r="AG2360" s="12">
        <v>5.77</v>
      </c>
      <c r="AH2360" s="12">
        <v>5.76</v>
      </c>
      <c r="AI2360" s="12">
        <v>5.66</v>
      </c>
      <c r="AJ2360" s="12">
        <v>5.58</v>
      </c>
      <c r="AK2360" s="12">
        <v>5.47</v>
      </c>
    </row>
    <row r="2361" spans="1:37" s="12" customFormat="1" x14ac:dyDescent="0.3">
      <c r="A2361" s="12" t="str">
        <f t="shared" si="59"/>
        <v>SDGbaseTRAv2_UrbAS_IRTv2C_GVAadair</v>
      </c>
      <c r="B2361" s="10" t="s">
        <v>221</v>
      </c>
      <c r="C2361" s="11" t="s">
        <v>283</v>
      </c>
      <c r="D2361" s="15" t="s">
        <v>3</v>
      </c>
      <c r="E2361" s="12" t="s">
        <v>28</v>
      </c>
      <c r="F2361" s="12">
        <v>10.56</v>
      </c>
      <c r="G2361" s="12">
        <v>10.26</v>
      </c>
      <c r="H2361" s="12">
        <v>10.4</v>
      </c>
      <c r="I2361" s="12">
        <v>10.41</v>
      </c>
      <c r="J2361" s="12">
        <v>10.51</v>
      </c>
      <c r="K2361" s="12">
        <v>10.68</v>
      </c>
      <c r="L2361" s="12">
        <v>10.9</v>
      </c>
      <c r="M2361" s="12">
        <v>11.1</v>
      </c>
      <c r="N2361" s="12">
        <v>11.32</v>
      </c>
      <c r="O2361" s="12">
        <v>11.91</v>
      </c>
      <c r="P2361" s="12">
        <v>12.16</v>
      </c>
      <c r="Q2361" s="12">
        <v>12.27</v>
      </c>
      <c r="R2361" s="12">
        <v>12.7</v>
      </c>
      <c r="S2361" s="12">
        <v>13.08</v>
      </c>
      <c r="T2361" s="12">
        <v>13.48</v>
      </c>
      <c r="U2361" s="12">
        <v>13.93</v>
      </c>
      <c r="V2361" s="12">
        <v>14.33</v>
      </c>
      <c r="W2361" s="12">
        <v>14.79</v>
      </c>
      <c r="X2361" s="12">
        <v>15.28</v>
      </c>
      <c r="Y2361" s="12">
        <v>15.68</v>
      </c>
      <c r="Z2361" s="12">
        <v>15.9</v>
      </c>
      <c r="AA2361" s="12">
        <v>16.05</v>
      </c>
      <c r="AB2361" s="12">
        <v>16.760000000000002</v>
      </c>
      <c r="AC2361" s="12">
        <v>17.190000000000001</v>
      </c>
      <c r="AD2361" s="12">
        <v>17.5</v>
      </c>
      <c r="AE2361" s="12">
        <v>17.809999999999999</v>
      </c>
      <c r="AF2361" s="12">
        <v>18.170000000000002</v>
      </c>
      <c r="AG2361" s="12">
        <v>18.79</v>
      </c>
      <c r="AH2361" s="12">
        <v>18.55</v>
      </c>
      <c r="AI2361" s="12">
        <v>18.309999999999999</v>
      </c>
      <c r="AJ2361" s="12">
        <v>18.100000000000001</v>
      </c>
      <c r="AK2361" s="12">
        <v>17.87</v>
      </c>
    </row>
    <row r="2362" spans="1:37" s="12" customFormat="1" x14ac:dyDescent="0.3">
      <c r="A2362" s="12" t="str">
        <f t="shared" si="59"/>
        <v>SDGbaseTRAv2_UrbAS_IRTv2C_GVAagrai</v>
      </c>
      <c r="B2362" s="10" t="s">
        <v>221</v>
      </c>
      <c r="C2362" s="11" t="s">
        <v>283</v>
      </c>
      <c r="D2362" s="15" t="s">
        <v>3</v>
      </c>
      <c r="E2362" s="12" t="s">
        <v>29</v>
      </c>
      <c r="F2362" s="12">
        <v>8.56</v>
      </c>
      <c r="G2362" s="12">
        <v>8.39</v>
      </c>
      <c r="H2362" s="12">
        <v>8.34</v>
      </c>
      <c r="I2362" s="12">
        <v>8.4499999999999993</v>
      </c>
      <c r="J2362" s="12">
        <v>8.61</v>
      </c>
      <c r="K2362" s="12">
        <v>8.59</v>
      </c>
      <c r="L2362" s="12">
        <v>8.6199999999999992</v>
      </c>
      <c r="M2362" s="12">
        <v>8.6199999999999992</v>
      </c>
      <c r="N2362" s="12">
        <v>8.6300000000000008</v>
      </c>
      <c r="O2362" s="12">
        <v>8.8000000000000007</v>
      </c>
      <c r="P2362" s="12">
        <v>8.83</v>
      </c>
      <c r="Q2362" s="12">
        <v>8.82</v>
      </c>
      <c r="R2362" s="12">
        <v>8.9499999999999993</v>
      </c>
      <c r="S2362" s="12">
        <v>9.02</v>
      </c>
      <c r="T2362" s="12">
        <v>9.07</v>
      </c>
      <c r="U2362" s="12">
        <v>9.16</v>
      </c>
      <c r="V2362" s="12">
        <v>9.1999999999999993</v>
      </c>
      <c r="W2362" s="12">
        <v>9.2100000000000009</v>
      </c>
      <c r="X2362" s="12">
        <v>9.25</v>
      </c>
      <c r="Y2362" s="12">
        <v>9.2899999999999991</v>
      </c>
      <c r="Z2362" s="12">
        <v>9.25</v>
      </c>
      <c r="AA2362" s="12">
        <v>9.24</v>
      </c>
      <c r="AB2362" s="12">
        <v>9.49</v>
      </c>
      <c r="AC2362" s="12">
        <v>9.5299999999999994</v>
      </c>
      <c r="AD2362" s="12">
        <v>9.57</v>
      </c>
      <c r="AE2362" s="12">
        <v>9.6300000000000008</v>
      </c>
      <c r="AF2362" s="12">
        <v>9.6999999999999993</v>
      </c>
      <c r="AG2362" s="12">
        <v>9.84</v>
      </c>
      <c r="AH2362" s="12">
        <v>9.5299999999999994</v>
      </c>
      <c r="AI2362" s="12">
        <v>9.4</v>
      </c>
      <c r="AJ2362" s="12">
        <v>9.36</v>
      </c>
      <c r="AK2362" s="12">
        <v>9.31</v>
      </c>
    </row>
    <row r="2363" spans="1:37" s="12" customFormat="1" x14ac:dyDescent="0.3">
      <c r="A2363" s="12" t="str">
        <f t="shared" si="59"/>
        <v>SDGbaseTRAv2_UrbAS_IRTv2C_GVAastar</v>
      </c>
      <c r="B2363" s="10" t="s">
        <v>221</v>
      </c>
      <c r="C2363" s="11" t="s">
        <v>283</v>
      </c>
      <c r="D2363" s="15" t="s">
        <v>3</v>
      </c>
      <c r="E2363" s="12" t="s">
        <v>30</v>
      </c>
      <c r="F2363" s="12">
        <v>7.25</v>
      </c>
      <c r="G2363" s="12">
        <v>7.11</v>
      </c>
      <c r="H2363" s="12">
        <v>7.14</v>
      </c>
      <c r="I2363" s="12">
        <v>7.24</v>
      </c>
      <c r="J2363" s="12">
        <v>7.36</v>
      </c>
      <c r="K2363" s="12">
        <v>7.36</v>
      </c>
      <c r="L2363" s="12">
        <v>7.39</v>
      </c>
      <c r="M2363" s="12">
        <v>7.42</v>
      </c>
      <c r="N2363" s="12">
        <v>7.45</v>
      </c>
      <c r="O2363" s="12">
        <v>7.59</v>
      </c>
      <c r="P2363" s="12">
        <v>7.64</v>
      </c>
      <c r="Q2363" s="12">
        <v>7.65</v>
      </c>
      <c r="R2363" s="12">
        <v>7.73</v>
      </c>
      <c r="S2363" s="12">
        <v>7.78</v>
      </c>
      <c r="T2363" s="12">
        <v>7.79</v>
      </c>
      <c r="U2363" s="12">
        <v>7.85</v>
      </c>
      <c r="V2363" s="12">
        <v>7.87</v>
      </c>
      <c r="W2363" s="12">
        <v>7.86</v>
      </c>
      <c r="X2363" s="12">
        <v>7.88</v>
      </c>
      <c r="Y2363" s="12">
        <v>7.88</v>
      </c>
      <c r="Z2363" s="12">
        <v>7.82</v>
      </c>
      <c r="AA2363" s="12">
        <v>7.8</v>
      </c>
      <c r="AB2363" s="12">
        <v>7.95</v>
      </c>
      <c r="AC2363" s="12">
        <v>7.95</v>
      </c>
      <c r="AD2363" s="12">
        <v>7.95</v>
      </c>
      <c r="AE2363" s="12">
        <v>7.98</v>
      </c>
      <c r="AF2363" s="12">
        <v>8</v>
      </c>
      <c r="AG2363" s="12">
        <v>7.79</v>
      </c>
      <c r="AH2363" s="12">
        <v>7.27</v>
      </c>
      <c r="AI2363" s="12">
        <v>6.87</v>
      </c>
      <c r="AJ2363" s="12">
        <v>6.55</v>
      </c>
      <c r="AK2363" s="12">
        <v>6.25</v>
      </c>
    </row>
    <row r="2364" spans="1:37" s="12" customFormat="1" x14ac:dyDescent="0.3">
      <c r="A2364" s="12" t="str">
        <f t="shared" si="59"/>
        <v>SDGbaseTRAv2_UrbAS_IRTv2C_GVAafeed</v>
      </c>
      <c r="B2364" s="10" t="s">
        <v>221</v>
      </c>
      <c r="C2364" s="11" t="s">
        <v>283</v>
      </c>
      <c r="D2364" s="15" t="s">
        <v>3</v>
      </c>
      <c r="E2364" s="12" t="s">
        <v>31</v>
      </c>
      <c r="F2364" s="12">
        <v>6.55</v>
      </c>
      <c r="G2364" s="12">
        <v>5.0599999999999996</v>
      </c>
      <c r="H2364" s="12">
        <v>5.74</v>
      </c>
      <c r="I2364" s="12">
        <v>5.75</v>
      </c>
      <c r="J2364" s="12">
        <v>5.81</v>
      </c>
      <c r="K2364" s="12">
        <v>6.12</v>
      </c>
      <c r="L2364" s="12">
        <v>6.25</v>
      </c>
      <c r="M2364" s="12">
        <v>6.35</v>
      </c>
      <c r="N2364" s="12">
        <v>6.51</v>
      </c>
      <c r="O2364" s="12">
        <v>6.98</v>
      </c>
      <c r="P2364" s="12">
        <v>7.13</v>
      </c>
      <c r="Q2364" s="12">
        <v>7.23</v>
      </c>
      <c r="R2364" s="12">
        <v>7.71</v>
      </c>
      <c r="S2364" s="12">
        <v>7.99</v>
      </c>
      <c r="T2364" s="12">
        <v>8.3000000000000007</v>
      </c>
      <c r="U2364" s="12">
        <v>8.6300000000000008</v>
      </c>
      <c r="V2364" s="12">
        <v>8.99</v>
      </c>
      <c r="W2364" s="12">
        <v>9.3800000000000008</v>
      </c>
      <c r="X2364" s="12">
        <v>9.75</v>
      </c>
      <c r="Y2364" s="12">
        <v>10.14</v>
      </c>
      <c r="Z2364" s="12">
        <v>10.48</v>
      </c>
      <c r="AA2364" s="12">
        <v>10.55</v>
      </c>
      <c r="AB2364" s="12">
        <v>11</v>
      </c>
      <c r="AC2364" s="12">
        <v>11.53</v>
      </c>
      <c r="AD2364" s="12">
        <v>11.87</v>
      </c>
      <c r="AE2364" s="12">
        <v>12.19</v>
      </c>
      <c r="AF2364" s="12">
        <v>12.49</v>
      </c>
      <c r="AG2364" s="12">
        <v>12.96</v>
      </c>
      <c r="AH2364" s="12">
        <v>13.73</v>
      </c>
      <c r="AI2364" s="12">
        <v>14.01</v>
      </c>
      <c r="AJ2364" s="12">
        <v>13.92</v>
      </c>
      <c r="AK2364" s="12">
        <v>13.74</v>
      </c>
    </row>
    <row r="2365" spans="1:37" s="12" customFormat="1" x14ac:dyDescent="0.3">
      <c r="A2365" s="12" t="str">
        <f t="shared" si="59"/>
        <v>SDGbaseTRAv2_UrbAS_IRTv2C_GVAabake</v>
      </c>
      <c r="B2365" s="10" t="s">
        <v>221</v>
      </c>
      <c r="C2365" s="11" t="s">
        <v>283</v>
      </c>
      <c r="D2365" s="15" t="s">
        <v>3</v>
      </c>
      <c r="E2365" s="12" t="s">
        <v>32</v>
      </c>
      <c r="F2365" s="12">
        <v>22.28</v>
      </c>
      <c r="G2365" s="12">
        <v>21.57</v>
      </c>
      <c r="H2365" s="12">
        <v>21.88</v>
      </c>
      <c r="I2365" s="12">
        <v>22.17</v>
      </c>
      <c r="J2365" s="12">
        <v>22.51</v>
      </c>
      <c r="K2365" s="12">
        <v>22.77</v>
      </c>
      <c r="L2365" s="12">
        <v>23.15</v>
      </c>
      <c r="M2365" s="12">
        <v>23.49</v>
      </c>
      <c r="N2365" s="12">
        <v>23.86</v>
      </c>
      <c r="O2365" s="12">
        <v>24.33</v>
      </c>
      <c r="P2365" s="12">
        <v>24.73</v>
      </c>
      <c r="Q2365" s="12">
        <v>25</v>
      </c>
      <c r="R2365" s="12">
        <v>25.77</v>
      </c>
      <c r="S2365" s="12">
        <v>26.41</v>
      </c>
      <c r="T2365" s="12">
        <v>27.04</v>
      </c>
      <c r="U2365" s="12">
        <v>27.73</v>
      </c>
      <c r="V2365" s="12">
        <v>28.32</v>
      </c>
      <c r="W2365" s="12">
        <v>28.94</v>
      </c>
      <c r="X2365" s="12">
        <v>29.63</v>
      </c>
      <c r="Y2365" s="12">
        <v>30.19</v>
      </c>
      <c r="Z2365" s="12">
        <v>30.31</v>
      </c>
      <c r="AA2365" s="12">
        <v>30.46</v>
      </c>
      <c r="AB2365" s="12">
        <v>31.48</v>
      </c>
      <c r="AC2365" s="12">
        <v>31.99</v>
      </c>
      <c r="AD2365" s="12">
        <v>32.44</v>
      </c>
      <c r="AE2365" s="12">
        <v>32.93</v>
      </c>
      <c r="AF2365" s="12">
        <v>33.47</v>
      </c>
      <c r="AG2365" s="12">
        <v>34.44</v>
      </c>
      <c r="AH2365" s="12">
        <v>33.56</v>
      </c>
      <c r="AI2365" s="12">
        <v>32.950000000000003</v>
      </c>
      <c r="AJ2365" s="12">
        <v>32.56</v>
      </c>
      <c r="AK2365" s="12">
        <v>32.15</v>
      </c>
    </row>
    <row r="2366" spans="1:37" s="12" customFormat="1" x14ac:dyDescent="0.3">
      <c r="A2366" s="12" t="str">
        <f t="shared" si="59"/>
        <v>SDGbaseTRAv2_UrbAS_IRTv2C_GVAasuga</v>
      </c>
      <c r="B2366" s="10" t="s">
        <v>221</v>
      </c>
      <c r="C2366" s="11" t="s">
        <v>283</v>
      </c>
      <c r="D2366" s="15" t="s">
        <v>3</v>
      </c>
      <c r="E2366" s="12" t="s">
        <v>33</v>
      </c>
      <c r="F2366" s="12">
        <v>8.52</v>
      </c>
      <c r="G2366" s="12">
        <v>8.36</v>
      </c>
      <c r="H2366" s="12">
        <v>8.4600000000000009</v>
      </c>
      <c r="I2366" s="12">
        <v>8.57</v>
      </c>
      <c r="J2366" s="12">
        <v>8.7200000000000006</v>
      </c>
      <c r="K2366" s="12">
        <v>8.7899999999999991</v>
      </c>
      <c r="L2366" s="12">
        <v>8.89</v>
      </c>
      <c r="M2366" s="12">
        <v>8.9499999999999993</v>
      </c>
      <c r="N2366" s="12">
        <v>9.02</v>
      </c>
      <c r="O2366" s="12">
        <v>9.34</v>
      </c>
      <c r="P2366" s="12">
        <v>9.4</v>
      </c>
      <c r="Q2366" s="12">
        <v>9.3800000000000008</v>
      </c>
      <c r="R2366" s="12">
        <v>9.57</v>
      </c>
      <c r="S2366" s="12">
        <v>9.74</v>
      </c>
      <c r="T2366" s="12">
        <v>9.9</v>
      </c>
      <c r="U2366" s="12">
        <v>10.07</v>
      </c>
      <c r="V2366" s="12">
        <v>10.17</v>
      </c>
      <c r="W2366" s="12">
        <v>10.29</v>
      </c>
      <c r="X2366" s="12">
        <v>10.46</v>
      </c>
      <c r="Y2366" s="12">
        <v>10.57</v>
      </c>
      <c r="Z2366" s="12">
        <v>10.59</v>
      </c>
      <c r="AA2366" s="12">
        <v>10.61</v>
      </c>
      <c r="AB2366" s="12">
        <v>10.89</v>
      </c>
      <c r="AC2366" s="12">
        <v>10.96</v>
      </c>
      <c r="AD2366" s="12">
        <v>11.03</v>
      </c>
      <c r="AE2366" s="12">
        <v>11.11</v>
      </c>
      <c r="AF2366" s="12">
        <v>11.22</v>
      </c>
      <c r="AG2366" s="12">
        <v>11.53</v>
      </c>
      <c r="AH2366" s="12">
        <v>11.32</v>
      </c>
      <c r="AI2366" s="12">
        <v>11.19</v>
      </c>
      <c r="AJ2366" s="12">
        <v>11.14</v>
      </c>
      <c r="AK2366" s="12">
        <v>11.09</v>
      </c>
    </row>
    <row r="2367" spans="1:37" s="12" customFormat="1" x14ac:dyDescent="0.3">
      <c r="A2367" s="12" t="str">
        <f t="shared" si="59"/>
        <v>SDGbaseTRAv2_UrbAS_IRTv2C_GVAaconf</v>
      </c>
      <c r="B2367" s="10" t="s">
        <v>221</v>
      </c>
      <c r="C2367" s="11" t="s">
        <v>283</v>
      </c>
      <c r="D2367" s="15" t="s">
        <v>3</v>
      </c>
      <c r="E2367" s="12" t="s">
        <v>34</v>
      </c>
      <c r="F2367" s="12">
        <v>2.4900000000000002</v>
      </c>
      <c r="G2367" s="12">
        <v>2.41</v>
      </c>
      <c r="H2367" s="12">
        <v>2.5</v>
      </c>
      <c r="I2367" s="12">
        <v>2.4900000000000002</v>
      </c>
      <c r="J2367" s="12">
        <v>2.4900000000000002</v>
      </c>
      <c r="K2367" s="12">
        <v>2.5499999999999998</v>
      </c>
      <c r="L2367" s="12">
        <v>2.62</v>
      </c>
      <c r="M2367" s="12">
        <v>2.68</v>
      </c>
      <c r="N2367" s="12">
        <v>2.75</v>
      </c>
      <c r="O2367" s="12">
        <v>2.88</v>
      </c>
      <c r="P2367" s="12">
        <v>2.96</v>
      </c>
      <c r="Q2367" s="12">
        <v>3.03</v>
      </c>
      <c r="R2367" s="12">
        <v>3.19</v>
      </c>
      <c r="S2367" s="12">
        <v>3.33</v>
      </c>
      <c r="T2367" s="12">
        <v>3.49</v>
      </c>
      <c r="U2367" s="12">
        <v>3.67</v>
      </c>
      <c r="V2367" s="12">
        <v>3.82</v>
      </c>
      <c r="W2367" s="12">
        <v>3.98</v>
      </c>
      <c r="X2367" s="12">
        <v>4.1500000000000004</v>
      </c>
      <c r="Y2367" s="12">
        <v>4.29</v>
      </c>
      <c r="Z2367" s="12">
        <v>4.41</v>
      </c>
      <c r="AA2367" s="12">
        <v>4.5</v>
      </c>
      <c r="AB2367" s="12">
        <v>4.72</v>
      </c>
      <c r="AC2367" s="12">
        <v>4.9000000000000004</v>
      </c>
      <c r="AD2367" s="12">
        <v>5.0599999999999996</v>
      </c>
      <c r="AE2367" s="12">
        <v>5.22</v>
      </c>
      <c r="AF2367" s="12">
        <v>5.38</v>
      </c>
      <c r="AG2367" s="12">
        <v>5.59</v>
      </c>
      <c r="AH2367" s="12">
        <v>5.55</v>
      </c>
      <c r="AI2367" s="12">
        <v>5.46</v>
      </c>
      <c r="AJ2367" s="12">
        <v>5.37</v>
      </c>
      <c r="AK2367" s="12">
        <v>5.27</v>
      </c>
    </row>
    <row r="2368" spans="1:37" s="12" customFormat="1" x14ac:dyDescent="0.3">
      <c r="A2368" s="12" t="str">
        <f t="shared" si="59"/>
        <v>SDGbaseTRAv2_UrbAS_IRTv2C_GVAapast</v>
      </c>
      <c r="B2368" s="10" t="s">
        <v>221</v>
      </c>
      <c r="C2368" s="11" t="s">
        <v>283</v>
      </c>
      <c r="D2368" s="15" t="s">
        <v>3</v>
      </c>
      <c r="E2368" s="12" t="s">
        <v>35</v>
      </c>
      <c r="F2368" s="12">
        <v>0.65</v>
      </c>
      <c r="G2368" s="12">
        <v>0.62</v>
      </c>
      <c r="H2368" s="12">
        <v>0.64</v>
      </c>
      <c r="I2368" s="12">
        <v>0.64</v>
      </c>
      <c r="J2368" s="12">
        <v>0.65</v>
      </c>
      <c r="K2368" s="12">
        <v>0.66</v>
      </c>
      <c r="L2368" s="12">
        <v>0.68</v>
      </c>
      <c r="M2368" s="12">
        <v>0.7</v>
      </c>
      <c r="N2368" s="12">
        <v>0.72</v>
      </c>
      <c r="O2368" s="12">
        <v>0.78</v>
      </c>
      <c r="P2368" s="12">
        <v>0.81</v>
      </c>
      <c r="Q2368" s="12">
        <v>0.81</v>
      </c>
      <c r="R2368" s="12">
        <v>0.84</v>
      </c>
      <c r="S2368" s="12">
        <v>0.88</v>
      </c>
      <c r="T2368" s="12">
        <v>0.92</v>
      </c>
      <c r="U2368" s="12">
        <v>0.95</v>
      </c>
      <c r="V2368" s="12">
        <v>0.98</v>
      </c>
      <c r="W2368" s="12">
        <v>1.02</v>
      </c>
      <c r="X2368" s="12">
        <v>1.07</v>
      </c>
      <c r="Y2368" s="12">
        <v>1.1000000000000001</v>
      </c>
      <c r="Z2368" s="12">
        <v>1.1200000000000001</v>
      </c>
      <c r="AA2368" s="12">
        <v>1.1399999999999999</v>
      </c>
      <c r="AB2368" s="12">
        <v>1.19</v>
      </c>
      <c r="AC2368" s="12">
        <v>1.22</v>
      </c>
      <c r="AD2368" s="12">
        <v>1.25</v>
      </c>
      <c r="AE2368" s="12">
        <v>1.27</v>
      </c>
      <c r="AF2368" s="12">
        <v>1.3</v>
      </c>
      <c r="AG2368" s="12">
        <v>1.33</v>
      </c>
      <c r="AH2368" s="12">
        <v>1.34</v>
      </c>
      <c r="AI2368" s="12">
        <v>1.32</v>
      </c>
      <c r="AJ2368" s="12">
        <v>1.31</v>
      </c>
      <c r="AK2368" s="12">
        <v>1.29</v>
      </c>
    </row>
    <row r="2369" spans="1:37" s="12" customFormat="1" x14ac:dyDescent="0.3">
      <c r="A2369" s="12" t="str">
        <f t="shared" si="59"/>
        <v>SDGbaseTRAv2_UrbAS_IRTv2C_GVAaofoo</v>
      </c>
      <c r="B2369" s="10" t="s">
        <v>221</v>
      </c>
      <c r="C2369" s="11" t="s">
        <v>283</v>
      </c>
      <c r="D2369" s="15" t="s">
        <v>3</v>
      </c>
      <c r="E2369" s="12" t="s">
        <v>36</v>
      </c>
      <c r="F2369" s="12">
        <v>12.41</v>
      </c>
      <c r="G2369" s="12">
        <v>11.69</v>
      </c>
      <c r="H2369" s="12">
        <v>12.03</v>
      </c>
      <c r="I2369" s="12">
        <v>12.09</v>
      </c>
      <c r="J2369" s="12">
        <v>12.27</v>
      </c>
      <c r="K2369" s="12">
        <v>12.5</v>
      </c>
      <c r="L2369" s="12">
        <v>12.77</v>
      </c>
      <c r="M2369" s="12">
        <v>13.02</v>
      </c>
      <c r="N2369" s="12">
        <v>13.29</v>
      </c>
      <c r="O2369" s="12">
        <v>14.28</v>
      </c>
      <c r="P2369" s="12">
        <v>14.56</v>
      </c>
      <c r="Q2369" s="12">
        <v>14.64</v>
      </c>
      <c r="R2369" s="12">
        <v>15.09</v>
      </c>
      <c r="S2369" s="12">
        <v>15.53</v>
      </c>
      <c r="T2369" s="12">
        <v>16.010000000000002</v>
      </c>
      <c r="U2369" s="12">
        <v>16.52</v>
      </c>
      <c r="V2369" s="12">
        <v>16.96</v>
      </c>
      <c r="W2369" s="12">
        <v>17.489999999999998</v>
      </c>
      <c r="X2369" s="12">
        <v>18.09</v>
      </c>
      <c r="Y2369" s="12">
        <v>18.55</v>
      </c>
      <c r="Z2369" s="12">
        <v>18.71</v>
      </c>
      <c r="AA2369" s="12">
        <v>18.86</v>
      </c>
      <c r="AB2369" s="12">
        <v>19.739999999999998</v>
      </c>
      <c r="AC2369" s="12">
        <v>20.239999999999998</v>
      </c>
      <c r="AD2369" s="12">
        <v>20.57</v>
      </c>
      <c r="AE2369" s="12">
        <v>20.9</v>
      </c>
      <c r="AF2369" s="12">
        <v>21.29</v>
      </c>
      <c r="AG2369" s="12">
        <v>22.1</v>
      </c>
      <c r="AH2369" s="12">
        <v>22.07</v>
      </c>
      <c r="AI2369" s="12">
        <v>21.85</v>
      </c>
      <c r="AJ2369" s="12">
        <v>21.64</v>
      </c>
      <c r="AK2369" s="12">
        <v>21.38</v>
      </c>
    </row>
    <row r="2370" spans="1:37" s="12" customFormat="1" x14ac:dyDescent="0.3">
      <c r="A2370" s="12" t="str">
        <f t="shared" si="59"/>
        <v>SDGbaseTRAv2_UrbAS_IRTv2C_GVAabevt</v>
      </c>
      <c r="B2370" s="10" t="s">
        <v>221</v>
      </c>
      <c r="C2370" s="11" t="s">
        <v>283</v>
      </c>
      <c r="D2370" s="15" t="s">
        <v>3</v>
      </c>
      <c r="E2370" s="12" t="s">
        <v>37</v>
      </c>
      <c r="F2370" s="12">
        <v>40.840000000000003</v>
      </c>
      <c r="G2370" s="12">
        <v>40.19</v>
      </c>
      <c r="H2370" s="12">
        <v>42.82</v>
      </c>
      <c r="I2370" s="12">
        <v>42.79</v>
      </c>
      <c r="J2370" s="12">
        <v>43.17</v>
      </c>
      <c r="K2370" s="12">
        <v>44.29</v>
      </c>
      <c r="L2370" s="12">
        <v>45.51</v>
      </c>
      <c r="M2370" s="12">
        <v>46.76</v>
      </c>
      <c r="N2370" s="12">
        <v>48</v>
      </c>
      <c r="O2370" s="12">
        <v>53.43</v>
      </c>
      <c r="P2370" s="12">
        <v>54.87</v>
      </c>
      <c r="Q2370" s="12">
        <v>55.21</v>
      </c>
      <c r="R2370" s="12">
        <v>57.1</v>
      </c>
      <c r="S2370" s="12">
        <v>58.94</v>
      </c>
      <c r="T2370" s="12">
        <v>61.07</v>
      </c>
      <c r="U2370" s="12">
        <v>63.27</v>
      </c>
      <c r="V2370" s="12">
        <v>65.05</v>
      </c>
      <c r="W2370" s="12">
        <v>67.38</v>
      </c>
      <c r="X2370" s="12">
        <v>69.97</v>
      </c>
      <c r="Y2370" s="12">
        <v>71.709999999999994</v>
      </c>
      <c r="Z2370" s="12">
        <v>73.510000000000005</v>
      </c>
      <c r="AA2370" s="12">
        <v>74.83</v>
      </c>
      <c r="AB2370" s="12">
        <v>78.14</v>
      </c>
      <c r="AC2370" s="12">
        <v>80.41</v>
      </c>
      <c r="AD2370" s="12">
        <v>82.15</v>
      </c>
      <c r="AE2370" s="12">
        <v>83.61</v>
      </c>
      <c r="AF2370" s="12">
        <v>85.25</v>
      </c>
      <c r="AG2370" s="12">
        <v>87.35</v>
      </c>
      <c r="AH2370" s="12">
        <v>87.54</v>
      </c>
      <c r="AI2370" s="12">
        <v>86.39</v>
      </c>
      <c r="AJ2370" s="12">
        <v>85.31</v>
      </c>
      <c r="AK2370" s="12">
        <v>84.04</v>
      </c>
    </row>
    <row r="2371" spans="1:37" s="12" customFormat="1" x14ac:dyDescent="0.3">
      <c r="A2371" s="12" t="str">
        <f t="shared" si="59"/>
        <v>SDGbaseTRAv2_UrbAS_IRTv2C_GVAatext</v>
      </c>
      <c r="B2371" s="10" t="s">
        <v>221</v>
      </c>
      <c r="C2371" s="11" t="s">
        <v>283</v>
      </c>
      <c r="D2371" s="15" t="s">
        <v>3</v>
      </c>
      <c r="E2371" s="12" t="s">
        <v>38</v>
      </c>
      <c r="F2371" s="12">
        <v>6.57</v>
      </c>
      <c r="G2371" s="12">
        <v>6.66</v>
      </c>
      <c r="H2371" s="12">
        <v>6.8</v>
      </c>
      <c r="I2371" s="12">
        <v>6.81</v>
      </c>
      <c r="J2371" s="12">
        <v>6.87</v>
      </c>
      <c r="K2371" s="12">
        <v>7</v>
      </c>
      <c r="L2371" s="12">
        <v>7.17</v>
      </c>
      <c r="M2371" s="12">
        <v>7.38</v>
      </c>
      <c r="N2371" s="12">
        <v>7.58</v>
      </c>
      <c r="O2371" s="12">
        <v>7.96</v>
      </c>
      <c r="P2371" s="12">
        <v>8.19</v>
      </c>
      <c r="Q2371" s="12">
        <v>8.35</v>
      </c>
      <c r="R2371" s="12">
        <v>8.65</v>
      </c>
      <c r="S2371" s="12">
        <v>8.93</v>
      </c>
      <c r="T2371" s="12">
        <v>9.23</v>
      </c>
      <c r="U2371" s="12">
        <v>9.58</v>
      </c>
      <c r="V2371" s="12">
        <v>9.9</v>
      </c>
      <c r="W2371" s="12">
        <v>10.27</v>
      </c>
      <c r="X2371" s="12">
        <v>10.65</v>
      </c>
      <c r="Y2371" s="12">
        <v>10.96</v>
      </c>
      <c r="Z2371" s="12">
        <v>11.07</v>
      </c>
      <c r="AA2371" s="12">
        <v>11.15</v>
      </c>
      <c r="AB2371" s="12">
        <v>11.67</v>
      </c>
      <c r="AC2371" s="12">
        <v>12</v>
      </c>
      <c r="AD2371" s="12">
        <v>12.27</v>
      </c>
      <c r="AE2371" s="12">
        <v>12.53</v>
      </c>
      <c r="AF2371" s="12">
        <v>12.83</v>
      </c>
      <c r="AG2371" s="12">
        <v>13.49</v>
      </c>
      <c r="AH2371" s="12">
        <v>13.19</v>
      </c>
      <c r="AI2371" s="12">
        <v>12.85</v>
      </c>
      <c r="AJ2371" s="12">
        <v>12.6</v>
      </c>
      <c r="AK2371" s="12">
        <v>12.35</v>
      </c>
    </row>
    <row r="2372" spans="1:37" s="12" customFormat="1" x14ac:dyDescent="0.3">
      <c r="A2372" s="12" t="str">
        <f t="shared" si="59"/>
        <v>SDGbaseTRAv2_UrbAS_IRTv2C_GVAaclth</v>
      </c>
      <c r="B2372" s="10" t="s">
        <v>221</v>
      </c>
      <c r="C2372" s="11" t="s">
        <v>283</v>
      </c>
      <c r="D2372" s="15" t="s">
        <v>3</v>
      </c>
      <c r="E2372" s="12" t="s">
        <v>39</v>
      </c>
      <c r="F2372" s="12">
        <v>6.76</v>
      </c>
      <c r="G2372" s="12">
        <v>6.84</v>
      </c>
      <c r="H2372" s="12">
        <v>7.03</v>
      </c>
      <c r="I2372" s="12">
        <v>7.1</v>
      </c>
      <c r="J2372" s="12">
        <v>7.19</v>
      </c>
      <c r="K2372" s="12">
        <v>7.3</v>
      </c>
      <c r="L2372" s="12">
        <v>7.47</v>
      </c>
      <c r="M2372" s="12">
        <v>7.64</v>
      </c>
      <c r="N2372" s="12">
        <v>7.82</v>
      </c>
      <c r="O2372" s="12">
        <v>8.08</v>
      </c>
      <c r="P2372" s="12">
        <v>8.2799999999999994</v>
      </c>
      <c r="Q2372" s="12">
        <v>8.41</v>
      </c>
      <c r="R2372" s="12">
        <v>8.6999999999999993</v>
      </c>
      <c r="S2372" s="12">
        <v>8.9700000000000006</v>
      </c>
      <c r="T2372" s="12">
        <v>9.25</v>
      </c>
      <c r="U2372" s="12">
        <v>9.59</v>
      </c>
      <c r="V2372" s="12">
        <v>9.89</v>
      </c>
      <c r="W2372" s="12">
        <v>10.210000000000001</v>
      </c>
      <c r="X2372" s="12">
        <v>10.54</v>
      </c>
      <c r="Y2372" s="12">
        <v>10.81</v>
      </c>
      <c r="Z2372" s="12">
        <v>10.93</v>
      </c>
      <c r="AA2372" s="12">
        <v>11.04</v>
      </c>
      <c r="AB2372" s="12">
        <v>11.5</v>
      </c>
      <c r="AC2372" s="12">
        <v>11.79</v>
      </c>
      <c r="AD2372" s="12">
        <v>12.02</v>
      </c>
      <c r="AE2372" s="12">
        <v>12.25</v>
      </c>
      <c r="AF2372" s="12">
        <v>12.5</v>
      </c>
      <c r="AG2372" s="12">
        <v>13.01</v>
      </c>
      <c r="AH2372" s="12">
        <v>12.69</v>
      </c>
      <c r="AI2372" s="12">
        <v>12.39</v>
      </c>
      <c r="AJ2372" s="12">
        <v>12.17</v>
      </c>
      <c r="AK2372" s="12">
        <v>11.95</v>
      </c>
    </row>
    <row r="2373" spans="1:37" s="12" customFormat="1" x14ac:dyDescent="0.3">
      <c r="A2373" s="12" t="str">
        <f t="shared" si="59"/>
        <v>SDGbaseTRAv2_UrbAS_IRTv2C_GVAaleat</v>
      </c>
      <c r="B2373" s="10" t="s">
        <v>221</v>
      </c>
      <c r="C2373" s="11" t="s">
        <v>283</v>
      </c>
      <c r="D2373" s="15" t="s">
        <v>3</v>
      </c>
      <c r="E2373" s="12" t="s">
        <v>40</v>
      </c>
      <c r="F2373" s="12">
        <v>2.4500000000000002</v>
      </c>
      <c r="G2373" s="12">
        <v>2.64</v>
      </c>
      <c r="H2373" s="12">
        <v>2.7</v>
      </c>
      <c r="I2373" s="12">
        <v>2.62</v>
      </c>
      <c r="J2373" s="12">
        <v>2.61</v>
      </c>
      <c r="K2373" s="12">
        <v>2.65</v>
      </c>
      <c r="L2373" s="12">
        <v>2.74</v>
      </c>
      <c r="M2373" s="12">
        <v>2.86</v>
      </c>
      <c r="N2373" s="12">
        <v>2.97</v>
      </c>
      <c r="O2373" s="12">
        <v>3.51</v>
      </c>
      <c r="P2373" s="12">
        <v>3.72</v>
      </c>
      <c r="Q2373" s="12">
        <v>3.79</v>
      </c>
      <c r="R2373" s="12">
        <v>3.82</v>
      </c>
      <c r="S2373" s="12">
        <v>3.89</v>
      </c>
      <c r="T2373" s="12">
        <v>3.99</v>
      </c>
      <c r="U2373" s="12">
        <v>4.13</v>
      </c>
      <c r="V2373" s="12">
        <v>4.24</v>
      </c>
      <c r="W2373" s="12">
        <v>4.3899999999999997</v>
      </c>
      <c r="X2373" s="12">
        <v>4.57</v>
      </c>
      <c r="Y2373" s="12">
        <v>4.66</v>
      </c>
      <c r="Z2373" s="12">
        <v>4.8</v>
      </c>
      <c r="AA2373" s="12">
        <v>4.99</v>
      </c>
      <c r="AB2373" s="12">
        <v>5.22</v>
      </c>
      <c r="AC2373" s="12">
        <v>5.39</v>
      </c>
      <c r="AD2373" s="12">
        <v>5.53</v>
      </c>
      <c r="AE2373" s="12">
        <v>5.66</v>
      </c>
      <c r="AF2373" s="12">
        <v>5.8</v>
      </c>
      <c r="AG2373" s="12">
        <v>5.86</v>
      </c>
      <c r="AH2373" s="12">
        <v>5.55</v>
      </c>
      <c r="AI2373" s="12">
        <v>5.17</v>
      </c>
      <c r="AJ2373" s="12">
        <v>4.93</v>
      </c>
      <c r="AK2373" s="12">
        <v>4.72</v>
      </c>
    </row>
    <row r="2374" spans="1:37" s="12" customFormat="1" x14ac:dyDescent="0.3">
      <c r="A2374" s="12" t="str">
        <f t="shared" si="59"/>
        <v>SDGbaseTRAv2_UrbAS_IRTv2C_GVAafoot</v>
      </c>
      <c r="B2374" s="10" t="s">
        <v>221</v>
      </c>
      <c r="C2374" s="11" t="s">
        <v>283</v>
      </c>
      <c r="D2374" s="15" t="s">
        <v>3</v>
      </c>
      <c r="E2374" s="12" t="s">
        <v>41</v>
      </c>
      <c r="F2374" s="12">
        <v>1.91</v>
      </c>
      <c r="G2374" s="12">
        <v>1.99</v>
      </c>
      <c r="H2374" s="12">
        <v>2.04</v>
      </c>
      <c r="I2374" s="12">
        <v>2.06</v>
      </c>
      <c r="J2374" s="12">
        <v>2.09</v>
      </c>
      <c r="K2374" s="12">
        <v>2.12</v>
      </c>
      <c r="L2374" s="12">
        <v>2.17</v>
      </c>
      <c r="M2374" s="12">
        <v>2.2200000000000002</v>
      </c>
      <c r="N2374" s="12">
        <v>2.27</v>
      </c>
      <c r="O2374" s="12">
        <v>2.37</v>
      </c>
      <c r="P2374" s="12">
        <v>2.4300000000000002</v>
      </c>
      <c r="Q2374" s="12">
        <v>2.4700000000000002</v>
      </c>
      <c r="R2374" s="12">
        <v>2.56</v>
      </c>
      <c r="S2374" s="12">
        <v>2.63</v>
      </c>
      <c r="T2374" s="12">
        <v>2.71</v>
      </c>
      <c r="U2374" s="12">
        <v>2.8</v>
      </c>
      <c r="V2374" s="12">
        <v>2.88</v>
      </c>
      <c r="W2374" s="12">
        <v>2.97</v>
      </c>
      <c r="X2374" s="12">
        <v>3.07</v>
      </c>
      <c r="Y2374" s="12">
        <v>3.14</v>
      </c>
      <c r="Z2374" s="12">
        <v>3.16</v>
      </c>
      <c r="AA2374" s="12">
        <v>3.17</v>
      </c>
      <c r="AB2374" s="12">
        <v>3.34</v>
      </c>
      <c r="AC2374" s="12">
        <v>3.44</v>
      </c>
      <c r="AD2374" s="12">
        <v>3.51</v>
      </c>
      <c r="AE2374" s="12">
        <v>3.58</v>
      </c>
      <c r="AF2374" s="12">
        <v>3.66</v>
      </c>
      <c r="AG2374" s="12">
        <v>3.84</v>
      </c>
      <c r="AH2374" s="12">
        <v>3.75</v>
      </c>
      <c r="AI2374" s="12">
        <v>3.67</v>
      </c>
      <c r="AJ2374" s="12">
        <v>3.61</v>
      </c>
      <c r="AK2374" s="12">
        <v>3.55</v>
      </c>
    </row>
    <row r="2375" spans="1:37" s="12" customFormat="1" x14ac:dyDescent="0.3">
      <c r="A2375" s="12" t="str">
        <f t="shared" si="59"/>
        <v>SDGbaseTRAv2_UrbAS_IRTv2C_GVAawood</v>
      </c>
      <c r="B2375" s="10" t="s">
        <v>221</v>
      </c>
      <c r="C2375" s="11" t="s">
        <v>283</v>
      </c>
      <c r="D2375" s="15" t="s">
        <v>3</v>
      </c>
      <c r="E2375" s="12" t="s">
        <v>42</v>
      </c>
      <c r="F2375" s="12">
        <v>23.69</v>
      </c>
      <c r="G2375" s="12">
        <v>22.37</v>
      </c>
      <c r="H2375" s="12">
        <v>23.03</v>
      </c>
      <c r="I2375" s="12">
        <v>23.46</v>
      </c>
      <c r="J2375" s="12">
        <v>23.88</v>
      </c>
      <c r="K2375" s="12">
        <v>24.33</v>
      </c>
      <c r="L2375" s="12">
        <v>24.88</v>
      </c>
      <c r="M2375" s="12">
        <v>25.51</v>
      </c>
      <c r="N2375" s="12">
        <v>26.15</v>
      </c>
      <c r="O2375" s="12">
        <v>27.21</v>
      </c>
      <c r="P2375" s="12">
        <v>27.84</v>
      </c>
      <c r="Q2375" s="12">
        <v>28.37</v>
      </c>
      <c r="R2375" s="12">
        <v>29.15</v>
      </c>
      <c r="S2375" s="12">
        <v>30.09</v>
      </c>
      <c r="T2375" s="12">
        <v>31.07</v>
      </c>
      <c r="U2375" s="12">
        <v>32.14</v>
      </c>
      <c r="V2375" s="12">
        <v>33.200000000000003</v>
      </c>
      <c r="W2375" s="12">
        <v>34.36</v>
      </c>
      <c r="X2375" s="12">
        <v>35.58</v>
      </c>
      <c r="Y2375" s="12">
        <v>36.619999999999997</v>
      </c>
      <c r="Z2375" s="12">
        <v>37.1</v>
      </c>
      <c r="AA2375" s="12">
        <v>37.54</v>
      </c>
      <c r="AB2375" s="12">
        <v>38.74</v>
      </c>
      <c r="AC2375" s="12">
        <v>39.61</v>
      </c>
      <c r="AD2375" s="12">
        <v>40.44</v>
      </c>
      <c r="AE2375" s="12">
        <v>41.32</v>
      </c>
      <c r="AF2375" s="12">
        <v>42.29</v>
      </c>
      <c r="AG2375" s="12">
        <v>44</v>
      </c>
      <c r="AH2375" s="12">
        <v>43.54</v>
      </c>
      <c r="AI2375" s="12">
        <v>42.76</v>
      </c>
      <c r="AJ2375" s="12">
        <v>42.26</v>
      </c>
      <c r="AK2375" s="12">
        <v>41.74</v>
      </c>
    </row>
    <row r="2376" spans="1:37" s="12" customFormat="1" x14ac:dyDescent="0.3">
      <c r="A2376" s="12" t="str">
        <f t="shared" si="59"/>
        <v>SDGbaseTRAv2_UrbAS_IRTv2C_GVAapapr</v>
      </c>
      <c r="B2376" s="10" t="s">
        <v>221</v>
      </c>
      <c r="C2376" s="11" t="s">
        <v>283</v>
      </c>
      <c r="D2376" s="15" t="s">
        <v>3</v>
      </c>
      <c r="E2376" s="12" t="s">
        <v>43</v>
      </c>
      <c r="F2376" s="12">
        <v>24.02</v>
      </c>
      <c r="G2376" s="12">
        <v>23.66</v>
      </c>
      <c r="H2376" s="12">
        <v>24.58</v>
      </c>
      <c r="I2376" s="12">
        <v>24.84</v>
      </c>
      <c r="J2376" s="12">
        <v>24.91</v>
      </c>
      <c r="K2376" s="12">
        <v>25.5</v>
      </c>
      <c r="L2376" s="12">
        <v>26.04</v>
      </c>
      <c r="M2376" s="12">
        <v>26.3</v>
      </c>
      <c r="N2376" s="12">
        <v>26.97</v>
      </c>
      <c r="O2376" s="12">
        <v>28.05</v>
      </c>
      <c r="P2376" s="12">
        <v>28.71</v>
      </c>
      <c r="Q2376" s="12">
        <v>29.26</v>
      </c>
      <c r="R2376" s="12">
        <v>31.01</v>
      </c>
      <c r="S2376" s="12">
        <v>31.9</v>
      </c>
      <c r="T2376" s="12">
        <v>32.880000000000003</v>
      </c>
      <c r="U2376" s="12">
        <v>34.03</v>
      </c>
      <c r="V2376" s="12">
        <v>35.1</v>
      </c>
      <c r="W2376" s="12">
        <v>36.29</v>
      </c>
      <c r="X2376" s="12">
        <v>37.54</v>
      </c>
      <c r="Y2376" s="12">
        <v>38.56</v>
      </c>
      <c r="Z2376" s="12">
        <v>38.950000000000003</v>
      </c>
      <c r="AA2376" s="12">
        <v>39.24</v>
      </c>
      <c r="AB2376" s="12">
        <v>40.65</v>
      </c>
      <c r="AC2376" s="12">
        <v>41.63</v>
      </c>
      <c r="AD2376" s="12">
        <v>42.43</v>
      </c>
      <c r="AE2376" s="12">
        <v>43.25</v>
      </c>
      <c r="AF2376" s="12">
        <v>44.14</v>
      </c>
      <c r="AG2376" s="12">
        <v>46.04</v>
      </c>
      <c r="AH2376" s="12">
        <v>45.29</v>
      </c>
      <c r="AI2376" s="12">
        <v>44.29</v>
      </c>
      <c r="AJ2376" s="12">
        <v>43.55</v>
      </c>
      <c r="AK2376" s="12">
        <v>42.83</v>
      </c>
    </row>
    <row r="2377" spans="1:37" s="12" customFormat="1" x14ac:dyDescent="0.3">
      <c r="A2377" s="12" t="str">
        <f t="shared" si="59"/>
        <v>SDGbaseTRAv2_UrbAS_IRTv2C_GVAaprnt</v>
      </c>
      <c r="B2377" s="10" t="s">
        <v>221</v>
      </c>
      <c r="C2377" s="11" t="s">
        <v>283</v>
      </c>
      <c r="D2377" s="15" t="s">
        <v>3</v>
      </c>
      <c r="E2377" s="12" t="s">
        <v>44</v>
      </c>
      <c r="F2377" s="12">
        <v>16.78</v>
      </c>
      <c r="G2377" s="12">
        <v>17.13</v>
      </c>
      <c r="H2377" s="12">
        <v>17.73</v>
      </c>
      <c r="I2377" s="12">
        <v>17.95</v>
      </c>
      <c r="J2377" s="12">
        <v>18.07</v>
      </c>
      <c r="K2377" s="12">
        <v>18.41</v>
      </c>
      <c r="L2377" s="12">
        <v>18.87</v>
      </c>
      <c r="M2377" s="12">
        <v>19.38</v>
      </c>
      <c r="N2377" s="12">
        <v>19.899999999999999</v>
      </c>
      <c r="O2377" s="12">
        <v>20.170000000000002</v>
      </c>
      <c r="P2377" s="12">
        <v>20.65</v>
      </c>
      <c r="Q2377" s="12">
        <v>21.14</v>
      </c>
      <c r="R2377" s="12">
        <v>21.99</v>
      </c>
      <c r="S2377" s="12">
        <v>22.78</v>
      </c>
      <c r="T2377" s="12">
        <v>23.62</v>
      </c>
      <c r="U2377" s="12">
        <v>24.61</v>
      </c>
      <c r="V2377" s="12">
        <v>25.56</v>
      </c>
      <c r="W2377" s="12">
        <v>26.56</v>
      </c>
      <c r="X2377" s="12">
        <v>27.57</v>
      </c>
      <c r="Y2377" s="12">
        <v>28.46</v>
      </c>
      <c r="Z2377" s="12">
        <v>28.89</v>
      </c>
      <c r="AA2377" s="12">
        <v>29.36</v>
      </c>
      <c r="AB2377" s="12">
        <v>30.44</v>
      </c>
      <c r="AC2377" s="12">
        <v>31.27</v>
      </c>
      <c r="AD2377" s="12">
        <v>32.04</v>
      </c>
      <c r="AE2377" s="12">
        <v>32.86</v>
      </c>
      <c r="AF2377" s="12">
        <v>33.72</v>
      </c>
      <c r="AG2377" s="12">
        <v>35.18</v>
      </c>
      <c r="AH2377" s="12">
        <v>34.11</v>
      </c>
      <c r="AI2377" s="12">
        <v>33.07</v>
      </c>
      <c r="AJ2377" s="12">
        <v>32.31</v>
      </c>
      <c r="AK2377" s="12">
        <v>31.6</v>
      </c>
    </row>
    <row r="2378" spans="1:37" s="12" customFormat="1" x14ac:dyDescent="0.3">
      <c r="A2378" s="12" t="str">
        <f t="shared" si="59"/>
        <v>SDGbaseTRAv2_UrbAS_IRTv2C_GVAapetr</v>
      </c>
      <c r="B2378" s="10" t="s">
        <v>221</v>
      </c>
      <c r="C2378" s="11" t="s">
        <v>283</v>
      </c>
      <c r="D2378" s="15" t="s">
        <v>3</v>
      </c>
      <c r="E2378" s="12" t="s">
        <v>45</v>
      </c>
      <c r="F2378" s="12">
        <v>46.32</v>
      </c>
      <c r="G2378" s="12">
        <v>33.58</v>
      </c>
      <c r="H2378" s="12">
        <v>28.1</v>
      </c>
      <c r="I2378" s="12">
        <v>24.86</v>
      </c>
      <c r="J2378" s="12">
        <v>22.98</v>
      </c>
      <c r="K2378" s="12">
        <v>22.09</v>
      </c>
      <c r="L2378" s="12">
        <v>21.67</v>
      </c>
      <c r="M2378" s="12">
        <v>22.14</v>
      </c>
      <c r="N2378" s="12">
        <v>22.65</v>
      </c>
      <c r="O2378" s="12">
        <v>18.920000000000002</v>
      </c>
      <c r="P2378" s="12">
        <v>15.98</v>
      </c>
      <c r="Q2378" s="12">
        <v>15.14</v>
      </c>
      <c r="R2378" s="12">
        <v>14.69</v>
      </c>
      <c r="S2378" s="12">
        <v>14.56</v>
      </c>
      <c r="T2378" s="12">
        <v>14.48</v>
      </c>
      <c r="U2378" s="12">
        <v>14.47</v>
      </c>
      <c r="V2378" s="12">
        <v>14.27</v>
      </c>
      <c r="W2378" s="12">
        <v>14.3</v>
      </c>
      <c r="X2378" s="12">
        <v>14.69</v>
      </c>
      <c r="Y2378" s="12">
        <v>14.48</v>
      </c>
      <c r="Z2378" s="12">
        <v>14.5</v>
      </c>
      <c r="AA2378" s="12">
        <v>14.6</v>
      </c>
      <c r="AB2378" s="12">
        <v>13.81</v>
      </c>
      <c r="AC2378" s="12">
        <v>12.3</v>
      </c>
      <c r="AD2378" s="12">
        <v>10.75</v>
      </c>
      <c r="AE2378" s="12">
        <v>9.24</v>
      </c>
      <c r="AF2378" s="12">
        <v>7.79</v>
      </c>
      <c r="AG2378" s="12">
        <v>5.9</v>
      </c>
      <c r="AH2378" s="12">
        <v>4.2300000000000004</v>
      </c>
      <c r="AI2378" s="12">
        <v>2.65</v>
      </c>
      <c r="AJ2378" s="12">
        <v>1.41</v>
      </c>
      <c r="AK2378" s="12">
        <v>0.45</v>
      </c>
    </row>
    <row r="2379" spans="1:37" s="12" customFormat="1" x14ac:dyDescent="0.3">
      <c r="A2379" s="12" t="str">
        <f t="shared" si="59"/>
        <v>SDGbaseTRAv2_UrbAS_IRTv2C_GVAahydr</v>
      </c>
      <c r="B2379" s="10" t="s">
        <v>221</v>
      </c>
      <c r="C2379" s="11" t="s">
        <v>283</v>
      </c>
      <c r="D2379" s="15" t="s">
        <v>3</v>
      </c>
      <c r="E2379" s="12" t="s">
        <v>46</v>
      </c>
      <c r="F2379" s="12">
        <v>0.12</v>
      </c>
      <c r="G2379" s="12">
        <v>0.33</v>
      </c>
      <c r="H2379" s="12">
        <v>0.84</v>
      </c>
      <c r="I2379" s="12">
        <v>1.97</v>
      </c>
      <c r="J2379" s="12">
        <v>1.95</v>
      </c>
      <c r="K2379" s="12">
        <v>1.97</v>
      </c>
      <c r="L2379" s="12">
        <v>1.99</v>
      </c>
      <c r="M2379" s="12">
        <v>2.02</v>
      </c>
      <c r="N2379" s="12">
        <v>2.04</v>
      </c>
      <c r="O2379" s="12">
        <v>2.2000000000000002</v>
      </c>
      <c r="P2379" s="12">
        <v>2.23</v>
      </c>
      <c r="Q2379" s="12">
        <v>2.4900000000000002</v>
      </c>
      <c r="R2379" s="12">
        <v>2.52</v>
      </c>
      <c r="S2379" s="12">
        <v>2.54</v>
      </c>
      <c r="T2379" s="12">
        <v>2.56</v>
      </c>
      <c r="U2379" s="12">
        <v>2.58</v>
      </c>
      <c r="V2379" s="12">
        <v>2.59</v>
      </c>
      <c r="W2379" s="12">
        <v>2.61</v>
      </c>
      <c r="X2379" s="12">
        <v>-2.23</v>
      </c>
      <c r="Y2379" s="12">
        <v>-2.71</v>
      </c>
      <c r="Z2379" s="12">
        <v>136.01</v>
      </c>
      <c r="AA2379" s="12">
        <v>264.22000000000003</v>
      </c>
      <c r="AB2379" s="12">
        <v>163.78</v>
      </c>
      <c r="AC2379" s="12">
        <v>124.94</v>
      </c>
      <c r="AD2379" s="12">
        <v>142.9</v>
      </c>
      <c r="AE2379" s="12">
        <v>170.52</v>
      </c>
      <c r="AF2379" s="12">
        <v>201.25</v>
      </c>
      <c r="AG2379" s="12">
        <v>16.38</v>
      </c>
      <c r="AH2379" s="12">
        <v>15.36</v>
      </c>
      <c r="AI2379" s="12">
        <v>13.04</v>
      </c>
      <c r="AJ2379" s="12">
        <v>10.54</v>
      </c>
      <c r="AK2379" s="12">
        <v>7.93</v>
      </c>
    </row>
    <row r="2380" spans="1:37" s="12" customFormat="1" x14ac:dyDescent="0.3">
      <c r="A2380" s="12" t="str">
        <f t="shared" si="59"/>
        <v>SDGbaseTRAv2_UrbAS_IRTv2C_GVAaammo</v>
      </c>
      <c r="B2380" s="10" t="s">
        <v>221</v>
      </c>
      <c r="C2380" s="11" t="s">
        <v>283</v>
      </c>
      <c r="D2380" s="15" t="s">
        <v>3</v>
      </c>
      <c r="E2380" s="12" t="s">
        <v>47</v>
      </c>
      <c r="F2380" s="12">
        <v>2.4900000000000002</v>
      </c>
      <c r="G2380" s="12">
        <v>2.42</v>
      </c>
      <c r="H2380" s="12">
        <v>2.41</v>
      </c>
      <c r="I2380" s="12">
        <v>2.4300000000000002</v>
      </c>
      <c r="J2380" s="12">
        <v>2.44</v>
      </c>
      <c r="K2380" s="12">
        <v>2.46</v>
      </c>
      <c r="L2380" s="12">
        <v>2.4900000000000002</v>
      </c>
      <c r="M2380" s="12">
        <v>2.54</v>
      </c>
      <c r="N2380" s="12">
        <v>2.57</v>
      </c>
      <c r="O2380" s="12">
        <v>2.52</v>
      </c>
      <c r="P2380" s="12">
        <v>2.52</v>
      </c>
      <c r="Q2380" s="12">
        <v>2.5499999999999998</v>
      </c>
      <c r="R2380" s="12">
        <v>2.61</v>
      </c>
      <c r="S2380" s="12">
        <v>2.67</v>
      </c>
      <c r="T2380" s="12">
        <v>2.74</v>
      </c>
      <c r="U2380" s="12">
        <v>2.81</v>
      </c>
      <c r="V2380" s="12">
        <v>2.88</v>
      </c>
      <c r="W2380" s="12">
        <v>2.96</v>
      </c>
      <c r="X2380" s="12">
        <v>3.04</v>
      </c>
      <c r="Y2380" s="12">
        <v>3.1</v>
      </c>
      <c r="Z2380" s="12">
        <v>3.04</v>
      </c>
      <c r="AA2380" s="12">
        <v>2.99</v>
      </c>
      <c r="AB2380" s="12">
        <v>2.91</v>
      </c>
      <c r="AC2380" s="12">
        <v>2.82</v>
      </c>
      <c r="AD2380" s="12">
        <v>2.73</v>
      </c>
      <c r="AE2380" s="12">
        <v>2.67</v>
      </c>
      <c r="AF2380" s="12">
        <v>2.62</v>
      </c>
      <c r="AG2380" s="12">
        <v>2.68</v>
      </c>
      <c r="AH2380" s="12">
        <v>2.4900000000000002</v>
      </c>
      <c r="AI2380" s="12">
        <v>2.31</v>
      </c>
      <c r="AJ2380" s="12">
        <v>2.17</v>
      </c>
      <c r="AK2380" s="12">
        <v>2.0499999999999998</v>
      </c>
    </row>
    <row r="2381" spans="1:37" s="12" customFormat="1" x14ac:dyDescent="0.3">
      <c r="A2381" s="12" t="str">
        <f t="shared" si="59"/>
        <v>SDGbaseTRAv2_UrbAS_IRTv2C_GVAabchm</v>
      </c>
      <c r="B2381" s="10" t="s">
        <v>221</v>
      </c>
      <c r="C2381" s="11" t="s">
        <v>283</v>
      </c>
      <c r="D2381" s="15" t="s">
        <v>3</v>
      </c>
      <c r="E2381" s="12" t="s">
        <v>48</v>
      </c>
      <c r="F2381" s="12">
        <v>22.37</v>
      </c>
      <c r="G2381" s="12">
        <v>28.3</v>
      </c>
      <c r="H2381" s="12">
        <v>29.83</v>
      </c>
      <c r="I2381" s="12">
        <v>29.04</v>
      </c>
      <c r="J2381" s="12">
        <v>29.19</v>
      </c>
      <c r="K2381" s="12">
        <v>30.24</v>
      </c>
      <c r="L2381" s="12">
        <v>31.27</v>
      </c>
      <c r="M2381" s="12">
        <v>32.56</v>
      </c>
      <c r="N2381" s="12">
        <v>33.65</v>
      </c>
      <c r="O2381" s="12">
        <v>40.1</v>
      </c>
      <c r="P2381" s="12">
        <v>41.44</v>
      </c>
      <c r="Q2381" s="12">
        <v>41.44</v>
      </c>
      <c r="R2381" s="12">
        <v>42.32</v>
      </c>
      <c r="S2381" s="12">
        <v>43.03</v>
      </c>
      <c r="T2381" s="12">
        <v>43.74</v>
      </c>
      <c r="U2381" s="12">
        <v>44.39</v>
      </c>
      <c r="V2381" s="12">
        <v>44.53</v>
      </c>
      <c r="W2381" s="12">
        <v>45.23</v>
      </c>
      <c r="X2381" s="12">
        <v>46.33</v>
      </c>
      <c r="Y2381" s="12">
        <v>46.37</v>
      </c>
      <c r="Z2381" s="12">
        <v>41.98</v>
      </c>
      <c r="AA2381" s="12">
        <v>34.78</v>
      </c>
      <c r="AB2381" s="12">
        <v>37.43</v>
      </c>
      <c r="AC2381" s="12">
        <v>36.44</v>
      </c>
      <c r="AD2381" s="12">
        <v>33.159999999999997</v>
      </c>
      <c r="AE2381" s="12">
        <v>29.78</v>
      </c>
      <c r="AF2381" s="12">
        <v>26.66</v>
      </c>
      <c r="AG2381" s="12">
        <v>28.58</v>
      </c>
      <c r="AH2381" s="12">
        <v>25.6</v>
      </c>
      <c r="AI2381" s="12">
        <v>21.71</v>
      </c>
      <c r="AJ2381" s="12">
        <v>18.32</v>
      </c>
      <c r="AK2381" s="12">
        <v>15.33</v>
      </c>
    </row>
    <row r="2382" spans="1:37" s="12" customFormat="1" x14ac:dyDescent="0.3">
      <c r="A2382" s="12" t="str">
        <f t="shared" si="59"/>
        <v>SDGbaseTRAv2_UrbAS_IRTv2C_GVAaochm</v>
      </c>
      <c r="B2382" s="10" t="s">
        <v>221</v>
      </c>
      <c r="C2382" s="11" t="s">
        <v>283</v>
      </c>
      <c r="D2382" s="15" t="s">
        <v>3</v>
      </c>
      <c r="E2382" s="12" t="s">
        <v>49</v>
      </c>
      <c r="F2382" s="12">
        <v>34.24</v>
      </c>
      <c r="G2382" s="12">
        <v>40.64</v>
      </c>
      <c r="H2382" s="12">
        <v>42.14</v>
      </c>
      <c r="I2382" s="12">
        <v>41.07</v>
      </c>
      <c r="J2382" s="12">
        <v>41.4</v>
      </c>
      <c r="K2382" s="12">
        <v>42.35</v>
      </c>
      <c r="L2382" s="12">
        <v>43.31</v>
      </c>
      <c r="M2382" s="12">
        <v>44.54</v>
      </c>
      <c r="N2382" s="12">
        <v>45.61</v>
      </c>
      <c r="O2382" s="12">
        <v>54.31</v>
      </c>
      <c r="P2382" s="12">
        <v>55.71</v>
      </c>
      <c r="Q2382" s="12">
        <v>55.36</v>
      </c>
      <c r="R2382" s="12">
        <v>55.7</v>
      </c>
      <c r="S2382" s="12">
        <v>56</v>
      </c>
      <c r="T2382" s="12">
        <v>56.47</v>
      </c>
      <c r="U2382" s="12">
        <v>56.94</v>
      </c>
      <c r="V2382" s="12">
        <v>56.82</v>
      </c>
      <c r="W2382" s="12">
        <v>57.43</v>
      </c>
      <c r="X2382" s="12">
        <v>58.55</v>
      </c>
      <c r="Y2382" s="12">
        <v>58.55</v>
      </c>
      <c r="Z2382" s="12">
        <v>55.86</v>
      </c>
      <c r="AA2382" s="12">
        <v>50.53</v>
      </c>
      <c r="AB2382" s="12">
        <v>51.15</v>
      </c>
      <c r="AC2382" s="12">
        <v>48.76</v>
      </c>
      <c r="AD2382" s="12">
        <v>44.62</v>
      </c>
      <c r="AE2382" s="12">
        <v>40.44</v>
      </c>
      <c r="AF2382" s="12">
        <v>36.619999999999997</v>
      </c>
      <c r="AG2382" s="12">
        <v>36.33</v>
      </c>
      <c r="AH2382" s="12">
        <v>33.07</v>
      </c>
      <c r="AI2382" s="12">
        <v>28.59</v>
      </c>
      <c r="AJ2382" s="12">
        <v>24.61</v>
      </c>
      <c r="AK2382" s="12">
        <v>21.08</v>
      </c>
    </row>
    <row r="2383" spans="1:37" s="12" customFormat="1" x14ac:dyDescent="0.3">
      <c r="A2383" s="12" t="str">
        <f t="shared" si="59"/>
        <v>SDGbaseTRAv2_UrbAS_IRTv2C_GVAarubb</v>
      </c>
      <c r="B2383" s="10" t="s">
        <v>221</v>
      </c>
      <c r="C2383" s="11" t="s">
        <v>283</v>
      </c>
      <c r="D2383" s="15" t="s">
        <v>3</v>
      </c>
      <c r="E2383" s="12" t="s">
        <v>50</v>
      </c>
      <c r="F2383" s="12">
        <v>6.77</v>
      </c>
      <c r="G2383" s="12">
        <v>6.48</v>
      </c>
      <c r="H2383" s="12">
        <v>6.74</v>
      </c>
      <c r="I2383" s="12">
        <v>6.77</v>
      </c>
      <c r="J2383" s="12">
        <v>6.84</v>
      </c>
      <c r="K2383" s="12">
        <v>7.02</v>
      </c>
      <c r="L2383" s="12">
        <v>7.23</v>
      </c>
      <c r="M2383" s="12">
        <v>7.45</v>
      </c>
      <c r="N2383" s="12">
        <v>7.67</v>
      </c>
      <c r="O2383" s="12">
        <v>8.18</v>
      </c>
      <c r="P2383" s="12">
        <v>8.4600000000000009</v>
      </c>
      <c r="Q2383" s="12">
        <v>8.67</v>
      </c>
      <c r="R2383" s="12">
        <v>9.02</v>
      </c>
      <c r="S2383" s="12">
        <v>9.33</v>
      </c>
      <c r="T2383" s="12">
        <v>9.66</v>
      </c>
      <c r="U2383" s="12">
        <v>10.050000000000001</v>
      </c>
      <c r="V2383" s="12">
        <v>10.42</v>
      </c>
      <c r="W2383" s="12">
        <v>10.82</v>
      </c>
      <c r="X2383" s="12">
        <v>11.2</v>
      </c>
      <c r="Y2383" s="12">
        <v>11.5</v>
      </c>
      <c r="Z2383" s="12">
        <v>11.28</v>
      </c>
      <c r="AA2383" s="12">
        <v>10.97</v>
      </c>
      <c r="AB2383" s="12">
        <v>11.96</v>
      </c>
      <c r="AC2383" s="12">
        <v>12.62</v>
      </c>
      <c r="AD2383" s="12">
        <v>13.01</v>
      </c>
      <c r="AE2383" s="12">
        <v>13.34</v>
      </c>
      <c r="AF2383" s="12">
        <v>13.67</v>
      </c>
      <c r="AG2383" s="12">
        <v>15.08</v>
      </c>
      <c r="AH2383" s="12">
        <v>15.02</v>
      </c>
      <c r="AI2383" s="12">
        <v>14.84</v>
      </c>
      <c r="AJ2383" s="12">
        <v>14.72</v>
      </c>
      <c r="AK2383" s="12">
        <v>14.58</v>
      </c>
    </row>
    <row r="2384" spans="1:37" s="12" customFormat="1" x14ac:dyDescent="0.3">
      <c r="A2384" s="12" t="str">
        <f t="shared" si="59"/>
        <v>SDGbaseTRAv2_UrbAS_IRTv2C_GVAaplas</v>
      </c>
      <c r="B2384" s="10" t="s">
        <v>221</v>
      </c>
      <c r="C2384" s="11" t="s">
        <v>283</v>
      </c>
      <c r="D2384" s="15" t="s">
        <v>3</v>
      </c>
      <c r="E2384" s="12" t="s">
        <v>51</v>
      </c>
      <c r="F2384" s="12">
        <v>15.43</v>
      </c>
      <c r="G2384" s="12">
        <v>15.29</v>
      </c>
      <c r="H2384" s="12">
        <v>15.75</v>
      </c>
      <c r="I2384" s="12">
        <v>15.97</v>
      </c>
      <c r="J2384" s="12">
        <v>16.2</v>
      </c>
      <c r="K2384" s="12">
        <v>16.5</v>
      </c>
      <c r="L2384" s="12">
        <v>16.89</v>
      </c>
      <c r="M2384" s="12">
        <v>17.34</v>
      </c>
      <c r="N2384" s="12">
        <v>17.78</v>
      </c>
      <c r="O2384" s="12">
        <v>18.34</v>
      </c>
      <c r="P2384" s="12">
        <v>18.79</v>
      </c>
      <c r="Q2384" s="12">
        <v>19.16</v>
      </c>
      <c r="R2384" s="12">
        <v>19.78</v>
      </c>
      <c r="S2384" s="12">
        <v>20.420000000000002</v>
      </c>
      <c r="T2384" s="12">
        <v>21.09</v>
      </c>
      <c r="U2384" s="12">
        <v>21.87</v>
      </c>
      <c r="V2384" s="12">
        <v>22.62</v>
      </c>
      <c r="W2384" s="12">
        <v>23.39</v>
      </c>
      <c r="X2384" s="12">
        <v>24.22</v>
      </c>
      <c r="Y2384" s="12">
        <v>24.91</v>
      </c>
      <c r="Z2384" s="12">
        <v>25.05</v>
      </c>
      <c r="AA2384" s="12">
        <v>25.19</v>
      </c>
      <c r="AB2384" s="12">
        <v>26.13</v>
      </c>
      <c r="AC2384" s="12">
        <v>26.74</v>
      </c>
      <c r="AD2384" s="12">
        <v>27.23</v>
      </c>
      <c r="AE2384" s="12">
        <v>27.75</v>
      </c>
      <c r="AF2384" s="12">
        <v>28.32</v>
      </c>
      <c r="AG2384" s="12">
        <v>29.66</v>
      </c>
      <c r="AH2384" s="12">
        <v>28.69</v>
      </c>
      <c r="AI2384" s="12">
        <v>27.78</v>
      </c>
      <c r="AJ2384" s="12">
        <v>27.06</v>
      </c>
      <c r="AK2384" s="12">
        <v>26.4</v>
      </c>
    </row>
    <row r="2385" spans="1:37" s="12" customFormat="1" x14ac:dyDescent="0.3">
      <c r="A2385" s="12" t="str">
        <f t="shared" si="59"/>
        <v>SDGbaseTRAv2_UrbAS_IRTv2C_GVAanmet</v>
      </c>
      <c r="B2385" s="10" t="s">
        <v>221</v>
      </c>
      <c r="C2385" s="11" t="s">
        <v>283</v>
      </c>
      <c r="D2385" s="15" t="s">
        <v>3</v>
      </c>
      <c r="E2385" s="12" t="s">
        <v>52</v>
      </c>
      <c r="F2385" s="12">
        <v>17.63</v>
      </c>
      <c r="G2385" s="12">
        <v>17.63</v>
      </c>
      <c r="H2385" s="12">
        <v>18.12</v>
      </c>
      <c r="I2385" s="12">
        <v>18.63</v>
      </c>
      <c r="J2385" s="12">
        <v>19.38</v>
      </c>
      <c r="K2385" s="12">
        <v>19.690000000000001</v>
      </c>
      <c r="L2385" s="12">
        <v>20.14</v>
      </c>
      <c r="M2385" s="12">
        <v>20.7</v>
      </c>
      <c r="N2385" s="12">
        <v>21.29</v>
      </c>
      <c r="O2385" s="12">
        <v>22.22</v>
      </c>
      <c r="P2385" s="12">
        <v>22.9</v>
      </c>
      <c r="Q2385" s="12">
        <v>23.47</v>
      </c>
      <c r="R2385" s="12">
        <v>24.07</v>
      </c>
      <c r="S2385" s="12">
        <v>24.92</v>
      </c>
      <c r="T2385" s="12">
        <v>25.8</v>
      </c>
      <c r="U2385" s="12">
        <v>26.82</v>
      </c>
      <c r="V2385" s="12">
        <v>27.86</v>
      </c>
      <c r="W2385" s="12">
        <v>28.92</v>
      </c>
      <c r="X2385" s="12">
        <v>29.9</v>
      </c>
      <c r="Y2385" s="12">
        <v>30.81</v>
      </c>
      <c r="Z2385" s="12">
        <v>31.34</v>
      </c>
      <c r="AA2385" s="12">
        <v>31.87</v>
      </c>
      <c r="AB2385" s="12">
        <v>33.01</v>
      </c>
      <c r="AC2385" s="12">
        <v>33.93</v>
      </c>
      <c r="AD2385" s="12">
        <v>34.85</v>
      </c>
      <c r="AE2385" s="12">
        <v>35.82</v>
      </c>
      <c r="AF2385" s="12">
        <v>36.83</v>
      </c>
      <c r="AG2385" s="12">
        <v>38.32</v>
      </c>
      <c r="AH2385" s="12">
        <v>37.49</v>
      </c>
      <c r="AI2385" s="12">
        <v>36.6</v>
      </c>
      <c r="AJ2385" s="12">
        <v>36.01</v>
      </c>
      <c r="AK2385" s="12">
        <v>35.43</v>
      </c>
    </row>
    <row r="2386" spans="1:37" s="12" customFormat="1" x14ac:dyDescent="0.3">
      <c r="A2386" s="12" t="str">
        <f t="shared" si="59"/>
        <v>SDGbaseTRAv2_UrbAS_IRTv2C_GVAairon</v>
      </c>
      <c r="B2386" s="10" t="s">
        <v>221</v>
      </c>
      <c r="C2386" s="11" t="s">
        <v>283</v>
      </c>
      <c r="D2386" s="15" t="s">
        <v>3</v>
      </c>
      <c r="E2386" s="12" t="s">
        <v>53</v>
      </c>
      <c r="F2386" s="12">
        <v>20.84</v>
      </c>
      <c r="G2386" s="12">
        <v>23.56</v>
      </c>
      <c r="H2386" s="12">
        <v>23.36</v>
      </c>
      <c r="I2386" s="12">
        <v>23.12</v>
      </c>
      <c r="J2386" s="12">
        <v>23.09</v>
      </c>
      <c r="K2386" s="12">
        <v>23.23</v>
      </c>
      <c r="L2386" s="12">
        <v>23.6</v>
      </c>
      <c r="M2386" s="12">
        <v>24.24</v>
      </c>
      <c r="N2386" s="12">
        <v>24.8</v>
      </c>
      <c r="O2386" s="12">
        <v>25.87</v>
      </c>
      <c r="P2386" s="12">
        <v>26.51</v>
      </c>
      <c r="Q2386" s="12">
        <v>26.91</v>
      </c>
      <c r="R2386" s="12">
        <v>27.42</v>
      </c>
      <c r="S2386" s="12">
        <v>28.09</v>
      </c>
      <c r="T2386" s="12">
        <v>28.8</v>
      </c>
      <c r="U2386" s="12">
        <v>29.69</v>
      </c>
      <c r="V2386" s="12">
        <v>30.82</v>
      </c>
      <c r="W2386" s="12">
        <v>31.84</v>
      </c>
      <c r="X2386" s="12">
        <v>32.630000000000003</v>
      </c>
      <c r="Y2386" s="12">
        <v>33.479999999999997</v>
      </c>
      <c r="Z2386" s="12">
        <v>32.79</v>
      </c>
      <c r="AA2386" s="12">
        <v>32.76</v>
      </c>
      <c r="AB2386" s="12">
        <v>33.44</v>
      </c>
      <c r="AC2386" s="12">
        <v>34.03</v>
      </c>
      <c r="AD2386" s="12">
        <v>34.770000000000003</v>
      </c>
      <c r="AE2386" s="12">
        <v>35.65</v>
      </c>
      <c r="AF2386" s="12">
        <v>36.6</v>
      </c>
      <c r="AG2386" s="12">
        <v>38.75</v>
      </c>
      <c r="AH2386" s="12">
        <v>36.83</v>
      </c>
      <c r="AI2386" s="12">
        <v>35.54</v>
      </c>
      <c r="AJ2386" s="12">
        <v>34.75</v>
      </c>
      <c r="AK2386" s="12">
        <v>34.1</v>
      </c>
    </row>
    <row r="2387" spans="1:37" s="12" customFormat="1" x14ac:dyDescent="0.3">
      <c r="A2387" s="12" t="str">
        <f t="shared" si="59"/>
        <v>SDGbaseTRAv2_UrbAS_IRTv2C_GVAanfrm</v>
      </c>
      <c r="B2387" s="10" t="s">
        <v>221</v>
      </c>
      <c r="C2387" s="11" t="s">
        <v>283</v>
      </c>
      <c r="D2387" s="15" t="s">
        <v>3</v>
      </c>
      <c r="E2387" s="12" t="s">
        <v>54</v>
      </c>
      <c r="F2387" s="12">
        <v>13.07</v>
      </c>
      <c r="G2387" s="12">
        <v>13.67</v>
      </c>
      <c r="H2387" s="12">
        <v>12.56</v>
      </c>
      <c r="I2387" s="12">
        <v>11.13</v>
      </c>
      <c r="J2387" s="12">
        <v>10.59</v>
      </c>
      <c r="K2387" s="12">
        <v>10.63</v>
      </c>
      <c r="L2387" s="12">
        <v>11.12</v>
      </c>
      <c r="M2387" s="12">
        <v>12.67</v>
      </c>
      <c r="N2387" s="12">
        <v>13.81</v>
      </c>
      <c r="O2387" s="12">
        <v>17.75</v>
      </c>
      <c r="P2387" s="12">
        <v>19.05</v>
      </c>
      <c r="Q2387" s="12">
        <v>19.13</v>
      </c>
      <c r="R2387" s="12">
        <v>19.21</v>
      </c>
      <c r="S2387" s="12">
        <v>19.66</v>
      </c>
      <c r="T2387" s="12">
        <v>20.23</v>
      </c>
      <c r="U2387" s="12">
        <v>21.19</v>
      </c>
      <c r="V2387" s="12">
        <v>23.65</v>
      </c>
      <c r="W2387" s="12">
        <v>25.52</v>
      </c>
      <c r="X2387" s="12">
        <v>25.67</v>
      </c>
      <c r="Y2387" s="12">
        <v>26.71</v>
      </c>
      <c r="Z2387" s="12">
        <v>22.45</v>
      </c>
      <c r="AA2387" s="12">
        <v>21.06</v>
      </c>
      <c r="AB2387" s="12">
        <v>19.18</v>
      </c>
      <c r="AC2387" s="12">
        <v>18.510000000000002</v>
      </c>
      <c r="AD2387" s="12">
        <v>19.13</v>
      </c>
      <c r="AE2387" s="12">
        <v>20.16</v>
      </c>
      <c r="AF2387" s="12">
        <v>21.29</v>
      </c>
      <c r="AG2387" s="12">
        <v>24.87</v>
      </c>
      <c r="AH2387" s="12">
        <v>19.11</v>
      </c>
      <c r="AI2387" s="12">
        <v>15.95</v>
      </c>
      <c r="AJ2387" s="12">
        <v>14.6</v>
      </c>
      <c r="AK2387" s="12">
        <v>13.7</v>
      </c>
    </row>
    <row r="2388" spans="1:37" s="12" customFormat="1" x14ac:dyDescent="0.3">
      <c r="A2388" s="12" t="str">
        <f t="shared" si="59"/>
        <v>SDGbaseTRAv2_UrbAS_IRTv2C_GVAametp</v>
      </c>
      <c r="B2388" s="10" t="s">
        <v>221</v>
      </c>
      <c r="C2388" s="11" t="s">
        <v>283</v>
      </c>
      <c r="D2388" s="15" t="s">
        <v>3</v>
      </c>
      <c r="E2388" s="12" t="s">
        <v>55</v>
      </c>
      <c r="F2388" s="12">
        <v>33.25</v>
      </c>
      <c r="G2388" s="12">
        <v>35.78</v>
      </c>
      <c r="H2388" s="12">
        <v>36.78</v>
      </c>
      <c r="I2388" s="12">
        <v>37.28</v>
      </c>
      <c r="J2388" s="12">
        <v>37.99</v>
      </c>
      <c r="K2388" s="12">
        <v>38.71</v>
      </c>
      <c r="L2388" s="12">
        <v>39.770000000000003</v>
      </c>
      <c r="M2388" s="12">
        <v>41.04</v>
      </c>
      <c r="N2388" s="12">
        <v>42.29</v>
      </c>
      <c r="O2388" s="12">
        <v>44.3</v>
      </c>
      <c r="P2388" s="12">
        <v>45.66</v>
      </c>
      <c r="Q2388" s="12">
        <v>46.69</v>
      </c>
      <c r="R2388" s="12">
        <v>48.06</v>
      </c>
      <c r="S2388" s="12">
        <v>49.69</v>
      </c>
      <c r="T2388" s="12">
        <v>51.39</v>
      </c>
      <c r="U2388" s="12">
        <v>53.42</v>
      </c>
      <c r="V2388" s="12">
        <v>55.67</v>
      </c>
      <c r="W2388" s="12">
        <v>57.73</v>
      </c>
      <c r="X2388" s="12">
        <v>59.34</v>
      </c>
      <c r="Y2388" s="12">
        <v>61.16</v>
      </c>
      <c r="Z2388" s="12">
        <v>60.45</v>
      </c>
      <c r="AA2388" s="12">
        <v>60.7</v>
      </c>
      <c r="AB2388" s="12">
        <v>63.95</v>
      </c>
      <c r="AC2388" s="12">
        <v>66.150000000000006</v>
      </c>
      <c r="AD2388" s="12">
        <v>67.95</v>
      </c>
      <c r="AE2388" s="12">
        <v>69.86</v>
      </c>
      <c r="AF2388" s="12">
        <v>71.89</v>
      </c>
      <c r="AG2388" s="12">
        <v>76.62</v>
      </c>
      <c r="AH2388" s="12">
        <v>74.010000000000005</v>
      </c>
      <c r="AI2388" s="12">
        <v>71.62</v>
      </c>
      <c r="AJ2388" s="12">
        <v>70.069999999999993</v>
      </c>
      <c r="AK2388" s="12">
        <v>68.680000000000007</v>
      </c>
    </row>
    <row r="2389" spans="1:37" s="12" customFormat="1" x14ac:dyDescent="0.3">
      <c r="A2389" s="12" t="str">
        <f t="shared" si="59"/>
        <v>SDGbaseTRAv2_UrbAS_IRTv2C_GVAamach</v>
      </c>
      <c r="B2389" s="10" t="s">
        <v>221</v>
      </c>
      <c r="C2389" s="11" t="s">
        <v>283</v>
      </c>
      <c r="D2389" s="15" t="s">
        <v>3</v>
      </c>
      <c r="E2389" s="12" t="s">
        <v>56</v>
      </c>
      <c r="F2389" s="12">
        <v>38.67</v>
      </c>
      <c r="G2389" s="12">
        <v>40.92</v>
      </c>
      <c r="H2389" s="12">
        <v>41.8</v>
      </c>
      <c r="I2389" s="12">
        <v>42.26</v>
      </c>
      <c r="J2389" s="12">
        <v>42.44</v>
      </c>
      <c r="K2389" s="12">
        <v>43.19</v>
      </c>
      <c r="L2389" s="12">
        <v>44.37</v>
      </c>
      <c r="M2389" s="12">
        <v>46.02</v>
      </c>
      <c r="N2389" s="12">
        <v>47.51</v>
      </c>
      <c r="O2389" s="12">
        <v>50.24</v>
      </c>
      <c r="P2389" s="12">
        <v>51.84</v>
      </c>
      <c r="Q2389" s="12">
        <v>52.99</v>
      </c>
      <c r="R2389" s="12">
        <v>54.03</v>
      </c>
      <c r="S2389" s="12">
        <v>55.83</v>
      </c>
      <c r="T2389" s="12">
        <v>57.75</v>
      </c>
      <c r="U2389" s="12">
        <v>60.04</v>
      </c>
      <c r="V2389" s="12">
        <v>62.64</v>
      </c>
      <c r="W2389" s="12">
        <v>64.95</v>
      </c>
      <c r="X2389" s="12">
        <v>66.709999999999994</v>
      </c>
      <c r="Y2389" s="12">
        <v>68.88</v>
      </c>
      <c r="Z2389" s="12">
        <v>68.25</v>
      </c>
      <c r="AA2389" s="12">
        <v>68.78</v>
      </c>
      <c r="AB2389" s="12">
        <v>71.52</v>
      </c>
      <c r="AC2389" s="12">
        <v>73.59</v>
      </c>
      <c r="AD2389" s="12">
        <v>75.849999999999994</v>
      </c>
      <c r="AE2389" s="12">
        <v>78.37</v>
      </c>
      <c r="AF2389" s="12">
        <v>81.03</v>
      </c>
      <c r="AG2389" s="12">
        <v>86.27</v>
      </c>
      <c r="AH2389" s="12">
        <v>82.24</v>
      </c>
      <c r="AI2389" s="12">
        <v>78.790000000000006</v>
      </c>
      <c r="AJ2389" s="12">
        <v>76.78</v>
      </c>
      <c r="AK2389" s="12">
        <v>75.06</v>
      </c>
    </row>
    <row r="2390" spans="1:37" s="12" customFormat="1" x14ac:dyDescent="0.3">
      <c r="A2390" s="12" t="str">
        <f t="shared" si="59"/>
        <v>SDGbaseTRAv2_UrbAS_IRTv2C_GVAafcel</v>
      </c>
      <c r="B2390" s="10" t="s">
        <v>221</v>
      </c>
      <c r="C2390" s="11" t="s">
        <v>283</v>
      </c>
      <c r="D2390" s="15" t="s">
        <v>3</v>
      </c>
      <c r="E2390" s="12" t="s">
        <v>57</v>
      </c>
      <c r="F2390" s="12">
        <v>0.28999999999999998</v>
      </c>
      <c r="G2390" s="12">
        <v>0.28999999999999998</v>
      </c>
      <c r="H2390" s="12">
        <v>0.28999999999999998</v>
      </c>
      <c r="I2390" s="12">
        <v>0.28000000000000003</v>
      </c>
      <c r="J2390" s="12">
        <v>0.27</v>
      </c>
      <c r="K2390" s="12">
        <v>0.27</v>
      </c>
      <c r="L2390" s="12">
        <v>0.27</v>
      </c>
      <c r="M2390" s="12">
        <v>0.28000000000000003</v>
      </c>
      <c r="N2390" s="12">
        <v>0.28999999999999998</v>
      </c>
      <c r="O2390" s="12">
        <v>0.33</v>
      </c>
      <c r="P2390" s="12">
        <v>0.34</v>
      </c>
      <c r="Q2390" s="12">
        <v>0.34</v>
      </c>
      <c r="R2390" s="12">
        <v>0.34</v>
      </c>
      <c r="S2390" s="12">
        <v>0.34</v>
      </c>
      <c r="T2390" s="12">
        <v>0.34</v>
      </c>
      <c r="U2390" s="12">
        <v>0.34</v>
      </c>
      <c r="V2390" s="12">
        <v>0.35</v>
      </c>
      <c r="W2390" s="12">
        <v>0.35</v>
      </c>
      <c r="X2390" s="12">
        <v>0.35</v>
      </c>
      <c r="Y2390" s="12">
        <v>5.0599999999999996</v>
      </c>
      <c r="Z2390" s="12">
        <v>9.18</v>
      </c>
      <c r="AA2390" s="12">
        <v>12.9</v>
      </c>
      <c r="AB2390" s="12">
        <v>14.27</v>
      </c>
      <c r="AC2390" s="12">
        <v>15.28</v>
      </c>
      <c r="AD2390" s="12">
        <v>16.18</v>
      </c>
      <c r="AE2390" s="12">
        <v>17.05</v>
      </c>
      <c r="AF2390" s="12">
        <v>17.940000000000001</v>
      </c>
      <c r="AG2390" s="12">
        <v>19.37</v>
      </c>
      <c r="AH2390" s="12">
        <v>17.87</v>
      </c>
      <c r="AI2390" s="12">
        <v>16.149999999999999</v>
      </c>
      <c r="AJ2390" s="12">
        <v>15.16</v>
      </c>
      <c r="AK2390" s="12">
        <v>14.3</v>
      </c>
    </row>
    <row r="2391" spans="1:37" s="12" customFormat="1" x14ac:dyDescent="0.3">
      <c r="A2391" s="12" t="str">
        <f t="shared" si="59"/>
        <v>SDGbaseTRAv2_UrbAS_IRTv2C_GVAaelct</v>
      </c>
      <c r="B2391" s="10" t="s">
        <v>221</v>
      </c>
      <c r="C2391" s="11" t="s">
        <v>283</v>
      </c>
      <c r="D2391" s="15" t="s">
        <v>3</v>
      </c>
      <c r="E2391" s="12" t="s">
        <v>58</v>
      </c>
      <c r="F2391" s="12">
        <v>0.08</v>
      </c>
      <c r="G2391" s="12">
        <v>0.08</v>
      </c>
      <c r="H2391" s="12">
        <v>0.08</v>
      </c>
      <c r="I2391" s="12">
        <v>0.08</v>
      </c>
      <c r="J2391" s="12">
        <v>7.0000000000000007E-2</v>
      </c>
      <c r="K2391" s="12">
        <v>7.0000000000000007E-2</v>
      </c>
      <c r="L2391" s="12">
        <v>7.0000000000000007E-2</v>
      </c>
      <c r="M2391" s="12">
        <v>0.08</v>
      </c>
      <c r="N2391" s="12">
        <v>0.08</v>
      </c>
      <c r="O2391" s="12">
        <v>0.09</v>
      </c>
      <c r="P2391" s="12">
        <v>0.09</v>
      </c>
      <c r="Q2391" s="12">
        <v>0.09</v>
      </c>
      <c r="R2391" s="12">
        <v>0.09</v>
      </c>
      <c r="S2391" s="12">
        <v>0.09</v>
      </c>
      <c r="T2391" s="12">
        <v>0.09</v>
      </c>
      <c r="U2391" s="12">
        <v>0.09</v>
      </c>
      <c r="V2391" s="12">
        <v>0.09</v>
      </c>
      <c r="W2391" s="12">
        <v>0.1</v>
      </c>
      <c r="X2391" s="12">
        <v>3.81</v>
      </c>
      <c r="Y2391" s="12">
        <v>3.8</v>
      </c>
      <c r="Z2391" s="12">
        <v>1.92</v>
      </c>
      <c r="AA2391" s="12">
        <v>1.81</v>
      </c>
      <c r="AB2391" s="12">
        <v>1.85</v>
      </c>
      <c r="AC2391" s="12">
        <v>1.85</v>
      </c>
      <c r="AD2391" s="12">
        <v>1.03</v>
      </c>
      <c r="AE2391" s="12">
        <v>1.03</v>
      </c>
      <c r="AF2391" s="12">
        <v>1.02</v>
      </c>
      <c r="AG2391" s="12">
        <v>1.0900000000000001</v>
      </c>
      <c r="AH2391" s="12">
        <v>1.02</v>
      </c>
      <c r="AI2391" s="12">
        <v>7.01</v>
      </c>
      <c r="AJ2391" s="12">
        <v>6.63</v>
      </c>
      <c r="AK2391" s="12">
        <v>6.31</v>
      </c>
    </row>
    <row r="2392" spans="1:37" s="12" customFormat="1" x14ac:dyDescent="0.3">
      <c r="A2392" s="12" t="str">
        <f t="shared" si="59"/>
        <v>SDGbaseTRAv2_UrbAS_IRTv2C_GVAaemch</v>
      </c>
      <c r="B2392" s="10" t="s">
        <v>221</v>
      </c>
      <c r="C2392" s="11" t="s">
        <v>283</v>
      </c>
      <c r="D2392" s="15" t="s">
        <v>3</v>
      </c>
      <c r="E2392" s="12" t="s">
        <v>59</v>
      </c>
      <c r="F2392" s="12">
        <v>8.99</v>
      </c>
      <c r="G2392" s="12">
        <v>9.76</v>
      </c>
      <c r="H2392" s="12">
        <v>10.050000000000001</v>
      </c>
      <c r="I2392" s="12">
        <v>10.119999999999999</v>
      </c>
      <c r="J2392" s="12">
        <v>10.17</v>
      </c>
      <c r="K2392" s="12">
        <v>10.35</v>
      </c>
      <c r="L2392" s="12">
        <v>10.65</v>
      </c>
      <c r="M2392" s="12">
        <v>11.1</v>
      </c>
      <c r="N2392" s="12">
        <v>11.5</v>
      </c>
      <c r="O2392" s="12">
        <v>12.19</v>
      </c>
      <c r="P2392" s="12">
        <v>12.62</v>
      </c>
      <c r="Q2392" s="12">
        <v>12.93</v>
      </c>
      <c r="R2392" s="12">
        <v>13.28</v>
      </c>
      <c r="S2392" s="12">
        <v>13.75</v>
      </c>
      <c r="T2392" s="12">
        <v>14.25</v>
      </c>
      <c r="U2392" s="12">
        <v>14.85</v>
      </c>
      <c r="V2392" s="12">
        <v>15.48</v>
      </c>
      <c r="W2392" s="12">
        <v>16.100000000000001</v>
      </c>
      <c r="X2392" s="12">
        <v>16.64</v>
      </c>
      <c r="Y2392" s="12">
        <v>17.190000000000001</v>
      </c>
      <c r="Z2392" s="12">
        <v>17.100000000000001</v>
      </c>
      <c r="AA2392" s="12">
        <v>17.22</v>
      </c>
      <c r="AB2392" s="12">
        <v>17.62</v>
      </c>
      <c r="AC2392" s="12">
        <v>17.940000000000001</v>
      </c>
      <c r="AD2392" s="12">
        <v>18.41</v>
      </c>
      <c r="AE2392" s="12">
        <v>18.95</v>
      </c>
      <c r="AF2392" s="12">
        <v>19.54</v>
      </c>
      <c r="AG2392" s="12">
        <v>20.81</v>
      </c>
      <c r="AH2392" s="12">
        <v>19.55</v>
      </c>
      <c r="AI2392" s="12">
        <v>18.440000000000001</v>
      </c>
      <c r="AJ2392" s="12">
        <v>17.8</v>
      </c>
      <c r="AK2392" s="12">
        <v>17.23</v>
      </c>
    </row>
    <row r="2393" spans="1:37" s="12" customFormat="1" x14ac:dyDescent="0.3">
      <c r="A2393" s="12" t="str">
        <f t="shared" si="59"/>
        <v>SDGbaseTRAv2_UrbAS_IRTv2C_GVAasequ</v>
      </c>
      <c r="B2393" s="10" t="s">
        <v>221</v>
      </c>
      <c r="C2393" s="11" t="s">
        <v>283</v>
      </c>
      <c r="D2393" s="15" t="s">
        <v>3</v>
      </c>
      <c r="E2393" s="12" t="s">
        <v>60</v>
      </c>
      <c r="F2393" s="12">
        <v>8.7799999999999994</v>
      </c>
      <c r="G2393" s="12">
        <v>9.99</v>
      </c>
      <c r="H2393" s="12">
        <v>10.039999999999999</v>
      </c>
      <c r="I2393" s="12">
        <v>9.84</v>
      </c>
      <c r="J2393" s="12">
        <v>9.73</v>
      </c>
      <c r="K2393" s="12">
        <v>9.85</v>
      </c>
      <c r="L2393" s="12">
        <v>10.09</v>
      </c>
      <c r="M2393" s="12">
        <v>10.57</v>
      </c>
      <c r="N2393" s="12">
        <v>10.96</v>
      </c>
      <c r="O2393" s="12">
        <v>11.76</v>
      </c>
      <c r="P2393" s="12">
        <v>12.13</v>
      </c>
      <c r="Q2393" s="12">
        <v>12.37</v>
      </c>
      <c r="R2393" s="12">
        <v>12.68</v>
      </c>
      <c r="S2393" s="12">
        <v>13.08</v>
      </c>
      <c r="T2393" s="12">
        <v>13.55</v>
      </c>
      <c r="U2393" s="12">
        <v>14.1</v>
      </c>
      <c r="V2393" s="12">
        <v>14.64</v>
      </c>
      <c r="W2393" s="12">
        <v>15.22</v>
      </c>
      <c r="X2393" s="12">
        <v>15.83</v>
      </c>
      <c r="Y2393" s="12">
        <v>16.39</v>
      </c>
      <c r="Z2393" s="12">
        <v>16.670000000000002</v>
      </c>
      <c r="AA2393" s="12">
        <v>17.03</v>
      </c>
      <c r="AB2393" s="12">
        <v>16.79</v>
      </c>
      <c r="AC2393" s="12">
        <v>16.91</v>
      </c>
      <c r="AD2393" s="12">
        <v>17.46</v>
      </c>
      <c r="AE2393" s="12">
        <v>18.12</v>
      </c>
      <c r="AF2393" s="12">
        <v>18.82</v>
      </c>
      <c r="AG2393" s="12">
        <v>19.7</v>
      </c>
      <c r="AH2393" s="12">
        <v>18.22</v>
      </c>
      <c r="AI2393" s="12">
        <v>16.96</v>
      </c>
      <c r="AJ2393" s="12">
        <v>16.32</v>
      </c>
      <c r="AK2393" s="12">
        <v>15.82</v>
      </c>
    </row>
    <row r="2394" spans="1:37" s="12" customFormat="1" x14ac:dyDescent="0.3">
      <c r="A2394" s="12" t="str">
        <f t="shared" si="59"/>
        <v>SDGbaseTRAv2_UrbAS_IRTv2C_GVAavehi</v>
      </c>
      <c r="B2394" s="10" t="s">
        <v>221</v>
      </c>
      <c r="C2394" s="11" t="s">
        <v>283</v>
      </c>
      <c r="D2394" s="15" t="s">
        <v>3</v>
      </c>
      <c r="E2394" s="12" t="s">
        <v>61</v>
      </c>
      <c r="F2394" s="12">
        <v>39.57</v>
      </c>
      <c r="G2394" s="12">
        <v>42.97</v>
      </c>
      <c r="H2394" s="12">
        <v>44.07</v>
      </c>
      <c r="I2394" s="12">
        <v>43.79</v>
      </c>
      <c r="J2394" s="12">
        <v>43.41</v>
      </c>
      <c r="K2394" s="12">
        <v>44.29</v>
      </c>
      <c r="L2394" s="12">
        <v>45.51</v>
      </c>
      <c r="M2394" s="12">
        <v>47.28</v>
      </c>
      <c r="N2394" s="12">
        <v>48.9</v>
      </c>
      <c r="O2394" s="12">
        <v>51.05</v>
      </c>
      <c r="P2394" s="12">
        <v>52.71</v>
      </c>
      <c r="Q2394" s="12">
        <v>54.1</v>
      </c>
      <c r="R2394" s="12">
        <v>56.41</v>
      </c>
      <c r="S2394" s="12">
        <v>58.76</v>
      </c>
      <c r="T2394" s="12">
        <v>61.26</v>
      </c>
      <c r="U2394" s="12">
        <v>64.27</v>
      </c>
      <c r="V2394" s="12">
        <v>67.489999999999995</v>
      </c>
      <c r="W2394" s="12">
        <v>70.63</v>
      </c>
      <c r="X2394" s="12">
        <v>73.38</v>
      </c>
      <c r="Y2394" s="12">
        <v>74.44</v>
      </c>
      <c r="Z2394" s="12">
        <v>73.19</v>
      </c>
      <c r="AA2394" s="12">
        <v>72.48</v>
      </c>
      <c r="AB2394" s="12">
        <v>74.39</v>
      </c>
      <c r="AC2394" s="12">
        <v>76.400000000000006</v>
      </c>
      <c r="AD2394" s="12">
        <v>78.89</v>
      </c>
      <c r="AE2394" s="12">
        <v>81.67</v>
      </c>
      <c r="AF2394" s="12">
        <v>84.58</v>
      </c>
      <c r="AG2394" s="12">
        <v>90.37</v>
      </c>
      <c r="AH2394" s="12">
        <v>86.5</v>
      </c>
      <c r="AI2394" s="12">
        <v>82.28</v>
      </c>
      <c r="AJ2394" s="12">
        <v>79.75</v>
      </c>
      <c r="AK2394" s="12">
        <v>77.58</v>
      </c>
    </row>
    <row r="2395" spans="1:37" s="12" customFormat="1" x14ac:dyDescent="0.3">
      <c r="A2395" s="12" t="str">
        <f t="shared" si="59"/>
        <v>SDGbaseTRAv2_UrbAS_IRTv2C_GVAatequ</v>
      </c>
      <c r="B2395" s="10" t="s">
        <v>221</v>
      </c>
      <c r="C2395" s="11" t="s">
        <v>283</v>
      </c>
      <c r="D2395" s="15" t="s">
        <v>3</v>
      </c>
      <c r="E2395" s="12" t="s">
        <v>62</v>
      </c>
      <c r="F2395" s="12">
        <v>7.09</v>
      </c>
      <c r="G2395" s="12">
        <v>7.24</v>
      </c>
      <c r="H2395" s="12">
        <v>7.45</v>
      </c>
      <c r="I2395" s="12">
        <v>7.3</v>
      </c>
      <c r="J2395" s="12">
        <v>7.25</v>
      </c>
      <c r="K2395" s="12">
        <v>7.37</v>
      </c>
      <c r="L2395" s="12">
        <v>7.59</v>
      </c>
      <c r="M2395" s="12">
        <v>8.07</v>
      </c>
      <c r="N2395" s="12">
        <v>8.4600000000000009</v>
      </c>
      <c r="O2395" s="12">
        <v>9.75</v>
      </c>
      <c r="P2395" s="12">
        <v>10.27</v>
      </c>
      <c r="Q2395" s="12">
        <v>10.52</v>
      </c>
      <c r="R2395" s="12">
        <v>10.66</v>
      </c>
      <c r="S2395" s="12">
        <v>10.94</v>
      </c>
      <c r="T2395" s="12">
        <v>11.29</v>
      </c>
      <c r="U2395" s="12">
        <v>11.73</v>
      </c>
      <c r="V2395" s="12">
        <v>12.26</v>
      </c>
      <c r="W2395" s="12">
        <v>12.72</v>
      </c>
      <c r="X2395" s="12">
        <v>13.01</v>
      </c>
      <c r="Y2395" s="12">
        <v>13.4</v>
      </c>
      <c r="Z2395" s="12">
        <v>12.98</v>
      </c>
      <c r="AA2395" s="12">
        <v>12.95</v>
      </c>
      <c r="AB2395" s="12">
        <v>12.87</v>
      </c>
      <c r="AC2395" s="12">
        <v>12.92</v>
      </c>
      <c r="AD2395" s="12">
        <v>13.28</v>
      </c>
      <c r="AE2395" s="12">
        <v>13.73</v>
      </c>
      <c r="AF2395" s="12">
        <v>14.22</v>
      </c>
      <c r="AG2395" s="12">
        <v>15.17</v>
      </c>
      <c r="AH2395" s="12">
        <v>13.69</v>
      </c>
      <c r="AI2395" s="12">
        <v>12.47</v>
      </c>
      <c r="AJ2395" s="12">
        <v>11.82</v>
      </c>
      <c r="AK2395" s="12">
        <v>11.29</v>
      </c>
    </row>
    <row r="2396" spans="1:37" s="12" customFormat="1" x14ac:dyDescent="0.3">
      <c r="A2396" s="12" t="str">
        <f t="shared" si="59"/>
        <v>SDGbaseTRAv2_UrbAS_IRTv2C_GVAafurn</v>
      </c>
      <c r="B2396" s="10" t="s">
        <v>221</v>
      </c>
      <c r="C2396" s="11" t="s">
        <v>283</v>
      </c>
      <c r="D2396" s="15" t="s">
        <v>3</v>
      </c>
      <c r="E2396" s="12" t="s">
        <v>63</v>
      </c>
      <c r="F2396" s="12">
        <v>6.09</v>
      </c>
      <c r="G2396" s="12">
        <v>6.48</v>
      </c>
      <c r="H2396" s="12">
        <v>6.65</v>
      </c>
      <c r="I2396" s="12">
        <v>6.76</v>
      </c>
      <c r="J2396" s="12">
        <v>6.83</v>
      </c>
      <c r="K2396" s="12">
        <v>6.98</v>
      </c>
      <c r="L2396" s="12">
        <v>7.18</v>
      </c>
      <c r="M2396" s="12">
        <v>7.43</v>
      </c>
      <c r="N2396" s="12">
        <v>7.68</v>
      </c>
      <c r="O2396" s="12">
        <v>8.1199999999999992</v>
      </c>
      <c r="P2396" s="12">
        <v>8.4</v>
      </c>
      <c r="Q2396" s="12">
        <v>8.6</v>
      </c>
      <c r="R2396" s="12">
        <v>8.82</v>
      </c>
      <c r="S2396" s="12">
        <v>9.14</v>
      </c>
      <c r="T2396" s="12">
        <v>9.48</v>
      </c>
      <c r="U2396" s="12">
        <v>9.8699999999999992</v>
      </c>
      <c r="V2396" s="12">
        <v>10.28</v>
      </c>
      <c r="W2396" s="12">
        <v>10.7</v>
      </c>
      <c r="X2396" s="12">
        <v>11.07</v>
      </c>
      <c r="Y2396" s="12">
        <v>11.43</v>
      </c>
      <c r="Z2396" s="12">
        <v>11.58</v>
      </c>
      <c r="AA2396" s="12">
        <v>11.76</v>
      </c>
      <c r="AB2396" s="12">
        <v>12.28</v>
      </c>
      <c r="AC2396" s="12">
        <v>12.64</v>
      </c>
      <c r="AD2396" s="12">
        <v>12.97</v>
      </c>
      <c r="AE2396" s="12">
        <v>13.32</v>
      </c>
      <c r="AF2396" s="12">
        <v>13.7</v>
      </c>
      <c r="AG2396" s="12">
        <v>14.37</v>
      </c>
      <c r="AH2396" s="12">
        <v>13.98</v>
      </c>
      <c r="AI2396" s="12">
        <v>13.55</v>
      </c>
      <c r="AJ2396" s="12">
        <v>13.27</v>
      </c>
      <c r="AK2396" s="12">
        <v>12.98</v>
      </c>
    </row>
    <row r="2397" spans="1:37" s="12" customFormat="1" x14ac:dyDescent="0.3">
      <c r="A2397" s="12" t="str">
        <f t="shared" si="59"/>
        <v>SDGbaseTRAv2_UrbAS_IRTv2C_GVAaoman</v>
      </c>
      <c r="B2397" s="10" t="s">
        <v>221</v>
      </c>
      <c r="C2397" s="11" t="s">
        <v>283</v>
      </c>
      <c r="D2397" s="15" t="s">
        <v>3</v>
      </c>
      <c r="E2397" s="12" t="s">
        <v>64</v>
      </c>
      <c r="F2397" s="12">
        <v>25.46</v>
      </c>
      <c r="G2397" s="12">
        <v>26.08</v>
      </c>
      <c r="H2397" s="12">
        <v>26.84</v>
      </c>
      <c r="I2397" s="12">
        <v>26.38</v>
      </c>
      <c r="J2397" s="12">
        <v>26.45</v>
      </c>
      <c r="K2397" s="12">
        <v>26.9</v>
      </c>
      <c r="L2397" s="12">
        <v>27.56</v>
      </c>
      <c r="M2397" s="12">
        <v>28.6</v>
      </c>
      <c r="N2397" s="12">
        <v>29.52</v>
      </c>
      <c r="O2397" s="12">
        <v>33.25</v>
      </c>
      <c r="P2397" s="12">
        <v>34.44</v>
      </c>
      <c r="Q2397" s="12">
        <v>34.880000000000003</v>
      </c>
      <c r="R2397" s="12">
        <v>35.619999999999997</v>
      </c>
      <c r="S2397" s="12">
        <v>36.520000000000003</v>
      </c>
      <c r="T2397" s="12">
        <v>37.590000000000003</v>
      </c>
      <c r="U2397" s="12">
        <v>38.799999999999997</v>
      </c>
      <c r="V2397" s="12">
        <v>39.880000000000003</v>
      </c>
      <c r="W2397" s="12">
        <v>41.17</v>
      </c>
      <c r="X2397" s="12">
        <v>42.41</v>
      </c>
      <c r="Y2397" s="12">
        <v>43.47</v>
      </c>
      <c r="Z2397" s="12">
        <v>44.03</v>
      </c>
      <c r="AA2397" s="12">
        <v>44.8</v>
      </c>
      <c r="AB2397" s="12">
        <v>45.66</v>
      </c>
      <c r="AC2397" s="12">
        <v>46.49</v>
      </c>
      <c r="AD2397" s="12">
        <v>47.64</v>
      </c>
      <c r="AE2397" s="12">
        <v>48.83</v>
      </c>
      <c r="AF2397" s="12">
        <v>50.11</v>
      </c>
      <c r="AG2397" s="12">
        <v>51.59</v>
      </c>
      <c r="AH2397" s="12">
        <v>49.66</v>
      </c>
      <c r="AI2397" s="12">
        <v>47.28</v>
      </c>
      <c r="AJ2397" s="12">
        <v>45.86</v>
      </c>
      <c r="AK2397" s="12">
        <v>44.54</v>
      </c>
    </row>
    <row r="2398" spans="1:37" s="12" customFormat="1" x14ac:dyDescent="0.3">
      <c r="A2398" s="12" t="str">
        <f t="shared" si="59"/>
        <v>SDGbaseTRAv2_UrbAS_IRTv2C_GVAaelec</v>
      </c>
      <c r="B2398" s="10" t="s">
        <v>221</v>
      </c>
      <c r="C2398" s="11" t="s">
        <v>283</v>
      </c>
      <c r="D2398" s="15" t="s">
        <v>3</v>
      </c>
      <c r="E2398" s="12" t="s">
        <v>65</v>
      </c>
      <c r="F2398" s="12">
        <v>142.19999999999999</v>
      </c>
      <c r="G2398" s="12">
        <v>152.88</v>
      </c>
      <c r="H2398" s="12">
        <v>142.1</v>
      </c>
      <c r="I2398" s="12">
        <v>142.22999999999999</v>
      </c>
      <c r="J2398" s="12">
        <v>143.84</v>
      </c>
      <c r="K2398" s="12">
        <v>147.27000000000001</v>
      </c>
      <c r="L2398" s="12">
        <v>150.61000000000001</v>
      </c>
      <c r="M2398" s="12">
        <v>149.82</v>
      </c>
      <c r="N2398" s="12">
        <v>147.38</v>
      </c>
      <c r="O2398" s="12">
        <v>146.91</v>
      </c>
      <c r="P2398" s="12">
        <v>150.21</v>
      </c>
      <c r="Q2398" s="12">
        <v>155.9</v>
      </c>
      <c r="R2398" s="12">
        <v>166.65</v>
      </c>
      <c r="S2398" s="12">
        <v>173.67</v>
      </c>
      <c r="T2398" s="12">
        <v>180.64</v>
      </c>
      <c r="U2398" s="12">
        <v>187.49</v>
      </c>
      <c r="V2398" s="12">
        <v>188.35</v>
      </c>
      <c r="W2398" s="12">
        <v>194.36</v>
      </c>
      <c r="X2398" s="12">
        <v>208.23</v>
      </c>
      <c r="Y2398" s="12">
        <v>221.08</v>
      </c>
      <c r="Z2398" s="12">
        <v>231.96</v>
      </c>
      <c r="AA2398" s="12">
        <v>240.05</v>
      </c>
      <c r="AB2398" s="12">
        <v>247.26</v>
      </c>
      <c r="AC2398" s="12">
        <v>261.06</v>
      </c>
      <c r="AD2398" s="12">
        <v>274.83</v>
      </c>
      <c r="AE2398" s="12">
        <v>286.54000000000002</v>
      </c>
      <c r="AF2398" s="12">
        <v>297.57</v>
      </c>
      <c r="AG2398" s="12">
        <v>342.76</v>
      </c>
      <c r="AH2398" s="12">
        <v>386</v>
      </c>
      <c r="AI2398" s="12">
        <v>432.16</v>
      </c>
      <c r="AJ2398" s="12">
        <v>478.36</v>
      </c>
      <c r="AK2398" s="12">
        <v>520.96</v>
      </c>
    </row>
    <row r="2399" spans="1:37" s="12" customFormat="1" x14ac:dyDescent="0.3">
      <c r="A2399" s="12" t="str">
        <f t="shared" si="59"/>
        <v>SDGbaseTRAv2_UrbAS_IRTv2C_GVAawatr</v>
      </c>
      <c r="B2399" s="10" t="s">
        <v>221</v>
      </c>
      <c r="C2399" s="11" t="s">
        <v>283</v>
      </c>
      <c r="D2399" s="15" t="s">
        <v>3</v>
      </c>
      <c r="E2399" s="12" t="s">
        <v>66</v>
      </c>
      <c r="F2399" s="12">
        <v>38.119999999999997</v>
      </c>
      <c r="G2399" s="12">
        <v>32.090000000000003</v>
      </c>
      <c r="H2399" s="12">
        <v>34.229999999999997</v>
      </c>
      <c r="I2399" s="12">
        <v>35.03</v>
      </c>
      <c r="J2399" s="12">
        <v>35.65</v>
      </c>
      <c r="K2399" s="12">
        <v>36.85</v>
      </c>
      <c r="L2399" s="12">
        <v>38.020000000000003</v>
      </c>
      <c r="M2399" s="12">
        <v>39.04</v>
      </c>
      <c r="N2399" s="12">
        <v>40.01</v>
      </c>
      <c r="O2399" s="12">
        <v>41.14</v>
      </c>
      <c r="P2399" s="12">
        <v>42.25</v>
      </c>
      <c r="Q2399" s="12">
        <v>43.32</v>
      </c>
      <c r="R2399" s="12">
        <v>45.42</v>
      </c>
      <c r="S2399" s="12">
        <v>47.5</v>
      </c>
      <c r="T2399" s="12">
        <v>49.64</v>
      </c>
      <c r="U2399" s="12">
        <v>51.69</v>
      </c>
      <c r="V2399" s="12">
        <v>53.7</v>
      </c>
      <c r="W2399" s="12">
        <v>55.97</v>
      </c>
      <c r="X2399" s="12">
        <v>58.1</v>
      </c>
      <c r="Y2399" s="12">
        <v>60.03</v>
      </c>
      <c r="Z2399" s="12">
        <v>60.94</v>
      </c>
      <c r="AA2399" s="12">
        <v>61.74</v>
      </c>
      <c r="AB2399" s="12">
        <v>65.11</v>
      </c>
      <c r="AC2399" s="12">
        <v>68.12</v>
      </c>
      <c r="AD2399" s="12">
        <v>70.760000000000005</v>
      </c>
      <c r="AE2399" s="12">
        <v>73.38</v>
      </c>
      <c r="AF2399" s="12">
        <v>76.06</v>
      </c>
      <c r="AG2399" s="12">
        <v>80.17</v>
      </c>
      <c r="AH2399" s="12">
        <v>82.18</v>
      </c>
      <c r="AI2399" s="12">
        <v>83.45</v>
      </c>
      <c r="AJ2399" s="12">
        <v>84.33</v>
      </c>
      <c r="AK2399" s="12">
        <v>84.92</v>
      </c>
    </row>
    <row r="2400" spans="1:37" s="12" customFormat="1" x14ac:dyDescent="0.3">
      <c r="A2400" s="12" t="str">
        <f t="shared" ref="A2400:A2463" si="60">_xlfn.CONCAT(C2400,D2400,E2400)</f>
        <v>SDGbaseTRAv2_UrbAS_IRTv2C_GVAacons</v>
      </c>
      <c r="B2400" s="10" t="s">
        <v>221</v>
      </c>
      <c r="C2400" s="11" t="s">
        <v>283</v>
      </c>
      <c r="D2400" s="15" t="s">
        <v>3</v>
      </c>
      <c r="E2400" s="12" t="s">
        <v>67</v>
      </c>
      <c r="F2400" s="12">
        <v>140.65</v>
      </c>
      <c r="G2400" s="12">
        <v>150.12</v>
      </c>
      <c r="H2400" s="12">
        <v>150.87</v>
      </c>
      <c r="I2400" s="12">
        <v>158.6</v>
      </c>
      <c r="J2400" s="12">
        <v>169.47</v>
      </c>
      <c r="K2400" s="12">
        <v>168.48</v>
      </c>
      <c r="L2400" s="12">
        <v>170.27</v>
      </c>
      <c r="M2400" s="12">
        <v>174.07</v>
      </c>
      <c r="N2400" s="12">
        <v>178.4</v>
      </c>
      <c r="O2400" s="12">
        <v>183.38</v>
      </c>
      <c r="P2400" s="12">
        <v>189.03</v>
      </c>
      <c r="Q2400" s="12">
        <v>194.62</v>
      </c>
      <c r="R2400" s="12">
        <v>197.31</v>
      </c>
      <c r="S2400" s="12">
        <v>205.34</v>
      </c>
      <c r="T2400" s="12">
        <v>213.19</v>
      </c>
      <c r="U2400" s="12">
        <v>221.81</v>
      </c>
      <c r="V2400" s="12">
        <v>231.38</v>
      </c>
      <c r="W2400" s="12">
        <v>240.17</v>
      </c>
      <c r="X2400" s="12">
        <v>247.22</v>
      </c>
      <c r="Y2400" s="12">
        <v>254.96</v>
      </c>
      <c r="Z2400" s="12">
        <v>259.64</v>
      </c>
      <c r="AA2400" s="12">
        <v>263.88</v>
      </c>
      <c r="AB2400" s="12">
        <v>271.29000000000002</v>
      </c>
      <c r="AC2400" s="12">
        <v>278.70999999999998</v>
      </c>
      <c r="AD2400" s="12">
        <v>287.45</v>
      </c>
      <c r="AE2400" s="12">
        <v>296.83999999999997</v>
      </c>
      <c r="AF2400" s="12">
        <v>306.35000000000002</v>
      </c>
      <c r="AG2400" s="12">
        <v>320.52</v>
      </c>
      <c r="AH2400" s="12">
        <v>316.89</v>
      </c>
      <c r="AI2400" s="12">
        <v>312.60000000000002</v>
      </c>
      <c r="AJ2400" s="12">
        <v>311</v>
      </c>
      <c r="AK2400" s="12">
        <v>309.04000000000002</v>
      </c>
    </row>
    <row r="2401" spans="1:37" s="12" customFormat="1" x14ac:dyDescent="0.3">
      <c r="A2401" s="12" t="str">
        <f t="shared" si="60"/>
        <v>SDGbaseTRAv2_UrbAS_IRTv2C_GVAatrad</v>
      </c>
      <c r="B2401" s="10" t="s">
        <v>221</v>
      </c>
      <c r="C2401" s="11" t="s">
        <v>283</v>
      </c>
      <c r="D2401" s="15" t="s">
        <v>3</v>
      </c>
      <c r="E2401" s="12" t="s">
        <v>68</v>
      </c>
      <c r="F2401" s="12">
        <v>482.47</v>
      </c>
      <c r="G2401" s="12">
        <v>445.48</v>
      </c>
      <c r="H2401" s="12">
        <v>462.66</v>
      </c>
      <c r="I2401" s="12">
        <v>476.67</v>
      </c>
      <c r="J2401" s="12">
        <v>477.9</v>
      </c>
      <c r="K2401" s="12">
        <v>484.52</v>
      </c>
      <c r="L2401" s="12">
        <v>493.22</v>
      </c>
      <c r="M2401" s="12">
        <v>504.6</v>
      </c>
      <c r="N2401" s="12">
        <v>515.4</v>
      </c>
      <c r="O2401" s="12">
        <v>483.76</v>
      </c>
      <c r="P2401" s="12">
        <v>492.85</v>
      </c>
      <c r="Q2401" s="12">
        <v>510.11</v>
      </c>
      <c r="R2401" s="12">
        <v>531.69000000000005</v>
      </c>
      <c r="S2401" s="12">
        <v>552.76</v>
      </c>
      <c r="T2401" s="12">
        <v>573.16</v>
      </c>
      <c r="U2401" s="12">
        <v>594.77</v>
      </c>
      <c r="V2401" s="12">
        <v>617.52</v>
      </c>
      <c r="W2401" s="12">
        <v>639.74</v>
      </c>
      <c r="X2401" s="12">
        <v>659.81</v>
      </c>
      <c r="Y2401" s="12">
        <v>676.47</v>
      </c>
      <c r="Z2401" s="12">
        <v>673.23</v>
      </c>
      <c r="AA2401" s="12">
        <v>674.38</v>
      </c>
      <c r="AB2401" s="12">
        <v>685.29</v>
      </c>
      <c r="AC2401" s="12">
        <v>695.49</v>
      </c>
      <c r="AD2401" s="12">
        <v>708.12</v>
      </c>
      <c r="AE2401" s="12">
        <v>722.66</v>
      </c>
      <c r="AF2401" s="12">
        <v>738.43</v>
      </c>
      <c r="AG2401" s="12">
        <v>772.43</v>
      </c>
      <c r="AH2401" s="12">
        <v>749.68</v>
      </c>
      <c r="AI2401" s="12">
        <v>727.74</v>
      </c>
      <c r="AJ2401" s="12">
        <v>713.26</v>
      </c>
      <c r="AK2401" s="12">
        <v>700.06</v>
      </c>
    </row>
    <row r="2402" spans="1:37" s="12" customFormat="1" x14ac:dyDescent="0.3">
      <c r="A2402" s="12" t="str">
        <f t="shared" si="60"/>
        <v>SDGbaseTRAv2_UrbAS_IRTv2C_GVAahotl</v>
      </c>
      <c r="B2402" s="10" t="s">
        <v>221</v>
      </c>
      <c r="C2402" s="11" t="s">
        <v>283</v>
      </c>
      <c r="D2402" s="15" t="s">
        <v>3</v>
      </c>
      <c r="E2402" s="12" t="s">
        <v>69</v>
      </c>
      <c r="F2402" s="12">
        <v>37.69</v>
      </c>
      <c r="G2402" s="12">
        <v>35.93</v>
      </c>
      <c r="H2402" s="12">
        <v>38.06</v>
      </c>
      <c r="I2402" s="12">
        <v>38.25</v>
      </c>
      <c r="J2402" s="12">
        <v>38.29</v>
      </c>
      <c r="K2402" s="12">
        <v>39.409999999999997</v>
      </c>
      <c r="L2402" s="12">
        <v>40.5</v>
      </c>
      <c r="M2402" s="12">
        <v>41.66</v>
      </c>
      <c r="N2402" s="12">
        <v>42.84</v>
      </c>
      <c r="O2402" s="12">
        <v>45.08</v>
      </c>
      <c r="P2402" s="12">
        <v>46.5</v>
      </c>
      <c r="Q2402" s="12">
        <v>47.61</v>
      </c>
      <c r="R2402" s="12">
        <v>49.89</v>
      </c>
      <c r="S2402" s="12">
        <v>51.99</v>
      </c>
      <c r="T2402" s="12">
        <v>54.25</v>
      </c>
      <c r="U2402" s="12">
        <v>56.67</v>
      </c>
      <c r="V2402" s="12">
        <v>59</v>
      </c>
      <c r="W2402" s="12">
        <v>61.66</v>
      </c>
      <c r="X2402" s="12">
        <v>64.459999999999994</v>
      </c>
      <c r="Y2402" s="12">
        <v>66.92</v>
      </c>
      <c r="Z2402" s="12">
        <v>68.92</v>
      </c>
      <c r="AA2402" s="12">
        <v>70.489999999999995</v>
      </c>
      <c r="AB2402" s="12">
        <v>73.34</v>
      </c>
      <c r="AC2402" s="12">
        <v>75.98</v>
      </c>
      <c r="AD2402" s="12">
        <v>78.36</v>
      </c>
      <c r="AE2402" s="12">
        <v>80.72</v>
      </c>
      <c r="AF2402" s="12">
        <v>83.25</v>
      </c>
      <c r="AG2402" s="12">
        <v>86.69</v>
      </c>
      <c r="AH2402" s="12">
        <v>87.44</v>
      </c>
      <c r="AI2402" s="12">
        <v>86.96</v>
      </c>
      <c r="AJ2402" s="12">
        <v>86.28</v>
      </c>
      <c r="AK2402" s="12">
        <v>85.4</v>
      </c>
    </row>
    <row r="2403" spans="1:37" s="12" customFormat="1" x14ac:dyDescent="0.3">
      <c r="A2403" s="12" t="str">
        <f t="shared" si="60"/>
        <v>SDGbaseTRAv2_UrbAS_IRTv2C_GVAaltrp-p</v>
      </c>
      <c r="B2403" s="10" t="s">
        <v>221</v>
      </c>
      <c r="C2403" s="11" t="s">
        <v>283</v>
      </c>
      <c r="D2403" s="15" t="s">
        <v>3</v>
      </c>
      <c r="E2403" s="12" t="s">
        <v>70</v>
      </c>
      <c r="F2403" s="12">
        <v>60.68</v>
      </c>
      <c r="G2403" s="12">
        <v>57.25</v>
      </c>
      <c r="H2403" s="12">
        <v>57.25</v>
      </c>
      <c r="I2403" s="12">
        <v>58.11</v>
      </c>
      <c r="J2403" s="12">
        <v>58.79</v>
      </c>
      <c r="K2403" s="12">
        <v>59.58</v>
      </c>
      <c r="L2403" s="12">
        <v>60.65</v>
      </c>
      <c r="M2403" s="12">
        <v>62.15</v>
      </c>
      <c r="N2403" s="12">
        <v>64.13</v>
      </c>
      <c r="O2403" s="12">
        <v>67.19</v>
      </c>
      <c r="P2403" s="12">
        <v>69.84</v>
      </c>
      <c r="Q2403" s="12">
        <v>71.92</v>
      </c>
      <c r="R2403" s="12">
        <v>75.23</v>
      </c>
      <c r="S2403" s="12">
        <v>78.400000000000006</v>
      </c>
      <c r="T2403" s="12">
        <v>81.55</v>
      </c>
      <c r="U2403" s="12">
        <v>85.07</v>
      </c>
      <c r="V2403" s="12">
        <v>88.3</v>
      </c>
      <c r="W2403" s="12">
        <v>91.51</v>
      </c>
      <c r="X2403" s="12">
        <v>95.01</v>
      </c>
      <c r="Y2403" s="12">
        <v>97.85</v>
      </c>
      <c r="Z2403" s="12">
        <v>99.98</v>
      </c>
      <c r="AA2403" s="12">
        <v>102.37</v>
      </c>
      <c r="AB2403" s="12">
        <v>105.77</v>
      </c>
      <c r="AC2403" s="12">
        <v>107.72</v>
      </c>
      <c r="AD2403" s="12">
        <v>109.73</v>
      </c>
      <c r="AE2403" s="12">
        <v>111.63</v>
      </c>
      <c r="AF2403" s="12">
        <v>113.85</v>
      </c>
      <c r="AG2403" s="12">
        <v>116.58</v>
      </c>
      <c r="AH2403" s="12">
        <v>115.61</v>
      </c>
      <c r="AI2403" s="12">
        <v>114.8</v>
      </c>
      <c r="AJ2403" s="12">
        <v>114.76</v>
      </c>
      <c r="AK2403" s="12">
        <v>113.88</v>
      </c>
    </row>
    <row r="2404" spans="1:37" s="12" customFormat="1" x14ac:dyDescent="0.3">
      <c r="A2404" s="12" t="str">
        <f t="shared" si="60"/>
        <v>SDGbaseTRAv2_UrbAS_IRTv2C_GVAaltrp-f</v>
      </c>
      <c r="B2404" s="10" t="s">
        <v>221</v>
      </c>
      <c r="C2404" s="11" t="s">
        <v>283</v>
      </c>
      <c r="D2404" s="15" t="s">
        <v>3</v>
      </c>
      <c r="E2404" s="12" t="s">
        <v>71</v>
      </c>
      <c r="F2404" s="12">
        <v>247.43</v>
      </c>
      <c r="G2404" s="12">
        <v>219.04</v>
      </c>
      <c r="H2404" s="12">
        <v>225.53</v>
      </c>
      <c r="I2404" s="12">
        <v>250.8</v>
      </c>
      <c r="J2404" s="12">
        <v>274.67</v>
      </c>
      <c r="K2404" s="12">
        <v>278.3</v>
      </c>
      <c r="L2404" s="12">
        <v>285.42</v>
      </c>
      <c r="M2404" s="12">
        <v>296.56</v>
      </c>
      <c r="N2404" s="12">
        <v>314.69</v>
      </c>
      <c r="O2404" s="12">
        <v>335.19</v>
      </c>
      <c r="P2404" s="12">
        <v>365.19</v>
      </c>
      <c r="Q2404" s="12">
        <v>401</v>
      </c>
      <c r="R2404" s="12">
        <v>395.04</v>
      </c>
      <c r="S2404" s="12">
        <v>392.82</v>
      </c>
      <c r="T2404" s="12">
        <v>396.8</v>
      </c>
      <c r="U2404" s="12">
        <v>412.6</v>
      </c>
      <c r="V2404" s="12">
        <v>429.56</v>
      </c>
      <c r="W2404" s="12">
        <v>436.66</v>
      </c>
      <c r="X2404" s="12">
        <v>451.29</v>
      </c>
      <c r="Y2404" s="12">
        <v>468.69</v>
      </c>
      <c r="Z2404" s="12">
        <v>459.26</v>
      </c>
      <c r="AA2404" s="12">
        <v>446.76</v>
      </c>
      <c r="AB2404" s="12">
        <v>492.54</v>
      </c>
      <c r="AC2404" s="12">
        <v>518.42999999999995</v>
      </c>
      <c r="AD2404" s="12">
        <v>528.54</v>
      </c>
      <c r="AE2404" s="12">
        <v>534.79</v>
      </c>
      <c r="AF2404" s="12">
        <v>537.54</v>
      </c>
      <c r="AG2404" s="12">
        <v>613.88</v>
      </c>
      <c r="AH2404" s="12">
        <v>614.25</v>
      </c>
      <c r="AI2404" s="12">
        <v>619.67999999999995</v>
      </c>
      <c r="AJ2404" s="12">
        <v>625.64</v>
      </c>
      <c r="AK2404" s="12">
        <v>630.01</v>
      </c>
    </row>
    <row r="2405" spans="1:37" s="12" customFormat="1" x14ac:dyDescent="0.3">
      <c r="A2405" s="12" t="str">
        <f t="shared" si="60"/>
        <v>SDGbaseTRAv2_UrbAS_IRTv2C_GVAaotrp-p</v>
      </c>
      <c r="B2405" s="10" t="s">
        <v>221</v>
      </c>
      <c r="C2405" s="11" t="s">
        <v>283</v>
      </c>
      <c r="D2405" s="15" t="s">
        <v>3</v>
      </c>
      <c r="E2405" s="12" t="s">
        <v>72</v>
      </c>
      <c r="F2405" s="12">
        <v>8.1</v>
      </c>
      <c r="G2405" s="12">
        <v>8.59</v>
      </c>
      <c r="H2405" s="12">
        <v>9.0500000000000007</v>
      </c>
      <c r="I2405" s="12">
        <v>9.6300000000000008</v>
      </c>
      <c r="J2405" s="12">
        <v>9.93</v>
      </c>
      <c r="K2405" s="12">
        <v>10.09</v>
      </c>
      <c r="L2405" s="12">
        <v>10.24</v>
      </c>
      <c r="M2405" s="12">
        <v>10.36</v>
      </c>
      <c r="N2405" s="12">
        <v>10.48</v>
      </c>
      <c r="O2405" s="12">
        <v>10.02</v>
      </c>
      <c r="P2405" s="12">
        <v>10.220000000000001</v>
      </c>
      <c r="Q2405" s="12">
        <v>10.48</v>
      </c>
      <c r="R2405" s="12">
        <v>10.92</v>
      </c>
      <c r="S2405" s="12">
        <v>11.3</v>
      </c>
      <c r="T2405" s="12">
        <v>11.64</v>
      </c>
      <c r="U2405" s="12">
        <v>11.99</v>
      </c>
      <c r="V2405" s="12">
        <v>12.34</v>
      </c>
      <c r="W2405" s="12">
        <v>12.61</v>
      </c>
      <c r="X2405" s="12">
        <v>12.86</v>
      </c>
      <c r="Y2405" s="12">
        <v>13.06</v>
      </c>
      <c r="Z2405" s="12">
        <v>12.79</v>
      </c>
      <c r="AA2405" s="12">
        <v>12.63</v>
      </c>
      <c r="AB2405" s="12">
        <v>13.02</v>
      </c>
      <c r="AC2405" s="12">
        <v>13.17</v>
      </c>
      <c r="AD2405" s="12">
        <v>13.33</v>
      </c>
      <c r="AE2405" s="12">
        <v>13.49</v>
      </c>
      <c r="AF2405" s="12">
        <v>13.72</v>
      </c>
      <c r="AG2405" s="12">
        <v>14.5</v>
      </c>
      <c r="AH2405" s="12">
        <v>14.32</v>
      </c>
      <c r="AI2405" s="12">
        <v>14.4</v>
      </c>
      <c r="AJ2405" s="12">
        <v>14.58</v>
      </c>
      <c r="AK2405" s="12">
        <v>14.73</v>
      </c>
    </row>
    <row r="2406" spans="1:37" s="12" customFormat="1" x14ac:dyDescent="0.3">
      <c r="A2406" s="12" t="str">
        <f t="shared" si="60"/>
        <v>SDGbaseTRAv2_UrbAS_IRTv2C_GVAaotrp-f</v>
      </c>
      <c r="B2406" s="10" t="s">
        <v>221</v>
      </c>
      <c r="C2406" s="11" t="s">
        <v>283</v>
      </c>
      <c r="D2406" s="15" t="s">
        <v>3</v>
      </c>
      <c r="E2406" s="12" t="s">
        <v>73</v>
      </c>
      <c r="F2406" s="12">
        <v>7.29</v>
      </c>
      <c r="G2406" s="12">
        <v>7.02</v>
      </c>
      <c r="H2406" s="12">
        <v>7.35</v>
      </c>
      <c r="I2406" s="12">
        <v>7.6</v>
      </c>
      <c r="J2406" s="12">
        <v>7.71</v>
      </c>
      <c r="K2406" s="12">
        <v>7.79</v>
      </c>
      <c r="L2406" s="12">
        <v>7.88</v>
      </c>
      <c r="M2406" s="12">
        <v>8</v>
      </c>
      <c r="N2406" s="12">
        <v>8.2100000000000009</v>
      </c>
      <c r="O2406" s="12">
        <v>8.25</v>
      </c>
      <c r="P2406" s="12">
        <v>8.58</v>
      </c>
      <c r="Q2406" s="12">
        <v>8.99</v>
      </c>
      <c r="R2406" s="12">
        <v>9.39</v>
      </c>
      <c r="S2406" s="12">
        <v>9.56</v>
      </c>
      <c r="T2406" s="12">
        <v>9.75</v>
      </c>
      <c r="U2406" s="12">
        <v>10.130000000000001</v>
      </c>
      <c r="V2406" s="12">
        <v>10.54</v>
      </c>
      <c r="W2406" s="12">
        <v>10.73</v>
      </c>
      <c r="X2406" s="12">
        <v>10.96</v>
      </c>
      <c r="Y2406" s="12">
        <v>11.27</v>
      </c>
      <c r="Z2406" s="12">
        <v>11.38</v>
      </c>
      <c r="AA2406" s="12">
        <v>11.49</v>
      </c>
      <c r="AB2406" s="12">
        <v>11.88</v>
      </c>
      <c r="AC2406" s="12">
        <v>12.22</v>
      </c>
      <c r="AD2406" s="12">
        <v>12.55</v>
      </c>
      <c r="AE2406" s="12">
        <v>12.82</v>
      </c>
      <c r="AF2406" s="12">
        <v>13.02</v>
      </c>
      <c r="AG2406" s="12">
        <v>13.57</v>
      </c>
      <c r="AH2406" s="12">
        <v>13.39</v>
      </c>
      <c r="AI2406" s="12">
        <v>13.39</v>
      </c>
      <c r="AJ2406" s="12">
        <v>13.45</v>
      </c>
      <c r="AK2406" s="12">
        <v>13.49</v>
      </c>
    </row>
    <row r="2407" spans="1:37" s="12" customFormat="1" x14ac:dyDescent="0.3">
      <c r="A2407" s="12" t="str">
        <f t="shared" si="60"/>
        <v>SDGbaseTRAv2_UrbAS_IRTv2C_GVAaprtr</v>
      </c>
      <c r="B2407" s="10" t="s">
        <v>221</v>
      </c>
      <c r="C2407" s="11" t="s">
        <v>283</v>
      </c>
      <c r="D2407" s="15" t="s">
        <v>3</v>
      </c>
      <c r="E2407" s="12" t="s">
        <v>74</v>
      </c>
      <c r="F2407" s="12">
        <v>0</v>
      </c>
      <c r="G2407" s="12">
        <v>0</v>
      </c>
      <c r="H2407" s="12">
        <v>0</v>
      </c>
      <c r="I2407" s="12">
        <v>0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  <c r="O2407" s="12">
        <v>0</v>
      </c>
      <c r="P2407" s="12">
        <v>0</v>
      </c>
      <c r="Q2407" s="12">
        <v>0</v>
      </c>
      <c r="R2407" s="12">
        <v>0</v>
      </c>
      <c r="S2407" s="12">
        <v>0</v>
      </c>
      <c r="T2407" s="12">
        <v>0</v>
      </c>
      <c r="U2407" s="12">
        <v>0</v>
      </c>
      <c r="V2407" s="12">
        <v>0</v>
      </c>
      <c r="W2407" s="12">
        <v>0</v>
      </c>
      <c r="X2407" s="12">
        <v>0</v>
      </c>
      <c r="Y2407" s="12">
        <v>0</v>
      </c>
      <c r="Z2407" s="12">
        <v>0</v>
      </c>
      <c r="AA2407" s="12">
        <v>0</v>
      </c>
      <c r="AB2407" s="12">
        <v>0</v>
      </c>
      <c r="AC2407" s="12">
        <v>0</v>
      </c>
      <c r="AD2407" s="12">
        <v>0</v>
      </c>
      <c r="AE2407" s="12">
        <v>0</v>
      </c>
      <c r="AF2407" s="12">
        <v>0</v>
      </c>
      <c r="AG2407" s="12">
        <v>0</v>
      </c>
      <c r="AH2407" s="12">
        <v>0</v>
      </c>
      <c r="AI2407" s="12">
        <v>0</v>
      </c>
      <c r="AJ2407" s="12">
        <v>0</v>
      </c>
      <c r="AK2407" s="12">
        <v>0</v>
      </c>
    </row>
    <row r="2408" spans="1:37" s="12" customFormat="1" x14ac:dyDescent="0.3">
      <c r="A2408" s="12" t="str">
        <f t="shared" si="60"/>
        <v>SDGbaseTRAv2_UrbAS_IRTv2C_GVAatrps</v>
      </c>
      <c r="B2408" s="10" t="s">
        <v>221</v>
      </c>
      <c r="C2408" s="11" t="s">
        <v>283</v>
      </c>
      <c r="D2408" s="15" t="s">
        <v>3</v>
      </c>
      <c r="E2408" s="12" t="s">
        <v>75</v>
      </c>
      <c r="F2408" s="12">
        <v>54.94</v>
      </c>
      <c r="G2408" s="12">
        <v>50.35</v>
      </c>
      <c r="H2408" s="12">
        <v>51.46</v>
      </c>
      <c r="I2408" s="12">
        <v>51.95</v>
      </c>
      <c r="J2408" s="12">
        <v>52.23</v>
      </c>
      <c r="K2408" s="12">
        <v>53.34</v>
      </c>
      <c r="L2408" s="12">
        <v>54.39</v>
      </c>
      <c r="M2408" s="12">
        <v>55.06</v>
      </c>
      <c r="N2408" s="12">
        <v>55.78</v>
      </c>
      <c r="O2408" s="12">
        <v>56.63</v>
      </c>
      <c r="P2408" s="12">
        <v>57.39</v>
      </c>
      <c r="Q2408" s="12">
        <v>57.87</v>
      </c>
      <c r="R2408" s="12">
        <v>59.77</v>
      </c>
      <c r="S2408" s="12">
        <v>62.04</v>
      </c>
      <c r="T2408" s="12">
        <v>64.11</v>
      </c>
      <c r="U2408" s="12">
        <v>66.33</v>
      </c>
      <c r="V2408" s="12">
        <v>68.39</v>
      </c>
      <c r="W2408" s="12">
        <v>70.819999999999993</v>
      </c>
      <c r="X2408" s="12">
        <v>72.78</v>
      </c>
      <c r="Y2408" s="12">
        <v>74.77</v>
      </c>
      <c r="Z2408" s="12">
        <v>75.41</v>
      </c>
      <c r="AA2408" s="12">
        <v>75.95</v>
      </c>
      <c r="AB2408" s="12">
        <v>81.39</v>
      </c>
      <c r="AC2408" s="12">
        <v>86.05</v>
      </c>
      <c r="AD2408" s="12">
        <v>90.08</v>
      </c>
      <c r="AE2408" s="12">
        <v>93.93</v>
      </c>
      <c r="AF2408" s="12">
        <v>97.67</v>
      </c>
      <c r="AG2408" s="12">
        <v>102.71</v>
      </c>
      <c r="AH2408" s="12">
        <v>104.26</v>
      </c>
      <c r="AI2408" s="12">
        <v>105.34</v>
      </c>
      <c r="AJ2408" s="12">
        <v>106.41</v>
      </c>
      <c r="AK2408" s="12">
        <v>107.27</v>
      </c>
    </row>
    <row r="2409" spans="1:37" s="12" customFormat="1" x14ac:dyDescent="0.3">
      <c r="A2409" s="12" t="str">
        <f t="shared" si="60"/>
        <v>SDGbaseTRAv2_UrbAS_IRTv2C_GVAacomm</v>
      </c>
      <c r="B2409" s="10" t="s">
        <v>221</v>
      </c>
      <c r="C2409" s="11" t="s">
        <v>283</v>
      </c>
      <c r="D2409" s="15" t="s">
        <v>3</v>
      </c>
      <c r="E2409" s="12" t="s">
        <v>76</v>
      </c>
      <c r="F2409" s="12">
        <v>84.05</v>
      </c>
      <c r="G2409" s="12">
        <v>70.13</v>
      </c>
      <c r="H2409" s="12">
        <v>75.16</v>
      </c>
      <c r="I2409" s="12">
        <v>77.040000000000006</v>
      </c>
      <c r="J2409" s="12">
        <v>78.12</v>
      </c>
      <c r="K2409" s="12">
        <v>80.73</v>
      </c>
      <c r="L2409" s="12">
        <v>83.08</v>
      </c>
      <c r="M2409" s="12">
        <v>85.64</v>
      </c>
      <c r="N2409" s="12">
        <v>88.05</v>
      </c>
      <c r="O2409" s="12">
        <v>90.75</v>
      </c>
      <c r="P2409" s="12">
        <v>93.42</v>
      </c>
      <c r="Q2409" s="12">
        <v>95.99</v>
      </c>
      <c r="R2409" s="12">
        <v>100.35</v>
      </c>
      <c r="S2409" s="12">
        <v>104.45</v>
      </c>
      <c r="T2409" s="12">
        <v>108.67</v>
      </c>
      <c r="U2409" s="12">
        <v>113.04</v>
      </c>
      <c r="V2409" s="12">
        <v>117.66</v>
      </c>
      <c r="W2409" s="12">
        <v>122.65</v>
      </c>
      <c r="X2409" s="12">
        <v>127.57</v>
      </c>
      <c r="Y2409" s="12">
        <v>132.25</v>
      </c>
      <c r="Z2409" s="12">
        <v>134.44999999999999</v>
      </c>
      <c r="AA2409" s="12">
        <v>136.1</v>
      </c>
      <c r="AB2409" s="12">
        <v>140.21</v>
      </c>
      <c r="AC2409" s="12">
        <v>144.80000000000001</v>
      </c>
      <c r="AD2409" s="12">
        <v>149.38</v>
      </c>
      <c r="AE2409" s="12">
        <v>154.04</v>
      </c>
      <c r="AF2409" s="12">
        <v>158.77000000000001</v>
      </c>
      <c r="AG2409" s="12">
        <v>166.91</v>
      </c>
      <c r="AH2409" s="12">
        <v>167.79</v>
      </c>
      <c r="AI2409" s="12">
        <v>167.17</v>
      </c>
      <c r="AJ2409" s="12">
        <v>166.55</v>
      </c>
      <c r="AK2409" s="12">
        <v>165.63</v>
      </c>
    </row>
    <row r="2410" spans="1:37" s="12" customFormat="1" x14ac:dyDescent="0.3">
      <c r="A2410" s="12" t="str">
        <f t="shared" si="60"/>
        <v>SDGbaseTRAv2_UrbAS_IRTv2C_GVAafsrv</v>
      </c>
      <c r="B2410" s="10" t="s">
        <v>221</v>
      </c>
      <c r="C2410" s="11" t="s">
        <v>283</v>
      </c>
      <c r="D2410" s="15" t="s">
        <v>3</v>
      </c>
      <c r="E2410" s="12" t="s">
        <v>77</v>
      </c>
      <c r="F2410" s="12">
        <v>413.44</v>
      </c>
      <c r="G2410" s="12">
        <v>375.56</v>
      </c>
      <c r="H2410" s="12">
        <v>393.64</v>
      </c>
      <c r="I2410" s="12">
        <v>398.06</v>
      </c>
      <c r="J2410" s="12">
        <v>400.36</v>
      </c>
      <c r="K2410" s="12">
        <v>410.31</v>
      </c>
      <c r="L2410" s="12">
        <v>421.07</v>
      </c>
      <c r="M2410" s="12">
        <v>432.35</v>
      </c>
      <c r="N2410" s="12">
        <v>444.03</v>
      </c>
      <c r="O2410" s="12">
        <v>457.03</v>
      </c>
      <c r="P2410" s="12">
        <v>470.27</v>
      </c>
      <c r="Q2410" s="12">
        <v>482.52</v>
      </c>
      <c r="R2410" s="12">
        <v>504.59</v>
      </c>
      <c r="S2410" s="12">
        <v>525.49</v>
      </c>
      <c r="T2410" s="12">
        <v>547.69000000000005</v>
      </c>
      <c r="U2410" s="12">
        <v>572.38</v>
      </c>
      <c r="V2410" s="12">
        <v>596.51</v>
      </c>
      <c r="W2410" s="12">
        <v>622.92999999999995</v>
      </c>
      <c r="X2410" s="12">
        <v>650.82000000000005</v>
      </c>
      <c r="Y2410" s="12">
        <v>676.38</v>
      </c>
      <c r="Z2410" s="12">
        <v>695.94</v>
      </c>
      <c r="AA2410" s="12">
        <v>713.01</v>
      </c>
      <c r="AB2410" s="12">
        <v>741.71</v>
      </c>
      <c r="AC2410" s="12">
        <v>769.29</v>
      </c>
      <c r="AD2410" s="12">
        <v>795.66</v>
      </c>
      <c r="AE2410" s="12">
        <v>822.59</v>
      </c>
      <c r="AF2410" s="12">
        <v>850.18</v>
      </c>
      <c r="AG2410" s="12">
        <v>886.62</v>
      </c>
      <c r="AH2410" s="12">
        <v>888.22</v>
      </c>
      <c r="AI2410" s="12">
        <v>882.68</v>
      </c>
      <c r="AJ2410" s="12">
        <v>876.9</v>
      </c>
      <c r="AK2410" s="12">
        <v>869.83</v>
      </c>
    </row>
    <row r="2411" spans="1:37" s="12" customFormat="1" x14ac:dyDescent="0.3">
      <c r="A2411" s="12" t="str">
        <f t="shared" si="60"/>
        <v>SDGbaseTRAv2_UrbAS_IRTv2C_GVAabsrv</v>
      </c>
      <c r="B2411" s="10" t="s">
        <v>221</v>
      </c>
      <c r="C2411" s="11" t="s">
        <v>283</v>
      </c>
      <c r="D2411" s="15" t="s">
        <v>3</v>
      </c>
      <c r="E2411" s="12" t="s">
        <v>78</v>
      </c>
      <c r="F2411" s="12">
        <v>367.48</v>
      </c>
      <c r="G2411" s="12">
        <v>309.51</v>
      </c>
      <c r="H2411" s="12">
        <v>327.84</v>
      </c>
      <c r="I2411" s="12">
        <v>335.02</v>
      </c>
      <c r="J2411" s="12">
        <v>339.54</v>
      </c>
      <c r="K2411" s="12">
        <v>350.44</v>
      </c>
      <c r="L2411" s="12">
        <v>360.75</v>
      </c>
      <c r="M2411" s="12">
        <v>371.26</v>
      </c>
      <c r="N2411" s="12">
        <v>381.72</v>
      </c>
      <c r="O2411" s="12">
        <v>392.36</v>
      </c>
      <c r="P2411" s="12">
        <v>404.13</v>
      </c>
      <c r="Q2411" s="12">
        <v>415.6</v>
      </c>
      <c r="R2411" s="12">
        <v>435.31</v>
      </c>
      <c r="S2411" s="12">
        <v>453.41</v>
      </c>
      <c r="T2411" s="12">
        <v>472.02</v>
      </c>
      <c r="U2411" s="12">
        <v>491.65</v>
      </c>
      <c r="V2411" s="12">
        <v>511.83</v>
      </c>
      <c r="W2411" s="12">
        <v>533.51</v>
      </c>
      <c r="X2411" s="12">
        <v>555.05999999999995</v>
      </c>
      <c r="Y2411" s="12">
        <v>575.32000000000005</v>
      </c>
      <c r="Z2411" s="12">
        <v>585.71</v>
      </c>
      <c r="AA2411" s="12">
        <v>593.51</v>
      </c>
      <c r="AB2411" s="12">
        <v>615.74</v>
      </c>
      <c r="AC2411" s="12">
        <v>636.38</v>
      </c>
      <c r="AD2411" s="12">
        <v>655.20000000000005</v>
      </c>
      <c r="AE2411" s="12">
        <v>674.59</v>
      </c>
      <c r="AF2411" s="12">
        <v>694.7</v>
      </c>
      <c r="AG2411" s="12">
        <v>729.81</v>
      </c>
      <c r="AH2411" s="12">
        <v>734.55</v>
      </c>
      <c r="AI2411" s="12">
        <v>733.19</v>
      </c>
      <c r="AJ2411" s="12">
        <v>730.96</v>
      </c>
      <c r="AK2411" s="12">
        <v>727.34</v>
      </c>
    </row>
    <row r="2412" spans="1:37" s="12" customFormat="1" x14ac:dyDescent="0.3">
      <c r="A2412" s="12" t="str">
        <f t="shared" si="60"/>
        <v>SDGbaseTRAv2_UrbAS_IRTv2C_GVAagsrv</v>
      </c>
      <c r="B2412" s="10" t="s">
        <v>221</v>
      </c>
      <c r="C2412" s="11" t="s">
        <v>283</v>
      </c>
      <c r="D2412" s="15" t="s">
        <v>3</v>
      </c>
      <c r="E2412" s="12" t="s">
        <v>79</v>
      </c>
      <c r="F2412" s="12">
        <v>789.44</v>
      </c>
      <c r="G2412" s="12">
        <v>748.88</v>
      </c>
      <c r="H2412" s="12">
        <v>774.49</v>
      </c>
      <c r="I2412" s="12">
        <v>789.23</v>
      </c>
      <c r="J2412" s="12">
        <v>800.21</v>
      </c>
      <c r="K2412" s="12">
        <v>817.19</v>
      </c>
      <c r="L2412" s="12">
        <v>837.17</v>
      </c>
      <c r="M2412" s="12">
        <v>857.72</v>
      </c>
      <c r="N2412" s="12">
        <v>879.67</v>
      </c>
      <c r="O2412" s="12">
        <v>903.01</v>
      </c>
      <c r="P2412" s="12">
        <v>928.95</v>
      </c>
      <c r="Q2412" s="12">
        <v>954</v>
      </c>
      <c r="R2412" s="12">
        <v>984.15</v>
      </c>
      <c r="S2412" s="12">
        <v>1013.01</v>
      </c>
      <c r="T2412" s="12">
        <v>1041.67</v>
      </c>
      <c r="U2412" s="12">
        <v>1072.17</v>
      </c>
      <c r="V2412" s="12">
        <v>1103.17</v>
      </c>
      <c r="W2412" s="12">
        <v>1134.44</v>
      </c>
      <c r="X2412" s="12">
        <v>1164.95</v>
      </c>
      <c r="Y2412" s="12">
        <v>1192.9100000000001</v>
      </c>
      <c r="Z2412" s="12">
        <v>1205.95</v>
      </c>
      <c r="AA2412" s="12">
        <v>1222.33</v>
      </c>
      <c r="AB2412" s="12">
        <v>1262.27</v>
      </c>
      <c r="AC2412" s="12">
        <v>1294.81</v>
      </c>
      <c r="AD2412" s="12">
        <v>1325.15</v>
      </c>
      <c r="AE2412" s="12">
        <v>1356.82</v>
      </c>
      <c r="AF2412" s="12">
        <v>1389.61</v>
      </c>
      <c r="AG2412" s="12">
        <v>1443.47</v>
      </c>
      <c r="AH2412" s="12">
        <v>1441.54</v>
      </c>
      <c r="AI2412" s="12">
        <v>1444.88</v>
      </c>
      <c r="AJ2412" s="12">
        <v>1457.71</v>
      </c>
      <c r="AK2412" s="12">
        <v>1474.07</v>
      </c>
    </row>
    <row r="2413" spans="1:37" s="12" customFormat="1" x14ac:dyDescent="0.3">
      <c r="A2413" s="12" t="str">
        <f t="shared" si="60"/>
        <v>SDGbaseTRAv2_UrbAS_IRTv2C_GVAaosrv</v>
      </c>
      <c r="B2413" s="10" t="s">
        <v>221</v>
      </c>
      <c r="C2413" s="11" t="s">
        <v>283</v>
      </c>
      <c r="D2413" s="15" t="s">
        <v>3</v>
      </c>
      <c r="E2413" s="12" t="s">
        <v>80</v>
      </c>
      <c r="F2413" s="12">
        <v>475.08</v>
      </c>
      <c r="G2413" s="12">
        <v>490.24</v>
      </c>
      <c r="H2413" s="12">
        <v>500.98</v>
      </c>
      <c r="I2413" s="12">
        <v>502.5</v>
      </c>
      <c r="J2413" s="12">
        <v>504.72</v>
      </c>
      <c r="K2413" s="12">
        <v>514.55999999999995</v>
      </c>
      <c r="L2413" s="12">
        <v>525.65</v>
      </c>
      <c r="M2413" s="12">
        <v>538.58000000000004</v>
      </c>
      <c r="N2413" s="12">
        <v>552.67999999999995</v>
      </c>
      <c r="O2413" s="12">
        <v>568.22</v>
      </c>
      <c r="P2413" s="12">
        <v>585.24</v>
      </c>
      <c r="Q2413" s="12">
        <v>601.89</v>
      </c>
      <c r="R2413" s="12">
        <v>629</v>
      </c>
      <c r="S2413" s="12">
        <v>654.08000000000004</v>
      </c>
      <c r="T2413" s="12">
        <v>680.23</v>
      </c>
      <c r="U2413" s="12">
        <v>708.87</v>
      </c>
      <c r="V2413" s="12">
        <v>737.85</v>
      </c>
      <c r="W2413" s="12">
        <v>768.6</v>
      </c>
      <c r="X2413" s="12">
        <v>800.46</v>
      </c>
      <c r="Y2413" s="12">
        <v>830.37</v>
      </c>
      <c r="Z2413" s="12">
        <v>848.63</v>
      </c>
      <c r="AA2413" s="12">
        <v>862.93</v>
      </c>
      <c r="AB2413" s="12">
        <v>894.33</v>
      </c>
      <c r="AC2413" s="12">
        <v>924.52</v>
      </c>
      <c r="AD2413" s="12">
        <v>952.73</v>
      </c>
      <c r="AE2413" s="12">
        <v>981.4</v>
      </c>
      <c r="AF2413" s="12">
        <v>1010.35</v>
      </c>
      <c r="AG2413" s="12">
        <v>1057.01</v>
      </c>
      <c r="AH2413" s="12">
        <v>1062.8599999999999</v>
      </c>
      <c r="AI2413" s="12">
        <v>1060.6600000000001</v>
      </c>
      <c r="AJ2413" s="12">
        <v>1056.3599999999999</v>
      </c>
      <c r="AK2413" s="12">
        <v>1049.54</v>
      </c>
    </row>
    <row r="2414" spans="1:37" s="12" customFormat="1" x14ac:dyDescent="0.3">
      <c r="A2414" s="12" t="str">
        <f t="shared" si="60"/>
        <v>SDGbaseTRAv2_UrbAS_IRTv2C_GVAtotal</v>
      </c>
      <c r="B2414" s="10" t="s">
        <v>221</v>
      </c>
      <c r="C2414" s="11" t="s">
        <v>283</v>
      </c>
      <c r="D2414" s="15" t="s">
        <v>3</v>
      </c>
      <c r="E2414" s="12" t="s">
        <v>1</v>
      </c>
      <c r="F2414" s="12">
        <v>4444.87</v>
      </c>
      <c r="G2414" s="12">
        <v>4194.7700000000004</v>
      </c>
      <c r="H2414" s="12">
        <v>4327.57</v>
      </c>
      <c r="I2414" s="12">
        <v>4419.83</v>
      </c>
      <c r="J2414" s="12">
        <v>4497.13</v>
      </c>
      <c r="K2414" s="12">
        <v>4585.9399999999996</v>
      </c>
      <c r="L2414" s="12">
        <v>4689.3500000000004</v>
      </c>
      <c r="M2414" s="12">
        <v>4795.8999999999996</v>
      </c>
      <c r="N2414" s="12">
        <v>4914.53</v>
      </c>
      <c r="O2414" s="12">
        <v>5054.12</v>
      </c>
      <c r="P2414" s="12">
        <v>5203.43</v>
      </c>
      <c r="Q2414" s="12">
        <v>5350.9</v>
      </c>
      <c r="R2414" s="12">
        <v>5521.69</v>
      </c>
      <c r="S2414" s="12">
        <v>5696.03</v>
      </c>
      <c r="T2414" s="12">
        <v>5879.29</v>
      </c>
      <c r="U2414" s="12">
        <v>6089.19</v>
      </c>
      <c r="V2414" s="12">
        <v>6294.82</v>
      </c>
      <c r="W2414" s="12">
        <v>6505.96</v>
      </c>
      <c r="X2414" s="12">
        <v>6726.65</v>
      </c>
      <c r="Y2414" s="12">
        <v>6934.29</v>
      </c>
      <c r="Z2414" s="12">
        <v>7143.95</v>
      </c>
      <c r="AA2414" s="12">
        <v>7338.32</v>
      </c>
      <c r="AB2414" s="12">
        <v>7568.46</v>
      </c>
      <c r="AC2414" s="12">
        <v>7787.52</v>
      </c>
      <c r="AD2414" s="12">
        <v>8012.08</v>
      </c>
      <c r="AE2414" s="12">
        <v>8242.41</v>
      </c>
      <c r="AF2414" s="12">
        <v>8478.32</v>
      </c>
      <c r="AG2414" s="12">
        <v>8732.83</v>
      </c>
      <c r="AH2414" s="12">
        <v>8784.32</v>
      </c>
      <c r="AI2414" s="12">
        <v>8812.5499999999993</v>
      </c>
      <c r="AJ2414" s="12">
        <v>8837.7999999999993</v>
      </c>
      <c r="AK2414" s="12">
        <v>8848.76</v>
      </c>
    </row>
    <row r="2415" spans="1:37" s="12" customFormat="1" x14ac:dyDescent="0.3">
      <c r="A2415" s="12" t="str">
        <f t="shared" si="60"/>
        <v>SDGbaseTRAv2_UrbAS_IRTv2GOVSHRXtotal</v>
      </c>
      <c r="B2415" s="10" t="s">
        <v>221</v>
      </c>
      <c r="C2415" s="11" t="s">
        <v>283</v>
      </c>
      <c r="D2415" s="15" t="s">
        <v>191</v>
      </c>
      <c r="E2415" s="12" t="s">
        <v>1</v>
      </c>
      <c r="F2415" s="12">
        <v>0.21</v>
      </c>
      <c r="G2415" s="12">
        <v>0.21</v>
      </c>
      <c r="H2415" s="12">
        <v>0.21</v>
      </c>
      <c r="I2415" s="12">
        <v>0.22</v>
      </c>
      <c r="J2415" s="12">
        <v>0.22</v>
      </c>
      <c r="K2415" s="12">
        <v>0.23</v>
      </c>
      <c r="L2415" s="12">
        <v>0.23</v>
      </c>
      <c r="M2415" s="12">
        <v>0.23</v>
      </c>
      <c r="N2415" s="12">
        <v>0.23</v>
      </c>
      <c r="O2415" s="12">
        <v>0.23</v>
      </c>
      <c r="P2415" s="12">
        <v>0.24</v>
      </c>
      <c r="Q2415" s="12">
        <v>0.24</v>
      </c>
      <c r="R2415" s="12">
        <v>0.24</v>
      </c>
      <c r="S2415" s="12">
        <v>0.24</v>
      </c>
      <c r="T2415" s="12">
        <v>0.24</v>
      </c>
      <c r="U2415" s="12">
        <v>0.23</v>
      </c>
      <c r="V2415" s="12">
        <v>0.23</v>
      </c>
      <c r="W2415" s="12">
        <v>0.23</v>
      </c>
      <c r="X2415" s="12">
        <v>0.23</v>
      </c>
      <c r="Y2415" s="12">
        <v>0.23</v>
      </c>
      <c r="Z2415" s="12">
        <v>0.22</v>
      </c>
      <c r="AA2415" s="12">
        <v>0.22</v>
      </c>
      <c r="AB2415" s="12">
        <v>0.22</v>
      </c>
      <c r="AC2415" s="12">
        <v>0.22</v>
      </c>
      <c r="AD2415" s="12">
        <v>0.22</v>
      </c>
      <c r="AE2415" s="12">
        <v>0.22</v>
      </c>
      <c r="AF2415" s="12">
        <v>0.22</v>
      </c>
      <c r="AG2415" s="12">
        <v>0.21</v>
      </c>
      <c r="AH2415" s="12">
        <v>0.21</v>
      </c>
      <c r="AI2415" s="12">
        <v>0.22</v>
      </c>
      <c r="AJ2415" s="12">
        <v>0.22</v>
      </c>
      <c r="AK2415" s="12">
        <v>0.22</v>
      </c>
    </row>
    <row r="2416" spans="1:37" s="12" customFormat="1" x14ac:dyDescent="0.3">
      <c r="A2416" s="12" t="str">
        <f t="shared" si="60"/>
        <v>SDGbaseTRAv2_UrbAS_IRTv2INVSHRXtotal</v>
      </c>
      <c r="B2416" s="10" t="s">
        <v>221</v>
      </c>
      <c r="C2416" s="11" t="s">
        <v>283</v>
      </c>
      <c r="D2416" s="15" t="s">
        <v>189</v>
      </c>
      <c r="E2416" s="12" t="s">
        <v>1</v>
      </c>
      <c r="F2416" s="12">
        <v>0.18</v>
      </c>
      <c r="G2416" s="12">
        <v>0.18</v>
      </c>
      <c r="H2416" s="12">
        <v>0.18</v>
      </c>
      <c r="I2416" s="12">
        <v>0.18</v>
      </c>
      <c r="J2416" s="12">
        <v>0.18</v>
      </c>
      <c r="K2416" s="12">
        <v>0.18</v>
      </c>
      <c r="L2416" s="12">
        <v>0.18</v>
      </c>
      <c r="M2416" s="12">
        <v>0.18</v>
      </c>
      <c r="N2416" s="12">
        <v>0.18</v>
      </c>
      <c r="O2416" s="12">
        <v>0.18</v>
      </c>
      <c r="P2416" s="12">
        <v>0.18</v>
      </c>
      <c r="Q2416" s="12">
        <v>0.18</v>
      </c>
      <c r="R2416" s="12">
        <v>0.18</v>
      </c>
      <c r="S2416" s="12">
        <v>0.18</v>
      </c>
      <c r="T2416" s="12">
        <v>0.18</v>
      </c>
      <c r="U2416" s="12">
        <v>0.18</v>
      </c>
      <c r="V2416" s="12">
        <v>0.18</v>
      </c>
      <c r="W2416" s="12">
        <v>0.18</v>
      </c>
      <c r="X2416" s="12">
        <v>0.18</v>
      </c>
      <c r="Y2416" s="12">
        <v>0.18</v>
      </c>
      <c r="Z2416" s="12">
        <v>0.19</v>
      </c>
      <c r="AA2416" s="12">
        <v>0.19</v>
      </c>
      <c r="AB2416" s="12">
        <v>0.19</v>
      </c>
      <c r="AC2416" s="12">
        <v>0.19</v>
      </c>
      <c r="AD2416" s="12">
        <v>0.19</v>
      </c>
      <c r="AE2416" s="12">
        <v>0.19</v>
      </c>
      <c r="AF2416" s="12">
        <v>0.19</v>
      </c>
      <c r="AG2416" s="12">
        <v>0.19</v>
      </c>
      <c r="AH2416" s="12">
        <v>0.19</v>
      </c>
      <c r="AI2416" s="12">
        <v>0.18</v>
      </c>
      <c r="AJ2416" s="12">
        <v>0.18</v>
      </c>
      <c r="AK2416" s="12">
        <v>0.18</v>
      </c>
    </row>
    <row r="2417" spans="1:37" s="12" customFormat="1" x14ac:dyDescent="0.3">
      <c r="A2417" s="12" t="str">
        <f t="shared" si="60"/>
        <v>SDGbaseTRAv2_UrbAS_IRTv2C_QFSlabtotal</v>
      </c>
      <c r="B2417" s="10" t="s">
        <v>221</v>
      </c>
      <c r="C2417" s="11" t="s">
        <v>283</v>
      </c>
      <c r="D2417" s="15" t="s">
        <v>206</v>
      </c>
      <c r="E2417" s="12" t="s">
        <v>1</v>
      </c>
      <c r="F2417" s="12">
        <v>16418.580000000002</v>
      </c>
      <c r="G2417" s="12">
        <v>15183.29</v>
      </c>
      <c r="H2417" s="12">
        <v>15747.38</v>
      </c>
      <c r="I2417" s="12">
        <v>16243.15</v>
      </c>
      <c r="J2417" s="12">
        <v>16671.98</v>
      </c>
      <c r="K2417" s="12">
        <v>17070.490000000002</v>
      </c>
      <c r="L2417" s="12">
        <v>17469.919999999998</v>
      </c>
      <c r="M2417" s="12">
        <v>17878.71</v>
      </c>
      <c r="N2417" s="12">
        <v>18304.169999999998</v>
      </c>
      <c r="O2417" s="12">
        <v>18732</v>
      </c>
      <c r="P2417" s="12">
        <v>19202.599999999999</v>
      </c>
      <c r="Q2417" s="12">
        <v>19692.93</v>
      </c>
      <c r="R2417" s="12">
        <v>20233.79</v>
      </c>
      <c r="S2417" s="12">
        <v>20815.04</v>
      </c>
      <c r="T2417" s="12">
        <v>21432.28</v>
      </c>
      <c r="U2417" s="12">
        <v>22103.18</v>
      </c>
      <c r="V2417" s="12">
        <v>22812.47</v>
      </c>
      <c r="W2417" s="12">
        <v>23552.25</v>
      </c>
      <c r="X2417" s="12">
        <v>24324.29</v>
      </c>
      <c r="Y2417" s="12">
        <v>25092.71</v>
      </c>
      <c r="Z2417" s="12">
        <v>25728.560000000001</v>
      </c>
      <c r="AA2417" s="12">
        <v>26281.59</v>
      </c>
      <c r="AB2417" s="12">
        <v>27003.31</v>
      </c>
      <c r="AC2417" s="12">
        <v>27771.64</v>
      </c>
      <c r="AD2417" s="12">
        <v>28541.26</v>
      </c>
      <c r="AE2417" s="12">
        <v>29316.66</v>
      </c>
      <c r="AF2417" s="12">
        <v>30103.06</v>
      </c>
      <c r="AG2417" s="12">
        <v>31083.9</v>
      </c>
      <c r="AH2417" s="12">
        <v>31742.47</v>
      </c>
      <c r="AI2417" s="12">
        <v>32154.21</v>
      </c>
      <c r="AJ2417" s="12">
        <v>32415.62</v>
      </c>
      <c r="AK2417" s="12">
        <v>32567.02</v>
      </c>
    </row>
    <row r="2418" spans="1:37" s="12" customFormat="1" x14ac:dyDescent="0.3">
      <c r="A2418" s="12" t="str">
        <f t="shared" si="60"/>
        <v>SDGbaseTRAv2_UrbAS_IRTv2C_PubDeftotal</v>
      </c>
      <c r="B2418" s="10" t="s">
        <v>221</v>
      </c>
      <c r="C2418" s="11" t="s">
        <v>283</v>
      </c>
      <c r="D2418" s="15" t="s">
        <v>99</v>
      </c>
      <c r="E2418" s="12" t="s">
        <v>1</v>
      </c>
      <c r="F2418" s="12">
        <v>0</v>
      </c>
      <c r="G2418" s="12">
        <v>0</v>
      </c>
      <c r="H2418" s="12">
        <v>0</v>
      </c>
      <c r="I2418" s="12">
        <v>0</v>
      </c>
      <c r="J2418" s="12">
        <v>0.01</v>
      </c>
      <c r="K2418" s="12">
        <v>0.01</v>
      </c>
      <c r="L2418" s="12">
        <v>0.01</v>
      </c>
      <c r="M2418" s="12">
        <v>0.01</v>
      </c>
      <c r="N2418" s="12">
        <v>0.01</v>
      </c>
      <c r="O2418" s="12">
        <v>0.01</v>
      </c>
      <c r="P2418" s="12">
        <v>0.01</v>
      </c>
      <c r="Q2418" s="12">
        <v>0.01</v>
      </c>
      <c r="R2418" s="12">
        <v>0.01</v>
      </c>
      <c r="S2418" s="12">
        <v>0.01</v>
      </c>
      <c r="T2418" s="12">
        <v>0.01</v>
      </c>
      <c r="U2418" s="12">
        <v>0.01</v>
      </c>
      <c r="V2418" s="12">
        <v>0.01</v>
      </c>
      <c r="W2418" s="12">
        <v>0</v>
      </c>
      <c r="X2418" s="12">
        <v>0</v>
      </c>
      <c r="Y2418" s="12">
        <v>0</v>
      </c>
      <c r="Z2418" s="12">
        <v>0.01</v>
      </c>
      <c r="AA2418" s="12">
        <v>0.01</v>
      </c>
      <c r="AB2418" s="12">
        <v>0.01</v>
      </c>
      <c r="AC2418" s="12">
        <v>0.01</v>
      </c>
      <c r="AD2418" s="12">
        <v>0.01</v>
      </c>
      <c r="AE2418" s="12">
        <v>0.01</v>
      </c>
      <c r="AF2418" s="12">
        <v>0.01</v>
      </c>
      <c r="AG2418" s="12">
        <v>0.01</v>
      </c>
      <c r="AH2418" s="12">
        <v>0</v>
      </c>
      <c r="AI2418" s="12">
        <v>0</v>
      </c>
      <c r="AJ2418" s="12">
        <v>0</v>
      </c>
      <c r="AK2418" s="12">
        <v>0</v>
      </c>
    </row>
    <row r="2419" spans="1:37" s="12" customFormat="1" x14ac:dyDescent="0.3">
      <c r="A2419" s="12" t="str">
        <f t="shared" si="60"/>
        <v>SDGbaseTRAv2_UrbAS_IRTv2YIXent-n</v>
      </c>
      <c r="B2419" s="10" t="s">
        <v>221</v>
      </c>
      <c r="C2419" s="11" t="s">
        <v>283</v>
      </c>
      <c r="D2419" s="15" t="s">
        <v>95</v>
      </c>
      <c r="E2419" s="12" t="s">
        <v>82</v>
      </c>
      <c r="F2419" s="12">
        <v>1681.68</v>
      </c>
      <c r="G2419" s="12">
        <v>1548.67</v>
      </c>
      <c r="H2419" s="12">
        <v>1604.99</v>
      </c>
      <c r="I2419" s="12">
        <v>1633.42</v>
      </c>
      <c r="J2419" s="12">
        <v>1655.79</v>
      </c>
      <c r="K2419" s="12">
        <v>1684.55</v>
      </c>
      <c r="L2419" s="12">
        <v>1716.26</v>
      </c>
      <c r="M2419" s="12">
        <v>1749.08</v>
      </c>
      <c r="N2419" s="12">
        <v>1788.14</v>
      </c>
      <c r="O2419" s="12">
        <v>1840.55</v>
      </c>
      <c r="P2419" s="12">
        <v>1890.03</v>
      </c>
      <c r="Q2419" s="12">
        <v>1937.58</v>
      </c>
      <c r="R2419" s="12">
        <v>1995.56</v>
      </c>
      <c r="S2419" s="12">
        <v>2053.42</v>
      </c>
      <c r="T2419" s="12">
        <v>2115.6</v>
      </c>
      <c r="U2419" s="12">
        <v>2188.7600000000002</v>
      </c>
      <c r="V2419" s="12">
        <v>2261.3200000000002</v>
      </c>
      <c r="W2419" s="12">
        <v>2334.39</v>
      </c>
      <c r="X2419" s="12">
        <v>2408.96</v>
      </c>
      <c r="Y2419" s="12">
        <v>2481.41</v>
      </c>
      <c r="Z2419" s="12">
        <v>2594.1999999999998</v>
      </c>
      <c r="AA2419" s="12">
        <v>2692.44</v>
      </c>
      <c r="AB2419" s="12">
        <v>2755.29</v>
      </c>
      <c r="AC2419" s="12">
        <v>2825.95</v>
      </c>
      <c r="AD2419" s="12">
        <v>2908.76</v>
      </c>
      <c r="AE2419" s="12">
        <v>2994.51</v>
      </c>
      <c r="AF2419" s="12">
        <v>3081.98</v>
      </c>
      <c r="AG2419" s="12">
        <v>3111.48</v>
      </c>
      <c r="AH2419" s="12">
        <v>3138.71</v>
      </c>
      <c r="AI2419" s="12">
        <v>3151.78</v>
      </c>
      <c r="AJ2419" s="12">
        <v>3151.53</v>
      </c>
      <c r="AK2419" s="12">
        <v>3141.61</v>
      </c>
    </row>
    <row r="2420" spans="1:37" s="12" customFormat="1" x14ac:dyDescent="0.3">
      <c r="A2420" s="12" t="str">
        <f t="shared" si="60"/>
        <v>SDGbaseTRAv2_UrbAS_IRTv2YIXent-e</v>
      </c>
      <c r="B2420" s="10" t="s">
        <v>221</v>
      </c>
      <c r="C2420" s="11" t="s">
        <v>283</v>
      </c>
      <c r="D2420" s="15" t="s">
        <v>95</v>
      </c>
      <c r="E2420" s="12" t="s">
        <v>83</v>
      </c>
      <c r="F2420" s="12">
        <v>67.67</v>
      </c>
      <c r="G2420" s="12">
        <v>74.709999999999994</v>
      </c>
      <c r="H2420" s="12">
        <v>62.12</v>
      </c>
      <c r="I2420" s="12">
        <v>63.1</v>
      </c>
      <c r="J2420" s="12">
        <v>65.930000000000007</v>
      </c>
      <c r="K2420" s="12">
        <v>70.19</v>
      </c>
      <c r="L2420" s="12">
        <v>74.040000000000006</v>
      </c>
      <c r="M2420" s="12">
        <v>73.59</v>
      </c>
      <c r="N2420" s="12">
        <v>71.62</v>
      </c>
      <c r="O2420" s="12">
        <v>70.45</v>
      </c>
      <c r="P2420" s="12">
        <v>72.56</v>
      </c>
      <c r="Q2420" s="12">
        <v>76.86</v>
      </c>
      <c r="R2420" s="12">
        <v>84.76</v>
      </c>
      <c r="S2420" s="12">
        <v>89.63</v>
      </c>
      <c r="T2420" s="12">
        <v>94.8</v>
      </c>
      <c r="U2420" s="12">
        <v>99.83</v>
      </c>
      <c r="V2420" s="12">
        <v>100.43</v>
      </c>
      <c r="W2420" s="12">
        <v>105.05</v>
      </c>
      <c r="X2420" s="12">
        <v>115.55</v>
      </c>
      <c r="Y2420" s="12">
        <v>125.51</v>
      </c>
      <c r="Z2420" s="12">
        <v>134.49</v>
      </c>
      <c r="AA2420" s="12">
        <v>140.26</v>
      </c>
      <c r="AB2420" s="12">
        <v>144.51</v>
      </c>
      <c r="AC2420" s="12">
        <v>156.29</v>
      </c>
      <c r="AD2420" s="12">
        <v>167.62</v>
      </c>
      <c r="AE2420" s="12">
        <v>176.82</v>
      </c>
      <c r="AF2420" s="12">
        <v>185.36</v>
      </c>
      <c r="AG2420" s="12">
        <v>224.27</v>
      </c>
      <c r="AH2420" s="12">
        <v>266.56</v>
      </c>
      <c r="AI2420" s="12">
        <v>311.77</v>
      </c>
      <c r="AJ2420" s="12">
        <v>356.37</v>
      </c>
      <c r="AK2420" s="12">
        <v>397.35</v>
      </c>
    </row>
    <row r="2421" spans="1:37" s="12" customFormat="1" x14ac:dyDescent="0.3">
      <c r="A2421" s="12" t="str">
        <f t="shared" si="60"/>
        <v>SDGbaseTRAv2_UrbAS_IRTv2YIXhhd-0</v>
      </c>
      <c r="B2421" s="10" t="s">
        <v>221</v>
      </c>
      <c r="C2421" s="11" t="s">
        <v>283</v>
      </c>
      <c r="D2421" s="15" t="s">
        <v>95</v>
      </c>
      <c r="E2421" s="12" t="s">
        <v>84</v>
      </c>
      <c r="F2421" s="12">
        <v>80.83</v>
      </c>
      <c r="G2421" s="12">
        <v>80.209999999999994</v>
      </c>
      <c r="H2421" s="12">
        <v>78.569999999999993</v>
      </c>
      <c r="I2421" s="12">
        <v>80.900000000000006</v>
      </c>
      <c r="J2421" s="12">
        <v>82.79</v>
      </c>
      <c r="K2421" s="12">
        <v>84.57</v>
      </c>
      <c r="L2421" s="12">
        <v>86.68</v>
      </c>
      <c r="M2421" s="12">
        <v>89.01</v>
      </c>
      <c r="N2421" s="12">
        <v>91.47</v>
      </c>
      <c r="O2421" s="12">
        <v>94.25</v>
      </c>
      <c r="P2421" s="12">
        <v>97.3</v>
      </c>
      <c r="Q2421" s="12">
        <v>100.42</v>
      </c>
      <c r="R2421" s="12">
        <v>103.77</v>
      </c>
      <c r="S2421" s="12">
        <v>107.5</v>
      </c>
      <c r="T2421" s="12">
        <v>111.35</v>
      </c>
      <c r="U2421" s="12">
        <v>115.53</v>
      </c>
      <c r="V2421" s="12">
        <v>120.06</v>
      </c>
      <c r="W2421" s="12">
        <v>124.55</v>
      </c>
      <c r="X2421" s="12">
        <v>129.22999999999999</v>
      </c>
      <c r="Y2421" s="12">
        <v>133.94999999999999</v>
      </c>
      <c r="Z2421" s="12">
        <v>137.83000000000001</v>
      </c>
      <c r="AA2421" s="12">
        <v>141.94</v>
      </c>
      <c r="AB2421" s="12">
        <v>147.41</v>
      </c>
      <c r="AC2421" s="12">
        <v>152.75</v>
      </c>
      <c r="AD2421" s="12">
        <v>157.69999999999999</v>
      </c>
      <c r="AE2421" s="12">
        <v>162.74</v>
      </c>
      <c r="AF2421" s="12">
        <v>167.96</v>
      </c>
      <c r="AG2421" s="12">
        <v>174.4</v>
      </c>
      <c r="AH2421" s="12">
        <v>178.07</v>
      </c>
      <c r="AI2421" s="12">
        <v>178.97</v>
      </c>
      <c r="AJ2421" s="12">
        <v>179.53</v>
      </c>
      <c r="AK2421" s="12">
        <v>179.97</v>
      </c>
    </row>
    <row r="2422" spans="1:37" s="12" customFormat="1" x14ac:dyDescent="0.3">
      <c r="A2422" s="12" t="str">
        <f t="shared" si="60"/>
        <v>SDGbaseTRAv2_UrbAS_IRTv2YIXhhd-1</v>
      </c>
      <c r="B2422" s="10" t="s">
        <v>221</v>
      </c>
      <c r="C2422" s="11" t="s">
        <v>283</v>
      </c>
      <c r="D2422" s="15" t="s">
        <v>95</v>
      </c>
      <c r="E2422" s="12" t="s">
        <v>85</v>
      </c>
      <c r="F2422" s="12">
        <v>111.12</v>
      </c>
      <c r="G2422" s="12">
        <v>109.88</v>
      </c>
      <c r="H2422" s="12">
        <v>108.09</v>
      </c>
      <c r="I2422" s="12">
        <v>111.2</v>
      </c>
      <c r="J2422" s="12">
        <v>113.73</v>
      </c>
      <c r="K2422" s="12">
        <v>116.14</v>
      </c>
      <c r="L2422" s="12">
        <v>119.01</v>
      </c>
      <c r="M2422" s="12">
        <v>122.18</v>
      </c>
      <c r="N2422" s="12">
        <v>125.53</v>
      </c>
      <c r="O2422" s="12">
        <v>129.32</v>
      </c>
      <c r="P2422" s="12">
        <v>133.46</v>
      </c>
      <c r="Q2422" s="12">
        <v>137.69</v>
      </c>
      <c r="R2422" s="12">
        <v>142.26</v>
      </c>
      <c r="S2422" s="12">
        <v>147.34</v>
      </c>
      <c r="T2422" s="12">
        <v>152.58000000000001</v>
      </c>
      <c r="U2422" s="12">
        <v>158.30000000000001</v>
      </c>
      <c r="V2422" s="12">
        <v>164.45</v>
      </c>
      <c r="W2422" s="12">
        <v>170.56</v>
      </c>
      <c r="X2422" s="12">
        <v>176.91</v>
      </c>
      <c r="Y2422" s="12">
        <v>183.28</v>
      </c>
      <c r="Z2422" s="12">
        <v>188.55</v>
      </c>
      <c r="AA2422" s="12">
        <v>194.08</v>
      </c>
      <c r="AB2422" s="12">
        <v>201.5</v>
      </c>
      <c r="AC2422" s="12">
        <v>208.69</v>
      </c>
      <c r="AD2422" s="12">
        <v>215.39</v>
      </c>
      <c r="AE2422" s="12">
        <v>222.21</v>
      </c>
      <c r="AF2422" s="12">
        <v>229.28</v>
      </c>
      <c r="AG2422" s="12">
        <v>237.94</v>
      </c>
      <c r="AH2422" s="12">
        <v>242.56</v>
      </c>
      <c r="AI2422" s="12">
        <v>243.63</v>
      </c>
      <c r="AJ2422" s="12">
        <v>244.28</v>
      </c>
      <c r="AK2422" s="12">
        <v>244.77</v>
      </c>
    </row>
    <row r="2423" spans="1:37" s="12" customFormat="1" x14ac:dyDescent="0.3">
      <c r="A2423" s="12" t="str">
        <f t="shared" si="60"/>
        <v>SDGbaseTRAv2_UrbAS_IRTv2YIXhhd-2</v>
      </c>
      <c r="B2423" s="10" t="s">
        <v>221</v>
      </c>
      <c r="C2423" s="11" t="s">
        <v>283</v>
      </c>
      <c r="D2423" s="15" t="s">
        <v>95</v>
      </c>
      <c r="E2423" s="12" t="s">
        <v>86</v>
      </c>
      <c r="F2423" s="12">
        <v>130.16999999999999</v>
      </c>
      <c r="G2423" s="12">
        <v>128.19</v>
      </c>
      <c r="H2423" s="12">
        <v>126.55</v>
      </c>
      <c r="I2423" s="12">
        <v>130.09</v>
      </c>
      <c r="J2423" s="12">
        <v>132.93</v>
      </c>
      <c r="K2423" s="12">
        <v>135.72</v>
      </c>
      <c r="L2423" s="12">
        <v>139.04</v>
      </c>
      <c r="M2423" s="12">
        <v>142.69</v>
      </c>
      <c r="N2423" s="12">
        <v>146.57</v>
      </c>
      <c r="O2423" s="12">
        <v>150.93</v>
      </c>
      <c r="P2423" s="12">
        <v>155.71</v>
      </c>
      <c r="Q2423" s="12">
        <v>160.57</v>
      </c>
      <c r="R2423" s="12">
        <v>165.89</v>
      </c>
      <c r="S2423" s="12">
        <v>171.78</v>
      </c>
      <c r="T2423" s="12">
        <v>177.85</v>
      </c>
      <c r="U2423" s="12">
        <v>184.52</v>
      </c>
      <c r="V2423" s="12">
        <v>191.67</v>
      </c>
      <c r="W2423" s="12">
        <v>198.77</v>
      </c>
      <c r="X2423" s="12">
        <v>206.11</v>
      </c>
      <c r="Y2423" s="12">
        <v>213.45</v>
      </c>
      <c r="Z2423" s="12">
        <v>219.58</v>
      </c>
      <c r="AA2423" s="12">
        <v>225.98</v>
      </c>
      <c r="AB2423" s="12">
        <v>234.5</v>
      </c>
      <c r="AC2423" s="12">
        <v>242.74</v>
      </c>
      <c r="AD2423" s="12">
        <v>250.48</v>
      </c>
      <c r="AE2423" s="12">
        <v>258.37</v>
      </c>
      <c r="AF2423" s="12">
        <v>266.54000000000002</v>
      </c>
      <c r="AG2423" s="12">
        <v>276.38</v>
      </c>
      <c r="AH2423" s="12">
        <v>281.33</v>
      </c>
      <c r="AI2423" s="12">
        <v>282.38</v>
      </c>
      <c r="AJ2423" s="12">
        <v>282.95999999999998</v>
      </c>
      <c r="AK2423" s="12">
        <v>283.33</v>
      </c>
    </row>
    <row r="2424" spans="1:37" s="12" customFormat="1" x14ac:dyDescent="0.3">
      <c r="A2424" s="12" t="str">
        <f t="shared" si="60"/>
        <v>SDGbaseTRAv2_UrbAS_IRTv2YIXhhd-3</v>
      </c>
      <c r="B2424" s="10" t="s">
        <v>221</v>
      </c>
      <c r="C2424" s="11" t="s">
        <v>283</v>
      </c>
      <c r="D2424" s="15" t="s">
        <v>95</v>
      </c>
      <c r="E2424" s="12" t="s">
        <v>87</v>
      </c>
      <c r="F2424" s="12">
        <v>160.16</v>
      </c>
      <c r="G2424" s="12">
        <v>157.06</v>
      </c>
      <c r="H2424" s="12">
        <v>156.01</v>
      </c>
      <c r="I2424" s="12">
        <v>160.15</v>
      </c>
      <c r="J2424" s="12">
        <v>163.49</v>
      </c>
      <c r="K2424" s="12">
        <v>166.85</v>
      </c>
      <c r="L2424" s="12">
        <v>170.87</v>
      </c>
      <c r="M2424" s="12">
        <v>175.27</v>
      </c>
      <c r="N2424" s="12">
        <v>179.98</v>
      </c>
      <c r="O2424" s="12">
        <v>185.27</v>
      </c>
      <c r="P2424" s="12">
        <v>191.05</v>
      </c>
      <c r="Q2424" s="12">
        <v>196.89</v>
      </c>
      <c r="R2424" s="12">
        <v>203.4</v>
      </c>
      <c r="S2424" s="12">
        <v>210.51</v>
      </c>
      <c r="T2424" s="12">
        <v>217.88</v>
      </c>
      <c r="U2424" s="12">
        <v>226.01</v>
      </c>
      <c r="V2424" s="12">
        <v>234.66</v>
      </c>
      <c r="W2424" s="12">
        <v>243.26</v>
      </c>
      <c r="X2424" s="12">
        <v>252.13</v>
      </c>
      <c r="Y2424" s="12">
        <v>260.92</v>
      </c>
      <c r="Z2424" s="12">
        <v>268.20999999999998</v>
      </c>
      <c r="AA2424" s="12">
        <v>275.77</v>
      </c>
      <c r="AB2424" s="12">
        <v>286.10000000000002</v>
      </c>
      <c r="AC2424" s="12">
        <v>295.95999999999998</v>
      </c>
      <c r="AD2424" s="12">
        <v>305.24</v>
      </c>
      <c r="AE2424" s="12">
        <v>314.72000000000003</v>
      </c>
      <c r="AF2424" s="12">
        <v>324.52</v>
      </c>
      <c r="AG2424" s="12">
        <v>336.36</v>
      </c>
      <c r="AH2424" s="12">
        <v>341.54</v>
      </c>
      <c r="AI2424" s="12">
        <v>342.47</v>
      </c>
      <c r="AJ2424" s="12">
        <v>342.93</v>
      </c>
      <c r="AK2424" s="12">
        <v>343.12</v>
      </c>
    </row>
    <row r="2425" spans="1:37" s="12" customFormat="1" x14ac:dyDescent="0.3">
      <c r="A2425" s="12" t="str">
        <f t="shared" si="60"/>
        <v>SDGbaseTRAv2_UrbAS_IRTv2YIXhhd-4</v>
      </c>
      <c r="B2425" s="10" t="s">
        <v>221</v>
      </c>
      <c r="C2425" s="11" t="s">
        <v>283</v>
      </c>
      <c r="D2425" s="15" t="s">
        <v>95</v>
      </c>
      <c r="E2425" s="12" t="s">
        <v>88</v>
      </c>
      <c r="F2425" s="12">
        <v>173.02</v>
      </c>
      <c r="G2425" s="12">
        <v>168.81</v>
      </c>
      <c r="H2425" s="12">
        <v>168.9</v>
      </c>
      <c r="I2425" s="12">
        <v>173.13</v>
      </c>
      <c r="J2425" s="12">
        <v>176.55</v>
      </c>
      <c r="K2425" s="12">
        <v>180.1</v>
      </c>
      <c r="L2425" s="12">
        <v>184.36</v>
      </c>
      <c r="M2425" s="12">
        <v>189.01</v>
      </c>
      <c r="N2425" s="12">
        <v>194.03</v>
      </c>
      <c r="O2425" s="12">
        <v>199.64</v>
      </c>
      <c r="P2425" s="12">
        <v>205.77</v>
      </c>
      <c r="Q2425" s="12">
        <v>211.9</v>
      </c>
      <c r="R2425" s="12">
        <v>218.88</v>
      </c>
      <c r="S2425" s="12">
        <v>226.41</v>
      </c>
      <c r="T2425" s="12">
        <v>234.23</v>
      </c>
      <c r="U2425" s="12">
        <v>242.93</v>
      </c>
      <c r="V2425" s="12">
        <v>252.08</v>
      </c>
      <c r="W2425" s="12">
        <v>261.20999999999998</v>
      </c>
      <c r="X2425" s="12">
        <v>270.58</v>
      </c>
      <c r="Y2425" s="12">
        <v>279.77999999999997</v>
      </c>
      <c r="Z2425" s="12">
        <v>287.35000000000002</v>
      </c>
      <c r="AA2425" s="12">
        <v>295.12</v>
      </c>
      <c r="AB2425" s="12">
        <v>306.08</v>
      </c>
      <c r="AC2425" s="12">
        <v>316.36</v>
      </c>
      <c r="AD2425" s="12">
        <v>326.08999999999997</v>
      </c>
      <c r="AE2425" s="12">
        <v>336.03</v>
      </c>
      <c r="AF2425" s="12">
        <v>346.3</v>
      </c>
      <c r="AG2425" s="12">
        <v>358.75</v>
      </c>
      <c r="AH2425" s="12">
        <v>363.16</v>
      </c>
      <c r="AI2425" s="12">
        <v>363.7</v>
      </c>
      <c r="AJ2425" s="12">
        <v>363.86</v>
      </c>
      <c r="AK2425" s="12">
        <v>363.72</v>
      </c>
    </row>
    <row r="2426" spans="1:37" s="12" customFormat="1" x14ac:dyDescent="0.3">
      <c r="A2426" s="12" t="str">
        <f t="shared" si="60"/>
        <v>SDGbaseTRAv2_UrbAS_IRTv2YIXhhd-5</v>
      </c>
      <c r="B2426" s="10" t="s">
        <v>221</v>
      </c>
      <c r="C2426" s="11" t="s">
        <v>283</v>
      </c>
      <c r="D2426" s="15" t="s">
        <v>95</v>
      </c>
      <c r="E2426" s="12" t="s">
        <v>89</v>
      </c>
      <c r="F2426" s="12">
        <v>238.85</v>
      </c>
      <c r="G2426" s="12">
        <v>231.64</v>
      </c>
      <c r="H2426" s="12">
        <v>234.08</v>
      </c>
      <c r="I2426" s="12">
        <v>239.46</v>
      </c>
      <c r="J2426" s="12">
        <v>243.79</v>
      </c>
      <c r="K2426" s="12">
        <v>248.55</v>
      </c>
      <c r="L2426" s="12">
        <v>254.28</v>
      </c>
      <c r="M2426" s="12">
        <v>260.51</v>
      </c>
      <c r="N2426" s="12">
        <v>267.27999999999997</v>
      </c>
      <c r="O2426" s="12">
        <v>274.8</v>
      </c>
      <c r="P2426" s="12">
        <v>283.02999999999997</v>
      </c>
      <c r="Q2426" s="12">
        <v>291.17</v>
      </c>
      <c r="R2426" s="12">
        <v>300.70999999999998</v>
      </c>
      <c r="S2426" s="12">
        <v>310.83</v>
      </c>
      <c r="T2426" s="12">
        <v>321.35000000000002</v>
      </c>
      <c r="U2426" s="12">
        <v>333.19</v>
      </c>
      <c r="V2426" s="12">
        <v>345.47</v>
      </c>
      <c r="W2426" s="12">
        <v>357.72</v>
      </c>
      <c r="X2426" s="12">
        <v>370.27</v>
      </c>
      <c r="Y2426" s="12">
        <v>382.39</v>
      </c>
      <c r="Z2426" s="12">
        <v>391.93</v>
      </c>
      <c r="AA2426" s="12">
        <v>401.65</v>
      </c>
      <c r="AB2426" s="12">
        <v>416.54</v>
      </c>
      <c r="AC2426" s="12">
        <v>430.06</v>
      </c>
      <c r="AD2426" s="12">
        <v>442.86</v>
      </c>
      <c r="AE2426" s="12">
        <v>455.96</v>
      </c>
      <c r="AF2426" s="12">
        <v>469.48</v>
      </c>
      <c r="AG2426" s="12">
        <v>486.39</v>
      </c>
      <c r="AH2426" s="12">
        <v>490.1</v>
      </c>
      <c r="AI2426" s="12">
        <v>489.87</v>
      </c>
      <c r="AJ2426" s="12">
        <v>489.47</v>
      </c>
      <c r="AK2426" s="12">
        <v>488.66</v>
      </c>
    </row>
    <row r="2427" spans="1:37" s="12" customFormat="1" x14ac:dyDescent="0.3">
      <c r="A2427" s="12" t="str">
        <f t="shared" si="60"/>
        <v>SDGbaseTRAv2_UrbAS_IRTv2YIXhhd-6</v>
      </c>
      <c r="B2427" s="10" t="s">
        <v>221</v>
      </c>
      <c r="C2427" s="11" t="s">
        <v>283</v>
      </c>
      <c r="D2427" s="15" t="s">
        <v>95</v>
      </c>
      <c r="E2427" s="12" t="s">
        <v>90</v>
      </c>
      <c r="F2427" s="12">
        <v>288.75</v>
      </c>
      <c r="G2427" s="12">
        <v>276.86</v>
      </c>
      <c r="H2427" s="12">
        <v>282.88</v>
      </c>
      <c r="I2427" s="12">
        <v>288.77999999999997</v>
      </c>
      <c r="J2427" s="12">
        <v>293.44</v>
      </c>
      <c r="K2427" s="12">
        <v>299</v>
      </c>
      <c r="L2427" s="12">
        <v>305.69</v>
      </c>
      <c r="M2427" s="12">
        <v>312.92</v>
      </c>
      <c r="N2427" s="12">
        <v>320.87</v>
      </c>
      <c r="O2427" s="12">
        <v>329.64</v>
      </c>
      <c r="P2427" s="12">
        <v>339.24</v>
      </c>
      <c r="Q2427" s="12">
        <v>348.64</v>
      </c>
      <c r="R2427" s="12">
        <v>360.06</v>
      </c>
      <c r="S2427" s="12">
        <v>371.9</v>
      </c>
      <c r="T2427" s="12">
        <v>384.26</v>
      </c>
      <c r="U2427" s="12">
        <v>398.34</v>
      </c>
      <c r="V2427" s="12">
        <v>412.71</v>
      </c>
      <c r="W2427" s="12">
        <v>427.09</v>
      </c>
      <c r="X2427" s="12">
        <v>441.73</v>
      </c>
      <c r="Y2427" s="12">
        <v>455.67</v>
      </c>
      <c r="Z2427" s="12">
        <v>466.95</v>
      </c>
      <c r="AA2427" s="12">
        <v>478.13</v>
      </c>
      <c r="AB2427" s="12">
        <v>495.22</v>
      </c>
      <c r="AC2427" s="12">
        <v>510.53</v>
      </c>
      <c r="AD2427" s="12">
        <v>525.32000000000005</v>
      </c>
      <c r="AE2427" s="12">
        <v>540.51</v>
      </c>
      <c r="AF2427" s="12">
        <v>556.15</v>
      </c>
      <c r="AG2427" s="12">
        <v>575.08000000000004</v>
      </c>
      <c r="AH2427" s="12">
        <v>577.01</v>
      </c>
      <c r="AI2427" s="12">
        <v>575.79</v>
      </c>
      <c r="AJ2427" s="12">
        <v>574.58000000000004</v>
      </c>
      <c r="AK2427" s="12">
        <v>572.80999999999995</v>
      </c>
    </row>
    <row r="2428" spans="1:37" s="12" customFormat="1" x14ac:dyDescent="0.3">
      <c r="A2428" s="12" t="str">
        <f t="shared" si="60"/>
        <v>SDGbaseTRAv2_UrbAS_IRTv2YIXhhd-7</v>
      </c>
      <c r="B2428" s="10" t="s">
        <v>221</v>
      </c>
      <c r="C2428" s="11" t="s">
        <v>283</v>
      </c>
      <c r="D2428" s="15" t="s">
        <v>95</v>
      </c>
      <c r="E2428" s="12" t="s">
        <v>91</v>
      </c>
      <c r="F2428" s="12">
        <v>412.51</v>
      </c>
      <c r="G2428" s="12">
        <v>392.61</v>
      </c>
      <c r="H2428" s="12">
        <v>404.49</v>
      </c>
      <c r="I2428" s="12">
        <v>412.21</v>
      </c>
      <c r="J2428" s="12">
        <v>418.14</v>
      </c>
      <c r="K2428" s="12">
        <v>425.91</v>
      </c>
      <c r="L2428" s="12">
        <v>435.21</v>
      </c>
      <c r="M2428" s="12">
        <v>445.19</v>
      </c>
      <c r="N2428" s="12">
        <v>456.23</v>
      </c>
      <c r="O2428" s="12">
        <v>468.26</v>
      </c>
      <c r="P2428" s="12">
        <v>481.5</v>
      </c>
      <c r="Q2428" s="12">
        <v>494.36</v>
      </c>
      <c r="R2428" s="12">
        <v>510.73</v>
      </c>
      <c r="S2428" s="12">
        <v>527.29</v>
      </c>
      <c r="T2428" s="12">
        <v>544.61</v>
      </c>
      <c r="U2428" s="12">
        <v>564.51</v>
      </c>
      <c r="V2428" s="12">
        <v>584.51</v>
      </c>
      <c r="W2428" s="12">
        <v>604.64</v>
      </c>
      <c r="X2428" s="12">
        <v>625.12</v>
      </c>
      <c r="Y2428" s="12">
        <v>644.33000000000004</v>
      </c>
      <c r="Z2428" s="12">
        <v>660.01</v>
      </c>
      <c r="AA2428" s="12">
        <v>675.19</v>
      </c>
      <c r="AB2428" s="12">
        <v>698.8</v>
      </c>
      <c r="AC2428" s="12">
        <v>719.63</v>
      </c>
      <c r="AD2428" s="12">
        <v>739.99</v>
      </c>
      <c r="AE2428" s="12">
        <v>760.93</v>
      </c>
      <c r="AF2428" s="12">
        <v>782.47</v>
      </c>
      <c r="AG2428" s="12">
        <v>808.31</v>
      </c>
      <c r="AH2428" s="12">
        <v>808.34</v>
      </c>
      <c r="AI2428" s="12">
        <v>805.54</v>
      </c>
      <c r="AJ2428" s="12">
        <v>803</v>
      </c>
      <c r="AK2428" s="12">
        <v>799.59</v>
      </c>
    </row>
    <row r="2429" spans="1:37" s="12" customFormat="1" x14ac:dyDescent="0.3">
      <c r="A2429" s="12" t="str">
        <f t="shared" si="60"/>
        <v>SDGbaseTRAv2_UrbAS_IRTv2YIXhhd-8</v>
      </c>
      <c r="B2429" s="10" t="s">
        <v>221</v>
      </c>
      <c r="C2429" s="11" t="s">
        <v>283</v>
      </c>
      <c r="D2429" s="15" t="s">
        <v>95</v>
      </c>
      <c r="E2429" s="12" t="s">
        <v>92</v>
      </c>
      <c r="F2429" s="12">
        <v>748.01</v>
      </c>
      <c r="G2429" s="12">
        <v>704.09</v>
      </c>
      <c r="H2429" s="12">
        <v>733.04</v>
      </c>
      <c r="I2429" s="12">
        <v>745.39</v>
      </c>
      <c r="J2429" s="12">
        <v>754.22</v>
      </c>
      <c r="K2429" s="12">
        <v>767.95</v>
      </c>
      <c r="L2429" s="12">
        <v>784.2</v>
      </c>
      <c r="M2429" s="12">
        <v>801.42</v>
      </c>
      <c r="N2429" s="12">
        <v>820.58</v>
      </c>
      <c r="O2429" s="12">
        <v>840.92</v>
      </c>
      <c r="P2429" s="12">
        <v>863.69</v>
      </c>
      <c r="Q2429" s="12">
        <v>885.6</v>
      </c>
      <c r="R2429" s="12">
        <v>915.6</v>
      </c>
      <c r="S2429" s="12">
        <v>944.83</v>
      </c>
      <c r="T2429" s="12">
        <v>975.48</v>
      </c>
      <c r="U2429" s="12">
        <v>1010.96</v>
      </c>
      <c r="V2429" s="12">
        <v>1045.8800000000001</v>
      </c>
      <c r="W2429" s="12">
        <v>1081.3499999999999</v>
      </c>
      <c r="X2429" s="12">
        <v>1117.57</v>
      </c>
      <c r="Y2429" s="12">
        <v>1150.8399999999999</v>
      </c>
      <c r="Z2429" s="12">
        <v>1178.49</v>
      </c>
      <c r="AA2429" s="12">
        <v>1204.31</v>
      </c>
      <c r="AB2429" s="12">
        <v>1244.75</v>
      </c>
      <c r="AC2429" s="12">
        <v>1279.97</v>
      </c>
      <c r="AD2429" s="12">
        <v>1315.05</v>
      </c>
      <c r="AE2429" s="12">
        <v>1351.24</v>
      </c>
      <c r="AF2429" s="12">
        <v>1388.4</v>
      </c>
      <c r="AG2429" s="12">
        <v>1432.36</v>
      </c>
      <c r="AH2429" s="12">
        <v>1426.77</v>
      </c>
      <c r="AI2429" s="12">
        <v>1419.53</v>
      </c>
      <c r="AJ2429" s="12">
        <v>1413.31</v>
      </c>
      <c r="AK2429" s="12">
        <v>1405.39</v>
      </c>
    </row>
    <row r="2430" spans="1:37" s="12" customFormat="1" x14ac:dyDescent="0.3">
      <c r="A2430" s="12" t="str">
        <f t="shared" si="60"/>
        <v>SDGbaseTRAv2_UrbAS_IRTv2YIXhhd-9</v>
      </c>
      <c r="B2430" s="10" t="s">
        <v>221</v>
      </c>
      <c r="C2430" s="11" t="s">
        <v>283</v>
      </c>
      <c r="D2430" s="15" t="s">
        <v>95</v>
      </c>
      <c r="E2430" s="12" t="s">
        <v>93</v>
      </c>
      <c r="F2430" s="12">
        <v>1780.4</v>
      </c>
      <c r="G2430" s="12">
        <v>1655.68</v>
      </c>
      <c r="H2430" s="12">
        <v>1736.54</v>
      </c>
      <c r="I2430" s="12">
        <v>1762.8</v>
      </c>
      <c r="J2430" s="12">
        <v>1780.08</v>
      </c>
      <c r="K2430" s="12">
        <v>1812.13</v>
      </c>
      <c r="L2430" s="12">
        <v>1849.21</v>
      </c>
      <c r="M2430" s="12">
        <v>1887.84</v>
      </c>
      <c r="N2430" s="12">
        <v>1931.38</v>
      </c>
      <c r="O2430" s="12">
        <v>1978.28</v>
      </c>
      <c r="P2430" s="12">
        <v>2030.07</v>
      </c>
      <c r="Q2430" s="12">
        <v>2079.46</v>
      </c>
      <c r="R2430" s="12">
        <v>2151.71</v>
      </c>
      <c r="S2430" s="12">
        <v>2219.75</v>
      </c>
      <c r="T2430" s="12">
        <v>2291.4499999999998</v>
      </c>
      <c r="U2430" s="12">
        <v>2375.12</v>
      </c>
      <c r="V2430" s="12">
        <v>2456.11</v>
      </c>
      <c r="W2430" s="12">
        <v>2539.0300000000002</v>
      </c>
      <c r="X2430" s="12">
        <v>2624.25</v>
      </c>
      <c r="Y2430" s="12">
        <v>2701.88</v>
      </c>
      <c r="Z2430" s="12">
        <v>2776.48</v>
      </c>
      <c r="AA2430" s="12">
        <v>2842.8</v>
      </c>
      <c r="AB2430" s="12">
        <v>2931.49</v>
      </c>
      <c r="AC2430" s="12">
        <v>3010.87</v>
      </c>
      <c r="AD2430" s="12">
        <v>3093.24</v>
      </c>
      <c r="AE2430" s="12">
        <v>3178.32</v>
      </c>
      <c r="AF2430" s="12">
        <v>3265.48</v>
      </c>
      <c r="AG2430" s="12">
        <v>3354.99</v>
      </c>
      <c r="AH2430" s="12">
        <v>3339.53</v>
      </c>
      <c r="AI2430" s="12">
        <v>3323.33</v>
      </c>
      <c r="AJ2430" s="12">
        <v>3307.47</v>
      </c>
      <c r="AK2430" s="12">
        <v>3286.19</v>
      </c>
    </row>
    <row r="2431" spans="1:37" s="12" customFormat="1" x14ac:dyDescent="0.3">
      <c r="A2431" s="12" t="str">
        <f t="shared" si="60"/>
        <v>SDGbaseTRAv2_UrbAS_IRTv2C_YIXtotal</v>
      </c>
      <c r="B2431" s="10" t="s">
        <v>221</v>
      </c>
      <c r="C2431" s="11" t="s">
        <v>283</v>
      </c>
      <c r="D2431" s="15" t="s">
        <v>223</v>
      </c>
      <c r="E2431" s="12" t="s">
        <v>1</v>
      </c>
      <c r="F2431" s="12">
        <v>5873.17</v>
      </c>
      <c r="G2431" s="12">
        <v>5528.41</v>
      </c>
      <c r="H2431" s="12">
        <v>5696.26</v>
      </c>
      <c r="I2431" s="12">
        <v>5800.63</v>
      </c>
      <c r="J2431" s="12">
        <v>5880.9</v>
      </c>
      <c r="K2431" s="12">
        <v>5991.64</v>
      </c>
      <c r="L2431" s="12">
        <v>6118.84</v>
      </c>
      <c r="M2431" s="12">
        <v>6248.72</v>
      </c>
      <c r="N2431" s="12">
        <v>6393.69</v>
      </c>
      <c r="O2431" s="12">
        <v>6562.31</v>
      </c>
      <c r="P2431" s="12">
        <v>6743.43</v>
      </c>
      <c r="Q2431" s="12">
        <v>6921.14</v>
      </c>
      <c r="R2431" s="12">
        <v>7153.34</v>
      </c>
      <c r="S2431" s="12">
        <v>7381.2</v>
      </c>
      <c r="T2431" s="12">
        <v>7621.44</v>
      </c>
      <c r="U2431" s="12">
        <v>7898</v>
      </c>
      <c r="V2431" s="12">
        <v>8169.35</v>
      </c>
      <c r="W2431" s="12">
        <v>8447.64</v>
      </c>
      <c r="X2431" s="12">
        <v>8738.41</v>
      </c>
      <c r="Y2431" s="12">
        <v>9013.39</v>
      </c>
      <c r="Z2431" s="12">
        <v>9304.08</v>
      </c>
      <c r="AA2431" s="12">
        <v>9567.66</v>
      </c>
      <c r="AB2431" s="12">
        <v>9862.2000000000007</v>
      </c>
      <c r="AC2431" s="12">
        <v>10149.799999999999</v>
      </c>
      <c r="AD2431" s="12">
        <v>10447.73</v>
      </c>
      <c r="AE2431" s="12">
        <v>10752.36</v>
      </c>
      <c r="AF2431" s="12">
        <v>11063.91</v>
      </c>
      <c r="AG2431" s="12">
        <v>11376.71</v>
      </c>
      <c r="AH2431" s="12">
        <v>11453.67</v>
      </c>
      <c r="AI2431" s="12">
        <v>11488.77</v>
      </c>
      <c r="AJ2431" s="12">
        <v>11509.29</v>
      </c>
      <c r="AK2431" s="12">
        <v>11506.5</v>
      </c>
    </row>
    <row r="2432" spans="1:37" s="12" customFormat="1" x14ac:dyDescent="0.3">
      <c r="A2432" s="12" t="str">
        <f t="shared" si="60"/>
        <v>SDGbaseTRAv2_UrbAS_IRTv2TINSXent-n</v>
      </c>
      <c r="B2432" s="10" t="s">
        <v>221</v>
      </c>
      <c r="C2432" s="11" t="s">
        <v>283</v>
      </c>
      <c r="D2432" s="15" t="s">
        <v>94</v>
      </c>
      <c r="E2432" s="12" t="s">
        <v>82</v>
      </c>
      <c r="F2432" s="12">
        <v>0.14000000000000001</v>
      </c>
      <c r="G2432" s="12">
        <v>0.15</v>
      </c>
      <c r="H2432" s="12">
        <v>0.15</v>
      </c>
      <c r="I2432" s="12">
        <v>0.15</v>
      </c>
      <c r="J2432" s="12">
        <v>0.16</v>
      </c>
      <c r="K2432" s="12">
        <v>0.17</v>
      </c>
      <c r="L2432" s="12">
        <v>0.17</v>
      </c>
      <c r="M2432" s="12">
        <v>0.17</v>
      </c>
      <c r="N2432" s="12">
        <v>0.17</v>
      </c>
      <c r="O2432" s="12">
        <v>0.17</v>
      </c>
      <c r="P2432" s="12">
        <v>0.18</v>
      </c>
      <c r="Q2432" s="12">
        <v>0.18</v>
      </c>
      <c r="R2432" s="12">
        <v>0.18</v>
      </c>
      <c r="S2432" s="12">
        <v>0.17</v>
      </c>
      <c r="T2432" s="12">
        <v>0.17</v>
      </c>
      <c r="U2432" s="12">
        <v>0.17</v>
      </c>
      <c r="V2432" s="12">
        <v>0.16</v>
      </c>
      <c r="W2432" s="12">
        <v>0.16</v>
      </c>
      <c r="X2432" s="12">
        <v>0.16</v>
      </c>
      <c r="Y2432" s="12">
        <v>0.15</v>
      </c>
      <c r="Z2432" s="12">
        <v>0.15</v>
      </c>
      <c r="AA2432" s="12">
        <v>0.15</v>
      </c>
      <c r="AB2432" s="12">
        <v>0.15</v>
      </c>
      <c r="AC2432" s="12">
        <v>0.15</v>
      </c>
      <c r="AD2432" s="12">
        <v>0.14000000000000001</v>
      </c>
      <c r="AE2432" s="12">
        <v>0.14000000000000001</v>
      </c>
      <c r="AF2432" s="12">
        <v>0.14000000000000001</v>
      </c>
      <c r="AG2432" s="12">
        <v>0.14000000000000001</v>
      </c>
      <c r="AH2432" s="12">
        <v>0.14000000000000001</v>
      </c>
      <c r="AI2432" s="12">
        <v>0.14000000000000001</v>
      </c>
      <c r="AJ2432" s="12">
        <v>0.15</v>
      </c>
      <c r="AK2432" s="12">
        <v>0.15</v>
      </c>
    </row>
    <row r="2433" spans="1:37" s="12" customFormat="1" x14ac:dyDescent="0.3">
      <c r="A2433" s="12" t="str">
        <f t="shared" si="60"/>
        <v>SDGbaseTRAv2_UrbAS_IRTv2TINSXent-e</v>
      </c>
      <c r="B2433" s="10" t="s">
        <v>221</v>
      </c>
      <c r="C2433" s="11" t="s">
        <v>283</v>
      </c>
      <c r="D2433" s="15" t="s">
        <v>94</v>
      </c>
      <c r="E2433" s="12" t="s">
        <v>83</v>
      </c>
      <c r="F2433" s="12">
        <v>0.11</v>
      </c>
      <c r="G2433" s="12">
        <v>0.12</v>
      </c>
      <c r="H2433" s="12">
        <v>0.12</v>
      </c>
      <c r="I2433" s="12">
        <v>0.12</v>
      </c>
      <c r="J2433" s="12">
        <v>0.12</v>
      </c>
      <c r="K2433" s="12">
        <v>0.12</v>
      </c>
      <c r="L2433" s="12">
        <v>0.12</v>
      </c>
      <c r="M2433" s="12">
        <v>0.12</v>
      </c>
      <c r="N2433" s="12">
        <v>0.12</v>
      </c>
      <c r="O2433" s="12">
        <v>0.12</v>
      </c>
      <c r="P2433" s="12">
        <v>0.12</v>
      </c>
      <c r="Q2433" s="12">
        <v>0.12</v>
      </c>
      <c r="R2433" s="12">
        <v>0.12</v>
      </c>
      <c r="S2433" s="12">
        <v>0.12</v>
      </c>
      <c r="T2433" s="12">
        <v>0.12</v>
      </c>
      <c r="U2433" s="12">
        <v>0.12</v>
      </c>
      <c r="V2433" s="12">
        <v>0.12</v>
      </c>
      <c r="W2433" s="12">
        <v>0.12</v>
      </c>
      <c r="X2433" s="12">
        <v>0.12</v>
      </c>
      <c r="Y2433" s="12">
        <v>0.12</v>
      </c>
      <c r="Z2433" s="12">
        <v>0.11</v>
      </c>
      <c r="AA2433" s="12">
        <v>0.11</v>
      </c>
      <c r="AB2433" s="12">
        <v>0.11</v>
      </c>
      <c r="AC2433" s="12">
        <v>0.11</v>
      </c>
      <c r="AD2433" s="12">
        <v>0.11</v>
      </c>
      <c r="AE2433" s="12">
        <v>0.11</v>
      </c>
      <c r="AF2433" s="12">
        <v>0.11</v>
      </c>
      <c r="AG2433" s="12">
        <v>0.11</v>
      </c>
      <c r="AH2433" s="12">
        <v>0.11</v>
      </c>
      <c r="AI2433" s="12">
        <v>0.11</v>
      </c>
      <c r="AJ2433" s="12">
        <v>0.11</v>
      </c>
      <c r="AK2433" s="12">
        <v>0.11</v>
      </c>
    </row>
    <row r="2434" spans="1:37" s="12" customFormat="1" x14ac:dyDescent="0.3">
      <c r="A2434" s="12" t="str">
        <f t="shared" si="60"/>
        <v>SDGbaseTRAv2_UrbAS_IRTv2TINSXhhd-0</v>
      </c>
      <c r="B2434" s="10" t="s">
        <v>221</v>
      </c>
      <c r="C2434" s="11" t="s">
        <v>283</v>
      </c>
      <c r="D2434" s="15" t="s">
        <v>94</v>
      </c>
      <c r="E2434" s="12" t="s">
        <v>84</v>
      </c>
      <c r="F2434" s="12">
        <v>0</v>
      </c>
      <c r="G2434" s="12">
        <v>0</v>
      </c>
      <c r="H2434" s="12">
        <v>0</v>
      </c>
      <c r="I2434" s="12">
        <v>0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  <c r="O2434" s="12">
        <v>0</v>
      </c>
      <c r="P2434" s="12">
        <v>0</v>
      </c>
      <c r="Q2434" s="12">
        <v>0</v>
      </c>
      <c r="R2434" s="12">
        <v>0</v>
      </c>
      <c r="S2434" s="12">
        <v>0</v>
      </c>
      <c r="T2434" s="12">
        <v>0</v>
      </c>
      <c r="U2434" s="12">
        <v>0</v>
      </c>
      <c r="V2434" s="12">
        <v>0</v>
      </c>
      <c r="W2434" s="12">
        <v>0</v>
      </c>
      <c r="X2434" s="12">
        <v>0</v>
      </c>
      <c r="Y2434" s="12">
        <v>0</v>
      </c>
      <c r="Z2434" s="12">
        <v>0</v>
      </c>
      <c r="AA2434" s="12">
        <v>0</v>
      </c>
      <c r="AB2434" s="12">
        <v>0</v>
      </c>
      <c r="AC2434" s="12">
        <v>0</v>
      </c>
      <c r="AD2434" s="12">
        <v>0</v>
      </c>
      <c r="AE2434" s="12">
        <v>0</v>
      </c>
      <c r="AF2434" s="12">
        <v>0</v>
      </c>
      <c r="AG2434" s="12">
        <v>0</v>
      </c>
      <c r="AH2434" s="12">
        <v>0</v>
      </c>
      <c r="AI2434" s="12">
        <v>0</v>
      </c>
      <c r="AJ2434" s="12">
        <v>0</v>
      </c>
      <c r="AK2434" s="12">
        <v>0</v>
      </c>
    </row>
    <row r="2435" spans="1:37" s="12" customFormat="1" x14ac:dyDescent="0.3">
      <c r="A2435" s="12" t="str">
        <f t="shared" si="60"/>
        <v>SDGbaseTRAv2_UrbAS_IRTv2TINSXhhd-1</v>
      </c>
      <c r="B2435" s="10" t="s">
        <v>221</v>
      </c>
      <c r="C2435" s="11" t="s">
        <v>283</v>
      </c>
      <c r="D2435" s="15" t="s">
        <v>94</v>
      </c>
      <c r="E2435" s="12" t="s">
        <v>85</v>
      </c>
      <c r="F2435" s="12">
        <v>0</v>
      </c>
      <c r="G2435" s="12">
        <v>0</v>
      </c>
      <c r="H2435" s="12">
        <v>0</v>
      </c>
      <c r="I2435" s="12">
        <v>0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  <c r="O2435" s="12">
        <v>0</v>
      </c>
      <c r="P2435" s="12">
        <v>0</v>
      </c>
      <c r="Q2435" s="12">
        <v>0</v>
      </c>
      <c r="R2435" s="12">
        <v>0</v>
      </c>
      <c r="S2435" s="12">
        <v>0</v>
      </c>
      <c r="T2435" s="12">
        <v>0</v>
      </c>
      <c r="U2435" s="12">
        <v>0</v>
      </c>
      <c r="V2435" s="12">
        <v>0</v>
      </c>
      <c r="W2435" s="12">
        <v>0</v>
      </c>
      <c r="X2435" s="12">
        <v>0</v>
      </c>
      <c r="Y2435" s="12">
        <v>0</v>
      </c>
      <c r="Z2435" s="12">
        <v>0</v>
      </c>
      <c r="AA2435" s="12">
        <v>0</v>
      </c>
      <c r="AB2435" s="12">
        <v>0</v>
      </c>
      <c r="AC2435" s="12">
        <v>0</v>
      </c>
      <c r="AD2435" s="12">
        <v>0</v>
      </c>
      <c r="AE2435" s="12">
        <v>0</v>
      </c>
      <c r="AF2435" s="12">
        <v>0</v>
      </c>
      <c r="AG2435" s="12">
        <v>0</v>
      </c>
      <c r="AH2435" s="12">
        <v>0</v>
      </c>
      <c r="AI2435" s="12">
        <v>0</v>
      </c>
      <c r="AJ2435" s="12">
        <v>0</v>
      </c>
      <c r="AK2435" s="12">
        <v>0</v>
      </c>
    </row>
    <row r="2436" spans="1:37" s="12" customFormat="1" x14ac:dyDescent="0.3">
      <c r="A2436" s="12" t="str">
        <f t="shared" si="60"/>
        <v>SDGbaseTRAv2_UrbAS_IRTv2TINSXhhd-2</v>
      </c>
      <c r="B2436" s="10" t="s">
        <v>221</v>
      </c>
      <c r="C2436" s="11" t="s">
        <v>283</v>
      </c>
      <c r="D2436" s="15" t="s">
        <v>94</v>
      </c>
      <c r="E2436" s="12" t="s">
        <v>86</v>
      </c>
      <c r="F2436" s="12">
        <v>0.01</v>
      </c>
      <c r="G2436" s="12">
        <v>0.01</v>
      </c>
      <c r="H2436" s="12">
        <v>0.01</v>
      </c>
      <c r="I2436" s="12">
        <v>0.01</v>
      </c>
      <c r="J2436" s="12">
        <v>0.01</v>
      </c>
      <c r="K2436" s="12">
        <v>0.01</v>
      </c>
      <c r="L2436" s="12">
        <v>0.01</v>
      </c>
      <c r="M2436" s="12">
        <v>0.01</v>
      </c>
      <c r="N2436" s="12">
        <v>0.01</v>
      </c>
      <c r="O2436" s="12">
        <v>0.01</v>
      </c>
      <c r="P2436" s="12">
        <v>0.01</v>
      </c>
      <c r="Q2436" s="12">
        <v>0.01</v>
      </c>
      <c r="R2436" s="12">
        <v>0.01</v>
      </c>
      <c r="S2436" s="12">
        <v>0.01</v>
      </c>
      <c r="T2436" s="12">
        <v>0.01</v>
      </c>
      <c r="U2436" s="12">
        <v>0.01</v>
      </c>
      <c r="V2436" s="12">
        <v>0.01</v>
      </c>
      <c r="W2436" s="12">
        <v>0.01</v>
      </c>
      <c r="X2436" s="12">
        <v>0.01</v>
      </c>
      <c r="Y2436" s="12">
        <v>0.01</v>
      </c>
      <c r="Z2436" s="12">
        <v>0.01</v>
      </c>
      <c r="AA2436" s="12">
        <v>0.01</v>
      </c>
      <c r="AB2436" s="12">
        <v>0.01</v>
      </c>
      <c r="AC2436" s="12">
        <v>0.01</v>
      </c>
      <c r="AD2436" s="12">
        <v>0.01</v>
      </c>
      <c r="AE2436" s="12">
        <v>0.01</v>
      </c>
      <c r="AF2436" s="12">
        <v>0.01</v>
      </c>
      <c r="AG2436" s="12">
        <v>0.01</v>
      </c>
      <c r="AH2436" s="12">
        <v>0.01</v>
      </c>
      <c r="AI2436" s="12">
        <v>0.01</v>
      </c>
      <c r="AJ2436" s="12">
        <v>0.01</v>
      </c>
      <c r="AK2436" s="12">
        <v>0.01</v>
      </c>
    </row>
    <row r="2437" spans="1:37" s="12" customFormat="1" x14ac:dyDescent="0.3">
      <c r="A2437" s="12" t="str">
        <f t="shared" si="60"/>
        <v>SDGbaseTRAv2_UrbAS_IRTv2TINSXhhd-3</v>
      </c>
      <c r="B2437" s="10" t="s">
        <v>221</v>
      </c>
      <c r="C2437" s="11" t="s">
        <v>283</v>
      </c>
      <c r="D2437" s="15" t="s">
        <v>94</v>
      </c>
      <c r="E2437" s="12" t="s">
        <v>87</v>
      </c>
      <c r="F2437" s="12">
        <v>0.01</v>
      </c>
      <c r="G2437" s="12">
        <v>0.01</v>
      </c>
      <c r="H2437" s="12">
        <v>0.01</v>
      </c>
      <c r="I2437" s="12">
        <v>0.01</v>
      </c>
      <c r="J2437" s="12">
        <v>0.01</v>
      </c>
      <c r="K2437" s="12">
        <v>0.01</v>
      </c>
      <c r="L2437" s="12">
        <v>0.01</v>
      </c>
      <c r="M2437" s="12">
        <v>0.01</v>
      </c>
      <c r="N2437" s="12">
        <v>0.01</v>
      </c>
      <c r="O2437" s="12">
        <v>0.01</v>
      </c>
      <c r="P2437" s="12">
        <v>0.01</v>
      </c>
      <c r="Q2437" s="12">
        <v>0.01</v>
      </c>
      <c r="R2437" s="12">
        <v>0.01</v>
      </c>
      <c r="S2437" s="12">
        <v>0.01</v>
      </c>
      <c r="T2437" s="12">
        <v>0.01</v>
      </c>
      <c r="U2437" s="12">
        <v>0.01</v>
      </c>
      <c r="V2437" s="12">
        <v>0.01</v>
      </c>
      <c r="W2437" s="12">
        <v>0.01</v>
      </c>
      <c r="X2437" s="12">
        <v>0.01</v>
      </c>
      <c r="Y2437" s="12">
        <v>0.01</v>
      </c>
      <c r="Z2437" s="12">
        <v>0.01</v>
      </c>
      <c r="AA2437" s="12">
        <v>0.01</v>
      </c>
      <c r="AB2437" s="12">
        <v>0.01</v>
      </c>
      <c r="AC2437" s="12">
        <v>0.01</v>
      </c>
      <c r="AD2437" s="12">
        <v>0.01</v>
      </c>
      <c r="AE2437" s="12">
        <v>0.01</v>
      </c>
      <c r="AF2437" s="12">
        <v>0.01</v>
      </c>
      <c r="AG2437" s="12">
        <v>0.01</v>
      </c>
      <c r="AH2437" s="12">
        <v>0.01</v>
      </c>
      <c r="AI2437" s="12">
        <v>0.01</v>
      </c>
      <c r="AJ2437" s="12">
        <v>0.01</v>
      </c>
      <c r="AK2437" s="12">
        <v>0.01</v>
      </c>
    </row>
    <row r="2438" spans="1:37" s="12" customFormat="1" x14ac:dyDescent="0.3">
      <c r="A2438" s="12" t="str">
        <f t="shared" si="60"/>
        <v>SDGbaseTRAv2_UrbAS_IRTv2TINSXhhd-4</v>
      </c>
      <c r="B2438" s="10" t="s">
        <v>221</v>
      </c>
      <c r="C2438" s="11" t="s">
        <v>283</v>
      </c>
      <c r="D2438" s="15" t="s">
        <v>94</v>
      </c>
      <c r="E2438" s="12" t="s">
        <v>88</v>
      </c>
      <c r="F2438" s="12">
        <v>0.02</v>
      </c>
      <c r="G2438" s="12">
        <v>0.02</v>
      </c>
      <c r="H2438" s="12">
        <v>0.02</v>
      </c>
      <c r="I2438" s="12">
        <v>0.02</v>
      </c>
      <c r="J2438" s="12">
        <v>0.02</v>
      </c>
      <c r="K2438" s="12">
        <v>0.02</v>
      </c>
      <c r="L2438" s="12">
        <v>0.02</v>
      </c>
      <c r="M2438" s="12">
        <v>0.02</v>
      </c>
      <c r="N2438" s="12">
        <v>0.02</v>
      </c>
      <c r="O2438" s="12">
        <v>0.02</v>
      </c>
      <c r="P2438" s="12">
        <v>0.02</v>
      </c>
      <c r="Q2438" s="12">
        <v>0.02</v>
      </c>
      <c r="R2438" s="12">
        <v>0.02</v>
      </c>
      <c r="S2438" s="12">
        <v>0.02</v>
      </c>
      <c r="T2438" s="12">
        <v>0.02</v>
      </c>
      <c r="U2438" s="12">
        <v>0.02</v>
      </c>
      <c r="V2438" s="12">
        <v>0.02</v>
      </c>
      <c r="W2438" s="12">
        <v>0.02</v>
      </c>
      <c r="X2438" s="12">
        <v>0.02</v>
      </c>
      <c r="Y2438" s="12">
        <v>0.02</v>
      </c>
      <c r="Z2438" s="12">
        <v>0.02</v>
      </c>
      <c r="AA2438" s="12">
        <v>0.02</v>
      </c>
      <c r="AB2438" s="12">
        <v>0.02</v>
      </c>
      <c r="AC2438" s="12">
        <v>0.02</v>
      </c>
      <c r="AD2438" s="12">
        <v>0.02</v>
      </c>
      <c r="AE2438" s="12">
        <v>0.02</v>
      </c>
      <c r="AF2438" s="12">
        <v>0.02</v>
      </c>
      <c r="AG2438" s="12">
        <v>0.02</v>
      </c>
      <c r="AH2438" s="12">
        <v>0.02</v>
      </c>
      <c r="AI2438" s="12">
        <v>0.02</v>
      </c>
      <c r="AJ2438" s="12">
        <v>0.02</v>
      </c>
      <c r="AK2438" s="12">
        <v>0.02</v>
      </c>
    </row>
    <row r="2439" spans="1:37" s="12" customFormat="1" x14ac:dyDescent="0.3">
      <c r="A2439" s="12" t="str">
        <f t="shared" si="60"/>
        <v>SDGbaseTRAv2_UrbAS_IRTv2TINSXhhd-5</v>
      </c>
      <c r="B2439" s="10" t="s">
        <v>221</v>
      </c>
      <c r="C2439" s="11" t="s">
        <v>283</v>
      </c>
      <c r="D2439" s="15" t="s">
        <v>94</v>
      </c>
      <c r="E2439" s="12" t="s">
        <v>89</v>
      </c>
      <c r="F2439" s="12">
        <v>0.04</v>
      </c>
      <c r="G2439" s="12">
        <v>0.04</v>
      </c>
      <c r="H2439" s="12">
        <v>0.04</v>
      </c>
      <c r="I2439" s="12">
        <v>0.04</v>
      </c>
      <c r="J2439" s="12">
        <v>0.04</v>
      </c>
      <c r="K2439" s="12">
        <v>0.04</v>
      </c>
      <c r="L2439" s="12">
        <v>0.05</v>
      </c>
      <c r="M2439" s="12">
        <v>0.05</v>
      </c>
      <c r="N2439" s="12">
        <v>0.05</v>
      </c>
      <c r="O2439" s="12">
        <v>0.05</v>
      </c>
      <c r="P2439" s="12">
        <v>0.05</v>
      </c>
      <c r="Q2439" s="12">
        <v>0.05</v>
      </c>
      <c r="R2439" s="12">
        <v>0.05</v>
      </c>
      <c r="S2439" s="12">
        <v>0.05</v>
      </c>
      <c r="T2439" s="12">
        <v>0.05</v>
      </c>
      <c r="U2439" s="12">
        <v>0.04</v>
      </c>
      <c r="V2439" s="12">
        <v>0.04</v>
      </c>
      <c r="W2439" s="12">
        <v>0.04</v>
      </c>
      <c r="X2439" s="12">
        <v>0.04</v>
      </c>
      <c r="Y2439" s="12">
        <v>0.04</v>
      </c>
      <c r="Z2439" s="12">
        <v>0.04</v>
      </c>
      <c r="AA2439" s="12">
        <v>0.04</v>
      </c>
      <c r="AB2439" s="12">
        <v>0.04</v>
      </c>
      <c r="AC2439" s="12">
        <v>0.04</v>
      </c>
      <c r="AD2439" s="12">
        <v>0.04</v>
      </c>
      <c r="AE2439" s="12">
        <v>0.04</v>
      </c>
      <c r="AF2439" s="12">
        <v>0.04</v>
      </c>
      <c r="AG2439" s="12">
        <v>0.04</v>
      </c>
      <c r="AH2439" s="12">
        <v>0.04</v>
      </c>
      <c r="AI2439" s="12">
        <v>0.04</v>
      </c>
      <c r="AJ2439" s="12">
        <v>0.04</v>
      </c>
      <c r="AK2439" s="12">
        <v>0.04</v>
      </c>
    </row>
    <row r="2440" spans="1:37" s="12" customFormat="1" x14ac:dyDescent="0.3">
      <c r="A2440" s="12" t="str">
        <f t="shared" si="60"/>
        <v>SDGbaseTRAv2_UrbAS_IRTv2TINSXhhd-6</v>
      </c>
      <c r="B2440" s="10" t="s">
        <v>221</v>
      </c>
      <c r="C2440" s="11" t="s">
        <v>283</v>
      </c>
      <c r="D2440" s="15" t="s">
        <v>94</v>
      </c>
      <c r="E2440" s="12" t="s">
        <v>90</v>
      </c>
      <c r="F2440" s="12">
        <v>0.05</v>
      </c>
      <c r="G2440" s="12">
        <v>0.05</v>
      </c>
      <c r="H2440" s="12">
        <v>0.05</v>
      </c>
      <c r="I2440" s="12">
        <v>0.06</v>
      </c>
      <c r="J2440" s="12">
        <v>0.06</v>
      </c>
      <c r="K2440" s="12">
        <v>0.06</v>
      </c>
      <c r="L2440" s="12">
        <v>0.06</v>
      </c>
      <c r="M2440" s="12">
        <v>0.06</v>
      </c>
      <c r="N2440" s="12">
        <v>0.06</v>
      </c>
      <c r="O2440" s="12">
        <v>0.06</v>
      </c>
      <c r="P2440" s="12">
        <v>0.06</v>
      </c>
      <c r="Q2440" s="12">
        <v>7.0000000000000007E-2</v>
      </c>
      <c r="R2440" s="12">
        <v>0.06</v>
      </c>
      <c r="S2440" s="12">
        <v>0.06</v>
      </c>
      <c r="T2440" s="12">
        <v>0.06</v>
      </c>
      <c r="U2440" s="12">
        <v>0.06</v>
      </c>
      <c r="V2440" s="12">
        <v>0.06</v>
      </c>
      <c r="W2440" s="12">
        <v>0.06</v>
      </c>
      <c r="X2440" s="12">
        <v>0.06</v>
      </c>
      <c r="Y2440" s="12">
        <v>0.06</v>
      </c>
      <c r="Z2440" s="12">
        <v>0.05</v>
      </c>
      <c r="AA2440" s="12">
        <v>0.05</v>
      </c>
      <c r="AB2440" s="12">
        <v>0.05</v>
      </c>
      <c r="AC2440" s="12">
        <v>0.05</v>
      </c>
      <c r="AD2440" s="12">
        <v>0.05</v>
      </c>
      <c r="AE2440" s="12">
        <v>0.05</v>
      </c>
      <c r="AF2440" s="12">
        <v>0.05</v>
      </c>
      <c r="AG2440" s="12">
        <v>0.05</v>
      </c>
      <c r="AH2440" s="12">
        <v>0.05</v>
      </c>
      <c r="AI2440" s="12">
        <v>0.05</v>
      </c>
      <c r="AJ2440" s="12">
        <v>0.05</v>
      </c>
      <c r="AK2440" s="12">
        <v>0.05</v>
      </c>
    </row>
    <row r="2441" spans="1:37" s="12" customFormat="1" x14ac:dyDescent="0.3">
      <c r="A2441" s="12" t="str">
        <f t="shared" si="60"/>
        <v>SDGbaseTRAv2_UrbAS_IRTv2TINSXhhd-7</v>
      </c>
      <c r="B2441" s="10" t="s">
        <v>221</v>
      </c>
      <c r="C2441" s="11" t="s">
        <v>283</v>
      </c>
      <c r="D2441" s="15" t="s">
        <v>94</v>
      </c>
      <c r="E2441" s="12" t="s">
        <v>91</v>
      </c>
      <c r="F2441" s="12">
        <v>0.08</v>
      </c>
      <c r="G2441" s="12">
        <v>0.09</v>
      </c>
      <c r="H2441" s="12">
        <v>0.09</v>
      </c>
      <c r="I2441" s="12">
        <v>0.09</v>
      </c>
      <c r="J2441" s="12">
        <v>0.1</v>
      </c>
      <c r="K2441" s="12">
        <v>0.1</v>
      </c>
      <c r="L2441" s="12">
        <v>0.1</v>
      </c>
      <c r="M2441" s="12">
        <v>0.1</v>
      </c>
      <c r="N2441" s="12">
        <v>0.1</v>
      </c>
      <c r="O2441" s="12">
        <v>0.1</v>
      </c>
      <c r="P2441" s="12">
        <v>0.1</v>
      </c>
      <c r="Q2441" s="12">
        <v>0.11</v>
      </c>
      <c r="R2441" s="12">
        <v>0.1</v>
      </c>
      <c r="S2441" s="12">
        <v>0.1</v>
      </c>
      <c r="T2441" s="12">
        <v>0.1</v>
      </c>
      <c r="U2441" s="12">
        <v>0.1</v>
      </c>
      <c r="V2441" s="12">
        <v>0.1</v>
      </c>
      <c r="W2441" s="12">
        <v>0.09</v>
      </c>
      <c r="X2441" s="12">
        <v>0.09</v>
      </c>
      <c r="Y2441" s="12">
        <v>0.09</v>
      </c>
      <c r="Z2441" s="12">
        <v>0.09</v>
      </c>
      <c r="AA2441" s="12">
        <v>0.09</v>
      </c>
      <c r="AB2441" s="12">
        <v>0.09</v>
      </c>
      <c r="AC2441" s="12">
        <v>0.09</v>
      </c>
      <c r="AD2441" s="12">
        <v>0.08</v>
      </c>
      <c r="AE2441" s="12">
        <v>0.08</v>
      </c>
      <c r="AF2441" s="12">
        <v>0.08</v>
      </c>
      <c r="AG2441" s="12">
        <v>0.08</v>
      </c>
      <c r="AH2441" s="12">
        <v>0.08</v>
      </c>
      <c r="AI2441" s="12">
        <v>0.08</v>
      </c>
      <c r="AJ2441" s="12">
        <v>0.09</v>
      </c>
      <c r="AK2441" s="12">
        <v>0.09</v>
      </c>
    </row>
    <row r="2442" spans="1:37" s="12" customFormat="1" x14ac:dyDescent="0.3">
      <c r="A2442" s="12" t="str">
        <f t="shared" si="60"/>
        <v>SDGbaseTRAv2_UrbAS_IRTv2TINSXhhd-8</v>
      </c>
      <c r="B2442" s="10" t="s">
        <v>221</v>
      </c>
      <c r="C2442" s="11" t="s">
        <v>283</v>
      </c>
      <c r="D2442" s="15" t="s">
        <v>94</v>
      </c>
      <c r="E2442" s="12" t="s">
        <v>92</v>
      </c>
      <c r="F2442" s="12">
        <v>0.15</v>
      </c>
      <c r="G2442" s="12">
        <v>0.16</v>
      </c>
      <c r="H2442" s="12">
        <v>0.15</v>
      </c>
      <c r="I2442" s="12">
        <v>0.16</v>
      </c>
      <c r="J2442" s="12">
        <v>0.17</v>
      </c>
      <c r="K2442" s="12">
        <v>0.18</v>
      </c>
      <c r="L2442" s="12">
        <v>0.18</v>
      </c>
      <c r="M2442" s="12">
        <v>0.18</v>
      </c>
      <c r="N2442" s="12">
        <v>0.18</v>
      </c>
      <c r="O2442" s="12">
        <v>0.19</v>
      </c>
      <c r="P2442" s="12">
        <v>0.19</v>
      </c>
      <c r="Q2442" s="12">
        <v>0.19</v>
      </c>
      <c r="R2442" s="12">
        <v>0.19</v>
      </c>
      <c r="S2442" s="12">
        <v>0.18</v>
      </c>
      <c r="T2442" s="12">
        <v>0.18</v>
      </c>
      <c r="U2442" s="12">
        <v>0.18</v>
      </c>
      <c r="V2442" s="12">
        <v>0.17</v>
      </c>
      <c r="W2442" s="12">
        <v>0.17</v>
      </c>
      <c r="X2442" s="12">
        <v>0.16</v>
      </c>
      <c r="Y2442" s="12">
        <v>0.16</v>
      </c>
      <c r="Z2442" s="12">
        <v>0.16</v>
      </c>
      <c r="AA2442" s="12">
        <v>0.16</v>
      </c>
      <c r="AB2442" s="12">
        <v>0.16</v>
      </c>
      <c r="AC2442" s="12">
        <v>0.15</v>
      </c>
      <c r="AD2442" s="12">
        <v>0.15</v>
      </c>
      <c r="AE2442" s="12">
        <v>0.15</v>
      </c>
      <c r="AF2442" s="12">
        <v>0.15</v>
      </c>
      <c r="AG2442" s="12">
        <v>0.15</v>
      </c>
      <c r="AH2442" s="12">
        <v>0.15</v>
      </c>
      <c r="AI2442" s="12">
        <v>0.15</v>
      </c>
      <c r="AJ2442" s="12">
        <v>0.15</v>
      </c>
      <c r="AK2442" s="12">
        <v>0.16</v>
      </c>
    </row>
    <row r="2443" spans="1:37" s="12" customFormat="1" x14ac:dyDescent="0.3">
      <c r="A2443" s="12" t="str">
        <f t="shared" si="60"/>
        <v>SDGbaseTRAv2_UrbAS_IRTv2TINSXhhd-9</v>
      </c>
      <c r="B2443" s="10" t="s">
        <v>221</v>
      </c>
      <c r="C2443" s="11" t="s">
        <v>283</v>
      </c>
      <c r="D2443" s="15" t="s">
        <v>94</v>
      </c>
      <c r="E2443" s="12" t="s">
        <v>93</v>
      </c>
      <c r="F2443" s="12">
        <v>0.2</v>
      </c>
      <c r="G2443" s="12">
        <v>0.21</v>
      </c>
      <c r="H2443" s="12">
        <v>0.21</v>
      </c>
      <c r="I2443" s="12">
        <v>0.22</v>
      </c>
      <c r="J2443" s="12">
        <v>0.23</v>
      </c>
      <c r="K2443" s="12">
        <v>0.23</v>
      </c>
      <c r="L2443" s="12">
        <v>0.23</v>
      </c>
      <c r="M2443" s="12">
        <v>0.24</v>
      </c>
      <c r="N2443" s="12">
        <v>0.24</v>
      </c>
      <c r="O2443" s="12">
        <v>0.25</v>
      </c>
      <c r="P2443" s="12">
        <v>0.25</v>
      </c>
      <c r="Q2443" s="12">
        <v>0.26</v>
      </c>
      <c r="R2443" s="12">
        <v>0.25</v>
      </c>
      <c r="S2443" s="12">
        <v>0.24</v>
      </c>
      <c r="T2443" s="12">
        <v>0.24</v>
      </c>
      <c r="U2443" s="12">
        <v>0.23</v>
      </c>
      <c r="V2443" s="12">
        <v>0.23</v>
      </c>
      <c r="W2443" s="12">
        <v>0.22</v>
      </c>
      <c r="X2443" s="12">
        <v>0.22</v>
      </c>
      <c r="Y2443" s="12">
        <v>0.22</v>
      </c>
      <c r="Z2443" s="12">
        <v>0.21</v>
      </c>
      <c r="AA2443" s="12">
        <v>0.21</v>
      </c>
      <c r="AB2443" s="12">
        <v>0.21</v>
      </c>
      <c r="AC2443" s="12">
        <v>0.21</v>
      </c>
      <c r="AD2443" s="12">
        <v>0.2</v>
      </c>
      <c r="AE2443" s="12">
        <v>0.2</v>
      </c>
      <c r="AF2443" s="12">
        <v>0.2</v>
      </c>
      <c r="AG2443" s="12">
        <v>0.2</v>
      </c>
      <c r="AH2443" s="12">
        <v>0.2</v>
      </c>
      <c r="AI2443" s="12">
        <v>0.2</v>
      </c>
      <c r="AJ2443" s="12">
        <v>0.2</v>
      </c>
      <c r="AK2443" s="12">
        <v>0.21</v>
      </c>
    </row>
    <row r="2444" spans="1:37" s="12" customFormat="1" x14ac:dyDescent="0.3">
      <c r="A2444" s="12" t="str">
        <f t="shared" si="60"/>
        <v>SDGbaseTRAv2_UrbAS_IRTv2MPSXent-n</v>
      </c>
      <c r="B2444" s="10" t="s">
        <v>221</v>
      </c>
      <c r="C2444" s="11" t="s">
        <v>283</v>
      </c>
      <c r="D2444" s="15" t="s">
        <v>81</v>
      </c>
      <c r="E2444" s="12" t="s">
        <v>82</v>
      </c>
      <c r="F2444" s="12">
        <v>0.44</v>
      </c>
      <c r="G2444" s="12">
        <v>0.44</v>
      </c>
      <c r="H2444" s="12">
        <v>0.44</v>
      </c>
      <c r="I2444" s="12">
        <v>0.44</v>
      </c>
      <c r="J2444" s="12">
        <v>0.44</v>
      </c>
      <c r="K2444" s="12">
        <v>0.44</v>
      </c>
      <c r="L2444" s="12">
        <v>0.44</v>
      </c>
      <c r="M2444" s="12">
        <v>0.44</v>
      </c>
      <c r="N2444" s="12">
        <v>0.44</v>
      </c>
      <c r="O2444" s="12">
        <v>0.44</v>
      </c>
      <c r="P2444" s="12">
        <v>0.44</v>
      </c>
      <c r="Q2444" s="12">
        <v>0.44</v>
      </c>
      <c r="R2444" s="12">
        <v>0.44</v>
      </c>
      <c r="S2444" s="12">
        <v>0.44</v>
      </c>
      <c r="T2444" s="12">
        <v>0.44</v>
      </c>
      <c r="U2444" s="12">
        <v>0.44</v>
      </c>
      <c r="V2444" s="12">
        <v>0.44</v>
      </c>
      <c r="W2444" s="12">
        <v>0.44</v>
      </c>
      <c r="X2444" s="12">
        <v>0.44</v>
      </c>
      <c r="Y2444" s="12">
        <v>0.44</v>
      </c>
      <c r="Z2444" s="12">
        <v>0.44</v>
      </c>
      <c r="AA2444" s="12">
        <v>0.44</v>
      </c>
      <c r="AB2444" s="12">
        <v>0.44</v>
      </c>
      <c r="AC2444" s="12">
        <v>0.44</v>
      </c>
      <c r="AD2444" s="12">
        <v>0.44</v>
      </c>
      <c r="AE2444" s="12">
        <v>0.44</v>
      </c>
      <c r="AF2444" s="12">
        <v>0.44</v>
      </c>
      <c r="AG2444" s="12">
        <v>0.44</v>
      </c>
      <c r="AH2444" s="12">
        <v>0.44</v>
      </c>
      <c r="AI2444" s="12">
        <v>0.44</v>
      </c>
      <c r="AJ2444" s="12">
        <v>0.44</v>
      </c>
      <c r="AK2444" s="12">
        <v>0.44</v>
      </c>
    </row>
    <row r="2445" spans="1:37" s="12" customFormat="1" x14ac:dyDescent="0.3">
      <c r="A2445" s="12" t="str">
        <f t="shared" si="60"/>
        <v>SDGbaseTRAv2_UrbAS_IRTv2MPSXent-e</v>
      </c>
      <c r="B2445" s="10" t="s">
        <v>221</v>
      </c>
      <c r="C2445" s="11" t="s">
        <v>283</v>
      </c>
      <c r="D2445" s="15" t="s">
        <v>81</v>
      </c>
      <c r="E2445" s="12" t="s">
        <v>83</v>
      </c>
      <c r="F2445" s="12">
        <v>1</v>
      </c>
      <c r="G2445" s="12">
        <v>1</v>
      </c>
      <c r="H2445" s="12">
        <v>1</v>
      </c>
      <c r="I2445" s="12">
        <v>1</v>
      </c>
      <c r="J2445" s="12">
        <v>1</v>
      </c>
      <c r="K2445" s="12">
        <v>1</v>
      </c>
      <c r="L2445" s="12">
        <v>1</v>
      </c>
      <c r="M2445" s="12">
        <v>1</v>
      </c>
      <c r="N2445" s="12">
        <v>1</v>
      </c>
      <c r="O2445" s="12">
        <v>1</v>
      </c>
      <c r="P2445" s="12">
        <v>1</v>
      </c>
      <c r="Q2445" s="12">
        <v>1</v>
      </c>
      <c r="R2445" s="12">
        <v>1</v>
      </c>
      <c r="S2445" s="12">
        <v>1</v>
      </c>
      <c r="T2445" s="12">
        <v>1</v>
      </c>
      <c r="U2445" s="12">
        <v>1</v>
      </c>
      <c r="V2445" s="12">
        <v>1</v>
      </c>
      <c r="W2445" s="12">
        <v>1</v>
      </c>
      <c r="X2445" s="12">
        <v>1</v>
      </c>
      <c r="Y2445" s="12">
        <v>1</v>
      </c>
      <c r="Z2445" s="12">
        <v>1</v>
      </c>
      <c r="AA2445" s="12">
        <v>1</v>
      </c>
      <c r="AB2445" s="12">
        <v>1</v>
      </c>
      <c r="AC2445" s="12">
        <v>1</v>
      </c>
      <c r="AD2445" s="12">
        <v>1</v>
      </c>
      <c r="AE2445" s="12">
        <v>1</v>
      </c>
      <c r="AF2445" s="12">
        <v>1</v>
      </c>
      <c r="AG2445" s="12">
        <v>1</v>
      </c>
      <c r="AH2445" s="12">
        <v>1</v>
      </c>
      <c r="AI2445" s="12">
        <v>1</v>
      </c>
      <c r="AJ2445" s="12">
        <v>1</v>
      </c>
      <c r="AK2445" s="12">
        <v>1</v>
      </c>
    </row>
    <row r="2446" spans="1:37" s="12" customFormat="1" x14ac:dyDescent="0.3">
      <c r="A2446" s="12" t="str">
        <f t="shared" si="60"/>
        <v>SDGbaseTRAv2_UrbAS_IRTv2MPSXhhd-0</v>
      </c>
      <c r="B2446" s="10" t="s">
        <v>221</v>
      </c>
      <c r="C2446" s="11" t="s">
        <v>283</v>
      </c>
      <c r="D2446" s="15" t="s">
        <v>81</v>
      </c>
      <c r="E2446" s="12" t="s">
        <v>84</v>
      </c>
      <c r="F2446" s="12">
        <v>0</v>
      </c>
      <c r="G2446" s="12">
        <v>0</v>
      </c>
      <c r="H2446" s="12">
        <v>0</v>
      </c>
      <c r="I2446" s="12">
        <v>0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  <c r="O2446" s="12">
        <v>0</v>
      </c>
      <c r="P2446" s="12">
        <v>0</v>
      </c>
      <c r="Q2446" s="12">
        <v>0</v>
      </c>
      <c r="R2446" s="12">
        <v>0.01</v>
      </c>
      <c r="S2446" s="12">
        <v>0.01</v>
      </c>
      <c r="T2446" s="12">
        <v>0.01</v>
      </c>
      <c r="U2446" s="12">
        <v>0.01</v>
      </c>
      <c r="V2446" s="12">
        <v>0.01</v>
      </c>
      <c r="W2446" s="12">
        <v>0.01</v>
      </c>
      <c r="X2446" s="12">
        <v>0.01</v>
      </c>
      <c r="Y2446" s="12">
        <v>0.01</v>
      </c>
      <c r="Z2446" s="12">
        <v>0.01</v>
      </c>
      <c r="AA2446" s="12">
        <v>0.01</v>
      </c>
      <c r="AB2446" s="12">
        <v>0.01</v>
      </c>
      <c r="AC2446" s="12">
        <v>0.01</v>
      </c>
      <c r="AD2446" s="12">
        <v>0.01</v>
      </c>
      <c r="AE2446" s="12">
        <v>0.01</v>
      </c>
      <c r="AF2446" s="12">
        <v>0.01</v>
      </c>
      <c r="AG2446" s="12">
        <v>0.01</v>
      </c>
      <c r="AH2446" s="12">
        <v>0</v>
      </c>
      <c r="AI2446" s="12">
        <v>0</v>
      </c>
      <c r="AJ2446" s="12">
        <v>-0.01</v>
      </c>
      <c r="AK2446" s="12">
        <v>-0.01</v>
      </c>
    </row>
    <row r="2447" spans="1:37" s="12" customFormat="1" x14ac:dyDescent="0.3">
      <c r="A2447" s="12" t="str">
        <f t="shared" si="60"/>
        <v>SDGbaseTRAv2_UrbAS_IRTv2MPSXhhd-1</v>
      </c>
      <c r="B2447" s="10" t="s">
        <v>221</v>
      </c>
      <c r="C2447" s="11" t="s">
        <v>283</v>
      </c>
      <c r="D2447" s="15" t="s">
        <v>81</v>
      </c>
      <c r="E2447" s="12" t="s">
        <v>85</v>
      </c>
      <c r="F2447" s="12">
        <v>0</v>
      </c>
      <c r="G2447" s="12">
        <v>0</v>
      </c>
      <c r="H2447" s="12">
        <v>0</v>
      </c>
      <c r="I2447" s="12">
        <v>0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  <c r="O2447" s="12">
        <v>0</v>
      </c>
      <c r="P2447" s="12">
        <v>0</v>
      </c>
      <c r="Q2447" s="12">
        <v>0</v>
      </c>
      <c r="R2447" s="12">
        <v>0.01</v>
      </c>
      <c r="S2447" s="12">
        <v>0.01</v>
      </c>
      <c r="T2447" s="12">
        <v>0.01</v>
      </c>
      <c r="U2447" s="12">
        <v>0.01</v>
      </c>
      <c r="V2447" s="12">
        <v>0.01</v>
      </c>
      <c r="W2447" s="12">
        <v>0.01</v>
      </c>
      <c r="X2447" s="12">
        <v>0.01</v>
      </c>
      <c r="Y2447" s="12">
        <v>0.01</v>
      </c>
      <c r="Z2447" s="12">
        <v>0.01</v>
      </c>
      <c r="AA2447" s="12">
        <v>0.01</v>
      </c>
      <c r="AB2447" s="12">
        <v>0.01</v>
      </c>
      <c r="AC2447" s="12">
        <v>0.01</v>
      </c>
      <c r="AD2447" s="12">
        <v>0.01</v>
      </c>
      <c r="AE2447" s="12">
        <v>0.01</v>
      </c>
      <c r="AF2447" s="12">
        <v>0.01</v>
      </c>
      <c r="AG2447" s="12">
        <v>0.01</v>
      </c>
      <c r="AH2447" s="12">
        <v>0</v>
      </c>
      <c r="AI2447" s="12">
        <v>0</v>
      </c>
      <c r="AJ2447" s="12">
        <v>-0.01</v>
      </c>
      <c r="AK2447" s="12">
        <v>-0.01</v>
      </c>
    </row>
    <row r="2448" spans="1:37" s="12" customFormat="1" x14ac:dyDescent="0.3">
      <c r="A2448" s="12" t="str">
        <f t="shared" si="60"/>
        <v>SDGbaseTRAv2_UrbAS_IRTv2MPSXhhd-2</v>
      </c>
      <c r="B2448" s="10" t="s">
        <v>221</v>
      </c>
      <c r="C2448" s="11" t="s">
        <v>283</v>
      </c>
      <c r="D2448" s="15" t="s">
        <v>81</v>
      </c>
      <c r="E2448" s="12" t="s">
        <v>86</v>
      </c>
      <c r="F2448" s="12">
        <v>0</v>
      </c>
      <c r="G2448" s="12">
        <v>0</v>
      </c>
      <c r="H2448" s="12">
        <v>0</v>
      </c>
      <c r="I2448" s="12">
        <v>0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  <c r="O2448" s="12">
        <v>0</v>
      </c>
      <c r="P2448" s="12">
        <v>0</v>
      </c>
      <c r="Q2448" s="12">
        <v>0.01</v>
      </c>
      <c r="R2448" s="12">
        <v>0.01</v>
      </c>
      <c r="S2448" s="12">
        <v>0.01</v>
      </c>
      <c r="T2448" s="12">
        <v>0.01</v>
      </c>
      <c r="U2448" s="12">
        <v>0.01</v>
      </c>
      <c r="V2448" s="12">
        <v>0.01</v>
      </c>
      <c r="W2448" s="12">
        <v>0.01</v>
      </c>
      <c r="X2448" s="12">
        <v>0.01</v>
      </c>
      <c r="Y2448" s="12">
        <v>0.01</v>
      </c>
      <c r="Z2448" s="12">
        <v>0.01</v>
      </c>
      <c r="AA2448" s="12">
        <v>0.01</v>
      </c>
      <c r="AB2448" s="12">
        <v>0.01</v>
      </c>
      <c r="AC2448" s="12">
        <v>0.01</v>
      </c>
      <c r="AD2448" s="12">
        <v>0.01</v>
      </c>
      <c r="AE2448" s="12">
        <v>0.01</v>
      </c>
      <c r="AF2448" s="12">
        <v>0.01</v>
      </c>
      <c r="AG2448" s="12">
        <v>0.01</v>
      </c>
      <c r="AH2448" s="12">
        <v>0</v>
      </c>
      <c r="AI2448" s="12">
        <v>0</v>
      </c>
      <c r="AJ2448" s="12">
        <v>-0.01</v>
      </c>
      <c r="AK2448" s="12">
        <v>-0.01</v>
      </c>
    </row>
    <row r="2449" spans="1:37" s="12" customFormat="1" x14ac:dyDescent="0.3">
      <c r="A2449" s="12" t="str">
        <f t="shared" si="60"/>
        <v>SDGbaseTRAv2_UrbAS_IRTv2MPSXhhd-3</v>
      </c>
      <c r="B2449" s="10" t="s">
        <v>221</v>
      </c>
      <c r="C2449" s="11" t="s">
        <v>283</v>
      </c>
      <c r="D2449" s="15" t="s">
        <v>81</v>
      </c>
      <c r="E2449" s="12" t="s">
        <v>87</v>
      </c>
      <c r="F2449" s="12">
        <v>0</v>
      </c>
      <c r="G2449" s="12">
        <v>0</v>
      </c>
      <c r="H2449" s="12">
        <v>0</v>
      </c>
      <c r="I2449" s="12">
        <v>0</v>
      </c>
      <c r="J2449" s="12">
        <v>0</v>
      </c>
      <c r="K2449" s="12">
        <v>0</v>
      </c>
      <c r="L2449" s="12">
        <v>0</v>
      </c>
      <c r="M2449" s="12">
        <v>0</v>
      </c>
      <c r="N2449" s="12">
        <v>0.01</v>
      </c>
      <c r="O2449" s="12">
        <v>0.01</v>
      </c>
      <c r="P2449" s="12">
        <v>0.01</v>
      </c>
      <c r="Q2449" s="12">
        <v>0.01</v>
      </c>
      <c r="R2449" s="12">
        <v>0.01</v>
      </c>
      <c r="S2449" s="12">
        <v>0.01</v>
      </c>
      <c r="T2449" s="12">
        <v>0.01</v>
      </c>
      <c r="U2449" s="12">
        <v>0.01</v>
      </c>
      <c r="V2449" s="12">
        <v>0.01</v>
      </c>
      <c r="W2449" s="12">
        <v>0.01</v>
      </c>
      <c r="X2449" s="12">
        <v>0.01</v>
      </c>
      <c r="Y2449" s="12">
        <v>0.01</v>
      </c>
      <c r="Z2449" s="12">
        <v>0.01</v>
      </c>
      <c r="AA2449" s="12">
        <v>0.01</v>
      </c>
      <c r="AB2449" s="12">
        <v>0.01</v>
      </c>
      <c r="AC2449" s="12">
        <v>0.01</v>
      </c>
      <c r="AD2449" s="12">
        <v>0.01</v>
      </c>
      <c r="AE2449" s="12">
        <v>0.01</v>
      </c>
      <c r="AF2449" s="12">
        <v>0.01</v>
      </c>
      <c r="AG2449" s="12">
        <v>0.01</v>
      </c>
      <c r="AH2449" s="12">
        <v>0</v>
      </c>
      <c r="AI2449" s="12">
        <v>0</v>
      </c>
      <c r="AJ2449" s="12">
        <v>-0.01</v>
      </c>
      <c r="AK2449" s="12">
        <v>-0.01</v>
      </c>
    </row>
    <row r="2450" spans="1:37" s="12" customFormat="1" x14ac:dyDescent="0.3">
      <c r="A2450" s="12" t="str">
        <f t="shared" si="60"/>
        <v>SDGbaseTRAv2_UrbAS_IRTv2MPSXhhd-4</v>
      </c>
      <c r="B2450" s="10" t="s">
        <v>221</v>
      </c>
      <c r="C2450" s="11" t="s">
        <v>283</v>
      </c>
      <c r="D2450" s="15" t="s">
        <v>81</v>
      </c>
      <c r="E2450" s="12" t="s">
        <v>88</v>
      </c>
      <c r="F2450" s="12">
        <v>0</v>
      </c>
      <c r="G2450" s="12">
        <v>0</v>
      </c>
      <c r="H2450" s="12">
        <v>0</v>
      </c>
      <c r="I2450" s="12">
        <v>0</v>
      </c>
      <c r="J2450" s="12">
        <v>0</v>
      </c>
      <c r="K2450" s="12">
        <v>0</v>
      </c>
      <c r="L2450" s="12">
        <v>0</v>
      </c>
      <c r="M2450" s="12">
        <v>0.01</v>
      </c>
      <c r="N2450" s="12">
        <v>0.01</v>
      </c>
      <c r="O2450" s="12">
        <v>0.01</v>
      </c>
      <c r="P2450" s="12">
        <v>0.01</v>
      </c>
      <c r="Q2450" s="12">
        <v>0.01</v>
      </c>
      <c r="R2450" s="12">
        <v>0.01</v>
      </c>
      <c r="S2450" s="12">
        <v>0.01</v>
      </c>
      <c r="T2450" s="12">
        <v>0.01</v>
      </c>
      <c r="U2450" s="12">
        <v>0.01</v>
      </c>
      <c r="V2450" s="12">
        <v>0.01</v>
      </c>
      <c r="W2450" s="12">
        <v>0.01</v>
      </c>
      <c r="X2450" s="12">
        <v>0.01</v>
      </c>
      <c r="Y2450" s="12">
        <v>0.01</v>
      </c>
      <c r="Z2450" s="12">
        <v>0.01</v>
      </c>
      <c r="AA2450" s="12">
        <v>0.01</v>
      </c>
      <c r="AB2450" s="12">
        <v>0.01</v>
      </c>
      <c r="AC2450" s="12">
        <v>0.01</v>
      </c>
      <c r="AD2450" s="12">
        <v>0.01</v>
      </c>
      <c r="AE2450" s="12">
        <v>0.01</v>
      </c>
      <c r="AF2450" s="12">
        <v>0.01</v>
      </c>
      <c r="AG2450" s="12">
        <v>0.01</v>
      </c>
      <c r="AH2450" s="12">
        <v>0</v>
      </c>
      <c r="AI2450" s="12">
        <v>0</v>
      </c>
      <c r="AJ2450" s="12">
        <v>-0.01</v>
      </c>
      <c r="AK2450" s="12">
        <v>-0.01</v>
      </c>
    </row>
    <row r="2451" spans="1:37" s="12" customFormat="1" x14ac:dyDescent="0.3">
      <c r="A2451" s="12" t="str">
        <f t="shared" si="60"/>
        <v>SDGbaseTRAv2_UrbAS_IRTv2MPSXhhd-5</v>
      </c>
      <c r="B2451" s="10" t="s">
        <v>221</v>
      </c>
      <c r="C2451" s="11" t="s">
        <v>283</v>
      </c>
      <c r="D2451" s="15" t="s">
        <v>81</v>
      </c>
      <c r="E2451" s="12" t="s">
        <v>89</v>
      </c>
      <c r="F2451" s="12">
        <v>0</v>
      </c>
      <c r="G2451" s="12">
        <v>0</v>
      </c>
      <c r="H2451" s="12">
        <v>0</v>
      </c>
      <c r="I2451" s="12">
        <v>0</v>
      </c>
      <c r="J2451" s="12">
        <v>0</v>
      </c>
      <c r="K2451" s="12">
        <v>0</v>
      </c>
      <c r="L2451" s="12">
        <v>0</v>
      </c>
      <c r="M2451" s="12">
        <v>0.01</v>
      </c>
      <c r="N2451" s="12">
        <v>0.01</v>
      </c>
      <c r="O2451" s="12">
        <v>0.01</v>
      </c>
      <c r="P2451" s="12">
        <v>0.01</v>
      </c>
      <c r="Q2451" s="12">
        <v>0.01</v>
      </c>
      <c r="R2451" s="12">
        <v>0.01</v>
      </c>
      <c r="S2451" s="12">
        <v>0.01</v>
      </c>
      <c r="T2451" s="12">
        <v>0.01</v>
      </c>
      <c r="U2451" s="12">
        <v>0.01</v>
      </c>
      <c r="V2451" s="12">
        <v>0.01</v>
      </c>
      <c r="W2451" s="12">
        <v>0.01</v>
      </c>
      <c r="X2451" s="12">
        <v>0.01</v>
      </c>
      <c r="Y2451" s="12">
        <v>0.01</v>
      </c>
      <c r="Z2451" s="12">
        <v>0.01</v>
      </c>
      <c r="AA2451" s="12">
        <v>0.01</v>
      </c>
      <c r="AB2451" s="12">
        <v>0.01</v>
      </c>
      <c r="AC2451" s="12">
        <v>0.01</v>
      </c>
      <c r="AD2451" s="12">
        <v>0.01</v>
      </c>
      <c r="AE2451" s="12">
        <v>0.01</v>
      </c>
      <c r="AF2451" s="12">
        <v>0.01</v>
      </c>
      <c r="AG2451" s="12">
        <v>0.01</v>
      </c>
      <c r="AH2451" s="12">
        <v>0</v>
      </c>
      <c r="AI2451" s="12">
        <v>0</v>
      </c>
      <c r="AJ2451" s="12">
        <v>-0.01</v>
      </c>
      <c r="AK2451" s="12">
        <v>-0.01</v>
      </c>
    </row>
    <row r="2452" spans="1:37" s="12" customFormat="1" x14ac:dyDescent="0.3">
      <c r="A2452" s="12" t="str">
        <f t="shared" si="60"/>
        <v>SDGbaseTRAv2_UrbAS_IRTv2MPSXhhd-6</v>
      </c>
      <c r="B2452" s="10" t="s">
        <v>221</v>
      </c>
      <c r="C2452" s="11" t="s">
        <v>283</v>
      </c>
      <c r="D2452" s="15" t="s">
        <v>81</v>
      </c>
      <c r="E2452" s="12" t="s">
        <v>90</v>
      </c>
      <c r="F2452" s="12">
        <v>0</v>
      </c>
      <c r="G2452" s="12">
        <v>0</v>
      </c>
      <c r="H2452" s="12">
        <v>0</v>
      </c>
      <c r="I2452" s="12">
        <v>0</v>
      </c>
      <c r="J2452" s="12">
        <v>0</v>
      </c>
      <c r="K2452" s="12">
        <v>0</v>
      </c>
      <c r="L2452" s="12">
        <v>0</v>
      </c>
      <c r="M2452" s="12">
        <v>0.01</v>
      </c>
      <c r="N2452" s="12">
        <v>0.01</v>
      </c>
      <c r="O2452" s="12">
        <v>0.01</v>
      </c>
      <c r="P2452" s="12">
        <v>0.01</v>
      </c>
      <c r="Q2452" s="12">
        <v>0.01</v>
      </c>
      <c r="R2452" s="12">
        <v>0.01</v>
      </c>
      <c r="S2452" s="12">
        <v>0.01</v>
      </c>
      <c r="T2452" s="12">
        <v>0.01</v>
      </c>
      <c r="U2452" s="12">
        <v>0.01</v>
      </c>
      <c r="V2452" s="12">
        <v>0.01</v>
      </c>
      <c r="W2452" s="12">
        <v>0.01</v>
      </c>
      <c r="X2452" s="12">
        <v>0.01</v>
      </c>
      <c r="Y2452" s="12">
        <v>0.01</v>
      </c>
      <c r="Z2452" s="12">
        <v>0.01</v>
      </c>
      <c r="AA2452" s="12">
        <v>0.01</v>
      </c>
      <c r="AB2452" s="12">
        <v>0.01</v>
      </c>
      <c r="AC2452" s="12">
        <v>0.01</v>
      </c>
      <c r="AD2452" s="12">
        <v>0.01</v>
      </c>
      <c r="AE2452" s="12">
        <v>0.01</v>
      </c>
      <c r="AF2452" s="12">
        <v>0.01</v>
      </c>
      <c r="AG2452" s="12">
        <v>0.01</v>
      </c>
      <c r="AH2452" s="12">
        <v>0</v>
      </c>
      <c r="AI2452" s="12">
        <v>0</v>
      </c>
      <c r="AJ2452" s="12">
        <v>-0.01</v>
      </c>
      <c r="AK2452" s="12">
        <v>-0.01</v>
      </c>
    </row>
    <row r="2453" spans="1:37" s="12" customFormat="1" x14ac:dyDescent="0.3">
      <c r="A2453" s="12" t="str">
        <f t="shared" si="60"/>
        <v>SDGbaseTRAv2_UrbAS_IRTv2MPSXhhd-7</v>
      </c>
      <c r="B2453" s="10" t="s">
        <v>221</v>
      </c>
      <c r="C2453" s="11" t="s">
        <v>283</v>
      </c>
      <c r="D2453" s="15" t="s">
        <v>81</v>
      </c>
      <c r="E2453" s="12" t="s">
        <v>91</v>
      </c>
      <c r="F2453" s="12">
        <v>0</v>
      </c>
      <c r="G2453" s="12">
        <v>0</v>
      </c>
      <c r="H2453" s="12">
        <v>0.01</v>
      </c>
      <c r="I2453" s="12">
        <v>0.01</v>
      </c>
      <c r="J2453" s="12">
        <v>0.01</v>
      </c>
      <c r="K2453" s="12">
        <v>0.01</v>
      </c>
      <c r="L2453" s="12">
        <v>0.01</v>
      </c>
      <c r="M2453" s="12">
        <v>0.01</v>
      </c>
      <c r="N2453" s="12">
        <v>0.01</v>
      </c>
      <c r="O2453" s="12">
        <v>0.01</v>
      </c>
      <c r="P2453" s="12">
        <v>0.01</v>
      </c>
      <c r="Q2453" s="12">
        <v>0.01</v>
      </c>
      <c r="R2453" s="12">
        <v>0.01</v>
      </c>
      <c r="S2453" s="12">
        <v>0.01</v>
      </c>
      <c r="T2453" s="12">
        <v>0.01</v>
      </c>
      <c r="U2453" s="12">
        <v>0.01</v>
      </c>
      <c r="V2453" s="12">
        <v>0.01</v>
      </c>
      <c r="W2453" s="12">
        <v>0.01</v>
      </c>
      <c r="X2453" s="12">
        <v>0.01</v>
      </c>
      <c r="Y2453" s="12">
        <v>0.01</v>
      </c>
      <c r="Z2453" s="12">
        <v>0.01</v>
      </c>
      <c r="AA2453" s="12">
        <v>0.01</v>
      </c>
      <c r="AB2453" s="12">
        <v>0.01</v>
      </c>
      <c r="AC2453" s="12">
        <v>0.01</v>
      </c>
      <c r="AD2453" s="12">
        <v>0.01</v>
      </c>
      <c r="AE2453" s="12">
        <v>0.01</v>
      </c>
      <c r="AF2453" s="12">
        <v>0.01</v>
      </c>
      <c r="AG2453" s="12">
        <v>0.01</v>
      </c>
      <c r="AH2453" s="12">
        <v>0</v>
      </c>
      <c r="AI2453" s="12">
        <v>0</v>
      </c>
      <c r="AJ2453" s="12">
        <v>-0.01</v>
      </c>
      <c r="AK2453" s="12">
        <v>-0.01</v>
      </c>
    </row>
    <row r="2454" spans="1:37" s="12" customFormat="1" x14ac:dyDescent="0.3">
      <c r="A2454" s="12" t="str">
        <f t="shared" si="60"/>
        <v>SDGbaseTRAv2_UrbAS_IRTv2MPSXhhd-8</v>
      </c>
      <c r="B2454" s="10" t="s">
        <v>221</v>
      </c>
      <c r="C2454" s="11" t="s">
        <v>283</v>
      </c>
      <c r="D2454" s="15" t="s">
        <v>81</v>
      </c>
      <c r="E2454" s="12" t="s">
        <v>92</v>
      </c>
      <c r="F2454" s="12">
        <v>0.01</v>
      </c>
      <c r="G2454" s="12">
        <v>0.01</v>
      </c>
      <c r="H2454" s="12">
        <v>0.01</v>
      </c>
      <c r="I2454" s="12">
        <v>0.01</v>
      </c>
      <c r="J2454" s="12">
        <v>0.01</v>
      </c>
      <c r="K2454" s="12">
        <v>0.01</v>
      </c>
      <c r="L2454" s="12">
        <v>0.01</v>
      </c>
      <c r="M2454" s="12">
        <v>0.01</v>
      </c>
      <c r="N2454" s="12">
        <v>0.01</v>
      </c>
      <c r="O2454" s="12">
        <v>0.01</v>
      </c>
      <c r="P2454" s="12">
        <v>0.01</v>
      </c>
      <c r="Q2454" s="12">
        <v>0.01</v>
      </c>
      <c r="R2454" s="12">
        <v>0.01</v>
      </c>
      <c r="S2454" s="12">
        <v>0.01</v>
      </c>
      <c r="T2454" s="12">
        <v>0.01</v>
      </c>
      <c r="U2454" s="12">
        <v>0.01</v>
      </c>
      <c r="V2454" s="12">
        <v>0.01</v>
      </c>
      <c r="W2454" s="12">
        <v>0.01</v>
      </c>
      <c r="X2454" s="12">
        <v>0.01</v>
      </c>
      <c r="Y2454" s="12">
        <v>0.01</v>
      </c>
      <c r="Z2454" s="12">
        <v>0.01</v>
      </c>
      <c r="AA2454" s="12">
        <v>0.01</v>
      </c>
      <c r="AB2454" s="12">
        <v>0.01</v>
      </c>
      <c r="AC2454" s="12">
        <v>0.01</v>
      </c>
      <c r="AD2454" s="12">
        <v>0.01</v>
      </c>
      <c r="AE2454" s="12">
        <v>0.01</v>
      </c>
      <c r="AF2454" s="12">
        <v>0.01</v>
      </c>
      <c r="AG2454" s="12">
        <v>0.01</v>
      </c>
      <c r="AH2454" s="12">
        <v>0.01</v>
      </c>
      <c r="AI2454" s="12">
        <v>0</v>
      </c>
      <c r="AJ2454" s="12">
        <v>0</v>
      </c>
      <c r="AK2454" s="12">
        <v>-0.01</v>
      </c>
    </row>
    <row r="2455" spans="1:37" s="12" customFormat="1" x14ac:dyDescent="0.3">
      <c r="A2455" s="12" t="str">
        <f t="shared" si="60"/>
        <v>SDGbaseTRAv2_UrbAS_IRTv2MPSXhhd-9</v>
      </c>
      <c r="B2455" s="10" t="s">
        <v>221</v>
      </c>
      <c r="C2455" s="11" t="s">
        <v>283</v>
      </c>
      <c r="D2455" s="15" t="s">
        <v>81</v>
      </c>
      <c r="E2455" s="12" t="s">
        <v>93</v>
      </c>
      <c r="F2455" s="12">
        <v>0.04</v>
      </c>
      <c r="G2455" s="12">
        <v>0.04</v>
      </c>
      <c r="H2455" s="12">
        <v>0.04</v>
      </c>
      <c r="I2455" s="12">
        <v>0.04</v>
      </c>
      <c r="J2455" s="12">
        <v>0.04</v>
      </c>
      <c r="K2455" s="12">
        <v>0.04</v>
      </c>
      <c r="L2455" s="12">
        <v>0.04</v>
      </c>
      <c r="M2455" s="12">
        <v>0.05</v>
      </c>
      <c r="N2455" s="12">
        <v>0.05</v>
      </c>
      <c r="O2455" s="12">
        <v>0.05</v>
      </c>
      <c r="P2455" s="12">
        <v>0.05</v>
      </c>
      <c r="Q2455" s="12">
        <v>0.05</v>
      </c>
      <c r="R2455" s="12">
        <v>0.05</v>
      </c>
      <c r="S2455" s="12">
        <v>0.05</v>
      </c>
      <c r="T2455" s="12">
        <v>0.05</v>
      </c>
      <c r="U2455" s="12">
        <v>0.05</v>
      </c>
      <c r="V2455" s="12">
        <v>0.05</v>
      </c>
      <c r="W2455" s="12">
        <v>0.05</v>
      </c>
      <c r="X2455" s="12">
        <v>0.05</v>
      </c>
      <c r="Y2455" s="12">
        <v>0.05</v>
      </c>
      <c r="Z2455" s="12">
        <v>0.05</v>
      </c>
      <c r="AA2455" s="12">
        <v>0.05</v>
      </c>
      <c r="AB2455" s="12">
        <v>0.05</v>
      </c>
      <c r="AC2455" s="12">
        <v>0.05</v>
      </c>
      <c r="AD2455" s="12">
        <v>0.05</v>
      </c>
      <c r="AE2455" s="12">
        <v>0.05</v>
      </c>
      <c r="AF2455" s="12">
        <v>0.05</v>
      </c>
      <c r="AG2455" s="12">
        <v>0.05</v>
      </c>
      <c r="AH2455" s="12">
        <v>0.04</v>
      </c>
      <c r="AI2455" s="12">
        <v>0.04</v>
      </c>
      <c r="AJ2455" s="12">
        <v>0.03</v>
      </c>
      <c r="AK2455" s="12">
        <v>0.03</v>
      </c>
    </row>
    <row r="2456" spans="1:37" s="12" customFormat="1" x14ac:dyDescent="0.3">
      <c r="A2456" s="12" t="str">
        <f t="shared" si="60"/>
        <v>SDGbaseTRAv2_UrbAS_IRTv2C_SavingsINSent-n</v>
      </c>
      <c r="B2456" s="10" t="s">
        <v>221</v>
      </c>
      <c r="C2456" s="11" t="s">
        <v>283</v>
      </c>
      <c r="D2456" s="15" t="s">
        <v>96</v>
      </c>
      <c r="E2456" s="12" t="s">
        <v>82</v>
      </c>
      <c r="F2456" s="12">
        <v>634.29</v>
      </c>
      <c r="G2456" s="12">
        <v>578.59</v>
      </c>
      <c r="H2456" s="12">
        <v>603.29</v>
      </c>
      <c r="I2456" s="12">
        <v>607.94000000000005</v>
      </c>
      <c r="J2456" s="12">
        <v>608.98</v>
      </c>
      <c r="K2456" s="12">
        <v>618.82000000000005</v>
      </c>
      <c r="L2456" s="12">
        <v>629.23</v>
      </c>
      <c r="M2456" s="12">
        <v>639.45000000000005</v>
      </c>
      <c r="N2456" s="12">
        <v>651.66999999999996</v>
      </c>
      <c r="O2456" s="12">
        <v>668.38</v>
      </c>
      <c r="P2456" s="12">
        <v>683.48</v>
      </c>
      <c r="Q2456" s="12">
        <v>697.08</v>
      </c>
      <c r="R2456" s="12">
        <v>724.42</v>
      </c>
      <c r="S2456" s="12">
        <v>747.94</v>
      </c>
      <c r="T2456" s="12">
        <v>773.42</v>
      </c>
      <c r="U2456" s="12">
        <v>803.96</v>
      </c>
      <c r="V2456" s="12">
        <v>833.62</v>
      </c>
      <c r="W2456" s="12">
        <v>863.87</v>
      </c>
      <c r="X2456" s="12">
        <v>895.1</v>
      </c>
      <c r="Y2456" s="12">
        <v>924.97</v>
      </c>
      <c r="Z2456" s="12">
        <v>970.58</v>
      </c>
      <c r="AA2456" s="12">
        <v>1008.36</v>
      </c>
      <c r="AB2456" s="12">
        <v>1033.28</v>
      </c>
      <c r="AC2456" s="12">
        <v>1062.18</v>
      </c>
      <c r="AD2456" s="12">
        <v>1096.0899999999999</v>
      </c>
      <c r="AE2456" s="12">
        <v>1130.6300000000001</v>
      </c>
      <c r="AF2456" s="12">
        <v>1165.68</v>
      </c>
      <c r="AG2456" s="12">
        <v>1178.08</v>
      </c>
      <c r="AH2456" s="12">
        <v>1187.22</v>
      </c>
      <c r="AI2456" s="12">
        <v>1189.81</v>
      </c>
      <c r="AJ2456" s="12">
        <v>1185.49</v>
      </c>
      <c r="AK2456" s="12">
        <v>1176.03</v>
      </c>
    </row>
    <row r="2457" spans="1:37" s="12" customFormat="1" x14ac:dyDescent="0.3">
      <c r="A2457" s="12" t="str">
        <f t="shared" si="60"/>
        <v>SDGbaseTRAv2_UrbAS_IRTv2C_SavingsINSent-e</v>
      </c>
      <c r="B2457" s="10" t="s">
        <v>221</v>
      </c>
      <c r="C2457" s="11" t="s">
        <v>283</v>
      </c>
      <c r="D2457" s="15" t="s">
        <v>96</v>
      </c>
      <c r="E2457" s="12" t="s">
        <v>83</v>
      </c>
      <c r="F2457" s="12">
        <v>60.1</v>
      </c>
      <c r="G2457" s="12">
        <v>65.95</v>
      </c>
      <c r="H2457" s="12">
        <v>54.6</v>
      </c>
      <c r="I2457" s="12">
        <v>55.41</v>
      </c>
      <c r="J2457" s="12">
        <v>57.94</v>
      </c>
      <c r="K2457" s="12">
        <v>61.66</v>
      </c>
      <c r="L2457" s="12">
        <v>65.040000000000006</v>
      </c>
      <c r="M2457" s="12">
        <v>64.650000000000006</v>
      </c>
      <c r="N2457" s="12">
        <v>62.95</v>
      </c>
      <c r="O2457" s="12">
        <v>61.95</v>
      </c>
      <c r="P2457" s="12">
        <v>63.87</v>
      </c>
      <c r="Q2457" s="12">
        <v>67.73</v>
      </c>
      <c r="R2457" s="12">
        <v>74.7</v>
      </c>
      <c r="S2457" s="12">
        <v>79.010000000000005</v>
      </c>
      <c r="T2457" s="12">
        <v>83.6</v>
      </c>
      <c r="U2457" s="12">
        <v>88.09</v>
      </c>
      <c r="V2457" s="12">
        <v>88.67</v>
      </c>
      <c r="W2457" s="12">
        <v>92.77</v>
      </c>
      <c r="X2457" s="12">
        <v>102.07</v>
      </c>
      <c r="Y2457" s="12">
        <v>110.96</v>
      </c>
      <c r="Z2457" s="12">
        <v>119.05</v>
      </c>
      <c r="AA2457" s="12">
        <v>124.29</v>
      </c>
      <c r="AB2457" s="12">
        <v>128.13</v>
      </c>
      <c r="AC2457" s="12">
        <v>138.66</v>
      </c>
      <c r="AD2457" s="12">
        <v>148.78</v>
      </c>
      <c r="AE2457" s="12">
        <v>157.03</v>
      </c>
      <c r="AF2457" s="12">
        <v>164.7</v>
      </c>
      <c r="AG2457" s="12">
        <v>199.28</v>
      </c>
      <c r="AH2457" s="12">
        <v>236.9</v>
      </c>
      <c r="AI2457" s="12">
        <v>277.18</v>
      </c>
      <c r="AJ2457" s="12">
        <v>316.93</v>
      </c>
      <c r="AK2457" s="12">
        <v>353.47</v>
      </c>
    </row>
    <row r="2458" spans="1:37" s="12" customFormat="1" x14ac:dyDescent="0.3">
      <c r="A2458" s="12" t="str">
        <f t="shared" si="60"/>
        <v>SDGbaseTRAv2_UrbAS_IRTv2C_SavingsINShhd-0</v>
      </c>
      <c r="B2458" s="10" t="s">
        <v>221</v>
      </c>
      <c r="C2458" s="11" t="s">
        <v>283</v>
      </c>
      <c r="D2458" s="15" t="s">
        <v>96</v>
      </c>
      <c r="E2458" s="12" t="s">
        <v>84</v>
      </c>
      <c r="F2458" s="12">
        <v>0.06</v>
      </c>
      <c r="G2458" s="12">
        <v>0</v>
      </c>
      <c r="H2458" s="12">
        <v>0.11</v>
      </c>
      <c r="I2458" s="12">
        <v>0.18</v>
      </c>
      <c r="J2458" s="12">
        <v>0.17</v>
      </c>
      <c r="K2458" s="12">
        <v>0.16</v>
      </c>
      <c r="L2458" s="12">
        <v>0.19</v>
      </c>
      <c r="M2458" s="12">
        <v>0.28999999999999998</v>
      </c>
      <c r="N2458" s="12">
        <v>0.41</v>
      </c>
      <c r="O2458" s="12">
        <v>0.36</v>
      </c>
      <c r="P2458" s="12">
        <v>0.43</v>
      </c>
      <c r="Q2458" s="12">
        <v>0.48</v>
      </c>
      <c r="R2458" s="12">
        <v>0.53</v>
      </c>
      <c r="S2458" s="12">
        <v>0.61</v>
      </c>
      <c r="T2458" s="12">
        <v>0.69</v>
      </c>
      <c r="U2458" s="12">
        <v>0.8</v>
      </c>
      <c r="V2458" s="12">
        <v>1</v>
      </c>
      <c r="W2458" s="12">
        <v>1.1399999999999999</v>
      </c>
      <c r="X2458" s="12">
        <v>1.19</v>
      </c>
      <c r="Y2458" s="12">
        <v>1.23</v>
      </c>
      <c r="Z2458" s="12">
        <v>1.22</v>
      </c>
      <c r="AA2458" s="12">
        <v>1.23</v>
      </c>
      <c r="AB2458" s="12">
        <v>1.21</v>
      </c>
      <c r="AC2458" s="12">
        <v>1.18</v>
      </c>
      <c r="AD2458" s="12">
        <v>1.21</v>
      </c>
      <c r="AE2458" s="12">
        <v>1.28</v>
      </c>
      <c r="AF2458" s="12">
        <v>1.37</v>
      </c>
      <c r="AG2458" s="12">
        <v>0.98</v>
      </c>
      <c r="AH2458" s="12">
        <v>0.2</v>
      </c>
      <c r="AI2458" s="12">
        <v>-0.78</v>
      </c>
      <c r="AJ2458" s="12">
        <v>-1.71</v>
      </c>
      <c r="AK2458" s="12">
        <v>-2.57</v>
      </c>
    </row>
    <row r="2459" spans="1:37" s="12" customFormat="1" x14ac:dyDescent="0.3">
      <c r="A2459" s="12" t="str">
        <f t="shared" si="60"/>
        <v>SDGbaseTRAv2_UrbAS_IRTv2C_SavingsINShhd-1</v>
      </c>
      <c r="B2459" s="10" t="s">
        <v>221</v>
      </c>
      <c r="C2459" s="11" t="s">
        <v>283</v>
      </c>
      <c r="D2459" s="15" t="s">
        <v>96</v>
      </c>
      <c r="E2459" s="12" t="s">
        <v>85</v>
      </c>
      <c r="F2459" s="12">
        <v>0.09</v>
      </c>
      <c r="G2459" s="12">
        <v>0.01</v>
      </c>
      <c r="H2459" s="12">
        <v>0.17</v>
      </c>
      <c r="I2459" s="12">
        <v>0.25</v>
      </c>
      <c r="J2459" s="12">
        <v>0.24</v>
      </c>
      <c r="K2459" s="12">
        <v>0.24</v>
      </c>
      <c r="L2459" s="12">
        <v>0.27</v>
      </c>
      <c r="M2459" s="12">
        <v>0.41</v>
      </c>
      <c r="N2459" s="12">
        <v>0.56999999999999995</v>
      </c>
      <c r="O2459" s="12">
        <v>0.51</v>
      </c>
      <c r="P2459" s="12">
        <v>0.6</v>
      </c>
      <c r="Q2459" s="12">
        <v>0.67</v>
      </c>
      <c r="R2459" s="12">
        <v>0.74</v>
      </c>
      <c r="S2459" s="12">
        <v>0.85</v>
      </c>
      <c r="T2459" s="12">
        <v>0.96</v>
      </c>
      <c r="U2459" s="12">
        <v>1.1100000000000001</v>
      </c>
      <c r="V2459" s="12">
        <v>1.39</v>
      </c>
      <c r="W2459" s="12">
        <v>1.58</v>
      </c>
      <c r="X2459" s="12">
        <v>1.65</v>
      </c>
      <c r="Y2459" s="12">
        <v>1.7</v>
      </c>
      <c r="Z2459" s="12">
        <v>1.69</v>
      </c>
      <c r="AA2459" s="12">
        <v>1.7</v>
      </c>
      <c r="AB2459" s="12">
        <v>1.66</v>
      </c>
      <c r="AC2459" s="12">
        <v>1.64</v>
      </c>
      <c r="AD2459" s="12">
        <v>1.68</v>
      </c>
      <c r="AE2459" s="12">
        <v>1.76</v>
      </c>
      <c r="AF2459" s="12">
        <v>1.88</v>
      </c>
      <c r="AG2459" s="12">
        <v>1.36</v>
      </c>
      <c r="AH2459" s="12">
        <v>0.3</v>
      </c>
      <c r="AI2459" s="12">
        <v>-1.04</v>
      </c>
      <c r="AJ2459" s="12">
        <v>-2.2999999999999998</v>
      </c>
      <c r="AK2459" s="12">
        <v>-3.47</v>
      </c>
    </row>
    <row r="2460" spans="1:37" s="12" customFormat="1" x14ac:dyDescent="0.3">
      <c r="A2460" s="12" t="str">
        <f t="shared" si="60"/>
        <v>SDGbaseTRAv2_UrbAS_IRTv2C_SavingsINShhd-2</v>
      </c>
      <c r="B2460" s="10" t="s">
        <v>221</v>
      </c>
      <c r="C2460" s="11" t="s">
        <v>283</v>
      </c>
      <c r="D2460" s="15" t="s">
        <v>96</v>
      </c>
      <c r="E2460" s="12" t="s">
        <v>86</v>
      </c>
      <c r="F2460" s="12">
        <v>0.15</v>
      </c>
      <c r="G2460" s="12">
        <v>0.05</v>
      </c>
      <c r="H2460" s="12">
        <v>0.24</v>
      </c>
      <c r="I2460" s="12">
        <v>0.34</v>
      </c>
      <c r="J2460" s="12">
        <v>0.33</v>
      </c>
      <c r="K2460" s="12">
        <v>0.32</v>
      </c>
      <c r="L2460" s="12">
        <v>0.36</v>
      </c>
      <c r="M2460" s="12">
        <v>0.52</v>
      </c>
      <c r="N2460" s="12">
        <v>0.72</v>
      </c>
      <c r="O2460" s="12">
        <v>0.65</v>
      </c>
      <c r="P2460" s="12">
        <v>0.75</v>
      </c>
      <c r="Q2460" s="12">
        <v>0.84</v>
      </c>
      <c r="R2460" s="12">
        <v>0.92</v>
      </c>
      <c r="S2460" s="12">
        <v>1.05</v>
      </c>
      <c r="T2460" s="12">
        <v>1.18</v>
      </c>
      <c r="U2460" s="12">
        <v>1.36</v>
      </c>
      <c r="V2460" s="12">
        <v>1.68</v>
      </c>
      <c r="W2460" s="12">
        <v>1.9</v>
      </c>
      <c r="X2460" s="12">
        <v>1.98</v>
      </c>
      <c r="Y2460" s="12">
        <v>2.0499999999999998</v>
      </c>
      <c r="Z2460" s="12">
        <v>2.04</v>
      </c>
      <c r="AA2460" s="12">
        <v>2.06</v>
      </c>
      <c r="AB2460" s="12">
        <v>2.0099999999999998</v>
      </c>
      <c r="AC2460" s="12">
        <v>1.98</v>
      </c>
      <c r="AD2460" s="12">
        <v>2.0299999999999998</v>
      </c>
      <c r="AE2460" s="12">
        <v>2.13</v>
      </c>
      <c r="AF2460" s="12">
        <v>2.2799999999999998</v>
      </c>
      <c r="AG2460" s="12">
        <v>1.67</v>
      </c>
      <c r="AH2460" s="12">
        <v>0.45</v>
      </c>
      <c r="AI2460" s="12">
        <v>-1.1000000000000001</v>
      </c>
      <c r="AJ2460" s="12">
        <v>-2.5499999999999998</v>
      </c>
      <c r="AK2460" s="12">
        <v>-3.89</v>
      </c>
    </row>
    <row r="2461" spans="1:37" s="12" customFormat="1" x14ac:dyDescent="0.3">
      <c r="A2461" s="12" t="str">
        <f t="shared" si="60"/>
        <v>SDGbaseTRAv2_UrbAS_IRTv2C_SavingsINShhd-3</v>
      </c>
      <c r="B2461" s="10" t="s">
        <v>221</v>
      </c>
      <c r="C2461" s="11" t="s">
        <v>283</v>
      </c>
      <c r="D2461" s="15" t="s">
        <v>96</v>
      </c>
      <c r="E2461" s="12" t="s">
        <v>87</v>
      </c>
      <c r="F2461" s="12">
        <v>0.3</v>
      </c>
      <c r="G2461" s="12">
        <v>0.18</v>
      </c>
      <c r="H2461" s="12">
        <v>0.41</v>
      </c>
      <c r="I2461" s="12">
        <v>0.54</v>
      </c>
      <c r="J2461" s="12">
        <v>0.52</v>
      </c>
      <c r="K2461" s="12">
        <v>0.51</v>
      </c>
      <c r="L2461" s="12">
        <v>0.56999999999999995</v>
      </c>
      <c r="M2461" s="12">
        <v>0.77</v>
      </c>
      <c r="N2461" s="12">
        <v>1.01</v>
      </c>
      <c r="O2461" s="12">
        <v>0.93</v>
      </c>
      <c r="P2461" s="12">
        <v>1.05</v>
      </c>
      <c r="Q2461" s="12">
        <v>1.17</v>
      </c>
      <c r="R2461" s="12">
        <v>1.26</v>
      </c>
      <c r="S2461" s="12">
        <v>1.43</v>
      </c>
      <c r="T2461" s="12">
        <v>1.6</v>
      </c>
      <c r="U2461" s="12">
        <v>1.82</v>
      </c>
      <c r="V2461" s="12">
        <v>2.2200000000000002</v>
      </c>
      <c r="W2461" s="12">
        <v>2.4900000000000002</v>
      </c>
      <c r="X2461" s="12">
        <v>2.6</v>
      </c>
      <c r="Y2461" s="12">
        <v>2.68</v>
      </c>
      <c r="Z2461" s="12">
        <v>2.67</v>
      </c>
      <c r="AA2461" s="12">
        <v>2.7</v>
      </c>
      <c r="AB2461" s="12">
        <v>2.65</v>
      </c>
      <c r="AC2461" s="12">
        <v>2.62</v>
      </c>
      <c r="AD2461" s="12">
        <v>2.69</v>
      </c>
      <c r="AE2461" s="12">
        <v>2.82</v>
      </c>
      <c r="AF2461" s="12">
        <v>3</v>
      </c>
      <c r="AG2461" s="12">
        <v>2.27</v>
      </c>
      <c r="AH2461" s="12">
        <v>0.78</v>
      </c>
      <c r="AI2461" s="12">
        <v>-1.08</v>
      </c>
      <c r="AJ2461" s="12">
        <v>-2.84</v>
      </c>
      <c r="AK2461" s="12">
        <v>-4.45</v>
      </c>
    </row>
    <row r="2462" spans="1:37" s="12" customFormat="1" x14ac:dyDescent="0.3">
      <c r="A2462" s="12" t="str">
        <f t="shared" si="60"/>
        <v>SDGbaseTRAv2_UrbAS_IRTv2C_SavingsINShhd-4</v>
      </c>
      <c r="B2462" s="10" t="s">
        <v>221</v>
      </c>
      <c r="C2462" s="11" t="s">
        <v>283</v>
      </c>
      <c r="D2462" s="15" t="s">
        <v>96</v>
      </c>
      <c r="E2462" s="12" t="s">
        <v>88</v>
      </c>
      <c r="F2462" s="12">
        <v>0.43</v>
      </c>
      <c r="G2462" s="12">
        <v>0.28999999999999998</v>
      </c>
      <c r="H2462" s="12">
        <v>0.55000000000000004</v>
      </c>
      <c r="I2462" s="12">
        <v>0.68</v>
      </c>
      <c r="J2462" s="12">
        <v>0.67</v>
      </c>
      <c r="K2462" s="12">
        <v>0.66</v>
      </c>
      <c r="L2462" s="12">
        <v>0.72</v>
      </c>
      <c r="M2462" s="12">
        <v>0.93</v>
      </c>
      <c r="N2462" s="12">
        <v>1.19</v>
      </c>
      <c r="O2462" s="12">
        <v>1.1100000000000001</v>
      </c>
      <c r="P2462" s="12">
        <v>1.25</v>
      </c>
      <c r="Q2462" s="12">
        <v>1.37</v>
      </c>
      <c r="R2462" s="12">
        <v>1.48</v>
      </c>
      <c r="S2462" s="12">
        <v>1.66</v>
      </c>
      <c r="T2462" s="12">
        <v>1.85</v>
      </c>
      <c r="U2462" s="12">
        <v>2.09</v>
      </c>
      <c r="V2462" s="12">
        <v>2.52</v>
      </c>
      <c r="W2462" s="12">
        <v>2.81</v>
      </c>
      <c r="X2462" s="12">
        <v>2.93</v>
      </c>
      <c r="Y2462" s="12">
        <v>3.02</v>
      </c>
      <c r="Z2462" s="12">
        <v>3.02</v>
      </c>
      <c r="AA2462" s="12">
        <v>3.04</v>
      </c>
      <c r="AB2462" s="12">
        <v>3</v>
      </c>
      <c r="AC2462" s="12">
        <v>2.98</v>
      </c>
      <c r="AD2462" s="12">
        <v>3.05</v>
      </c>
      <c r="AE2462" s="12">
        <v>3.19</v>
      </c>
      <c r="AF2462" s="12">
        <v>3.39</v>
      </c>
      <c r="AG2462" s="12">
        <v>2.62</v>
      </c>
      <c r="AH2462" s="12">
        <v>1.05</v>
      </c>
      <c r="AI2462" s="12">
        <v>-0.91</v>
      </c>
      <c r="AJ2462" s="12">
        <v>-2.75</v>
      </c>
      <c r="AK2462" s="12">
        <v>-4.45</v>
      </c>
    </row>
    <row r="2463" spans="1:37" s="12" customFormat="1" x14ac:dyDescent="0.3">
      <c r="A2463" s="12" t="str">
        <f t="shared" si="60"/>
        <v>SDGbaseTRAv2_UrbAS_IRTv2C_SavingsINShhd-5</v>
      </c>
      <c r="B2463" s="10" t="s">
        <v>221</v>
      </c>
      <c r="C2463" s="11" t="s">
        <v>283</v>
      </c>
      <c r="D2463" s="15" t="s">
        <v>96</v>
      </c>
      <c r="E2463" s="12" t="s">
        <v>89</v>
      </c>
      <c r="F2463" s="12">
        <v>0.66</v>
      </c>
      <c r="G2463" s="12">
        <v>0.47</v>
      </c>
      <c r="H2463" s="12">
        <v>0.82</v>
      </c>
      <c r="I2463" s="12">
        <v>1.01</v>
      </c>
      <c r="J2463" s="12">
        <v>0.98</v>
      </c>
      <c r="K2463" s="12">
        <v>0.98</v>
      </c>
      <c r="L2463" s="12">
        <v>1.06</v>
      </c>
      <c r="M2463" s="12">
        <v>1.35</v>
      </c>
      <c r="N2463" s="12">
        <v>1.7</v>
      </c>
      <c r="O2463" s="12">
        <v>1.58</v>
      </c>
      <c r="P2463" s="12">
        <v>1.77</v>
      </c>
      <c r="Q2463" s="12">
        <v>1.94</v>
      </c>
      <c r="R2463" s="12">
        <v>2.09</v>
      </c>
      <c r="S2463" s="12">
        <v>2.33</v>
      </c>
      <c r="T2463" s="12">
        <v>2.58</v>
      </c>
      <c r="U2463" s="12">
        <v>2.91</v>
      </c>
      <c r="V2463" s="12">
        <v>3.49</v>
      </c>
      <c r="W2463" s="12">
        <v>3.89</v>
      </c>
      <c r="X2463" s="12">
        <v>4.05</v>
      </c>
      <c r="Y2463" s="12">
        <v>4.18</v>
      </c>
      <c r="Z2463" s="12">
        <v>4.16</v>
      </c>
      <c r="AA2463" s="12">
        <v>4.2</v>
      </c>
      <c r="AB2463" s="12">
        <v>4.1500000000000004</v>
      </c>
      <c r="AC2463" s="12">
        <v>4.1100000000000003</v>
      </c>
      <c r="AD2463" s="12">
        <v>4.21</v>
      </c>
      <c r="AE2463" s="12">
        <v>4.4000000000000004</v>
      </c>
      <c r="AF2463" s="12">
        <v>4.66</v>
      </c>
      <c r="AG2463" s="12">
        <v>3.65</v>
      </c>
      <c r="AH2463" s="12">
        <v>1.56</v>
      </c>
      <c r="AI2463" s="12">
        <v>-1.03</v>
      </c>
      <c r="AJ2463" s="12">
        <v>-3.46</v>
      </c>
      <c r="AK2463" s="12">
        <v>-5.68</v>
      </c>
    </row>
    <row r="2464" spans="1:37" s="12" customFormat="1" x14ac:dyDescent="0.3">
      <c r="A2464" s="12" t="str">
        <f t="shared" ref="A2464:A2527" si="61">_xlfn.CONCAT(C2464,D2464,E2464)</f>
        <v>SDGbaseTRAv2_UrbAS_IRTv2C_SavingsINShhd-6</v>
      </c>
      <c r="B2464" s="10" t="s">
        <v>221</v>
      </c>
      <c r="C2464" s="11" t="s">
        <v>283</v>
      </c>
      <c r="D2464" s="15" t="s">
        <v>96</v>
      </c>
      <c r="E2464" s="12" t="s">
        <v>90</v>
      </c>
      <c r="F2464" s="12">
        <v>0.9</v>
      </c>
      <c r="G2464" s="12">
        <v>0.67</v>
      </c>
      <c r="H2464" s="12">
        <v>1.0900000000000001</v>
      </c>
      <c r="I2464" s="12">
        <v>1.31</v>
      </c>
      <c r="J2464" s="12">
        <v>1.28</v>
      </c>
      <c r="K2464" s="12">
        <v>1.27</v>
      </c>
      <c r="L2464" s="12">
        <v>1.37</v>
      </c>
      <c r="M2464" s="12">
        <v>1.71</v>
      </c>
      <c r="N2464" s="12">
        <v>2.13</v>
      </c>
      <c r="O2464" s="12">
        <v>2</v>
      </c>
      <c r="P2464" s="12">
        <v>2.21</v>
      </c>
      <c r="Q2464" s="12">
        <v>2.41</v>
      </c>
      <c r="R2464" s="12">
        <v>2.6</v>
      </c>
      <c r="S2464" s="12">
        <v>2.89</v>
      </c>
      <c r="T2464" s="12">
        <v>3.19</v>
      </c>
      <c r="U2464" s="12">
        <v>3.58</v>
      </c>
      <c r="V2464" s="12">
        <v>4.26</v>
      </c>
      <c r="W2464" s="12">
        <v>4.74</v>
      </c>
      <c r="X2464" s="12">
        <v>4.93</v>
      </c>
      <c r="Y2464" s="12">
        <v>5.08</v>
      </c>
      <c r="Z2464" s="12">
        <v>5.07</v>
      </c>
      <c r="AA2464" s="12">
        <v>5.1100000000000003</v>
      </c>
      <c r="AB2464" s="12">
        <v>5.05</v>
      </c>
      <c r="AC2464" s="12">
        <v>5.01</v>
      </c>
      <c r="AD2464" s="12">
        <v>5.13</v>
      </c>
      <c r="AE2464" s="12">
        <v>5.36</v>
      </c>
      <c r="AF2464" s="12">
        <v>5.67</v>
      </c>
      <c r="AG2464" s="12">
        <v>4.49</v>
      </c>
      <c r="AH2464" s="12">
        <v>2.04</v>
      </c>
      <c r="AI2464" s="12">
        <v>-0.97</v>
      </c>
      <c r="AJ2464" s="12">
        <v>-3.78</v>
      </c>
      <c r="AK2464" s="12">
        <v>-6.34</v>
      </c>
    </row>
    <row r="2465" spans="1:37" s="12" customFormat="1" x14ac:dyDescent="0.3">
      <c r="A2465" s="12" t="str">
        <f t="shared" si="61"/>
        <v>SDGbaseTRAv2_UrbAS_IRTv2C_SavingsINShhd-7</v>
      </c>
      <c r="B2465" s="10" t="s">
        <v>221</v>
      </c>
      <c r="C2465" s="11" t="s">
        <v>283</v>
      </c>
      <c r="D2465" s="15" t="s">
        <v>96</v>
      </c>
      <c r="E2465" s="12" t="s">
        <v>91</v>
      </c>
      <c r="F2465" s="12">
        <v>1.64</v>
      </c>
      <c r="G2465" s="12">
        <v>1.28</v>
      </c>
      <c r="H2465" s="12">
        <v>1.88</v>
      </c>
      <c r="I2465" s="12">
        <v>2.1800000000000002</v>
      </c>
      <c r="J2465" s="12">
        <v>2.14</v>
      </c>
      <c r="K2465" s="12">
        <v>2.14</v>
      </c>
      <c r="L2465" s="12">
        <v>2.2799999999999998</v>
      </c>
      <c r="M2465" s="12">
        <v>2.75</v>
      </c>
      <c r="N2465" s="12">
        <v>3.32</v>
      </c>
      <c r="O2465" s="12">
        <v>3.15</v>
      </c>
      <c r="P2465" s="12">
        <v>3.45</v>
      </c>
      <c r="Q2465" s="12">
        <v>3.73</v>
      </c>
      <c r="R2465" s="12">
        <v>4</v>
      </c>
      <c r="S2465" s="12">
        <v>4.41</v>
      </c>
      <c r="T2465" s="12">
        <v>4.84</v>
      </c>
      <c r="U2465" s="12">
        <v>5.39</v>
      </c>
      <c r="V2465" s="12">
        <v>6.35</v>
      </c>
      <c r="W2465" s="12">
        <v>7.02</v>
      </c>
      <c r="X2465" s="12">
        <v>7.31</v>
      </c>
      <c r="Y2465" s="12">
        <v>7.53</v>
      </c>
      <c r="Z2465" s="12">
        <v>7.53</v>
      </c>
      <c r="AA2465" s="12">
        <v>7.6</v>
      </c>
      <c r="AB2465" s="12">
        <v>7.54</v>
      </c>
      <c r="AC2465" s="12">
        <v>7.5</v>
      </c>
      <c r="AD2465" s="12">
        <v>7.68</v>
      </c>
      <c r="AE2465" s="12">
        <v>8.01</v>
      </c>
      <c r="AF2465" s="12">
        <v>8.4499999999999993</v>
      </c>
      <c r="AG2465" s="12">
        <v>6.87</v>
      </c>
      <c r="AH2465" s="12">
        <v>3.53</v>
      </c>
      <c r="AI2465" s="12">
        <v>-0.55000000000000004</v>
      </c>
      <c r="AJ2465" s="12">
        <v>-4.3499999999999996</v>
      </c>
      <c r="AK2465" s="12">
        <v>-7.79</v>
      </c>
    </row>
    <row r="2466" spans="1:37" s="12" customFormat="1" x14ac:dyDescent="0.3">
      <c r="A2466" s="12" t="str">
        <f t="shared" si="61"/>
        <v>SDGbaseTRAv2_UrbAS_IRTv2C_SavingsINShhd-8</v>
      </c>
      <c r="B2466" s="10" t="s">
        <v>221</v>
      </c>
      <c r="C2466" s="11" t="s">
        <v>283</v>
      </c>
      <c r="D2466" s="15" t="s">
        <v>96</v>
      </c>
      <c r="E2466" s="12" t="s">
        <v>92</v>
      </c>
      <c r="F2466" s="12">
        <v>3.78</v>
      </c>
      <c r="G2466" s="12">
        <v>3.08</v>
      </c>
      <c r="H2466" s="12">
        <v>4.16</v>
      </c>
      <c r="I2466" s="12">
        <v>4.6500000000000004</v>
      </c>
      <c r="J2466" s="12">
        <v>4.55</v>
      </c>
      <c r="K2466" s="12">
        <v>4.55</v>
      </c>
      <c r="L2466" s="12">
        <v>4.79</v>
      </c>
      <c r="M2466" s="12">
        <v>5.58</v>
      </c>
      <c r="N2466" s="12">
        <v>6.53</v>
      </c>
      <c r="O2466" s="12">
        <v>6.25</v>
      </c>
      <c r="P2466" s="12">
        <v>6.75</v>
      </c>
      <c r="Q2466" s="12">
        <v>7.19</v>
      </c>
      <c r="R2466" s="12">
        <v>7.72</v>
      </c>
      <c r="S2466" s="12">
        <v>8.4499999999999993</v>
      </c>
      <c r="T2466" s="12">
        <v>9.1999999999999993</v>
      </c>
      <c r="U2466" s="12">
        <v>10.18</v>
      </c>
      <c r="V2466" s="12">
        <v>11.8</v>
      </c>
      <c r="W2466" s="12">
        <v>12.97</v>
      </c>
      <c r="X2466" s="12">
        <v>13.52</v>
      </c>
      <c r="Y2466" s="12">
        <v>13.94</v>
      </c>
      <c r="Z2466" s="12">
        <v>14.02</v>
      </c>
      <c r="AA2466" s="12">
        <v>14.15</v>
      </c>
      <c r="AB2466" s="12">
        <v>14.11</v>
      </c>
      <c r="AC2466" s="12">
        <v>14.09</v>
      </c>
      <c r="AD2466" s="12">
        <v>14.45</v>
      </c>
      <c r="AE2466" s="12">
        <v>15.04</v>
      </c>
      <c r="AF2466" s="12">
        <v>15.83</v>
      </c>
      <c r="AG2466" s="12">
        <v>13.28</v>
      </c>
      <c r="AH2466" s="12">
        <v>7.75</v>
      </c>
      <c r="AI2466" s="12">
        <v>1.06</v>
      </c>
      <c r="AJ2466" s="12">
        <v>-5.13</v>
      </c>
      <c r="AK2466" s="12">
        <v>-10.71</v>
      </c>
    </row>
    <row r="2467" spans="1:37" s="12" customFormat="1" x14ac:dyDescent="0.3">
      <c r="A2467" s="12" t="str">
        <f t="shared" si="61"/>
        <v>SDGbaseTRAv2_UrbAS_IRTv2C_SavingsINShhd-9</v>
      </c>
      <c r="B2467" s="10" t="s">
        <v>221</v>
      </c>
      <c r="C2467" s="11" t="s">
        <v>283</v>
      </c>
      <c r="D2467" s="15" t="s">
        <v>96</v>
      </c>
      <c r="E2467" s="12" t="s">
        <v>93</v>
      </c>
      <c r="F2467" s="12">
        <v>61.83</v>
      </c>
      <c r="G2467" s="12">
        <v>55.69</v>
      </c>
      <c r="H2467" s="12">
        <v>61.04</v>
      </c>
      <c r="I2467" s="12">
        <v>62.05</v>
      </c>
      <c r="J2467" s="12">
        <v>61.33</v>
      </c>
      <c r="K2467" s="12">
        <v>62.16</v>
      </c>
      <c r="L2467" s="12">
        <v>63.58</v>
      </c>
      <c r="M2467" s="12">
        <v>66.150000000000006</v>
      </c>
      <c r="N2467" s="12">
        <v>69.17</v>
      </c>
      <c r="O2467" s="12">
        <v>69.56</v>
      </c>
      <c r="P2467" s="12">
        <v>71.69</v>
      </c>
      <c r="Q2467" s="12">
        <v>73.53</v>
      </c>
      <c r="R2467" s="12">
        <v>77.62</v>
      </c>
      <c r="S2467" s="12">
        <v>81.47</v>
      </c>
      <c r="T2467" s="12">
        <v>85.54</v>
      </c>
      <c r="U2467" s="12">
        <v>90.61</v>
      </c>
      <c r="V2467" s="12">
        <v>96.91</v>
      </c>
      <c r="W2467" s="12">
        <v>102.34</v>
      </c>
      <c r="X2467" s="12">
        <v>106.57</v>
      </c>
      <c r="Y2467" s="12">
        <v>110.2</v>
      </c>
      <c r="Z2467" s="12">
        <v>113.17</v>
      </c>
      <c r="AA2467" s="12">
        <v>115.64</v>
      </c>
      <c r="AB2467" s="12">
        <v>118.29</v>
      </c>
      <c r="AC2467" s="12">
        <v>120.91</v>
      </c>
      <c r="AD2467" s="12">
        <v>124.56</v>
      </c>
      <c r="AE2467" s="12">
        <v>128.72</v>
      </c>
      <c r="AF2467" s="12">
        <v>133.36000000000001</v>
      </c>
      <c r="AG2467" s="12">
        <v>130.44999999999999</v>
      </c>
      <c r="AH2467" s="12">
        <v>117.61</v>
      </c>
      <c r="AI2467" s="12">
        <v>102.06</v>
      </c>
      <c r="AJ2467" s="12">
        <v>87.42</v>
      </c>
      <c r="AK2467" s="12">
        <v>73.87</v>
      </c>
    </row>
    <row r="2468" spans="1:37" s="12" customFormat="1" x14ac:dyDescent="0.3">
      <c r="A2468" s="12" t="str">
        <f t="shared" si="61"/>
        <v>SDGbaseTRAv2_UrbAS_IRTv2C_SavingsINStotal</v>
      </c>
      <c r="B2468" s="10" t="s">
        <v>221</v>
      </c>
      <c r="C2468" s="11" t="s">
        <v>283</v>
      </c>
      <c r="D2468" s="15" t="s">
        <v>96</v>
      </c>
      <c r="E2468" s="12" t="s">
        <v>1</v>
      </c>
      <c r="F2468" s="12">
        <v>764.23</v>
      </c>
      <c r="G2468" s="12">
        <v>706.25</v>
      </c>
      <c r="H2468" s="12">
        <v>728.36</v>
      </c>
      <c r="I2468" s="12">
        <v>736.54</v>
      </c>
      <c r="J2468" s="12">
        <v>739.13</v>
      </c>
      <c r="K2468" s="12">
        <v>753.49</v>
      </c>
      <c r="L2468" s="12">
        <v>769.45</v>
      </c>
      <c r="M2468" s="12">
        <v>784.57</v>
      </c>
      <c r="N2468" s="12">
        <v>801.36</v>
      </c>
      <c r="O2468" s="12">
        <v>816.43</v>
      </c>
      <c r="P2468" s="12">
        <v>837.28</v>
      </c>
      <c r="Q2468" s="12">
        <v>858.14</v>
      </c>
      <c r="R2468" s="12">
        <v>898.08</v>
      </c>
      <c r="S2468" s="12">
        <v>932.11</v>
      </c>
      <c r="T2468" s="12">
        <v>968.66</v>
      </c>
      <c r="U2468" s="12">
        <v>1011.9</v>
      </c>
      <c r="V2468" s="12">
        <v>1053.9000000000001</v>
      </c>
      <c r="W2468" s="12">
        <v>1097.51</v>
      </c>
      <c r="X2468" s="12">
        <v>1143.9000000000001</v>
      </c>
      <c r="Y2468" s="12">
        <v>1187.55</v>
      </c>
      <c r="Z2468" s="12">
        <v>1244.24</v>
      </c>
      <c r="AA2468" s="12">
        <v>1290.0999999999999</v>
      </c>
      <c r="AB2468" s="12">
        <v>1321.09</v>
      </c>
      <c r="AC2468" s="12">
        <v>1362.86</v>
      </c>
      <c r="AD2468" s="12">
        <v>1411.57</v>
      </c>
      <c r="AE2468" s="12">
        <v>1460.37</v>
      </c>
      <c r="AF2468" s="12">
        <v>1510.25</v>
      </c>
      <c r="AG2468" s="12">
        <v>1545</v>
      </c>
      <c r="AH2468" s="12">
        <v>1559.4</v>
      </c>
      <c r="AI2468" s="12">
        <v>1562.66</v>
      </c>
      <c r="AJ2468" s="12">
        <v>1560.97</v>
      </c>
      <c r="AK2468" s="12">
        <v>1554.01</v>
      </c>
    </row>
    <row r="2469" spans="1:37" s="12" customFormat="1" x14ac:dyDescent="0.3">
      <c r="A2469" s="12" t="str">
        <f t="shared" si="61"/>
        <v>SDGbaseTRAv2_UrbAS_IRTv2YGXtotal</v>
      </c>
      <c r="B2469" s="10" t="s">
        <v>221</v>
      </c>
      <c r="C2469" s="11" t="s">
        <v>283</v>
      </c>
      <c r="D2469" s="15" t="s">
        <v>224</v>
      </c>
      <c r="E2469" s="12" t="s">
        <v>1</v>
      </c>
      <c r="F2469" s="12">
        <v>1490.98</v>
      </c>
      <c r="G2469" s="12">
        <v>1431.73</v>
      </c>
      <c r="H2469" s="12">
        <v>1457.43</v>
      </c>
      <c r="I2469" s="12">
        <v>1531.88</v>
      </c>
      <c r="J2469" s="12">
        <v>1609.92</v>
      </c>
      <c r="K2469" s="12">
        <v>1646.99</v>
      </c>
      <c r="L2469" s="12">
        <v>1692.56</v>
      </c>
      <c r="M2469" s="12">
        <v>1743.43</v>
      </c>
      <c r="N2469" s="12">
        <v>1801.39</v>
      </c>
      <c r="O2469" s="12">
        <v>1868.54</v>
      </c>
      <c r="P2469" s="12">
        <v>1943.85</v>
      </c>
      <c r="Q2469" s="12">
        <v>2024.13</v>
      </c>
      <c r="R2469" s="12">
        <v>2043.52</v>
      </c>
      <c r="S2469" s="12">
        <v>2090.41</v>
      </c>
      <c r="T2469" s="12">
        <v>2137.9299999999998</v>
      </c>
      <c r="U2469" s="12">
        <v>2188.19</v>
      </c>
      <c r="V2469" s="12">
        <v>2241.66</v>
      </c>
      <c r="W2469" s="12">
        <v>2293.79</v>
      </c>
      <c r="X2469" s="12">
        <v>2345.65</v>
      </c>
      <c r="Y2469" s="12">
        <v>2397.35</v>
      </c>
      <c r="Z2469" s="12">
        <v>2452.17</v>
      </c>
      <c r="AA2469" s="12">
        <v>2517.12</v>
      </c>
      <c r="AB2469" s="12">
        <v>2583.19</v>
      </c>
      <c r="AC2469" s="12">
        <v>2639.59</v>
      </c>
      <c r="AD2469" s="12">
        <v>2696.92</v>
      </c>
      <c r="AE2469" s="12">
        <v>2759.96</v>
      </c>
      <c r="AF2469" s="12">
        <v>2825.93</v>
      </c>
      <c r="AG2469" s="12">
        <v>2891.2</v>
      </c>
      <c r="AH2469" s="12">
        <v>2915.48</v>
      </c>
      <c r="AI2469" s="12">
        <v>2941.13</v>
      </c>
      <c r="AJ2469" s="12">
        <v>2976.98</v>
      </c>
      <c r="AK2469" s="12">
        <v>3017.66</v>
      </c>
    </row>
    <row r="2470" spans="1:37" s="12" customFormat="1" x14ac:dyDescent="0.3">
      <c r="A2470" s="12" t="str">
        <f t="shared" si="61"/>
        <v>SDGbaseTRAv2_UrbAS_IRTv2EGXtotal</v>
      </c>
      <c r="B2470" s="10" t="s">
        <v>221</v>
      </c>
      <c r="C2470" s="11" t="s">
        <v>283</v>
      </c>
      <c r="D2470" s="15" t="s">
        <v>197</v>
      </c>
      <c r="E2470" s="12" t="s">
        <v>1</v>
      </c>
      <c r="F2470" s="12">
        <v>1502.94</v>
      </c>
      <c r="G2470" s="12">
        <v>1443.45</v>
      </c>
      <c r="H2470" s="12">
        <v>1468.03</v>
      </c>
      <c r="I2470" s="12">
        <v>1516.11</v>
      </c>
      <c r="J2470" s="12">
        <v>1578.08</v>
      </c>
      <c r="K2470" s="12">
        <v>1615.71</v>
      </c>
      <c r="L2470" s="12">
        <v>1659.5</v>
      </c>
      <c r="M2470" s="12">
        <v>1706.95</v>
      </c>
      <c r="N2470" s="12">
        <v>1760.21</v>
      </c>
      <c r="O2470" s="12">
        <v>1822.42</v>
      </c>
      <c r="P2470" s="12">
        <v>1891.39</v>
      </c>
      <c r="Q2470" s="12">
        <v>1964.45</v>
      </c>
      <c r="R2470" s="12">
        <v>2007.9</v>
      </c>
      <c r="S2470" s="12">
        <v>2053.9699999999998</v>
      </c>
      <c r="T2470" s="12">
        <v>2101.7199999999998</v>
      </c>
      <c r="U2470" s="12">
        <v>2153.38</v>
      </c>
      <c r="V2470" s="12">
        <v>2207.9899999999998</v>
      </c>
      <c r="W2470" s="12">
        <v>2261.5</v>
      </c>
      <c r="X2470" s="12">
        <v>2315.77</v>
      </c>
      <c r="Y2470" s="12">
        <v>2369.12</v>
      </c>
      <c r="Z2470" s="12">
        <v>2415.6999999999998</v>
      </c>
      <c r="AA2470" s="12">
        <v>2469.75</v>
      </c>
      <c r="AB2470" s="12">
        <v>2531.5300000000002</v>
      </c>
      <c r="AC2470" s="12">
        <v>2590.63</v>
      </c>
      <c r="AD2470" s="12">
        <v>2650.47</v>
      </c>
      <c r="AE2470" s="12">
        <v>2712.79</v>
      </c>
      <c r="AF2470" s="12">
        <v>2777.12</v>
      </c>
      <c r="AG2470" s="12">
        <v>2847.27</v>
      </c>
      <c r="AH2470" s="12">
        <v>2880.15</v>
      </c>
      <c r="AI2470" s="12">
        <v>2909.27</v>
      </c>
      <c r="AJ2470" s="12">
        <v>2945.66</v>
      </c>
      <c r="AK2470" s="12">
        <v>2986.01</v>
      </c>
    </row>
    <row r="2471" spans="1:37" s="12" customFormat="1" x14ac:dyDescent="0.3">
      <c r="A2471" s="12" t="str">
        <f t="shared" si="61"/>
        <v>SDGbaseTRAv2_UrbAS_IRTv2GADJXtotal</v>
      </c>
      <c r="B2471" s="10" t="s">
        <v>221</v>
      </c>
      <c r="C2471" s="11" t="s">
        <v>283</v>
      </c>
      <c r="D2471" s="15" t="s">
        <v>190</v>
      </c>
      <c r="E2471" s="12" t="s">
        <v>1</v>
      </c>
      <c r="F2471" s="12">
        <v>1</v>
      </c>
      <c r="G2471" s="12">
        <v>0.94</v>
      </c>
      <c r="H2471" s="12">
        <v>0.96</v>
      </c>
      <c r="I2471" s="12">
        <v>0.98</v>
      </c>
      <c r="J2471" s="12">
        <v>1</v>
      </c>
      <c r="K2471" s="12">
        <v>1.02</v>
      </c>
      <c r="L2471" s="12">
        <v>1.04</v>
      </c>
      <c r="M2471" s="12">
        <v>1.06</v>
      </c>
      <c r="N2471" s="12">
        <v>1.0900000000000001</v>
      </c>
      <c r="O2471" s="12">
        <v>1.1200000000000001</v>
      </c>
      <c r="P2471" s="12">
        <v>1.1499999999999999</v>
      </c>
      <c r="Q2471" s="12">
        <v>1.19</v>
      </c>
      <c r="R2471" s="12">
        <v>1.21</v>
      </c>
      <c r="S2471" s="12">
        <v>1.24</v>
      </c>
      <c r="T2471" s="12">
        <v>1.27</v>
      </c>
      <c r="U2471" s="12">
        <v>1.3</v>
      </c>
      <c r="V2471" s="12">
        <v>1.33</v>
      </c>
      <c r="W2471" s="12">
        <v>1.36</v>
      </c>
      <c r="X2471" s="12">
        <v>1.4</v>
      </c>
      <c r="Y2471" s="12">
        <v>1.43</v>
      </c>
      <c r="Z2471" s="12">
        <v>1.46</v>
      </c>
      <c r="AA2471" s="12">
        <v>1.5</v>
      </c>
      <c r="AB2471" s="12">
        <v>1.53</v>
      </c>
      <c r="AC2471" s="12">
        <v>1.57</v>
      </c>
      <c r="AD2471" s="12">
        <v>1.61</v>
      </c>
      <c r="AE2471" s="12">
        <v>1.64</v>
      </c>
      <c r="AF2471" s="12">
        <v>1.68</v>
      </c>
      <c r="AG2471" s="12">
        <v>1.72</v>
      </c>
      <c r="AH2471" s="12">
        <v>1.76</v>
      </c>
      <c r="AI2471" s="12">
        <v>1.8</v>
      </c>
      <c r="AJ2471" s="12">
        <v>1.85</v>
      </c>
      <c r="AK2471" s="12">
        <v>1.89</v>
      </c>
    </row>
    <row r="2472" spans="1:37" s="12" customFormat="1" x14ac:dyDescent="0.3">
      <c r="A2472" s="12" t="str">
        <f t="shared" si="61"/>
        <v>SDGbaseTRAv2_UrbAS_IRTv2GOVGRtotal</v>
      </c>
      <c r="B2472" s="10" t="s">
        <v>221</v>
      </c>
      <c r="C2472" s="11" t="s">
        <v>283</v>
      </c>
      <c r="D2472" s="15" t="s">
        <v>192</v>
      </c>
      <c r="E2472" s="12" t="s">
        <v>1</v>
      </c>
      <c r="G2472" s="12">
        <v>0.02</v>
      </c>
      <c r="H2472" s="12">
        <v>0.02</v>
      </c>
      <c r="I2472" s="12">
        <v>0.02</v>
      </c>
      <c r="J2472" s="12">
        <v>0.02</v>
      </c>
      <c r="K2472" s="12">
        <v>0.02</v>
      </c>
      <c r="L2472" s="12">
        <v>0.02</v>
      </c>
      <c r="M2472" s="12">
        <v>0.02</v>
      </c>
      <c r="N2472" s="12">
        <v>0.02</v>
      </c>
      <c r="O2472" s="12">
        <v>0.02</v>
      </c>
      <c r="P2472" s="12">
        <v>0.02</v>
      </c>
      <c r="Q2472" s="12">
        <v>0.02</v>
      </c>
      <c r="R2472" s="12">
        <v>0.02</v>
      </c>
      <c r="S2472" s="12">
        <v>0.02</v>
      </c>
      <c r="T2472" s="12">
        <v>0.02</v>
      </c>
      <c r="U2472" s="12">
        <v>0.02</v>
      </c>
      <c r="V2472" s="12">
        <v>0.02</v>
      </c>
      <c r="W2472" s="12">
        <v>0.02</v>
      </c>
      <c r="X2472" s="12">
        <v>0.02</v>
      </c>
      <c r="Y2472" s="12">
        <v>0.02</v>
      </c>
      <c r="Z2472" s="12">
        <v>0.02</v>
      </c>
      <c r="AA2472" s="12">
        <v>0.02</v>
      </c>
      <c r="AB2472" s="12">
        <v>0.02</v>
      </c>
      <c r="AC2472" s="12">
        <v>0.02</v>
      </c>
      <c r="AD2472" s="12">
        <v>0.02</v>
      </c>
      <c r="AE2472" s="12">
        <v>0.02</v>
      </c>
      <c r="AF2472" s="12">
        <v>0.02</v>
      </c>
      <c r="AG2472" s="12">
        <v>0.02</v>
      </c>
      <c r="AH2472" s="12">
        <v>0.02</v>
      </c>
      <c r="AI2472" s="12">
        <v>0.02</v>
      </c>
      <c r="AJ2472" s="12">
        <v>0.02</v>
      </c>
      <c r="AK2472" s="12">
        <v>0.02</v>
      </c>
    </row>
    <row r="2473" spans="1:37" s="12" customFormat="1" x14ac:dyDescent="0.3">
      <c r="A2473" s="12" t="str">
        <f t="shared" si="61"/>
        <v>SDGbaseTRAv2_UrbAS_IRTv2C_GovConscgsrv</v>
      </c>
      <c r="B2473" s="10" t="s">
        <v>221</v>
      </c>
      <c r="C2473" s="11" t="s">
        <v>283</v>
      </c>
      <c r="D2473" s="15" t="s">
        <v>213</v>
      </c>
      <c r="E2473" s="12" t="s">
        <v>184</v>
      </c>
      <c r="F2473" s="12">
        <v>1080.43</v>
      </c>
      <c r="G2473" s="12">
        <v>1020.94</v>
      </c>
      <c r="H2473" s="12">
        <v>1056.05</v>
      </c>
      <c r="I2473" s="12">
        <v>1096.8</v>
      </c>
      <c r="J2473" s="12">
        <v>1153.07</v>
      </c>
      <c r="K2473" s="12">
        <v>1185.69</v>
      </c>
      <c r="L2473" s="12">
        <v>1223.69</v>
      </c>
      <c r="M2473" s="12">
        <v>1264.6400000000001</v>
      </c>
      <c r="N2473" s="12">
        <v>1311.21</v>
      </c>
      <c r="O2473" s="12">
        <v>1366.14</v>
      </c>
      <c r="P2473" s="12">
        <v>1426.74</v>
      </c>
      <c r="Q2473" s="12">
        <v>1490.91</v>
      </c>
      <c r="R2473" s="12">
        <v>1525.52</v>
      </c>
      <c r="S2473" s="12">
        <v>1561.24</v>
      </c>
      <c r="T2473" s="12">
        <v>1598.37</v>
      </c>
      <c r="U2473" s="12">
        <v>1638.83</v>
      </c>
      <c r="V2473" s="12">
        <v>1680.74</v>
      </c>
      <c r="W2473" s="12">
        <v>1721.76</v>
      </c>
      <c r="X2473" s="12">
        <v>1762.99</v>
      </c>
      <c r="Y2473" s="12">
        <v>1802.66</v>
      </c>
      <c r="Z2473" s="12">
        <v>1836.14</v>
      </c>
      <c r="AA2473" s="12">
        <v>1876.3</v>
      </c>
      <c r="AB2473" s="12">
        <v>1924.37</v>
      </c>
      <c r="AC2473" s="12">
        <v>1968.26</v>
      </c>
      <c r="AD2473" s="12">
        <v>2013.63</v>
      </c>
      <c r="AE2473" s="12">
        <v>2061.21</v>
      </c>
      <c r="AF2473" s="12">
        <v>2110.21</v>
      </c>
      <c r="AG2473" s="12">
        <v>2164.4</v>
      </c>
      <c r="AH2473" s="12">
        <v>2181.31</v>
      </c>
      <c r="AI2473" s="12">
        <v>2205.58</v>
      </c>
      <c r="AJ2473" s="12">
        <v>2239.06</v>
      </c>
      <c r="AK2473" s="12">
        <v>2276.8200000000002</v>
      </c>
    </row>
    <row r="2474" spans="1:37" s="12" customFormat="1" x14ac:dyDescent="0.3">
      <c r="A2474" s="12" t="str">
        <f t="shared" si="61"/>
        <v>SDGbaseTRAv2_UrbAS_IRTv2C_GovConstotal</v>
      </c>
      <c r="B2474" s="10" t="s">
        <v>221</v>
      </c>
      <c r="C2474" s="11" t="s">
        <v>283</v>
      </c>
      <c r="D2474" s="15" t="s">
        <v>213</v>
      </c>
      <c r="E2474" s="12" t="s">
        <v>1</v>
      </c>
      <c r="F2474" s="12">
        <v>1080.43</v>
      </c>
      <c r="G2474" s="12">
        <v>1020.94</v>
      </c>
      <c r="H2474" s="12">
        <v>1056.05</v>
      </c>
      <c r="I2474" s="12">
        <v>1096.8</v>
      </c>
      <c r="J2474" s="12">
        <v>1153.07</v>
      </c>
      <c r="K2474" s="12">
        <v>1185.69</v>
      </c>
      <c r="L2474" s="12">
        <v>1223.69</v>
      </c>
      <c r="M2474" s="12">
        <v>1264.6400000000001</v>
      </c>
      <c r="N2474" s="12">
        <v>1311.21</v>
      </c>
      <c r="O2474" s="12">
        <v>1366.14</v>
      </c>
      <c r="P2474" s="12">
        <v>1426.74</v>
      </c>
      <c r="Q2474" s="12">
        <v>1490.91</v>
      </c>
      <c r="R2474" s="12">
        <v>1525.52</v>
      </c>
      <c r="S2474" s="12">
        <v>1561.24</v>
      </c>
      <c r="T2474" s="12">
        <v>1598.37</v>
      </c>
      <c r="U2474" s="12">
        <v>1638.83</v>
      </c>
      <c r="V2474" s="12">
        <v>1680.74</v>
      </c>
      <c r="W2474" s="12">
        <v>1721.76</v>
      </c>
      <c r="X2474" s="12">
        <v>1762.99</v>
      </c>
      <c r="Y2474" s="12">
        <v>1802.66</v>
      </c>
      <c r="Z2474" s="12">
        <v>1836.14</v>
      </c>
      <c r="AA2474" s="12">
        <v>1876.3</v>
      </c>
      <c r="AB2474" s="12">
        <v>1924.37</v>
      </c>
      <c r="AC2474" s="12">
        <v>1968.26</v>
      </c>
      <c r="AD2474" s="12">
        <v>2013.63</v>
      </c>
      <c r="AE2474" s="12">
        <v>2061.21</v>
      </c>
      <c r="AF2474" s="12">
        <v>2110.21</v>
      </c>
      <c r="AG2474" s="12">
        <v>2164.4</v>
      </c>
      <c r="AH2474" s="12">
        <v>2181.31</v>
      </c>
      <c r="AI2474" s="12">
        <v>2205.58</v>
      </c>
      <c r="AJ2474" s="12">
        <v>2239.06</v>
      </c>
      <c r="AK2474" s="12">
        <v>2276.8200000000002</v>
      </c>
    </row>
    <row r="2475" spans="1:37" s="12" customFormat="1" x14ac:dyDescent="0.3">
      <c r="A2475" s="12" t="str">
        <f t="shared" si="61"/>
        <v>SDGbaseTRAv2_UrbAS_IRTv2GSAVXtotal</v>
      </c>
      <c r="B2475" s="10" t="s">
        <v>221</v>
      </c>
      <c r="C2475" s="11" t="s">
        <v>283</v>
      </c>
      <c r="D2475" s="15" t="s">
        <v>98</v>
      </c>
      <c r="E2475" s="12" t="s">
        <v>1</v>
      </c>
      <c r="F2475" s="12">
        <v>-11.97</v>
      </c>
      <c r="G2475" s="12">
        <v>-11.72</v>
      </c>
      <c r="H2475" s="12">
        <v>-10.6</v>
      </c>
      <c r="I2475" s="12">
        <v>15.77</v>
      </c>
      <c r="J2475" s="12">
        <v>31.84</v>
      </c>
      <c r="K2475" s="12">
        <v>31.28</v>
      </c>
      <c r="L2475" s="12">
        <v>33.06</v>
      </c>
      <c r="M2475" s="12">
        <v>36.479999999999997</v>
      </c>
      <c r="N2475" s="12">
        <v>41.18</v>
      </c>
      <c r="O2475" s="12">
        <v>46.12</v>
      </c>
      <c r="P2475" s="12">
        <v>52.46</v>
      </c>
      <c r="Q2475" s="12">
        <v>59.68</v>
      </c>
      <c r="R2475" s="12">
        <v>35.619999999999997</v>
      </c>
      <c r="S2475" s="12">
        <v>36.44</v>
      </c>
      <c r="T2475" s="12">
        <v>36.21</v>
      </c>
      <c r="U2475" s="12">
        <v>34.81</v>
      </c>
      <c r="V2475" s="12">
        <v>33.68</v>
      </c>
      <c r="W2475" s="12">
        <v>32.28</v>
      </c>
      <c r="X2475" s="12">
        <v>29.88</v>
      </c>
      <c r="Y2475" s="12">
        <v>28.24</v>
      </c>
      <c r="Z2475" s="12">
        <v>36.47</v>
      </c>
      <c r="AA2475" s="12">
        <v>47.37</v>
      </c>
      <c r="AB2475" s="12">
        <v>51.66</v>
      </c>
      <c r="AC2475" s="12">
        <v>48.96</v>
      </c>
      <c r="AD2475" s="12">
        <v>46.45</v>
      </c>
      <c r="AE2475" s="12">
        <v>47.17</v>
      </c>
      <c r="AF2475" s="12">
        <v>48.81</v>
      </c>
      <c r="AG2475" s="12">
        <v>43.93</v>
      </c>
      <c r="AH2475" s="12">
        <v>35.33</v>
      </c>
      <c r="AI2475" s="12">
        <v>31.86</v>
      </c>
      <c r="AJ2475" s="12">
        <v>31.33</v>
      </c>
      <c r="AK2475" s="12">
        <v>31.65</v>
      </c>
    </row>
    <row r="2476" spans="1:37" s="12" customFormat="1" x14ac:dyDescent="0.3">
      <c r="A2476" s="12" t="str">
        <f t="shared" si="61"/>
        <v>SDGbaseTRAv2_UrbAS_IRTv2FSAVXtotal</v>
      </c>
      <c r="B2476" s="10" t="s">
        <v>221</v>
      </c>
      <c r="C2476" s="11" t="s">
        <v>283</v>
      </c>
      <c r="D2476" s="15" t="s">
        <v>97</v>
      </c>
      <c r="E2476" s="12" t="s">
        <v>1</v>
      </c>
      <c r="F2476" s="12">
        <v>176.1</v>
      </c>
      <c r="G2476" s="12">
        <v>179.1</v>
      </c>
      <c r="H2476" s="12">
        <v>182.14</v>
      </c>
      <c r="I2476" s="12">
        <v>185.24</v>
      </c>
      <c r="J2476" s="12">
        <v>188.39</v>
      </c>
      <c r="K2476" s="12">
        <v>191.59</v>
      </c>
      <c r="L2476" s="12">
        <v>194.85</v>
      </c>
      <c r="M2476" s="12">
        <v>198.16</v>
      </c>
      <c r="N2476" s="12">
        <v>201.53</v>
      </c>
      <c r="O2476" s="12">
        <v>204.96</v>
      </c>
      <c r="P2476" s="12">
        <v>208.44</v>
      </c>
      <c r="Q2476" s="12">
        <v>211.98</v>
      </c>
      <c r="R2476" s="12">
        <v>215.59</v>
      </c>
      <c r="S2476" s="12">
        <v>219.25</v>
      </c>
      <c r="T2476" s="12">
        <v>222.98</v>
      </c>
      <c r="U2476" s="12">
        <v>226.77</v>
      </c>
      <c r="V2476" s="12">
        <v>230.63</v>
      </c>
      <c r="W2476" s="12">
        <v>234.55</v>
      </c>
      <c r="X2476" s="12">
        <v>238.53</v>
      </c>
      <c r="Y2476" s="12">
        <v>242.59</v>
      </c>
      <c r="Z2476" s="12">
        <v>246.71</v>
      </c>
      <c r="AA2476" s="12">
        <v>250.91</v>
      </c>
      <c r="AB2476" s="12">
        <v>255.17</v>
      </c>
      <c r="AC2476" s="12">
        <v>259.51</v>
      </c>
      <c r="AD2476" s="12">
        <v>263.92</v>
      </c>
      <c r="AE2476" s="12">
        <v>268.41000000000003</v>
      </c>
      <c r="AF2476" s="12">
        <v>272.97000000000003</v>
      </c>
      <c r="AG2476" s="12">
        <v>277.61</v>
      </c>
      <c r="AH2476" s="12">
        <v>282.33</v>
      </c>
      <c r="AI2476" s="12">
        <v>287.13</v>
      </c>
      <c r="AJ2476" s="12">
        <v>292.01</v>
      </c>
      <c r="AK2476" s="12">
        <v>296.98</v>
      </c>
    </row>
    <row r="2477" spans="1:37" s="12" customFormat="1" x14ac:dyDescent="0.3">
      <c r="A2477" s="12" t="str">
        <f t="shared" si="61"/>
        <v>SDGbaseTRAv2_UrbAS_IRTv2C_TSavtotal</v>
      </c>
      <c r="B2477" s="10" t="s">
        <v>221</v>
      </c>
      <c r="C2477" s="11" t="s">
        <v>283</v>
      </c>
      <c r="D2477" s="15" t="s">
        <v>100</v>
      </c>
      <c r="E2477" s="12" t="s">
        <v>1</v>
      </c>
      <c r="F2477" s="12">
        <v>928.37</v>
      </c>
      <c r="G2477" s="12">
        <v>873.63</v>
      </c>
      <c r="H2477" s="12">
        <v>899.9</v>
      </c>
      <c r="I2477" s="12">
        <v>937.55</v>
      </c>
      <c r="J2477" s="12">
        <v>959.36</v>
      </c>
      <c r="K2477" s="12">
        <v>976.36</v>
      </c>
      <c r="L2477" s="12">
        <v>997.36</v>
      </c>
      <c r="M2477" s="12">
        <v>1019.21</v>
      </c>
      <c r="N2477" s="12">
        <v>1044.07</v>
      </c>
      <c r="O2477" s="12">
        <v>1067.5</v>
      </c>
      <c r="P2477" s="12">
        <v>1098.18</v>
      </c>
      <c r="Q2477" s="12">
        <v>1129.81</v>
      </c>
      <c r="R2477" s="12">
        <v>1149.29</v>
      </c>
      <c r="S2477" s="12">
        <v>1187.8</v>
      </c>
      <c r="T2477" s="12">
        <v>1227.8499999999999</v>
      </c>
      <c r="U2477" s="12">
        <v>1273.48</v>
      </c>
      <c r="V2477" s="12">
        <v>1318.2</v>
      </c>
      <c r="W2477" s="12">
        <v>1364.34</v>
      </c>
      <c r="X2477" s="12">
        <v>1412.32</v>
      </c>
      <c r="Y2477" s="12">
        <v>1458.37</v>
      </c>
      <c r="Z2477" s="12">
        <v>1527.42</v>
      </c>
      <c r="AA2477" s="12">
        <v>1588.37</v>
      </c>
      <c r="AB2477" s="12">
        <v>1627.93</v>
      </c>
      <c r="AC2477" s="12">
        <v>1671.33</v>
      </c>
      <c r="AD2477" s="12">
        <v>1721.94</v>
      </c>
      <c r="AE2477" s="12">
        <v>1775.94</v>
      </c>
      <c r="AF2477" s="12">
        <v>1832.03</v>
      </c>
      <c r="AG2477" s="12">
        <v>1866.54</v>
      </c>
      <c r="AH2477" s="12">
        <v>1877.06</v>
      </c>
      <c r="AI2477" s="12">
        <v>1881.65</v>
      </c>
      <c r="AJ2477" s="12">
        <v>1884.31</v>
      </c>
      <c r="AK2477" s="12">
        <v>1882.64</v>
      </c>
    </row>
    <row r="2478" spans="1:37" s="12" customFormat="1" x14ac:dyDescent="0.3">
      <c r="A2478" s="12" t="str">
        <f t="shared" si="61"/>
        <v>SDGbaseTRAv2_UrbAS_IRTv2QINVXctext</v>
      </c>
      <c r="B2478" s="10" t="s">
        <v>221</v>
      </c>
      <c r="C2478" s="11" t="s">
        <v>283</v>
      </c>
      <c r="D2478" s="15" t="s">
        <v>101</v>
      </c>
      <c r="E2478" s="12" t="s">
        <v>102</v>
      </c>
      <c r="F2478" s="12">
        <v>0.02</v>
      </c>
      <c r="G2478" s="12">
        <v>0.02</v>
      </c>
      <c r="H2478" s="12">
        <v>0.02</v>
      </c>
      <c r="I2478" s="12">
        <v>0.02</v>
      </c>
      <c r="J2478" s="12">
        <v>0.02</v>
      </c>
      <c r="K2478" s="12">
        <v>0.02</v>
      </c>
      <c r="L2478" s="12">
        <v>0.02</v>
      </c>
      <c r="M2478" s="12">
        <v>0.03</v>
      </c>
      <c r="N2478" s="12">
        <v>0.03</v>
      </c>
      <c r="O2478" s="12">
        <v>0.03</v>
      </c>
      <c r="P2478" s="12">
        <v>0.03</v>
      </c>
      <c r="Q2478" s="12">
        <v>0.03</v>
      </c>
      <c r="R2478" s="12">
        <v>0.03</v>
      </c>
      <c r="S2478" s="12">
        <v>0.03</v>
      </c>
      <c r="T2478" s="12">
        <v>0.03</v>
      </c>
      <c r="U2478" s="12">
        <v>0.03</v>
      </c>
      <c r="V2478" s="12">
        <v>0.03</v>
      </c>
      <c r="W2478" s="12">
        <v>0.03</v>
      </c>
      <c r="X2478" s="12">
        <v>0.03</v>
      </c>
      <c r="Y2478" s="12">
        <v>0.04</v>
      </c>
      <c r="Z2478" s="12">
        <v>0.04</v>
      </c>
      <c r="AA2478" s="12">
        <v>0.04</v>
      </c>
      <c r="AB2478" s="12">
        <v>0.04</v>
      </c>
      <c r="AC2478" s="12">
        <v>0.04</v>
      </c>
      <c r="AD2478" s="12">
        <v>0.04</v>
      </c>
      <c r="AE2478" s="12">
        <v>0.04</v>
      </c>
      <c r="AF2478" s="12">
        <v>0.04</v>
      </c>
      <c r="AG2478" s="12">
        <v>0.04</v>
      </c>
      <c r="AH2478" s="12">
        <v>0.04</v>
      </c>
      <c r="AI2478" s="12">
        <v>0.04</v>
      </c>
      <c r="AJ2478" s="12">
        <v>0.04</v>
      </c>
      <c r="AK2478" s="12">
        <v>0.04</v>
      </c>
    </row>
    <row r="2479" spans="1:37" s="12" customFormat="1" x14ac:dyDescent="0.3">
      <c r="A2479" s="12" t="str">
        <f t="shared" si="61"/>
        <v>SDGbaseTRAv2_UrbAS_IRTv2QINVXcleat</v>
      </c>
      <c r="B2479" s="10" t="s">
        <v>221</v>
      </c>
      <c r="C2479" s="11" t="s">
        <v>283</v>
      </c>
      <c r="D2479" s="15" t="s">
        <v>101</v>
      </c>
      <c r="E2479" s="12" t="s">
        <v>103</v>
      </c>
      <c r="F2479" s="12">
        <v>0</v>
      </c>
      <c r="G2479" s="12">
        <v>0</v>
      </c>
      <c r="H2479" s="12">
        <v>0</v>
      </c>
      <c r="I2479" s="12">
        <v>0</v>
      </c>
      <c r="J2479" s="12">
        <v>0</v>
      </c>
      <c r="K2479" s="12">
        <v>0</v>
      </c>
      <c r="L2479" s="12">
        <v>0</v>
      </c>
      <c r="M2479" s="12">
        <v>0</v>
      </c>
      <c r="N2479" s="12">
        <v>0</v>
      </c>
      <c r="O2479" s="12">
        <v>0</v>
      </c>
      <c r="P2479" s="12">
        <v>0</v>
      </c>
      <c r="Q2479" s="12">
        <v>0</v>
      </c>
      <c r="R2479" s="12">
        <v>0</v>
      </c>
      <c r="S2479" s="12">
        <v>0</v>
      </c>
      <c r="T2479" s="12">
        <v>0</v>
      </c>
      <c r="U2479" s="12">
        <v>0</v>
      </c>
      <c r="V2479" s="12">
        <v>0</v>
      </c>
      <c r="W2479" s="12">
        <v>0</v>
      </c>
      <c r="X2479" s="12">
        <v>0</v>
      </c>
      <c r="Y2479" s="12">
        <v>0</v>
      </c>
      <c r="Z2479" s="12">
        <v>0</v>
      </c>
      <c r="AA2479" s="12">
        <v>0</v>
      </c>
      <c r="AB2479" s="12">
        <v>0</v>
      </c>
      <c r="AC2479" s="12">
        <v>0</v>
      </c>
      <c r="AD2479" s="12">
        <v>0</v>
      </c>
      <c r="AE2479" s="12">
        <v>0</v>
      </c>
      <c r="AF2479" s="12">
        <v>0</v>
      </c>
      <c r="AG2479" s="12">
        <v>0</v>
      </c>
      <c r="AH2479" s="12">
        <v>0</v>
      </c>
      <c r="AI2479" s="12">
        <v>0</v>
      </c>
      <c r="AJ2479" s="12">
        <v>0</v>
      </c>
      <c r="AK2479" s="12">
        <v>0</v>
      </c>
    </row>
    <row r="2480" spans="1:37" s="12" customFormat="1" x14ac:dyDescent="0.3">
      <c r="A2480" s="12" t="str">
        <f t="shared" si="61"/>
        <v>SDGbaseTRAv2_UrbAS_IRTv2QINVXcprnt</v>
      </c>
      <c r="B2480" s="10" t="s">
        <v>221</v>
      </c>
      <c r="C2480" s="11" t="s">
        <v>283</v>
      </c>
      <c r="D2480" s="15" t="s">
        <v>101</v>
      </c>
      <c r="E2480" s="12" t="s">
        <v>104</v>
      </c>
      <c r="F2480" s="12">
        <v>0</v>
      </c>
      <c r="G2480" s="12">
        <v>0</v>
      </c>
      <c r="H2480" s="12">
        <v>0</v>
      </c>
      <c r="I2480" s="12">
        <v>0</v>
      </c>
      <c r="J2480" s="12">
        <v>0</v>
      </c>
      <c r="K2480" s="12">
        <v>0</v>
      </c>
      <c r="L2480" s="12">
        <v>0</v>
      </c>
      <c r="M2480" s="12">
        <v>0</v>
      </c>
      <c r="N2480" s="12">
        <v>0</v>
      </c>
      <c r="O2480" s="12">
        <v>0</v>
      </c>
      <c r="P2480" s="12">
        <v>0</v>
      </c>
      <c r="Q2480" s="12">
        <v>0</v>
      </c>
      <c r="R2480" s="12">
        <v>0</v>
      </c>
      <c r="S2480" s="12">
        <v>0</v>
      </c>
      <c r="T2480" s="12">
        <v>0</v>
      </c>
      <c r="U2480" s="12">
        <v>0</v>
      </c>
      <c r="V2480" s="12">
        <v>0</v>
      </c>
      <c r="W2480" s="12">
        <v>0</v>
      </c>
      <c r="X2480" s="12">
        <v>0</v>
      </c>
      <c r="Y2480" s="12">
        <v>0</v>
      </c>
      <c r="Z2480" s="12">
        <v>0</v>
      </c>
      <c r="AA2480" s="12">
        <v>0</v>
      </c>
      <c r="AB2480" s="12">
        <v>0</v>
      </c>
      <c r="AC2480" s="12">
        <v>0</v>
      </c>
      <c r="AD2480" s="12">
        <v>0</v>
      </c>
      <c r="AE2480" s="12">
        <v>0</v>
      </c>
      <c r="AF2480" s="12">
        <v>0</v>
      </c>
      <c r="AG2480" s="12">
        <v>0</v>
      </c>
      <c r="AH2480" s="12">
        <v>0</v>
      </c>
      <c r="AI2480" s="12">
        <v>0</v>
      </c>
      <c r="AJ2480" s="12">
        <v>0</v>
      </c>
      <c r="AK2480" s="12">
        <v>0</v>
      </c>
    </row>
    <row r="2481" spans="1:37" s="12" customFormat="1" x14ac:dyDescent="0.3">
      <c r="A2481" s="12" t="str">
        <f t="shared" si="61"/>
        <v>SDGbaseTRAv2_UrbAS_IRTv2QINVXcrubb</v>
      </c>
      <c r="B2481" s="10" t="s">
        <v>221</v>
      </c>
      <c r="C2481" s="11" t="s">
        <v>283</v>
      </c>
      <c r="D2481" s="15" t="s">
        <v>101</v>
      </c>
      <c r="E2481" s="12" t="s">
        <v>105</v>
      </c>
      <c r="F2481" s="12">
        <v>0</v>
      </c>
      <c r="G2481" s="12">
        <v>0</v>
      </c>
      <c r="H2481" s="12">
        <v>0</v>
      </c>
      <c r="I2481" s="12">
        <v>0</v>
      </c>
      <c r="J2481" s="12">
        <v>0</v>
      </c>
      <c r="K2481" s="12">
        <v>0</v>
      </c>
      <c r="L2481" s="12">
        <v>0</v>
      </c>
      <c r="M2481" s="12">
        <v>0</v>
      </c>
      <c r="N2481" s="12">
        <v>0</v>
      </c>
      <c r="O2481" s="12">
        <v>0.01</v>
      </c>
      <c r="P2481" s="12">
        <v>0.01</v>
      </c>
      <c r="Q2481" s="12">
        <v>0.01</v>
      </c>
      <c r="R2481" s="12">
        <v>0.01</v>
      </c>
      <c r="S2481" s="12">
        <v>0.01</v>
      </c>
      <c r="T2481" s="12">
        <v>0.01</v>
      </c>
      <c r="U2481" s="12">
        <v>0.01</v>
      </c>
      <c r="V2481" s="12">
        <v>0.01</v>
      </c>
      <c r="W2481" s="12">
        <v>0.01</v>
      </c>
      <c r="X2481" s="12">
        <v>0.01</v>
      </c>
      <c r="Y2481" s="12">
        <v>0.01</v>
      </c>
      <c r="Z2481" s="12">
        <v>0.01</v>
      </c>
      <c r="AA2481" s="12">
        <v>0.01</v>
      </c>
      <c r="AB2481" s="12">
        <v>0.01</v>
      </c>
      <c r="AC2481" s="12">
        <v>0.01</v>
      </c>
      <c r="AD2481" s="12">
        <v>0.01</v>
      </c>
      <c r="AE2481" s="12">
        <v>0.01</v>
      </c>
      <c r="AF2481" s="12">
        <v>0.01</v>
      </c>
      <c r="AG2481" s="12">
        <v>0.01</v>
      </c>
      <c r="AH2481" s="12">
        <v>0.01</v>
      </c>
      <c r="AI2481" s="12">
        <v>0.01</v>
      </c>
      <c r="AJ2481" s="12">
        <v>0.01</v>
      </c>
      <c r="AK2481" s="12">
        <v>0.01</v>
      </c>
    </row>
    <row r="2482" spans="1:37" s="12" customFormat="1" x14ac:dyDescent="0.3">
      <c r="A2482" s="12" t="str">
        <f t="shared" si="61"/>
        <v>SDGbaseTRAv2_UrbAS_IRTv2QINVXcplas</v>
      </c>
      <c r="B2482" s="10" t="s">
        <v>221</v>
      </c>
      <c r="C2482" s="11" t="s">
        <v>283</v>
      </c>
      <c r="D2482" s="15" t="s">
        <v>101</v>
      </c>
      <c r="E2482" s="12" t="s">
        <v>106</v>
      </c>
      <c r="F2482" s="12">
        <v>0.01</v>
      </c>
      <c r="G2482" s="12">
        <v>0.01</v>
      </c>
      <c r="H2482" s="12">
        <v>0.01</v>
      </c>
      <c r="I2482" s="12">
        <v>0.01</v>
      </c>
      <c r="J2482" s="12">
        <v>0.01</v>
      </c>
      <c r="K2482" s="12">
        <v>0.01</v>
      </c>
      <c r="L2482" s="12">
        <v>0.01</v>
      </c>
      <c r="M2482" s="12">
        <v>0.01</v>
      </c>
      <c r="N2482" s="12">
        <v>0.01</v>
      </c>
      <c r="O2482" s="12">
        <v>0.01</v>
      </c>
      <c r="P2482" s="12">
        <v>0.01</v>
      </c>
      <c r="Q2482" s="12">
        <v>0.01</v>
      </c>
      <c r="R2482" s="12">
        <v>0.01</v>
      </c>
      <c r="S2482" s="12">
        <v>0.01</v>
      </c>
      <c r="T2482" s="12">
        <v>0.01</v>
      </c>
      <c r="U2482" s="12">
        <v>0.01</v>
      </c>
      <c r="V2482" s="12">
        <v>0.01</v>
      </c>
      <c r="W2482" s="12">
        <v>0.01</v>
      </c>
      <c r="X2482" s="12">
        <v>0.01</v>
      </c>
      <c r="Y2482" s="12">
        <v>0.01</v>
      </c>
      <c r="Z2482" s="12">
        <v>0.01</v>
      </c>
      <c r="AA2482" s="12">
        <v>0.02</v>
      </c>
      <c r="AB2482" s="12">
        <v>0.02</v>
      </c>
      <c r="AC2482" s="12">
        <v>0.02</v>
      </c>
      <c r="AD2482" s="12">
        <v>0.02</v>
      </c>
      <c r="AE2482" s="12">
        <v>0.02</v>
      </c>
      <c r="AF2482" s="12">
        <v>0.02</v>
      </c>
      <c r="AG2482" s="12">
        <v>0.02</v>
      </c>
      <c r="AH2482" s="12">
        <v>0.02</v>
      </c>
      <c r="AI2482" s="12">
        <v>0.02</v>
      </c>
      <c r="AJ2482" s="12">
        <v>0.02</v>
      </c>
      <c r="AK2482" s="12">
        <v>0.02</v>
      </c>
    </row>
    <row r="2483" spans="1:37" s="12" customFormat="1" x14ac:dyDescent="0.3">
      <c r="A2483" s="12" t="str">
        <f t="shared" si="61"/>
        <v>SDGbaseTRAv2_UrbAS_IRTv2QINVXcnmet</v>
      </c>
      <c r="B2483" s="10" t="s">
        <v>221</v>
      </c>
      <c r="C2483" s="11" t="s">
        <v>283</v>
      </c>
      <c r="D2483" s="15" t="s">
        <v>101</v>
      </c>
      <c r="E2483" s="12" t="s">
        <v>107</v>
      </c>
      <c r="F2483" s="12">
        <v>0.02</v>
      </c>
      <c r="G2483" s="12">
        <v>0.02</v>
      </c>
      <c r="H2483" s="12">
        <v>0.02</v>
      </c>
      <c r="I2483" s="12">
        <v>0.02</v>
      </c>
      <c r="J2483" s="12">
        <v>0.02</v>
      </c>
      <c r="K2483" s="12">
        <v>0.02</v>
      </c>
      <c r="L2483" s="12">
        <v>0.02</v>
      </c>
      <c r="M2483" s="12">
        <v>0.02</v>
      </c>
      <c r="N2483" s="12">
        <v>0.02</v>
      </c>
      <c r="O2483" s="12">
        <v>0.02</v>
      </c>
      <c r="P2483" s="12">
        <v>0.02</v>
      </c>
      <c r="Q2483" s="12">
        <v>0.02</v>
      </c>
      <c r="R2483" s="12">
        <v>0.03</v>
      </c>
      <c r="S2483" s="12">
        <v>0.03</v>
      </c>
      <c r="T2483" s="12">
        <v>0.03</v>
      </c>
      <c r="U2483" s="12">
        <v>0.03</v>
      </c>
      <c r="V2483" s="12">
        <v>0.03</v>
      </c>
      <c r="W2483" s="12">
        <v>0.03</v>
      </c>
      <c r="X2483" s="12">
        <v>0.03</v>
      </c>
      <c r="Y2483" s="12">
        <v>0.03</v>
      </c>
      <c r="Z2483" s="12">
        <v>0.03</v>
      </c>
      <c r="AA2483" s="12">
        <v>0.03</v>
      </c>
      <c r="AB2483" s="12">
        <v>0.03</v>
      </c>
      <c r="AC2483" s="12">
        <v>0.04</v>
      </c>
      <c r="AD2483" s="12">
        <v>0.04</v>
      </c>
      <c r="AE2483" s="12">
        <v>0.04</v>
      </c>
      <c r="AF2483" s="12">
        <v>0.04</v>
      </c>
      <c r="AG2483" s="12">
        <v>0.04</v>
      </c>
      <c r="AH2483" s="12">
        <v>0.04</v>
      </c>
      <c r="AI2483" s="12">
        <v>0.04</v>
      </c>
      <c r="AJ2483" s="12">
        <v>0.04</v>
      </c>
      <c r="AK2483" s="12">
        <v>0.04</v>
      </c>
    </row>
    <row r="2484" spans="1:37" s="12" customFormat="1" x14ac:dyDescent="0.3">
      <c r="A2484" s="12" t="str">
        <f t="shared" si="61"/>
        <v>SDGbaseTRAv2_UrbAS_IRTv2QINVXcnfrm</v>
      </c>
      <c r="B2484" s="10" t="s">
        <v>221</v>
      </c>
      <c r="C2484" s="11" t="s">
        <v>283</v>
      </c>
      <c r="D2484" s="15" t="s">
        <v>101</v>
      </c>
      <c r="E2484" s="12" t="s">
        <v>108</v>
      </c>
      <c r="F2484" s="12">
        <v>1.27</v>
      </c>
      <c r="G2484" s="12">
        <v>1.1499999999999999</v>
      </c>
      <c r="H2484" s="12">
        <v>1.19</v>
      </c>
      <c r="I2484" s="12">
        <v>1.23</v>
      </c>
      <c r="J2484" s="12">
        <v>1.25</v>
      </c>
      <c r="K2484" s="12">
        <v>1.28</v>
      </c>
      <c r="L2484" s="12">
        <v>1.31</v>
      </c>
      <c r="M2484" s="12">
        <v>1.34</v>
      </c>
      <c r="N2484" s="12">
        <v>1.38</v>
      </c>
      <c r="O2484" s="12">
        <v>1.42</v>
      </c>
      <c r="P2484" s="12">
        <v>1.46</v>
      </c>
      <c r="Q2484" s="12">
        <v>1.5</v>
      </c>
      <c r="R2484" s="12">
        <v>1.53</v>
      </c>
      <c r="S2484" s="12">
        <v>1.58</v>
      </c>
      <c r="T2484" s="12">
        <v>1.63</v>
      </c>
      <c r="U2484" s="12">
        <v>1.68</v>
      </c>
      <c r="V2484" s="12">
        <v>1.74</v>
      </c>
      <c r="W2484" s="12">
        <v>1.8</v>
      </c>
      <c r="X2484" s="12">
        <v>1.86</v>
      </c>
      <c r="Y2484" s="12">
        <v>1.91</v>
      </c>
      <c r="Z2484" s="12">
        <v>1.97</v>
      </c>
      <c r="AA2484" s="12">
        <v>2.0299999999999998</v>
      </c>
      <c r="AB2484" s="12">
        <v>2.08</v>
      </c>
      <c r="AC2484" s="12">
        <v>2.13</v>
      </c>
      <c r="AD2484" s="12">
        <v>2.19</v>
      </c>
      <c r="AE2484" s="12">
        <v>2.2599999999999998</v>
      </c>
      <c r="AF2484" s="12">
        <v>2.3199999999999998</v>
      </c>
      <c r="AG2484" s="12">
        <v>2.39</v>
      </c>
      <c r="AH2484" s="12">
        <v>2.38</v>
      </c>
      <c r="AI2484" s="12">
        <v>2.37</v>
      </c>
      <c r="AJ2484" s="12">
        <v>2.36</v>
      </c>
      <c r="AK2484" s="12">
        <v>2.34</v>
      </c>
    </row>
    <row r="2485" spans="1:37" s="12" customFormat="1" x14ac:dyDescent="0.3">
      <c r="A2485" s="12" t="str">
        <f t="shared" si="61"/>
        <v>SDGbaseTRAv2_UrbAS_IRTv2QINVXcmetp</v>
      </c>
      <c r="B2485" s="10" t="s">
        <v>221</v>
      </c>
      <c r="C2485" s="11" t="s">
        <v>283</v>
      </c>
      <c r="D2485" s="15" t="s">
        <v>101</v>
      </c>
      <c r="E2485" s="12" t="s">
        <v>109</v>
      </c>
      <c r="F2485" s="12">
        <v>2.2400000000000002</v>
      </c>
      <c r="G2485" s="12">
        <v>2.04</v>
      </c>
      <c r="H2485" s="12">
        <v>2.1</v>
      </c>
      <c r="I2485" s="12">
        <v>2.1800000000000002</v>
      </c>
      <c r="J2485" s="12">
        <v>2.21</v>
      </c>
      <c r="K2485" s="12">
        <v>2.2599999999999998</v>
      </c>
      <c r="L2485" s="12">
        <v>2.31</v>
      </c>
      <c r="M2485" s="12">
        <v>2.37</v>
      </c>
      <c r="N2485" s="12">
        <v>2.44</v>
      </c>
      <c r="O2485" s="12">
        <v>2.52</v>
      </c>
      <c r="P2485" s="12">
        <v>2.59</v>
      </c>
      <c r="Q2485" s="12">
        <v>2.66</v>
      </c>
      <c r="R2485" s="12">
        <v>2.71</v>
      </c>
      <c r="S2485" s="12">
        <v>2.79</v>
      </c>
      <c r="T2485" s="12">
        <v>2.88</v>
      </c>
      <c r="U2485" s="12">
        <v>2.98</v>
      </c>
      <c r="V2485" s="12">
        <v>3.09</v>
      </c>
      <c r="W2485" s="12">
        <v>3.2</v>
      </c>
      <c r="X2485" s="12">
        <v>3.29</v>
      </c>
      <c r="Y2485" s="12">
        <v>3.39</v>
      </c>
      <c r="Z2485" s="12">
        <v>3.5</v>
      </c>
      <c r="AA2485" s="12">
        <v>3.6</v>
      </c>
      <c r="AB2485" s="12">
        <v>3.68</v>
      </c>
      <c r="AC2485" s="12">
        <v>3.77</v>
      </c>
      <c r="AD2485" s="12">
        <v>3.88</v>
      </c>
      <c r="AE2485" s="12">
        <v>4</v>
      </c>
      <c r="AF2485" s="12">
        <v>4.12</v>
      </c>
      <c r="AG2485" s="12">
        <v>4.24</v>
      </c>
      <c r="AH2485" s="12">
        <v>4.22</v>
      </c>
      <c r="AI2485" s="12">
        <v>4.1900000000000004</v>
      </c>
      <c r="AJ2485" s="12">
        <v>4.17</v>
      </c>
      <c r="AK2485" s="12">
        <v>4.1500000000000004</v>
      </c>
    </row>
    <row r="2486" spans="1:37" s="12" customFormat="1" x14ac:dyDescent="0.3">
      <c r="A2486" s="12" t="str">
        <f t="shared" si="61"/>
        <v>SDGbaseTRAv2_UrbAS_IRTv2QINVXcmach</v>
      </c>
      <c r="B2486" s="10" t="s">
        <v>221</v>
      </c>
      <c r="C2486" s="11" t="s">
        <v>283</v>
      </c>
      <c r="D2486" s="15" t="s">
        <v>101</v>
      </c>
      <c r="E2486" s="12" t="s">
        <v>110</v>
      </c>
      <c r="F2486" s="12">
        <v>141.12</v>
      </c>
      <c r="G2486" s="12">
        <v>128.46</v>
      </c>
      <c r="H2486" s="12">
        <v>132.27000000000001</v>
      </c>
      <c r="I2486" s="12">
        <v>136.79</v>
      </c>
      <c r="J2486" s="12">
        <v>139.27000000000001</v>
      </c>
      <c r="K2486" s="12">
        <v>142.11000000000001</v>
      </c>
      <c r="L2486" s="12">
        <v>145.53</v>
      </c>
      <c r="M2486" s="12">
        <v>149.41999999999999</v>
      </c>
      <c r="N2486" s="12">
        <v>153.51</v>
      </c>
      <c r="O2486" s="12">
        <v>158.63</v>
      </c>
      <c r="P2486" s="12">
        <v>163.35</v>
      </c>
      <c r="Q2486" s="12">
        <v>167.83</v>
      </c>
      <c r="R2486" s="12">
        <v>170.7</v>
      </c>
      <c r="S2486" s="12">
        <v>176.05</v>
      </c>
      <c r="T2486" s="12">
        <v>181.71</v>
      </c>
      <c r="U2486" s="12">
        <v>188.26</v>
      </c>
      <c r="V2486" s="12">
        <v>195.06</v>
      </c>
      <c r="W2486" s="12">
        <v>201.76</v>
      </c>
      <c r="X2486" s="12">
        <v>207.92</v>
      </c>
      <c r="Y2486" s="12">
        <v>214.2</v>
      </c>
      <c r="Z2486" s="12">
        <v>220.85</v>
      </c>
      <c r="AA2486" s="12">
        <v>227.3</v>
      </c>
      <c r="AB2486" s="12">
        <v>232.94</v>
      </c>
      <c r="AC2486" s="12">
        <v>238.67</v>
      </c>
      <c r="AD2486" s="12">
        <v>245.42</v>
      </c>
      <c r="AE2486" s="12">
        <v>252.74</v>
      </c>
      <c r="AF2486" s="12">
        <v>260.45</v>
      </c>
      <c r="AG2486" s="12">
        <v>268.02</v>
      </c>
      <c r="AH2486" s="12">
        <v>267.05</v>
      </c>
      <c r="AI2486" s="12">
        <v>265.10000000000002</v>
      </c>
      <c r="AJ2486" s="12">
        <v>264.05</v>
      </c>
      <c r="AK2486" s="12">
        <v>262.51</v>
      </c>
    </row>
    <row r="2487" spans="1:37" s="12" customFormat="1" x14ac:dyDescent="0.3">
      <c r="A2487" s="12" t="str">
        <f t="shared" si="61"/>
        <v>SDGbaseTRAv2_UrbAS_IRTv2QINVXcemch</v>
      </c>
      <c r="B2487" s="10" t="s">
        <v>221</v>
      </c>
      <c r="C2487" s="11" t="s">
        <v>283</v>
      </c>
      <c r="D2487" s="15" t="s">
        <v>101</v>
      </c>
      <c r="E2487" s="12" t="s">
        <v>111</v>
      </c>
      <c r="F2487" s="12">
        <v>59.86</v>
      </c>
      <c r="G2487" s="12">
        <v>54.49</v>
      </c>
      <c r="H2487" s="12">
        <v>56.11</v>
      </c>
      <c r="I2487" s="12">
        <v>58.02</v>
      </c>
      <c r="J2487" s="12">
        <v>59.08</v>
      </c>
      <c r="K2487" s="12">
        <v>60.28</v>
      </c>
      <c r="L2487" s="12">
        <v>61.73</v>
      </c>
      <c r="M2487" s="12">
        <v>63.38</v>
      </c>
      <c r="N2487" s="12">
        <v>65.11</v>
      </c>
      <c r="O2487" s="12">
        <v>67.290000000000006</v>
      </c>
      <c r="P2487" s="12">
        <v>69.290000000000006</v>
      </c>
      <c r="Q2487" s="12">
        <v>71.19</v>
      </c>
      <c r="R2487" s="12">
        <v>72.41</v>
      </c>
      <c r="S2487" s="12">
        <v>74.680000000000007</v>
      </c>
      <c r="T2487" s="12">
        <v>77.08</v>
      </c>
      <c r="U2487" s="12">
        <v>79.86</v>
      </c>
      <c r="V2487" s="12">
        <v>82.74</v>
      </c>
      <c r="W2487" s="12">
        <v>85.58</v>
      </c>
      <c r="X2487" s="12">
        <v>88.19</v>
      </c>
      <c r="Y2487" s="12">
        <v>90.86</v>
      </c>
      <c r="Z2487" s="12">
        <v>93.68</v>
      </c>
      <c r="AA2487" s="12">
        <v>96.41</v>
      </c>
      <c r="AB2487" s="12">
        <v>98.81</v>
      </c>
      <c r="AC2487" s="12">
        <v>101.24</v>
      </c>
      <c r="AD2487" s="12">
        <v>104.1</v>
      </c>
      <c r="AE2487" s="12">
        <v>107.21</v>
      </c>
      <c r="AF2487" s="12">
        <v>110.48</v>
      </c>
      <c r="AG2487" s="12">
        <v>113.68</v>
      </c>
      <c r="AH2487" s="12">
        <v>113.28</v>
      </c>
      <c r="AI2487" s="12">
        <v>112.45</v>
      </c>
      <c r="AJ2487" s="12">
        <v>112</v>
      </c>
      <c r="AK2487" s="12">
        <v>111.35</v>
      </c>
    </row>
    <row r="2488" spans="1:37" s="12" customFormat="1" x14ac:dyDescent="0.3">
      <c r="A2488" s="12" t="str">
        <f t="shared" si="61"/>
        <v>SDGbaseTRAv2_UrbAS_IRTv2QINVXcsequ</v>
      </c>
      <c r="B2488" s="10" t="s">
        <v>221</v>
      </c>
      <c r="C2488" s="11" t="s">
        <v>283</v>
      </c>
      <c r="D2488" s="15" t="s">
        <v>101</v>
      </c>
      <c r="E2488" s="12" t="s">
        <v>112</v>
      </c>
      <c r="F2488" s="12">
        <v>30.11</v>
      </c>
      <c r="G2488" s="12">
        <v>27.44</v>
      </c>
      <c r="H2488" s="12">
        <v>28.24</v>
      </c>
      <c r="I2488" s="12">
        <v>29.19</v>
      </c>
      <c r="J2488" s="12">
        <v>29.72</v>
      </c>
      <c r="K2488" s="12">
        <v>30.32</v>
      </c>
      <c r="L2488" s="12">
        <v>31.04</v>
      </c>
      <c r="M2488" s="12">
        <v>31.86</v>
      </c>
      <c r="N2488" s="12">
        <v>32.72</v>
      </c>
      <c r="O2488" s="12">
        <v>33.799999999999997</v>
      </c>
      <c r="P2488" s="12">
        <v>34.79</v>
      </c>
      <c r="Q2488" s="12">
        <v>35.74</v>
      </c>
      <c r="R2488" s="12">
        <v>36.340000000000003</v>
      </c>
      <c r="S2488" s="12">
        <v>37.47</v>
      </c>
      <c r="T2488" s="12">
        <v>38.659999999999997</v>
      </c>
      <c r="U2488" s="12">
        <v>40.04</v>
      </c>
      <c r="V2488" s="12">
        <v>41.48</v>
      </c>
      <c r="W2488" s="12">
        <v>42.89</v>
      </c>
      <c r="X2488" s="12">
        <v>44.19</v>
      </c>
      <c r="Y2488" s="12">
        <v>45.51</v>
      </c>
      <c r="Z2488" s="12">
        <v>46.91</v>
      </c>
      <c r="AA2488" s="12">
        <v>48.27</v>
      </c>
      <c r="AB2488" s="12">
        <v>49.46</v>
      </c>
      <c r="AC2488" s="12">
        <v>50.67</v>
      </c>
      <c r="AD2488" s="12">
        <v>52.09</v>
      </c>
      <c r="AE2488" s="12">
        <v>53.63</v>
      </c>
      <c r="AF2488" s="12">
        <v>55.26</v>
      </c>
      <c r="AG2488" s="12">
        <v>56.85</v>
      </c>
      <c r="AH2488" s="12">
        <v>56.65</v>
      </c>
      <c r="AI2488" s="12">
        <v>56.24</v>
      </c>
      <c r="AJ2488" s="12">
        <v>56.02</v>
      </c>
      <c r="AK2488" s="12">
        <v>55.69</v>
      </c>
    </row>
    <row r="2489" spans="1:37" s="12" customFormat="1" x14ac:dyDescent="0.3">
      <c r="A2489" s="12" t="str">
        <f t="shared" si="61"/>
        <v>SDGbaseTRAv2_UrbAS_IRTv2QINVXcvehi</v>
      </c>
      <c r="B2489" s="10" t="s">
        <v>221</v>
      </c>
      <c r="C2489" s="11" t="s">
        <v>283</v>
      </c>
      <c r="D2489" s="15" t="s">
        <v>101</v>
      </c>
      <c r="E2489" s="12" t="s">
        <v>113</v>
      </c>
      <c r="F2489" s="12">
        <v>91.08</v>
      </c>
      <c r="G2489" s="12">
        <v>83.01</v>
      </c>
      <c r="H2489" s="12">
        <v>85.44</v>
      </c>
      <c r="I2489" s="12">
        <v>88.32</v>
      </c>
      <c r="J2489" s="12">
        <v>89.91</v>
      </c>
      <c r="K2489" s="12">
        <v>91.72</v>
      </c>
      <c r="L2489" s="12">
        <v>93.9</v>
      </c>
      <c r="M2489" s="12">
        <v>96.38</v>
      </c>
      <c r="N2489" s="12">
        <v>98.98</v>
      </c>
      <c r="O2489" s="12">
        <v>102.25</v>
      </c>
      <c r="P2489" s="12">
        <v>105.26</v>
      </c>
      <c r="Q2489" s="12">
        <v>108.12</v>
      </c>
      <c r="R2489" s="12">
        <v>109.95</v>
      </c>
      <c r="S2489" s="12">
        <v>113.36</v>
      </c>
      <c r="T2489" s="12">
        <v>116.97</v>
      </c>
      <c r="U2489" s="12">
        <v>121.15</v>
      </c>
      <c r="V2489" s="12">
        <v>125.48</v>
      </c>
      <c r="W2489" s="12">
        <v>129.75</v>
      </c>
      <c r="X2489" s="12">
        <v>133.68</v>
      </c>
      <c r="Y2489" s="12">
        <v>137.68</v>
      </c>
      <c r="Z2489" s="12">
        <v>141.91999999999999</v>
      </c>
      <c r="AA2489" s="12">
        <v>146.04</v>
      </c>
      <c r="AB2489" s="12">
        <v>149.63999999999999</v>
      </c>
      <c r="AC2489" s="12">
        <v>153.29</v>
      </c>
      <c r="AD2489" s="12">
        <v>157.59</v>
      </c>
      <c r="AE2489" s="12">
        <v>162.26</v>
      </c>
      <c r="AF2489" s="12">
        <v>167.18</v>
      </c>
      <c r="AG2489" s="12">
        <v>172</v>
      </c>
      <c r="AH2489" s="12">
        <v>171.39</v>
      </c>
      <c r="AI2489" s="12">
        <v>170.14</v>
      </c>
      <c r="AJ2489" s="12">
        <v>169.47</v>
      </c>
      <c r="AK2489" s="12">
        <v>168.49</v>
      </c>
    </row>
    <row r="2490" spans="1:37" s="12" customFormat="1" x14ac:dyDescent="0.3">
      <c r="A2490" s="12" t="str">
        <f t="shared" si="61"/>
        <v>SDGbaseTRAv2_UrbAS_IRTv2QINVXctequ</v>
      </c>
      <c r="B2490" s="10" t="s">
        <v>221</v>
      </c>
      <c r="C2490" s="11" t="s">
        <v>283</v>
      </c>
      <c r="D2490" s="15" t="s">
        <v>101</v>
      </c>
      <c r="E2490" s="12" t="s">
        <v>114</v>
      </c>
      <c r="F2490" s="12">
        <v>10.77</v>
      </c>
      <c r="G2490" s="12">
        <v>9.81</v>
      </c>
      <c r="H2490" s="12">
        <v>10.1</v>
      </c>
      <c r="I2490" s="12">
        <v>10.44</v>
      </c>
      <c r="J2490" s="12">
        <v>10.63</v>
      </c>
      <c r="K2490" s="12">
        <v>10.84</v>
      </c>
      <c r="L2490" s="12">
        <v>11.1</v>
      </c>
      <c r="M2490" s="12">
        <v>11.4</v>
      </c>
      <c r="N2490" s="12">
        <v>11.7</v>
      </c>
      <c r="O2490" s="12">
        <v>12.09</v>
      </c>
      <c r="P2490" s="12">
        <v>12.45</v>
      </c>
      <c r="Q2490" s="12">
        <v>12.78</v>
      </c>
      <c r="R2490" s="12">
        <v>13</v>
      </c>
      <c r="S2490" s="12">
        <v>13.4</v>
      </c>
      <c r="T2490" s="12">
        <v>13.83</v>
      </c>
      <c r="U2490" s="12">
        <v>14.32</v>
      </c>
      <c r="V2490" s="12">
        <v>14.84</v>
      </c>
      <c r="W2490" s="12">
        <v>15.34</v>
      </c>
      <c r="X2490" s="12">
        <v>15.81</v>
      </c>
      <c r="Y2490" s="12">
        <v>16.28</v>
      </c>
      <c r="Z2490" s="12">
        <v>16.78</v>
      </c>
      <c r="AA2490" s="12">
        <v>17.27</v>
      </c>
      <c r="AB2490" s="12">
        <v>17.690000000000001</v>
      </c>
      <c r="AC2490" s="12">
        <v>18.12</v>
      </c>
      <c r="AD2490" s="12">
        <v>18.63</v>
      </c>
      <c r="AE2490" s="12">
        <v>19.18</v>
      </c>
      <c r="AF2490" s="12">
        <v>19.77</v>
      </c>
      <c r="AG2490" s="12">
        <v>20.34</v>
      </c>
      <c r="AH2490" s="12">
        <v>20.260000000000002</v>
      </c>
      <c r="AI2490" s="12">
        <v>20.12</v>
      </c>
      <c r="AJ2490" s="12">
        <v>20.04</v>
      </c>
      <c r="AK2490" s="12">
        <v>19.920000000000002</v>
      </c>
    </row>
    <row r="2491" spans="1:37" s="12" customFormat="1" x14ac:dyDescent="0.3">
      <c r="A2491" s="12" t="str">
        <f t="shared" si="61"/>
        <v>SDGbaseTRAv2_UrbAS_IRTv2QINVXcfurn</v>
      </c>
      <c r="B2491" s="10" t="s">
        <v>221</v>
      </c>
      <c r="C2491" s="11" t="s">
        <v>283</v>
      </c>
      <c r="D2491" s="15" t="s">
        <v>101</v>
      </c>
      <c r="E2491" s="12" t="s">
        <v>115</v>
      </c>
      <c r="F2491" s="12">
        <v>21.77</v>
      </c>
      <c r="G2491" s="12">
        <v>19.84</v>
      </c>
      <c r="H2491" s="12">
        <v>20.420000000000002</v>
      </c>
      <c r="I2491" s="12">
        <v>21.11</v>
      </c>
      <c r="J2491" s="12">
        <v>21.49</v>
      </c>
      <c r="K2491" s="12">
        <v>21.92</v>
      </c>
      <c r="L2491" s="12">
        <v>22.44</v>
      </c>
      <c r="M2491" s="12">
        <v>23.04</v>
      </c>
      <c r="N2491" s="12">
        <v>23.66</v>
      </c>
      <c r="O2491" s="12">
        <v>24.44</v>
      </c>
      <c r="P2491" s="12">
        <v>25.16</v>
      </c>
      <c r="Q2491" s="12">
        <v>25.84</v>
      </c>
      <c r="R2491" s="12">
        <v>26.28</v>
      </c>
      <c r="S2491" s="12">
        <v>27.09</v>
      </c>
      <c r="T2491" s="12">
        <v>27.96</v>
      </c>
      <c r="U2491" s="12">
        <v>28.96</v>
      </c>
      <c r="V2491" s="12">
        <v>29.99</v>
      </c>
      <c r="W2491" s="12">
        <v>31.01</v>
      </c>
      <c r="X2491" s="12">
        <v>31.95</v>
      </c>
      <c r="Y2491" s="12">
        <v>32.909999999999997</v>
      </c>
      <c r="Z2491" s="12">
        <v>33.92</v>
      </c>
      <c r="AA2491" s="12">
        <v>34.9</v>
      </c>
      <c r="AB2491" s="12">
        <v>35.76</v>
      </c>
      <c r="AC2491" s="12">
        <v>36.64</v>
      </c>
      <c r="AD2491" s="12">
        <v>37.67</v>
      </c>
      <c r="AE2491" s="12">
        <v>38.78</v>
      </c>
      <c r="AF2491" s="12">
        <v>39.96</v>
      </c>
      <c r="AG2491" s="12">
        <v>41.11</v>
      </c>
      <c r="AH2491" s="12">
        <v>40.96</v>
      </c>
      <c r="AI2491" s="12">
        <v>40.67</v>
      </c>
      <c r="AJ2491" s="12">
        <v>40.51</v>
      </c>
      <c r="AK2491" s="12">
        <v>40.270000000000003</v>
      </c>
    </row>
    <row r="2492" spans="1:37" s="12" customFormat="1" x14ac:dyDescent="0.3">
      <c r="A2492" s="12" t="str">
        <f t="shared" si="61"/>
        <v>SDGbaseTRAv2_UrbAS_IRTv2QINVXcoman</v>
      </c>
      <c r="B2492" s="10" t="s">
        <v>221</v>
      </c>
      <c r="C2492" s="11" t="s">
        <v>283</v>
      </c>
      <c r="D2492" s="15" t="s">
        <v>101</v>
      </c>
      <c r="E2492" s="12" t="s">
        <v>116</v>
      </c>
      <c r="F2492" s="12">
        <v>1.45</v>
      </c>
      <c r="G2492" s="12">
        <v>1.33</v>
      </c>
      <c r="H2492" s="12">
        <v>1.36</v>
      </c>
      <c r="I2492" s="12">
        <v>1.41</v>
      </c>
      <c r="J2492" s="12">
        <v>1.44</v>
      </c>
      <c r="K2492" s="12">
        <v>1.46</v>
      </c>
      <c r="L2492" s="12">
        <v>1.5</v>
      </c>
      <c r="M2492" s="12">
        <v>1.54</v>
      </c>
      <c r="N2492" s="12">
        <v>1.58</v>
      </c>
      <c r="O2492" s="12">
        <v>1.63</v>
      </c>
      <c r="P2492" s="12">
        <v>1.68</v>
      </c>
      <c r="Q2492" s="12">
        <v>1.73</v>
      </c>
      <c r="R2492" s="12">
        <v>1.76</v>
      </c>
      <c r="S2492" s="12">
        <v>1.81</v>
      </c>
      <c r="T2492" s="12">
        <v>1.87</v>
      </c>
      <c r="U2492" s="12">
        <v>1.93</v>
      </c>
      <c r="V2492" s="12">
        <v>2</v>
      </c>
      <c r="W2492" s="12">
        <v>2.0699999999999998</v>
      </c>
      <c r="X2492" s="12">
        <v>2.14</v>
      </c>
      <c r="Y2492" s="12">
        <v>2.2000000000000002</v>
      </c>
      <c r="Z2492" s="12">
        <v>2.27</v>
      </c>
      <c r="AA2492" s="12">
        <v>2.33</v>
      </c>
      <c r="AB2492" s="12">
        <v>2.39</v>
      </c>
      <c r="AC2492" s="12">
        <v>2.4500000000000002</v>
      </c>
      <c r="AD2492" s="12">
        <v>2.52</v>
      </c>
      <c r="AE2492" s="12">
        <v>2.59</v>
      </c>
      <c r="AF2492" s="12">
        <v>2.67</v>
      </c>
      <c r="AG2492" s="12">
        <v>2.75</v>
      </c>
      <c r="AH2492" s="12">
        <v>2.74</v>
      </c>
      <c r="AI2492" s="12">
        <v>2.72</v>
      </c>
      <c r="AJ2492" s="12">
        <v>2.71</v>
      </c>
      <c r="AK2492" s="12">
        <v>2.69</v>
      </c>
    </row>
    <row r="2493" spans="1:37" s="12" customFormat="1" x14ac:dyDescent="0.3">
      <c r="A2493" s="12" t="str">
        <f t="shared" si="61"/>
        <v>SDGbaseTRAv2_UrbAS_IRTv2QINVXccons</v>
      </c>
      <c r="B2493" s="10" t="s">
        <v>221</v>
      </c>
      <c r="C2493" s="11" t="s">
        <v>283</v>
      </c>
      <c r="D2493" s="15" t="s">
        <v>101</v>
      </c>
      <c r="E2493" s="12" t="s">
        <v>117</v>
      </c>
      <c r="F2493" s="12">
        <v>405.25</v>
      </c>
      <c r="G2493" s="12">
        <v>369.33</v>
      </c>
      <c r="H2493" s="12">
        <v>380.17</v>
      </c>
      <c r="I2493" s="12">
        <v>392.96</v>
      </c>
      <c r="J2493" s="12">
        <v>400.02</v>
      </c>
      <c r="K2493" s="12">
        <v>408.07</v>
      </c>
      <c r="L2493" s="12">
        <v>417.79</v>
      </c>
      <c r="M2493" s="12">
        <v>428.81</v>
      </c>
      <c r="N2493" s="12">
        <v>440.4</v>
      </c>
      <c r="O2493" s="12">
        <v>454.94</v>
      </c>
      <c r="P2493" s="12">
        <v>468.32</v>
      </c>
      <c r="Q2493" s="12">
        <v>481.03</v>
      </c>
      <c r="R2493" s="12">
        <v>489.2</v>
      </c>
      <c r="S2493" s="12">
        <v>504.36</v>
      </c>
      <c r="T2493" s="12">
        <v>520.42999999999995</v>
      </c>
      <c r="U2493" s="12">
        <v>539.02</v>
      </c>
      <c r="V2493" s="12">
        <v>558.29999999999995</v>
      </c>
      <c r="W2493" s="12">
        <v>577.30999999999995</v>
      </c>
      <c r="X2493" s="12">
        <v>594.78</v>
      </c>
      <c r="Y2493" s="12">
        <v>612.59</v>
      </c>
      <c r="Z2493" s="12">
        <v>631.46</v>
      </c>
      <c r="AA2493" s="12">
        <v>649.76</v>
      </c>
      <c r="AB2493" s="12">
        <v>665.77</v>
      </c>
      <c r="AC2493" s="12">
        <v>682.03</v>
      </c>
      <c r="AD2493" s="12">
        <v>701.17</v>
      </c>
      <c r="AE2493" s="12">
        <v>721.94</v>
      </c>
      <c r="AF2493" s="12">
        <v>743.81</v>
      </c>
      <c r="AG2493" s="12">
        <v>765.28</v>
      </c>
      <c r="AH2493" s="12">
        <v>762.55</v>
      </c>
      <c r="AI2493" s="12">
        <v>757.02</v>
      </c>
      <c r="AJ2493" s="12">
        <v>754.02</v>
      </c>
      <c r="AK2493" s="12">
        <v>749.67</v>
      </c>
    </row>
    <row r="2494" spans="1:37" s="12" customFormat="1" x14ac:dyDescent="0.3">
      <c r="A2494" s="12" t="str">
        <f t="shared" si="61"/>
        <v>SDGbaseTRAv2_UrbAS_IRTv2QINVXcbsrv</v>
      </c>
      <c r="B2494" s="10" t="s">
        <v>221</v>
      </c>
      <c r="C2494" s="11" t="s">
        <v>283</v>
      </c>
      <c r="D2494" s="15" t="s">
        <v>101</v>
      </c>
      <c r="E2494" s="12" t="s">
        <v>118</v>
      </c>
      <c r="F2494" s="12">
        <v>61.78</v>
      </c>
      <c r="G2494" s="12">
        <v>56.3</v>
      </c>
      <c r="H2494" s="12">
        <v>57.95</v>
      </c>
      <c r="I2494" s="12">
        <v>59.91</v>
      </c>
      <c r="J2494" s="12">
        <v>60.98</v>
      </c>
      <c r="K2494" s="12">
        <v>62.21</v>
      </c>
      <c r="L2494" s="12">
        <v>63.69</v>
      </c>
      <c r="M2494" s="12">
        <v>65.37</v>
      </c>
      <c r="N2494" s="12">
        <v>67.14</v>
      </c>
      <c r="O2494" s="12">
        <v>69.349999999999994</v>
      </c>
      <c r="P2494" s="12">
        <v>71.39</v>
      </c>
      <c r="Q2494" s="12">
        <v>73.33</v>
      </c>
      <c r="R2494" s="12">
        <v>74.58</v>
      </c>
      <c r="S2494" s="12">
        <v>76.89</v>
      </c>
      <c r="T2494" s="12">
        <v>79.34</v>
      </c>
      <c r="U2494" s="12">
        <v>82.17</v>
      </c>
      <c r="V2494" s="12">
        <v>85.11</v>
      </c>
      <c r="W2494" s="12">
        <v>88.01</v>
      </c>
      <c r="X2494" s="12">
        <v>90.67</v>
      </c>
      <c r="Y2494" s="12">
        <v>93.39</v>
      </c>
      <c r="Z2494" s="12">
        <v>96.26</v>
      </c>
      <c r="AA2494" s="12">
        <v>99.05</v>
      </c>
      <c r="AB2494" s="12">
        <v>101.49</v>
      </c>
      <c r="AC2494" s="12">
        <v>103.97</v>
      </c>
      <c r="AD2494" s="12">
        <v>106.89</v>
      </c>
      <c r="AE2494" s="12">
        <v>110.06</v>
      </c>
      <c r="AF2494" s="12">
        <v>113.39</v>
      </c>
      <c r="AG2494" s="12">
        <v>116.66</v>
      </c>
      <c r="AH2494" s="12">
        <v>116.25</v>
      </c>
      <c r="AI2494" s="12">
        <v>115.4</v>
      </c>
      <c r="AJ2494" s="12">
        <v>114.95</v>
      </c>
      <c r="AK2494" s="12">
        <v>114.28</v>
      </c>
    </row>
    <row r="2495" spans="1:37" s="12" customFormat="1" x14ac:dyDescent="0.3">
      <c r="A2495" s="12" t="str">
        <f t="shared" si="61"/>
        <v>SDGbaseTRAv2_UrbAS_IRTv2QINVXcimpt</v>
      </c>
      <c r="B2495" s="10" t="s">
        <v>221</v>
      </c>
      <c r="C2495" s="11" t="s">
        <v>283</v>
      </c>
      <c r="D2495" s="15" t="s">
        <v>101</v>
      </c>
      <c r="E2495" s="12" t="s">
        <v>119</v>
      </c>
      <c r="F2495" s="12">
        <v>2.82</v>
      </c>
      <c r="G2495" s="12">
        <v>2.82</v>
      </c>
      <c r="H2495" s="12">
        <v>2.82</v>
      </c>
      <c r="I2495" s="12">
        <v>2.82</v>
      </c>
      <c r="J2495" s="12">
        <v>2.82</v>
      </c>
      <c r="K2495" s="12">
        <v>2.82</v>
      </c>
      <c r="L2495" s="12">
        <v>2.82</v>
      </c>
      <c r="M2495" s="12">
        <v>2.82</v>
      </c>
      <c r="N2495" s="12">
        <v>2.82</v>
      </c>
      <c r="O2495" s="12">
        <v>2.82</v>
      </c>
      <c r="P2495" s="12">
        <v>2.82</v>
      </c>
      <c r="Q2495" s="12">
        <v>2.82</v>
      </c>
      <c r="R2495" s="12">
        <v>2.82</v>
      </c>
      <c r="S2495" s="12">
        <v>2.82</v>
      </c>
      <c r="T2495" s="12">
        <v>2.82</v>
      </c>
      <c r="U2495" s="12">
        <v>2.82</v>
      </c>
      <c r="V2495" s="12">
        <v>2.82</v>
      </c>
      <c r="W2495" s="12">
        <v>2.82</v>
      </c>
      <c r="X2495" s="12">
        <v>2.82</v>
      </c>
      <c r="Y2495" s="12">
        <v>2.82</v>
      </c>
      <c r="Z2495" s="12">
        <v>2.82</v>
      </c>
      <c r="AA2495" s="12">
        <v>2.82</v>
      </c>
      <c r="AB2495" s="12">
        <v>2.82</v>
      </c>
      <c r="AC2495" s="12">
        <v>2.82</v>
      </c>
      <c r="AD2495" s="12">
        <v>2.82</v>
      </c>
      <c r="AE2495" s="12">
        <v>2.82</v>
      </c>
      <c r="AF2495" s="12">
        <v>2.82</v>
      </c>
      <c r="AG2495" s="12">
        <v>2.82</v>
      </c>
      <c r="AH2495" s="12">
        <v>2.82</v>
      </c>
      <c r="AI2495" s="12">
        <v>2.82</v>
      </c>
      <c r="AJ2495" s="12">
        <v>2.82</v>
      </c>
      <c r="AK2495" s="12">
        <v>2.82</v>
      </c>
    </row>
    <row r="2496" spans="1:37" s="12" customFormat="1" x14ac:dyDescent="0.3">
      <c r="A2496" s="12" t="str">
        <f t="shared" si="61"/>
        <v>SDGbaseTRAv2_UrbAS_IRTv2PQXcawhe</v>
      </c>
      <c r="B2496" s="10" t="s">
        <v>221</v>
      </c>
      <c r="C2496" s="11" t="s">
        <v>283</v>
      </c>
      <c r="D2496" s="15" t="s">
        <v>120</v>
      </c>
      <c r="E2496" s="12" t="s">
        <v>121</v>
      </c>
      <c r="F2496" s="12">
        <v>1.05</v>
      </c>
      <c r="G2496" s="12">
        <v>1.06</v>
      </c>
      <c r="H2496" s="12">
        <v>1.06</v>
      </c>
      <c r="I2496" s="12">
        <v>1.06</v>
      </c>
      <c r="J2496" s="12">
        <v>1.06</v>
      </c>
      <c r="K2496" s="12">
        <v>1.06</v>
      </c>
      <c r="L2496" s="12">
        <v>1.06</v>
      </c>
      <c r="M2496" s="12">
        <v>1.07</v>
      </c>
      <c r="N2496" s="12">
        <v>1.07</v>
      </c>
      <c r="O2496" s="12">
        <v>1.0900000000000001</v>
      </c>
      <c r="P2496" s="12">
        <v>1.0900000000000001</v>
      </c>
      <c r="Q2496" s="12">
        <v>1.0900000000000001</v>
      </c>
      <c r="R2496" s="12">
        <v>1.0900000000000001</v>
      </c>
      <c r="S2496" s="12">
        <v>1.0900000000000001</v>
      </c>
      <c r="T2496" s="12">
        <v>1.0900000000000001</v>
      </c>
      <c r="U2496" s="12">
        <v>1.0900000000000001</v>
      </c>
      <c r="V2496" s="12">
        <v>1.0900000000000001</v>
      </c>
      <c r="W2496" s="12">
        <v>1.0900000000000001</v>
      </c>
      <c r="X2496" s="12">
        <v>1.0900000000000001</v>
      </c>
      <c r="Y2496" s="12">
        <v>1.0900000000000001</v>
      </c>
      <c r="Z2496" s="12">
        <v>1.0900000000000001</v>
      </c>
      <c r="AA2496" s="12">
        <v>1.1000000000000001</v>
      </c>
      <c r="AB2496" s="12">
        <v>1.1000000000000001</v>
      </c>
      <c r="AC2496" s="12">
        <v>1.1000000000000001</v>
      </c>
      <c r="AD2496" s="12">
        <v>1.1000000000000001</v>
      </c>
      <c r="AE2496" s="12">
        <v>1.1000000000000001</v>
      </c>
      <c r="AF2496" s="12">
        <v>1.1000000000000001</v>
      </c>
      <c r="AG2496" s="12">
        <v>1.0900000000000001</v>
      </c>
      <c r="AH2496" s="12">
        <v>1.0900000000000001</v>
      </c>
      <c r="AI2496" s="12">
        <v>1.08</v>
      </c>
      <c r="AJ2496" s="12">
        <v>1.07</v>
      </c>
      <c r="AK2496" s="12">
        <v>1.06</v>
      </c>
    </row>
    <row r="2497" spans="1:37" s="12" customFormat="1" x14ac:dyDescent="0.3">
      <c r="A2497" s="12" t="str">
        <f t="shared" si="61"/>
        <v>SDGbaseTRAv2_UrbAS_IRTv2PQXcamai</v>
      </c>
      <c r="B2497" s="10" t="s">
        <v>221</v>
      </c>
      <c r="C2497" s="11" t="s">
        <v>283</v>
      </c>
      <c r="D2497" s="15" t="s">
        <v>120</v>
      </c>
      <c r="E2497" s="12" t="s">
        <v>122</v>
      </c>
      <c r="F2497" s="12">
        <v>1.1000000000000001</v>
      </c>
      <c r="G2497" s="12">
        <v>1.08</v>
      </c>
      <c r="H2497" s="12">
        <v>1.08</v>
      </c>
      <c r="I2497" s="12">
        <v>1.0900000000000001</v>
      </c>
      <c r="J2497" s="12">
        <v>1.1000000000000001</v>
      </c>
      <c r="K2497" s="12">
        <v>1.0900000000000001</v>
      </c>
      <c r="L2497" s="12">
        <v>1.0900000000000001</v>
      </c>
      <c r="M2497" s="12">
        <v>1.08</v>
      </c>
      <c r="N2497" s="12">
        <v>1.08</v>
      </c>
      <c r="O2497" s="12">
        <v>1.0900000000000001</v>
      </c>
      <c r="P2497" s="12">
        <v>1.0900000000000001</v>
      </c>
      <c r="Q2497" s="12">
        <v>1.08</v>
      </c>
      <c r="R2497" s="12">
        <v>1.08</v>
      </c>
      <c r="S2497" s="12">
        <v>1.07</v>
      </c>
      <c r="T2497" s="12">
        <v>1.07</v>
      </c>
      <c r="U2497" s="12">
        <v>1.07</v>
      </c>
      <c r="V2497" s="12">
        <v>1.06</v>
      </c>
      <c r="W2497" s="12">
        <v>1.05</v>
      </c>
      <c r="X2497" s="12">
        <v>1.05</v>
      </c>
      <c r="Y2497" s="12">
        <v>1.05</v>
      </c>
      <c r="Z2497" s="12">
        <v>1.05</v>
      </c>
      <c r="AA2497" s="12">
        <v>1.04</v>
      </c>
      <c r="AB2497" s="12">
        <v>1.05</v>
      </c>
      <c r="AC2497" s="12">
        <v>1.04</v>
      </c>
      <c r="AD2497" s="12">
        <v>1.04</v>
      </c>
      <c r="AE2497" s="12">
        <v>1.04</v>
      </c>
      <c r="AF2497" s="12">
        <v>1.03</v>
      </c>
      <c r="AG2497" s="12">
        <v>1.03</v>
      </c>
      <c r="AH2497" s="12">
        <v>1</v>
      </c>
      <c r="AI2497" s="12">
        <v>0.99</v>
      </c>
      <c r="AJ2497" s="12">
        <v>0.97</v>
      </c>
      <c r="AK2497" s="12">
        <v>0.96</v>
      </c>
    </row>
    <row r="2498" spans="1:37" s="12" customFormat="1" x14ac:dyDescent="0.3">
      <c r="A2498" s="12" t="str">
        <f t="shared" si="61"/>
        <v>SDGbaseTRAv2_UrbAS_IRTv2PQXcaoce</v>
      </c>
      <c r="B2498" s="10" t="s">
        <v>221</v>
      </c>
      <c r="C2498" s="11" t="s">
        <v>283</v>
      </c>
      <c r="D2498" s="15" t="s">
        <v>120</v>
      </c>
      <c r="E2498" s="12" t="s">
        <v>123</v>
      </c>
      <c r="F2498" s="12">
        <v>1.0900000000000001</v>
      </c>
      <c r="G2498" s="12">
        <v>1.06</v>
      </c>
      <c r="H2498" s="12">
        <v>1.07</v>
      </c>
      <c r="I2498" s="12">
        <v>1.08</v>
      </c>
      <c r="J2498" s="12">
        <v>1.0900000000000001</v>
      </c>
      <c r="K2498" s="12">
        <v>1.0900000000000001</v>
      </c>
      <c r="L2498" s="12">
        <v>1.1000000000000001</v>
      </c>
      <c r="M2498" s="12">
        <v>1.1000000000000001</v>
      </c>
      <c r="N2498" s="12">
        <v>1.1000000000000001</v>
      </c>
      <c r="O2498" s="12">
        <v>1.1200000000000001</v>
      </c>
      <c r="P2498" s="12">
        <v>1.1200000000000001</v>
      </c>
      <c r="Q2498" s="12">
        <v>1.1200000000000001</v>
      </c>
      <c r="R2498" s="12">
        <v>1.1200000000000001</v>
      </c>
      <c r="S2498" s="12">
        <v>1.1200000000000001</v>
      </c>
      <c r="T2498" s="12">
        <v>1.1299999999999999</v>
      </c>
      <c r="U2498" s="12">
        <v>1.1299999999999999</v>
      </c>
      <c r="V2498" s="12">
        <v>1.1299999999999999</v>
      </c>
      <c r="W2498" s="12">
        <v>1.1299999999999999</v>
      </c>
      <c r="X2498" s="12">
        <v>1.1299999999999999</v>
      </c>
      <c r="Y2498" s="12">
        <v>1.1299999999999999</v>
      </c>
      <c r="Z2498" s="12">
        <v>1.1299999999999999</v>
      </c>
      <c r="AA2498" s="12">
        <v>1.1299999999999999</v>
      </c>
      <c r="AB2498" s="12">
        <v>1.1399999999999999</v>
      </c>
      <c r="AC2498" s="12">
        <v>1.1399999999999999</v>
      </c>
      <c r="AD2498" s="12">
        <v>1.1399999999999999</v>
      </c>
      <c r="AE2498" s="12">
        <v>1.1399999999999999</v>
      </c>
      <c r="AF2498" s="12">
        <v>1.1399999999999999</v>
      </c>
      <c r="AG2498" s="12">
        <v>1.1399999999999999</v>
      </c>
      <c r="AH2498" s="12">
        <v>1.1200000000000001</v>
      </c>
      <c r="AI2498" s="12">
        <v>1.1100000000000001</v>
      </c>
      <c r="AJ2498" s="12">
        <v>1.0900000000000001</v>
      </c>
      <c r="AK2498" s="12">
        <v>1.08</v>
      </c>
    </row>
    <row r="2499" spans="1:37" s="12" customFormat="1" x14ac:dyDescent="0.3">
      <c r="A2499" s="12" t="str">
        <f t="shared" si="61"/>
        <v>SDGbaseTRAv2_UrbAS_IRTv2PQXcaveg</v>
      </c>
      <c r="B2499" s="10" t="s">
        <v>221</v>
      </c>
      <c r="C2499" s="11" t="s">
        <v>283</v>
      </c>
      <c r="D2499" s="15" t="s">
        <v>120</v>
      </c>
      <c r="E2499" s="12" t="s">
        <v>124</v>
      </c>
      <c r="F2499" s="12">
        <v>1.1000000000000001</v>
      </c>
      <c r="G2499" s="12">
        <v>1.1200000000000001</v>
      </c>
      <c r="H2499" s="12">
        <v>1.1200000000000001</v>
      </c>
      <c r="I2499" s="12">
        <v>1.1200000000000001</v>
      </c>
      <c r="J2499" s="12">
        <v>1.1200000000000001</v>
      </c>
      <c r="K2499" s="12">
        <v>1.1100000000000001</v>
      </c>
      <c r="L2499" s="12">
        <v>1.1100000000000001</v>
      </c>
      <c r="M2499" s="12">
        <v>1.1100000000000001</v>
      </c>
      <c r="N2499" s="12">
        <v>1.1100000000000001</v>
      </c>
      <c r="O2499" s="12">
        <v>1.1100000000000001</v>
      </c>
      <c r="P2499" s="12">
        <v>1.1100000000000001</v>
      </c>
      <c r="Q2499" s="12">
        <v>1.1100000000000001</v>
      </c>
      <c r="R2499" s="12">
        <v>1.1100000000000001</v>
      </c>
      <c r="S2499" s="12">
        <v>1.1100000000000001</v>
      </c>
      <c r="T2499" s="12">
        <v>1.1100000000000001</v>
      </c>
      <c r="U2499" s="12">
        <v>1.1100000000000001</v>
      </c>
      <c r="V2499" s="12">
        <v>1.1000000000000001</v>
      </c>
      <c r="W2499" s="12">
        <v>1.1000000000000001</v>
      </c>
      <c r="X2499" s="12">
        <v>1.1000000000000001</v>
      </c>
      <c r="Y2499" s="12">
        <v>1.1000000000000001</v>
      </c>
      <c r="Z2499" s="12">
        <v>1.1000000000000001</v>
      </c>
      <c r="AA2499" s="12">
        <v>1.1000000000000001</v>
      </c>
      <c r="AB2499" s="12">
        <v>1.1000000000000001</v>
      </c>
      <c r="AC2499" s="12">
        <v>1.0900000000000001</v>
      </c>
      <c r="AD2499" s="12">
        <v>1.0900000000000001</v>
      </c>
      <c r="AE2499" s="12">
        <v>1.0900000000000001</v>
      </c>
      <c r="AF2499" s="12">
        <v>1.0900000000000001</v>
      </c>
      <c r="AG2499" s="12">
        <v>1.0900000000000001</v>
      </c>
      <c r="AH2499" s="12">
        <v>1.0900000000000001</v>
      </c>
      <c r="AI2499" s="12">
        <v>1.0900000000000001</v>
      </c>
      <c r="AJ2499" s="12">
        <v>1.0900000000000001</v>
      </c>
      <c r="AK2499" s="12">
        <v>1.0900000000000001</v>
      </c>
    </row>
    <row r="2500" spans="1:37" s="12" customFormat="1" x14ac:dyDescent="0.3">
      <c r="A2500" s="12" t="str">
        <f t="shared" si="61"/>
        <v>SDGbaseTRAv2_UrbAS_IRTv2PQXcaofr</v>
      </c>
      <c r="B2500" s="10" t="s">
        <v>221</v>
      </c>
      <c r="C2500" s="11" t="s">
        <v>283</v>
      </c>
      <c r="D2500" s="15" t="s">
        <v>120</v>
      </c>
      <c r="E2500" s="12" t="s">
        <v>125</v>
      </c>
      <c r="F2500" s="12">
        <v>1.1000000000000001</v>
      </c>
      <c r="G2500" s="12">
        <v>1.1100000000000001</v>
      </c>
      <c r="H2500" s="12">
        <v>1.1000000000000001</v>
      </c>
      <c r="I2500" s="12">
        <v>1.1000000000000001</v>
      </c>
      <c r="J2500" s="12">
        <v>1.0900000000000001</v>
      </c>
      <c r="K2500" s="12">
        <v>1.0900000000000001</v>
      </c>
      <c r="L2500" s="12">
        <v>1.08</v>
      </c>
      <c r="M2500" s="12">
        <v>1.08</v>
      </c>
      <c r="N2500" s="12">
        <v>1.07</v>
      </c>
      <c r="O2500" s="12">
        <v>1.05</v>
      </c>
      <c r="P2500" s="12">
        <v>1.05</v>
      </c>
      <c r="Q2500" s="12">
        <v>1.05</v>
      </c>
      <c r="R2500" s="12">
        <v>1.04</v>
      </c>
      <c r="S2500" s="12">
        <v>1.04</v>
      </c>
      <c r="T2500" s="12">
        <v>1.04</v>
      </c>
      <c r="U2500" s="12">
        <v>1.03</v>
      </c>
      <c r="V2500" s="12">
        <v>1.03</v>
      </c>
      <c r="W2500" s="12">
        <v>1.02</v>
      </c>
      <c r="X2500" s="12">
        <v>1.02</v>
      </c>
      <c r="Y2500" s="12">
        <v>1.02</v>
      </c>
      <c r="Z2500" s="12">
        <v>1.02</v>
      </c>
      <c r="AA2500" s="12">
        <v>1.02</v>
      </c>
      <c r="AB2500" s="12">
        <v>1.02</v>
      </c>
      <c r="AC2500" s="12">
        <v>1.01</v>
      </c>
      <c r="AD2500" s="12">
        <v>1.01</v>
      </c>
      <c r="AE2500" s="12">
        <v>1.01</v>
      </c>
      <c r="AF2500" s="12">
        <v>1</v>
      </c>
      <c r="AG2500" s="12">
        <v>1</v>
      </c>
      <c r="AH2500" s="12">
        <v>1</v>
      </c>
      <c r="AI2500" s="12">
        <v>1</v>
      </c>
      <c r="AJ2500" s="12">
        <v>1</v>
      </c>
      <c r="AK2500" s="12">
        <v>1.01</v>
      </c>
    </row>
    <row r="2501" spans="1:37" s="12" customFormat="1" x14ac:dyDescent="0.3">
      <c r="A2501" s="12" t="str">
        <f t="shared" si="61"/>
        <v>SDGbaseTRAv2_UrbAS_IRTv2PQXcagra</v>
      </c>
      <c r="B2501" s="10" t="s">
        <v>221</v>
      </c>
      <c r="C2501" s="11" t="s">
        <v>283</v>
      </c>
      <c r="D2501" s="15" t="s">
        <v>120</v>
      </c>
      <c r="E2501" s="12" t="s">
        <v>126</v>
      </c>
      <c r="F2501" s="12">
        <v>1.1000000000000001</v>
      </c>
      <c r="G2501" s="12">
        <v>1.1399999999999999</v>
      </c>
      <c r="H2501" s="12">
        <v>1.1399999999999999</v>
      </c>
      <c r="I2501" s="12">
        <v>1.1399999999999999</v>
      </c>
      <c r="J2501" s="12">
        <v>1.1399999999999999</v>
      </c>
      <c r="K2501" s="12">
        <v>1.1399999999999999</v>
      </c>
      <c r="L2501" s="12">
        <v>1.1399999999999999</v>
      </c>
      <c r="M2501" s="12">
        <v>1.1399999999999999</v>
      </c>
      <c r="N2501" s="12">
        <v>1.1399999999999999</v>
      </c>
      <c r="O2501" s="12">
        <v>1.1299999999999999</v>
      </c>
      <c r="P2501" s="12">
        <v>1.1200000000000001</v>
      </c>
      <c r="Q2501" s="12">
        <v>1.1200000000000001</v>
      </c>
      <c r="R2501" s="12">
        <v>1.1299999999999999</v>
      </c>
      <c r="S2501" s="12">
        <v>1.1299999999999999</v>
      </c>
      <c r="T2501" s="12">
        <v>1.1299999999999999</v>
      </c>
      <c r="U2501" s="12">
        <v>1.1299999999999999</v>
      </c>
      <c r="V2501" s="12">
        <v>1.1299999999999999</v>
      </c>
      <c r="W2501" s="12">
        <v>1.1299999999999999</v>
      </c>
      <c r="X2501" s="12">
        <v>1.1299999999999999</v>
      </c>
      <c r="Y2501" s="12">
        <v>1.1299999999999999</v>
      </c>
      <c r="Z2501" s="12">
        <v>1.1299999999999999</v>
      </c>
      <c r="AA2501" s="12">
        <v>1.1299999999999999</v>
      </c>
      <c r="AB2501" s="12">
        <v>1.1200000000000001</v>
      </c>
      <c r="AC2501" s="12">
        <v>1.1200000000000001</v>
      </c>
      <c r="AD2501" s="12">
        <v>1.1200000000000001</v>
      </c>
      <c r="AE2501" s="12">
        <v>1.1200000000000001</v>
      </c>
      <c r="AF2501" s="12">
        <v>1.1100000000000001</v>
      </c>
      <c r="AG2501" s="12">
        <v>1.1200000000000001</v>
      </c>
      <c r="AH2501" s="12">
        <v>1.1200000000000001</v>
      </c>
      <c r="AI2501" s="12">
        <v>1.1299999999999999</v>
      </c>
      <c r="AJ2501" s="12">
        <v>1.1299999999999999</v>
      </c>
      <c r="AK2501" s="12">
        <v>1.1399999999999999</v>
      </c>
    </row>
    <row r="2502" spans="1:37" s="12" customFormat="1" x14ac:dyDescent="0.3">
      <c r="A2502" s="12" t="str">
        <f t="shared" si="61"/>
        <v>SDGbaseTRAv2_UrbAS_IRTv2PQXcaoil</v>
      </c>
      <c r="B2502" s="10" t="s">
        <v>221</v>
      </c>
      <c r="C2502" s="11" t="s">
        <v>283</v>
      </c>
      <c r="D2502" s="15" t="s">
        <v>120</v>
      </c>
      <c r="E2502" s="12" t="s">
        <v>127</v>
      </c>
      <c r="F2502" s="12">
        <v>1.18</v>
      </c>
      <c r="G2502" s="12">
        <v>1.1399999999999999</v>
      </c>
      <c r="H2502" s="12">
        <v>1.1499999999999999</v>
      </c>
      <c r="I2502" s="12">
        <v>1.1499999999999999</v>
      </c>
      <c r="J2502" s="12">
        <v>1.1599999999999999</v>
      </c>
      <c r="K2502" s="12">
        <v>1.1599999999999999</v>
      </c>
      <c r="L2502" s="12">
        <v>1.1599999999999999</v>
      </c>
      <c r="M2502" s="12">
        <v>1.1599999999999999</v>
      </c>
      <c r="N2502" s="12">
        <v>1.1599999999999999</v>
      </c>
      <c r="O2502" s="12">
        <v>1.17</v>
      </c>
      <c r="P2502" s="12">
        <v>1.17</v>
      </c>
      <c r="Q2502" s="12">
        <v>1.17</v>
      </c>
      <c r="R2502" s="12">
        <v>1.17</v>
      </c>
      <c r="S2502" s="12">
        <v>1.17</v>
      </c>
      <c r="T2502" s="12">
        <v>1.18</v>
      </c>
      <c r="U2502" s="12">
        <v>1.18</v>
      </c>
      <c r="V2502" s="12">
        <v>1.18</v>
      </c>
      <c r="W2502" s="12">
        <v>1.18</v>
      </c>
      <c r="X2502" s="12">
        <v>1.18</v>
      </c>
      <c r="Y2502" s="12">
        <v>1.18</v>
      </c>
      <c r="Z2502" s="12">
        <v>1.18</v>
      </c>
      <c r="AA2502" s="12">
        <v>1.18</v>
      </c>
      <c r="AB2502" s="12">
        <v>1.19</v>
      </c>
      <c r="AC2502" s="12">
        <v>1.19</v>
      </c>
      <c r="AD2502" s="12">
        <v>1.19</v>
      </c>
      <c r="AE2502" s="12">
        <v>1.19</v>
      </c>
      <c r="AF2502" s="12">
        <v>1.19</v>
      </c>
      <c r="AG2502" s="12">
        <v>1.19</v>
      </c>
      <c r="AH2502" s="12">
        <v>1.18</v>
      </c>
      <c r="AI2502" s="12">
        <v>1.17</v>
      </c>
      <c r="AJ2502" s="12">
        <v>1.1599999999999999</v>
      </c>
      <c r="AK2502" s="12">
        <v>1.1499999999999999</v>
      </c>
    </row>
    <row r="2503" spans="1:37" s="12" customFormat="1" x14ac:dyDescent="0.3">
      <c r="A2503" s="12" t="str">
        <f t="shared" si="61"/>
        <v>SDGbaseTRAv2_UrbAS_IRTv2PQXcatub</v>
      </c>
      <c r="B2503" s="10" t="s">
        <v>221</v>
      </c>
      <c r="C2503" s="11" t="s">
        <v>283</v>
      </c>
      <c r="D2503" s="15" t="s">
        <v>120</v>
      </c>
      <c r="E2503" s="12" t="s">
        <v>128</v>
      </c>
      <c r="F2503" s="12">
        <v>1.1100000000000001</v>
      </c>
      <c r="G2503" s="12">
        <v>1.1200000000000001</v>
      </c>
      <c r="H2503" s="12">
        <v>1.1200000000000001</v>
      </c>
      <c r="I2503" s="12">
        <v>1.1299999999999999</v>
      </c>
      <c r="J2503" s="12">
        <v>1.1299999999999999</v>
      </c>
      <c r="K2503" s="12">
        <v>1.1299999999999999</v>
      </c>
      <c r="L2503" s="12">
        <v>1.1200000000000001</v>
      </c>
      <c r="M2503" s="12">
        <v>1.1200000000000001</v>
      </c>
      <c r="N2503" s="12">
        <v>1.1200000000000001</v>
      </c>
      <c r="O2503" s="12">
        <v>1.1200000000000001</v>
      </c>
      <c r="P2503" s="12">
        <v>1.1200000000000001</v>
      </c>
      <c r="Q2503" s="12">
        <v>1.1200000000000001</v>
      </c>
      <c r="R2503" s="12">
        <v>1.1200000000000001</v>
      </c>
      <c r="S2503" s="12">
        <v>1.1100000000000001</v>
      </c>
      <c r="T2503" s="12">
        <v>1.1100000000000001</v>
      </c>
      <c r="U2503" s="12">
        <v>1.1100000000000001</v>
      </c>
      <c r="V2503" s="12">
        <v>1.1100000000000001</v>
      </c>
      <c r="W2503" s="12">
        <v>1.1100000000000001</v>
      </c>
      <c r="X2503" s="12">
        <v>1.1100000000000001</v>
      </c>
      <c r="Y2503" s="12">
        <v>1.1000000000000001</v>
      </c>
      <c r="Z2503" s="12">
        <v>1.1100000000000001</v>
      </c>
      <c r="AA2503" s="12">
        <v>1.1100000000000001</v>
      </c>
      <c r="AB2503" s="12">
        <v>1.1000000000000001</v>
      </c>
      <c r="AC2503" s="12">
        <v>1.1000000000000001</v>
      </c>
      <c r="AD2503" s="12">
        <v>1.1000000000000001</v>
      </c>
      <c r="AE2503" s="12">
        <v>1.1000000000000001</v>
      </c>
      <c r="AF2503" s="12">
        <v>1.1000000000000001</v>
      </c>
      <c r="AG2503" s="12">
        <v>1.1000000000000001</v>
      </c>
      <c r="AH2503" s="12">
        <v>1.1000000000000001</v>
      </c>
      <c r="AI2503" s="12">
        <v>1.1000000000000001</v>
      </c>
      <c r="AJ2503" s="12">
        <v>1.1000000000000001</v>
      </c>
      <c r="AK2503" s="12">
        <v>1.1100000000000001</v>
      </c>
    </row>
    <row r="2504" spans="1:37" s="12" customFormat="1" x14ac:dyDescent="0.3">
      <c r="A2504" s="12" t="str">
        <f t="shared" si="61"/>
        <v>SDGbaseTRAv2_UrbAS_IRTv2PQXcapul</v>
      </c>
      <c r="B2504" s="10" t="s">
        <v>221</v>
      </c>
      <c r="C2504" s="11" t="s">
        <v>283</v>
      </c>
      <c r="D2504" s="15" t="s">
        <v>120</v>
      </c>
      <c r="E2504" s="12" t="s">
        <v>129</v>
      </c>
      <c r="F2504" s="12">
        <v>1.06</v>
      </c>
      <c r="G2504" s="12">
        <v>1.06</v>
      </c>
      <c r="H2504" s="12">
        <v>1.06</v>
      </c>
      <c r="I2504" s="12">
        <v>1.06</v>
      </c>
      <c r="J2504" s="12">
        <v>1.06</v>
      </c>
      <c r="K2504" s="12">
        <v>1.06</v>
      </c>
      <c r="L2504" s="12">
        <v>1.06</v>
      </c>
      <c r="M2504" s="12">
        <v>1.06</v>
      </c>
      <c r="N2504" s="12">
        <v>1.06</v>
      </c>
      <c r="O2504" s="12">
        <v>1.08</v>
      </c>
      <c r="P2504" s="12">
        <v>1.08</v>
      </c>
      <c r="Q2504" s="12">
        <v>1.08</v>
      </c>
      <c r="R2504" s="12">
        <v>1.08</v>
      </c>
      <c r="S2504" s="12">
        <v>1.08</v>
      </c>
      <c r="T2504" s="12">
        <v>1.08</v>
      </c>
      <c r="U2504" s="12">
        <v>1.08</v>
      </c>
      <c r="V2504" s="12">
        <v>1.08</v>
      </c>
      <c r="W2504" s="12">
        <v>1.08</v>
      </c>
      <c r="X2504" s="12">
        <v>1.08</v>
      </c>
      <c r="Y2504" s="12">
        <v>1.08</v>
      </c>
      <c r="Z2504" s="12">
        <v>1.08</v>
      </c>
      <c r="AA2504" s="12">
        <v>1.08</v>
      </c>
      <c r="AB2504" s="12">
        <v>1.08</v>
      </c>
      <c r="AC2504" s="12">
        <v>1.08</v>
      </c>
      <c r="AD2504" s="12">
        <v>1.08</v>
      </c>
      <c r="AE2504" s="12">
        <v>1.08</v>
      </c>
      <c r="AF2504" s="12">
        <v>1.08</v>
      </c>
      <c r="AG2504" s="12">
        <v>1.08</v>
      </c>
      <c r="AH2504" s="12">
        <v>1.07</v>
      </c>
      <c r="AI2504" s="12">
        <v>1.06</v>
      </c>
      <c r="AJ2504" s="12">
        <v>1.06</v>
      </c>
      <c r="AK2504" s="12">
        <v>1.05</v>
      </c>
    </row>
    <row r="2505" spans="1:37" s="12" customFormat="1" x14ac:dyDescent="0.3">
      <c r="A2505" s="12" t="str">
        <f t="shared" si="61"/>
        <v>SDGbaseTRAv2_UrbAS_IRTv2PQXcasug</v>
      </c>
      <c r="B2505" s="10" t="s">
        <v>221</v>
      </c>
      <c r="C2505" s="11" t="s">
        <v>283</v>
      </c>
      <c r="D2505" s="15" t="s">
        <v>120</v>
      </c>
      <c r="E2505" s="12" t="s">
        <v>130</v>
      </c>
      <c r="F2505" s="12">
        <v>1.17</v>
      </c>
      <c r="G2505" s="12">
        <v>1.17</v>
      </c>
      <c r="H2505" s="12">
        <v>1.1499999999999999</v>
      </c>
      <c r="I2505" s="12">
        <v>1.1499999999999999</v>
      </c>
      <c r="J2505" s="12">
        <v>1.1399999999999999</v>
      </c>
      <c r="K2505" s="12">
        <v>1.1299999999999999</v>
      </c>
      <c r="L2505" s="12">
        <v>1.1299999999999999</v>
      </c>
      <c r="M2505" s="12">
        <v>1.1299999999999999</v>
      </c>
      <c r="N2505" s="12">
        <v>1.1200000000000001</v>
      </c>
      <c r="O2505" s="12">
        <v>1.1200000000000001</v>
      </c>
      <c r="P2505" s="12">
        <v>1.1200000000000001</v>
      </c>
      <c r="Q2505" s="12">
        <v>1.1200000000000001</v>
      </c>
      <c r="R2505" s="12">
        <v>1.1200000000000001</v>
      </c>
      <c r="S2505" s="12">
        <v>1.1100000000000001</v>
      </c>
      <c r="T2505" s="12">
        <v>1.1100000000000001</v>
      </c>
      <c r="U2505" s="12">
        <v>1.1100000000000001</v>
      </c>
      <c r="V2505" s="12">
        <v>1.1000000000000001</v>
      </c>
      <c r="W2505" s="12">
        <v>1.1000000000000001</v>
      </c>
      <c r="X2505" s="12">
        <v>1.1000000000000001</v>
      </c>
      <c r="Y2505" s="12">
        <v>1.0900000000000001</v>
      </c>
      <c r="Z2505" s="12">
        <v>1.0900000000000001</v>
      </c>
      <c r="AA2505" s="12">
        <v>1.0900000000000001</v>
      </c>
      <c r="AB2505" s="12">
        <v>1.0900000000000001</v>
      </c>
      <c r="AC2505" s="12">
        <v>1.08</v>
      </c>
      <c r="AD2505" s="12">
        <v>1.08</v>
      </c>
      <c r="AE2505" s="12">
        <v>1.07</v>
      </c>
      <c r="AF2505" s="12">
        <v>1.07</v>
      </c>
      <c r="AG2505" s="12">
        <v>1.07</v>
      </c>
      <c r="AH2505" s="12">
        <v>1.06</v>
      </c>
      <c r="AI2505" s="12">
        <v>1.05</v>
      </c>
      <c r="AJ2505" s="12">
        <v>1.05</v>
      </c>
      <c r="AK2505" s="12">
        <v>1.04</v>
      </c>
    </row>
    <row r="2506" spans="1:37" s="12" customFormat="1" x14ac:dyDescent="0.3">
      <c r="A2506" s="12" t="str">
        <f t="shared" si="61"/>
        <v>SDGbaseTRAv2_UrbAS_IRTv2PQXcaoth</v>
      </c>
      <c r="B2506" s="10" t="s">
        <v>221</v>
      </c>
      <c r="C2506" s="11" t="s">
        <v>283</v>
      </c>
      <c r="D2506" s="15" t="s">
        <v>120</v>
      </c>
      <c r="E2506" s="12" t="s">
        <v>131</v>
      </c>
      <c r="F2506" s="12">
        <v>1.1399999999999999</v>
      </c>
      <c r="G2506" s="12">
        <v>1.0900000000000001</v>
      </c>
      <c r="H2506" s="12">
        <v>1.1100000000000001</v>
      </c>
      <c r="I2506" s="12">
        <v>1.1200000000000001</v>
      </c>
      <c r="J2506" s="12">
        <v>1.1299999999999999</v>
      </c>
      <c r="K2506" s="12">
        <v>1.1399999999999999</v>
      </c>
      <c r="L2506" s="12">
        <v>1.1499999999999999</v>
      </c>
      <c r="M2506" s="12">
        <v>1.17</v>
      </c>
      <c r="N2506" s="12">
        <v>1.18</v>
      </c>
      <c r="O2506" s="12">
        <v>1.24</v>
      </c>
      <c r="P2506" s="12">
        <v>1.25</v>
      </c>
      <c r="Q2506" s="12">
        <v>1.25</v>
      </c>
      <c r="R2506" s="12">
        <v>1.26</v>
      </c>
      <c r="S2506" s="12">
        <v>1.28</v>
      </c>
      <c r="T2506" s="12">
        <v>1.29</v>
      </c>
      <c r="U2506" s="12">
        <v>1.31</v>
      </c>
      <c r="V2506" s="12">
        <v>1.33</v>
      </c>
      <c r="W2506" s="12">
        <v>1.35</v>
      </c>
      <c r="X2506" s="12">
        <v>1.38</v>
      </c>
      <c r="Y2506" s="12">
        <v>1.4</v>
      </c>
      <c r="Z2506" s="12">
        <v>1.41</v>
      </c>
      <c r="AA2506" s="12">
        <v>1.42</v>
      </c>
      <c r="AB2506" s="12">
        <v>1.44</v>
      </c>
      <c r="AC2506" s="12">
        <v>1.46</v>
      </c>
      <c r="AD2506" s="12">
        <v>1.47</v>
      </c>
      <c r="AE2506" s="12">
        <v>1.48</v>
      </c>
      <c r="AF2506" s="12">
        <v>1.49</v>
      </c>
      <c r="AG2506" s="12">
        <v>1.52</v>
      </c>
      <c r="AH2506" s="12">
        <v>1.49</v>
      </c>
      <c r="AI2506" s="12">
        <v>1.46</v>
      </c>
      <c r="AJ2506" s="12">
        <v>1.42</v>
      </c>
      <c r="AK2506" s="12">
        <v>1.39</v>
      </c>
    </row>
    <row r="2507" spans="1:37" s="12" customFormat="1" x14ac:dyDescent="0.3">
      <c r="A2507" s="12" t="str">
        <f t="shared" si="61"/>
        <v>SDGbaseTRAv2_UrbAS_IRTv2PQXclani</v>
      </c>
      <c r="B2507" s="10" t="s">
        <v>221</v>
      </c>
      <c r="C2507" s="11" t="s">
        <v>283</v>
      </c>
      <c r="D2507" s="15" t="s">
        <v>120</v>
      </c>
      <c r="E2507" s="12" t="s">
        <v>132</v>
      </c>
      <c r="F2507" s="12">
        <v>1.23</v>
      </c>
      <c r="G2507" s="12">
        <v>1.1200000000000001</v>
      </c>
      <c r="H2507" s="12">
        <v>1.1599999999999999</v>
      </c>
      <c r="I2507" s="12">
        <v>1.17</v>
      </c>
      <c r="J2507" s="12">
        <v>1.18</v>
      </c>
      <c r="K2507" s="12">
        <v>1.19</v>
      </c>
      <c r="L2507" s="12">
        <v>1.19</v>
      </c>
      <c r="M2507" s="12">
        <v>1.19</v>
      </c>
      <c r="N2507" s="12">
        <v>1.19</v>
      </c>
      <c r="O2507" s="12">
        <v>1.21</v>
      </c>
      <c r="P2507" s="12">
        <v>1.2</v>
      </c>
      <c r="Q2507" s="12">
        <v>1.19</v>
      </c>
      <c r="R2507" s="12">
        <v>1.2</v>
      </c>
      <c r="S2507" s="12">
        <v>1.2</v>
      </c>
      <c r="T2507" s="12">
        <v>1.21</v>
      </c>
      <c r="U2507" s="12">
        <v>1.21</v>
      </c>
      <c r="V2507" s="12">
        <v>1.21</v>
      </c>
      <c r="W2507" s="12">
        <v>1.21</v>
      </c>
      <c r="X2507" s="12">
        <v>1.21</v>
      </c>
      <c r="Y2507" s="12">
        <v>1.21</v>
      </c>
      <c r="Z2507" s="12">
        <v>1.21</v>
      </c>
      <c r="AA2507" s="12">
        <v>1.2</v>
      </c>
      <c r="AB2507" s="12">
        <v>1.2</v>
      </c>
      <c r="AC2507" s="12">
        <v>1.2</v>
      </c>
      <c r="AD2507" s="12">
        <v>1.2</v>
      </c>
      <c r="AE2507" s="12">
        <v>1.19</v>
      </c>
      <c r="AF2507" s="12">
        <v>1.19</v>
      </c>
      <c r="AG2507" s="12">
        <v>1.2</v>
      </c>
      <c r="AH2507" s="12">
        <v>1.22</v>
      </c>
      <c r="AI2507" s="12">
        <v>1.24</v>
      </c>
      <c r="AJ2507" s="12">
        <v>1.24</v>
      </c>
      <c r="AK2507" s="12">
        <v>1.25</v>
      </c>
    </row>
    <row r="2508" spans="1:37" s="12" customFormat="1" x14ac:dyDescent="0.3">
      <c r="A2508" s="12" t="str">
        <f t="shared" si="61"/>
        <v>SDGbaseTRAv2_UrbAS_IRTv2PQXcfore</v>
      </c>
      <c r="B2508" s="10" t="s">
        <v>221</v>
      </c>
      <c r="C2508" s="11" t="s">
        <v>283</v>
      </c>
      <c r="D2508" s="15" t="s">
        <v>120</v>
      </c>
      <c r="E2508" s="12" t="s">
        <v>133</v>
      </c>
      <c r="F2508" s="12">
        <v>1.1499999999999999</v>
      </c>
      <c r="G2508" s="12">
        <v>1.1499999999999999</v>
      </c>
      <c r="H2508" s="12">
        <v>1.1399999999999999</v>
      </c>
      <c r="I2508" s="12">
        <v>1.1499999999999999</v>
      </c>
      <c r="J2508" s="12">
        <v>1.1499999999999999</v>
      </c>
      <c r="K2508" s="12">
        <v>1.1499999999999999</v>
      </c>
      <c r="L2508" s="12">
        <v>1.1399999999999999</v>
      </c>
      <c r="M2508" s="12">
        <v>1.1399999999999999</v>
      </c>
      <c r="N2508" s="12">
        <v>1.1399999999999999</v>
      </c>
      <c r="O2508" s="12">
        <v>1.1399999999999999</v>
      </c>
      <c r="P2508" s="12">
        <v>1.1399999999999999</v>
      </c>
      <c r="Q2508" s="12">
        <v>1.1399999999999999</v>
      </c>
      <c r="R2508" s="12">
        <v>1.1399999999999999</v>
      </c>
      <c r="S2508" s="12">
        <v>1.1399999999999999</v>
      </c>
      <c r="T2508" s="12">
        <v>1.1399999999999999</v>
      </c>
      <c r="U2508" s="12">
        <v>1.1399999999999999</v>
      </c>
      <c r="V2508" s="12">
        <v>1.1399999999999999</v>
      </c>
      <c r="W2508" s="12">
        <v>1.1399999999999999</v>
      </c>
      <c r="X2508" s="12">
        <v>1.1399999999999999</v>
      </c>
      <c r="Y2508" s="12">
        <v>1.1399999999999999</v>
      </c>
      <c r="Z2508" s="12">
        <v>1.1399999999999999</v>
      </c>
      <c r="AA2508" s="12">
        <v>1.1399999999999999</v>
      </c>
      <c r="AB2508" s="12">
        <v>1.1299999999999999</v>
      </c>
      <c r="AC2508" s="12">
        <v>1.1299999999999999</v>
      </c>
      <c r="AD2508" s="12">
        <v>1.1299999999999999</v>
      </c>
      <c r="AE2508" s="12">
        <v>1.1299999999999999</v>
      </c>
      <c r="AF2508" s="12">
        <v>1.1299999999999999</v>
      </c>
      <c r="AG2508" s="12">
        <v>1.1299999999999999</v>
      </c>
      <c r="AH2508" s="12">
        <v>1.1299999999999999</v>
      </c>
      <c r="AI2508" s="12">
        <v>1.1399999999999999</v>
      </c>
      <c r="AJ2508" s="12">
        <v>1.1399999999999999</v>
      </c>
      <c r="AK2508" s="12">
        <v>1.1499999999999999</v>
      </c>
    </row>
    <row r="2509" spans="1:37" s="12" customFormat="1" x14ac:dyDescent="0.3">
      <c r="A2509" s="12" t="str">
        <f t="shared" si="61"/>
        <v>SDGbaseTRAv2_UrbAS_IRTv2PQXcfish</v>
      </c>
      <c r="B2509" s="10" t="s">
        <v>221</v>
      </c>
      <c r="C2509" s="11" t="s">
        <v>283</v>
      </c>
      <c r="D2509" s="15" t="s">
        <v>120</v>
      </c>
      <c r="E2509" s="12" t="s">
        <v>134</v>
      </c>
      <c r="F2509" s="12">
        <v>1.27</v>
      </c>
      <c r="G2509" s="12">
        <v>1.2</v>
      </c>
      <c r="H2509" s="12">
        <v>1.2</v>
      </c>
      <c r="I2509" s="12">
        <v>1.19</v>
      </c>
      <c r="J2509" s="12">
        <v>1.19</v>
      </c>
      <c r="K2509" s="12">
        <v>1.19</v>
      </c>
      <c r="L2509" s="12">
        <v>1.18</v>
      </c>
      <c r="M2509" s="12">
        <v>1.18</v>
      </c>
      <c r="N2509" s="12">
        <v>1.18</v>
      </c>
      <c r="O2509" s="12">
        <v>1.2</v>
      </c>
      <c r="P2509" s="12">
        <v>1.19</v>
      </c>
      <c r="Q2509" s="12">
        <v>1.18</v>
      </c>
      <c r="R2509" s="12">
        <v>1.18</v>
      </c>
      <c r="S2509" s="12">
        <v>1.18</v>
      </c>
      <c r="T2509" s="12">
        <v>1.18</v>
      </c>
      <c r="U2509" s="12">
        <v>1.19</v>
      </c>
      <c r="V2509" s="12">
        <v>1.19</v>
      </c>
      <c r="W2509" s="12">
        <v>1.19</v>
      </c>
      <c r="X2509" s="12">
        <v>1.19</v>
      </c>
      <c r="Y2509" s="12">
        <v>1.19</v>
      </c>
      <c r="Z2509" s="12">
        <v>1.19</v>
      </c>
      <c r="AA2509" s="12">
        <v>1.19</v>
      </c>
      <c r="AB2509" s="12">
        <v>1.19</v>
      </c>
      <c r="AC2509" s="12">
        <v>1.18</v>
      </c>
      <c r="AD2509" s="12">
        <v>1.18</v>
      </c>
      <c r="AE2509" s="12">
        <v>1.18</v>
      </c>
      <c r="AF2509" s="12">
        <v>1.18</v>
      </c>
      <c r="AG2509" s="12">
        <v>1.18</v>
      </c>
      <c r="AH2509" s="12">
        <v>1.19</v>
      </c>
      <c r="AI2509" s="12">
        <v>1.2</v>
      </c>
      <c r="AJ2509" s="12">
        <v>1.2</v>
      </c>
      <c r="AK2509" s="12">
        <v>1.21</v>
      </c>
    </row>
    <row r="2510" spans="1:37" s="12" customFormat="1" x14ac:dyDescent="0.3">
      <c r="A2510" s="12" t="str">
        <f t="shared" si="61"/>
        <v>SDGbaseTRAv2_UrbAS_IRTv2PQXccoal-low</v>
      </c>
      <c r="B2510" s="10" t="s">
        <v>221</v>
      </c>
      <c r="C2510" s="11" t="s">
        <v>283</v>
      </c>
      <c r="D2510" s="15" t="s">
        <v>120</v>
      </c>
      <c r="E2510" s="12" t="s">
        <v>135</v>
      </c>
      <c r="F2510" s="12">
        <v>0.02</v>
      </c>
      <c r="G2510" s="12">
        <v>0.02</v>
      </c>
      <c r="H2510" s="12">
        <v>0.02</v>
      </c>
      <c r="I2510" s="12">
        <v>0.02</v>
      </c>
      <c r="J2510" s="12">
        <v>0.02</v>
      </c>
      <c r="K2510" s="12">
        <v>0.02</v>
      </c>
      <c r="L2510" s="12">
        <v>0.02</v>
      </c>
      <c r="M2510" s="12">
        <v>0.02</v>
      </c>
      <c r="N2510" s="12">
        <v>0.02</v>
      </c>
      <c r="O2510" s="12">
        <v>0.02</v>
      </c>
      <c r="P2510" s="12">
        <v>0.02</v>
      </c>
      <c r="Q2510" s="12">
        <v>0.02</v>
      </c>
      <c r="R2510" s="12">
        <v>0.02</v>
      </c>
      <c r="S2510" s="12">
        <v>0.02</v>
      </c>
      <c r="T2510" s="12">
        <v>0.02</v>
      </c>
      <c r="U2510" s="12">
        <v>0.02</v>
      </c>
      <c r="V2510" s="12">
        <v>0.02</v>
      </c>
      <c r="W2510" s="12">
        <v>0.02</v>
      </c>
      <c r="X2510" s="12">
        <v>0.02</v>
      </c>
      <c r="Y2510" s="12">
        <v>0.02</v>
      </c>
      <c r="Z2510" s="12">
        <v>0.02</v>
      </c>
      <c r="AA2510" s="12">
        <v>0.02</v>
      </c>
      <c r="AB2510" s="12">
        <v>0.02</v>
      </c>
      <c r="AC2510" s="12">
        <v>0.02</v>
      </c>
      <c r="AD2510" s="12">
        <v>0.02</v>
      </c>
      <c r="AE2510" s="12">
        <v>0.02</v>
      </c>
      <c r="AF2510" s="12">
        <v>0.02</v>
      </c>
      <c r="AG2510" s="12">
        <v>0.02</v>
      </c>
      <c r="AH2510" s="12">
        <v>0.02</v>
      </c>
      <c r="AI2510" s="12">
        <v>0.02</v>
      </c>
      <c r="AJ2510" s="12">
        <v>0.02</v>
      </c>
      <c r="AK2510" s="12">
        <v>0.02</v>
      </c>
    </row>
    <row r="2511" spans="1:37" s="12" customFormat="1" x14ac:dyDescent="0.3">
      <c r="A2511" s="12" t="str">
        <f t="shared" si="61"/>
        <v>SDGbaseTRAv2_UrbAS_IRTv2PQXccoal-hgh</v>
      </c>
      <c r="B2511" s="10" t="s">
        <v>221</v>
      </c>
      <c r="C2511" s="11" t="s">
        <v>283</v>
      </c>
      <c r="D2511" s="15" t="s">
        <v>120</v>
      </c>
      <c r="E2511" s="12" t="s">
        <v>136</v>
      </c>
      <c r="F2511" s="12">
        <v>0.04</v>
      </c>
      <c r="G2511" s="12">
        <v>0.04</v>
      </c>
      <c r="H2511" s="12">
        <v>0.04</v>
      </c>
      <c r="I2511" s="12">
        <v>0.04</v>
      </c>
      <c r="J2511" s="12">
        <v>0.04</v>
      </c>
      <c r="K2511" s="12">
        <v>0.04</v>
      </c>
      <c r="L2511" s="12">
        <v>0.04</v>
      </c>
      <c r="M2511" s="12">
        <v>0.04</v>
      </c>
      <c r="N2511" s="12">
        <v>0.04</v>
      </c>
      <c r="O2511" s="12">
        <v>0.04</v>
      </c>
      <c r="P2511" s="12">
        <v>0.04</v>
      </c>
      <c r="Q2511" s="12">
        <v>0.04</v>
      </c>
      <c r="R2511" s="12">
        <v>0.04</v>
      </c>
      <c r="S2511" s="12">
        <v>0.04</v>
      </c>
      <c r="T2511" s="12">
        <v>0.04</v>
      </c>
      <c r="U2511" s="12">
        <v>0.04</v>
      </c>
      <c r="V2511" s="12">
        <v>0.04</v>
      </c>
      <c r="W2511" s="12">
        <v>0.04</v>
      </c>
      <c r="X2511" s="12">
        <v>0.04</v>
      </c>
      <c r="Y2511" s="12">
        <v>0.04</v>
      </c>
      <c r="Z2511" s="12">
        <v>0.04</v>
      </c>
      <c r="AA2511" s="12">
        <v>0.04</v>
      </c>
      <c r="AB2511" s="12">
        <v>0.04</v>
      </c>
      <c r="AC2511" s="12">
        <v>0.04</v>
      </c>
      <c r="AD2511" s="12">
        <v>0.04</v>
      </c>
      <c r="AE2511" s="12">
        <v>0.04</v>
      </c>
      <c r="AF2511" s="12">
        <v>0.04</v>
      </c>
      <c r="AG2511" s="12">
        <v>0.04</v>
      </c>
      <c r="AH2511" s="12">
        <v>0.04</v>
      </c>
      <c r="AI2511" s="12">
        <v>0.04</v>
      </c>
      <c r="AJ2511" s="12">
        <v>0.04</v>
      </c>
      <c r="AK2511" s="12">
        <v>0.04</v>
      </c>
    </row>
    <row r="2512" spans="1:37" s="12" customFormat="1" x14ac:dyDescent="0.3">
      <c r="A2512" s="12" t="str">
        <f t="shared" si="61"/>
        <v>SDGbaseTRAv2_UrbAS_IRTv2PQXccoil</v>
      </c>
      <c r="B2512" s="10" t="s">
        <v>221</v>
      </c>
      <c r="C2512" s="11" t="s">
        <v>283</v>
      </c>
      <c r="D2512" s="15" t="s">
        <v>120</v>
      </c>
      <c r="E2512" s="12" t="s">
        <v>137</v>
      </c>
      <c r="F2512" s="12">
        <v>0.13</v>
      </c>
      <c r="G2512" s="12">
        <v>0.14000000000000001</v>
      </c>
      <c r="H2512" s="12">
        <v>0.14000000000000001</v>
      </c>
      <c r="I2512" s="12">
        <v>0.14000000000000001</v>
      </c>
      <c r="J2512" s="12">
        <v>0.14000000000000001</v>
      </c>
      <c r="K2512" s="12">
        <v>0.14000000000000001</v>
      </c>
      <c r="L2512" s="12">
        <v>0.14000000000000001</v>
      </c>
      <c r="M2512" s="12">
        <v>0.14000000000000001</v>
      </c>
      <c r="N2512" s="12">
        <v>0.14000000000000001</v>
      </c>
      <c r="O2512" s="12">
        <v>0.15</v>
      </c>
      <c r="P2512" s="12">
        <v>0.15</v>
      </c>
      <c r="Q2512" s="12">
        <v>0.15</v>
      </c>
      <c r="R2512" s="12">
        <v>0.15</v>
      </c>
      <c r="S2512" s="12">
        <v>0.15</v>
      </c>
      <c r="T2512" s="12">
        <v>0.15</v>
      </c>
      <c r="U2512" s="12">
        <v>0.15</v>
      </c>
      <c r="V2512" s="12">
        <v>0.15</v>
      </c>
      <c r="W2512" s="12">
        <v>0.15</v>
      </c>
      <c r="X2512" s="12">
        <v>0.15</v>
      </c>
      <c r="Y2512" s="12">
        <v>0.15</v>
      </c>
      <c r="Z2512" s="12">
        <v>0.15</v>
      </c>
      <c r="AA2512" s="12">
        <v>0.15</v>
      </c>
      <c r="AB2512" s="12">
        <v>0.15</v>
      </c>
      <c r="AC2512" s="12">
        <v>0.15</v>
      </c>
      <c r="AD2512" s="12">
        <v>0.15</v>
      </c>
      <c r="AE2512" s="12">
        <v>0.15</v>
      </c>
      <c r="AF2512" s="12">
        <v>0.15</v>
      </c>
      <c r="AG2512" s="12">
        <v>0.15</v>
      </c>
      <c r="AH2512" s="12">
        <v>0.15</v>
      </c>
      <c r="AI2512" s="12">
        <v>0.15</v>
      </c>
      <c r="AJ2512" s="12">
        <v>0.15</v>
      </c>
      <c r="AK2512" s="12">
        <v>0.14000000000000001</v>
      </c>
    </row>
    <row r="2513" spans="1:37" s="12" customFormat="1" x14ac:dyDescent="0.3">
      <c r="A2513" s="12" t="str">
        <f t="shared" si="61"/>
        <v>SDGbaseTRAv2_UrbAS_IRTv2PQXcngas</v>
      </c>
      <c r="B2513" s="10" t="s">
        <v>221</v>
      </c>
      <c r="C2513" s="11" t="s">
        <v>283</v>
      </c>
      <c r="D2513" s="15" t="s">
        <v>120</v>
      </c>
      <c r="E2513" s="12" t="s">
        <v>138</v>
      </c>
      <c r="F2513" s="12">
        <v>0.04</v>
      </c>
      <c r="G2513" s="12">
        <v>0.04</v>
      </c>
      <c r="H2513" s="12">
        <v>0.04</v>
      </c>
      <c r="I2513" s="12">
        <v>0.04</v>
      </c>
      <c r="J2513" s="12">
        <v>0.04</v>
      </c>
      <c r="K2513" s="12">
        <v>0.04</v>
      </c>
      <c r="L2513" s="12">
        <v>0.04</v>
      </c>
      <c r="M2513" s="12">
        <v>0.04</v>
      </c>
      <c r="N2513" s="12">
        <v>0.04</v>
      </c>
      <c r="O2513" s="12">
        <v>0.04</v>
      </c>
      <c r="P2513" s="12">
        <v>0.04</v>
      </c>
      <c r="Q2513" s="12">
        <v>0.04</v>
      </c>
      <c r="R2513" s="12">
        <v>0.04</v>
      </c>
      <c r="S2513" s="12">
        <v>0.04</v>
      </c>
      <c r="T2513" s="12">
        <v>0.04</v>
      </c>
      <c r="U2513" s="12">
        <v>0.04</v>
      </c>
      <c r="V2513" s="12">
        <v>0.04</v>
      </c>
      <c r="W2513" s="12">
        <v>0.04</v>
      </c>
      <c r="X2513" s="12">
        <v>0.04</v>
      </c>
      <c r="Y2513" s="12">
        <v>0.04</v>
      </c>
      <c r="Z2513" s="12">
        <v>0.04</v>
      </c>
      <c r="AA2513" s="12">
        <v>0.04</v>
      </c>
      <c r="AB2513" s="12">
        <v>0.04</v>
      </c>
      <c r="AC2513" s="12">
        <v>0.04</v>
      </c>
      <c r="AD2513" s="12">
        <v>0.04</v>
      </c>
      <c r="AE2513" s="12">
        <v>0.04</v>
      </c>
      <c r="AF2513" s="12">
        <v>0.04</v>
      </c>
      <c r="AG2513" s="12">
        <v>0.04</v>
      </c>
      <c r="AH2513" s="12">
        <v>0.04</v>
      </c>
      <c r="AI2513" s="12">
        <v>0.04</v>
      </c>
      <c r="AJ2513" s="12">
        <v>0.04</v>
      </c>
      <c r="AK2513" s="12">
        <v>0.04</v>
      </c>
    </row>
    <row r="2514" spans="1:37" s="12" customFormat="1" x14ac:dyDescent="0.3">
      <c r="A2514" s="12" t="str">
        <f t="shared" si="61"/>
        <v>SDGbaseTRAv2_UrbAS_IRTv2PQXcpgm</v>
      </c>
      <c r="B2514" s="10" t="s">
        <v>221</v>
      </c>
      <c r="C2514" s="11" t="s">
        <v>283</v>
      </c>
      <c r="D2514" s="15" t="s">
        <v>120</v>
      </c>
      <c r="E2514" s="12" t="s">
        <v>139</v>
      </c>
      <c r="F2514" s="12">
        <v>1</v>
      </c>
      <c r="G2514" s="12">
        <v>-1.44</v>
      </c>
      <c r="H2514" s="12">
        <v>-0.65</v>
      </c>
      <c r="I2514" s="12">
        <v>0.47</v>
      </c>
      <c r="J2514" s="12">
        <v>1.23</v>
      </c>
      <c r="K2514" s="12">
        <v>1.63</v>
      </c>
      <c r="L2514" s="12">
        <v>1.66</v>
      </c>
      <c r="M2514" s="12">
        <v>0.72</v>
      </c>
      <c r="N2514" s="12">
        <v>0.28999999999999998</v>
      </c>
      <c r="O2514" s="12">
        <v>-0.45</v>
      </c>
      <c r="P2514" s="12">
        <v>-0.59</v>
      </c>
      <c r="Q2514" s="12">
        <v>-0.56999999999999995</v>
      </c>
      <c r="R2514" s="12">
        <v>-0.34</v>
      </c>
      <c r="S2514" s="12">
        <v>-0.19</v>
      </c>
      <c r="T2514" s="12">
        <v>-0.13</v>
      </c>
      <c r="U2514" s="12">
        <v>-0.14000000000000001</v>
      </c>
      <c r="V2514" s="12">
        <v>-0.06</v>
      </c>
      <c r="W2514" s="12">
        <v>-0.03</v>
      </c>
      <c r="X2514" s="12">
        <v>-0.06</v>
      </c>
      <c r="Y2514" s="12">
        <v>-0.02</v>
      </c>
      <c r="Z2514" s="12">
        <v>-0.15</v>
      </c>
      <c r="AA2514" s="12">
        <v>-0.25</v>
      </c>
      <c r="AB2514" s="12">
        <v>3.21</v>
      </c>
      <c r="AC2514" s="12">
        <v>5.04</v>
      </c>
      <c r="AD2514" s="12">
        <v>5.07</v>
      </c>
      <c r="AE2514" s="12">
        <v>4.74</v>
      </c>
      <c r="AF2514" s="12">
        <v>4.33</v>
      </c>
      <c r="AG2514" s="12">
        <v>4.3899999999999997</v>
      </c>
      <c r="AH2514" s="12">
        <v>8.34</v>
      </c>
      <c r="AI2514" s="12">
        <v>12.24</v>
      </c>
      <c r="AJ2514" s="12">
        <v>14.16</v>
      </c>
      <c r="AK2514" s="12">
        <v>15.66</v>
      </c>
    </row>
    <row r="2515" spans="1:37" s="12" customFormat="1" x14ac:dyDescent="0.3">
      <c r="A2515" s="12" t="str">
        <f t="shared" si="61"/>
        <v>SDGbaseTRAv2_UrbAS_IRTv2PQXcmore</v>
      </c>
      <c r="B2515" s="10" t="s">
        <v>221</v>
      </c>
      <c r="C2515" s="11" t="s">
        <v>283</v>
      </c>
      <c r="D2515" s="15" t="s">
        <v>120</v>
      </c>
      <c r="E2515" s="12" t="s">
        <v>140</v>
      </c>
      <c r="F2515" s="12">
        <v>0.97</v>
      </c>
      <c r="G2515" s="12">
        <v>0.99</v>
      </c>
      <c r="H2515" s="12">
        <v>1</v>
      </c>
      <c r="I2515" s="12">
        <v>1</v>
      </c>
      <c r="J2515" s="12">
        <v>1</v>
      </c>
      <c r="K2515" s="12">
        <v>1</v>
      </c>
      <c r="L2515" s="12">
        <v>1</v>
      </c>
      <c r="M2515" s="12">
        <v>1.01</v>
      </c>
      <c r="N2515" s="12">
        <v>1.01</v>
      </c>
      <c r="O2515" s="12">
        <v>1.05</v>
      </c>
      <c r="P2515" s="12">
        <v>1.06</v>
      </c>
      <c r="Q2515" s="12">
        <v>1.06</v>
      </c>
      <c r="R2515" s="12">
        <v>1.06</v>
      </c>
      <c r="S2515" s="12">
        <v>1.06</v>
      </c>
      <c r="T2515" s="12">
        <v>1.06</v>
      </c>
      <c r="U2515" s="12">
        <v>1.06</v>
      </c>
      <c r="V2515" s="12">
        <v>1.06</v>
      </c>
      <c r="W2515" s="12">
        <v>1.06</v>
      </c>
      <c r="X2515" s="12">
        <v>1.06</v>
      </c>
      <c r="Y2515" s="12">
        <v>1.06</v>
      </c>
      <c r="Z2515" s="12">
        <v>1.07</v>
      </c>
      <c r="AA2515" s="12">
        <v>1.07</v>
      </c>
      <c r="AB2515" s="12">
        <v>1.07</v>
      </c>
      <c r="AC2515" s="12">
        <v>1.07</v>
      </c>
      <c r="AD2515" s="12">
        <v>1.08</v>
      </c>
      <c r="AE2515" s="12">
        <v>1.08</v>
      </c>
      <c r="AF2515" s="12">
        <v>1.08</v>
      </c>
      <c r="AG2515" s="12">
        <v>1.07</v>
      </c>
      <c r="AH2515" s="12">
        <v>1.06</v>
      </c>
      <c r="AI2515" s="12">
        <v>1.05</v>
      </c>
      <c r="AJ2515" s="12">
        <v>1.05</v>
      </c>
      <c r="AK2515" s="12">
        <v>1.04</v>
      </c>
    </row>
    <row r="2516" spans="1:37" s="12" customFormat="1" x14ac:dyDescent="0.3">
      <c r="A2516" s="12" t="str">
        <f t="shared" si="61"/>
        <v>SDGbaseTRAv2_UrbAS_IRTv2PQXcmine</v>
      </c>
      <c r="B2516" s="10" t="s">
        <v>221</v>
      </c>
      <c r="C2516" s="11" t="s">
        <v>283</v>
      </c>
      <c r="D2516" s="15" t="s">
        <v>120</v>
      </c>
      <c r="E2516" s="12" t="s">
        <v>141</v>
      </c>
      <c r="F2516" s="12">
        <v>1.03</v>
      </c>
      <c r="G2516" s="12">
        <v>1.03</v>
      </c>
      <c r="H2516" s="12">
        <v>1.03</v>
      </c>
      <c r="I2516" s="12">
        <v>1.04</v>
      </c>
      <c r="J2516" s="12">
        <v>1.05</v>
      </c>
      <c r="K2516" s="12">
        <v>1.05</v>
      </c>
      <c r="L2516" s="12">
        <v>1.05</v>
      </c>
      <c r="M2516" s="12">
        <v>1.05</v>
      </c>
      <c r="N2516" s="12">
        <v>1.04</v>
      </c>
      <c r="O2516" s="12">
        <v>1.01</v>
      </c>
      <c r="P2516" s="12">
        <v>1</v>
      </c>
      <c r="Q2516" s="12">
        <v>1</v>
      </c>
      <c r="R2516" s="12">
        <v>1</v>
      </c>
      <c r="S2516" s="12">
        <v>1</v>
      </c>
      <c r="T2516" s="12">
        <v>1.01</v>
      </c>
      <c r="U2516" s="12">
        <v>1.01</v>
      </c>
      <c r="V2516" s="12">
        <v>1.01</v>
      </c>
      <c r="W2516" s="12">
        <v>1.02</v>
      </c>
      <c r="X2516" s="12">
        <v>1.03</v>
      </c>
      <c r="Y2516" s="12">
        <v>1.03</v>
      </c>
      <c r="Z2516" s="12">
        <v>1.04</v>
      </c>
      <c r="AA2516" s="12">
        <v>1.04</v>
      </c>
      <c r="AB2516" s="12">
        <v>1.03</v>
      </c>
      <c r="AC2516" s="12">
        <v>1.02</v>
      </c>
      <c r="AD2516" s="12">
        <v>1.02</v>
      </c>
      <c r="AE2516" s="12">
        <v>1.03</v>
      </c>
      <c r="AF2516" s="12">
        <v>1.03</v>
      </c>
      <c r="AG2516" s="12">
        <v>1.05</v>
      </c>
      <c r="AH2516" s="12">
        <v>1.06</v>
      </c>
      <c r="AI2516" s="12">
        <v>1.07</v>
      </c>
      <c r="AJ2516" s="12">
        <v>1.0900000000000001</v>
      </c>
      <c r="AK2516" s="12">
        <v>1.1100000000000001</v>
      </c>
    </row>
    <row r="2517" spans="1:37" s="12" customFormat="1" x14ac:dyDescent="0.3">
      <c r="A2517" s="12" t="str">
        <f t="shared" si="61"/>
        <v>SDGbaseTRAv2_UrbAS_IRTv2PQXcmeat</v>
      </c>
      <c r="B2517" s="10" t="s">
        <v>221</v>
      </c>
      <c r="C2517" s="11" t="s">
        <v>283</v>
      </c>
      <c r="D2517" s="15" t="s">
        <v>120</v>
      </c>
      <c r="E2517" s="12" t="s">
        <v>142</v>
      </c>
      <c r="F2517" s="12">
        <v>1.29</v>
      </c>
      <c r="G2517" s="12">
        <v>1.25</v>
      </c>
      <c r="H2517" s="12">
        <v>1.25</v>
      </c>
      <c r="I2517" s="12">
        <v>1.25</v>
      </c>
      <c r="J2517" s="12">
        <v>1.26</v>
      </c>
      <c r="K2517" s="12">
        <v>1.26</v>
      </c>
      <c r="L2517" s="12">
        <v>1.26</v>
      </c>
      <c r="M2517" s="12">
        <v>1.26</v>
      </c>
      <c r="N2517" s="12">
        <v>1.26</v>
      </c>
      <c r="O2517" s="12">
        <v>1.27</v>
      </c>
      <c r="P2517" s="12">
        <v>1.27</v>
      </c>
      <c r="Q2517" s="12">
        <v>1.27</v>
      </c>
      <c r="R2517" s="12">
        <v>1.27</v>
      </c>
      <c r="S2517" s="12">
        <v>1.28</v>
      </c>
      <c r="T2517" s="12">
        <v>1.28</v>
      </c>
      <c r="U2517" s="12">
        <v>1.28</v>
      </c>
      <c r="V2517" s="12">
        <v>1.28</v>
      </c>
      <c r="W2517" s="12">
        <v>1.29</v>
      </c>
      <c r="X2517" s="12">
        <v>1.29</v>
      </c>
      <c r="Y2517" s="12">
        <v>1.29</v>
      </c>
      <c r="Z2517" s="12">
        <v>1.29</v>
      </c>
      <c r="AA2517" s="12">
        <v>1.28</v>
      </c>
      <c r="AB2517" s="12">
        <v>1.28</v>
      </c>
      <c r="AC2517" s="12">
        <v>1.28</v>
      </c>
      <c r="AD2517" s="12">
        <v>1.28</v>
      </c>
      <c r="AE2517" s="12">
        <v>1.28</v>
      </c>
      <c r="AF2517" s="12">
        <v>1.28</v>
      </c>
      <c r="AG2517" s="12">
        <v>1.29</v>
      </c>
      <c r="AH2517" s="12">
        <v>1.3</v>
      </c>
      <c r="AI2517" s="12">
        <v>1.3</v>
      </c>
      <c r="AJ2517" s="12">
        <v>1.31</v>
      </c>
      <c r="AK2517" s="12">
        <v>1.32</v>
      </c>
    </row>
    <row r="2518" spans="1:37" s="12" customFormat="1" x14ac:dyDescent="0.3">
      <c r="A2518" s="12" t="str">
        <f t="shared" si="61"/>
        <v>SDGbaseTRAv2_UrbAS_IRTv2PQXcpfis</v>
      </c>
      <c r="B2518" s="10" t="s">
        <v>221</v>
      </c>
      <c r="C2518" s="11" t="s">
        <v>283</v>
      </c>
      <c r="D2518" s="15" t="s">
        <v>120</v>
      </c>
      <c r="E2518" s="12" t="s">
        <v>143</v>
      </c>
      <c r="F2518" s="12">
        <v>1.27</v>
      </c>
      <c r="G2518" s="12">
        <v>1.26</v>
      </c>
      <c r="H2518" s="12">
        <v>1.25</v>
      </c>
      <c r="I2518" s="12">
        <v>1.24</v>
      </c>
      <c r="J2518" s="12">
        <v>1.24</v>
      </c>
      <c r="K2518" s="12">
        <v>1.23</v>
      </c>
      <c r="L2518" s="12">
        <v>1.23</v>
      </c>
      <c r="M2518" s="12">
        <v>1.23</v>
      </c>
      <c r="N2518" s="12">
        <v>1.23</v>
      </c>
      <c r="O2518" s="12">
        <v>1.23</v>
      </c>
      <c r="P2518" s="12">
        <v>1.23</v>
      </c>
      <c r="Q2518" s="12">
        <v>1.23</v>
      </c>
      <c r="R2518" s="12">
        <v>1.23</v>
      </c>
      <c r="S2518" s="12">
        <v>1.23</v>
      </c>
      <c r="T2518" s="12">
        <v>1.24</v>
      </c>
      <c r="U2518" s="12">
        <v>1.24</v>
      </c>
      <c r="V2518" s="12">
        <v>1.24</v>
      </c>
      <c r="W2518" s="12">
        <v>1.24</v>
      </c>
      <c r="X2518" s="12">
        <v>1.25</v>
      </c>
      <c r="Y2518" s="12">
        <v>1.25</v>
      </c>
      <c r="Z2518" s="12">
        <v>1.24</v>
      </c>
      <c r="AA2518" s="12">
        <v>1.24</v>
      </c>
      <c r="AB2518" s="12">
        <v>1.24</v>
      </c>
      <c r="AC2518" s="12">
        <v>1.24</v>
      </c>
      <c r="AD2518" s="12">
        <v>1.24</v>
      </c>
      <c r="AE2518" s="12">
        <v>1.24</v>
      </c>
      <c r="AF2518" s="12">
        <v>1.24</v>
      </c>
      <c r="AG2518" s="12">
        <v>1.25</v>
      </c>
      <c r="AH2518" s="12">
        <v>1.24</v>
      </c>
      <c r="AI2518" s="12">
        <v>1.24</v>
      </c>
      <c r="AJ2518" s="12">
        <v>1.24</v>
      </c>
      <c r="AK2518" s="12">
        <v>1.25</v>
      </c>
    </row>
    <row r="2519" spans="1:37" s="12" customFormat="1" x14ac:dyDescent="0.3">
      <c r="A2519" s="12" t="str">
        <f t="shared" si="61"/>
        <v>SDGbaseTRAv2_UrbAS_IRTv2PQXcvege</v>
      </c>
      <c r="B2519" s="10" t="s">
        <v>221</v>
      </c>
      <c r="C2519" s="11" t="s">
        <v>283</v>
      </c>
      <c r="D2519" s="15" t="s">
        <v>120</v>
      </c>
      <c r="E2519" s="12" t="s">
        <v>144</v>
      </c>
      <c r="F2519" s="12">
        <v>1.24</v>
      </c>
      <c r="G2519" s="12">
        <v>1.23</v>
      </c>
      <c r="H2519" s="12">
        <v>1.23</v>
      </c>
      <c r="I2519" s="12">
        <v>1.23</v>
      </c>
      <c r="J2519" s="12">
        <v>1.23</v>
      </c>
      <c r="K2519" s="12">
        <v>1.22</v>
      </c>
      <c r="L2519" s="12">
        <v>1.22</v>
      </c>
      <c r="M2519" s="12">
        <v>1.22</v>
      </c>
      <c r="N2519" s="12">
        <v>1.22</v>
      </c>
      <c r="O2519" s="12">
        <v>1.22</v>
      </c>
      <c r="P2519" s="12">
        <v>1.22</v>
      </c>
      <c r="Q2519" s="12">
        <v>1.22</v>
      </c>
      <c r="R2519" s="12">
        <v>1.22</v>
      </c>
      <c r="S2519" s="12">
        <v>1.22</v>
      </c>
      <c r="T2519" s="12">
        <v>1.22</v>
      </c>
      <c r="U2519" s="12">
        <v>1.23</v>
      </c>
      <c r="V2519" s="12">
        <v>1.23</v>
      </c>
      <c r="W2519" s="12">
        <v>1.23</v>
      </c>
      <c r="X2519" s="12">
        <v>1.23</v>
      </c>
      <c r="Y2519" s="12">
        <v>1.23</v>
      </c>
      <c r="Z2519" s="12">
        <v>1.23</v>
      </c>
      <c r="AA2519" s="12">
        <v>1.23</v>
      </c>
      <c r="AB2519" s="12">
        <v>1.23</v>
      </c>
      <c r="AC2519" s="12">
        <v>1.23</v>
      </c>
      <c r="AD2519" s="12">
        <v>1.23</v>
      </c>
      <c r="AE2519" s="12">
        <v>1.23</v>
      </c>
      <c r="AF2519" s="12">
        <v>1.23</v>
      </c>
      <c r="AG2519" s="12">
        <v>1.23</v>
      </c>
      <c r="AH2519" s="12">
        <v>1.23</v>
      </c>
      <c r="AI2519" s="12">
        <v>1.23</v>
      </c>
      <c r="AJ2519" s="12">
        <v>1.23</v>
      </c>
      <c r="AK2519" s="12">
        <v>1.24</v>
      </c>
    </row>
    <row r="2520" spans="1:37" s="12" customFormat="1" x14ac:dyDescent="0.3">
      <c r="A2520" s="12" t="str">
        <f t="shared" si="61"/>
        <v>SDGbaseTRAv2_UrbAS_IRTv2PQXcfats</v>
      </c>
      <c r="B2520" s="10" t="s">
        <v>221</v>
      </c>
      <c r="C2520" s="11" t="s">
        <v>283</v>
      </c>
      <c r="D2520" s="15" t="s">
        <v>120</v>
      </c>
      <c r="E2520" s="12" t="s">
        <v>145</v>
      </c>
      <c r="F2520" s="12">
        <v>1.4</v>
      </c>
      <c r="G2520" s="12">
        <v>1.4</v>
      </c>
      <c r="H2520" s="12">
        <v>1.4</v>
      </c>
      <c r="I2520" s="12">
        <v>1.4</v>
      </c>
      <c r="J2520" s="12">
        <v>1.4</v>
      </c>
      <c r="K2520" s="12">
        <v>1.4</v>
      </c>
      <c r="L2520" s="12">
        <v>1.4</v>
      </c>
      <c r="M2520" s="12">
        <v>1.4</v>
      </c>
      <c r="N2520" s="12">
        <v>1.4</v>
      </c>
      <c r="O2520" s="12">
        <v>1.42</v>
      </c>
      <c r="P2520" s="12">
        <v>1.42</v>
      </c>
      <c r="Q2520" s="12">
        <v>1.42</v>
      </c>
      <c r="R2520" s="12">
        <v>1.42</v>
      </c>
      <c r="S2520" s="12">
        <v>1.42</v>
      </c>
      <c r="T2520" s="12">
        <v>1.42</v>
      </c>
      <c r="U2520" s="12">
        <v>1.42</v>
      </c>
      <c r="V2520" s="12">
        <v>1.42</v>
      </c>
      <c r="W2520" s="12">
        <v>1.42</v>
      </c>
      <c r="X2520" s="12">
        <v>1.42</v>
      </c>
      <c r="Y2520" s="12">
        <v>1.42</v>
      </c>
      <c r="Z2520" s="12">
        <v>1.42</v>
      </c>
      <c r="AA2520" s="12">
        <v>1.42</v>
      </c>
      <c r="AB2520" s="12">
        <v>1.42</v>
      </c>
      <c r="AC2520" s="12">
        <v>1.42</v>
      </c>
      <c r="AD2520" s="12">
        <v>1.42</v>
      </c>
      <c r="AE2520" s="12">
        <v>1.42</v>
      </c>
      <c r="AF2520" s="12">
        <v>1.42</v>
      </c>
      <c r="AG2520" s="12">
        <v>1.41</v>
      </c>
      <c r="AH2520" s="12">
        <v>1.41</v>
      </c>
      <c r="AI2520" s="12">
        <v>1.4</v>
      </c>
      <c r="AJ2520" s="12">
        <v>1.4</v>
      </c>
      <c r="AK2520" s="12">
        <v>1.39</v>
      </c>
    </row>
    <row r="2521" spans="1:37" s="12" customFormat="1" x14ac:dyDescent="0.3">
      <c r="A2521" s="12" t="str">
        <f t="shared" si="61"/>
        <v>SDGbaseTRAv2_UrbAS_IRTv2PQXcdair</v>
      </c>
      <c r="B2521" s="10" t="s">
        <v>221</v>
      </c>
      <c r="C2521" s="11" t="s">
        <v>283</v>
      </c>
      <c r="D2521" s="15" t="s">
        <v>120</v>
      </c>
      <c r="E2521" s="12" t="s">
        <v>146</v>
      </c>
      <c r="F2521" s="12">
        <v>1.55</v>
      </c>
      <c r="G2521" s="12">
        <v>1.52</v>
      </c>
      <c r="H2521" s="12">
        <v>1.52</v>
      </c>
      <c r="I2521" s="12">
        <v>1.52</v>
      </c>
      <c r="J2521" s="12">
        <v>1.52</v>
      </c>
      <c r="K2521" s="12">
        <v>1.52</v>
      </c>
      <c r="L2521" s="12">
        <v>1.52</v>
      </c>
      <c r="M2521" s="12">
        <v>1.52</v>
      </c>
      <c r="N2521" s="12">
        <v>1.52</v>
      </c>
      <c r="O2521" s="12">
        <v>1.51</v>
      </c>
      <c r="P2521" s="12">
        <v>1.51</v>
      </c>
      <c r="Q2521" s="12">
        <v>1.51</v>
      </c>
      <c r="R2521" s="12">
        <v>1.52</v>
      </c>
      <c r="S2521" s="12">
        <v>1.52</v>
      </c>
      <c r="T2521" s="12">
        <v>1.53</v>
      </c>
      <c r="U2521" s="12">
        <v>1.53</v>
      </c>
      <c r="V2521" s="12">
        <v>1.53</v>
      </c>
      <c r="W2521" s="12">
        <v>1.54</v>
      </c>
      <c r="X2521" s="12">
        <v>1.54</v>
      </c>
      <c r="Y2521" s="12">
        <v>1.54</v>
      </c>
      <c r="Z2521" s="12">
        <v>1.53</v>
      </c>
      <c r="AA2521" s="12">
        <v>1.53</v>
      </c>
      <c r="AB2521" s="12">
        <v>1.53</v>
      </c>
      <c r="AC2521" s="12">
        <v>1.52</v>
      </c>
      <c r="AD2521" s="12">
        <v>1.52</v>
      </c>
      <c r="AE2521" s="12">
        <v>1.53</v>
      </c>
      <c r="AF2521" s="12">
        <v>1.53</v>
      </c>
      <c r="AG2521" s="12">
        <v>1.54</v>
      </c>
      <c r="AH2521" s="12">
        <v>1.54</v>
      </c>
      <c r="AI2521" s="12">
        <v>1.54</v>
      </c>
      <c r="AJ2521" s="12">
        <v>1.54</v>
      </c>
      <c r="AK2521" s="12">
        <v>1.55</v>
      </c>
    </row>
    <row r="2522" spans="1:37" s="12" customFormat="1" x14ac:dyDescent="0.3">
      <c r="A2522" s="12" t="str">
        <f t="shared" si="61"/>
        <v>SDGbaseTRAv2_UrbAS_IRTv2PQXcgrai</v>
      </c>
      <c r="B2522" s="10" t="s">
        <v>221</v>
      </c>
      <c r="C2522" s="11" t="s">
        <v>283</v>
      </c>
      <c r="D2522" s="15" t="s">
        <v>120</v>
      </c>
      <c r="E2522" s="12" t="s">
        <v>147</v>
      </c>
      <c r="F2522" s="12">
        <v>1.37</v>
      </c>
      <c r="G2522" s="12">
        <v>1.36</v>
      </c>
      <c r="H2522" s="12">
        <v>1.35</v>
      </c>
      <c r="I2522" s="12">
        <v>1.35</v>
      </c>
      <c r="J2522" s="12">
        <v>1.36</v>
      </c>
      <c r="K2522" s="12">
        <v>1.35</v>
      </c>
      <c r="L2522" s="12">
        <v>1.35</v>
      </c>
      <c r="M2522" s="12">
        <v>1.34</v>
      </c>
      <c r="N2522" s="12">
        <v>1.34</v>
      </c>
      <c r="O2522" s="12">
        <v>1.33</v>
      </c>
      <c r="P2522" s="12">
        <v>1.33</v>
      </c>
      <c r="Q2522" s="12">
        <v>1.33</v>
      </c>
      <c r="R2522" s="12">
        <v>1.33</v>
      </c>
      <c r="S2522" s="12">
        <v>1.33</v>
      </c>
      <c r="T2522" s="12">
        <v>1.33</v>
      </c>
      <c r="U2522" s="12">
        <v>1.33</v>
      </c>
      <c r="V2522" s="12">
        <v>1.33</v>
      </c>
      <c r="W2522" s="12">
        <v>1.33</v>
      </c>
      <c r="X2522" s="12">
        <v>1.33</v>
      </c>
      <c r="Y2522" s="12">
        <v>1.33</v>
      </c>
      <c r="Z2522" s="12">
        <v>1.32</v>
      </c>
      <c r="AA2522" s="12">
        <v>1.32</v>
      </c>
      <c r="AB2522" s="12">
        <v>1.32</v>
      </c>
      <c r="AC2522" s="12">
        <v>1.32</v>
      </c>
      <c r="AD2522" s="12">
        <v>1.32</v>
      </c>
      <c r="AE2522" s="12">
        <v>1.32</v>
      </c>
      <c r="AF2522" s="12">
        <v>1.32</v>
      </c>
      <c r="AG2522" s="12">
        <v>1.33</v>
      </c>
      <c r="AH2522" s="12">
        <v>1.32</v>
      </c>
      <c r="AI2522" s="12">
        <v>1.32</v>
      </c>
      <c r="AJ2522" s="12">
        <v>1.32</v>
      </c>
      <c r="AK2522" s="12">
        <v>1.33</v>
      </c>
    </row>
    <row r="2523" spans="1:37" s="12" customFormat="1" x14ac:dyDescent="0.3">
      <c r="A2523" s="12" t="str">
        <f t="shared" si="61"/>
        <v>SDGbaseTRAv2_UrbAS_IRTv2PQXcstar</v>
      </c>
      <c r="B2523" s="10" t="s">
        <v>221</v>
      </c>
      <c r="C2523" s="11" t="s">
        <v>283</v>
      </c>
      <c r="D2523" s="15" t="s">
        <v>120</v>
      </c>
      <c r="E2523" s="12" t="s">
        <v>148</v>
      </c>
      <c r="F2523" s="12">
        <v>1.22</v>
      </c>
      <c r="G2523" s="12">
        <v>1.21</v>
      </c>
      <c r="H2523" s="12">
        <v>1.19</v>
      </c>
      <c r="I2523" s="12">
        <v>1.19</v>
      </c>
      <c r="J2523" s="12">
        <v>1.2</v>
      </c>
      <c r="K2523" s="12">
        <v>1.19</v>
      </c>
      <c r="L2523" s="12">
        <v>1.18</v>
      </c>
      <c r="M2523" s="12">
        <v>1.17</v>
      </c>
      <c r="N2523" s="12">
        <v>1.17</v>
      </c>
      <c r="O2523" s="12">
        <v>1.1599999999999999</v>
      </c>
      <c r="P2523" s="12">
        <v>1.1499999999999999</v>
      </c>
      <c r="Q2523" s="12">
        <v>1.1499999999999999</v>
      </c>
      <c r="R2523" s="12">
        <v>1.1499999999999999</v>
      </c>
      <c r="S2523" s="12">
        <v>1.1499999999999999</v>
      </c>
      <c r="T2523" s="12">
        <v>1.1399999999999999</v>
      </c>
      <c r="U2523" s="12">
        <v>1.1399999999999999</v>
      </c>
      <c r="V2523" s="12">
        <v>1.1399999999999999</v>
      </c>
      <c r="W2523" s="12">
        <v>1.1399999999999999</v>
      </c>
      <c r="X2523" s="12">
        <v>1.1299999999999999</v>
      </c>
      <c r="Y2523" s="12">
        <v>1.1299999999999999</v>
      </c>
      <c r="Z2523" s="12">
        <v>1.1299999999999999</v>
      </c>
      <c r="AA2523" s="12">
        <v>1.1200000000000001</v>
      </c>
      <c r="AB2523" s="12">
        <v>1.1299999999999999</v>
      </c>
      <c r="AC2523" s="12">
        <v>1.1200000000000001</v>
      </c>
      <c r="AD2523" s="12">
        <v>1.1200000000000001</v>
      </c>
      <c r="AE2523" s="12">
        <v>1.1200000000000001</v>
      </c>
      <c r="AF2523" s="12">
        <v>1.1200000000000001</v>
      </c>
      <c r="AG2523" s="12">
        <v>1.1499999999999999</v>
      </c>
      <c r="AH2523" s="12">
        <v>1.1599999999999999</v>
      </c>
      <c r="AI2523" s="12">
        <v>1.18</v>
      </c>
      <c r="AJ2523" s="12">
        <v>1.21</v>
      </c>
      <c r="AK2523" s="12">
        <v>1.24</v>
      </c>
    </row>
    <row r="2524" spans="1:37" s="12" customFormat="1" x14ac:dyDescent="0.3">
      <c r="A2524" s="12" t="str">
        <f t="shared" si="61"/>
        <v>SDGbaseTRAv2_UrbAS_IRTv2PQXcafee</v>
      </c>
      <c r="B2524" s="10" t="s">
        <v>221</v>
      </c>
      <c r="C2524" s="11" t="s">
        <v>283</v>
      </c>
      <c r="D2524" s="15" t="s">
        <v>120</v>
      </c>
      <c r="E2524" s="12" t="s">
        <v>149</v>
      </c>
      <c r="F2524" s="12">
        <v>2.11</v>
      </c>
      <c r="G2524" s="12">
        <v>2.02</v>
      </c>
      <c r="H2524" s="12">
        <v>2.06</v>
      </c>
      <c r="I2524" s="12">
        <v>2.06</v>
      </c>
      <c r="J2524" s="12">
        <v>2.06</v>
      </c>
      <c r="K2524" s="12">
        <v>2.0699999999999998</v>
      </c>
      <c r="L2524" s="12">
        <v>2.0699999999999998</v>
      </c>
      <c r="M2524" s="12">
        <v>2.0699999999999998</v>
      </c>
      <c r="N2524" s="12">
        <v>2.0699999999999998</v>
      </c>
      <c r="O2524" s="12">
        <v>2.06</v>
      </c>
      <c r="P2524" s="12">
        <v>2.06</v>
      </c>
      <c r="Q2524" s="12">
        <v>2.06</v>
      </c>
      <c r="R2524" s="12">
        <v>2.08</v>
      </c>
      <c r="S2524" s="12">
        <v>2.08</v>
      </c>
      <c r="T2524" s="12">
        <v>2.09</v>
      </c>
      <c r="U2524" s="12">
        <v>2.09</v>
      </c>
      <c r="V2524" s="12">
        <v>2.1</v>
      </c>
      <c r="W2524" s="12">
        <v>2.11</v>
      </c>
      <c r="X2524" s="12">
        <v>2.11</v>
      </c>
      <c r="Y2524" s="12">
        <v>2.11</v>
      </c>
      <c r="Z2524" s="12">
        <v>2.1</v>
      </c>
      <c r="AA2524" s="12">
        <v>2.08</v>
      </c>
      <c r="AB2524" s="12">
        <v>2.08</v>
      </c>
      <c r="AC2524" s="12">
        <v>2.08</v>
      </c>
      <c r="AD2524" s="12">
        <v>2.08</v>
      </c>
      <c r="AE2524" s="12">
        <v>2.08</v>
      </c>
      <c r="AF2524" s="12">
        <v>2.08</v>
      </c>
      <c r="AG2524" s="12">
        <v>2.09</v>
      </c>
      <c r="AH2524" s="12">
        <v>2.11</v>
      </c>
      <c r="AI2524" s="12">
        <v>2.11</v>
      </c>
      <c r="AJ2524" s="12">
        <v>2.1</v>
      </c>
      <c r="AK2524" s="12">
        <v>2.1</v>
      </c>
    </row>
    <row r="2525" spans="1:37" s="12" customFormat="1" x14ac:dyDescent="0.3">
      <c r="A2525" s="12" t="str">
        <f t="shared" si="61"/>
        <v>SDGbaseTRAv2_UrbAS_IRTv2PQXcbake</v>
      </c>
      <c r="B2525" s="10" t="s">
        <v>221</v>
      </c>
      <c r="C2525" s="11" t="s">
        <v>283</v>
      </c>
      <c r="D2525" s="15" t="s">
        <v>120</v>
      </c>
      <c r="E2525" s="12" t="s">
        <v>150</v>
      </c>
      <c r="F2525" s="12">
        <v>1.21</v>
      </c>
      <c r="G2525" s="12">
        <v>1.21</v>
      </c>
      <c r="H2525" s="12">
        <v>1.21</v>
      </c>
      <c r="I2525" s="12">
        <v>1.21</v>
      </c>
      <c r="J2525" s="12">
        <v>1.21</v>
      </c>
      <c r="K2525" s="12">
        <v>1.2</v>
      </c>
      <c r="L2525" s="12">
        <v>1.2</v>
      </c>
      <c r="M2525" s="12">
        <v>1.2</v>
      </c>
      <c r="N2525" s="12">
        <v>1.2</v>
      </c>
      <c r="O2525" s="12">
        <v>1.2</v>
      </c>
      <c r="P2525" s="12">
        <v>1.2</v>
      </c>
      <c r="Q2525" s="12">
        <v>1.2</v>
      </c>
      <c r="R2525" s="12">
        <v>1.2</v>
      </c>
      <c r="S2525" s="12">
        <v>1.2</v>
      </c>
      <c r="T2525" s="12">
        <v>1.2</v>
      </c>
      <c r="U2525" s="12">
        <v>1.21</v>
      </c>
      <c r="V2525" s="12">
        <v>1.21</v>
      </c>
      <c r="W2525" s="12">
        <v>1.21</v>
      </c>
      <c r="X2525" s="12">
        <v>1.21</v>
      </c>
      <c r="Y2525" s="12">
        <v>1.21</v>
      </c>
      <c r="Z2525" s="12">
        <v>1.21</v>
      </c>
      <c r="AA2525" s="12">
        <v>1.2</v>
      </c>
      <c r="AB2525" s="12">
        <v>1.2</v>
      </c>
      <c r="AC2525" s="12">
        <v>1.2</v>
      </c>
      <c r="AD2525" s="12">
        <v>1.2</v>
      </c>
      <c r="AE2525" s="12">
        <v>1.2</v>
      </c>
      <c r="AF2525" s="12">
        <v>1.2</v>
      </c>
      <c r="AG2525" s="12">
        <v>1.21</v>
      </c>
      <c r="AH2525" s="12">
        <v>1.21</v>
      </c>
      <c r="AI2525" s="12">
        <v>1.21</v>
      </c>
      <c r="AJ2525" s="12">
        <v>1.22</v>
      </c>
      <c r="AK2525" s="12">
        <v>1.22</v>
      </c>
    </row>
    <row r="2526" spans="1:37" s="12" customFormat="1" x14ac:dyDescent="0.3">
      <c r="A2526" s="12" t="str">
        <f t="shared" si="61"/>
        <v>SDGbaseTRAv2_UrbAS_IRTv2PQXcsuga</v>
      </c>
      <c r="B2526" s="10" t="s">
        <v>221</v>
      </c>
      <c r="C2526" s="11" t="s">
        <v>283</v>
      </c>
      <c r="D2526" s="15" t="s">
        <v>120</v>
      </c>
      <c r="E2526" s="12" t="s">
        <v>151</v>
      </c>
      <c r="F2526" s="12">
        <v>1.5</v>
      </c>
      <c r="G2526" s="12">
        <v>1.5</v>
      </c>
      <c r="H2526" s="12">
        <v>1.49</v>
      </c>
      <c r="I2526" s="12">
        <v>1.49</v>
      </c>
      <c r="J2526" s="12">
        <v>1.49</v>
      </c>
      <c r="K2526" s="12">
        <v>1.48</v>
      </c>
      <c r="L2526" s="12">
        <v>1.48</v>
      </c>
      <c r="M2526" s="12">
        <v>1.48</v>
      </c>
      <c r="N2526" s="12">
        <v>1.48</v>
      </c>
      <c r="O2526" s="12">
        <v>1.46</v>
      </c>
      <c r="P2526" s="12">
        <v>1.46</v>
      </c>
      <c r="Q2526" s="12">
        <v>1.47</v>
      </c>
      <c r="R2526" s="12">
        <v>1.47</v>
      </c>
      <c r="S2526" s="12">
        <v>1.47</v>
      </c>
      <c r="T2526" s="12">
        <v>1.47</v>
      </c>
      <c r="U2526" s="12">
        <v>1.47</v>
      </c>
      <c r="V2526" s="12">
        <v>1.47</v>
      </c>
      <c r="W2526" s="12">
        <v>1.47</v>
      </c>
      <c r="X2526" s="12">
        <v>1.47</v>
      </c>
      <c r="Y2526" s="12">
        <v>1.47</v>
      </c>
      <c r="Z2526" s="12">
        <v>1.46</v>
      </c>
      <c r="AA2526" s="12">
        <v>1.46</v>
      </c>
      <c r="AB2526" s="12">
        <v>1.46</v>
      </c>
      <c r="AC2526" s="12">
        <v>1.45</v>
      </c>
      <c r="AD2526" s="12">
        <v>1.45</v>
      </c>
      <c r="AE2526" s="12">
        <v>1.45</v>
      </c>
      <c r="AF2526" s="12">
        <v>1.45</v>
      </c>
      <c r="AG2526" s="12">
        <v>1.45</v>
      </c>
      <c r="AH2526" s="12">
        <v>1.44</v>
      </c>
      <c r="AI2526" s="12">
        <v>1.42</v>
      </c>
      <c r="AJ2526" s="12">
        <v>1.42</v>
      </c>
      <c r="AK2526" s="12">
        <v>1.41</v>
      </c>
    </row>
    <row r="2527" spans="1:37" s="12" customFormat="1" x14ac:dyDescent="0.3">
      <c r="A2527" s="12" t="str">
        <f t="shared" si="61"/>
        <v>SDGbaseTRAv2_UrbAS_IRTv2PQXcconf</v>
      </c>
      <c r="B2527" s="10" t="s">
        <v>221</v>
      </c>
      <c r="C2527" s="11" t="s">
        <v>283</v>
      </c>
      <c r="D2527" s="15" t="s">
        <v>120</v>
      </c>
      <c r="E2527" s="12" t="s">
        <v>152</v>
      </c>
      <c r="F2527" s="12">
        <v>1.34</v>
      </c>
      <c r="G2527" s="12">
        <v>1.32</v>
      </c>
      <c r="H2527" s="12">
        <v>1.33</v>
      </c>
      <c r="I2527" s="12">
        <v>1.33</v>
      </c>
      <c r="J2527" s="12">
        <v>1.32</v>
      </c>
      <c r="K2527" s="12">
        <v>1.32</v>
      </c>
      <c r="L2527" s="12">
        <v>1.33</v>
      </c>
      <c r="M2527" s="12">
        <v>1.33</v>
      </c>
      <c r="N2527" s="12">
        <v>1.33</v>
      </c>
      <c r="O2527" s="12">
        <v>1.32</v>
      </c>
      <c r="P2527" s="12">
        <v>1.33</v>
      </c>
      <c r="Q2527" s="12">
        <v>1.33</v>
      </c>
      <c r="R2527" s="12">
        <v>1.33</v>
      </c>
      <c r="S2527" s="12">
        <v>1.34</v>
      </c>
      <c r="T2527" s="12">
        <v>1.34</v>
      </c>
      <c r="U2527" s="12">
        <v>1.35</v>
      </c>
      <c r="V2527" s="12">
        <v>1.35</v>
      </c>
      <c r="W2527" s="12">
        <v>1.35</v>
      </c>
      <c r="X2527" s="12">
        <v>1.35</v>
      </c>
      <c r="Y2527" s="12">
        <v>1.35</v>
      </c>
      <c r="Z2527" s="12">
        <v>1.35</v>
      </c>
      <c r="AA2527" s="12">
        <v>1.34</v>
      </c>
      <c r="AB2527" s="12">
        <v>1.34</v>
      </c>
      <c r="AC2527" s="12">
        <v>1.34</v>
      </c>
      <c r="AD2527" s="12">
        <v>1.34</v>
      </c>
      <c r="AE2527" s="12">
        <v>1.34</v>
      </c>
      <c r="AF2527" s="12">
        <v>1.34</v>
      </c>
      <c r="AG2527" s="12">
        <v>1.35</v>
      </c>
      <c r="AH2527" s="12">
        <v>1.35</v>
      </c>
      <c r="AI2527" s="12">
        <v>1.34</v>
      </c>
      <c r="AJ2527" s="12">
        <v>1.34</v>
      </c>
      <c r="AK2527" s="12">
        <v>1.34</v>
      </c>
    </row>
    <row r="2528" spans="1:37" s="12" customFormat="1" x14ac:dyDescent="0.3">
      <c r="A2528" s="12" t="str">
        <f t="shared" ref="A2528:A2591" si="62">_xlfn.CONCAT(C2528,D2528,E2528)</f>
        <v>SDGbaseTRAv2_UrbAS_IRTv2PQXcpast</v>
      </c>
      <c r="B2528" s="10" t="s">
        <v>221</v>
      </c>
      <c r="C2528" s="11" t="s">
        <v>283</v>
      </c>
      <c r="D2528" s="15" t="s">
        <v>120</v>
      </c>
      <c r="E2528" s="12" t="s">
        <v>153</v>
      </c>
      <c r="F2528" s="12">
        <v>1.44</v>
      </c>
      <c r="G2528" s="12">
        <v>1.39</v>
      </c>
      <c r="H2528" s="12">
        <v>1.39</v>
      </c>
      <c r="I2528" s="12">
        <v>1.38</v>
      </c>
      <c r="J2528" s="12">
        <v>1.38</v>
      </c>
      <c r="K2528" s="12">
        <v>1.38</v>
      </c>
      <c r="L2528" s="12">
        <v>1.38</v>
      </c>
      <c r="M2528" s="12">
        <v>1.38</v>
      </c>
      <c r="N2528" s="12">
        <v>1.38</v>
      </c>
      <c r="O2528" s="12">
        <v>1.4</v>
      </c>
      <c r="P2528" s="12">
        <v>1.39</v>
      </c>
      <c r="Q2528" s="12">
        <v>1.39</v>
      </c>
      <c r="R2528" s="12">
        <v>1.39</v>
      </c>
      <c r="S2528" s="12">
        <v>1.39</v>
      </c>
      <c r="T2528" s="12">
        <v>1.4</v>
      </c>
      <c r="U2528" s="12">
        <v>1.4</v>
      </c>
      <c r="V2528" s="12">
        <v>1.4</v>
      </c>
      <c r="W2528" s="12">
        <v>1.4</v>
      </c>
      <c r="X2528" s="12">
        <v>1.41</v>
      </c>
      <c r="Y2528" s="12">
        <v>1.4</v>
      </c>
      <c r="Z2528" s="12">
        <v>1.4</v>
      </c>
      <c r="AA2528" s="12">
        <v>1.39</v>
      </c>
      <c r="AB2528" s="12">
        <v>1.39</v>
      </c>
      <c r="AC2528" s="12">
        <v>1.39</v>
      </c>
      <c r="AD2528" s="12">
        <v>1.39</v>
      </c>
      <c r="AE2528" s="12">
        <v>1.39</v>
      </c>
      <c r="AF2528" s="12">
        <v>1.39</v>
      </c>
      <c r="AG2528" s="12">
        <v>1.39</v>
      </c>
      <c r="AH2528" s="12">
        <v>1.4</v>
      </c>
      <c r="AI2528" s="12">
        <v>1.4</v>
      </c>
      <c r="AJ2528" s="12">
        <v>1.41</v>
      </c>
      <c r="AK2528" s="12">
        <v>1.41</v>
      </c>
    </row>
    <row r="2529" spans="1:37" s="12" customFormat="1" x14ac:dyDescent="0.3">
      <c r="A2529" s="12" t="str">
        <f t="shared" si="62"/>
        <v>SDGbaseTRAv2_UrbAS_IRTv2PQXcofoo</v>
      </c>
      <c r="B2529" s="10" t="s">
        <v>221</v>
      </c>
      <c r="C2529" s="11" t="s">
        <v>283</v>
      </c>
      <c r="D2529" s="15" t="s">
        <v>120</v>
      </c>
      <c r="E2529" s="12" t="s">
        <v>154</v>
      </c>
      <c r="F2529" s="12">
        <v>1.49</v>
      </c>
      <c r="G2529" s="12">
        <v>1.48</v>
      </c>
      <c r="H2529" s="12">
        <v>1.47</v>
      </c>
      <c r="I2529" s="12">
        <v>1.47</v>
      </c>
      <c r="J2529" s="12">
        <v>1.47</v>
      </c>
      <c r="K2529" s="12">
        <v>1.47</v>
      </c>
      <c r="L2529" s="12">
        <v>1.47</v>
      </c>
      <c r="M2529" s="12">
        <v>1.47</v>
      </c>
      <c r="N2529" s="12">
        <v>1.47</v>
      </c>
      <c r="O2529" s="12">
        <v>1.46</v>
      </c>
      <c r="P2529" s="12">
        <v>1.46</v>
      </c>
      <c r="Q2529" s="12">
        <v>1.46</v>
      </c>
      <c r="R2529" s="12">
        <v>1.47</v>
      </c>
      <c r="S2529" s="12">
        <v>1.47</v>
      </c>
      <c r="T2529" s="12">
        <v>1.48</v>
      </c>
      <c r="U2529" s="12">
        <v>1.48</v>
      </c>
      <c r="V2529" s="12">
        <v>1.48</v>
      </c>
      <c r="W2529" s="12">
        <v>1.49</v>
      </c>
      <c r="X2529" s="12">
        <v>1.49</v>
      </c>
      <c r="Y2529" s="12">
        <v>1.49</v>
      </c>
      <c r="Z2529" s="12">
        <v>1.49</v>
      </c>
      <c r="AA2529" s="12">
        <v>1.49</v>
      </c>
      <c r="AB2529" s="12">
        <v>1.48</v>
      </c>
      <c r="AC2529" s="12">
        <v>1.48</v>
      </c>
      <c r="AD2529" s="12">
        <v>1.48</v>
      </c>
      <c r="AE2529" s="12">
        <v>1.48</v>
      </c>
      <c r="AF2529" s="12">
        <v>1.48</v>
      </c>
      <c r="AG2529" s="12">
        <v>1.48</v>
      </c>
      <c r="AH2529" s="12">
        <v>1.48</v>
      </c>
      <c r="AI2529" s="12">
        <v>1.47</v>
      </c>
      <c r="AJ2529" s="12">
        <v>1.47</v>
      </c>
      <c r="AK2529" s="12">
        <v>1.47</v>
      </c>
    </row>
    <row r="2530" spans="1:37" s="12" customFormat="1" x14ac:dyDescent="0.3">
      <c r="A2530" s="12" t="str">
        <f t="shared" si="62"/>
        <v>SDGbaseTRAv2_UrbAS_IRTv2PQXcbevt</v>
      </c>
      <c r="B2530" s="10" t="s">
        <v>221</v>
      </c>
      <c r="C2530" s="11" t="s">
        <v>283</v>
      </c>
      <c r="D2530" s="15" t="s">
        <v>120</v>
      </c>
      <c r="E2530" s="12" t="s">
        <v>155</v>
      </c>
      <c r="F2530" s="12">
        <v>2.2000000000000002</v>
      </c>
      <c r="G2530" s="12">
        <v>2.14</v>
      </c>
      <c r="H2530" s="12">
        <v>2.1</v>
      </c>
      <c r="I2530" s="12">
        <v>2.1</v>
      </c>
      <c r="J2530" s="12">
        <v>2.09</v>
      </c>
      <c r="K2530" s="12">
        <v>2.09</v>
      </c>
      <c r="L2530" s="12">
        <v>2.09</v>
      </c>
      <c r="M2530" s="12">
        <v>2.09</v>
      </c>
      <c r="N2530" s="12">
        <v>2.09</v>
      </c>
      <c r="O2530" s="12">
        <v>2.0699999999999998</v>
      </c>
      <c r="P2530" s="12">
        <v>2.0699999999999998</v>
      </c>
      <c r="Q2530" s="12">
        <v>2.08</v>
      </c>
      <c r="R2530" s="12">
        <v>2.09</v>
      </c>
      <c r="S2530" s="12">
        <v>2.1</v>
      </c>
      <c r="T2530" s="12">
        <v>2.11</v>
      </c>
      <c r="U2530" s="12">
        <v>2.12</v>
      </c>
      <c r="V2530" s="12">
        <v>2.13</v>
      </c>
      <c r="W2530" s="12">
        <v>2.13</v>
      </c>
      <c r="X2530" s="12">
        <v>2.14</v>
      </c>
      <c r="Y2530" s="12">
        <v>2.14</v>
      </c>
      <c r="Z2530" s="12">
        <v>2.14</v>
      </c>
      <c r="AA2530" s="12">
        <v>2.15</v>
      </c>
      <c r="AB2530" s="12">
        <v>2.15</v>
      </c>
      <c r="AC2530" s="12">
        <v>2.15</v>
      </c>
      <c r="AD2530" s="12">
        <v>2.15</v>
      </c>
      <c r="AE2530" s="12">
        <v>2.16</v>
      </c>
      <c r="AF2530" s="12">
        <v>2.17</v>
      </c>
      <c r="AG2530" s="12">
        <v>2.1800000000000002</v>
      </c>
      <c r="AH2530" s="12">
        <v>2.17</v>
      </c>
      <c r="AI2530" s="12">
        <v>2.17</v>
      </c>
      <c r="AJ2530" s="12">
        <v>2.17</v>
      </c>
      <c r="AK2530" s="12">
        <v>2.17</v>
      </c>
    </row>
    <row r="2531" spans="1:37" s="12" customFormat="1" x14ac:dyDescent="0.3">
      <c r="A2531" s="12" t="str">
        <f t="shared" si="62"/>
        <v>SDGbaseTRAv2_UrbAS_IRTv2PQXctext</v>
      </c>
      <c r="B2531" s="10" t="s">
        <v>221</v>
      </c>
      <c r="C2531" s="11" t="s">
        <v>283</v>
      </c>
      <c r="D2531" s="15" t="s">
        <v>120</v>
      </c>
      <c r="E2531" s="12" t="s">
        <v>102</v>
      </c>
      <c r="F2531" s="12">
        <v>1.37</v>
      </c>
      <c r="G2531" s="12">
        <v>1.4</v>
      </c>
      <c r="H2531" s="12">
        <v>1.41</v>
      </c>
      <c r="I2531" s="12">
        <v>1.42</v>
      </c>
      <c r="J2531" s="12">
        <v>1.42</v>
      </c>
      <c r="K2531" s="12">
        <v>1.42</v>
      </c>
      <c r="L2531" s="12">
        <v>1.42</v>
      </c>
      <c r="M2531" s="12">
        <v>1.42</v>
      </c>
      <c r="N2531" s="12">
        <v>1.42</v>
      </c>
      <c r="O2531" s="12">
        <v>1.43</v>
      </c>
      <c r="P2531" s="12">
        <v>1.43</v>
      </c>
      <c r="Q2531" s="12">
        <v>1.43</v>
      </c>
      <c r="R2531" s="12">
        <v>1.44</v>
      </c>
      <c r="S2531" s="12">
        <v>1.44</v>
      </c>
      <c r="T2531" s="12">
        <v>1.44</v>
      </c>
      <c r="U2531" s="12">
        <v>1.45</v>
      </c>
      <c r="V2531" s="12">
        <v>1.45</v>
      </c>
      <c r="W2531" s="12">
        <v>1.45</v>
      </c>
      <c r="X2531" s="12">
        <v>1.46</v>
      </c>
      <c r="Y2531" s="12">
        <v>1.46</v>
      </c>
      <c r="Z2531" s="12">
        <v>1.46</v>
      </c>
      <c r="AA2531" s="12">
        <v>1.47</v>
      </c>
      <c r="AB2531" s="12">
        <v>1.47</v>
      </c>
      <c r="AC2531" s="12">
        <v>1.47</v>
      </c>
      <c r="AD2531" s="12">
        <v>1.47</v>
      </c>
      <c r="AE2531" s="12">
        <v>1.47</v>
      </c>
      <c r="AF2531" s="12">
        <v>1.48</v>
      </c>
      <c r="AG2531" s="12">
        <v>1.47</v>
      </c>
      <c r="AH2531" s="12">
        <v>1.46</v>
      </c>
      <c r="AI2531" s="12">
        <v>1.45</v>
      </c>
      <c r="AJ2531" s="12">
        <v>1.45</v>
      </c>
      <c r="AK2531" s="12">
        <v>1.44</v>
      </c>
    </row>
    <row r="2532" spans="1:37" s="12" customFormat="1" x14ac:dyDescent="0.3">
      <c r="A2532" s="12" t="str">
        <f t="shared" si="62"/>
        <v>SDGbaseTRAv2_UrbAS_IRTv2PQXcclth</v>
      </c>
      <c r="B2532" s="10" t="s">
        <v>221</v>
      </c>
      <c r="C2532" s="11" t="s">
        <v>283</v>
      </c>
      <c r="D2532" s="15" t="s">
        <v>120</v>
      </c>
      <c r="E2532" s="12" t="s">
        <v>156</v>
      </c>
      <c r="F2532" s="12">
        <v>1.33</v>
      </c>
      <c r="G2532" s="12">
        <v>1.37</v>
      </c>
      <c r="H2532" s="12">
        <v>1.37</v>
      </c>
      <c r="I2532" s="12">
        <v>1.37</v>
      </c>
      <c r="J2532" s="12">
        <v>1.37</v>
      </c>
      <c r="K2532" s="12">
        <v>1.37</v>
      </c>
      <c r="L2532" s="12">
        <v>1.37</v>
      </c>
      <c r="M2532" s="12">
        <v>1.37</v>
      </c>
      <c r="N2532" s="12">
        <v>1.38</v>
      </c>
      <c r="O2532" s="12">
        <v>1.38</v>
      </c>
      <c r="P2532" s="12">
        <v>1.39</v>
      </c>
      <c r="Q2532" s="12">
        <v>1.39</v>
      </c>
      <c r="R2532" s="12">
        <v>1.4</v>
      </c>
      <c r="S2532" s="12">
        <v>1.4</v>
      </c>
      <c r="T2532" s="12">
        <v>1.4</v>
      </c>
      <c r="U2532" s="12">
        <v>1.41</v>
      </c>
      <c r="V2532" s="12">
        <v>1.41</v>
      </c>
      <c r="W2532" s="12">
        <v>1.41</v>
      </c>
      <c r="X2532" s="12">
        <v>1.42</v>
      </c>
      <c r="Y2532" s="12">
        <v>1.42</v>
      </c>
      <c r="Z2532" s="12">
        <v>1.42</v>
      </c>
      <c r="AA2532" s="12">
        <v>1.42</v>
      </c>
      <c r="AB2532" s="12">
        <v>1.42</v>
      </c>
      <c r="AC2532" s="12">
        <v>1.42</v>
      </c>
      <c r="AD2532" s="12">
        <v>1.42</v>
      </c>
      <c r="AE2532" s="12">
        <v>1.43</v>
      </c>
      <c r="AF2532" s="12">
        <v>1.43</v>
      </c>
      <c r="AG2532" s="12">
        <v>1.43</v>
      </c>
      <c r="AH2532" s="12">
        <v>1.42</v>
      </c>
      <c r="AI2532" s="12">
        <v>1.41</v>
      </c>
      <c r="AJ2532" s="12">
        <v>1.4</v>
      </c>
      <c r="AK2532" s="12">
        <v>1.4</v>
      </c>
    </row>
    <row r="2533" spans="1:37" s="12" customFormat="1" x14ac:dyDescent="0.3">
      <c r="A2533" s="12" t="str">
        <f t="shared" si="62"/>
        <v>SDGbaseTRAv2_UrbAS_IRTv2PQXcleat</v>
      </c>
      <c r="B2533" s="10" t="s">
        <v>221</v>
      </c>
      <c r="C2533" s="11" t="s">
        <v>283</v>
      </c>
      <c r="D2533" s="15" t="s">
        <v>120</v>
      </c>
      <c r="E2533" s="12" t="s">
        <v>103</v>
      </c>
      <c r="F2533" s="12">
        <v>1.1599999999999999</v>
      </c>
      <c r="G2533" s="12">
        <v>1.1599999999999999</v>
      </c>
      <c r="H2533" s="12">
        <v>1.17</v>
      </c>
      <c r="I2533" s="12">
        <v>1.1599999999999999</v>
      </c>
      <c r="J2533" s="12">
        <v>1.1599999999999999</v>
      </c>
      <c r="K2533" s="12">
        <v>1.1599999999999999</v>
      </c>
      <c r="L2533" s="12">
        <v>1.1599999999999999</v>
      </c>
      <c r="M2533" s="12">
        <v>1.1599999999999999</v>
      </c>
      <c r="N2533" s="12">
        <v>1.1599999999999999</v>
      </c>
      <c r="O2533" s="12">
        <v>1.18</v>
      </c>
      <c r="P2533" s="12">
        <v>1.18</v>
      </c>
      <c r="Q2533" s="12">
        <v>1.17</v>
      </c>
      <c r="R2533" s="12">
        <v>1.17</v>
      </c>
      <c r="S2533" s="12">
        <v>1.17</v>
      </c>
      <c r="T2533" s="12">
        <v>1.17</v>
      </c>
      <c r="U2533" s="12">
        <v>1.17</v>
      </c>
      <c r="V2533" s="12">
        <v>1.17</v>
      </c>
      <c r="W2533" s="12">
        <v>1.18</v>
      </c>
      <c r="X2533" s="12">
        <v>1.18</v>
      </c>
      <c r="Y2533" s="12">
        <v>1.18</v>
      </c>
      <c r="Z2533" s="12">
        <v>1.18</v>
      </c>
      <c r="AA2533" s="12">
        <v>1.17</v>
      </c>
      <c r="AB2533" s="12">
        <v>1.17</v>
      </c>
      <c r="AC2533" s="12">
        <v>1.17</v>
      </c>
      <c r="AD2533" s="12">
        <v>1.17</v>
      </c>
      <c r="AE2533" s="12">
        <v>1.17</v>
      </c>
      <c r="AF2533" s="12">
        <v>1.17</v>
      </c>
      <c r="AG2533" s="12">
        <v>1.17</v>
      </c>
      <c r="AH2533" s="12">
        <v>1.17</v>
      </c>
      <c r="AI2533" s="12">
        <v>1.17</v>
      </c>
      <c r="AJ2533" s="12">
        <v>1.17</v>
      </c>
      <c r="AK2533" s="12">
        <v>1.17</v>
      </c>
    </row>
    <row r="2534" spans="1:37" s="12" customFormat="1" x14ac:dyDescent="0.3">
      <c r="A2534" s="12" t="str">
        <f t="shared" si="62"/>
        <v>SDGbaseTRAv2_UrbAS_IRTv2PQXcfoot</v>
      </c>
      <c r="B2534" s="10" t="s">
        <v>221</v>
      </c>
      <c r="C2534" s="11" t="s">
        <v>283</v>
      </c>
      <c r="D2534" s="15" t="s">
        <v>120</v>
      </c>
      <c r="E2534" s="12" t="s">
        <v>157</v>
      </c>
      <c r="F2534" s="12">
        <v>1.21</v>
      </c>
      <c r="G2534" s="12">
        <v>1.22</v>
      </c>
      <c r="H2534" s="12">
        <v>1.23</v>
      </c>
      <c r="I2534" s="12">
        <v>1.23</v>
      </c>
      <c r="J2534" s="12">
        <v>1.23</v>
      </c>
      <c r="K2534" s="12">
        <v>1.23</v>
      </c>
      <c r="L2534" s="12">
        <v>1.23</v>
      </c>
      <c r="M2534" s="12">
        <v>1.24</v>
      </c>
      <c r="N2534" s="12">
        <v>1.24</v>
      </c>
      <c r="O2534" s="12">
        <v>1.26</v>
      </c>
      <c r="P2534" s="12">
        <v>1.27</v>
      </c>
      <c r="Q2534" s="12">
        <v>1.27</v>
      </c>
      <c r="R2534" s="12">
        <v>1.27</v>
      </c>
      <c r="S2534" s="12">
        <v>1.28</v>
      </c>
      <c r="T2534" s="12">
        <v>1.28</v>
      </c>
      <c r="U2534" s="12">
        <v>1.28</v>
      </c>
      <c r="V2534" s="12">
        <v>1.28</v>
      </c>
      <c r="W2534" s="12">
        <v>1.28</v>
      </c>
      <c r="X2534" s="12">
        <v>1.29</v>
      </c>
      <c r="Y2534" s="12">
        <v>1.29</v>
      </c>
      <c r="Z2534" s="12">
        <v>1.29</v>
      </c>
      <c r="AA2534" s="12">
        <v>1.3</v>
      </c>
      <c r="AB2534" s="12">
        <v>1.3</v>
      </c>
      <c r="AC2534" s="12">
        <v>1.3</v>
      </c>
      <c r="AD2534" s="12">
        <v>1.3</v>
      </c>
      <c r="AE2534" s="12">
        <v>1.3</v>
      </c>
      <c r="AF2534" s="12">
        <v>1.3</v>
      </c>
      <c r="AG2534" s="12">
        <v>1.3</v>
      </c>
      <c r="AH2534" s="12">
        <v>1.29</v>
      </c>
      <c r="AI2534" s="12">
        <v>1.28</v>
      </c>
      <c r="AJ2534" s="12">
        <v>1.27</v>
      </c>
      <c r="AK2534" s="12">
        <v>1.27</v>
      </c>
    </row>
    <row r="2535" spans="1:37" s="12" customFormat="1" x14ac:dyDescent="0.3">
      <c r="A2535" s="12" t="str">
        <f t="shared" si="62"/>
        <v>SDGbaseTRAv2_UrbAS_IRTv2PQXcwood</v>
      </c>
      <c r="B2535" s="10" t="s">
        <v>221</v>
      </c>
      <c r="C2535" s="11" t="s">
        <v>283</v>
      </c>
      <c r="D2535" s="15" t="s">
        <v>120</v>
      </c>
      <c r="E2535" s="12" t="s">
        <v>158</v>
      </c>
      <c r="F2535" s="12">
        <v>1.21</v>
      </c>
      <c r="G2535" s="12">
        <v>1.23</v>
      </c>
      <c r="H2535" s="12">
        <v>1.23</v>
      </c>
      <c r="I2535" s="12">
        <v>1.24</v>
      </c>
      <c r="J2535" s="12">
        <v>1.24</v>
      </c>
      <c r="K2535" s="12">
        <v>1.24</v>
      </c>
      <c r="L2535" s="12">
        <v>1.24</v>
      </c>
      <c r="M2535" s="12">
        <v>1.24</v>
      </c>
      <c r="N2535" s="12">
        <v>1.24</v>
      </c>
      <c r="O2535" s="12">
        <v>1.22</v>
      </c>
      <c r="P2535" s="12">
        <v>1.22</v>
      </c>
      <c r="Q2535" s="12">
        <v>1.22</v>
      </c>
      <c r="R2535" s="12">
        <v>1.22</v>
      </c>
      <c r="S2535" s="12">
        <v>1.23</v>
      </c>
      <c r="T2535" s="12">
        <v>1.23</v>
      </c>
      <c r="U2535" s="12">
        <v>1.23</v>
      </c>
      <c r="V2535" s="12">
        <v>1.23</v>
      </c>
      <c r="W2535" s="12">
        <v>1.24</v>
      </c>
      <c r="X2535" s="12">
        <v>1.24</v>
      </c>
      <c r="Y2535" s="12">
        <v>1.24</v>
      </c>
      <c r="Z2535" s="12">
        <v>1.24</v>
      </c>
      <c r="AA2535" s="12">
        <v>1.23</v>
      </c>
      <c r="AB2535" s="12">
        <v>1.23</v>
      </c>
      <c r="AC2535" s="12">
        <v>1.23</v>
      </c>
      <c r="AD2535" s="12">
        <v>1.23</v>
      </c>
      <c r="AE2535" s="12">
        <v>1.23</v>
      </c>
      <c r="AF2535" s="12">
        <v>1.23</v>
      </c>
      <c r="AG2535" s="12">
        <v>1.23</v>
      </c>
      <c r="AH2535" s="12">
        <v>1.23</v>
      </c>
      <c r="AI2535" s="12">
        <v>1.23</v>
      </c>
      <c r="AJ2535" s="12">
        <v>1.23</v>
      </c>
      <c r="AK2535" s="12">
        <v>1.23</v>
      </c>
    </row>
    <row r="2536" spans="1:37" s="12" customFormat="1" x14ac:dyDescent="0.3">
      <c r="A2536" s="12" t="str">
        <f t="shared" si="62"/>
        <v>SDGbaseTRAv2_UrbAS_IRTv2PQXcpapr</v>
      </c>
      <c r="B2536" s="10" t="s">
        <v>221</v>
      </c>
      <c r="C2536" s="11" t="s">
        <v>283</v>
      </c>
      <c r="D2536" s="15" t="s">
        <v>120</v>
      </c>
      <c r="E2536" s="12" t="s">
        <v>159</v>
      </c>
      <c r="F2536" s="12">
        <v>1.32</v>
      </c>
      <c r="G2536" s="12">
        <v>1.32</v>
      </c>
      <c r="H2536" s="12">
        <v>1.31</v>
      </c>
      <c r="I2536" s="12">
        <v>1.3</v>
      </c>
      <c r="J2536" s="12">
        <v>1.3</v>
      </c>
      <c r="K2536" s="12">
        <v>1.3</v>
      </c>
      <c r="L2536" s="12">
        <v>1.29</v>
      </c>
      <c r="M2536" s="12">
        <v>1.31</v>
      </c>
      <c r="N2536" s="12">
        <v>1.31</v>
      </c>
      <c r="O2536" s="12">
        <v>1.3</v>
      </c>
      <c r="P2536" s="12">
        <v>1.3</v>
      </c>
      <c r="Q2536" s="12">
        <v>1.3</v>
      </c>
      <c r="R2536" s="12">
        <v>1.28</v>
      </c>
      <c r="S2536" s="12">
        <v>1.28</v>
      </c>
      <c r="T2536" s="12">
        <v>1.28</v>
      </c>
      <c r="U2536" s="12">
        <v>1.29</v>
      </c>
      <c r="V2536" s="12">
        <v>1.29</v>
      </c>
      <c r="W2536" s="12">
        <v>1.29</v>
      </c>
      <c r="X2536" s="12">
        <v>1.29</v>
      </c>
      <c r="Y2536" s="12">
        <v>1.29</v>
      </c>
      <c r="Z2536" s="12">
        <v>1.29</v>
      </c>
      <c r="AA2536" s="12">
        <v>1.3</v>
      </c>
      <c r="AB2536" s="12">
        <v>1.29</v>
      </c>
      <c r="AC2536" s="12">
        <v>1.29</v>
      </c>
      <c r="AD2536" s="12">
        <v>1.29</v>
      </c>
      <c r="AE2536" s="12">
        <v>1.29</v>
      </c>
      <c r="AF2536" s="12">
        <v>1.29</v>
      </c>
      <c r="AG2536" s="12">
        <v>1.29</v>
      </c>
      <c r="AH2536" s="12">
        <v>1.28</v>
      </c>
      <c r="AI2536" s="12">
        <v>1.27</v>
      </c>
      <c r="AJ2536" s="12">
        <v>1.27</v>
      </c>
      <c r="AK2536" s="12">
        <v>1.26</v>
      </c>
    </row>
    <row r="2537" spans="1:37" s="12" customFormat="1" x14ac:dyDescent="0.3">
      <c r="A2537" s="12" t="str">
        <f t="shared" si="62"/>
        <v>SDGbaseTRAv2_UrbAS_IRTv2PQXcprnt</v>
      </c>
      <c r="B2537" s="10" t="s">
        <v>221</v>
      </c>
      <c r="C2537" s="11" t="s">
        <v>283</v>
      </c>
      <c r="D2537" s="15" t="s">
        <v>120</v>
      </c>
      <c r="E2537" s="12" t="s">
        <v>104</v>
      </c>
      <c r="F2537" s="12">
        <v>1.42</v>
      </c>
      <c r="G2537" s="12">
        <v>1.45</v>
      </c>
      <c r="H2537" s="12">
        <v>1.45</v>
      </c>
      <c r="I2537" s="12">
        <v>1.45</v>
      </c>
      <c r="J2537" s="12">
        <v>1.45</v>
      </c>
      <c r="K2537" s="12">
        <v>1.45</v>
      </c>
      <c r="L2537" s="12">
        <v>1.45</v>
      </c>
      <c r="M2537" s="12">
        <v>1.46</v>
      </c>
      <c r="N2537" s="12">
        <v>1.46</v>
      </c>
      <c r="O2537" s="12">
        <v>1.45</v>
      </c>
      <c r="P2537" s="12">
        <v>1.45</v>
      </c>
      <c r="Q2537" s="12">
        <v>1.45</v>
      </c>
      <c r="R2537" s="12">
        <v>1.45</v>
      </c>
      <c r="S2537" s="12">
        <v>1.46</v>
      </c>
      <c r="T2537" s="12">
        <v>1.46</v>
      </c>
      <c r="U2537" s="12">
        <v>1.46</v>
      </c>
      <c r="V2537" s="12">
        <v>1.47</v>
      </c>
      <c r="W2537" s="12">
        <v>1.47</v>
      </c>
      <c r="X2537" s="12">
        <v>1.47</v>
      </c>
      <c r="Y2537" s="12">
        <v>1.47</v>
      </c>
      <c r="Z2537" s="12">
        <v>1.47</v>
      </c>
      <c r="AA2537" s="12">
        <v>1.46</v>
      </c>
      <c r="AB2537" s="12">
        <v>1.46</v>
      </c>
      <c r="AC2537" s="12">
        <v>1.46</v>
      </c>
      <c r="AD2537" s="12">
        <v>1.46</v>
      </c>
      <c r="AE2537" s="12">
        <v>1.46</v>
      </c>
      <c r="AF2537" s="12">
        <v>1.47</v>
      </c>
      <c r="AG2537" s="12">
        <v>1.47</v>
      </c>
      <c r="AH2537" s="12">
        <v>1.46</v>
      </c>
      <c r="AI2537" s="12">
        <v>1.44</v>
      </c>
      <c r="AJ2537" s="12">
        <v>1.44</v>
      </c>
      <c r="AK2537" s="12">
        <v>1.43</v>
      </c>
    </row>
    <row r="2538" spans="1:37" s="12" customFormat="1" x14ac:dyDescent="0.3">
      <c r="A2538" s="12" t="str">
        <f t="shared" si="62"/>
        <v>SDGbaseTRAv2_UrbAS_IRTv2PQXcpetr-p</v>
      </c>
      <c r="B2538" s="10" t="s">
        <v>221</v>
      </c>
      <c r="C2538" s="11" t="s">
        <v>283</v>
      </c>
      <c r="D2538" s="15" t="s">
        <v>120</v>
      </c>
      <c r="E2538" s="12" t="s">
        <v>160</v>
      </c>
      <c r="F2538" s="12">
        <v>0.5</v>
      </c>
      <c r="G2538" s="12">
        <v>0.51</v>
      </c>
      <c r="H2538" s="12">
        <v>0.51</v>
      </c>
      <c r="I2538" s="12">
        <v>0.51</v>
      </c>
      <c r="J2538" s="12">
        <v>0.51</v>
      </c>
      <c r="K2538" s="12">
        <v>0.51</v>
      </c>
      <c r="L2538" s="12">
        <v>0.51</v>
      </c>
      <c r="M2538" s="12">
        <v>0.51</v>
      </c>
      <c r="N2538" s="12">
        <v>0.52</v>
      </c>
      <c r="O2538" s="12">
        <v>0.54</v>
      </c>
      <c r="P2538" s="12">
        <v>0.54</v>
      </c>
      <c r="Q2538" s="12">
        <v>0.55000000000000004</v>
      </c>
      <c r="R2538" s="12">
        <v>0.55000000000000004</v>
      </c>
      <c r="S2538" s="12">
        <v>0.55000000000000004</v>
      </c>
      <c r="T2538" s="12">
        <v>0.55000000000000004</v>
      </c>
      <c r="U2538" s="12">
        <v>0.55000000000000004</v>
      </c>
      <c r="V2538" s="12">
        <v>0.55000000000000004</v>
      </c>
      <c r="W2538" s="12">
        <v>0.55000000000000004</v>
      </c>
      <c r="X2538" s="12">
        <v>0.55000000000000004</v>
      </c>
      <c r="Y2538" s="12">
        <v>0.55000000000000004</v>
      </c>
      <c r="Z2538" s="12">
        <v>0.55000000000000004</v>
      </c>
      <c r="AA2538" s="12">
        <v>0.56000000000000005</v>
      </c>
      <c r="AB2538" s="12">
        <v>0.56000000000000005</v>
      </c>
      <c r="AC2538" s="12">
        <v>0.56000000000000005</v>
      </c>
      <c r="AD2538" s="12">
        <v>0.56000000000000005</v>
      </c>
      <c r="AE2538" s="12">
        <v>0.56000000000000005</v>
      </c>
      <c r="AF2538" s="12">
        <v>0.56000000000000005</v>
      </c>
      <c r="AG2538" s="12">
        <v>0.56000000000000005</v>
      </c>
      <c r="AH2538" s="12">
        <v>0.56000000000000005</v>
      </c>
      <c r="AI2538" s="12">
        <v>0.55000000000000004</v>
      </c>
      <c r="AJ2538" s="12">
        <v>0.55000000000000004</v>
      </c>
      <c r="AK2538" s="12">
        <v>0.54</v>
      </c>
    </row>
    <row r="2539" spans="1:37" s="12" customFormat="1" x14ac:dyDescent="0.3">
      <c r="A2539" s="12" t="str">
        <f t="shared" si="62"/>
        <v>SDGbaseTRAv2_UrbAS_IRTv2PQXcpetr-d</v>
      </c>
      <c r="B2539" s="10" t="s">
        <v>221</v>
      </c>
      <c r="C2539" s="11" t="s">
        <v>283</v>
      </c>
      <c r="D2539" s="15" t="s">
        <v>120</v>
      </c>
      <c r="E2539" s="12" t="s">
        <v>161</v>
      </c>
      <c r="F2539" s="12">
        <v>0.42</v>
      </c>
      <c r="G2539" s="12">
        <v>0.42</v>
      </c>
      <c r="H2539" s="12">
        <v>0.43</v>
      </c>
      <c r="I2539" s="12">
        <v>0.42</v>
      </c>
      <c r="J2539" s="12">
        <v>0.42</v>
      </c>
      <c r="K2539" s="12">
        <v>0.42</v>
      </c>
      <c r="L2539" s="12">
        <v>0.43</v>
      </c>
      <c r="M2539" s="12">
        <v>0.43</v>
      </c>
      <c r="N2539" s="12">
        <v>0.43</v>
      </c>
      <c r="O2539" s="12">
        <v>0.44</v>
      </c>
      <c r="P2539" s="12">
        <v>0.45</v>
      </c>
      <c r="Q2539" s="12">
        <v>0.45</v>
      </c>
      <c r="R2539" s="12">
        <v>0.45</v>
      </c>
      <c r="S2539" s="12">
        <v>0.45</v>
      </c>
      <c r="T2539" s="12">
        <v>0.45</v>
      </c>
      <c r="U2539" s="12">
        <v>0.45</v>
      </c>
      <c r="V2539" s="12">
        <v>0.45</v>
      </c>
      <c r="W2539" s="12">
        <v>0.45</v>
      </c>
      <c r="X2539" s="12">
        <v>0.45</v>
      </c>
      <c r="Y2539" s="12">
        <v>0.45</v>
      </c>
      <c r="Z2539" s="12">
        <v>0.45</v>
      </c>
      <c r="AA2539" s="12">
        <v>0.46</v>
      </c>
      <c r="AB2539" s="12">
        <v>0.46</v>
      </c>
      <c r="AC2539" s="12">
        <v>0.46</v>
      </c>
      <c r="AD2539" s="12">
        <v>0.46</v>
      </c>
      <c r="AE2539" s="12">
        <v>0.46</v>
      </c>
      <c r="AF2539" s="12">
        <v>0.46</v>
      </c>
      <c r="AG2539" s="12">
        <v>0.46</v>
      </c>
      <c r="AH2539" s="12">
        <v>0.46</v>
      </c>
      <c r="AI2539" s="12">
        <v>0.45</v>
      </c>
      <c r="AJ2539" s="12">
        <v>0.45</v>
      </c>
      <c r="AK2539" s="12">
        <v>0.45</v>
      </c>
    </row>
    <row r="2540" spans="1:37" s="12" customFormat="1" x14ac:dyDescent="0.3">
      <c r="A2540" s="12" t="str">
        <f t="shared" si="62"/>
        <v>SDGbaseTRAv2_UrbAS_IRTv2PQXcpetr-h</v>
      </c>
      <c r="B2540" s="10" t="s">
        <v>221</v>
      </c>
      <c r="C2540" s="11" t="s">
        <v>283</v>
      </c>
      <c r="D2540" s="15" t="s">
        <v>120</v>
      </c>
      <c r="E2540" s="12" t="s">
        <v>162</v>
      </c>
      <c r="F2540" s="12">
        <v>0.08</v>
      </c>
      <c r="G2540" s="12">
        <v>0.09</v>
      </c>
      <c r="H2540" s="12">
        <v>0.09</v>
      </c>
      <c r="I2540" s="12">
        <v>0.09</v>
      </c>
      <c r="J2540" s="12">
        <v>0.09</v>
      </c>
      <c r="K2540" s="12">
        <v>0.09</v>
      </c>
      <c r="L2540" s="12">
        <v>0.09</v>
      </c>
      <c r="M2540" s="12">
        <v>0.09</v>
      </c>
      <c r="N2540" s="12">
        <v>0.09</v>
      </c>
      <c r="O2540" s="12">
        <v>0.09</v>
      </c>
      <c r="P2540" s="12">
        <v>0.09</v>
      </c>
      <c r="Q2540" s="12">
        <v>0.09</v>
      </c>
      <c r="R2540" s="12">
        <v>0.09</v>
      </c>
      <c r="S2540" s="12">
        <v>0.09</v>
      </c>
      <c r="T2540" s="12">
        <v>0.09</v>
      </c>
      <c r="U2540" s="12">
        <v>0.09</v>
      </c>
      <c r="V2540" s="12">
        <v>0.09</v>
      </c>
      <c r="W2540" s="12">
        <v>0.09</v>
      </c>
      <c r="X2540" s="12">
        <v>0.09</v>
      </c>
      <c r="Y2540" s="12">
        <v>0.09</v>
      </c>
      <c r="Z2540" s="12">
        <v>0.09</v>
      </c>
      <c r="AA2540" s="12">
        <v>0.09</v>
      </c>
      <c r="AB2540" s="12">
        <v>0.09</v>
      </c>
      <c r="AC2540" s="12">
        <v>0.09</v>
      </c>
      <c r="AD2540" s="12">
        <v>0.09</v>
      </c>
      <c r="AE2540" s="12">
        <v>0.09</v>
      </c>
      <c r="AF2540" s="12">
        <v>0.09</v>
      </c>
      <c r="AG2540" s="12">
        <v>0.09</v>
      </c>
      <c r="AH2540" s="12">
        <v>0.09</v>
      </c>
      <c r="AI2540" s="12">
        <v>0.09</v>
      </c>
      <c r="AJ2540" s="12">
        <v>0.09</v>
      </c>
      <c r="AK2540" s="12">
        <v>0.09</v>
      </c>
    </row>
    <row r="2541" spans="1:37" s="12" customFormat="1" x14ac:dyDescent="0.3">
      <c r="A2541" s="12" t="str">
        <f t="shared" si="62"/>
        <v>SDGbaseTRAv2_UrbAS_IRTv2PQXcpetr-k</v>
      </c>
      <c r="B2541" s="10" t="s">
        <v>221</v>
      </c>
      <c r="C2541" s="11" t="s">
        <v>283</v>
      </c>
      <c r="D2541" s="15" t="s">
        <v>120</v>
      </c>
      <c r="E2541" s="12" t="s">
        <v>163</v>
      </c>
      <c r="F2541" s="12">
        <v>0.26</v>
      </c>
      <c r="G2541" s="12">
        <v>0.26</v>
      </c>
      <c r="H2541" s="12">
        <v>0.27</v>
      </c>
      <c r="I2541" s="12">
        <v>0.26</v>
      </c>
      <c r="J2541" s="12">
        <v>0.26</v>
      </c>
      <c r="K2541" s="12">
        <v>0.27</v>
      </c>
      <c r="L2541" s="12">
        <v>0.27</v>
      </c>
      <c r="M2541" s="12">
        <v>0.27</v>
      </c>
      <c r="N2541" s="12">
        <v>0.27</v>
      </c>
      <c r="O2541" s="12">
        <v>0.3</v>
      </c>
      <c r="P2541" s="12">
        <v>0.3</v>
      </c>
      <c r="Q2541" s="12">
        <v>0.3</v>
      </c>
      <c r="R2541" s="12">
        <v>0.3</v>
      </c>
      <c r="S2541" s="12">
        <v>0.3</v>
      </c>
      <c r="T2541" s="12">
        <v>0.3</v>
      </c>
      <c r="U2541" s="12">
        <v>0.3</v>
      </c>
      <c r="V2541" s="12">
        <v>0.3</v>
      </c>
      <c r="W2541" s="12">
        <v>0.3</v>
      </c>
      <c r="X2541" s="12">
        <v>0.3</v>
      </c>
      <c r="Y2541" s="12">
        <v>0.3</v>
      </c>
      <c r="Z2541" s="12">
        <v>0.31</v>
      </c>
      <c r="AA2541" s="12">
        <v>0.31</v>
      </c>
      <c r="AB2541" s="12">
        <v>0.31</v>
      </c>
      <c r="AC2541" s="12">
        <v>0.32</v>
      </c>
      <c r="AD2541" s="12">
        <v>0.32</v>
      </c>
      <c r="AE2541" s="12">
        <v>0.32</v>
      </c>
      <c r="AF2541" s="12">
        <v>0.32</v>
      </c>
      <c r="AG2541" s="12">
        <v>0.31</v>
      </c>
      <c r="AH2541" s="12">
        <v>0.31</v>
      </c>
      <c r="AI2541" s="12">
        <v>0.31</v>
      </c>
      <c r="AJ2541" s="12">
        <v>0.31</v>
      </c>
      <c r="AK2541" s="12">
        <v>0.3</v>
      </c>
    </row>
    <row r="2542" spans="1:37" s="12" customFormat="1" x14ac:dyDescent="0.3">
      <c r="A2542" s="12" t="str">
        <f t="shared" si="62"/>
        <v>SDGbaseTRAv2_UrbAS_IRTv2PQXcpetr-l</v>
      </c>
      <c r="B2542" s="10" t="s">
        <v>221</v>
      </c>
      <c r="C2542" s="11" t="s">
        <v>283</v>
      </c>
      <c r="D2542" s="15" t="s">
        <v>120</v>
      </c>
      <c r="E2542" s="12" t="s">
        <v>164</v>
      </c>
      <c r="F2542" s="12">
        <v>0.97</v>
      </c>
      <c r="G2542" s="12">
        <v>0.99</v>
      </c>
      <c r="H2542" s="12">
        <v>1</v>
      </c>
      <c r="I2542" s="12">
        <v>0.99</v>
      </c>
      <c r="J2542" s="12">
        <v>0.99</v>
      </c>
      <c r="K2542" s="12">
        <v>0.99</v>
      </c>
      <c r="L2542" s="12">
        <v>1</v>
      </c>
      <c r="M2542" s="12">
        <v>1</v>
      </c>
      <c r="N2542" s="12">
        <v>1.01</v>
      </c>
      <c r="O2542" s="12">
        <v>1.04</v>
      </c>
      <c r="P2542" s="12">
        <v>1.05</v>
      </c>
      <c r="Q2542" s="12">
        <v>1.06</v>
      </c>
      <c r="R2542" s="12">
        <v>1.06</v>
      </c>
      <c r="S2542" s="12">
        <v>1.06</v>
      </c>
      <c r="T2542" s="12">
        <v>1.06</v>
      </c>
      <c r="U2542" s="12">
        <v>1.06</v>
      </c>
      <c r="V2542" s="12">
        <v>1.06</v>
      </c>
      <c r="W2542" s="12">
        <v>1.06</v>
      </c>
      <c r="X2542" s="12">
        <v>1.07</v>
      </c>
      <c r="Y2542" s="12">
        <v>1.07</v>
      </c>
      <c r="Z2542" s="12">
        <v>1.07</v>
      </c>
      <c r="AA2542" s="12">
        <v>1.08</v>
      </c>
      <c r="AB2542" s="12">
        <v>1.08</v>
      </c>
      <c r="AC2542" s="12">
        <v>1.0900000000000001</v>
      </c>
      <c r="AD2542" s="12">
        <v>1.0900000000000001</v>
      </c>
      <c r="AE2542" s="12">
        <v>1.0900000000000001</v>
      </c>
      <c r="AF2542" s="12">
        <v>1.0900000000000001</v>
      </c>
      <c r="AG2542" s="12">
        <v>1.08</v>
      </c>
      <c r="AH2542" s="12">
        <v>1.08</v>
      </c>
      <c r="AI2542" s="12">
        <v>1.07</v>
      </c>
      <c r="AJ2542" s="12">
        <v>1.06</v>
      </c>
      <c r="AK2542" s="12">
        <v>1.05</v>
      </c>
    </row>
    <row r="2543" spans="1:37" s="12" customFormat="1" x14ac:dyDescent="0.3">
      <c r="A2543" s="12" t="str">
        <f t="shared" si="62"/>
        <v>SDGbaseTRAv2_UrbAS_IRTv2PQXchydr</v>
      </c>
      <c r="B2543" s="10" t="s">
        <v>221</v>
      </c>
      <c r="C2543" s="11" t="s">
        <v>283</v>
      </c>
      <c r="D2543" s="15" t="s">
        <v>120</v>
      </c>
      <c r="E2543" s="12" t="s">
        <v>165</v>
      </c>
      <c r="F2543" s="12">
        <v>0.91</v>
      </c>
      <c r="G2543" s="12">
        <v>0.93</v>
      </c>
      <c r="H2543" s="12">
        <v>0.94</v>
      </c>
      <c r="I2543" s="12">
        <v>0.94</v>
      </c>
      <c r="J2543" s="12">
        <v>0.94</v>
      </c>
      <c r="K2543" s="12">
        <v>0.94</v>
      </c>
      <c r="L2543" s="12">
        <v>0.94</v>
      </c>
      <c r="M2543" s="12">
        <v>0.94</v>
      </c>
      <c r="N2543" s="12">
        <v>0.95</v>
      </c>
      <c r="O2543" s="12">
        <v>0.98</v>
      </c>
      <c r="P2543" s="12">
        <v>0.99</v>
      </c>
      <c r="Q2543" s="12">
        <v>0.99</v>
      </c>
      <c r="R2543" s="12">
        <v>0.99</v>
      </c>
      <c r="S2543" s="12">
        <v>0.99</v>
      </c>
      <c r="T2543" s="12">
        <v>0.99</v>
      </c>
      <c r="U2543" s="12">
        <v>0.99</v>
      </c>
      <c r="V2543" s="12">
        <v>0.99</v>
      </c>
      <c r="W2543" s="12">
        <v>0.99</v>
      </c>
      <c r="X2543" s="12">
        <v>1</v>
      </c>
      <c r="Y2543" s="12">
        <v>1</v>
      </c>
      <c r="Z2543" s="12">
        <v>3.9</v>
      </c>
      <c r="AA2543" s="12">
        <v>5.6</v>
      </c>
      <c r="AB2543" s="12">
        <v>3.54</v>
      </c>
      <c r="AC2543" s="12">
        <v>2.74</v>
      </c>
      <c r="AD2543" s="12">
        <v>2.88</v>
      </c>
      <c r="AE2543" s="12">
        <v>3.14</v>
      </c>
      <c r="AF2543" s="12">
        <v>3.4</v>
      </c>
      <c r="AG2543" s="12">
        <v>1</v>
      </c>
      <c r="AH2543" s="12">
        <v>1</v>
      </c>
      <c r="AI2543" s="12">
        <v>0.99</v>
      </c>
      <c r="AJ2543" s="12">
        <v>0.98</v>
      </c>
      <c r="AK2543" s="12">
        <v>0.97</v>
      </c>
    </row>
    <row r="2544" spans="1:37" s="12" customFormat="1" x14ac:dyDescent="0.3">
      <c r="A2544" s="12" t="str">
        <f t="shared" si="62"/>
        <v>SDGbaseTRAv2_UrbAS_IRTv2PQXcammo</v>
      </c>
      <c r="B2544" s="10" t="s">
        <v>221</v>
      </c>
      <c r="C2544" s="11" t="s">
        <v>283</v>
      </c>
      <c r="D2544" s="15" t="s">
        <v>120</v>
      </c>
      <c r="E2544" s="12" t="s">
        <v>166</v>
      </c>
      <c r="F2544" s="12">
        <v>1.19</v>
      </c>
      <c r="G2544" s="12">
        <v>0.78</v>
      </c>
      <c r="H2544" s="12">
        <v>0.78</v>
      </c>
      <c r="I2544" s="12">
        <v>0.79</v>
      </c>
      <c r="J2544" s="12">
        <v>0.79</v>
      </c>
      <c r="K2544" s="12">
        <v>0.79</v>
      </c>
      <c r="L2544" s="12">
        <v>0.79</v>
      </c>
      <c r="M2544" s="12">
        <v>0.79</v>
      </c>
      <c r="N2544" s="12">
        <v>0.79</v>
      </c>
      <c r="O2544" s="12">
        <v>0.77</v>
      </c>
      <c r="P2544" s="12">
        <v>0.77</v>
      </c>
      <c r="Q2544" s="12">
        <v>0.78</v>
      </c>
      <c r="R2544" s="12">
        <v>0.77</v>
      </c>
      <c r="S2544" s="12">
        <v>0.77</v>
      </c>
      <c r="T2544" s="12">
        <v>0.77</v>
      </c>
      <c r="U2544" s="12">
        <v>0.76</v>
      </c>
      <c r="V2544" s="12">
        <v>0.76</v>
      </c>
      <c r="W2544" s="12">
        <v>0.76</v>
      </c>
      <c r="X2544" s="12">
        <v>0.76</v>
      </c>
      <c r="Y2544" s="12">
        <v>0.88</v>
      </c>
      <c r="Z2544" s="12">
        <v>1.8</v>
      </c>
      <c r="AA2544" s="12">
        <v>3.04</v>
      </c>
      <c r="AB2544" s="12">
        <v>2.2999999999999998</v>
      </c>
      <c r="AC2544" s="12">
        <v>2.0299999999999998</v>
      </c>
      <c r="AD2544" s="12">
        <v>2.1800000000000002</v>
      </c>
      <c r="AE2544" s="12">
        <v>2.4</v>
      </c>
      <c r="AF2544" s="12">
        <v>2.65</v>
      </c>
      <c r="AG2544" s="12">
        <v>1.32</v>
      </c>
      <c r="AH2544" s="12">
        <v>1.35</v>
      </c>
      <c r="AI2544" s="12">
        <v>1.37</v>
      </c>
      <c r="AJ2544" s="12">
        <v>1.39</v>
      </c>
      <c r="AK2544" s="12">
        <v>1.42</v>
      </c>
    </row>
    <row r="2545" spans="1:37" s="12" customFormat="1" x14ac:dyDescent="0.3">
      <c r="A2545" s="12" t="str">
        <f t="shared" si="62"/>
        <v>SDGbaseTRAv2_UrbAS_IRTv2PQXcbchm</v>
      </c>
      <c r="B2545" s="10" t="s">
        <v>221</v>
      </c>
      <c r="C2545" s="11" t="s">
        <v>283</v>
      </c>
      <c r="D2545" s="15" t="s">
        <v>120</v>
      </c>
      <c r="E2545" s="12" t="s">
        <v>167</v>
      </c>
      <c r="F2545" s="12">
        <v>1.19</v>
      </c>
      <c r="G2545" s="12">
        <v>1.22</v>
      </c>
      <c r="H2545" s="12">
        <v>1.23</v>
      </c>
      <c r="I2545" s="12">
        <v>1.23</v>
      </c>
      <c r="J2545" s="12">
        <v>1.23</v>
      </c>
      <c r="K2545" s="12">
        <v>1.23</v>
      </c>
      <c r="L2545" s="12">
        <v>1.24</v>
      </c>
      <c r="M2545" s="12">
        <v>1.24</v>
      </c>
      <c r="N2545" s="12">
        <v>1.25</v>
      </c>
      <c r="O2545" s="12">
        <v>1.29</v>
      </c>
      <c r="P2545" s="12">
        <v>1.3</v>
      </c>
      <c r="Q2545" s="12">
        <v>1.3</v>
      </c>
      <c r="R2545" s="12">
        <v>1.3</v>
      </c>
      <c r="S2545" s="12">
        <v>1.3</v>
      </c>
      <c r="T2545" s="12">
        <v>1.3</v>
      </c>
      <c r="U2545" s="12">
        <v>1.3</v>
      </c>
      <c r="V2545" s="12">
        <v>1.3</v>
      </c>
      <c r="W2545" s="12">
        <v>1.31</v>
      </c>
      <c r="X2545" s="12">
        <v>1.31</v>
      </c>
      <c r="Y2545" s="12">
        <v>1.31</v>
      </c>
      <c r="Z2545" s="12">
        <v>1.31</v>
      </c>
      <c r="AA2545" s="12">
        <v>1.32</v>
      </c>
      <c r="AB2545" s="12">
        <v>1.32</v>
      </c>
      <c r="AC2545" s="12">
        <v>1.32</v>
      </c>
      <c r="AD2545" s="12">
        <v>1.32</v>
      </c>
      <c r="AE2545" s="12">
        <v>1.32</v>
      </c>
      <c r="AF2545" s="12">
        <v>1.32</v>
      </c>
      <c r="AG2545" s="12">
        <v>1.31</v>
      </c>
      <c r="AH2545" s="12">
        <v>1.31</v>
      </c>
      <c r="AI2545" s="12">
        <v>1.3</v>
      </c>
      <c r="AJ2545" s="12">
        <v>1.29</v>
      </c>
      <c r="AK2545" s="12">
        <v>1.28</v>
      </c>
    </row>
    <row r="2546" spans="1:37" s="12" customFormat="1" x14ac:dyDescent="0.3">
      <c r="A2546" s="12" t="str">
        <f t="shared" si="62"/>
        <v>SDGbaseTRAv2_UrbAS_IRTv2PQXcochm</v>
      </c>
      <c r="B2546" s="10" t="s">
        <v>221</v>
      </c>
      <c r="C2546" s="11" t="s">
        <v>283</v>
      </c>
      <c r="D2546" s="15" t="s">
        <v>120</v>
      </c>
      <c r="E2546" s="12" t="s">
        <v>168</v>
      </c>
      <c r="F2546" s="12">
        <v>1.3</v>
      </c>
      <c r="G2546" s="12">
        <v>1.33</v>
      </c>
      <c r="H2546" s="12">
        <v>1.34</v>
      </c>
      <c r="I2546" s="12">
        <v>1.34</v>
      </c>
      <c r="J2546" s="12">
        <v>1.34</v>
      </c>
      <c r="K2546" s="12">
        <v>1.34</v>
      </c>
      <c r="L2546" s="12">
        <v>1.34</v>
      </c>
      <c r="M2546" s="12">
        <v>1.35</v>
      </c>
      <c r="N2546" s="12">
        <v>1.36</v>
      </c>
      <c r="O2546" s="12">
        <v>1.4</v>
      </c>
      <c r="P2546" s="12">
        <v>1.41</v>
      </c>
      <c r="Q2546" s="12">
        <v>1.41</v>
      </c>
      <c r="R2546" s="12">
        <v>1.41</v>
      </c>
      <c r="S2546" s="12">
        <v>1.42</v>
      </c>
      <c r="T2546" s="12">
        <v>1.42</v>
      </c>
      <c r="U2546" s="12">
        <v>1.42</v>
      </c>
      <c r="V2546" s="12">
        <v>1.42</v>
      </c>
      <c r="W2546" s="12">
        <v>1.42</v>
      </c>
      <c r="X2546" s="12">
        <v>1.43</v>
      </c>
      <c r="Y2546" s="12">
        <v>1.43</v>
      </c>
      <c r="Z2546" s="12">
        <v>1.43</v>
      </c>
      <c r="AA2546" s="12">
        <v>1.44</v>
      </c>
      <c r="AB2546" s="12">
        <v>1.44</v>
      </c>
      <c r="AC2546" s="12">
        <v>1.44</v>
      </c>
      <c r="AD2546" s="12">
        <v>1.44</v>
      </c>
      <c r="AE2546" s="12">
        <v>1.44</v>
      </c>
      <c r="AF2546" s="12">
        <v>1.44</v>
      </c>
      <c r="AG2546" s="12">
        <v>1.44</v>
      </c>
      <c r="AH2546" s="12">
        <v>1.43</v>
      </c>
      <c r="AI2546" s="12">
        <v>1.42</v>
      </c>
      <c r="AJ2546" s="12">
        <v>1.41</v>
      </c>
      <c r="AK2546" s="12">
        <v>1.4</v>
      </c>
    </row>
    <row r="2547" spans="1:37" s="12" customFormat="1" x14ac:dyDescent="0.3">
      <c r="A2547" s="12" t="str">
        <f t="shared" si="62"/>
        <v>SDGbaseTRAv2_UrbAS_IRTv2PQXcrubb</v>
      </c>
      <c r="B2547" s="10" t="s">
        <v>221</v>
      </c>
      <c r="C2547" s="11" t="s">
        <v>283</v>
      </c>
      <c r="D2547" s="15" t="s">
        <v>120</v>
      </c>
      <c r="E2547" s="12" t="s">
        <v>105</v>
      </c>
      <c r="F2547" s="12">
        <v>1.27</v>
      </c>
      <c r="G2547" s="12">
        <v>1.28</v>
      </c>
      <c r="H2547" s="12">
        <v>1.29</v>
      </c>
      <c r="I2547" s="12">
        <v>1.28</v>
      </c>
      <c r="J2547" s="12">
        <v>1.28</v>
      </c>
      <c r="K2547" s="12">
        <v>1.28</v>
      </c>
      <c r="L2547" s="12">
        <v>1.29</v>
      </c>
      <c r="M2547" s="12">
        <v>1.29</v>
      </c>
      <c r="N2547" s="12">
        <v>1.29</v>
      </c>
      <c r="O2547" s="12">
        <v>1.31</v>
      </c>
      <c r="P2547" s="12">
        <v>1.32</v>
      </c>
      <c r="Q2547" s="12">
        <v>1.32</v>
      </c>
      <c r="R2547" s="12">
        <v>1.32</v>
      </c>
      <c r="S2547" s="12">
        <v>1.32</v>
      </c>
      <c r="T2547" s="12">
        <v>1.32</v>
      </c>
      <c r="U2547" s="12">
        <v>1.33</v>
      </c>
      <c r="V2547" s="12">
        <v>1.33</v>
      </c>
      <c r="W2547" s="12">
        <v>1.33</v>
      </c>
      <c r="X2547" s="12">
        <v>1.33</v>
      </c>
      <c r="Y2547" s="12">
        <v>1.34</v>
      </c>
      <c r="Z2547" s="12">
        <v>1.35</v>
      </c>
      <c r="AA2547" s="12">
        <v>1.37</v>
      </c>
      <c r="AB2547" s="12">
        <v>1.36</v>
      </c>
      <c r="AC2547" s="12">
        <v>1.36</v>
      </c>
      <c r="AD2547" s="12">
        <v>1.36</v>
      </c>
      <c r="AE2547" s="12">
        <v>1.37</v>
      </c>
      <c r="AF2547" s="12">
        <v>1.37</v>
      </c>
      <c r="AG2547" s="12">
        <v>1.35</v>
      </c>
      <c r="AH2547" s="12">
        <v>1.34</v>
      </c>
      <c r="AI2547" s="12">
        <v>1.33</v>
      </c>
      <c r="AJ2547" s="12">
        <v>1.32</v>
      </c>
      <c r="AK2547" s="12">
        <v>1.32</v>
      </c>
    </row>
    <row r="2548" spans="1:37" s="12" customFormat="1" x14ac:dyDescent="0.3">
      <c r="A2548" s="12" t="str">
        <f t="shared" si="62"/>
        <v>SDGbaseTRAv2_UrbAS_IRTv2PQXcplas</v>
      </c>
      <c r="B2548" s="10" t="s">
        <v>221</v>
      </c>
      <c r="C2548" s="11" t="s">
        <v>283</v>
      </c>
      <c r="D2548" s="15" t="s">
        <v>120</v>
      </c>
      <c r="E2548" s="12" t="s">
        <v>106</v>
      </c>
      <c r="F2548" s="12">
        <v>1.5</v>
      </c>
      <c r="G2548" s="12">
        <v>1.52</v>
      </c>
      <c r="H2548" s="12">
        <v>1.52</v>
      </c>
      <c r="I2548" s="12">
        <v>1.52</v>
      </c>
      <c r="J2548" s="12">
        <v>1.52</v>
      </c>
      <c r="K2548" s="12">
        <v>1.52</v>
      </c>
      <c r="L2548" s="12">
        <v>1.52</v>
      </c>
      <c r="M2548" s="12">
        <v>1.52</v>
      </c>
      <c r="N2548" s="12">
        <v>1.53</v>
      </c>
      <c r="O2548" s="12">
        <v>1.53</v>
      </c>
      <c r="P2548" s="12">
        <v>1.53</v>
      </c>
      <c r="Q2548" s="12">
        <v>1.54</v>
      </c>
      <c r="R2548" s="12">
        <v>1.54</v>
      </c>
      <c r="S2548" s="12">
        <v>1.54</v>
      </c>
      <c r="T2548" s="12">
        <v>1.54</v>
      </c>
      <c r="U2548" s="12">
        <v>1.55</v>
      </c>
      <c r="V2548" s="12">
        <v>1.55</v>
      </c>
      <c r="W2548" s="12">
        <v>1.55</v>
      </c>
      <c r="X2548" s="12">
        <v>1.55</v>
      </c>
      <c r="Y2548" s="12">
        <v>1.56</v>
      </c>
      <c r="Z2548" s="12">
        <v>1.57</v>
      </c>
      <c r="AA2548" s="12">
        <v>1.6</v>
      </c>
      <c r="AB2548" s="12">
        <v>1.58</v>
      </c>
      <c r="AC2548" s="12">
        <v>1.57</v>
      </c>
      <c r="AD2548" s="12">
        <v>1.58</v>
      </c>
      <c r="AE2548" s="12">
        <v>1.58</v>
      </c>
      <c r="AF2548" s="12">
        <v>1.59</v>
      </c>
      <c r="AG2548" s="12">
        <v>1.56</v>
      </c>
      <c r="AH2548" s="12">
        <v>1.55</v>
      </c>
      <c r="AI2548" s="12">
        <v>1.53</v>
      </c>
      <c r="AJ2548" s="12">
        <v>1.53</v>
      </c>
      <c r="AK2548" s="12">
        <v>1.52</v>
      </c>
    </row>
    <row r="2549" spans="1:37" s="12" customFormat="1" x14ac:dyDescent="0.3">
      <c r="A2549" s="12" t="str">
        <f t="shared" si="62"/>
        <v>SDGbaseTRAv2_UrbAS_IRTv2PQXcnmet</v>
      </c>
      <c r="B2549" s="10" t="s">
        <v>221</v>
      </c>
      <c r="C2549" s="11" t="s">
        <v>283</v>
      </c>
      <c r="D2549" s="15" t="s">
        <v>120</v>
      </c>
      <c r="E2549" s="12" t="s">
        <v>107</v>
      </c>
      <c r="F2549" s="12">
        <v>1.4</v>
      </c>
      <c r="G2549" s="12">
        <v>1.43</v>
      </c>
      <c r="H2549" s="12">
        <v>1.43</v>
      </c>
      <c r="I2549" s="12">
        <v>1.43</v>
      </c>
      <c r="J2549" s="12">
        <v>1.43</v>
      </c>
      <c r="K2549" s="12">
        <v>1.43</v>
      </c>
      <c r="L2549" s="12">
        <v>1.43</v>
      </c>
      <c r="M2549" s="12">
        <v>1.43</v>
      </c>
      <c r="N2549" s="12">
        <v>1.42</v>
      </c>
      <c r="O2549" s="12">
        <v>1.41</v>
      </c>
      <c r="P2549" s="12">
        <v>1.41</v>
      </c>
      <c r="Q2549" s="12">
        <v>1.41</v>
      </c>
      <c r="R2549" s="12">
        <v>1.41</v>
      </c>
      <c r="S2549" s="12">
        <v>1.41</v>
      </c>
      <c r="T2549" s="12">
        <v>1.41</v>
      </c>
      <c r="U2549" s="12">
        <v>1.42</v>
      </c>
      <c r="V2549" s="12">
        <v>1.42</v>
      </c>
      <c r="W2549" s="12">
        <v>1.42</v>
      </c>
      <c r="X2549" s="12">
        <v>1.43</v>
      </c>
      <c r="Y2549" s="12">
        <v>1.43</v>
      </c>
      <c r="Z2549" s="12">
        <v>1.43</v>
      </c>
      <c r="AA2549" s="12">
        <v>1.42</v>
      </c>
      <c r="AB2549" s="12">
        <v>1.42</v>
      </c>
      <c r="AC2549" s="12">
        <v>1.42</v>
      </c>
      <c r="AD2549" s="12">
        <v>1.42</v>
      </c>
      <c r="AE2549" s="12">
        <v>1.42</v>
      </c>
      <c r="AF2549" s="12">
        <v>1.42</v>
      </c>
      <c r="AG2549" s="12">
        <v>1.43</v>
      </c>
      <c r="AH2549" s="12">
        <v>1.43</v>
      </c>
      <c r="AI2549" s="12">
        <v>1.43</v>
      </c>
      <c r="AJ2549" s="12">
        <v>1.44</v>
      </c>
      <c r="AK2549" s="12">
        <v>1.45</v>
      </c>
    </row>
    <row r="2550" spans="1:37" s="12" customFormat="1" x14ac:dyDescent="0.3">
      <c r="A2550" s="12" t="str">
        <f t="shared" si="62"/>
        <v>SDGbaseTRAv2_UrbAS_IRTv2PQXciron</v>
      </c>
      <c r="B2550" s="10" t="s">
        <v>221</v>
      </c>
      <c r="C2550" s="11" t="s">
        <v>283</v>
      </c>
      <c r="D2550" s="15" t="s">
        <v>120</v>
      </c>
      <c r="E2550" s="12" t="s">
        <v>169</v>
      </c>
      <c r="F2550" s="12">
        <v>1.22</v>
      </c>
      <c r="G2550" s="12">
        <v>1.34</v>
      </c>
      <c r="H2550" s="12">
        <v>1.37</v>
      </c>
      <c r="I2550" s="12">
        <v>1.4</v>
      </c>
      <c r="J2550" s="12">
        <v>1.42</v>
      </c>
      <c r="K2550" s="12">
        <v>1.42</v>
      </c>
      <c r="L2550" s="12">
        <v>1.41</v>
      </c>
      <c r="M2550" s="12">
        <v>1.4</v>
      </c>
      <c r="N2550" s="12">
        <v>1.39</v>
      </c>
      <c r="O2550" s="12">
        <v>1.35</v>
      </c>
      <c r="P2550" s="12">
        <v>1.35</v>
      </c>
      <c r="Q2550" s="12">
        <v>1.35</v>
      </c>
      <c r="R2550" s="12">
        <v>1.35</v>
      </c>
      <c r="S2550" s="12">
        <v>1.35</v>
      </c>
      <c r="T2550" s="12">
        <v>1.35</v>
      </c>
      <c r="U2550" s="12">
        <v>1.35</v>
      </c>
      <c r="V2550" s="12">
        <v>1.29</v>
      </c>
      <c r="W2550" s="12">
        <v>1.28</v>
      </c>
      <c r="X2550" s="12">
        <v>1.38</v>
      </c>
      <c r="Y2550" s="12">
        <v>1.37</v>
      </c>
      <c r="Z2550" s="12">
        <v>1.71</v>
      </c>
      <c r="AA2550" s="12">
        <v>1.92</v>
      </c>
      <c r="AB2550" s="12">
        <v>1.69</v>
      </c>
      <c r="AC2550" s="12">
        <v>1.6</v>
      </c>
      <c r="AD2550" s="12">
        <v>1.62</v>
      </c>
      <c r="AE2550" s="12">
        <v>1.65</v>
      </c>
      <c r="AF2550" s="12">
        <v>1.68</v>
      </c>
      <c r="AG2550" s="12">
        <v>1.4</v>
      </c>
      <c r="AH2550" s="12">
        <v>1.42</v>
      </c>
      <c r="AI2550" s="12">
        <v>1.44</v>
      </c>
      <c r="AJ2550" s="12">
        <v>1.45</v>
      </c>
      <c r="AK2550" s="12">
        <v>1.47</v>
      </c>
    </row>
    <row r="2551" spans="1:37" s="12" customFormat="1" x14ac:dyDescent="0.3">
      <c r="A2551" s="12" t="str">
        <f t="shared" si="62"/>
        <v>SDGbaseTRAv2_UrbAS_IRTv2PQXcnfrm</v>
      </c>
      <c r="B2551" s="10" t="s">
        <v>221</v>
      </c>
      <c r="C2551" s="11" t="s">
        <v>283</v>
      </c>
      <c r="D2551" s="15" t="s">
        <v>120</v>
      </c>
      <c r="E2551" s="12" t="s">
        <v>108</v>
      </c>
      <c r="F2551" s="12">
        <v>1.25</v>
      </c>
      <c r="G2551" s="12">
        <v>1.29</v>
      </c>
      <c r="H2551" s="12">
        <v>1.35</v>
      </c>
      <c r="I2551" s="12">
        <v>1.42</v>
      </c>
      <c r="J2551" s="12">
        <v>1.46</v>
      </c>
      <c r="K2551" s="12">
        <v>1.48</v>
      </c>
      <c r="L2551" s="12">
        <v>1.48</v>
      </c>
      <c r="M2551" s="12">
        <v>1.44</v>
      </c>
      <c r="N2551" s="12">
        <v>1.41</v>
      </c>
      <c r="O2551" s="12">
        <v>1.35</v>
      </c>
      <c r="P2551" s="12">
        <v>1.33</v>
      </c>
      <c r="Q2551" s="12">
        <v>1.32</v>
      </c>
      <c r="R2551" s="12">
        <v>1.32</v>
      </c>
      <c r="S2551" s="12">
        <v>1.32</v>
      </c>
      <c r="T2551" s="12">
        <v>1.32</v>
      </c>
      <c r="U2551" s="12">
        <v>1.32</v>
      </c>
      <c r="V2551" s="12">
        <v>1.29</v>
      </c>
      <c r="W2551" s="12">
        <v>1.27</v>
      </c>
      <c r="X2551" s="12">
        <v>1.28</v>
      </c>
      <c r="Y2551" s="12">
        <v>1.28</v>
      </c>
      <c r="Z2551" s="12">
        <v>1.35</v>
      </c>
      <c r="AA2551" s="12">
        <v>1.4</v>
      </c>
      <c r="AB2551" s="12">
        <v>1.48</v>
      </c>
      <c r="AC2551" s="12">
        <v>1.53</v>
      </c>
      <c r="AD2551" s="12">
        <v>1.54</v>
      </c>
      <c r="AE2551" s="12">
        <v>1.54</v>
      </c>
      <c r="AF2551" s="12">
        <v>1.53</v>
      </c>
      <c r="AG2551" s="12">
        <v>1.48</v>
      </c>
      <c r="AH2551" s="12">
        <v>1.61</v>
      </c>
      <c r="AI2551" s="12">
        <v>1.73</v>
      </c>
      <c r="AJ2551" s="12">
        <v>1.78</v>
      </c>
      <c r="AK2551" s="12">
        <v>1.83</v>
      </c>
    </row>
    <row r="2552" spans="1:37" s="12" customFormat="1" x14ac:dyDescent="0.3">
      <c r="A2552" s="12" t="str">
        <f t="shared" si="62"/>
        <v>SDGbaseTRAv2_UrbAS_IRTv2PQXcmetp</v>
      </c>
      <c r="B2552" s="10" t="s">
        <v>221</v>
      </c>
      <c r="C2552" s="11" t="s">
        <v>283</v>
      </c>
      <c r="D2552" s="15" t="s">
        <v>120</v>
      </c>
      <c r="E2552" s="12" t="s">
        <v>109</v>
      </c>
      <c r="F2552" s="12">
        <v>1.27</v>
      </c>
      <c r="G2552" s="12">
        <v>1.36</v>
      </c>
      <c r="H2552" s="12">
        <v>1.37</v>
      </c>
      <c r="I2552" s="12">
        <v>1.38</v>
      </c>
      <c r="J2552" s="12">
        <v>1.39</v>
      </c>
      <c r="K2552" s="12">
        <v>1.39</v>
      </c>
      <c r="L2552" s="12">
        <v>1.39</v>
      </c>
      <c r="M2552" s="12">
        <v>1.38</v>
      </c>
      <c r="N2552" s="12">
        <v>1.38</v>
      </c>
      <c r="O2552" s="12">
        <v>1.36</v>
      </c>
      <c r="P2552" s="12">
        <v>1.36</v>
      </c>
      <c r="Q2552" s="12">
        <v>1.36</v>
      </c>
      <c r="R2552" s="12">
        <v>1.37</v>
      </c>
      <c r="S2552" s="12">
        <v>1.37</v>
      </c>
      <c r="T2552" s="12">
        <v>1.37</v>
      </c>
      <c r="U2552" s="12">
        <v>1.37</v>
      </c>
      <c r="V2552" s="12">
        <v>1.36</v>
      </c>
      <c r="W2552" s="12">
        <v>1.36</v>
      </c>
      <c r="X2552" s="12">
        <v>1.38</v>
      </c>
      <c r="Y2552" s="12">
        <v>1.38</v>
      </c>
      <c r="Z2552" s="12">
        <v>1.46</v>
      </c>
      <c r="AA2552" s="12">
        <v>1.51</v>
      </c>
      <c r="AB2552" s="12">
        <v>1.46</v>
      </c>
      <c r="AC2552" s="12">
        <v>1.45</v>
      </c>
      <c r="AD2552" s="12">
        <v>1.46</v>
      </c>
      <c r="AE2552" s="12">
        <v>1.46</v>
      </c>
      <c r="AF2552" s="12">
        <v>1.47</v>
      </c>
      <c r="AG2552" s="12">
        <v>1.41</v>
      </c>
      <c r="AH2552" s="12">
        <v>1.42</v>
      </c>
      <c r="AI2552" s="12">
        <v>1.43</v>
      </c>
      <c r="AJ2552" s="12">
        <v>1.43</v>
      </c>
      <c r="AK2552" s="12">
        <v>1.44</v>
      </c>
    </row>
    <row r="2553" spans="1:37" s="12" customFormat="1" x14ac:dyDescent="0.3">
      <c r="A2553" s="12" t="str">
        <f t="shared" si="62"/>
        <v>SDGbaseTRAv2_UrbAS_IRTv2PQXcmach</v>
      </c>
      <c r="B2553" s="10" t="s">
        <v>221</v>
      </c>
      <c r="C2553" s="11" t="s">
        <v>283</v>
      </c>
      <c r="D2553" s="15" t="s">
        <v>120</v>
      </c>
      <c r="E2553" s="12" t="s">
        <v>110</v>
      </c>
      <c r="F2553" s="12">
        <v>1.1299999999999999</v>
      </c>
      <c r="G2553" s="12">
        <v>1.17</v>
      </c>
      <c r="H2553" s="12">
        <v>1.19</v>
      </c>
      <c r="I2553" s="12">
        <v>1.19</v>
      </c>
      <c r="J2553" s="12">
        <v>1.2</v>
      </c>
      <c r="K2553" s="12">
        <v>1.2</v>
      </c>
      <c r="L2553" s="12">
        <v>1.2</v>
      </c>
      <c r="M2553" s="12">
        <v>1.2</v>
      </c>
      <c r="N2553" s="12">
        <v>1.2</v>
      </c>
      <c r="O2553" s="12">
        <v>1.2</v>
      </c>
      <c r="P2553" s="12">
        <v>1.21</v>
      </c>
      <c r="Q2553" s="12">
        <v>1.21</v>
      </c>
      <c r="R2553" s="12">
        <v>1.21</v>
      </c>
      <c r="S2553" s="12">
        <v>1.21</v>
      </c>
      <c r="T2553" s="12">
        <v>1.21</v>
      </c>
      <c r="U2553" s="12">
        <v>1.22</v>
      </c>
      <c r="V2553" s="12">
        <v>1.21</v>
      </c>
      <c r="W2553" s="12">
        <v>1.22</v>
      </c>
      <c r="X2553" s="12">
        <v>1.23</v>
      </c>
      <c r="Y2553" s="12">
        <v>1.22</v>
      </c>
      <c r="Z2553" s="12">
        <v>1.26</v>
      </c>
      <c r="AA2553" s="12">
        <v>1.28</v>
      </c>
      <c r="AB2553" s="12">
        <v>1.28</v>
      </c>
      <c r="AC2553" s="12">
        <v>1.28</v>
      </c>
      <c r="AD2553" s="12">
        <v>1.28</v>
      </c>
      <c r="AE2553" s="12">
        <v>1.29</v>
      </c>
      <c r="AF2553" s="12">
        <v>1.29</v>
      </c>
      <c r="AG2553" s="12">
        <v>1.26</v>
      </c>
      <c r="AH2553" s="12">
        <v>1.28</v>
      </c>
      <c r="AI2553" s="12">
        <v>1.3</v>
      </c>
      <c r="AJ2553" s="12">
        <v>1.3</v>
      </c>
      <c r="AK2553" s="12">
        <v>1.31</v>
      </c>
    </row>
    <row r="2554" spans="1:37" s="12" customFormat="1" x14ac:dyDescent="0.3">
      <c r="A2554" s="12" t="str">
        <f t="shared" si="62"/>
        <v>SDGbaseTRAv2_UrbAS_IRTv2PQXcfcel</v>
      </c>
      <c r="B2554" s="10" t="s">
        <v>221</v>
      </c>
      <c r="C2554" s="11" t="s">
        <v>283</v>
      </c>
      <c r="D2554" s="15" t="s">
        <v>120</v>
      </c>
      <c r="E2554" s="12" t="s">
        <v>170</v>
      </c>
      <c r="F2554" s="12">
        <v>1</v>
      </c>
      <c r="G2554" s="12">
        <v>1.02</v>
      </c>
      <c r="H2554" s="12">
        <v>1.04</v>
      </c>
      <c r="I2554" s="12">
        <v>1.03</v>
      </c>
      <c r="J2554" s="12">
        <v>1.03</v>
      </c>
      <c r="K2554" s="12">
        <v>1.04</v>
      </c>
      <c r="L2554" s="12">
        <v>1.04</v>
      </c>
      <c r="M2554" s="12">
        <v>1.04</v>
      </c>
      <c r="N2554" s="12">
        <v>1.05</v>
      </c>
      <c r="O2554" s="12">
        <v>1.08</v>
      </c>
      <c r="P2554" s="12">
        <v>1.0900000000000001</v>
      </c>
      <c r="Q2554" s="12">
        <v>1.0900000000000001</v>
      </c>
      <c r="R2554" s="12">
        <v>1.0900000000000001</v>
      </c>
      <c r="S2554" s="12">
        <v>1.0900000000000001</v>
      </c>
      <c r="T2554" s="12">
        <v>1.0900000000000001</v>
      </c>
      <c r="U2554" s="12">
        <v>1.1000000000000001</v>
      </c>
      <c r="V2554" s="12">
        <v>1.1000000000000001</v>
      </c>
      <c r="W2554" s="12">
        <v>1.1000000000000001</v>
      </c>
      <c r="X2554" s="12">
        <v>1.1000000000000001</v>
      </c>
      <c r="Y2554" s="12">
        <v>1.1000000000000001</v>
      </c>
      <c r="Z2554" s="12">
        <v>1.1000000000000001</v>
      </c>
      <c r="AA2554" s="12">
        <v>1.1100000000000001</v>
      </c>
      <c r="AB2554" s="12">
        <v>1.1100000000000001</v>
      </c>
      <c r="AC2554" s="12">
        <v>1.1100000000000001</v>
      </c>
      <c r="AD2554" s="12">
        <v>1.1100000000000001</v>
      </c>
      <c r="AE2554" s="12">
        <v>1.1100000000000001</v>
      </c>
      <c r="AF2554" s="12">
        <v>1.1100000000000001</v>
      </c>
      <c r="AG2554" s="12">
        <v>1.1100000000000001</v>
      </c>
      <c r="AH2554" s="12">
        <v>1.1000000000000001</v>
      </c>
      <c r="AI2554" s="12">
        <v>1.0900000000000001</v>
      </c>
      <c r="AJ2554" s="12">
        <v>1.08</v>
      </c>
      <c r="AK2554" s="12">
        <v>1.07</v>
      </c>
    </row>
    <row r="2555" spans="1:37" s="12" customFormat="1" x14ac:dyDescent="0.3">
      <c r="A2555" s="12" t="str">
        <f t="shared" si="62"/>
        <v>SDGbaseTRAv2_UrbAS_IRTv2PQXcelct</v>
      </c>
      <c r="B2555" s="10" t="s">
        <v>221</v>
      </c>
      <c r="C2555" s="11" t="s">
        <v>283</v>
      </c>
      <c r="D2555" s="15" t="s">
        <v>120</v>
      </c>
      <c r="E2555" s="12" t="s">
        <v>171</v>
      </c>
      <c r="F2555" s="12">
        <v>1</v>
      </c>
      <c r="G2555" s="12">
        <v>1.02</v>
      </c>
      <c r="H2555" s="12">
        <v>1.04</v>
      </c>
      <c r="I2555" s="12">
        <v>1.03</v>
      </c>
      <c r="J2555" s="12">
        <v>1.03</v>
      </c>
      <c r="K2555" s="12">
        <v>1.04</v>
      </c>
      <c r="L2555" s="12">
        <v>1.04</v>
      </c>
      <c r="M2555" s="12">
        <v>1.04</v>
      </c>
      <c r="N2555" s="12">
        <v>1.05</v>
      </c>
      <c r="O2555" s="12">
        <v>1.08</v>
      </c>
      <c r="P2555" s="12">
        <v>1.0900000000000001</v>
      </c>
      <c r="Q2555" s="12">
        <v>1.0900000000000001</v>
      </c>
      <c r="R2555" s="12">
        <v>1.0900000000000001</v>
      </c>
      <c r="S2555" s="12">
        <v>1.0900000000000001</v>
      </c>
      <c r="T2555" s="12">
        <v>1.0900000000000001</v>
      </c>
      <c r="U2555" s="12">
        <v>1.1000000000000001</v>
      </c>
      <c r="V2555" s="12">
        <v>1.1000000000000001</v>
      </c>
      <c r="W2555" s="12">
        <v>1.1000000000000001</v>
      </c>
      <c r="X2555" s="12">
        <v>1.1000000000000001</v>
      </c>
      <c r="Y2555" s="12">
        <v>1.1000000000000001</v>
      </c>
      <c r="Z2555" s="12">
        <v>1.1000000000000001</v>
      </c>
      <c r="AA2555" s="12">
        <v>1.1100000000000001</v>
      </c>
      <c r="AB2555" s="12">
        <v>1.1100000000000001</v>
      </c>
      <c r="AC2555" s="12">
        <v>1.1100000000000001</v>
      </c>
      <c r="AD2555" s="12">
        <v>1.1100000000000001</v>
      </c>
      <c r="AE2555" s="12">
        <v>1.1100000000000001</v>
      </c>
      <c r="AF2555" s="12">
        <v>1.1100000000000001</v>
      </c>
      <c r="AG2555" s="12">
        <v>1.1100000000000001</v>
      </c>
      <c r="AH2555" s="12">
        <v>1.1000000000000001</v>
      </c>
      <c r="AI2555" s="12">
        <v>1.0900000000000001</v>
      </c>
      <c r="AJ2555" s="12">
        <v>1.08</v>
      </c>
      <c r="AK2555" s="12">
        <v>1.07</v>
      </c>
    </row>
    <row r="2556" spans="1:37" s="12" customFormat="1" x14ac:dyDescent="0.3">
      <c r="A2556" s="12" t="str">
        <f t="shared" si="62"/>
        <v>SDGbaseTRAv2_UrbAS_IRTv2PQXcemch</v>
      </c>
      <c r="B2556" s="10" t="s">
        <v>221</v>
      </c>
      <c r="C2556" s="11" t="s">
        <v>283</v>
      </c>
      <c r="D2556" s="15" t="s">
        <v>120</v>
      </c>
      <c r="E2556" s="12" t="s">
        <v>111</v>
      </c>
      <c r="F2556" s="12">
        <v>1.25</v>
      </c>
      <c r="G2556" s="12">
        <v>1.28</v>
      </c>
      <c r="H2556" s="12">
        <v>1.29</v>
      </c>
      <c r="I2556" s="12">
        <v>1.31</v>
      </c>
      <c r="J2556" s="12">
        <v>1.31</v>
      </c>
      <c r="K2556" s="12">
        <v>1.32</v>
      </c>
      <c r="L2556" s="12">
        <v>1.32</v>
      </c>
      <c r="M2556" s="12">
        <v>1.31</v>
      </c>
      <c r="N2556" s="12">
        <v>1.31</v>
      </c>
      <c r="O2556" s="12">
        <v>1.31</v>
      </c>
      <c r="P2556" s="12">
        <v>1.32</v>
      </c>
      <c r="Q2556" s="12">
        <v>1.32</v>
      </c>
      <c r="R2556" s="12">
        <v>1.32</v>
      </c>
      <c r="S2556" s="12">
        <v>1.32</v>
      </c>
      <c r="T2556" s="12">
        <v>1.33</v>
      </c>
      <c r="U2556" s="12">
        <v>1.33</v>
      </c>
      <c r="V2556" s="12">
        <v>1.32</v>
      </c>
      <c r="W2556" s="12">
        <v>1.33</v>
      </c>
      <c r="X2556" s="12">
        <v>1.33</v>
      </c>
      <c r="Y2556" s="12">
        <v>1.33</v>
      </c>
      <c r="Z2556" s="12">
        <v>1.35</v>
      </c>
      <c r="AA2556" s="12">
        <v>1.37</v>
      </c>
      <c r="AB2556" s="12">
        <v>1.38</v>
      </c>
      <c r="AC2556" s="12">
        <v>1.39</v>
      </c>
      <c r="AD2556" s="12">
        <v>1.39</v>
      </c>
      <c r="AE2556" s="12">
        <v>1.4</v>
      </c>
      <c r="AF2556" s="12">
        <v>1.4</v>
      </c>
      <c r="AG2556" s="12">
        <v>1.37</v>
      </c>
      <c r="AH2556" s="12">
        <v>1.39</v>
      </c>
      <c r="AI2556" s="12">
        <v>1.41</v>
      </c>
      <c r="AJ2556" s="12">
        <v>1.42</v>
      </c>
      <c r="AK2556" s="12">
        <v>1.42</v>
      </c>
    </row>
    <row r="2557" spans="1:37" s="12" customFormat="1" x14ac:dyDescent="0.3">
      <c r="A2557" s="12" t="str">
        <f t="shared" si="62"/>
        <v>SDGbaseTRAv2_UrbAS_IRTv2PQXcsequ</v>
      </c>
      <c r="B2557" s="10" t="s">
        <v>221</v>
      </c>
      <c r="C2557" s="11" t="s">
        <v>283</v>
      </c>
      <c r="D2557" s="15" t="s">
        <v>120</v>
      </c>
      <c r="E2557" s="12" t="s">
        <v>112</v>
      </c>
      <c r="F2557" s="12">
        <v>1.1499999999999999</v>
      </c>
      <c r="G2557" s="12">
        <v>1.17</v>
      </c>
      <c r="H2557" s="12">
        <v>1.18</v>
      </c>
      <c r="I2557" s="12">
        <v>1.18</v>
      </c>
      <c r="J2557" s="12">
        <v>1.19</v>
      </c>
      <c r="K2557" s="12">
        <v>1.19</v>
      </c>
      <c r="L2557" s="12">
        <v>1.19</v>
      </c>
      <c r="M2557" s="12">
        <v>1.19</v>
      </c>
      <c r="N2557" s="12">
        <v>1.19</v>
      </c>
      <c r="O2557" s="12">
        <v>1.21</v>
      </c>
      <c r="P2557" s="12">
        <v>1.22</v>
      </c>
      <c r="Q2557" s="12">
        <v>1.22</v>
      </c>
      <c r="R2557" s="12">
        <v>1.22</v>
      </c>
      <c r="S2557" s="12">
        <v>1.23</v>
      </c>
      <c r="T2557" s="12">
        <v>1.23</v>
      </c>
      <c r="U2557" s="12">
        <v>1.23</v>
      </c>
      <c r="V2557" s="12">
        <v>1.23</v>
      </c>
      <c r="W2557" s="12">
        <v>1.23</v>
      </c>
      <c r="X2557" s="12">
        <v>1.24</v>
      </c>
      <c r="Y2557" s="12">
        <v>1.24</v>
      </c>
      <c r="Z2557" s="12">
        <v>1.24</v>
      </c>
      <c r="AA2557" s="12">
        <v>1.24</v>
      </c>
      <c r="AB2557" s="12">
        <v>1.26</v>
      </c>
      <c r="AC2557" s="12">
        <v>1.27</v>
      </c>
      <c r="AD2557" s="12">
        <v>1.27</v>
      </c>
      <c r="AE2557" s="12">
        <v>1.27</v>
      </c>
      <c r="AF2557" s="12">
        <v>1.27</v>
      </c>
      <c r="AG2557" s="12">
        <v>1.27</v>
      </c>
      <c r="AH2557" s="12">
        <v>1.28</v>
      </c>
      <c r="AI2557" s="12">
        <v>1.29</v>
      </c>
      <c r="AJ2557" s="12">
        <v>1.3</v>
      </c>
      <c r="AK2557" s="12">
        <v>1.3</v>
      </c>
    </row>
    <row r="2558" spans="1:37" s="12" customFormat="1" x14ac:dyDescent="0.3">
      <c r="A2558" s="12" t="str">
        <f t="shared" si="62"/>
        <v>SDGbaseTRAv2_UrbAS_IRTv2PQXcvehi</v>
      </c>
      <c r="B2558" s="10" t="s">
        <v>221</v>
      </c>
      <c r="C2558" s="11" t="s">
        <v>283</v>
      </c>
      <c r="D2558" s="15" t="s">
        <v>120</v>
      </c>
      <c r="E2558" s="12" t="s">
        <v>113</v>
      </c>
      <c r="F2558" s="12">
        <v>1.27</v>
      </c>
      <c r="G2558" s="12">
        <v>1.29</v>
      </c>
      <c r="H2558" s="12">
        <v>1.31</v>
      </c>
      <c r="I2558" s="12">
        <v>1.32</v>
      </c>
      <c r="J2558" s="12">
        <v>1.33</v>
      </c>
      <c r="K2558" s="12">
        <v>1.33</v>
      </c>
      <c r="L2558" s="12">
        <v>1.34</v>
      </c>
      <c r="M2558" s="12">
        <v>1.33</v>
      </c>
      <c r="N2558" s="12">
        <v>1.33</v>
      </c>
      <c r="O2558" s="12">
        <v>1.32</v>
      </c>
      <c r="P2558" s="12">
        <v>1.32</v>
      </c>
      <c r="Q2558" s="12">
        <v>1.33</v>
      </c>
      <c r="R2558" s="12">
        <v>1.33</v>
      </c>
      <c r="S2558" s="12">
        <v>1.34</v>
      </c>
      <c r="T2558" s="12">
        <v>1.34</v>
      </c>
      <c r="U2558" s="12">
        <v>1.34</v>
      </c>
      <c r="V2558" s="12">
        <v>1.34</v>
      </c>
      <c r="W2558" s="12">
        <v>1.34</v>
      </c>
      <c r="X2558" s="12">
        <v>1.35</v>
      </c>
      <c r="Y2558" s="12">
        <v>1.38</v>
      </c>
      <c r="Z2558" s="12">
        <v>1.42</v>
      </c>
      <c r="AA2558" s="12">
        <v>1.47</v>
      </c>
      <c r="AB2558" s="12">
        <v>1.5</v>
      </c>
      <c r="AC2558" s="12">
        <v>1.52</v>
      </c>
      <c r="AD2558" s="12">
        <v>1.52</v>
      </c>
      <c r="AE2558" s="12">
        <v>1.53</v>
      </c>
      <c r="AF2558" s="12">
        <v>1.53</v>
      </c>
      <c r="AG2558" s="12">
        <v>1.51</v>
      </c>
      <c r="AH2558" s="12">
        <v>1.54</v>
      </c>
      <c r="AI2558" s="12">
        <v>1.57</v>
      </c>
      <c r="AJ2558" s="12">
        <v>1.58</v>
      </c>
      <c r="AK2558" s="12">
        <v>1.59</v>
      </c>
    </row>
    <row r="2559" spans="1:37" s="12" customFormat="1" x14ac:dyDescent="0.3">
      <c r="A2559" s="12" t="str">
        <f t="shared" si="62"/>
        <v>SDGbaseTRAv2_UrbAS_IRTv2PQXctequ</v>
      </c>
      <c r="B2559" s="10" t="s">
        <v>221</v>
      </c>
      <c r="C2559" s="11" t="s">
        <v>283</v>
      </c>
      <c r="D2559" s="15" t="s">
        <v>120</v>
      </c>
      <c r="E2559" s="12" t="s">
        <v>114</v>
      </c>
      <c r="F2559" s="12">
        <v>1.08</v>
      </c>
      <c r="G2559" s="12">
        <v>1.1399999999999999</v>
      </c>
      <c r="H2559" s="12">
        <v>1.1499999999999999</v>
      </c>
      <c r="I2559" s="12">
        <v>1.1599999999999999</v>
      </c>
      <c r="J2559" s="12">
        <v>1.17</v>
      </c>
      <c r="K2559" s="12">
        <v>1.18</v>
      </c>
      <c r="L2559" s="12">
        <v>1.18</v>
      </c>
      <c r="M2559" s="12">
        <v>1.17</v>
      </c>
      <c r="N2559" s="12">
        <v>1.1599999999999999</v>
      </c>
      <c r="O2559" s="12">
        <v>1.1499999999999999</v>
      </c>
      <c r="P2559" s="12">
        <v>1.1399999999999999</v>
      </c>
      <c r="Q2559" s="12">
        <v>1.1399999999999999</v>
      </c>
      <c r="R2559" s="12">
        <v>1.1499999999999999</v>
      </c>
      <c r="S2559" s="12">
        <v>1.1499999999999999</v>
      </c>
      <c r="T2559" s="12">
        <v>1.1599999999999999</v>
      </c>
      <c r="U2559" s="12">
        <v>1.1599999999999999</v>
      </c>
      <c r="V2559" s="12">
        <v>1.1599999999999999</v>
      </c>
      <c r="W2559" s="12">
        <v>1.1599999999999999</v>
      </c>
      <c r="X2559" s="12">
        <v>1.17</v>
      </c>
      <c r="Y2559" s="12">
        <v>1.18</v>
      </c>
      <c r="Z2559" s="12">
        <v>1.2</v>
      </c>
      <c r="AA2559" s="12">
        <v>1.22</v>
      </c>
      <c r="AB2559" s="12">
        <v>1.25</v>
      </c>
      <c r="AC2559" s="12">
        <v>1.26</v>
      </c>
      <c r="AD2559" s="12">
        <v>1.27</v>
      </c>
      <c r="AE2559" s="12">
        <v>1.27</v>
      </c>
      <c r="AF2559" s="12">
        <v>1.27</v>
      </c>
      <c r="AG2559" s="12">
        <v>1.25</v>
      </c>
      <c r="AH2559" s="12">
        <v>1.29</v>
      </c>
      <c r="AI2559" s="12">
        <v>1.33</v>
      </c>
      <c r="AJ2559" s="12">
        <v>1.34</v>
      </c>
      <c r="AK2559" s="12">
        <v>1.36</v>
      </c>
    </row>
    <row r="2560" spans="1:37" s="12" customFormat="1" x14ac:dyDescent="0.3">
      <c r="A2560" s="12" t="str">
        <f t="shared" si="62"/>
        <v>SDGbaseTRAv2_UrbAS_IRTv2PQXcfurn</v>
      </c>
      <c r="B2560" s="10" t="s">
        <v>221</v>
      </c>
      <c r="C2560" s="11" t="s">
        <v>283</v>
      </c>
      <c r="D2560" s="15" t="s">
        <v>120</v>
      </c>
      <c r="E2560" s="12" t="s">
        <v>115</v>
      </c>
      <c r="F2560" s="12">
        <v>1.32</v>
      </c>
      <c r="G2560" s="12">
        <v>1.37</v>
      </c>
      <c r="H2560" s="12">
        <v>1.37</v>
      </c>
      <c r="I2560" s="12">
        <v>1.37</v>
      </c>
      <c r="J2560" s="12">
        <v>1.37</v>
      </c>
      <c r="K2560" s="12">
        <v>1.37</v>
      </c>
      <c r="L2560" s="12">
        <v>1.37</v>
      </c>
      <c r="M2560" s="12">
        <v>1.37</v>
      </c>
      <c r="N2560" s="12">
        <v>1.37</v>
      </c>
      <c r="O2560" s="12">
        <v>1.37</v>
      </c>
      <c r="P2560" s="12">
        <v>1.37</v>
      </c>
      <c r="Q2560" s="12">
        <v>1.37</v>
      </c>
      <c r="R2560" s="12">
        <v>1.37</v>
      </c>
      <c r="S2560" s="12">
        <v>1.37</v>
      </c>
      <c r="T2560" s="12">
        <v>1.38</v>
      </c>
      <c r="U2560" s="12">
        <v>1.38</v>
      </c>
      <c r="V2560" s="12">
        <v>1.38</v>
      </c>
      <c r="W2560" s="12">
        <v>1.38</v>
      </c>
      <c r="X2560" s="12">
        <v>1.39</v>
      </c>
      <c r="Y2560" s="12">
        <v>1.39</v>
      </c>
      <c r="Z2560" s="12">
        <v>1.4</v>
      </c>
      <c r="AA2560" s="12">
        <v>1.41</v>
      </c>
      <c r="AB2560" s="12">
        <v>1.4</v>
      </c>
      <c r="AC2560" s="12">
        <v>1.4</v>
      </c>
      <c r="AD2560" s="12">
        <v>1.4</v>
      </c>
      <c r="AE2560" s="12">
        <v>1.4</v>
      </c>
      <c r="AF2560" s="12">
        <v>1.4</v>
      </c>
      <c r="AG2560" s="12">
        <v>1.39</v>
      </c>
      <c r="AH2560" s="12">
        <v>1.39</v>
      </c>
      <c r="AI2560" s="12">
        <v>1.38</v>
      </c>
      <c r="AJ2560" s="12">
        <v>1.38</v>
      </c>
      <c r="AK2560" s="12">
        <v>1.38</v>
      </c>
    </row>
    <row r="2561" spans="1:37" s="12" customFormat="1" x14ac:dyDescent="0.3">
      <c r="A2561" s="12" t="str">
        <f t="shared" si="62"/>
        <v>SDGbaseTRAv2_UrbAS_IRTv2PQXcoman</v>
      </c>
      <c r="B2561" s="10" t="s">
        <v>221</v>
      </c>
      <c r="C2561" s="11" t="s">
        <v>283</v>
      </c>
      <c r="D2561" s="15" t="s">
        <v>120</v>
      </c>
      <c r="E2561" s="12" t="s">
        <v>116</v>
      </c>
      <c r="F2561" s="12">
        <v>1.2</v>
      </c>
      <c r="G2561" s="12">
        <v>1.25</v>
      </c>
      <c r="H2561" s="12">
        <v>1.25</v>
      </c>
      <c r="I2561" s="12">
        <v>1.24</v>
      </c>
      <c r="J2561" s="12">
        <v>1.23</v>
      </c>
      <c r="K2561" s="12">
        <v>1.23</v>
      </c>
      <c r="L2561" s="12">
        <v>1.23</v>
      </c>
      <c r="M2561" s="12">
        <v>1.23</v>
      </c>
      <c r="N2561" s="12">
        <v>1.23</v>
      </c>
      <c r="O2561" s="12">
        <v>1.25</v>
      </c>
      <c r="P2561" s="12">
        <v>1.24</v>
      </c>
      <c r="Q2561" s="12">
        <v>1.23</v>
      </c>
      <c r="R2561" s="12">
        <v>1.23</v>
      </c>
      <c r="S2561" s="12">
        <v>1.23</v>
      </c>
      <c r="T2561" s="12">
        <v>1.23</v>
      </c>
      <c r="U2561" s="12">
        <v>1.23</v>
      </c>
      <c r="V2561" s="12">
        <v>1.23</v>
      </c>
      <c r="W2561" s="12">
        <v>1.23</v>
      </c>
      <c r="X2561" s="12">
        <v>1.23</v>
      </c>
      <c r="Y2561" s="12">
        <v>1.23</v>
      </c>
      <c r="Z2561" s="12">
        <v>1.23</v>
      </c>
      <c r="AA2561" s="12">
        <v>1.23</v>
      </c>
      <c r="AB2561" s="12">
        <v>1.23</v>
      </c>
      <c r="AC2561" s="12">
        <v>1.24</v>
      </c>
      <c r="AD2561" s="12">
        <v>1.24</v>
      </c>
      <c r="AE2561" s="12">
        <v>1.24</v>
      </c>
      <c r="AF2561" s="12">
        <v>1.24</v>
      </c>
      <c r="AG2561" s="12">
        <v>1.25</v>
      </c>
      <c r="AH2561" s="12">
        <v>1.26</v>
      </c>
      <c r="AI2561" s="12">
        <v>1.26</v>
      </c>
      <c r="AJ2561" s="12">
        <v>1.27</v>
      </c>
      <c r="AK2561" s="12">
        <v>1.28</v>
      </c>
    </row>
    <row r="2562" spans="1:37" s="12" customFormat="1" x14ac:dyDescent="0.3">
      <c r="A2562" s="12" t="str">
        <f t="shared" si="62"/>
        <v>SDGbaseTRAv2_UrbAS_IRTv2PQXcelec</v>
      </c>
      <c r="B2562" s="10" t="s">
        <v>221</v>
      </c>
      <c r="C2562" s="11" t="s">
        <v>283</v>
      </c>
      <c r="D2562" s="15" t="s">
        <v>120</v>
      </c>
      <c r="E2562" s="12" t="s">
        <v>172</v>
      </c>
      <c r="F2562" s="12">
        <v>0.36</v>
      </c>
      <c r="G2562" s="12">
        <v>0.36</v>
      </c>
      <c r="H2562" s="12">
        <v>0.33</v>
      </c>
      <c r="I2562" s="12">
        <v>0.33</v>
      </c>
      <c r="J2562" s="12">
        <v>0.34</v>
      </c>
      <c r="K2562" s="12">
        <v>0.34</v>
      </c>
      <c r="L2562" s="12">
        <v>0.34</v>
      </c>
      <c r="M2562" s="12">
        <v>0.34</v>
      </c>
      <c r="N2562" s="12">
        <v>0.34</v>
      </c>
      <c r="O2562" s="12">
        <v>0.33</v>
      </c>
      <c r="P2562" s="12">
        <v>0.33</v>
      </c>
      <c r="Q2562" s="12">
        <v>0.34</v>
      </c>
      <c r="R2562" s="12">
        <v>0.34</v>
      </c>
      <c r="S2562" s="12">
        <v>0.34</v>
      </c>
      <c r="T2562" s="12">
        <v>0.35</v>
      </c>
      <c r="U2562" s="12">
        <v>0.35</v>
      </c>
      <c r="V2562" s="12">
        <v>0.35</v>
      </c>
      <c r="W2562" s="12">
        <v>0.35</v>
      </c>
      <c r="X2562" s="12">
        <v>0.34</v>
      </c>
      <c r="Y2562" s="12">
        <v>0.35</v>
      </c>
      <c r="Z2562" s="12">
        <v>0.35</v>
      </c>
      <c r="AA2562" s="12">
        <v>0.35</v>
      </c>
      <c r="AB2562" s="12">
        <v>0.34</v>
      </c>
      <c r="AC2562" s="12">
        <v>0.35</v>
      </c>
      <c r="AD2562" s="12">
        <v>0.35</v>
      </c>
      <c r="AE2562" s="12">
        <v>0.36</v>
      </c>
      <c r="AF2562" s="12">
        <v>0.36</v>
      </c>
      <c r="AG2562" s="12">
        <v>0.38</v>
      </c>
      <c r="AH2562" s="12">
        <v>0.4</v>
      </c>
      <c r="AI2562" s="12">
        <v>0.42</v>
      </c>
      <c r="AJ2562" s="12">
        <v>0.44</v>
      </c>
      <c r="AK2562" s="12">
        <v>0.46</v>
      </c>
    </row>
    <row r="2563" spans="1:37" s="12" customFormat="1" x14ac:dyDescent="0.3">
      <c r="A2563" s="12" t="str">
        <f t="shared" si="62"/>
        <v>SDGbaseTRAv2_UrbAS_IRTv2PQXcwatr</v>
      </c>
      <c r="B2563" s="10" t="s">
        <v>221</v>
      </c>
      <c r="C2563" s="11" t="s">
        <v>283</v>
      </c>
      <c r="D2563" s="15" t="s">
        <v>120</v>
      </c>
      <c r="E2563" s="12" t="s">
        <v>173</v>
      </c>
      <c r="F2563" s="12">
        <v>1.05</v>
      </c>
      <c r="G2563" s="12">
        <v>0.94</v>
      </c>
      <c r="H2563" s="12">
        <v>0.95</v>
      </c>
      <c r="I2563" s="12">
        <v>0.96</v>
      </c>
      <c r="J2563" s="12">
        <v>0.96</v>
      </c>
      <c r="K2563" s="12">
        <v>0.97</v>
      </c>
      <c r="L2563" s="12">
        <v>0.97</v>
      </c>
      <c r="M2563" s="12">
        <v>0.97</v>
      </c>
      <c r="N2563" s="12">
        <v>0.97</v>
      </c>
      <c r="O2563" s="12">
        <v>0.97</v>
      </c>
      <c r="P2563" s="12">
        <v>0.97</v>
      </c>
      <c r="Q2563" s="12">
        <v>0.97</v>
      </c>
      <c r="R2563" s="12">
        <v>0.98</v>
      </c>
      <c r="S2563" s="12">
        <v>0.99</v>
      </c>
      <c r="T2563" s="12">
        <v>1</v>
      </c>
      <c r="U2563" s="12">
        <v>1</v>
      </c>
      <c r="V2563" s="12">
        <v>1</v>
      </c>
      <c r="W2563" s="12">
        <v>1.01</v>
      </c>
      <c r="X2563" s="12">
        <v>1.01</v>
      </c>
      <c r="Y2563" s="12">
        <v>1.01</v>
      </c>
      <c r="Z2563" s="12">
        <v>1</v>
      </c>
      <c r="AA2563" s="12">
        <v>0.99</v>
      </c>
      <c r="AB2563" s="12">
        <v>1</v>
      </c>
      <c r="AC2563" s="12">
        <v>1.01</v>
      </c>
      <c r="AD2563" s="12">
        <v>1.01</v>
      </c>
      <c r="AE2563" s="12">
        <v>1.01</v>
      </c>
      <c r="AF2563" s="12">
        <v>1.01</v>
      </c>
      <c r="AG2563" s="12">
        <v>1.02</v>
      </c>
      <c r="AH2563" s="12">
        <v>1.04</v>
      </c>
      <c r="AI2563" s="12">
        <v>1.05</v>
      </c>
      <c r="AJ2563" s="12">
        <v>1.06</v>
      </c>
      <c r="AK2563" s="12">
        <v>1.06</v>
      </c>
    </row>
    <row r="2564" spans="1:37" s="12" customFormat="1" x14ac:dyDescent="0.3">
      <c r="A2564" s="12" t="str">
        <f t="shared" si="62"/>
        <v>SDGbaseTRAv2_UrbAS_IRTv2PQXccons</v>
      </c>
      <c r="B2564" s="10" t="s">
        <v>221</v>
      </c>
      <c r="C2564" s="11" t="s">
        <v>283</v>
      </c>
      <c r="D2564" s="15" t="s">
        <v>120</v>
      </c>
      <c r="E2564" s="12" t="s">
        <v>117</v>
      </c>
      <c r="F2564" s="12">
        <v>1.01</v>
      </c>
      <c r="G2564" s="12">
        <v>1.07</v>
      </c>
      <c r="H2564" s="12">
        <v>1.06</v>
      </c>
      <c r="I2564" s="12">
        <v>1.07</v>
      </c>
      <c r="J2564" s="12">
        <v>1.07</v>
      </c>
      <c r="K2564" s="12">
        <v>1.07</v>
      </c>
      <c r="L2564" s="12">
        <v>1.06</v>
      </c>
      <c r="M2564" s="12">
        <v>1.06</v>
      </c>
      <c r="N2564" s="12">
        <v>1.06</v>
      </c>
      <c r="O2564" s="12">
        <v>1.05</v>
      </c>
      <c r="P2564" s="12">
        <v>1.05</v>
      </c>
      <c r="Q2564" s="12">
        <v>1.05</v>
      </c>
      <c r="R2564" s="12">
        <v>1.05</v>
      </c>
      <c r="S2564" s="12">
        <v>1.05</v>
      </c>
      <c r="T2564" s="12">
        <v>1.05</v>
      </c>
      <c r="U2564" s="12">
        <v>1.06</v>
      </c>
      <c r="V2564" s="12">
        <v>1.06</v>
      </c>
      <c r="W2564" s="12">
        <v>1.06</v>
      </c>
      <c r="X2564" s="12">
        <v>1.06</v>
      </c>
      <c r="Y2564" s="12">
        <v>1.06</v>
      </c>
      <c r="Z2564" s="12">
        <v>1.08</v>
      </c>
      <c r="AA2564" s="12">
        <v>1.0900000000000001</v>
      </c>
      <c r="AB2564" s="12">
        <v>1.07</v>
      </c>
      <c r="AC2564" s="12">
        <v>1.07</v>
      </c>
      <c r="AD2564" s="12">
        <v>1.07</v>
      </c>
      <c r="AE2564" s="12">
        <v>1.07</v>
      </c>
      <c r="AF2564" s="12">
        <v>1.08</v>
      </c>
      <c r="AG2564" s="12">
        <v>1.07</v>
      </c>
      <c r="AH2564" s="12">
        <v>1.07</v>
      </c>
      <c r="AI2564" s="12">
        <v>1.07</v>
      </c>
      <c r="AJ2564" s="12">
        <v>1.07</v>
      </c>
      <c r="AK2564" s="12">
        <v>1.07</v>
      </c>
    </row>
    <row r="2565" spans="1:37" s="12" customFormat="1" x14ac:dyDescent="0.3">
      <c r="A2565" s="12" t="str">
        <f t="shared" si="62"/>
        <v>SDGbaseTRAv2_UrbAS_IRTv2PQXctrad</v>
      </c>
      <c r="B2565" s="10" t="s">
        <v>221</v>
      </c>
      <c r="C2565" s="11" t="s">
        <v>283</v>
      </c>
      <c r="D2565" s="15" t="s">
        <v>120</v>
      </c>
      <c r="E2565" s="12" t="s">
        <v>174</v>
      </c>
      <c r="F2565" s="12">
        <v>1</v>
      </c>
      <c r="G2565" s="12">
        <v>1.01</v>
      </c>
      <c r="H2565" s="12">
        <v>1.01</v>
      </c>
      <c r="I2565" s="12">
        <v>1.02</v>
      </c>
      <c r="J2565" s="12">
        <v>1.01</v>
      </c>
      <c r="K2565" s="12">
        <v>1.01</v>
      </c>
      <c r="L2565" s="12">
        <v>1.01</v>
      </c>
      <c r="M2565" s="12">
        <v>1.01</v>
      </c>
      <c r="N2565" s="12">
        <v>1.01</v>
      </c>
      <c r="O2565" s="12">
        <v>0.99</v>
      </c>
      <c r="P2565" s="12">
        <v>0.99</v>
      </c>
      <c r="Q2565" s="12">
        <v>1</v>
      </c>
      <c r="R2565" s="12">
        <v>1.01</v>
      </c>
      <c r="S2565" s="12">
        <v>1.01</v>
      </c>
      <c r="T2565" s="12">
        <v>1.02</v>
      </c>
      <c r="U2565" s="12">
        <v>1.02</v>
      </c>
      <c r="V2565" s="12">
        <v>1.03</v>
      </c>
      <c r="W2565" s="12">
        <v>1.03</v>
      </c>
      <c r="X2565" s="12">
        <v>1.03</v>
      </c>
      <c r="Y2565" s="12">
        <v>1.03</v>
      </c>
      <c r="Z2565" s="12">
        <v>1.02</v>
      </c>
      <c r="AA2565" s="12">
        <v>1.01</v>
      </c>
      <c r="AB2565" s="12">
        <v>1.01</v>
      </c>
      <c r="AC2565" s="12">
        <v>1.01</v>
      </c>
      <c r="AD2565" s="12">
        <v>1.01</v>
      </c>
      <c r="AE2565" s="12">
        <v>1.01</v>
      </c>
      <c r="AF2565" s="12">
        <v>1.01</v>
      </c>
      <c r="AG2565" s="12">
        <v>1.02</v>
      </c>
      <c r="AH2565" s="12">
        <v>1.01</v>
      </c>
      <c r="AI2565" s="12">
        <v>1</v>
      </c>
      <c r="AJ2565" s="12">
        <v>1</v>
      </c>
      <c r="AK2565" s="12">
        <v>1</v>
      </c>
    </row>
    <row r="2566" spans="1:37" s="12" customFormat="1" x14ac:dyDescent="0.3">
      <c r="A2566" s="12" t="str">
        <f t="shared" si="62"/>
        <v>SDGbaseTRAv2_UrbAS_IRTv2PQXchotl</v>
      </c>
      <c r="B2566" s="10" t="s">
        <v>221</v>
      </c>
      <c r="C2566" s="11" t="s">
        <v>283</v>
      </c>
      <c r="D2566" s="15" t="s">
        <v>120</v>
      </c>
      <c r="E2566" s="12" t="s">
        <v>175</v>
      </c>
      <c r="F2566" s="12">
        <v>1.08</v>
      </c>
      <c r="G2566" s="12">
        <v>1.08</v>
      </c>
      <c r="H2566" s="12">
        <v>1.08</v>
      </c>
      <c r="I2566" s="12">
        <v>1.07</v>
      </c>
      <c r="J2566" s="12">
        <v>1.07</v>
      </c>
      <c r="K2566" s="12">
        <v>1.07</v>
      </c>
      <c r="L2566" s="12">
        <v>1.07</v>
      </c>
      <c r="M2566" s="12">
        <v>1.07</v>
      </c>
      <c r="N2566" s="12">
        <v>1.07</v>
      </c>
      <c r="O2566" s="12">
        <v>1.08</v>
      </c>
      <c r="P2566" s="12">
        <v>1.08</v>
      </c>
      <c r="Q2566" s="12">
        <v>1.08</v>
      </c>
      <c r="R2566" s="12">
        <v>1.08</v>
      </c>
      <c r="S2566" s="12">
        <v>1.0900000000000001</v>
      </c>
      <c r="T2566" s="12">
        <v>1.0900000000000001</v>
      </c>
      <c r="U2566" s="12">
        <v>1.1000000000000001</v>
      </c>
      <c r="V2566" s="12">
        <v>1.1000000000000001</v>
      </c>
      <c r="W2566" s="12">
        <v>1.1000000000000001</v>
      </c>
      <c r="X2566" s="12">
        <v>1.1100000000000001</v>
      </c>
      <c r="Y2566" s="12">
        <v>1.1100000000000001</v>
      </c>
      <c r="Z2566" s="12">
        <v>1.1000000000000001</v>
      </c>
      <c r="AA2566" s="12">
        <v>1.1000000000000001</v>
      </c>
      <c r="AB2566" s="12">
        <v>1.1000000000000001</v>
      </c>
      <c r="AC2566" s="12">
        <v>1.1000000000000001</v>
      </c>
      <c r="AD2566" s="12">
        <v>1.1000000000000001</v>
      </c>
      <c r="AE2566" s="12">
        <v>1.1000000000000001</v>
      </c>
      <c r="AF2566" s="12">
        <v>1.1000000000000001</v>
      </c>
      <c r="AG2566" s="12">
        <v>1.1100000000000001</v>
      </c>
      <c r="AH2566" s="12">
        <v>1.1100000000000001</v>
      </c>
      <c r="AI2566" s="12">
        <v>1.1100000000000001</v>
      </c>
      <c r="AJ2566" s="12">
        <v>1.1000000000000001</v>
      </c>
      <c r="AK2566" s="12">
        <v>1.1000000000000001</v>
      </c>
    </row>
    <row r="2567" spans="1:37" s="12" customFormat="1" x14ac:dyDescent="0.3">
      <c r="A2567" s="12" t="str">
        <f t="shared" si="62"/>
        <v>SDGbaseTRAv2_UrbAS_IRTv2PQXcptrp-l</v>
      </c>
      <c r="B2567" s="10" t="s">
        <v>221</v>
      </c>
      <c r="C2567" s="11" t="s">
        <v>283</v>
      </c>
      <c r="D2567" s="15" t="s">
        <v>120</v>
      </c>
      <c r="E2567" s="12" t="s">
        <v>176</v>
      </c>
      <c r="F2567" s="12">
        <v>0.95</v>
      </c>
      <c r="G2567" s="12">
        <v>0.95</v>
      </c>
      <c r="H2567" s="12">
        <v>0.95</v>
      </c>
      <c r="I2567" s="12">
        <v>0.95</v>
      </c>
      <c r="J2567" s="12">
        <v>0.95</v>
      </c>
      <c r="K2567" s="12">
        <v>0.95</v>
      </c>
      <c r="L2567" s="12">
        <v>0.95</v>
      </c>
      <c r="M2567" s="12">
        <v>0.95</v>
      </c>
      <c r="N2567" s="12">
        <v>0.95</v>
      </c>
      <c r="O2567" s="12">
        <v>0.95</v>
      </c>
      <c r="P2567" s="12">
        <v>0.94</v>
      </c>
      <c r="Q2567" s="12">
        <v>0.94</v>
      </c>
      <c r="R2567" s="12">
        <v>0.93</v>
      </c>
      <c r="S2567" s="12">
        <v>0.93</v>
      </c>
      <c r="T2567" s="12">
        <v>0.92</v>
      </c>
      <c r="U2567" s="12">
        <v>0.91</v>
      </c>
      <c r="V2567" s="12">
        <v>0.91</v>
      </c>
      <c r="W2567" s="12">
        <v>0.9</v>
      </c>
      <c r="X2567" s="12">
        <v>0.89</v>
      </c>
      <c r="Y2567" s="12">
        <v>0.88</v>
      </c>
      <c r="Z2567" s="12">
        <v>0.87</v>
      </c>
      <c r="AA2567" s="12">
        <v>0.86</v>
      </c>
      <c r="AB2567" s="12">
        <v>0.85</v>
      </c>
      <c r="AC2567" s="12">
        <v>0.84</v>
      </c>
      <c r="AD2567" s="12">
        <v>0.84</v>
      </c>
      <c r="AE2567" s="12">
        <v>0.83</v>
      </c>
      <c r="AF2567" s="12">
        <v>0.83</v>
      </c>
      <c r="AG2567" s="12">
        <v>0.83</v>
      </c>
      <c r="AH2567" s="12">
        <v>0.83</v>
      </c>
      <c r="AI2567" s="12">
        <v>0.83</v>
      </c>
      <c r="AJ2567" s="12">
        <v>0.83</v>
      </c>
      <c r="AK2567" s="12">
        <v>0.84</v>
      </c>
    </row>
    <row r="2568" spans="1:37" s="12" customFormat="1" x14ac:dyDescent="0.3">
      <c r="A2568" s="12" t="str">
        <f t="shared" si="62"/>
        <v>SDGbaseTRAv2_UrbAS_IRTv2PQXcftrp-l</v>
      </c>
      <c r="B2568" s="10" t="s">
        <v>221</v>
      </c>
      <c r="C2568" s="11" t="s">
        <v>283</v>
      </c>
      <c r="D2568" s="15" t="s">
        <v>120</v>
      </c>
      <c r="E2568" s="12" t="s">
        <v>177</v>
      </c>
      <c r="F2568" s="12">
        <v>1</v>
      </c>
      <c r="G2568" s="12">
        <v>0.98</v>
      </c>
      <c r="H2568" s="12">
        <v>0.98</v>
      </c>
      <c r="I2568" s="12">
        <v>1</v>
      </c>
      <c r="J2568" s="12">
        <v>1.02</v>
      </c>
      <c r="K2568" s="12">
        <v>1</v>
      </c>
      <c r="L2568" s="12">
        <v>0.99</v>
      </c>
      <c r="M2568" s="12">
        <v>0.99</v>
      </c>
      <c r="N2568" s="12">
        <v>0.99</v>
      </c>
      <c r="O2568" s="12">
        <v>0.98</v>
      </c>
      <c r="P2568" s="12">
        <v>0.98</v>
      </c>
      <c r="Q2568" s="12">
        <v>0.97</v>
      </c>
      <c r="R2568" s="12">
        <v>0.93</v>
      </c>
      <c r="S2568" s="12">
        <v>0.9</v>
      </c>
      <c r="T2568" s="12">
        <v>0.88</v>
      </c>
      <c r="U2568" s="12">
        <v>0.86</v>
      </c>
      <c r="V2568" s="12">
        <v>0.85</v>
      </c>
      <c r="W2568" s="12">
        <v>0.84</v>
      </c>
      <c r="X2568" s="12">
        <v>0.82</v>
      </c>
      <c r="Y2568" s="12">
        <v>0.81</v>
      </c>
      <c r="Z2568" s="12">
        <v>0.82</v>
      </c>
      <c r="AA2568" s="12">
        <v>0.85</v>
      </c>
      <c r="AB2568" s="12">
        <v>0.83</v>
      </c>
      <c r="AC2568" s="12">
        <v>0.81</v>
      </c>
      <c r="AD2568" s="12">
        <v>0.8</v>
      </c>
      <c r="AE2568" s="12">
        <v>0.8</v>
      </c>
      <c r="AF2568" s="12">
        <v>0.8</v>
      </c>
      <c r="AG2568" s="12">
        <v>0.75</v>
      </c>
      <c r="AH2568" s="12">
        <v>0.75</v>
      </c>
      <c r="AI2568" s="12">
        <v>0.75</v>
      </c>
      <c r="AJ2568" s="12">
        <v>0.75</v>
      </c>
      <c r="AK2568" s="12">
        <v>0.75</v>
      </c>
    </row>
    <row r="2569" spans="1:37" s="12" customFormat="1" x14ac:dyDescent="0.3">
      <c r="A2569" s="12" t="str">
        <f t="shared" si="62"/>
        <v>SDGbaseTRAv2_UrbAS_IRTv2PQXcptrp-o</v>
      </c>
      <c r="B2569" s="10" t="s">
        <v>221</v>
      </c>
      <c r="C2569" s="11" t="s">
        <v>283</v>
      </c>
      <c r="D2569" s="15" t="s">
        <v>120</v>
      </c>
      <c r="E2569" s="12" t="s">
        <v>178</v>
      </c>
      <c r="F2569" s="12">
        <v>0.95</v>
      </c>
      <c r="G2569" s="12">
        <v>0.94</v>
      </c>
      <c r="H2569" s="12">
        <v>0.91</v>
      </c>
      <c r="I2569" s="12">
        <v>0.89</v>
      </c>
      <c r="J2569" s="12">
        <v>0.88</v>
      </c>
      <c r="K2569" s="12">
        <v>0.87</v>
      </c>
      <c r="L2569" s="12">
        <v>0.86</v>
      </c>
      <c r="M2569" s="12">
        <v>0.86</v>
      </c>
      <c r="N2569" s="12">
        <v>0.85</v>
      </c>
      <c r="O2569" s="12">
        <v>0.87</v>
      </c>
      <c r="P2569" s="12">
        <v>0.87</v>
      </c>
      <c r="Q2569" s="12">
        <v>0.87</v>
      </c>
      <c r="R2569" s="12">
        <v>0.87</v>
      </c>
      <c r="S2569" s="12">
        <v>0.87</v>
      </c>
      <c r="T2569" s="12">
        <v>0.88</v>
      </c>
      <c r="U2569" s="12">
        <v>0.88</v>
      </c>
      <c r="V2569" s="12">
        <v>0.88</v>
      </c>
      <c r="W2569" s="12">
        <v>0.88</v>
      </c>
      <c r="X2569" s="12">
        <v>0.88</v>
      </c>
      <c r="Y2569" s="12">
        <v>0.88</v>
      </c>
      <c r="Z2569" s="12">
        <v>0.88</v>
      </c>
      <c r="AA2569" s="12">
        <v>0.88</v>
      </c>
      <c r="AB2569" s="12">
        <v>0.89</v>
      </c>
      <c r="AC2569" s="12">
        <v>0.89</v>
      </c>
      <c r="AD2569" s="12">
        <v>0.89</v>
      </c>
      <c r="AE2569" s="12">
        <v>0.89</v>
      </c>
      <c r="AF2569" s="12">
        <v>0.89</v>
      </c>
      <c r="AG2569" s="12">
        <v>0.89</v>
      </c>
      <c r="AH2569" s="12">
        <v>0.89</v>
      </c>
      <c r="AI2569" s="12">
        <v>0.89</v>
      </c>
      <c r="AJ2569" s="12">
        <v>0.89</v>
      </c>
      <c r="AK2569" s="12">
        <v>0.89</v>
      </c>
    </row>
    <row r="2570" spans="1:37" s="12" customFormat="1" x14ac:dyDescent="0.3">
      <c r="A2570" s="12" t="str">
        <f t="shared" si="62"/>
        <v>SDGbaseTRAv2_UrbAS_IRTv2PQXcftrp-o</v>
      </c>
      <c r="B2570" s="10" t="s">
        <v>221</v>
      </c>
      <c r="C2570" s="11" t="s">
        <v>283</v>
      </c>
      <c r="D2570" s="15" t="s">
        <v>120</v>
      </c>
      <c r="E2570" s="12" t="s">
        <v>179</v>
      </c>
      <c r="F2570" s="12">
        <v>0.97</v>
      </c>
      <c r="G2570" s="12">
        <v>0.94</v>
      </c>
      <c r="H2570" s="12">
        <v>0.92</v>
      </c>
      <c r="I2570" s="12">
        <v>0.9</v>
      </c>
      <c r="J2570" s="12">
        <v>0.88</v>
      </c>
      <c r="K2570" s="12">
        <v>0.87</v>
      </c>
      <c r="L2570" s="12">
        <v>0.87</v>
      </c>
      <c r="M2570" s="12">
        <v>0.87</v>
      </c>
      <c r="N2570" s="12">
        <v>0.87</v>
      </c>
      <c r="O2570" s="12">
        <v>0.89</v>
      </c>
      <c r="P2570" s="12">
        <v>0.89</v>
      </c>
      <c r="Q2570" s="12">
        <v>0.9</v>
      </c>
      <c r="R2570" s="12">
        <v>0.9</v>
      </c>
      <c r="S2570" s="12">
        <v>0.89</v>
      </c>
      <c r="T2570" s="12">
        <v>0.89</v>
      </c>
      <c r="U2570" s="12">
        <v>0.89</v>
      </c>
      <c r="V2570" s="12">
        <v>0.9</v>
      </c>
      <c r="W2570" s="12">
        <v>0.89</v>
      </c>
      <c r="X2570" s="12">
        <v>0.9</v>
      </c>
      <c r="Y2570" s="12">
        <v>0.9</v>
      </c>
      <c r="Z2570" s="12">
        <v>0.9</v>
      </c>
      <c r="AA2570" s="12">
        <v>0.91</v>
      </c>
      <c r="AB2570" s="12">
        <v>0.91</v>
      </c>
      <c r="AC2570" s="12">
        <v>0.91</v>
      </c>
      <c r="AD2570" s="12">
        <v>0.91</v>
      </c>
      <c r="AE2570" s="12">
        <v>0.92</v>
      </c>
      <c r="AF2570" s="12">
        <v>0.91</v>
      </c>
      <c r="AG2570" s="12">
        <v>0.91</v>
      </c>
      <c r="AH2570" s="12">
        <v>0.91</v>
      </c>
      <c r="AI2570" s="12">
        <v>0.91</v>
      </c>
      <c r="AJ2570" s="12">
        <v>0.91</v>
      </c>
      <c r="AK2570" s="12">
        <v>0.91</v>
      </c>
    </row>
    <row r="2571" spans="1:37" s="12" customFormat="1" x14ac:dyDescent="0.3">
      <c r="A2571" s="12" t="str">
        <f t="shared" si="62"/>
        <v>SDGbaseTRAv2_UrbAS_IRTv2PQXcprtr</v>
      </c>
      <c r="B2571" s="10" t="s">
        <v>221</v>
      </c>
      <c r="C2571" s="11" t="s">
        <v>283</v>
      </c>
      <c r="D2571" s="15" t="s">
        <v>120</v>
      </c>
      <c r="E2571" s="12" t="s">
        <v>180</v>
      </c>
      <c r="F2571" s="12">
        <v>1</v>
      </c>
      <c r="G2571" s="12">
        <v>1.02</v>
      </c>
      <c r="H2571" s="12">
        <v>1.02</v>
      </c>
      <c r="I2571" s="12">
        <v>1.01</v>
      </c>
      <c r="J2571" s="12">
        <v>1</v>
      </c>
      <c r="K2571" s="12">
        <v>0.99</v>
      </c>
      <c r="L2571" s="12">
        <v>0.98</v>
      </c>
      <c r="M2571" s="12">
        <v>0.97</v>
      </c>
      <c r="N2571" s="12">
        <v>0.95</v>
      </c>
      <c r="O2571" s="12">
        <v>0.97</v>
      </c>
      <c r="P2571" s="12">
        <v>0.93</v>
      </c>
      <c r="Q2571" s="12">
        <v>0.89</v>
      </c>
      <c r="R2571" s="12">
        <v>0.83</v>
      </c>
      <c r="S2571" s="12">
        <v>0.77</v>
      </c>
      <c r="T2571" s="12">
        <v>0.73</v>
      </c>
      <c r="U2571" s="12">
        <v>0.68</v>
      </c>
      <c r="V2571" s="12">
        <v>0.64</v>
      </c>
      <c r="W2571" s="12">
        <v>0.6</v>
      </c>
      <c r="X2571" s="12">
        <v>0.55000000000000004</v>
      </c>
      <c r="Y2571" s="12">
        <v>0.5</v>
      </c>
      <c r="Z2571" s="12">
        <v>0.46</v>
      </c>
      <c r="AA2571" s="12">
        <v>0.42</v>
      </c>
      <c r="AB2571" s="12">
        <v>0.39</v>
      </c>
      <c r="AC2571" s="12">
        <v>0.37</v>
      </c>
      <c r="AD2571" s="12">
        <v>0.34</v>
      </c>
      <c r="AE2571" s="12">
        <v>0.32</v>
      </c>
      <c r="AF2571" s="12">
        <v>0.28999999999999998</v>
      </c>
      <c r="AG2571" s="12">
        <v>0.27</v>
      </c>
      <c r="AH2571" s="12">
        <v>0.26</v>
      </c>
      <c r="AI2571" s="12">
        <v>0.24</v>
      </c>
      <c r="AJ2571" s="12">
        <v>0.23</v>
      </c>
      <c r="AK2571" s="12">
        <v>0.21</v>
      </c>
    </row>
    <row r="2572" spans="1:37" s="12" customFormat="1" x14ac:dyDescent="0.3">
      <c r="A2572" s="12" t="str">
        <f t="shared" si="62"/>
        <v>SDGbaseTRAv2_UrbAS_IRTv2PQXctrps</v>
      </c>
      <c r="B2572" s="10" t="s">
        <v>221</v>
      </c>
      <c r="C2572" s="11" t="s">
        <v>283</v>
      </c>
      <c r="D2572" s="15" t="s">
        <v>120</v>
      </c>
      <c r="E2572" s="12" t="s">
        <v>181</v>
      </c>
      <c r="F2572" s="12">
        <v>1</v>
      </c>
      <c r="G2572" s="12">
        <v>1</v>
      </c>
      <c r="H2572" s="12">
        <v>1</v>
      </c>
      <c r="I2572" s="12">
        <v>1</v>
      </c>
      <c r="J2572" s="12">
        <v>1</v>
      </c>
      <c r="K2572" s="12">
        <v>1</v>
      </c>
      <c r="L2572" s="12">
        <v>1</v>
      </c>
      <c r="M2572" s="12">
        <v>1</v>
      </c>
      <c r="N2572" s="12">
        <v>1</v>
      </c>
      <c r="O2572" s="12">
        <v>0.99</v>
      </c>
      <c r="P2572" s="12">
        <v>0.99</v>
      </c>
      <c r="Q2572" s="12">
        <v>0.99</v>
      </c>
      <c r="R2572" s="12">
        <v>0.99</v>
      </c>
      <c r="S2572" s="12">
        <v>0.99</v>
      </c>
      <c r="T2572" s="12">
        <v>0.99</v>
      </c>
      <c r="U2572" s="12">
        <v>0.99</v>
      </c>
      <c r="V2572" s="12">
        <v>0.99</v>
      </c>
      <c r="W2572" s="12">
        <v>0.99</v>
      </c>
      <c r="X2572" s="12">
        <v>0.99</v>
      </c>
      <c r="Y2572" s="12">
        <v>0.99</v>
      </c>
      <c r="Z2572" s="12">
        <v>0.99</v>
      </c>
      <c r="AA2572" s="12">
        <v>0.99</v>
      </c>
      <c r="AB2572" s="12">
        <v>1</v>
      </c>
      <c r="AC2572" s="12">
        <v>1</v>
      </c>
      <c r="AD2572" s="12">
        <v>1</v>
      </c>
      <c r="AE2572" s="12">
        <v>1.01</v>
      </c>
      <c r="AF2572" s="12">
        <v>1.01</v>
      </c>
      <c r="AG2572" s="12">
        <v>1.01</v>
      </c>
      <c r="AH2572" s="12">
        <v>1.01</v>
      </c>
      <c r="AI2572" s="12">
        <v>1.01</v>
      </c>
      <c r="AJ2572" s="12">
        <v>1.01</v>
      </c>
      <c r="AK2572" s="12">
        <v>1.01</v>
      </c>
    </row>
    <row r="2573" spans="1:37" s="12" customFormat="1" x14ac:dyDescent="0.3">
      <c r="A2573" s="12" t="str">
        <f t="shared" si="62"/>
        <v>SDGbaseTRAv2_UrbAS_IRTv2PQXccomm</v>
      </c>
      <c r="B2573" s="10" t="s">
        <v>221</v>
      </c>
      <c r="C2573" s="11" t="s">
        <v>283</v>
      </c>
      <c r="D2573" s="15" t="s">
        <v>120</v>
      </c>
      <c r="E2573" s="12" t="s">
        <v>182</v>
      </c>
      <c r="F2573" s="12">
        <v>1</v>
      </c>
      <c r="G2573" s="12">
        <v>0.96</v>
      </c>
      <c r="H2573" s="12">
        <v>0.97</v>
      </c>
      <c r="I2573" s="12">
        <v>0.98</v>
      </c>
      <c r="J2573" s="12">
        <v>0.98</v>
      </c>
      <c r="K2573" s="12">
        <v>0.99</v>
      </c>
      <c r="L2573" s="12">
        <v>0.99</v>
      </c>
      <c r="M2573" s="12">
        <v>0.99</v>
      </c>
      <c r="N2573" s="12">
        <v>0.99</v>
      </c>
      <c r="O2573" s="12">
        <v>1</v>
      </c>
      <c r="P2573" s="12">
        <v>1</v>
      </c>
      <c r="Q2573" s="12">
        <v>1</v>
      </c>
      <c r="R2573" s="12">
        <v>1.01</v>
      </c>
      <c r="S2573" s="12">
        <v>1.01</v>
      </c>
      <c r="T2573" s="12">
        <v>1.01</v>
      </c>
      <c r="U2573" s="12">
        <v>1.01</v>
      </c>
      <c r="V2573" s="12">
        <v>1.02</v>
      </c>
      <c r="W2573" s="12">
        <v>1.02</v>
      </c>
      <c r="X2573" s="12">
        <v>1.02</v>
      </c>
      <c r="Y2573" s="12">
        <v>1.02</v>
      </c>
      <c r="Z2573" s="12">
        <v>1.02</v>
      </c>
      <c r="AA2573" s="12">
        <v>1.01</v>
      </c>
      <c r="AB2573" s="12">
        <v>1.02</v>
      </c>
      <c r="AC2573" s="12">
        <v>1.02</v>
      </c>
      <c r="AD2573" s="12">
        <v>1.02</v>
      </c>
      <c r="AE2573" s="12">
        <v>1.02</v>
      </c>
      <c r="AF2573" s="12">
        <v>1.02</v>
      </c>
      <c r="AG2573" s="12">
        <v>1.03</v>
      </c>
      <c r="AH2573" s="12">
        <v>1.03</v>
      </c>
      <c r="AI2573" s="12">
        <v>1.03</v>
      </c>
      <c r="AJ2573" s="12">
        <v>1.03</v>
      </c>
      <c r="AK2573" s="12">
        <v>1.03</v>
      </c>
    </row>
    <row r="2574" spans="1:37" s="12" customFormat="1" x14ac:dyDescent="0.3">
      <c r="A2574" s="12" t="str">
        <f t="shared" si="62"/>
        <v>SDGbaseTRAv2_UrbAS_IRTv2PQXcfsrv</v>
      </c>
      <c r="B2574" s="10" t="s">
        <v>221</v>
      </c>
      <c r="C2574" s="11" t="s">
        <v>283</v>
      </c>
      <c r="D2574" s="15" t="s">
        <v>120</v>
      </c>
      <c r="E2574" s="12" t="s">
        <v>183</v>
      </c>
      <c r="F2574" s="12">
        <v>1.04</v>
      </c>
      <c r="G2574" s="12">
        <v>1.01</v>
      </c>
      <c r="H2574" s="12">
        <v>1.02</v>
      </c>
      <c r="I2574" s="12">
        <v>1.01</v>
      </c>
      <c r="J2574" s="12">
        <v>1.01</v>
      </c>
      <c r="K2574" s="12">
        <v>1.01</v>
      </c>
      <c r="L2574" s="12">
        <v>1.02</v>
      </c>
      <c r="M2574" s="12">
        <v>1.02</v>
      </c>
      <c r="N2574" s="12">
        <v>1.02</v>
      </c>
      <c r="O2574" s="12">
        <v>1.01</v>
      </c>
      <c r="P2574" s="12">
        <v>1.02</v>
      </c>
      <c r="Q2574" s="12">
        <v>1.02</v>
      </c>
      <c r="R2574" s="12">
        <v>1.03</v>
      </c>
      <c r="S2574" s="12">
        <v>1.04</v>
      </c>
      <c r="T2574" s="12">
        <v>1.04</v>
      </c>
      <c r="U2574" s="12">
        <v>1.05</v>
      </c>
      <c r="V2574" s="12">
        <v>1.05</v>
      </c>
      <c r="W2574" s="12">
        <v>1.06</v>
      </c>
      <c r="X2574" s="12">
        <v>1.06</v>
      </c>
      <c r="Y2574" s="12">
        <v>1.07</v>
      </c>
      <c r="Z2574" s="12">
        <v>1.06</v>
      </c>
      <c r="AA2574" s="12">
        <v>1.05</v>
      </c>
      <c r="AB2574" s="12">
        <v>1.05</v>
      </c>
      <c r="AC2574" s="12">
        <v>1.05</v>
      </c>
      <c r="AD2574" s="12">
        <v>1.05</v>
      </c>
      <c r="AE2574" s="12">
        <v>1.05</v>
      </c>
      <c r="AF2574" s="12">
        <v>1.05</v>
      </c>
      <c r="AG2574" s="12">
        <v>1.06</v>
      </c>
      <c r="AH2574" s="12">
        <v>1.06</v>
      </c>
      <c r="AI2574" s="12">
        <v>1.05</v>
      </c>
      <c r="AJ2574" s="12">
        <v>1.04</v>
      </c>
      <c r="AK2574" s="12">
        <v>1.03</v>
      </c>
    </row>
    <row r="2575" spans="1:37" s="12" customFormat="1" x14ac:dyDescent="0.3">
      <c r="A2575" s="12" t="str">
        <f t="shared" si="62"/>
        <v>SDGbaseTRAv2_UrbAS_IRTv2PQXcbsrv</v>
      </c>
      <c r="B2575" s="10" t="s">
        <v>221</v>
      </c>
      <c r="C2575" s="11" t="s">
        <v>283</v>
      </c>
      <c r="D2575" s="15" t="s">
        <v>120</v>
      </c>
      <c r="E2575" s="12" t="s">
        <v>118</v>
      </c>
      <c r="F2575" s="12">
        <v>1.04</v>
      </c>
      <c r="G2575" s="12">
        <v>1.01</v>
      </c>
      <c r="H2575" s="12">
        <v>1.02</v>
      </c>
      <c r="I2575" s="12">
        <v>1.02</v>
      </c>
      <c r="J2575" s="12">
        <v>1.02</v>
      </c>
      <c r="K2575" s="12">
        <v>1.02</v>
      </c>
      <c r="L2575" s="12">
        <v>1.02</v>
      </c>
      <c r="M2575" s="12">
        <v>1.03</v>
      </c>
      <c r="N2575" s="12">
        <v>1.03</v>
      </c>
      <c r="O2575" s="12">
        <v>1.02</v>
      </c>
      <c r="P2575" s="12">
        <v>1.02</v>
      </c>
      <c r="Q2575" s="12">
        <v>1.03</v>
      </c>
      <c r="R2575" s="12">
        <v>1.03</v>
      </c>
      <c r="S2575" s="12">
        <v>1.03</v>
      </c>
      <c r="T2575" s="12">
        <v>1.04</v>
      </c>
      <c r="U2575" s="12">
        <v>1.04</v>
      </c>
      <c r="V2575" s="12">
        <v>1.04</v>
      </c>
      <c r="W2575" s="12">
        <v>1.04</v>
      </c>
      <c r="X2575" s="12">
        <v>1.05</v>
      </c>
      <c r="Y2575" s="12">
        <v>1.05</v>
      </c>
      <c r="Z2575" s="12">
        <v>1.04</v>
      </c>
      <c r="AA2575" s="12">
        <v>1.04</v>
      </c>
      <c r="AB2575" s="12">
        <v>1.04</v>
      </c>
      <c r="AC2575" s="12">
        <v>1.04</v>
      </c>
      <c r="AD2575" s="12">
        <v>1.04</v>
      </c>
      <c r="AE2575" s="12">
        <v>1.04</v>
      </c>
      <c r="AF2575" s="12">
        <v>1.04</v>
      </c>
      <c r="AG2575" s="12">
        <v>1.05</v>
      </c>
      <c r="AH2575" s="12">
        <v>1.05</v>
      </c>
      <c r="AI2575" s="12">
        <v>1.04</v>
      </c>
      <c r="AJ2575" s="12">
        <v>1.04</v>
      </c>
      <c r="AK2575" s="12">
        <v>1.04</v>
      </c>
    </row>
    <row r="2576" spans="1:37" s="12" customFormat="1" x14ac:dyDescent="0.3">
      <c r="A2576" s="12" t="str">
        <f t="shared" si="62"/>
        <v>SDGbaseTRAv2_UrbAS_IRTv2PQXcgsrv</v>
      </c>
      <c r="B2576" s="10" t="s">
        <v>221</v>
      </c>
      <c r="C2576" s="11" t="s">
        <v>283</v>
      </c>
      <c r="D2576" s="15" t="s">
        <v>120</v>
      </c>
      <c r="E2576" s="12" t="s">
        <v>184</v>
      </c>
      <c r="F2576" s="12">
        <v>1.02</v>
      </c>
      <c r="G2576" s="12">
        <v>1.03</v>
      </c>
      <c r="H2576" s="12">
        <v>1.04</v>
      </c>
      <c r="I2576" s="12">
        <v>1.06</v>
      </c>
      <c r="J2576" s="12">
        <v>1.0900000000000001</v>
      </c>
      <c r="K2576" s="12">
        <v>1.1000000000000001</v>
      </c>
      <c r="L2576" s="12">
        <v>1.1100000000000001</v>
      </c>
      <c r="M2576" s="12">
        <v>1.1299999999999999</v>
      </c>
      <c r="N2576" s="12">
        <v>1.1399999999999999</v>
      </c>
      <c r="O2576" s="12">
        <v>1.1499999999999999</v>
      </c>
      <c r="P2576" s="12">
        <v>1.17</v>
      </c>
      <c r="Q2576" s="12">
        <v>1.19</v>
      </c>
      <c r="R2576" s="12">
        <v>1.19</v>
      </c>
      <c r="S2576" s="12">
        <v>1.19</v>
      </c>
      <c r="T2576" s="12">
        <v>1.19</v>
      </c>
      <c r="U2576" s="12">
        <v>1.19</v>
      </c>
      <c r="V2576" s="12">
        <v>1.2</v>
      </c>
      <c r="W2576" s="12">
        <v>1.2</v>
      </c>
      <c r="X2576" s="12">
        <v>1.2</v>
      </c>
      <c r="Y2576" s="12">
        <v>1.2</v>
      </c>
      <c r="Z2576" s="12">
        <v>1.19</v>
      </c>
      <c r="AA2576" s="12">
        <v>1.19</v>
      </c>
      <c r="AB2576" s="12">
        <v>1.19</v>
      </c>
      <c r="AC2576" s="12">
        <v>1.19</v>
      </c>
      <c r="AD2576" s="12">
        <v>1.19</v>
      </c>
      <c r="AE2576" s="12">
        <v>1.19</v>
      </c>
      <c r="AF2576" s="12">
        <v>1.19</v>
      </c>
      <c r="AG2576" s="12">
        <v>1.19</v>
      </c>
      <c r="AH2576" s="12">
        <v>1.17</v>
      </c>
      <c r="AI2576" s="12">
        <v>1.1599999999999999</v>
      </c>
      <c r="AJ2576" s="12">
        <v>1.1499999999999999</v>
      </c>
      <c r="AK2576" s="12">
        <v>1.1399999999999999</v>
      </c>
    </row>
    <row r="2577" spans="1:37" s="12" customFormat="1" x14ac:dyDescent="0.3">
      <c r="A2577" s="12" t="str">
        <f t="shared" si="62"/>
        <v>SDGbaseTRAv2_UrbAS_IRTv2PQXcosrv</v>
      </c>
      <c r="B2577" s="10" t="s">
        <v>221</v>
      </c>
      <c r="C2577" s="11" t="s">
        <v>283</v>
      </c>
      <c r="D2577" s="15" t="s">
        <v>120</v>
      </c>
      <c r="E2577" s="12" t="s">
        <v>185</v>
      </c>
      <c r="F2577" s="12">
        <v>1.07</v>
      </c>
      <c r="G2577" s="12">
        <v>1.1499999999999999</v>
      </c>
      <c r="H2577" s="12">
        <v>1.1299999999999999</v>
      </c>
      <c r="I2577" s="12">
        <v>1.1200000000000001</v>
      </c>
      <c r="J2577" s="12">
        <v>1.1200000000000001</v>
      </c>
      <c r="K2577" s="12">
        <v>1.1200000000000001</v>
      </c>
      <c r="L2577" s="12">
        <v>1.1200000000000001</v>
      </c>
      <c r="M2577" s="12">
        <v>1.1200000000000001</v>
      </c>
      <c r="N2577" s="12">
        <v>1.1200000000000001</v>
      </c>
      <c r="O2577" s="12">
        <v>1.1100000000000001</v>
      </c>
      <c r="P2577" s="12">
        <v>1.1200000000000001</v>
      </c>
      <c r="Q2577" s="12">
        <v>1.1200000000000001</v>
      </c>
      <c r="R2577" s="12">
        <v>1.1299999999999999</v>
      </c>
      <c r="S2577" s="12">
        <v>1.1299999999999999</v>
      </c>
      <c r="T2577" s="12">
        <v>1.1399999999999999</v>
      </c>
      <c r="U2577" s="12">
        <v>1.1399999999999999</v>
      </c>
      <c r="V2577" s="12">
        <v>1.1399999999999999</v>
      </c>
      <c r="W2577" s="12">
        <v>1.1499999999999999</v>
      </c>
      <c r="X2577" s="12">
        <v>1.1499999999999999</v>
      </c>
      <c r="Y2577" s="12">
        <v>1.1499999999999999</v>
      </c>
      <c r="Z2577" s="12">
        <v>1.1499999999999999</v>
      </c>
      <c r="AA2577" s="12">
        <v>1.1399999999999999</v>
      </c>
      <c r="AB2577" s="12">
        <v>1.1399999999999999</v>
      </c>
      <c r="AC2577" s="12">
        <v>1.1399999999999999</v>
      </c>
      <c r="AD2577" s="12">
        <v>1.1499999999999999</v>
      </c>
      <c r="AE2577" s="12">
        <v>1.1499999999999999</v>
      </c>
      <c r="AF2577" s="12">
        <v>1.1499999999999999</v>
      </c>
      <c r="AG2577" s="12">
        <v>1.1499999999999999</v>
      </c>
      <c r="AH2577" s="12">
        <v>1.1599999999999999</v>
      </c>
      <c r="AI2577" s="12">
        <v>1.1599999999999999</v>
      </c>
      <c r="AJ2577" s="12">
        <v>1.1499999999999999</v>
      </c>
      <c r="AK2577" s="12">
        <v>1.1499999999999999</v>
      </c>
    </row>
    <row r="2578" spans="1:37" s="12" customFormat="1" x14ac:dyDescent="0.3">
      <c r="A2578" s="12" t="str">
        <f t="shared" si="62"/>
        <v>SDGbaseTRAv2_UrbAS_IRTv2PQXcimpt</v>
      </c>
      <c r="B2578" s="10" t="s">
        <v>221</v>
      </c>
      <c r="C2578" s="11" t="s">
        <v>283</v>
      </c>
      <c r="D2578" s="15" t="s">
        <v>120</v>
      </c>
      <c r="E2578" s="12" t="s">
        <v>119</v>
      </c>
      <c r="F2578" s="12">
        <v>1.01</v>
      </c>
      <c r="G2578" s="12">
        <v>1.04</v>
      </c>
      <c r="H2578" s="12">
        <v>1.05</v>
      </c>
      <c r="I2578" s="12">
        <v>1.04</v>
      </c>
      <c r="J2578" s="12">
        <v>1.04</v>
      </c>
      <c r="K2578" s="12">
        <v>1.05</v>
      </c>
      <c r="L2578" s="12">
        <v>1.05</v>
      </c>
      <c r="M2578" s="12">
        <v>1.05</v>
      </c>
      <c r="N2578" s="12">
        <v>1.06</v>
      </c>
      <c r="O2578" s="12">
        <v>1.0900000000000001</v>
      </c>
      <c r="P2578" s="12">
        <v>1.1000000000000001</v>
      </c>
      <c r="Q2578" s="12">
        <v>1.1000000000000001</v>
      </c>
      <c r="R2578" s="12">
        <v>1.1000000000000001</v>
      </c>
      <c r="S2578" s="12">
        <v>1.1000000000000001</v>
      </c>
      <c r="T2578" s="12">
        <v>1.1000000000000001</v>
      </c>
      <c r="U2578" s="12">
        <v>1.1000000000000001</v>
      </c>
      <c r="V2578" s="12">
        <v>1.1000000000000001</v>
      </c>
      <c r="W2578" s="12">
        <v>1.1000000000000001</v>
      </c>
      <c r="X2578" s="12">
        <v>1.1100000000000001</v>
      </c>
      <c r="Y2578" s="12">
        <v>1.1000000000000001</v>
      </c>
      <c r="Z2578" s="12">
        <v>1.1100000000000001</v>
      </c>
      <c r="AA2578" s="12">
        <v>1.1100000000000001</v>
      </c>
      <c r="AB2578" s="12">
        <v>1.1100000000000001</v>
      </c>
      <c r="AC2578" s="12">
        <v>1.1100000000000001</v>
      </c>
      <c r="AD2578" s="12">
        <v>1.1100000000000001</v>
      </c>
      <c r="AE2578" s="12">
        <v>1.1100000000000001</v>
      </c>
      <c r="AF2578" s="12">
        <v>1.1200000000000001</v>
      </c>
      <c r="AG2578" s="12">
        <v>1.1100000000000001</v>
      </c>
      <c r="AH2578" s="12">
        <v>1.1000000000000001</v>
      </c>
      <c r="AI2578" s="12">
        <v>1.0900000000000001</v>
      </c>
      <c r="AJ2578" s="12">
        <v>1.0900000000000001</v>
      </c>
      <c r="AK2578" s="12">
        <v>1.08</v>
      </c>
    </row>
    <row r="2579" spans="1:37" s="12" customFormat="1" x14ac:dyDescent="0.3">
      <c r="A2579" s="12" t="str">
        <f t="shared" si="62"/>
        <v>SDGbaseTRAv2_UrbAS_IRTv2C_InvValctext</v>
      </c>
      <c r="B2579" s="10" t="s">
        <v>221</v>
      </c>
      <c r="C2579" s="11" t="s">
        <v>283</v>
      </c>
      <c r="D2579" s="15" t="s">
        <v>186</v>
      </c>
      <c r="E2579" s="12" t="s">
        <v>102</v>
      </c>
      <c r="F2579" s="12">
        <v>0.03</v>
      </c>
      <c r="G2579" s="12">
        <v>0.03</v>
      </c>
      <c r="H2579" s="12">
        <v>0.03</v>
      </c>
      <c r="I2579" s="12">
        <v>0.03</v>
      </c>
      <c r="J2579" s="12">
        <v>0.03</v>
      </c>
      <c r="K2579" s="12">
        <v>0.03</v>
      </c>
      <c r="L2579" s="12">
        <v>0.03</v>
      </c>
      <c r="M2579" s="12">
        <v>0.04</v>
      </c>
      <c r="N2579" s="12">
        <v>0.04</v>
      </c>
      <c r="O2579" s="12">
        <v>0.04</v>
      </c>
      <c r="P2579" s="12">
        <v>0.04</v>
      </c>
      <c r="Q2579" s="12">
        <v>0.04</v>
      </c>
      <c r="R2579" s="12">
        <v>0.04</v>
      </c>
      <c r="S2579" s="12">
        <v>0.04</v>
      </c>
      <c r="T2579" s="12">
        <v>0.04</v>
      </c>
      <c r="U2579" s="12">
        <v>0.05</v>
      </c>
      <c r="V2579" s="12">
        <v>0.05</v>
      </c>
      <c r="W2579" s="12">
        <v>0.05</v>
      </c>
      <c r="X2579" s="12">
        <v>0.05</v>
      </c>
      <c r="Y2579" s="12">
        <v>0.05</v>
      </c>
      <c r="Z2579" s="12">
        <v>0.05</v>
      </c>
      <c r="AA2579" s="12">
        <v>0.06</v>
      </c>
      <c r="AB2579" s="12">
        <v>0.06</v>
      </c>
      <c r="AC2579" s="12">
        <v>0.06</v>
      </c>
      <c r="AD2579" s="12">
        <v>0.06</v>
      </c>
      <c r="AE2579" s="12">
        <v>0.06</v>
      </c>
      <c r="AF2579" s="12">
        <v>0.06</v>
      </c>
      <c r="AG2579" s="12">
        <v>7.0000000000000007E-2</v>
      </c>
      <c r="AH2579" s="12">
        <v>7.0000000000000007E-2</v>
      </c>
      <c r="AI2579" s="12">
        <v>0.06</v>
      </c>
      <c r="AJ2579" s="12">
        <v>0.06</v>
      </c>
      <c r="AK2579" s="12">
        <v>0.06</v>
      </c>
    </row>
    <row r="2580" spans="1:37" s="12" customFormat="1" x14ac:dyDescent="0.3">
      <c r="A2580" s="12" t="str">
        <f t="shared" si="62"/>
        <v>SDGbaseTRAv2_UrbAS_IRTv2C_InvValcleat</v>
      </c>
      <c r="B2580" s="10" t="s">
        <v>221</v>
      </c>
      <c r="C2580" s="11" t="s">
        <v>283</v>
      </c>
      <c r="D2580" s="15" t="s">
        <v>186</v>
      </c>
      <c r="E2580" s="12" t="s">
        <v>103</v>
      </c>
      <c r="F2580" s="12">
        <v>0</v>
      </c>
      <c r="G2580" s="12">
        <v>0</v>
      </c>
      <c r="H2580" s="12">
        <v>0</v>
      </c>
      <c r="I2580" s="12">
        <v>0</v>
      </c>
      <c r="J2580" s="12">
        <v>0</v>
      </c>
      <c r="K2580" s="12">
        <v>0</v>
      </c>
      <c r="L2580" s="12">
        <v>0</v>
      </c>
      <c r="M2580" s="12">
        <v>0</v>
      </c>
      <c r="N2580" s="12">
        <v>0</v>
      </c>
      <c r="O2580" s="12">
        <v>0</v>
      </c>
      <c r="P2580" s="12">
        <v>0</v>
      </c>
      <c r="Q2580" s="12">
        <v>0</v>
      </c>
      <c r="R2580" s="12">
        <v>0</v>
      </c>
      <c r="S2580" s="12">
        <v>0</v>
      </c>
      <c r="T2580" s="12">
        <v>0</v>
      </c>
      <c r="U2580" s="12">
        <v>0</v>
      </c>
      <c r="V2580" s="12">
        <v>0</v>
      </c>
      <c r="W2580" s="12">
        <v>0</v>
      </c>
      <c r="X2580" s="12">
        <v>0</v>
      </c>
      <c r="Y2580" s="12">
        <v>0</v>
      </c>
      <c r="Z2580" s="12">
        <v>0</v>
      </c>
      <c r="AA2580" s="12">
        <v>0</v>
      </c>
      <c r="AB2580" s="12">
        <v>0</v>
      </c>
      <c r="AC2580" s="12">
        <v>0</v>
      </c>
      <c r="AD2580" s="12">
        <v>0</v>
      </c>
      <c r="AE2580" s="12">
        <v>0</v>
      </c>
      <c r="AF2580" s="12">
        <v>0</v>
      </c>
      <c r="AG2580" s="12">
        <v>0</v>
      </c>
      <c r="AH2580" s="12">
        <v>0</v>
      </c>
      <c r="AI2580" s="12">
        <v>0</v>
      </c>
      <c r="AJ2580" s="12">
        <v>0</v>
      </c>
      <c r="AK2580" s="12">
        <v>0</v>
      </c>
    </row>
    <row r="2581" spans="1:37" s="12" customFormat="1" x14ac:dyDescent="0.3">
      <c r="A2581" s="12" t="str">
        <f t="shared" si="62"/>
        <v>SDGbaseTRAv2_UrbAS_IRTv2C_InvValcprnt</v>
      </c>
      <c r="B2581" s="10" t="s">
        <v>221</v>
      </c>
      <c r="C2581" s="11" t="s">
        <v>283</v>
      </c>
      <c r="D2581" s="15" t="s">
        <v>186</v>
      </c>
      <c r="E2581" s="12" t="s">
        <v>104</v>
      </c>
      <c r="F2581" s="12">
        <v>0</v>
      </c>
      <c r="G2581" s="12">
        <v>0</v>
      </c>
      <c r="H2581" s="12">
        <v>0</v>
      </c>
      <c r="I2581" s="12">
        <v>0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  <c r="O2581" s="12">
        <v>0</v>
      </c>
      <c r="P2581" s="12">
        <v>0</v>
      </c>
      <c r="Q2581" s="12">
        <v>0</v>
      </c>
      <c r="R2581" s="12">
        <v>0</v>
      </c>
      <c r="S2581" s="12">
        <v>0</v>
      </c>
      <c r="T2581" s="12">
        <v>0</v>
      </c>
      <c r="U2581" s="12">
        <v>0</v>
      </c>
      <c r="V2581" s="12">
        <v>0</v>
      </c>
      <c r="W2581" s="12">
        <v>0</v>
      </c>
      <c r="X2581" s="12">
        <v>0</v>
      </c>
      <c r="Y2581" s="12">
        <v>0</v>
      </c>
      <c r="Z2581" s="12">
        <v>0</v>
      </c>
      <c r="AA2581" s="12">
        <v>0</v>
      </c>
      <c r="AB2581" s="12">
        <v>0</v>
      </c>
      <c r="AC2581" s="12">
        <v>0</v>
      </c>
      <c r="AD2581" s="12">
        <v>0</v>
      </c>
      <c r="AE2581" s="12">
        <v>0</v>
      </c>
      <c r="AF2581" s="12">
        <v>0</v>
      </c>
      <c r="AG2581" s="12">
        <v>0</v>
      </c>
      <c r="AH2581" s="12">
        <v>0</v>
      </c>
      <c r="AI2581" s="12">
        <v>0</v>
      </c>
      <c r="AJ2581" s="12">
        <v>0</v>
      </c>
      <c r="AK2581" s="12">
        <v>0</v>
      </c>
    </row>
    <row r="2582" spans="1:37" s="12" customFormat="1" x14ac:dyDescent="0.3">
      <c r="A2582" s="12" t="str">
        <f t="shared" si="62"/>
        <v>SDGbaseTRAv2_UrbAS_IRTv2C_InvValcrubb</v>
      </c>
      <c r="B2582" s="10" t="s">
        <v>221</v>
      </c>
      <c r="C2582" s="11" t="s">
        <v>283</v>
      </c>
      <c r="D2582" s="15" t="s">
        <v>186</v>
      </c>
      <c r="E2582" s="12" t="s">
        <v>105</v>
      </c>
      <c r="F2582" s="12">
        <v>0.01</v>
      </c>
      <c r="G2582" s="12">
        <v>0.01</v>
      </c>
      <c r="H2582" s="12">
        <v>0.01</v>
      </c>
      <c r="I2582" s="12">
        <v>0.01</v>
      </c>
      <c r="J2582" s="12">
        <v>0.01</v>
      </c>
      <c r="K2582" s="12">
        <v>0.01</v>
      </c>
      <c r="L2582" s="12">
        <v>0.01</v>
      </c>
      <c r="M2582" s="12">
        <v>0.01</v>
      </c>
      <c r="N2582" s="12">
        <v>0.01</v>
      </c>
      <c r="O2582" s="12">
        <v>0.01</v>
      </c>
      <c r="P2582" s="12">
        <v>0.01</v>
      </c>
      <c r="Q2582" s="12">
        <v>0.01</v>
      </c>
      <c r="R2582" s="12">
        <v>0.01</v>
      </c>
      <c r="S2582" s="12">
        <v>0.01</v>
      </c>
      <c r="T2582" s="12">
        <v>0.01</v>
      </c>
      <c r="U2582" s="12">
        <v>0.01</v>
      </c>
      <c r="V2582" s="12">
        <v>0.01</v>
      </c>
      <c r="W2582" s="12">
        <v>0.01</v>
      </c>
      <c r="X2582" s="12">
        <v>0.01</v>
      </c>
      <c r="Y2582" s="12">
        <v>0.01</v>
      </c>
      <c r="Z2582" s="12">
        <v>0.01</v>
      </c>
      <c r="AA2582" s="12">
        <v>0.01</v>
      </c>
      <c r="AB2582" s="12">
        <v>0.01</v>
      </c>
      <c r="AC2582" s="12">
        <v>0.01</v>
      </c>
      <c r="AD2582" s="12">
        <v>0.01</v>
      </c>
      <c r="AE2582" s="12">
        <v>0.01</v>
      </c>
      <c r="AF2582" s="12">
        <v>0.01</v>
      </c>
      <c r="AG2582" s="12">
        <v>0.01</v>
      </c>
      <c r="AH2582" s="12">
        <v>0.01</v>
      </c>
      <c r="AI2582" s="12">
        <v>0.01</v>
      </c>
      <c r="AJ2582" s="12">
        <v>0.01</v>
      </c>
      <c r="AK2582" s="12">
        <v>0.01</v>
      </c>
    </row>
    <row r="2583" spans="1:37" s="12" customFormat="1" x14ac:dyDescent="0.3">
      <c r="A2583" s="12" t="str">
        <f t="shared" si="62"/>
        <v>SDGbaseTRAv2_UrbAS_IRTv2C_InvValcplas</v>
      </c>
      <c r="B2583" s="10" t="s">
        <v>221</v>
      </c>
      <c r="C2583" s="11" t="s">
        <v>283</v>
      </c>
      <c r="D2583" s="15" t="s">
        <v>186</v>
      </c>
      <c r="E2583" s="12" t="s">
        <v>106</v>
      </c>
      <c r="F2583" s="12">
        <v>0.01</v>
      </c>
      <c r="G2583" s="12">
        <v>0.01</v>
      </c>
      <c r="H2583" s="12">
        <v>0.01</v>
      </c>
      <c r="I2583" s="12">
        <v>0.01</v>
      </c>
      <c r="J2583" s="12">
        <v>0.01</v>
      </c>
      <c r="K2583" s="12">
        <v>0.01</v>
      </c>
      <c r="L2583" s="12">
        <v>0.01</v>
      </c>
      <c r="M2583" s="12">
        <v>0.02</v>
      </c>
      <c r="N2583" s="12">
        <v>0.02</v>
      </c>
      <c r="O2583" s="12">
        <v>0.02</v>
      </c>
      <c r="P2583" s="12">
        <v>0.02</v>
      </c>
      <c r="Q2583" s="12">
        <v>0.02</v>
      </c>
      <c r="R2583" s="12">
        <v>0.02</v>
      </c>
      <c r="S2583" s="12">
        <v>0.02</v>
      </c>
      <c r="T2583" s="12">
        <v>0.02</v>
      </c>
      <c r="U2583" s="12">
        <v>0.02</v>
      </c>
      <c r="V2583" s="12">
        <v>0.02</v>
      </c>
      <c r="W2583" s="12">
        <v>0.02</v>
      </c>
      <c r="X2583" s="12">
        <v>0.02</v>
      </c>
      <c r="Y2583" s="12">
        <v>0.02</v>
      </c>
      <c r="Z2583" s="12">
        <v>0.02</v>
      </c>
      <c r="AA2583" s="12">
        <v>0.02</v>
      </c>
      <c r="AB2583" s="12">
        <v>0.02</v>
      </c>
      <c r="AC2583" s="12">
        <v>0.02</v>
      </c>
      <c r="AD2583" s="12">
        <v>0.03</v>
      </c>
      <c r="AE2583" s="12">
        <v>0.03</v>
      </c>
      <c r="AF2583" s="12">
        <v>0.03</v>
      </c>
      <c r="AG2583" s="12">
        <v>0.03</v>
      </c>
      <c r="AH2583" s="12">
        <v>0.03</v>
      </c>
      <c r="AI2583" s="12">
        <v>0.03</v>
      </c>
      <c r="AJ2583" s="12">
        <v>0.03</v>
      </c>
      <c r="AK2583" s="12">
        <v>0.03</v>
      </c>
    </row>
    <row r="2584" spans="1:37" s="12" customFormat="1" x14ac:dyDescent="0.3">
      <c r="A2584" s="12" t="str">
        <f t="shared" si="62"/>
        <v>SDGbaseTRAv2_UrbAS_IRTv2C_InvValcnmet</v>
      </c>
      <c r="B2584" s="10" t="s">
        <v>221</v>
      </c>
      <c r="C2584" s="11" t="s">
        <v>283</v>
      </c>
      <c r="D2584" s="15" t="s">
        <v>186</v>
      </c>
      <c r="E2584" s="12" t="s">
        <v>107</v>
      </c>
      <c r="F2584" s="12">
        <v>0.03</v>
      </c>
      <c r="G2584" s="12">
        <v>0.03</v>
      </c>
      <c r="H2584" s="12">
        <v>0.03</v>
      </c>
      <c r="I2584" s="12">
        <v>0.03</v>
      </c>
      <c r="J2584" s="12">
        <v>0.03</v>
      </c>
      <c r="K2584" s="12">
        <v>0.03</v>
      </c>
      <c r="L2584" s="12">
        <v>0.03</v>
      </c>
      <c r="M2584" s="12">
        <v>0.03</v>
      </c>
      <c r="N2584" s="12">
        <v>0.03</v>
      </c>
      <c r="O2584" s="12">
        <v>0.03</v>
      </c>
      <c r="P2584" s="12">
        <v>0.03</v>
      </c>
      <c r="Q2584" s="12">
        <v>0.04</v>
      </c>
      <c r="R2584" s="12">
        <v>0.04</v>
      </c>
      <c r="S2584" s="12">
        <v>0.04</v>
      </c>
      <c r="T2584" s="12">
        <v>0.04</v>
      </c>
      <c r="U2584" s="12">
        <v>0.04</v>
      </c>
      <c r="V2584" s="12">
        <v>0.04</v>
      </c>
      <c r="W2584" s="12">
        <v>0.04</v>
      </c>
      <c r="X2584" s="12">
        <v>0.04</v>
      </c>
      <c r="Y2584" s="12">
        <v>0.05</v>
      </c>
      <c r="Z2584" s="12">
        <v>0.05</v>
      </c>
      <c r="AA2584" s="12">
        <v>0.05</v>
      </c>
      <c r="AB2584" s="12">
        <v>0.05</v>
      </c>
      <c r="AC2584" s="12">
        <v>0.05</v>
      </c>
      <c r="AD2584" s="12">
        <v>0.05</v>
      </c>
      <c r="AE2584" s="12">
        <v>0.05</v>
      </c>
      <c r="AF2584" s="12">
        <v>0.05</v>
      </c>
      <c r="AG2584" s="12">
        <v>0.06</v>
      </c>
      <c r="AH2584" s="12">
        <v>0.06</v>
      </c>
      <c r="AI2584" s="12">
        <v>0.06</v>
      </c>
      <c r="AJ2584" s="12">
        <v>0.06</v>
      </c>
      <c r="AK2584" s="12">
        <v>0.06</v>
      </c>
    </row>
    <row r="2585" spans="1:37" s="12" customFormat="1" x14ac:dyDescent="0.3">
      <c r="A2585" s="12" t="str">
        <f t="shared" si="62"/>
        <v>SDGbaseTRAv2_UrbAS_IRTv2C_InvValcnfrm</v>
      </c>
      <c r="B2585" s="10" t="s">
        <v>221</v>
      </c>
      <c r="C2585" s="11" t="s">
        <v>283</v>
      </c>
      <c r="D2585" s="15" t="s">
        <v>186</v>
      </c>
      <c r="E2585" s="12" t="s">
        <v>108</v>
      </c>
      <c r="F2585" s="12">
        <v>1.58</v>
      </c>
      <c r="G2585" s="12">
        <v>1.49</v>
      </c>
      <c r="H2585" s="12">
        <v>1.61</v>
      </c>
      <c r="I2585" s="12">
        <v>1.74</v>
      </c>
      <c r="J2585" s="12">
        <v>1.82</v>
      </c>
      <c r="K2585" s="12">
        <v>1.88</v>
      </c>
      <c r="L2585" s="12">
        <v>1.93</v>
      </c>
      <c r="M2585" s="12">
        <v>1.92</v>
      </c>
      <c r="N2585" s="12">
        <v>1.94</v>
      </c>
      <c r="O2585" s="12">
        <v>1.92</v>
      </c>
      <c r="P2585" s="12">
        <v>1.94</v>
      </c>
      <c r="Q2585" s="12">
        <v>1.99</v>
      </c>
      <c r="R2585" s="12">
        <v>2.02</v>
      </c>
      <c r="S2585" s="12">
        <v>2.08</v>
      </c>
      <c r="T2585" s="12">
        <v>2.15</v>
      </c>
      <c r="U2585" s="12">
        <v>2.2200000000000002</v>
      </c>
      <c r="V2585" s="12">
        <v>2.2400000000000002</v>
      </c>
      <c r="W2585" s="12">
        <v>2.29</v>
      </c>
      <c r="X2585" s="12">
        <v>2.38</v>
      </c>
      <c r="Y2585" s="12">
        <v>2.4500000000000002</v>
      </c>
      <c r="Z2585" s="12">
        <v>2.67</v>
      </c>
      <c r="AA2585" s="12">
        <v>2.84</v>
      </c>
      <c r="AB2585" s="12">
        <v>3.07</v>
      </c>
      <c r="AC2585" s="12">
        <v>3.25</v>
      </c>
      <c r="AD2585" s="12">
        <v>3.37</v>
      </c>
      <c r="AE2585" s="12">
        <v>3.47</v>
      </c>
      <c r="AF2585" s="12">
        <v>3.56</v>
      </c>
      <c r="AG2585" s="12">
        <v>3.53</v>
      </c>
      <c r="AH2585" s="12">
        <v>3.83</v>
      </c>
      <c r="AI2585" s="12">
        <v>4.09</v>
      </c>
      <c r="AJ2585" s="12">
        <v>4.2</v>
      </c>
      <c r="AK2585" s="12">
        <v>4.28</v>
      </c>
    </row>
    <row r="2586" spans="1:37" s="12" customFormat="1" x14ac:dyDescent="0.3">
      <c r="A2586" s="12" t="str">
        <f t="shared" si="62"/>
        <v>SDGbaseTRAv2_UrbAS_IRTv2C_InvValcmetp</v>
      </c>
      <c r="B2586" s="10" t="s">
        <v>221</v>
      </c>
      <c r="C2586" s="11" t="s">
        <v>283</v>
      </c>
      <c r="D2586" s="15" t="s">
        <v>186</v>
      </c>
      <c r="E2586" s="12" t="s">
        <v>109</v>
      </c>
      <c r="F2586" s="12">
        <v>2.84</v>
      </c>
      <c r="G2586" s="12">
        <v>2.77</v>
      </c>
      <c r="H2586" s="12">
        <v>2.88</v>
      </c>
      <c r="I2586" s="12">
        <v>3</v>
      </c>
      <c r="J2586" s="12">
        <v>3.07</v>
      </c>
      <c r="K2586" s="12">
        <v>3.14</v>
      </c>
      <c r="L2586" s="12">
        <v>3.21</v>
      </c>
      <c r="M2586" s="12">
        <v>3.28</v>
      </c>
      <c r="N2586" s="12">
        <v>3.36</v>
      </c>
      <c r="O2586" s="12">
        <v>3.43</v>
      </c>
      <c r="P2586" s="12">
        <v>3.53</v>
      </c>
      <c r="Q2586" s="12">
        <v>3.63</v>
      </c>
      <c r="R2586" s="12">
        <v>3.7</v>
      </c>
      <c r="S2586" s="12">
        <v>3.82</v>
      </c>
      <c r="T2586" s="12">
        <v>3.95</v>
      </c>
      <c r="U2586" s="12">
        <v>4.0999999999999996</v>
      </c>
      <c r="V2586" s="12">
        <v>4.2</v>
      </c>
      <c r="W2586" s="12">
        <v>4.34</v>
      </c>
      <c r="X2586" s="12">
        <v>4.55</v>
      </c>
      <c r="Y2586" s="12">
        <v>4.68</v>
      </c>
      <c r="Z2586" s="12">
        <v>5.0999999999999996</v>
      </c>
      <c r="AA2586" s="12">
        <v>5.41</v>
      </c>
      <c r="AB2586" s="12">
        <v>5.4</v>
      </c>
      <c r="AC2586" s="12">
        <v>5.47</v>
      </c>
      <c r="AD2586" s="12">
        <v>5.65</v>
      </c>
      <c r="AE2586" s="12">
        <v>5.84</v>
      </c>
      <c r="AF2586" s="12">
        <v>6.05</v>
      </c>
      <c r="AG2586" s="12">
        <v>5.97</v>
      </c>
      <c r="AH2586" s="12">
        <v>5.98</v>
      </c>
      <c r="AI2586" s="12">
        <v>5.98</v>
      </c>
      <c r="AJ2586" s="12">
        <v>5.98</v>
      </c>
      <c r="AK2586" s="12">
        <v>5.97</v>
      </c>
    </row>
    <row r="2587" spans="1:37" s="12" customFormat="1" x14ac:dyDescent="0.3">
      <c r="A2587" s="12" t="str">
        <f t="shared" si="62"/>
        <v>SDGbaseTRAv2_UrbAS_IRTv2C_InvValcmach</v>
      </c>
      <c r="B2587" s="10" t="s">
        <v>221</v>
      </c>
      <c r="C2587" s="11" t="s">
        <v>283</v>
      </c>
      <c r="D2587" s="15" t="s">
        <v>186</v>
      </c>
      <c r="E2587" s="12" t="s">
        <v>110</v>
      </c>
      <c r="F2587" s="12">
        <v>159.36000000000001</v>
      </c>
      <c r="G2587" s="12">
        <v>150.74</v>
      </c>
      <c r="H2587" s="12">
        <v>156.97</v>
      </c>
      <c r="I2587" s="12">
        <v>163.41</v>
      </c>
      <c r="J2587" s="12">
        <v>166.96</v>
      </c>
      <c r="K2587" s="12">
        <v>170.82</v>
      </c>
      <c r="L2587" s="12">
        <v>175.12</v>
      </c>
      <c r="M2587" s="12">
        <v>179.28</v>
      </c>
      <c r="N2587" s="12">
        <v>184.01</v>
      </c>
      <c r="O2587" s="12">
        <v>190.79</v>
      </c>
      <c r="P2587" s="12">
        <v>196.92</v>
      </c>
      <c r="Q2587" s="12">
        <v>202.66</v>
      </c>
      <c r="R2587" s="12">
        <v>206.46</v>
      </c>
      <c r="S2587" s="12">
        <v>213.39</v>
      </c>
      <c r="T2587" s="12">
        <v>220.7</v>
      </c>
      <c r="U2587" s="12">
        <v>229.07</v>
      </c>
      <c r="V2587" s="12">
        <v>236.71</v>
      </c>
      <c r="W2587" s="12">
        <v>245.16</v>
      </c>
      <c r="X2587" s="12">
        <v>254.75</v>
      </c>
      <c r="Y2587" s="12">
        <v>262.39</v>
      </c>
      <c r="Z2587" s="12">
        <v>277.22000000000003</v>
      </c>
      <c r="AA2587" s="12">
        <v>289.93</v>
      </c>
      <c r="AB2587" s="12">
        <v>297.42</v>
      </c>
      <c r="AC2587" s="12">
        <v>305.66000000000003</v>
      </c>
      <c r="AD2587" s="12">
        <v>315.05</v>
      </c>
      <c r="AE2587" s="12">
        <v>324.88</v>
      </c>
      <c r="AF2587" s="12">
        <v>335.09</v>
      </c>
      <c r="AG2587" s="12">
        <v>338.2</v>
      </c>
      <c r="AH2587" s="12">
        <v>341.89</v>
      </c>
      <c r="AI2587" s="12">
        <v>343.8</v>
      </c>
      <c r="AJ2587" s="12">
        <v>344.38</v>
      </c>
      <c r="AK2587" s="12">
        <v>343.93</v>
      </c>
    </row>
    <row r="2588" spans="1:37" s="12" customFormat="1" x14ac:dyDescent="0.3">
      <c r="A2588" s="12" t="str">
        <f t="shared" si="62"/>
        <v>SDGbaseTRAv2_UrbAS_IRTv2C_InvValcemch</v>
      </c>
      <c r="B2588" s="10" t="s">
        <v>221</v>
      </c>
      <c r="C2588" s="11" t="s">
        <v>283</v>
      </c>
      <c r="D2588" s="15" t="s">
        <v>186</v>
      </c>
      <c r="E2588" s="12" t="s">
        <v>111</v>
      </c>
      <c r="F2588" s="12">
        <v>74.739999999999995</v>
      </c>
      <c r="G2588" s="12">
        <v>69.61</v>
      </c>
      <c r="H2588" s="12">
        <v>72.650000000000006</v>
      </c>
      <c r="I2588" s="12">
        <v>75.739999999999995</v>
      </c>
      <c r="J2588" s="12">
        <v>77.489999999999995</v>
      </c>
      <c r="K2588" s="12">
        <v>79.31</v>
      </c>
      <c r="L2588" s="12">
        <v>81.319999999999993</v>
      </c>
      <c r="M2588" s="12">
        <v>83.2</v>
      </c>
      <c r="N2588" s="12">
        <v>85.38</v>
      </c>
      <c r="O2588" s="12">
        <v>88.38</v>
      </c>
      <c r="P2588" s="12">
        <v>91.22</v>
      </c>
      <c r="Q2588" s="12">
        <v>93.93</v>
      </c>
      <c r="R2588" s="12">
        <v>95.7</v>
      </c>
      <c r="S2588" s="12">
        <v>98.86</v>
      </c>
      <c r="T2588" s="12">
        <v>102.22</v>
      </c>
      <c r="U2588" s="12">
        <v>106.04</v>
      </c>
      <c r="V2588" s="12">
        <v>109.62</v>
      </c>
      <c r="W2588" s="12">
        <v>113.43</v>
      </c>
      <c r="X2588" s="12">
        <v>117.51</v>
      </c>
      <c r="Y2588" s="12">
        <v>121.04</v>
      </c>
      <c r="Z2588" s="12">
        <v>126.88</v>
      </c>
      <c r="AA2588" s="12">
        <v>132.18</v>
      </c>
      <c r="AB2588" s="12">
        <v>136.63</v>
      </c>
      <c r="AC2588" s="12">
        <v>140.87</v>
      </c>
      <c r="AD2588" s="12">
        <v>145.16</v>
      </c>
      <c r="AE2588" s="12">
        <v>149.56</v>
      </c>
      <c r="AF2588" s="12">
        <v>154.12</v>
      </c>
      <c r="AG2588" s="12">
        <v>156.1</v>
      </c>
      <c r="AH2588" s="12">
        <v>157.88999999999999</v>
      </c>
      <c r="AI2588" s="12">
        <v>158.65</v>
      </c>
      <c r="AJ2588" s="12">
        <v>158.63</v>
      </c>
      <c r="AK2588" s="12">
        <v>158.30000000000001</v>
      </c>
    </row>
    <row r="2589" spans="1:37" s="12" customFormat="1" x14ac:dyDescent="0.3">
      <c r="A2589" s="12" t="str">
        <f t="shared" si="62"/>
        <v>SDGbaseTRAv2_UrbAS_IRTv2C_InvValcsequ</v>
      </c>
      <c r="B2589" s="10" t="s">
        <v>221</v>
      </c>
      <c r="C2589" s="11" t="s">
        <v>283</v>
      </c>
      <c r="D2589" s="15" t="s">
        <v>186</v>
      </c>
      <c r="E2589" s="12" t="s">
        <v>112</v>
      </c>
      <c r="F2589" s="12">
        <v>34.74</v>
      </c>
      <c r="G2589" s="12">
        <v>32.020000000000003</v>
      </c>
      <c r="H2589" s="12">
        <v>33.340000000000003</v>
      </c>
      <c r="I2589" s="12">
        <v>34.549999999999997</v>
      </c>
      <c r="J2589" s="12">
        <v>35.26</v>
      </c>
      <c r="K2589" s="12">
        <v>36.08</v>
      </c>
      <c r="L2589" s="12">
        <v>37.020000000000003</v>
      </c>
      <c r="M2589" s="12">
        <v>37.99</v>
      </c>
      <c r="N2589" s="12">
        <v>39.07</v>
      </c>
      <c r="O2589" s="12">
        <v>40.98</v>
      </c>
      <c r="P2589" s="12">
        <v>42.39</v>
      </c>
      <c r="Q2589" s="12">
        <v>43.62</v>
      </c>
      <c r="R2589" s="12">
        <v>44.44</v>
      </c>
      <c r="S2589" s="12">
        <v>45.91</v>
      </c>
      <c r="T2589" s="12">
        <v>47.47</v>
      </c>
      <c r="U2589" s="12">
        <v>49.26</v>
      </c>
      <c r="V2589" s="12">
        <v>51.08</v>
      </c>
      <c r="W2589" s="12">
        <v>52.92</v>
      </c>
      <c r="X2589" s="12">
        <v>54.66</v>
      </c>
      <c r="Y2589" s="12">
        <v>56.3</v>
      </c>
      <c r="Z2589" s="12">
        <v>58.19</v>
      </c>
      <c r="AA2589" s="12">
        <v>60.07</v>
      </c>
      <c r="AB2589" s="12">
        <v>62.43</v>
      </c>
      <c r="AC2589" s="12">
        <v>64.47</v>
      </c>
      <c r="AD2589" s="12">
        <v>66.38</v>
      </c>
      <c r="AE2589" s="12">
        <v>68.33</v>
      </c>
      <c r="AF2589" s="12">
        <v>70.349999999999994</v>
      </c>
      <c r="AG2589" s="12">
        <v>72.11</v>
      </c>
      <c r="AH2589" s="12">
        <v>72.67</v>
      </c>
      <c r="AI2589" s="12">
        <v>72.69</v>
      </c>
      <c r="AJ2589" s="12">
        <v>72.55</v>
      </c>
      <c r="AK2589" s="12">
        <v>72.19</v>
      </c>
    </row>
    <row r="2590" spans="1:37" s="12" customFormat="1" x14ac:dyDescent="0.3">
      <c r="A2590" s="12" t="str">
        <f t="shared" si="62"/>
        <v>SDGbaseTRAv2_UrbAS_IRTv2C_InvValcvehi</v>
      </c>
      <c r="B2590" s="10" t="s">
        <v>221</v>
      </c>
      <c r="C2590" s="11" t="s">
        <v>283</v>
      </c>
      <c r="D2590" s="15" t="s">
        <v>186</v>
      </c>
      <c r="E2590" s="12" t="s">
        <v>113</v>
      </c>
      <c r="F2590" s="12">
        <v>115.65</v>
      </c>
      <c r="G2590" s="12">
        <v>107.23</v>
      </c>
      <c r="H2590" s="12">
        <v>111.8</v>
      </c>
      <c r="I2590" s="12">
        <v>116.72</v>
      </c>
      <c r="J2590" s="12">
        <v>119.48</v>
      </c>
      <c r="K2590" s="12">
        <v>122.34</v>
      </c>
      <c r="L2590" s="12">
        <v>125.39</v>
      </c>
      <c r="M2590" s="12">
        <v>127.98</v>
      </c>
      <c r="N2590" s="12">
        <v>131.16999999999999</v>
      </c>
      <c r="O2590" s="12">
        <v>135.16999999999999</v>
      </c>
      <c r="P2590" s="12">
        <v>139.46</v>
      </c>
      <c r="Q2590" s="12">
        <v>143.63999999999999</v>
      </c>
      <c r="R2590" s="12">
        <v>146.54</v>
      </c>
      <c r="S2590" s="12">
        <v>151.5</v>
      </c>
      <c r="T2590" s="12">
        <v>156.69</v>
      </c>
      <c r="U2590" s="12">
        <v>162.59</v>
      </c>
      <c r="V2590" s="12">
        <v>168.23</v>
      </c>
      <c r="W2590" s="12">
        <v>174.17</v>
      </c>
      <c r="X2590" s="12">
        <v>180.44</v>
      </c>
      <c r="Y2590" s="12">
        <v>189.52</v>
      </c>
      <c r="Z2590" s="12">
        <v>202.23</v>
      </c>
      <c r="AA2590" s="12">
        <v>214.39</v>
      </c>
      <c r="AB2590" s="12">
        <v>223.89</v>
      </c>
      <c r="AC2590" s="12">
        <v>232.29</v>
      </c>
      <c r="AD2590" s="12">
        <v>239.96</v>
      </c>
      <c r="AE2590" s="12">
        <v>247.58</v>
      </c>
      <c r="AF2590" s="12">
        <v>255.38</v>
      </c>
      <c r="AG2590" s="12">
        <v>259.2</v>
      </c>
      <c r="AH2590" s="12">
        <v>263.16000000000003</v>
      </c>
      <c r="AI2590" s="12">
        <v>266.52</v>
      </c>
      <c r="AJ2590" s="12">
        <v>268.04000000000002</v>
      </c>
      <c r="AK2590" s="12">
        <v>268.38</v>
      </c>
    </row>
    <row r="2591" spans="1:37" s="12" customFormat="1" x14ac:dyDescent="0.3">
      <c r="A2591" s="12" t="str">
        <f t="shared" si="62"/>
        <v>SDGbaseTRAv2_UrbAS_IRTv2C_InvValctequ</v>
      </c>
      <c r="B2591" s="10" t="s">
        <v>221</v>
      </c>
      <c r="C2591" s="11" t="s">
        <v>283</v>
      </c>
      <c r="D2591" s="15" t="s">
        <v>186</v>
      </c>
      <c r="E2591" s="12" t="s">
        <v>114</v>
      </c>
      <c r="F2591" s="12">
        <v>11.68</v>
      </c>
      <c r="G2591" s="12">
        <v>11.17</v>
      </c>
      <c r="H2591" s="12">
        <v>11.61</v>
      </c>
      <c r="I2591" s="12">
        <v>12.16</v>
      </c>
      <c r="J2591" s="12">
        <v>12.46</v>
      </c>
      <c r="K2591" s="12">
        <v>12.77</v>
      </c>
      <c r="L2591" s="12">
        <v>13.09</v>
      </c>
      <c r="M2591" s="12">
        <v>13.32</v>
      </c>
      <c r="N2591" s="12">
        <v>13.62</v>
      </c>
      <c r="O2591" s="12">
        <v>13.85</v>
      </c>
      <c r="P2591" s="12">
        <v>14.23</v>
      </c>
      <c r="Q2591" s="12">
        <v>14.63</v>
      </c>
      <c r="R2591" s="12">
        <v>14.95</v>
      </c>
      <c r="S2591" s="12">
        <v>15.48</v>
      </c>
      <c r="T2591" s="12">
        <v>16.02</v>
      </c>
      <c r="U2591" s="12">
        <v>16.64</v>
      </c>
      <c r="V2591" s="12">
        <v>17.21</v>
      </c>
      <c r="W2591" s="12">
        <v>17.829999999999998</v>
      </c>
      <c r="X2591" s="12">
        <v>18.53</v>
      </c>
      <c r="Y2591" s="12">
        <v>19.14</v>
      </c>
      <c r="Z2591" s="12">
        <v>20.18</v>
      </c>
      <c r="AA2591" s="12">
        <v>21.08</v>
      </c>
      <c r="AB2591" s="12">
        <v>22.06</v>
      </c>
      <c r="AC2591" s="12">
        <v>22.9</v>
      </c>
      <c r="AD2591" s="12">
        <v>23.61</v>
      </c>
      <c r="AE2591" s="12">
        <v>24.32</v>
      </c>
      <c r="AF2591" s="12">
        <v>25.04</v>
      </c>
      <c r="AG2591" s="12">
        <v>25.45</v>
      </c>
      <c r="AH2591" s="12">
        <v>26.12</v>
      </c>
      <c r="AI2591" s="12">
        <v>26.68</v>
      </c>
      <c r="AJ2591" s="12">
        <v>26.94</v>
      </c>
      <c r="AK2591" s="12">
        <v>27.07</v>
      </c>
    </row>
    <row r="2592" spans="1:37" s="12" customFormat="1" x14ac:dyDescent="0.3">
      <c r="A2592" s="12" t="str">
        <f t="shared" ref="A2592:A2655" si="63">_xlfn.CONCAT(C2592,D2592,E2592)</f>
        <v>SDGbaseTRAv2_UrbAS_IRTv2C_InvValcfurn</v>
      </c>
      <c r="B2592" s="10" t="s">
        <v>221</v>
      </c>
      <c r="C2592" s="11" t="s">
        <v>283</v>
      </c>
      <c r="D2592" s="15" t="s">
        <v>186</v>
      </c>
      <c r="E2592" s="12" t="s">
        <v>115</v>
      </c>
      <c r="F2592" s="12">
        <v>28.64</v>
      </c>
      <c r="G2592" s="12">
        <v>27.16</v>
      </c>
      <c r="H2592" s="12">
        <v>27.97</v>
      </c>
      <c r="I2592" s="12">
        <v>28.97</v>
      </c>
      <c r="J2592" s="12">
        <v>29.48</v>
      </c>
      <c r="K2592" s="12">
        <v>30.05</v>
      </c>
      <c r="L2592" s="12">
        <v>30.77</v>
      </c>
      <c r="M2592" s="12">
        <v>31.61</v>
      </c>
      <c r="N2592" s="12">
        <v>32.479999999999997</v>
      </c>
      <c r="O2592" s="12">
        <v>33.380000000000003</v>
      </c>
      <c r="P2592" s="12">
        <v>34.4</v>
      </c>
      <c r="Q2592" s="12">
        <v>35.409999999999997</v>
      </c>
      <c r="R2592" s="12">
        <v>36.049999999999997</v>
      </c>
      <c r="S2592" s="12">
        <v>37.24</v>
      </c>
      <c r="T2592" s="12">
        <v>38.51</v>
      </c>
      <c r="U2592" s="12">
        <v>39.97</v>
      </c>
      <c r="V2592" s="12">
        <v>41.43</v>
      </c>
      <c r="W2592" s="12">
        <v>42.9</v>
      </c>
      <c r="X2592" s="12">
        <v>44.35</v>
      </c>
      <c r="Y2592" s="12">
        <v>45.68</v>
      </c>
      <c r="Z2592" s="12">
        <v>47.45</v>
      </c>
      <c r="AA2592" s="12">
        <v>49.15</v>
      </c>
      <c r="AB2592" s="12">
        <v>50.06</v>
      </c>
      <c r="AC2592" s="12">
        <v>51.15</v>
      </c>
      <c r="AD2592" s="12">
        <v>52.65</v>
      </c>
      <c r="AE2592" s="12">
        <v>54.31</v>
      </c>
      <c r="AF2592" s="12">
        <v>56.07</v>
      </c>
      <c r="AG2592" s="12">
        <v>57.34</v>
      </c>
      <c r="AH2592" s="12">
        <v>56.87</v>
      </c>
      <c r="AI2592" s="12">
        <v>56.26</v>
      </c>
      <c r="AJ2592" s="12">
        <v>55.98</v>
      </c>
      <c r="AK2592" s="12">
        <v>55.64</v>
      </c>
    </row>
    <row r="2593" spans="1:37" s="12" customFormat="1" x14ac:dyDescent="0.3">
      <c r="A2593" s="12" t="str">
        <f t="shared" si="63"/>
        <v>SDGbaseTRAv2_UrbAS_IRTv2C_InvValcoman</v>
      </c>
      <c r="B2593" s="10" t="s">
        <v>221</v>
      </c>
      <c r="C2593" s="11" t="s">
        <v>283</v>
      </c>
      <c r="D2593" s="15" t="s">
        <v>186</v>
      </c>
      <c r="E2593" s="12" t="s">
        <v>116</v>
      </c>
      <c r="F2593" s="12">
        <v>1.75</v>
      </c>
      <c r="G2593" s="12">
        <v>1.66</v>
      </c>
      <c r="H2593" s="12">
        <v>1.7</v>
      </c>
      <c r="I2593" s="12">
        <v>1.75</v>
      </c>
      <c r="J2593" s="12">
        <v>1.77</v>
      </c>
      <c r="K2593" s="12">
        <v>1.81</v>
      </c>
      <c r="L2593" s="12">
        <v>1.85</v>
      </c>
      <c r="M2593" s="12">
        <v>1.9</v>
      </c>
      <c r="N2593" s="12">
        <v>1.95</v>
      </c>
      <c r="O2593" s="12">
        <v>2.04</v>
      </c>
      <c r="P2593" s="12">
        <v>2.09</v>
      </c>
      <c r="Q2593" s="12">
        <v>2.13</v>
      </c>
      <c r="R2593" s="12">
        <v>2.16</v>
      </c>
      <c r="S2593" s="12">
        <v>2.2200000000000002</v>
      </c>
      <c r="T2593" s="12">
        <v>2.2999999999999998</v>
      </c>
      <c r="U2593" s="12">
        <v>2.38</v>
      </c>
      <c r="V2593" s="12">
        <v>2.46</v>
      </c>
      <c r="W2593" s="12">
        <v>2.5499999999999998</v>
      </c>
      <c r="X2593" s="12">
        <v>2.63</v>
      </c>
      <c r="Y2593" s="12">
        <v>2.71</v>
      </c>
      <c r="Z2593" s="12">
        <v>2.79</v>
      </c>
      <c r="AA2593" s="12">
        <v>2.87</v>
      </c>
      <c r="AB2593" s="12">
        <v>2.95</v>
      </c>
      <c r="AC2593" s="12">
        <v>3.03</v>
      </c>
      <c r="AD2593" s="12">
        <v>3.12</v>
      </c>
      <c r="AE2593" s="12">
        <v>3.22</v>
      </c>
      <c r="AF2593" s="12">
        <v>3.32</v>
      </c>
      <c r="AG2593" s="12">
        <v>3.43</v>
      </c>
      <c r="AH2593" s="12">
        <v>3.44</v>
      </c>
      <c r="AI2593" s="12">
        <v>3.43</v>
      </c>
      <c r="AJ2593" s="12">
        <v>3.43</v>
      </c>
      <c r="AK2593" s="12">
        <v>3.44</v>
      </c>
    </row>
    <row r="2594" spans="1:37" s="12" customFormat="1" x14ac:dyDescent="0.3">
      <c r="A2594" s="12" t="str">
        <f t="shared" si="63"/>
        <v>SDGbaseTRAv2_UrbAS_IRTv2C_InvValccons</v>
      </c>
      <c r="B2594" s="10" t="s">
        <v>221</v>
      </c>
      <c r="C2594" s="11" t="s">
        <v>283</v>
      </c>
      <c r="D2594" s="15" t="s">
        <v>186</v>
      </c>
      <c r="E2594" s="12" t="s">
        <v>117</v>
      </c>
      <c r="F2594" s="12">
        <v>407.96</v>
      </c>
      <c r="G2594" s="12">
        <v>394.25</v>
      </c>
      <c r="H2594" s="12">
        <v>403.31</v>
      </c>
      <c r="I2594" s="12">
        <v>419.59</v>
      </c>
      <c r="J2594" s="12">
        <v>429.87</v>
      </c>
      <c r="K2594" s="12">
        <v>434.97</v>
      </c>
      <c r="L2594" s="12">
        <v>443.24</v>
      </c>
      <c r="M2594" s="12">
        <v>454.01</v>
      </c>
      <c r="N2594" s="12">
        <v>465.56</v>
      </c>
      <c r="O2594" s="12">
        <v>477.43</v>
      </c>
      <c r="P2594" s="12">
        <v>491.41</v>
      </c>
      <c r="Q2594" s="12">
        <v>505.59</v>
      </c>
      <c r="R2594" s="12">
        <v>512.87</v>
      </c>
      <c r="S2594" s="12">
        <v>530.26</v>
      </c>
      <c r="T2594" s="12">
        <v>548.38</v>
      </c>
      <c r="U2594" s="12">
        <v>569.02</v>
      </c>
      <c r="V2594" s="12">
        <v>589.41</v>
      </c>
      <c r="W2594" s="12">
        <v>610.32000000000005</v>
      </c>
      <c r="X2594" s="12">
        <v>631.88</v>
      </c>
      <c r="Y2594" s="12">
        <v>650.83000000000004</v>
      </c>
      <c r="Z2594" s="12">
        <v>680.06</v>
      </c>
      <c r="AA2594" s="12">
        <v>705.09</v>
      </c>
      <c r="AB2594" s="12">
        <v>714.03</v>
      </c>
      <c r="AC2594" s="12">
        <v>728.51</v>
      </c>
      <c r="AD2594" s="12">
        <v>750.54</v>
      </c>
      <c r="AE2594" s="12">
        <v>775.04</v>
      </c>
      <c r="AF2594" s="12">
        <v>800.63</v>
      </c>
      <c r="AG2594" s="12">
        <v>816.66</v>
      </c>
      <c r="AH2594" s="12">
        <v>813.16</v>
      </c>
      <c r="AI2594" s="12">
        <v>807.08</v>
      </c>
      <c r="AJ2594" s="12">
        <v>804.9</v>
      </c>
      <c r="AK2594" s="12">
        <v>801.88</v>
      </c>
    </row>
    <row r="2595" spans="1:37" s="12" customFormat="1" x14ac:dyDescent="0.3">
      <c r="A2595" s="12" t="str">
        <f t="shared" si="63"/>
        <v>SDGbaseTRAv2_UrbAS_IRTv2C_InvValcbsrv</v>
      </c>
      <c r="B2595" s="10" t="s">
        <v>221</v>
      </c>
      <c r="C2595" s="11" t="s">
        <v>283</v>
      </c>
      <c r="D2595" s="15" t="s">
        <v>186</v>
      </c>
      <c r="E2595" s="12" t="s">
        <v>118</v>
      </c>
      <c r="F2595" s="12">
        <v>64.14</v>
      </c>
      <c r="G2595" s="12">
        <v>56.74</v>
      </c>
      <c r="H2595" s="12">
        <v>58.82</v>
      </c>
      <c r="I2595" s="12">
        <v>61.02</v>
      </c>
      <c r="J2595" s="12">
        <v>62.17</v>
      </c>
      <c r="K2595" s="12">
        <v>63.59</v>
      </c>
      <c r="L2595" s="12">
        <v>65.2</v>
      </c>
      <c r="M2595" s="12">
        <v>67.010000000000005</v>
      </c>
      <c r="N2595" s="12">
        <v>68.88</v>
      </c>
      <c r="O2595" s="12">
        <v>70.959999999999994</v>
      </c>
      <c r="P2595" s="12">
        <v>73.16</v>
      </c>
      <c r="Q2595" s="12">
        <v>75.31</v>
      </c>
      <c r="R2595" s="12">
        <v>76.87</v>
      </c>
      <c r="S2595" s="12">
        <v>79.52</v>
      </c>
      <c r="T2595" s="12">
        <v>82.25</v>
      </c>
      <c r="U2595" s="12">
        <v>85.35</v>
      </c>
      <c r="V2595" s="12">
        <v>88.64</v>
      </c>
      <c r="W2595" s="12">
        <v>91.86</v>
      </c>
      <c r="X2595" s="12">
        <v>94.81</v>
      </c>
      <c r="Y2595" s="12">
        <v>97.69</v>
      </c>
      <c r="Z2595" s="12">
        <v>100.41</v>
      </c>
      <c r="AA2595" s="12">
        <v>102.94</v>
      </c>
      <c r="AB2595" s="12">
        <v>105.43</v>
      </c>
      <c r="AC2595" s="12">
        <v>108.09</v>
      </c>
      <c r="AD2595" s="12">
        <v>111.23</v>
      </c>
      <c r="AE2595" s="12">
        <v>114.63</v>
      </c>
      <c r="AF2595" s="12">
        <v>118.18</v>
      </c>
      <c r="AG2595" s="12">
        <v>122.07</v>
      </c>
      <c r="AH2595" s="12">
        <v>121.63</v>
      </c>
      <c r="AI2595" s="12">
        <v>120.58</v>
      </c>
      <c r="AJ2595" s="12">
        <v>119.93</v>
      </c>
      <c r="AK2595" s="12">
        <v>119.08</v>
      </c>
    </row>
    <row r="2596" spans="1:37" s="12" customFormat="1" x14ac:dyDescent="0.3">
      <c r="A2596" s="12" t="str">
        <f t="shared" si="63"/>
        <v>SDGbaseTRAv2_UrbAS_IRTv2C_InvValcimpt</v>
      </c>
      <c r="B2596" s="10" t="s">
        <v>221</v>
      </c>
      <c r="C2596" s="11" t="s">
        <v>283</v>
      </c>
      <c r="D2596" s="15" t="s">
        <v>186</v>
      </c>
      <c r="E2596" s="12" t="s">
        <v>119</v>
      </c>
      <c r="F2596" s="12">
        <v>2.86</v>
      </c>
      <c r="G2596" s="12">
        <v>2.92</v>
      </c>
      <c r="H2596" s="12">
        <v>2.95</v>
      </c>
      <c r="I2596" s="12">
        <v>2.94</v>
      </c>
      <c r="J2596" s="12">
        <v>2.94</v>
      </c>
      <c r="K2596" s="12">
        <v>2.95</v>
      </c>
      <c r="L2596" s="12">
        <v>2.95</v>
      </c>
      <c r="M2596" s="12">
        <v>2.97</v>
      </c>
      <c r="N2596" s="12">
        <v>2.98</v>
      </c>
      <c r="O2596" s="12">
        <v>3.06</v>
      </c>
      <c r="P2596" s="12">
        <v>3.09</v>
      </c>
      <c r="Q2596" s="12">
        <v>3.09</v>
      </c>
      <c r="R2596" s="12">
        <v>3.09</v>
      </c>
      <c r="S2596" s="12">
        <v>3.09</v>
      </c>
      <c r="T2596" s="12">
        <v>3.1</v>
      </c>
      <c r="U2596" s="12">
        <v>3.1</v>
      </c>
      <c r="V2596" s="12">
        <v>3.1</v>
      </c>
      <c r="W2596" s="12">
        <v>3.11</v>
      </c>
      <c r="X2596" s="12">
        <v>3.12</v>
      </c>
      <c r="Y2596" s="12">
        <v>3.11</v>
      </c>
      <c r="Z2596" s="12">
        <v>3.12</v>
      </c>
      <c r="AA2596" s="12">
        <v>3.13</v>
      </c>
      <c r="AB2596" s="12">
        <v>3.14</v>
      </c>
      <c r="AC2596" s="12">
        <v>3.14</v>
      </c>
      <c r="AD2596" s="12">
        <v>3.14</v>
      </c>
      <c r="AE2596" s="12">
        <v>3.14</v>
      </c>
      <c r="AF2596" s="12">
        <v>3.14</v>
      </c>
      <c r="AG2596" s="12">
        <v>3.13</v>
      </c>
      <c r="AH2596" s="12">
        <v>3.11</v>
      </c>
      <c r="AI2596" s="12">
        <v>3.08</v>
      </c>
      <c r="AJ2596" s="12">
        <v>3.06</v>
      </c>
      <c r="AK2596" s="12">
        <v>3.04</v>
      </c>
    </row>
    <row r="2597" spans="1:37" s="12" customFormat="1" x14ac:dyDescent="0.3">
      <c r="A2597" s="12" t="str">
        <f t="shared" si="63"/>
        <v>SDGbaseTRAv2_UrbAS_IRTv2C_InvValtotal</v>
      </c>
      <c r="B2597" s="10" t="s">
        <v>221</v>
      </c>
      <c r="C2597" s="11" t="s">
        <v>283</v>
      </c>
      <c r="D2597" s="15" t="s">
        <v>186</v>
      </c>
      <c r="E2597" s="12" t="s">
        <v>1</v>
      </c>
      <c r="F2597" s="12">
        <v>906.02</v>
      </c>
      <c r="G2597" s="12">
        <v>857.83</v>
      </c>
      <c r="H2597" s="12">
        <v>885.7</v>
      </c>
      <c r="I2597" s="12">
        <v>921.68</v>
      </c>
      <c r="J2597" s="12">
        <v>942.86</v>
      </c>
      <c r="K2597" s="12">
        <v>959.8</v>
      </c>
      <c r="L2597" s="12">
        <v>981.19</v>
      </c>
      <c r="M2597" s="12">
        <v>1004.57</v>
      </c>
      <c r="N2597" s="12">
        <v>1030.49</v>
      </c>
      <c r="O2597" s="12">
        <v>1061.48</v>
      </c>
      <c r="P2597" s="12">
        <v>1093.93</v>
      </c>
      <c r="Q2597" s="12">
        <v>1125.73</v>
      </c>
      <c r="R2597" s="12">
        <v>1144.96</v>
      </c>
      <c r="S2597" s="12">
        <v>1183.49</v>
      </c>
      <c r="T2597" s="12">
        <v>1223.83</v>
      </c>
      <c r="U2597" s="12">
        <v>1269.8499999999999</v>
      </c>
      <c r="V2597" s="12">
        <v>1314.46</v>
      </c>
      <c r="W2597" s="12">
        <v>1361</v>
      </c>
      <c r="X2597" s="12">
        <v>1409.74</v>
      </c>
      <c r="Y2597" s="12">
        <v>1455.68</v>
      </c>
      <c r="Z2597" s="12">
        <v>1526.43</v>
      </c>
      <c r="AA2597" s="12">
        <v>1589.24</v>
      </c>
      <c r="AB2597" s="12">
        <v>1626.65</v>
      </c>
      <c r="AC2597" s="12">
        <v>1668.98</v>
      </c>
      <c r="AD2597" s="12">
        <v>1720</v>
      </c>
      <c r="AE2597" s="12">
        <v>1774.47</v>
      </c>
      <c r="AF2597" s="12">
        <v>1831.09</v>
      </c>
      <c r="AG2597" s="12">
        <v>1863.36</v>
      </c>
      <c r="AH2597" s="12">
        <v>1869.91</v>
      </c>
      <c r="AI2597" s="12">
        <v>1869.01</v>
      </c>
      <c r="AJ2597" s="12">
        <v>1868.18</v>
      </c>
      <c r="AK2597" s="12">
        <v>1863.35</v>
      </c>
    </row>
    <row r="2598" spans="1:37" s="12" customFormat="1" x14ac:dyDescent="0.3">
      <c r="A2598" s="12" t="str">
        <f t="shared" si="63"/>
        <v>SDGbaseTRAv2_UrbAS_IRTv2IADJXtotal</v>
      </c>
      <c r="B2598" s="10" t="s">
        <v>221</v>
      </c>
      <c r="C2598" s="11" t="s">
        <v>283</v>
      </c>
      <c r="D2598" s="15" t="s">
        <v>187</v>
      </c>
      <c r="E2598" s="12" t="s">
        <v>1</v>
      </c>
      <c r="F2598" s="12">
        <v>1</v>
      </c>
      <c r="G2598" s="12">
        <v>0.91</v>
      </c>
      <c r="H2598" s="12">
        <v>0.94</v>
      </c>
      <c r="I2598" s="12">
        <v>0.97</v>
      </c>
      <c r="J2598" s="12">
        <v>0.99</v>
      </c>
      <c r="K2598" s="12">
        <v>1.01</v>
      </c>
      <c r="L2598" s="12">
        <v>1.03</v>
      </c>
      <c r="M2598" s="12">
        <v>1.06</v>
      </c>
      <c r="N2598" s="12">
        <v>1.0900000000000001</v>
      </c>
      <c r="O2598" s="12">
        <v>1.1299999999999999</v>
      </c>
      <c r="P2598" s="12">
        <v>1.1599999999999999</v>
      </c>
      <c r="Q2598" s="12">
        <v>1.19</v>
      </c>
      <c r="R2598" s="12">
        <v>1.21</v>
      </c>
      <c r="S2598" s="12">
        <v>1.25</v>
      </c>
      <c r="T2598" s="12">
        <v>1.29</v>
      </c>
      <c r="U2598" s="12">
        <v>1.34</v>
      </c>
      <c r="V2598" s="12">
        <v>1.39</v>
      </c>
      <c r="W2598" s="12">
        <v>1.44</v>
      </c>
      <c r="X2598" s="12">
        <v>1.48</v>
      </c>
      <c r="Y2598" s="12">
        <v>1.53</v>
      </c>
      <c r="Z2598" s="12">
        <v>1.58</v>
      </c>
      <c r="AA2598" s="12">
        <v>1.62</v>
      </c>
      <c r="AB2598" s="12">
        <v>1.67</v>
      </c>
      <c r="AC2598" s="12">
        <v>1.71</v>
      </c>
      <c r="AD2598" s="12">
        <v>1.76</v>
      </c>
      <c r="AE2598" s="12">
        <v>1.81</v>
      </c>
      <c r="AF2598" s="12">
        <v>1.87</v>
      </c>
      <c r="AG2598" s="12">
        <v>1.92</v>
      </c>
      <c r="AH2598" s="12">
        <v>1.91</v>
      </c>
      <c r="AI2598" s="12">
        <v>1.9</v>
      </c>
      <c r="AJ2598" s="12">
        <v>1.89</v>
      </c>
      <c r="AK2598" s="12">
        <v>1.88</v>
      </c>
    </row>
    <row r="2599" spans="1:37" s="12" customFormat="1" x14ac:dyDescent="0.3">
      <c r="A2599" s="12" t="str">
        <f t="shared" si="63"/>
        <v>SDGbaseTRAv2_UrbAS_IRTv2C_QINV_IADJtotal</v>
      </c>
      <c r="B2599" s="10" t="s">
        <v>221</v>
      </c>
      <c r="C2599" s="11" t="s">
        <v>283</v>
      </c>
      <c r="D2599" s="15" t="s">
        <v>188</v>
      </c>
      <c r="E2599" s="12" t="s">
        <v>1</v>
      </c>
      <c r="F2599" s="12">
        <v>906.02</v>
      </c>
      <c r="G2599" s="12">
        <v>944.54</v>
      </c>
      <c r="H2599" s="12">
        <v>946.37</v>
      </c>
      <c r="I2599" s="12">
        <v>951.56</v>
      </c>
      <c r="J2599" s="12">
        <v>955.63</v>
      </c>
      <c r="K2599" s="12">
        <v>952.94</v>
      </c>
      <c r="L2599" s="12">
        <v>950.73</v>
      </c>
      <c r="M2599" s="12">
        <v>947.53</v>
      </c>
      <c r="N2599" s="12">
        <v>945.54</v>
      </c>
      <c r="O2599" s="12">
        <v>941.87</v>
      </c>
      <c r="P2599" s="12">
        <v>942.08</v>
      </c>
      <c r="Q2599" s="12">
        <v>943.09</v>
      </c>
      <c r="R2599" s="12">
        <v>942.7</v>
      </c>
      <c r="S2599" s="12">
        <v>944.31</v>
      </c>
      <c r="T2599" s="12">
        <v>945.52</v>
      </c>
      <c r="U2599" s="12">
        <v>946.34</v>
      </c>
      <c r="V2599" s="12">
        <v>944.89</v>
      </c>
      <c r="W2599" s="12">
        <v>945.33</v>
      </c>
      <c r="X2599" s="12">
        <v>949.73</v>
      </c>
      <c r="Y2599" s="12">
        <v>951.49</v>
      </c>
      <c r="Z2599" s="12">
        <v>967.26</v>
      </c>
      <c r="AA2599" s="12">
        <v>978.06</v>
      </c>
      <c r="AB2599" s="12">
        <v>976.51</v>
      </c>
      <c r="AC2599" s="12">
        <v>977.53</v>
      </c>
      <c r="AD2599" s="12">
        <v>979.35</v>
      </c>
      <c r="AE2599" s="12">
        <v>980.72</v>
      </c>
      <c r="AF2599" s="12">
        <v>981.69</v>
      </c>
      <c r="AG2599" s="12">
        <v>970.44</v>
      </c>
      <c r="AH2599" s="12">
        <v>977.41</v>
      </c>
      <c r="AI2599" s="12">
        <v>984.21</v>
      </c>
      <c r="AJ2599" s="12">
        <v>987.75</v>
      </c>
      <c r="AK2599" s="12">
        <v>991.03</v>
      </c>
    </row>
    <row r="2600" spans="1:37" s="12" customFormat="1" x14ac:dyDescent="0.3">
      <c r="A2600" s="12" t="str">
        <f t="shared" si="63"/>
        <v>SDGbaseTRAv2_UrbAS_IRTv2trnsfrx_govent-n</v>
      </c>
      <c r="B2600" s="10" t="s">
        <v>221</v>
      </c>
      <c r="C2600" s="11" t="s">
        <v>283</v>
      </c>
      <c r="D2600" s="15" t="s">
        <v>193</v>
      </c>
      <c r="E2600" s="12" t="s">
        <v>82</v>
      </c>
      <c r="F2600" s="12">
        <v>182.31</v>
      </c>
      <c r="G2600" s="12">
        <v>182.31</v>
      </c>
      <c r="H2600" s="12">
        <v>182.31</v>
      </c>
      <c r="I2600" s="12">
        <v>182.31</v>
      </c>
      <c r="J2600" s="12">
        <v>182.31</v>
      </c>
      <c r="K2600" s="12">
        <v>182.31</v>
      </c>
      <c r="L2600" s="12">
        <v>182.31</v>
      </c>
      <c r="M2600" s="12">
        <v>182.31</v>
      </c>
      <c r="N2600" s="12">
        <v>182.31</v>
      </c>
      <c r="O2600" s="12">
        <v>182.31</v>
      </c>
      <c r="P2600" s="12">
        <v>182.31</v>
      </c>
      <c r="Q2600" s="12">
        <v>182.31</v>
      </c>
      <c r="R2600" s="12">
        <v>182.31</v>
      </c>
      <c r="S2600" s="12">
        <v>182.31</v>
      </c>
      <c r="T2600" s="12">
        <v>182.31</v>
      </c>
      <c r="U2600" s="12">
        <v>182.31</v>
      </c>
      <c r="V2600" s="12">
        <v>182.31</v>
      </c>
      <c r="W2600" s="12">
        <v>182.31</v>
      </c>
      <c r="X2600" s="12">
        <v>182.31</v>
      </c>
      <c r="Y2600" s="12">
        <v>182.31</v>
      </c>
      <c r="Z2600" s="12">
        <v>182.31</v>
      </c>
      <c r="AA2600" s="12">
        <v>182.31</v>
      </c>
      <c r="AB2600" s="12">
        <v>182.31</v>
      </c>
      <c r="AC2600" s="12">
        <v>182.31</v>
      </c>
      <c r="AD2600" s="12">
        <v>182.31</v>
      </c>
      <c r="AE2600" s="12">
        <v>182.31</v>
      </c>
      <c r="AF2600" s="12">
        <v>182.31</v>
      </c>
      <c r="AG2600" s="12">
        <v>182.31</v>
      </c>
      <c r="AH2600" s="12">
        <v>182.31</v>
      </c>
      <c r="AI2600" s="12">
        <v>182.31</v>
      </c>
      <c r="AJ2600" s="12">
        <v>182.31</v>
      </c>
      <c r="AK2600" s="12">
        <v>182.31</v>
      </c>
    </row>
    <row r="2601" spans="1:37" s="12" customFormat="1" x14ac:dyDescent="0.3">
      <c r="A2601" s="12" t="str">
        <f t="shared" si="63"/>
        <v>SDGbaseTRAv2_UrbAS_IRTv2trnsfrx_govhhd-0</v>
      </c>
      <c r="B2601" s="10" t="s">
        <v>221</v>
      </c>
      <c r="C2601" s="11" t="s">
        <v>283</v>
      </c>
      <c r="D2601" s="15" t="s">
        <v>193</v>
      </c>
      <c r="E2601" s="12" t="s">
        <v>84</v>
      </c>
      <c r="F2601" s="12">
        <v>42.27</v>
      </c>
      <c r="G2601" s="12">
        <v>42.27</v>
      </c>
      <c r="H2601" s="12">
        <v>40.130000000000003</v>
      </c>
      <c r="I2601" s="12">
        <v>41.62</v>
      </c>
      <c r="J2601" s="12">
        <v>42.78</v>
      </c>
      <c r="K2601" s="12">
        <v>43.8</v>
      </c>
      <c r="L2601" s="12">
        <v>44.98</v>
      </c>
      <c r="M2601" s="12">
        <v>46.31</v>
      </c>
      <c r="N2601" s="12">
        <v>47.67</v>
      </c>
      <c r="O2601" s="12">
        <v>49.16</v>
      </c>
      <c r="P2601" s="12">
        <v>50.86</v>
      </c>
      <c r="Q2601" s="12">
        <v>52.67</v>
      </c>
      <c r="R2601" s="12">
        <v>54.47</v>
      </c>
      <c r="S2601" s="12">
        <v>56.58</v>
      </c>
      <c r="T2601" s="12">
        <v>58.75</v>
      </c>
      <c r="U2601" s="12">
        <v>61.03</v>
      </c>
      <c r="V2601" s="12">
        <v>63.62</v>
      </c>
      <c r="W2601" s="12">
        <v>66.16</v>
      </c>
      <c r="X2601" s="12">
        <v>68.819999999999993</v>
      </c>
      <c r="Y2601" s="12">
        <v>71.61</v>
      </c>
      <c r="Z2601" s="12">
        <v>74.28</v>
      </c>
      <c r="AA2601" s="12">
        <v>77.11</v>
      </c>
      <c r="AB2601" s="12">
        <v>79.900000000000006</v>
      </c>
      <c r="AC2601" s="12">
        <v>83</v>
      </c>
      <c r="AD2601" s="12">
        <v>85.95</v>
      </c>
      <c r="AE2601" s="12">
        <v>88.95</v>
      </c>
      <c r="AF2601" s="12">
        <v>92.08</v>
      </c>
      <c r="AG2601" s="12">
        <v>95.33</v>
      </c>
      <c r="AH2601" s="12">
        <v>98.59</v>
      </c>
      <c r="AI2601" s="12">
        <v>99.57</v>
      </c>
      <c r="AJ2601" s="12">
        <v>100.16</v>
      </c>
      <c r="AK2601" s="12">
        <v>100.69</v>
      </c>
    </row>
    <row r="2602" spans="1:37" s="12" customFormat="1" x14ac:dyDescent="0.3">
      <c r="A2602" s="12" t="str">
        <f t="shared" si="63"/>
        <v>SDGbaseTRAv2_UrbAS_IRTv2trnsfrx_govhhd-1</v>
      </c>
      <c r="B2602" s="10" t="s">
        <v>221</v>
      </c>
      <c r="C2602" s="11" t="s">
        <v>283</v>
      </c>
      <c r="D2602" s="15" t="s">
        <v>193</v>
      </c>
      <c r="E2602" s="12" t="s">
        <v>85</v>
      </c>
      <c r="F2602" s="12">
        <v>53.47</v>
      </c>
      <c r="G2602" s="12">
        <v>53.47</v>
      </c>
      <c r="H2602" s="12">
        <v>50.76</v>
      </c>
      <c r="I2602" s="12">
        <v>52.65</v>
      </c>
      <c r="J2602" s="12">
        <v>54.12</v>
      </c>
      <c r="K2602" s="12">
        <v>55.41</v>
      </c>
      <c r="L2602" s="12">
        <v>56.9</v>
      </c>
      <c r="M2602" s="12">
        <v>58.58</v>
      </c>
      <c r="N2602" s="12">
        <v>60.3</v>
      </c>
      <c r="O2602" s="12">
        <v>62.18</v>
      </c>
      <c r="P2602" s="12">
        <v>64.34</v>
      </c>
      <c r="Q2602" s="12">
        <v>66.63</v>
      </c>
      <c r="R2602" s="12">
        <v>68.91</v>
      </c>
      <c r="S2602" s="12">
        <v>71.58</v>
      </c>
      <c r="T2602" s="12">
        <v>74.31</v>
      </c>
      <c r="U2602" s="12">
        <v>77.2</v>
      </c>
      <c r="V2602" s="12">
        <v>80.47</v>
      </c>
      <c r="W2602" s="12">
        <v>83.69</v>
      </c>
      <c r="X2602" s="12">
        <v>87.05</v>
      </c>
      <c r="Y2602" s="12">
        <v>90.58</v>
      </c>
      <c r="Z2602" s="12">
        <v>93.96</v>
      </c>
      <c r="AA2602" s="12">
        <v>97.54</v>
      </c>
      <c r="AB2602" s="12">
        <v>101.07</v>
      </c>
      <c r="AC2602" s="12">
        <v>104.99</v>
      </c>
      <c r="AD2602" s="12">
        <v>108.72</v>
      </c>
      <c r="AE2602" s="12">
        <v>112.52</v>
      </c>
      <c r="AF2602" s="12">
        <v>116.47</v>
      </c>
      <c r="AG2602" s="12">
        <v>120.59</v>
      </c>
      <c r="AH2602" s="12">
        <v>124.71</v>
      </c>
      <c r="AI2602" s="12">
        <v>125.95</v>
      </c>
      <c r="AJ2602" s="12">
        <v>126.7</v>
      </c>
      <c r="AK2602" s="12">
        <v>127.37</v>
      </c>
    </row>
    <row r="2603" spans="1:37" s="12" customFormat="1" x14ac:dyDescent="0.3">
      <c r="A2603" s="12" t="str">
        <f t="shared" si="63"/>
        <v>SDGbaseTRAv2_UrbAS_IRTv2trnsfrx_govhhd-2</v>
      </c>
      <c r="B2603" s="10" t="s">
        <v>221</v>
      </c>
      <c r="C2603" s="11" t="s">
        <v>283</v>
      </c>
      <c r="D2603" s="15" t="s">
        <v>193</v>
      </c>
      <c r="E2603" s="12" t="s">
        <v>86</v>
      </c>
      <c r="F2603" s="12">
        <v>58.1</v>
      </c>
      <c r="G2603" s="12">
        <v>58.1</v>
      </c>
      <c r="H2603" s="12">
        <v>55.15</v>
      </c>
      <c r="I2603" s="12">
        <v>57.2</v>
      </c>
      <c r="J2603" s="12">
        <v>58.8</v>
      </c>
      <c r="K2603" s="12">
        <v>60.2</v>
      </c>
      <c r="L2603" s="12">
        <v>61.82</v>
      </c>
      <c r="M2603" s="12">
        <v>63.64</v>
      </c>
      <c r="N2603" s="12">
        <v>65.52</v>
      </c>
      <c r="O2603" s="12">
        <v>67.56</v>
      </c>
      <c r="P2603" s="12">
        <v>69.900000000000006</v>
      </c>
      <c r="Q2603" s="12">
        <v>72.39</v>
      </c>
      <c r="R2603" s="12">
        <v>74.86</v>
      </c>
      <c r="S2603" s="12">
        <v>77.77</v>
      </c>
      <c r="T2603" s="12">
        <v>80.739999999999995</v>
      </c>
      <c r="U2603" s="12">
        <v>83.88</v>
      </c>
      <c r="V2603" s="12">
        <v>87.43</v>
      </c>
      <c r="W2603" s="12">
        <v>90.93</v>
      </c>
      <c r="X2603" s="12">
        <v>94.58</v>
      </c>
      <c r="Y2603" s="12">
        <v>98.41</v>
      </c>
      <c r="Z2603" s="12">
        <v>102.08</v>
      </c>
      <c r="AA2603" s="12">
        <v>105.97</v>
      </c>
      <c r="AB2603" s="12">
        <v>109.81</v>
      </c>
      <c r="AC2603" s="12">
        <v>114.07</v>
      </c>
      <c r="AD2603" s="12">
        <v>118.12</v>
      </c>
      <c r="AE2603" s="12">
        <v>122.25</v>
      </c>
      <c r="AF2603" s="12">
        <v>126.55</v>
      </c>
      <c r="AG2603" s="12">
        <v>131.01</v>
      </c>
      <c r="AH2603" s="12">
        <v>135.49</v>
      </c>
      <c r="AI2603" s="12">
        <v>136.85</v>
      </c>
      <c r="AJ2603" s="12">
        <v>137.66</v>
      </c>
      <c r="AK2603" s="12">
        <v>138.38999999999999</v>
      </c>
    </row>
    <row r="2604" spans="1:37" s="12" customFormat="1" x14ac:dyDescent="0.3">
      <c r="A2604" s="12" t="str">
        <f t="shared" si="63"/>
        <v>SDGbaseTRAv2_UrbAS_IRTv2trnsfrx_govhhd-3</v>
      </c>
      <c r="B2604" s="10" t="s">
        <v>221</v>
      </c>
      <c r="C2604" s="11" t="s">
        <v>283</v>
      </c>
      <c r="D2604" s="15" t="s">
        <v>193</v>
      </c>
      <c r="E2604" s="12" t="s">
        <v>87</v>
      </c>
      <c r="F2604" s="12">
        <v>61.81</v>
      </c>
      <c r="G2604" s="12">
        <v>61.81</v>
      </c>
      <c r="H2604" s="12">
        <v>58.67</v>
      </c>
      <c r="I2604" s="12">
        <v>60.85</v>
      </c>
      <c r="J2604" s="12">
        <v>62.55</v>
      </c>
      <c r="K2604" s="12">
        <v>64.040000000000006</v>
      </c>
      <c r="L2604" s="12">
        <v>65.77</v>
      </c>
      <c r="M2604" s="12">
        <v>67.709999999999994</v>
      </c>
      <c r="N2604" s="12">
        <v>69.7</v>
      </c>
      <c r="O2604" s="12">
        <v>71.87</v>
      </c>
      <c r="P2604" s="12">
        <v>74.37</v>
      </c>
      <c r="Q2604" s="12">
        <v>77.010000000000005</v>
      </c>
      <c r="R2604" s="12">
        <v>79.650000000000006</v>
      </c>
      <c r="S2604" s="12">
        <v>82.73</v>
      </c>
      <c r="T2604" s="12">
        <v>85.9</v>
      </c>
      <c r="U2604" s="12">
        <v>89.23</v>
      </c>
      <c r="V2604" s="12">
        <v>93.01</v>
      </c>
      <c r="W2604" s="12">
        <v>96.74</v>
      </c>
      <c r="X2604" s="12">
        <v>100.62</v>
      </c>
      <c r="Y2604" s="12">
        <v>104.7</v>
      </c>
      <c r="Z2604" s="12">
        <v>108.6</v>
      </c>
      <c r="AA2604" s="12">
        <v>112.74</v>
      </c>
      <c r="AB2604" s="12">
        <v>116.82</v>
      </c>
      <c r="AC2604" s="12">
        <v>121.36</v>
      </c>
      <c r="AD2604" s="12">
        <v>125.67</v>
      </c>
      <c r="AE2604" s="12">
        <v>130.06</v>
      </c>
      <c r="AF2604" s="12">
        <v>134.63</v>
      </c>
      <c r="AG2604" s="12">
        <v>139.38</v>
      </c>
      <c r="AH2604" s="12">
        <v>144.13999999999999</v>
      </c>
      <c r="AI2604" s="12">
        <v>145.59</v>
      </c>
      <c r="AJ2604" s="12">
        <v>146.44999999999999</v>
      </c>
      <c r="AK2604" s="12">
        <v>147.22999999999999</v>
      </c>
    </row>
    <row r="2605" spans="1:37" s="12" customFormat="1" x14ac:dyDescent="0.3">
      <c r="A2605" s="12" t="str">
        <f t="shared" si="63"/>
        <v>SDGbaseTRAv2_UrbAS_IRTv2trnsfrx_govhhd-4</v>
      </c>
      <c r="B2605" s="10" t="s">
        <v>221</v>
      </c>
      <c r="C2605" s="11" t="s">
        <v>283</v>
      </c>
      <c r="D2605" s="15" t="s">
        <v>193</v>
      </c>
      <c r="E2605" s="12" t="s">
        <v>88</v>
      </c>
      <c r="F2605" s="12">
        <v>54.28</v>
      </c>
      <c r="G2605" s="12">
        <v>54.28</v>
      </c>
      <c r="H2605" s="12">
        <v>51.52</v>
      </c>
      <c r="I2605" s="12">
        <v>53.44</v>
      </c>
      <c r="J2605" s="12">
        <v>54.93</v>
      </c>
      <c r="K2605" s="12">
        <v>56.24</v>
      </c>
      <c r="L2605" s="12">
        <v>57.76</v>
      </c>
      <c r="M2605" s="12">
        <v>59.46</v>
      </c>
      <c r="N2605" s="12">
        <v>61.21</v>
      </c>
      <c r="O2605" s="12">
        <v>63.11</v>
      </c>
      <c r="P2605" s="12">
        <v>65.3</v>
      </c>
      <c r="Q2605" s="12">
        <v>67.63</v>
      </c>
      <c r="R2605" s="12">
        <v>69.94</v>
      </c>
      <c r="S2605" s="12">
        <v>72.650000000000006</v>
      </c>
      <c r="T2605" s="12">
        <v>75.430000000000007</v>
      </c>
      <c r="U2605" s="12">
        <v>78.36</v>
      </c>
      <c r="V2605" s="12">
        <v>81.680000000000007</v>
      </c>
      <c r="W2605" s="12">
        <v>84.95</v>
      </c>
      <c r="X2605" s="12">
        <v>88.36</v>
      </c>
      <c r="Y2605" s="12">
        <v>91.94</v>
      </c>
      <c r="Z2605" s="12">
        <v>95.37</v>
      </c>
      <c r="AA2605" s="12">
        <v>99</v>
      </c>
      <c r="AB2605" s="12">
        <v>102.59</v>
      </c>
      <c r="AC2605" s="12">
        <v>106.57</v>
      </c>
      <c r="AD2605" s="12">
        <v>110.36</v>
      </c>
      <c r="AE2605" s="12">
        <v>114.21</v>
      </c>
      <c r="AF2605" s="12">
        <v>118.22</v>
      </c>
      <c r="AG2605" s="12">
        <v>122.4</v>
      </c>
      <c r="AH2605" s="12">
        <v>126.58</v>
      </c>
      <c r="AI2605" s="12">
        <v>127.85</v>
      </c>
      <c r="AJ2605" s="12">
        <v>128.61000000000001</v>
      </c>
      <c r="AK2605" s="12">
        <v>129.29</v>
      </c>
    </row>
    <row r="2606" spans="1:37" s="12" customFormat="1" x14ac:dyDescent="0.3">
      <c r="A2606" s="12" t="str">
        <f t="shared" si="63"/>
        <v>SDGbaseTRAv2_UrbAS_IRTv2trnsfrx_govhhd-5</v>
      </c>
      <c r="B2606" s="10" t="s">
        <v>221</v>
      </c>
      <c r="C2606" s="11" t="s">
        <v>283</v>
      </c>
      <c r="D2606" s="15" t="s">
        <v>193</v>
      </c>
      <c r="E2606" s="12" t="s">
        <v>89</v>
      </c>
      <c r="F2606" s="12">
        <v>51.45</v>
      </c>
      <c r="G2606" s="12">
        <v>51.45</v>
      </c>
      <c r="H2606" s="12">
        <v>48.84</v>
      </c>
      <c r="I2606" s="12">
        <v>50.65</v>
      </c>
      <c r="J2606" s="12">
        <v>52.07</v>
      </c>
      <c r="K2606" s="12">
        <v>53.31</v>
      </c>
      <c r="L2606" s="12">
        <v>54.75</v>
      </c>
      <c r="M2606" s="12">
        <v>56.36</v>
      </c>
      <c r="N2606" s="12">
        <v>58.02</v>
      </c>
      <c r="O2606" s="12">
        <v>59.82</v>
      </c>
      <c r="P2606" s="12">
        <v>61.9</v>
      </c>
      <c r="Q2606" s="12">
        <v>64.099999999999994</v>
      </c>
      <c r="R2606" s="12">
        <v>66.3</v>
      </c>
      <c r="S2606" s="12">
        <v>68.87</v>
      </c>
      <c r="T2606" s="12">
        <v>71.5</v>
      </c>
      <c r="U2606" s="12">
        <v>74.28</v>
      </c>
      <c r="V2606" s="12">
        <v>77.42</v>
      </c>
      <c r="W2606" s="12">
        <v>80.52</v>
      </c>
      <c r="X2606" s="12">
        <v>83.76</v>
      </c>
      <c r="Y2606" s="12">
        <v>87.15</v>
      </c>
      <c r="Z2606" s="12">
        <v>90.4</v>
      </c>
      <c r="AA2606" s="12">
        <v>93.84</v>
      </c>
      <c r="AB2606" s="12">
        <v>97.24</v>
      </c>
      <c r="AC2606" s="12">
        <v>101.02</v>
      </c>
      <c r="AD2606" s="12">
        <v>104.6</v>
      </c>
      <c r="AE2606" s="12">
        <v>108.26</v>
      </c>
      <c r="AF2606" s="12">
        <v>112.06</v>
      </c>
      <c r="AG2606" s="12">
        <v>116.02</v>
      </c>
      <c r="AH2606" s="12">
        <v>119.98</v>
      </c>
      <c r="AI2606" s="12">
        <v>121.18</v>
      </c>
      <c r="AJ2606" s="12">
        <v>121.9</v>
      </c>
      <c r="AK2606" s="12">
        <v>122.55</v>
      </c>
    </row>
    <row r="2607" spans="1:37" s="12" customFormat="1" x14ac:dyDescent="0.3">
      <c r="A2607" s="12" t="str">
        <f t="shared" si="63"/>
        <v>SDGbaseTRAv2_UrbAS_IRTv2trnsfrx_govhhd-6</v>
      </c>
      <c r="B2607" s="10" t="s">
        <v>221</v>
      </c>
      <c r="C2607" s="11" t="s">
        <v>283</v>
      </c>
      <c r="D2607" s="15" t="s">
        <v>193</v>
      </c>
      <c r="E2607" s="12" t="s">
        <v>90</v>
      </c>
      <c r="F2607" s="12">
        <v>33.299999999999997</v>
      </c>
      <c r="G2607" s="12">
        <v>33.299999999999997</v>
      </c>
      <c r="H2607" s="12">
        <v>31.61</v>
      </c>
      <c r="I2607" s="12">
        <v>32.79</v>
      </c>
      <c r="J2607" s="12">
        <v>33.71</v>
      </c>
      <c r="K2607" s="12">
        <v>34.51</v>
      </c>
      <c r="L2607" s="12">
        <v>35.44</v>
      </c>
      <c r="M2607" s="12">
        <v>36.479999999999997</v>
      </c>
      <c r="N2607" s="12">
        <v>37.56</v>
      </c>
      <c r="O2607" s="12">
        <v>38.729999999999997</v>
      </c>
      <c r="P2607" s="12">
        <v>40.07</v>
      </c>
      <c r="Q2607" s="12">
        <v>41.5</v>
      </c>
      <c r="R2607" s="12">
        <v>42.92</v>
      </c>
      <c r="S2607" s="12">
        <v>44.58</v>
      </c>
      <c r="T2607" s="12">
        <v>46.28</v>
      </c>
      <c r="U2607" s="12">
        <v>48.08</v>
      </c>
      <c r="V2607" s="12">
        <v>50.12</v>
      </c>
      <c r="W2607" s="12">
        <v>52.13</v>
      </c>
      <c r="X2607" s="12">
        <v>54.22</v>
      </c>
      <c r="Y2607" s="12">
        <v>56.41</v>
      </c>
      <c r="Z2607" s="12">
        <v>58.52</v>
      </c>
      <c r="AA2607" s="12">
        <v>60.75</v>
      </c>
      <c r="AB2607" s="12">
        <v>62.95</v>
      </c>
      <c r="AC2607" s="12">
        <v>65.39</v>
      </c>
      <c r="AD2607" s="12">
        <v>67.709999999999994</v>
      </c>
      <c r="AE2607" s="12">
        <v>70.08</v>
      </c>
      <c r="AF2607" s="12">
        <v>72.540000000000006</v>
      </c>
      <c r="AG2607" s="12">
        <v>75.099999999999994</v>
      </c>
      <c r="AH2607" s="12">
        <v>77.67</v>
      </c>
      <c r="AI2607" s="12">
        <v>78.45</v>
      </c>
      <c r="AJ2607" s="12">
        <v>78.91</v>
      </c>
      <c r="AK2607" s="12">
        <v>79.33</v>
      </c>
    </row>
    <row r="2608" spans="1:37" s="12" customFormat="1" x14ac:dyDescent="0.3">
      <c r="A2608" s="12" t="str">
        <f t="shared" si="63"/>
        <v>SDGbaseTRAv2_UrbAS_IRTv2trnsfrx_govhhd-7</v>
      </c>
      <c r="B2608" s="10" t="s">
        <v>221</v>
      </c>
      <c r="C2608" s="11" t="s">
        <v>283</v>
      </c>
      <c r="D2608" s="15" t="s">
        <v>193</v>
      </c>
      <c r="E2608" s="12" t="s">
        <v>91</v>
      </c>
      <c r="F2608" s="12">
        <v>17.170000000000002</v>
      </c>
      <c r="G2608" s="12">
        <v>17.170000000000002</v>
      </c>
      <c r="H2608" s="12">
        <v>16.29</v>
      </c>
      <c r="I2608" s="12">
        <v>16.899999999999999</v>
      </c>
      <c r="J2608" s="12">
        <v>17.37</v>
      </c>
      <c r="K2608" s="12">
        <v>17.79</v>
      </c>
      <c r="L2608" s="12">
        <v>18.27</v>
      </c>
      <c r="M2608" s="12">
        <v>18.8</v>
      </c>
      <c r="N2608" s="12">
        <v>19.36</v>
      </c>
      <c r="O2608" s="12">
        <v>19.96</v>
      </c>
      <c r="P2608" s="12">
        <v>20.65</v>
      </c>
      <c r="Q2608" s="12">
        <v>21.39</v>
      </c>
      <c r="R2608" s="12">
        <v>22.12</v>
      </c>
      <c r="S2608" s="12">
        <v>22.98</v>
      </c>
      <c r="T2608" s="12">
        <v>23.86</v>
      </c>
      <c r="U2608" s="12">
        <v>24.78</v>
      </c>
      <c r="V2608" s="12">
        <v>25.83</v>
      </c>
      <c r="W2608" s="12">
        <v>26.87</v>
      </c>
      <c r="X2608" s="12">
        <v>27.95</v>
      </c>
      <c r="Y2608" s="12">
        <v>29.08</v>
      </c>
      <c r="Z2608" s="12">
        <v>30.16</v>
      </c>
      <c r="AA2608" s="12">
        <v>31.31</v>
      </c>
      <c r="AB2608" s="12">
        <v>32.450000000000003</v>
      </c>
      <c r="AC2608" s="12">
        <v>33.700000000000003</v>
      </c>
      <c r="AD2608" s="12">
        <v>34.9</v>
      </c>
      <c r="AE2608" s="12">
        <v>36.119999999999997</v>
      </c>
      <c r="AF2608" s="12">
        <v>37.39</v>
      </c>
      <c r="AG2608" s="12">
        <v>38.71</v>
      </c>
      <c r="AH2608" s="12">
        <v>40.03</v>
      </c>
      <c r="AI2608" s="12">
        <v>40.43</v>
      </c>
      <c r="AJ2608" s="12">
        <v>40.67</v>
      </c>
      <c r="AK2608" s="12">
        <v>40.89</v>
      </c>
    </row>
    <row r="2609" spans="1:37" s="12" customFormat="1" x14ac:dyDescent="0.3">
      <c r="A2609" s="12" t="str">
        <f t="shared" si="63"/>
        <v>SDGbaseTRAv2_UrbAS_IRTv2trnsfrx_govhhd-8</v>
      </c>
      <c r="B2609" s="10" t="s">
        <v>221</v>
      </c>
      <c r="C2609" s="11" t="s">
        <v>283</v>
      </c>
      <c r="D2609" s="15" t="s">
        <v>193</v>
      </c>
      <c r="E2609" s="12" t="s">
        <v>92</v>
      </c>
      <c r="F2609" s="12">
        <v>-31.54</v>
      </c>
      <c r="G2609" s="12">
        <v>-31.54</v>
      </c>
      <c r="H2609" s="12">
        <v>-29.94</v>
      </c>
      <c r="I2609" s="12">
        <v>-31.05</v>
      </c>
      <c r="J2609" s="12">
        <v>-31.92</v>
      </c>
      <c r="K2609" s="12">
        <v>-32.68</v>
      </c>
      <c r="L2609" s="12">
        <v>-33.56</v>
      </c>
      <c r="M2609" s="12">
        <v>-34.549999999999997</v>
      </c>
      <c r="N2609" s="12">
        <v>-35.57</v>
      </c>
      <c r="O2609" s="12">
        <v>-36.67</v>
      </c>
      <c r="P2609" s="12">
        <v>-37.950000000000003</v>
      </c>
      <c r="Q2609" s="12">
        <v>-39.299999999999997</v>
      </c>
      <c r="R2609" s="12">
        <v>-40.64</v>
      </c>
      <c r="S2609" s="12">
        <v>-42.22</v>
      </c>
      <c r="T2609" s="12">
        <v>-43.83</v>
      </c>
      <c r="U2609" s="12">
        <v>-45.53</v>
      </c>
      <c r="V2609" s="12">
        <v>-47.46</v>
      </c>
      <c r="W2609" s="12">
        <v>-49.36</v>
      </c>
      <c r="X2609" s="12">
        <v>-51.35</v>
      </c>
      <c r="Y2609" s="12">
        <v>-53.42</v>
      </c>
      <c r="Z2609" s="12">
        <v>-55.42</v>
      </c>
      <c r="AA2609" s="12">
        <v>-57.53</v>
      </c>
      <c r="AB2609" s="12">
        <v>-59.61</v>
      </c>
      <c r="AC2609" s="12">
        <v>-61.93</v>
      </c>
      <c r="AD2609" s="12">
        <v>-64.13</v>
      </c>
      <c r="AE2609" s="12">
        <v>-66.37</v>
      </c>
      <c r="AF2609" s="12">
        <v>-68.7</v>
      </c>
      <c r="AG2609" s="12">
        <v>-71.12</v>
      </c>
      <c r="AH2609" s="12">
        <v>-73.55</v>
      </c>
      <c r="AI2609" s="12">
        <v>-74.290000000000006</v>
      </c>
      <c r="AJ2609" s="12">
        <v>-74.73</v>
      </c>
      <c r="AK2609" s="12">
        <v>-75.13</v>
      </c>
    </row>
    <row r="2610" spans="1:37" s="12" customFormat="1" x14ac:dyDescent="0.3">
      <c r="A2610" s="12" t="str">
        <f t="shared" si="63"/>
        <v>SDGbaseTRAv2_UrbAS_IRTv2trnsfrx_govhhd-9</v>
      </c>
      <c r="B2610" s="10" t="s">
        <v>221</v>
      </c>
      <c r="C2610" s="11" t="s">
        <v>283</v>
      </c>
      <c r="D2610" s="15" t="s">
        <v>193</v>
      </c>
      <c r="E2610" s="12" t="s">
        <v>93</v>
      </c>
      <c r="F2610" s="12">
        <v>-164.45</v>
      </c>
      <c r="G2610" s="12">
        <v>-164.45</v>
      </c>
      <c r="H2610" s="12">
        <v>-156.11000000000001</v>
      </c>
      <c r="I2610" s="12">
        <v>-161.91999999999999</v>
      </c>
      <c r="J2610" s="12">
        <v>-166.43</v>
      </c>
      <c r="K2610" s="12">
        <v>-170.4</v>
      </c>
      <c r="L2610" s="12">
        <v>-175</v>
      </c>
      <c r="M2610" s="12">
        <v>-180.15</v>
      </c>
      <c r="N2610" s="12">
        <v>-185.45</v>
      </c>
      <c r="O2610" s="12">
        <v>-191.23</v>
      </c>
      <c r="P2610" s="12">
        <v>-197.86</v>
      </c>
      <c r="Q2610" s="12">
        <v>-204.9</v>
      </c>
      <c r="R2610" s="12">
        <v>-211.91</v>
      </c>
      <c r="S2610" s="12">
        <v>-220.12</v>
      </c>
      <c r="T2610" s="12">
        <v>-228.54</v>
      </c>
      <c r="U2610" s="12">
        <v>-237.42</v>
      </c>
      <c r="V2610" s="12">
        <v>-247.48</v>
      </c>
      <c r="W2610" s="12">
        <v>-257.39</v>
      </c>
      <c r="X2610" s="12">
        <v>-267.72000000000003</v>
      </c>
      <c r="Y2610" s="12">
        <v>-278.57</v>
      </c>
      <c r="Z2610" s="12">
        <v>-288.95</v>
      </c>
      <c r="AA2610" s="12">
        <v>-299.97000000000003</v>
      </c>
      <c r="AB2610" s="12">
        <v>-310.83</v>
      </c>
      <c r="AC2610" s="12">
        <v>-322.89</v>
      </c>
      <c r="AD2610" s="12">
        <v>-334.36</v>
      </c>
      <c r="AE2610" s="12">
        <v>-346.05</v>
      </c>
      <c r="AF2610" s="12">
        <v>-358.2</v>
      </c>
      <c r="AG2610" s="12">
        <v>-370.85</v>
      </c>
      <c r="AH2610" s="12">
        <v>-383.52</v>
      </c>
      <c r="AI2610" s="12">
        <v>-387.36</v>
      </c>
      <c r="AJ2610" s="12">
        <v>-389.66</v>
      </c>
      <c r="AK2610" s="12">
        <v>-391.72</v>
      </c>
    </row>
    <row r="2611" spans="1:37" s="12" customFormat="1" x14ac:dyDescent="0.3">
      <c r="A2611" s="12" t="str">
        <f t="shared" si="63"/>
        <v>SDGbaseTRAv2_UrbAS_IRTv2trnsfrx_rowent-e</v>
      </c>
      <c r="B2611" s="10" t="s">
        <v>221</v>
      </c>
      <c r="C2611" s="11" t="s">
        <v>283</v>
      </c>
      <c r="D2611" s="15" t="s">
        <v>194</v>
      </c>
      <c r="E2611" s="12" t="s">
        <v>83</v>
      </c>
      <c r="F2611" s="12">
        <v>-32.42</v>
      </c>
      <c r="G2611" s="12">
        <v>-32.42</v>
      </c>
      <c r="H2611" s="12">
        <v>-32.42</v>
      </c>
      <c r="I2611" s="12">
        <v>-32.42</v>
      </c>
      <c r="J2611" s="12">
        <v>-32.42</v>
      </c>
      <c r="K2611" s="12">
        <v>-32.42</v>
      </c>
      <c r="L2611" s="12">
        <v>-32.42</v>
      </c>
      <c r="M2611" s="12">
        <v>-32.42</v>
      </c>
      <c r="N2611" s="12">
        <v>-32.42</v>
      </c>
      <c r="O2611" s="12">
        <v>-32.42</v>
      </c>
      <c r="P2611" s="12">
        <v>-32.42</v>
      </c>
      <c r="Q2611" s="12">
        <v>-32.42</v>
      </c>
      <c r="R2611" s="12">
        <v>-32.42</v>
      </c>
      <c r="S2611" s="12">
        <v>-32.42</v>
      </c>
      <c r="T2611" s="12">
        <v>-32.42</v>
      </c>
      <c r="U2611" s="12">
        <v>-32.42</v>
      </c>
      <c r="V2611" s="12">
        <v>-32.42</v>
      </c>
      <c r="W2611" s="12">
        <v>-32.42</v>
      </c>
      <c r="X2611" s="12">
        <v>-32.42</v>
      </c>
      <c r="Y2611" s="12">
        <v>-32.42</v>
      </c>
      <c r="Z2611" s="12">
        <v>-32.42</v>
      </c>
      <c r="AA2611" s="12">
        <v>-32.42</v>
      </c>
      <c r="AB2611" s="12">
        <v>-32.42</v>
      </c>
      <c r="AC2611" s="12">
        <v>-32.42</v>
      </c>
      <c r="AD2611" s="12">
        <v>-32.42</v>
      </c>
      <c r="AE2611" s="12">
        <v>-32.42</v>
      </c>
      <c r="AF2611" s="12">
        <v>-32.42</v>
      </c>
      <c r="AG2611" s="12">
        <v>-32.42</v>
      </c>
      <c r="AH2611" s="12">
        <v>-32.42</v>
      </c>
      <c r="AI2611" s="12">
        <v>-32.42</v>
      </c>
      <c r="AJ2611" s="12">
        <v>-32.42</v>
      </c>
      <c r="AK2611" s="12">
        <v>-32.42</v>
      </c>
    </row>
    <row r="2612" spans="1:37" s="12" customFormat="1" x14ac:dyDescent="0.3">
      <c r="A2612" s="12" t="str">
        <f t="shared" si="63"/>
        <v>SDGbaseTRAv2_UrbAS_IRTv2trnsfrx_rowhhd-0</v>
      </c>
      <c r="B2612" s="10" t="s">
        <v>221</v>
      </c>
      <c r="C2612" s="11" t="s">
        <v>283</v>
      </c>
      <c r="D2612" s="15" t="s">
        <v>194</v>
      </c>
      <c r="E2612" s="12" t="s">
        <v>84</v>
      </c>
      <c r="F2612" s="12">
        <v>0.03</v>
      </c>
      <c r="G2612" s="12">
        <v>0.03</v>
      </c>
      <c r="H2612" s="12">
        <v>0.03</v>
      </c>
      <c r="I2612" s="12">
        <v>0.03</v>
      </c>
      <c r="J2612" s="12">
        <v>0.03</v>
      </c>
      <c r="K2612" s="12">
        <v>0.03</v>
      </c>
      <c r="L2612" s="12">
        <v>0.03</v>
      </c>
      <c r="M2612" s="12">
        <v>0.03</v>
      </c>
      <c r="N2612" s="12">
        <v>0.03</v>
      </c>
      <c r="O2612" s="12">
        <v>0.03</v>
      </c>
      <c r="P2612" s="12">
        <v>0.03</v>
      </c>
      <c r="Q2612" s="12">
        <v>0.03</v>
      </c>
      <c r="R2612" s="12">
        <v>0.03</v>
      </c>
      <c r="S2612" s="12">
        <v>0.03</v>
      </c>
      <c r="T2612" s="12">
        <v>0.03</v>
      </c>
      <c r="U2612" s="12">
        <v>0.03</v>
      </c>
      <c r="V2612" s="12">
        <v>0.03</v>
      </c>
      <c r="W2612" s="12">
        <v>0.03</v>
      </c>
      <c r="X2612" s="12">
        <v>0.03</v>
      </c>
      <c r="Y2612" s="12">
        <v>0.03</v>
      </c>
      <c r="Z2612" s="12">
        <v>0.03</v>
      </c>
      <c r="AA2612" s="12">
        <v>0.03</v>
      </c>
      <c r="AB2612" s="12">
        <v>0.03</v>
      </c>
      <c r="AC2612" s="12">
        <v>0.03</v>
      </c>
      <c r="AD2612" s="12">
        <v>0.03</v>
      </c>
      <c r="AE2612" s="12">
        <v>0.03</v>
      </c>
      <c r="AF2612" s="12">
        <v>0.03</v>
      </c>
      <c r="AG2612" s="12">
        <v>0.03</v>
      </c>
      <c r="AH2612" s="12">
        <v>0.03</v>
      </c>
      <c r="AI2612" s="12">
        <v>0.03</v>
      </c>
      <c r="AJ2612" s="12">
        <v>0.03</v>
      </c>
      <c r="AK2612" s="12">
        <v>0.03</v>
      </c>
    </row>
    <row r="2613" spans="1:37" s="12" customFormat="1" x14ac:dyDescent="0.3">
      <c r="A2613" s="12" t="str">
        <f t="shared" si="63"/>
        <v>SDGbaseTRAv2_UrbAS_IRTv2trnsfrx_rowhhd-1</v>
      </c>
      <c r="B2613" s="10" t="s">
        <v>221</v>
      </c>
      <c r="C2613" s="11" t="s">
        <v>283</v>
      </c>
      <c r="D2613" s="15" t="s">
        <v>194</v>
      </c>
      <c r="E2613" s="12" t="s">
        <v>85</v>
      </c>
      <c r="F2613" s="12">
        <v>0.06</v>
      </c>
      <c r="G2613" s="12">
        <v>0.06</v>
      </c>
      <c r="H2613" s="12">
        <v>0.06</v>
      </c>
      <c r="I2613" s="12">
        <v>0.06</v>
      </c>
      <c r="J2613" s="12">
        <v>0.06</v>
      </c>
      <c r="K2613" s="12">
        <v>0.06</v>
      </c>
      <c r="L2613" s="12">
        <v>0.06</v>
      </c>
      <c r="M2613" s="12">
        <v>0.06</v>
      </c>
      <c r="N2613" s="12">
        <v>0.06</v>
      </c>
      <c r="O2613" s="12">
        <v>0.06</v>
      </c>
      <c r="P2613" s="12">
        <v>0.06</v>
      </c>
      <c r="Q2613" s="12">
        <v>0.06</v>
      </c>
      <c r="R2613" s="12">
        <v>0.06</v>
      </c>
      <c r="S2613" s="12">
        <v>0.06</v>
      </c>
      <c r="T2613" s="12">
        <v>0.06</v>
      </c>
      <c r="U2613" s="12">
        <v>0.06</v>
      </c>
      <c r="V2613" s="12">
        <v>0.06</v>
      </c>
      <c r="W2613" s="12">
        <v>0.06</v>
      </c>
      <c r="X2613" s="12">
        <v>0.06</v>
      </c>
      <c r="Y2613" s="12">
        <v>0.06</v>
      </c>
      <c r="Z2613" s="12">
        <v>0.06</v>
      </c>
      <c r="AA2613" s="12">
        <v>0.06</v>
      </c>
      <c r="AB2613" s="12">
        <v>0.06</v>
      </c>
      <c r="AC2613" s="12">
        <v>0.06</v>
      </c>
      <c r="AD2613" s="12">
        <v>0.06</v>
      </c>
      <c r="AE2613" s="12">
        <v>0.06</v>
      </c>
      <c r="AF2613" s="12">
        <v>0.06</v>
      </c>
      <c r="AG2613" s="12">
        <v>0.06</v>
      </c>
      <c r="AH2613" s="12">
        <v>0.06</v>
      </c>
      <c r="AI2613" s="12">
        <v>0.06</v>
      </c>
      <c r="AJ2613" s="12">
        <v>0.06</v>
      </c>
      <c r="AK2613" s="12">
        <v>0.06</v>
      </c>
    </row>
    <row r="2614" spans="1:37" s="12" customFormat="1" x14ac:dyDescent="0.3">
      <c r="A2614" s="12" t="str">
        <f t="shared" si="63"/>
        <v>SDGbaseTRAv2_UrbAS_IRTv2trnsfrx_rowhhd-2</v>
      </c>
      <c r="B2614" s="10" t="s">
        <v>221</v>
      </c>
      <c r="C2614" s="11" t="s">
        <v>283</v>
      </c>
      <c r="D2614" s="15" t="s">
        <v>194</v>
      </c>
      <c r="E2614" s="12" t="s">
        <v>86</v>
      </c>
      <c r="F2614" s="12">
        <v>0.13</v>
      </c>
      <c r="G2614" s="12">
        <v>0.13</v>
      </c>
      <c r="H2614" s="12">
        <v>0.13</v>
      </c>
      <c r="I2614" s="12">
        <v>0.13</v>
      </c>
      <c r="J2614" s="12">
        <v>0.13</v>
      </c>
      <c r="K2614" s="12">
        <v>0.13</v>
      </c>
      <c r="L2614" s="12">
        <v>0.13</v>
      </c>
      <c r="M2614" s="12">
        <v>0.13</v>
      </c>
      <c r="N2614" s="12">
        <v>0.13</v>
      </c>
      <c r="O2614" s="12">
        <v>0.13</v>
      </c>
      <c r="P2614" s="12">
        <v>0.13</v>
      </c>
      <c r="Q2614" s="12">
        <v>0.13</v>
      </c>
      <c r="R2614" s="12">
        <v>0.13</v>
      </c>
      <c r="S2614" s="12">
        <v>0.13</v>
      </c>
      <c r="T2614" s="12">
        <v>0.13</v>
      </c>
      <c r="U2614" s="12">
        <v>0.13</v>
      </c>
      <c r="V2614" s="12">
        <v>0.13</v>
      </c>
      <c r="W2614" s="12">
        <v>0.13</v>
      </c>
      <c r="X2614" s="12">
        <v>0.13</v>
      </c>
      <c r="Y2614" s="12">
        <v>0.13</v>
      </c>
      <c r="Z2614" s="12">
        <v>0.13</v>
      </c>
      <c r="AA2614" s="12">
        <v>0.13</v>
      </c>
      <c r="AB2614" s="12">
        <v>0.13</v>
      </c>
      <c r="AC2614" s="12">
        <v>0.13</v>
      </c>
      <c r="AD2614" s="12">
        <v>0.13</v>
      </c>
      <c r="AE2614" s="12">
        <v>0.13</v>
      </c>
      <c r="AF2614" s="12">
        <v>0.13</v>
      </c>
      <c r="AG2614" s="12">
        <v>0.13</v>
      </c>
      <c r="AH2614" s="12">
        <v>0.13</v>
      </c>
      <c r="AI2614" s="12">
        <v>0.13</v>
      </c>
      <c r="AJ2614" s="12">
        <v>0.13</v>
      </c>
      <c r="AK2614" s="12">
        <v>0.13</v>
      </c>
    </row>
    <row r="2615" spans="1:37" s="12" customFormat="1" x14ac:dyDescent="0.3">
      <c r="A2615" s="12" t="str">
        <f t="shared" si="63"/>
        <v>SDGbaseTRAv2_UrbAS_IRTv2trnsfrx_rowhhd-3</v>
      </c>
      <c r="B2615" s="10" t="s">
        <v>221</v>
      </c>
      <c r="C2615" s="11" t="s">
        <v>283</v>
      </c>
      <c r="D2615" s="15" t="s">
        <v>194</v>
      </c>
      <c r="E2615" s="12" t="s">
        <v>87</v>
      </c>
      <c r="F2615" s="12">
        <v>0.21</v>
      </c>
      <c r="G2615" s="12">
        <v>0.21</v>
      </c>
      <c r="H2615" s="12">
        <v>0.21</v>
      </c>
      <c r="I2615" s="12">
        <v>0.21</v>
      </c>
      <c r="J2615" s="12">
        <v>0.21</v>
      </c>
      <c r="K2615" s="12">
        <v>0.21</v>
      </c>
      <c r="L2615" s="12">
        <v>0.21</v>
      </c>
      <c r="M2615" s="12">
        <v>0.21</v>
      </c>
      <c r="N2615" s="12">
        <v>0.21</v>
      </c>
      <c r="O2615" s="12">
        <v>0.21</v>
      </c>
      <c r="P2615" s="12">
        <v>0.21</v>
      </c>
      <c r="Q2615" s="12">
        <v>0.21</v>
      </c>
      <c r="R2615" s="12">
        <v>0.21</v>
      </c>
      <c r="S2615" s="12">
        <v>0.21</v>
      </c>
      <c r="T2615" s="12">
        <v>0.21</v>
      </c>
      <c r="U2615" s="12">
        <v>0.21</v>
      </c>
      <c r="V2615" s="12">
        <v>0.21</v>
      </c>
      <c r="W2615" s="12">
        <v>0.21</v>
      </c>
      <c r="X2615" s="12">
        <v>0.21</v>
      </c>
      <c r="Y2615" s="12">
        <v>0.21</v>
      </c>
      <c r="Z2615" s="12">
        <v>0.21</v>
      </c>
      <c r="AA2615" s="12">
        <v>0.21</v>
      </c>
      <c r="AB2615" s="12">
        <v>0.21</v>
      </c>
      <c r="AC2615" s="12">
        <v>0.21</v>
      </c>
      <c r="AD2615" s="12">
        <v>0.21</v>
      </c>
      <c r="AE2615" s="12">
        <v>0.21</v>
      </c>
      <c r="AF2615" s="12">
        <v>0.21</v>
      </c>
      <c r="AG2615" s="12">
        <v>0.21</v>
      </c>
      <c r="AH2615" s="12">
        <v>0.21</v>
      </c>
      <c r="AI2615" s="12">
        <v>0.21</v>
      </c>
      <c r="AJ2615" s="12">
        <v>0.21</v>
      </c>
      <c r="AK2615" s="12">
        <v>0.21</v>
      </c>
    </row>
    <row r="2616" spans="1:37" s="12" customFormat="1" x14ac:dyDescent="0.3">
      <c r="A2616" s="12" t="str">
        <f t="shared" si="63"/>
        <v>SDGbaseTRAv2_UrbAS_IRTv2trnsfrx_rowhhd-4</v>
      </c>
      <c r="B2616" s="10" t="s">
        <v>221</v>
      </c>
      <c r="C2616" s="11" t="s">
        <v>283</v>
      </c>
      <c r="D2616" s="15" t="s">
        <v>194</v>
      </c>
      <c r="E2616" s="12" t="s">
        <v>88</v>
      </c>
      <c r="F2616" s="12">
        <v>0.21</v>
      </c>
      <c r="G2616" s="12">
        <v>0.21</v>
      </c>
      <c r="H2616" s="12">
        <v>0.21</v>
      </c>
      <c r="I2616" s="12">
        <v>0.21</v>
      </c>
      <c r="J2616" s="12">
        <v>0.21</v>
      </c>
      <c r="K2616" s="12">
        <v>0.21</v>
      </c>
      <c r="L2616" s="12">
        <v>0.21</v>
      </c>
      <c r="M2616" s="12">
        <v>0.21</v>
      </c>
      <c r="N2616" s="12">
        <v>0.21</v>
      </c>
      <c r="O2616" s="12">
        <v>0.21</v>
      </c>
      <c r="P2616" s="12">
        <v>0.21</v>
      </c>
      <c r="Q2616" s="12">
        <v>0.21</v>
      </c>
      <c r="R2616" s="12">
        <v>0.21</v>
      </c>
      <c r="S2616" s="12">
        <v>0.21</v>
      </c>
      <c r="T2616" s="12">
        <v>0.21</v>
      </c>
      <c r="U2616" s="12">
        <v>0.21</v>
      </c>
      <c r="V2616" s="12">
        <v>0.21</v>
      </c>
      <c r="W2616" s="12">
        <v>0.21</v>
      </c>
      <c r="X2616" s="12">
        <v>0.21</v>
      </c>
      <c r="Y2616" s="12">
        <v>0.21</v>
      </c>
      <c r="Z2616" s="12">
        <v>0.21</v>
      </c>
      <c r="AA2616" s="12">
        <v>0.21</v>
      </c>
      <c r="AB2616" s="12">
        <v>0.21</v>
      </c>
      <c r="AC2616" s="12">
        <v>0.21</v>
      </c>
      <c r="AD2616" s="12">
        <v>0.21</v>
      </c>
      <c r="AE2616" s="12">
        <v>0.21</v>
      </c>
      <c r="AF2616" s="12">
        <v>0.21</v>
      </c>
      <c r="AG2616" s="12">
        <v>0.21</v>
      </c>
      <c r="AH2616" s="12">
        <v>0.21</v>
      </c>
      <c r="AI2616" s="12">
        <v>0.21</v>
      </c>
      <c r="AJ2616" s="12">
        <v>0.21</v>
      </c>
      <c r="AK2616" s="12">
        <v>0.21</v>
      </c>
    </row>
    <row r="2617" spans="1:37" s="12" customFormat="1" x14ac:dyDescent="0.3">
      <c r="A2617" s="12" t="str">
        <f t="shared" si="63"/>
        <v>SDGbaseTRAv2_UrbAS_IRTv2trnsfrx_rowhhd-5</v>
      </c>
      <c r="B2617" s="10" t="s">
        <v>221</v>
      </c>
      <c r="C2617" s="11" t="s">
        <v>283</v>
      </c>
      <c r="D2617" s="15" t="s">
        <v>194</v>
      </c>
      <c r="E2617" s="12" t="s">
        <v>89</v>
      </c>
      <c r="F2617" s="12">
        <v>0.3</v>
      </c>
      <c r="G2617" s="12">
        <v>0.3</v>
      </c>
      <c r="H2617" s="12">
        <v>0.3</v>
      </c>
      <c r="I2617" s="12">
        <v>0.3</v>
      </c>
      <c r="J2617" s="12">
        <v>0.3</v>
      </c>
      <c r="K2617" s="12">
        <v>0.3</v>
      </c>
      <c r="L2617" s="12">
        <v>0.3</v>
      </c>
      <c r="M2617" s="12">
        <v>0.3</v>
      </c>
      <c r="N2617" s="12">
        <v>0.3</v>
      </c>
      <c r="O2617" s="12">
        <v>0.3</v>
      </c>
      <c r="P2617" s="12">
        <v>0.3</v>
      </c>
      <c r="Q2617" s="12">
        <v>0.3</v>
      </c>
      <c r="R2617" s="12">
        <v>0.3</v>
      </c>
      <c r="S2617" s="12">
        <v>0.3</v>
      </c>
      <c r="T2617" s="12">
        <v>0.3</v>
      </c>
      <c r="U2617" s="12">
        <v>0.3</v>
      </c>
      <c r="V2617" s="12">
        <v>0.3</v>
      </c>
      <c r="W2617" s="12">
        <v>0.3</v>
      </c>
      <c r="X2617" s="12">
        <v>0.3</v>
      </c>
      <c r="Y2617" s="12">
        <v>0.3</v>
      </c>
      <c r="Z2617" s="12">
        <v>0.3</v>
      </c>
      <c r="AA2617" s="12">
        <v>0.3</v>
      </c>
      <c r="AB2617" s="12">
        <v>0.3</v>
      </c>
      <c r="AC2617" s="12">
        <v>0.3</v>
      </c>
      <c r="AD2617" s="12">
        <v>0.3</v>
      </c>
      <c r="AE2617" s="12">
        <v>0.3</v>
      </c>
      <c r="AF2617" s="12">
        <v>0.3</v>
      </c>
      <c r="AG2617" s="12">
        <v>0.3</v>
      </c>
      <c r="AH2617" s="12">
        <v>0.3</v>
      </c>
      <c r="AI2617" s="12">
        <v>0.3</v>
      </c>
      <c r="AJ2617" s="12">
        <v>0.3</v>
      </c>
      <c r="AK2617" s="12">
        <v>0.3</v>
      </c>
    </row>
    <row r="2618" spans="1:37" s="12" customFormat="1" x14ac:dyDescent="0.3">
      <c r="A2618" s="12" t="str">
        <f t="shared" si="63"/>
        <v>SDGbaseTRAv2_UrbAS_IRTv2trnsfrx_rowhhd-6</v>
      </c>
      <c r="B2618" s="10" t="s">
        <v>221</v>
      </c>
      <c r="C2618" s="11" t="s">
        <v>283</v>
      </c>
      <c r="D2618" s="15" t="s">
        <v>194</v>
      </c>
      <c r="E2618" s="12" t="s">
        <v>90</v>
      </c>
      <c r="F2618" s="12">
        <v>0.56000000000000005</v>
      </c>
      <c r="G2618" s="12">
        <v>0.56000000000000005</v>
      </c>
      <c r="H2618" s="12">
        <v>0.56000000000000005</v>
      </c>
      <c r="I2618" s="12">
        <v>0.56000000000000005</v>
      </c>
      <c r="J2618" s="12">
        <v>0.56000000000000005</v>
      </c>
      <c r="K2618" s="12">
        <v>0.56000000000000005</v>
      </c>
      <c r="L2618" s="12">
        <v>0.56000000000000005</v>
      </c>
      <c r="M2618" s="12">
        <v>0.56000000000000005</v>
      </c>
      <c r="N2618" s="12">
        <v>0.56000000000000005</v>
      </c>
      <c r="O2618" s="12">
        <v>0.56000000000000005</v>
      </c>
      <c r="P2618" s="12">
        <v>0.56000000000000005</v>
      </c>
      <c r="Q2618" s="12">
        <v>0.56000000000000005</v>
      </c>
      <c r="R2618" s="12">
        <v>0.56000000000000005</v>
      </c>
      <c r="S2618" s="12">
        <v>0.56000000000000005</v>
      </c>
      <c r="T2618" s="12">
        <v>0.56000000000000005</v>
      </c>
      <c r="U2618" s="12">
        <v>0.56000000000000005</v>
      </c>
      <c r="V2618" s="12">
        <v>0.56000000000000005</v>
      </c>
      <c r="W2618" s="12">
        <v>0.56000000000000005</v>
      </c>
      <c r="X2618" s="12">
        <v>0.56000000000000005</v>
      </c>
      <c r="Y2618" s="12">
        <v>0.56000000000000005</v>
      </c>
      <c r="Z2618" s="12">
        <v>0.56000000000000005</v>
      </c>
      <c r="AA2618" s="12">
        <v>0.56000000000000005</v>
      </c>
      <c r="AB2618" s="12">
        <v>0.56000000000000005</v>
      </c>
      <c r="AC2618" s="12">
        <v>0.56000000000000005</v>
      </c>
      <c r="AD2618" s="12">
        <v>0.56000000000000005</v>
      </c>
      <c r="AE2618" s="12">
        <v>0.56000000000000005</v>
      </c>
      <c r="AF2618" s="12">
        <v>0.56000000000000005</v>
      </c>
      <c r="AG2618" s="12">
        <v>0.56000000000000005</v>
      </c>
      <c r="AH2618" s="12">
        <v>0.56000000000000005</v>
      </c>
      <c r="AI2618" s="12">
        <v>0.56000000000000005</v>
      </c>
      <c r="AJ2618" s="12">
        <v>0.56000000000000005</v>
      </c>
      <c r="AK2618" s="12">
        <v>0.56000000000000005</v>
      </c>
    </row>
    <row r="2619" spans="1:37" s="12" customFormat="1" x14ac:dyDescent="0.3">
      <c r="A2619" s="12" t="str">
        <f t="shared" si="63"/>
        <v>SDGbaseTRAv2_UrbAS_IRTv2trnsfrx_rowhhd-7</v>
      </c>
      <c r="B2619" s="10" t="s">
        <v>221</v>
      </c>
      <c r="C2619" s="11" t="s">
        <v>283</v>
      </c>
      <c r="D2619" s="15" t="s">
        <v>194</v>
      </c>
      <c r="E2619" s="12" t="s">
        <v>91</v>
      </c>
      <c r="F2619" s="12">
        <v>0.68</v>
      </c>
      <c r="G2619" s="12">
        <v>0.68</v>
      </c>
      <c r="H2619" s="12">
        <v>0.68</v>
      </c>
      <c r="I2619" s="12">
        <v>0.68</v>
      </c>
      <c r="J2619" s="12">
        <v>0.68</v>
      </c>
      <c r="K2619" s="12">
        <v>0.68</v>
      </c>
      <c r="L2619" s="12">
        <v>0.68</v>
      </c>
      <c r="M2619" s="12">
        <v>0.68</v>
      </c>
      <c r="N2619" s="12">
        <v>0.68</v>
      </c>
      <c r="O2619" s="12">
        <v>0.68</v>
      </c>
      <c r="P2619" s="12">
        <v>0.68</v>
      </c>
      <c r="Q2619" s="12">
        <v>0.68</v>
      </c>
      <c r="R2619" s="12">
        <v>0.68</v>
      </c>
      <c r="S2619" s="12">
        <v>0.68</v>
      </c>
      <c r="T2619" s="12">
        <v>0.68</v>
      </c>
      <c r="U2619" s="12">
        <v>0.68</v>
      </c>
      <c r="V2619" s="12">
        <v>0.68</v>
      </c>
      <c r="W2619" s="12">
        <v>0.68</v>
      </c>
      <c r="X2619" s="12">
        <v>0.68</v>
      </c>
      <c r="Y2619" s="12">
        <v>0.68</v>
      </c>
      <c r="Z2619" s="12">
        <v>0.68</v>
      </c>
      <c r="AA2619" s="12">
        <v>0.68</v>
      </c>
      <c r="AB2619" s="12">
        <v>0.68</v>
      </c>
      <c r="AC2619" s="12">
        <v>0.68</v>
      </c>
      <c r="AD2619" s="12">
        <v>0.68</v>
      </c>
      <c r="AE2619" s="12">
        <v>0.68</v>
      </c>
      <c r="AF2619" s="12">
        <v>0.68</v>
      </c>
      <c r="AG2619" s="12">
        <v>0.68</v>
      </c>
      <c r="AH2619" s="12">
        <v>0.68</v>
      </c>
      <c r="AI2619" s="12">
        <v>0.68</v>
      </c>
      <c r="AJ2619" s="12">
        <v>0.68</v>
      </c>
      <c r="AK2619" s="12">
        <v>0.68</v>
      </c>
    </row>
    <row r="2620" spans="1:37" s="12" customFormat="1" x14ac:dyDescent="0.3">
      <c r="A2620" s="12" t="str">
        <f t="shared" si="63"/>
        <v>SDGbaseTRAv2_UrbAS_IRTv2trnsfrx_rowhhd-8</v>
      </c>
      <c r="B2620" s="10" t="s">
        <v>221</v>
      </c>
      <c r="C2620" s="11" t="s">
        <v>283</v>
      </c>
      <c r="D2620" s="15" t="s">
        <v>194</v>
      </c>
      <c r="E2620" s="12" t="s">
        <v>92</v>
      </c>
      <c r="F2620" s="12">
        <v>2.34</v>
      </c>
      <c r="G2620" s="12">
        <v>2.34</v>
      </c>
      <c r="H2620" s="12">
        <v>2.34</v>
      </c>
      <c r="I2620" s="12">
        <v>2.34</v>
      </c>
      <c r="J2620" s="12">
        <v>2.34</v>
      </c>
      <c r="K2620" s="12">
        <v>2.34</v>
      </c>
      <c r="L2620" s="12">
        <v>2.34</v>
      </c>
      <c r="M2620" s="12">
        <v>2.34</v>
      </c>
      <c r="N2620" s="12">
        <v>2.34</v>
      </c>
      <c r="O2620" s="12">
        <v>2.34</v>
      </c>
      <c r="P2620" s="12">
        <v>2.34</v>
      </c>
      <c r="Q2620" s="12">
        <v>2.34</v>
      </c>
      <c r="R2620" s="12">
        <v>2.34</v>
      </c>
      <c r="S2620" s="12">
        <v>2.34</v>
      </c>
      <c r="T2620" s="12">
        <v>2.34</v>
      </c>
      <c r="U2620" s="12">
        <v>2.34</v>
      </c>
      <c r="V2620" s="12">
        <v>2.34</v>
      </c>
      <c r="W2620" s="12">
        <v>2.34</v>
      </c>
      <c r="X2620" s="12">
        <v>2.34</v>
      </c>
      <c r="Y2620" s="12">
        <v>2.34</v>
      </c>
      <c r="Z2620" s="12">
        <v>2.34</v>
      </c>
      <c r="AA2620" s="12">
        <v>2.34</v>
      </c>
      <c r="AB2620" s="12">
        <v>2.34</v>
      </c>
      <c r="AC2620" s="12">
        <v>2.34</v>
      </c>
      <c r="AD2620" s="12">
        <v>2.34</v>
      </c>
      <c r="AE2620" s="12">
        <v>2.34</v>
      </c>
      <c r="AF2620" s="12">
        <v>2.34</v>
      </c>
      <c r="AG2620" s="12">
        <v>2.34</v>
      </c>
      <c r="AH2620" s="12">
        <v>2.34</v>
      </c>
      <c r="AI2620" s="12">
        <v>2.34</v>
      </c>
      <c r="AJ2620" s="12">
        <v>2.34</v>
      </c>
      <c r="AK2620" s="12">
        <v>2.34</v>
      </c>
    </row>
    <row r="2621" spans="1:37" s="12" customFormat="1" x14ac:dyDescent="0.3">
      <c r="A2621" s="12" t="str">
        <f t="shared" si="63"/>
        <v>SDGbaseTRAv2_UrbAS_IRTv2trnsfrx_rowhhd-9</v>
      </c>
      <c r="B2621" s="10" t="s">
        <v>221</v>
      </c>
      <c r="C2621" s="11" t="s">
        <v>283</v>
      </c>
      <c r="D2621" s="15" t="s">
        <v>194</v>
      </c>
      <c r="E2621" s="12" t="s">
        <v>93</v>
      </c>
      <c r="F2621" s="12">
        <v>8.82</v>
      </c>
      <c r="G2621" s="12">
        <v>8.82</v>
      </c>
      <c r="H2621" s="12">
        <v>8.82</v>
      </c>
      <c r="I2621" s="12">
        <v>8.82</v>
      </c>
      <c r="J2621" s="12">
        <v>8.82</v>
      </c>
      <c r="K2621" s="12">
        <v>8.82</v>
      </c>
      <c r="L2621" s="12">
        <v>8.82</v>
      </c>
      <c r="M2621" s="12">
        <v>8.82</v>
      </c>
      <c r="N2621" s="12">
        <v>8.82</v>
      </c>
      <c r="O2621" s="12">
        <v>8.82</v>
      </c>
      <c r="P2621" s="12">
        <v>8.82</v>
      </c>
      <c r="Q2621" s="12">
        <v>8.82</v>
      </c>
      <c r="R2621" s="12">
        <v>8.82</v>
      </c>
      <c r="S2621" s="12">
        <v>8.82</v>
      </c>
      <c r="T2621" s="12">
        <v>8.82</v>
      </c>
      <c r="U2621" s="12">
        <v>8.82</v>
      </c>
      <c r="V2621" s="12">
        <v>8.82</v>
      </c>
      <c r="W2621" s="12">
        <v>8.82</v>
      </c>
      <c r="X2621" s="12">
        <v>8.82</v>
      </c>
      <c r="Y2621" s="12">
        <v>8.82</v>
      </c>
      <c r="Z2621" s="12">
        <v>8.82</v>
      </c>
      <c r="AA2621" s="12">
        <v>8.82</v>
      </c>
      <c r="AB2621" s="12">
        <v>8.82</v>
      </c>
      <c r="AC2621" s="12">
        <v>8.82</v>
      </c>
      <c r="AD2621" s="12">
        <v>8.82</v>
      </c>
      <c r="AE2621" s="12">
        <v>8.82</v>
      </c>
      <c r="AF2621" s="12">
        <v>8.82</v>
      </c>
      <c r="AG2621" s="12">
        <v>8.82</v>
      </c>
      <c r="AH2621" s="12">
        <v>8.82</v>
      </c>
      <c r="AI2621" s="12">
        <v>8.82</v>
      </c>
      <c r="AJ2621" s="12">
        <v>8.82</v>
      </c>
      <c r="AK2621" s="12">
        <v>8.82</v>
      </c>
    </row>
    <row r="2622" spans="1:37" s="12" customFormat="1" x14ac:dyDescent="0.3">
      <c r="A2622" s="12" t="str">
        <f t="shared" si="63"/>
        <v>SDGbaseTRAv2_UrbAS_IRTv2trnsfrx_rowgov</v>
      </c>
      <c r="B2622" s="10" t="s">
        <v>221</v>
      </c>
      <c r="C2622" s="11" t="s">
        <v>283</v>
      </c>
      <c r="D2622" s="15" t="s">
        <v>194</v>
      </c>
      <c r="E2622" s="12" t="s">
        <v>195</v>
      </c>
      <c r="F2622" s="12">
        <v>-48.31</v>
      </c>
      <c r="G2622" s="12">
        <v>-48.31</v>
      </c>
      <c r="H2622" s="12">
        <v>-48.31</v>
      </c>
      <c r="I2622" s="12">
        <v>-48.31</v>
      </c>
      <c r="J2622" s="12">
        <v>-48.31</v>
      </c>
      <c r="K2622" s="12">
        <v>-48.31</v>
      </c>
      <c r="L2622" s="12">
        <v>-48.31</v>
      </c>
      <c r="M2622" s="12">
        <v>-48.31</v>
      </c>
      <c r="N2622" s="12">
        <v>-48.31</v>
      </c>
      <c r="O2622" s="12">
        <v>-48.31</v>
      </c>
      <c r="P2622" s="12">
        <v>-48.31</v>
      </c>
      <c r="Q2622" s="12">
        <v>-48.31</v>
      </c>
      <c r="R2622" s="12">
        <v>-48.31</v>
      </c>
      <c r="S2622" s="12">
        <v>-48.31</v>
      </c>
      <c r="T2622" s="12">
        <v>-48.31</v>
      </c>
      <c r="U2622" s="12">
        <v>-48.31</v>
      </c>
      <c r="V2622" s="12">
        <v>-48.31</v>
      </c>
      <c r="W2622" s="12">
        <v>-48.31</v>
      </c>
      <c r="X2622" s="12">
        <v>-48.31</v>
      </c>
      <c r="Y2622" s="12">
        <v>-48.31</v>
      </c>
      <c r="Z2622" s="12">
        <v>-48.31</v>
      </c>
      <c r="AA2622" s="12">
        <v>-48.31</v>
      </c>
      <c r="AB2622" s="12">
        <v>-48.31</v>
      </c>
      <c r="AC2622" s="12">
        <v>-48.31</v>
      </c>
      <c r="AD2622" s="12">
        <v>-48.31</v>
      </c>
      <c r="AE2622" s="12">
        <v>-48.31</v>
      </c>
      <c r="AF2622" s="12">
        <v>-48.31</v>
      </c>
      <c r="AG2622" s="12">
        <v>-48.31</v>
      </c>
      <c r="AH2622" s="12">
        <v>-48.31</v>
      </c>
      <c r="AI2622" s="12">
        <v>-48.31</v>
      </c>
      <c r="AJ2622" s="12">
        <v>-48.31</v>
      </c>
      <c r="AK2622" s="12">
        <v>-48.31</v>
      </c>
    </row>
    <row r="2623" spans="1:37" s="12" customFormat="1" x14ac:dyDescent="0.3">
      <c r="A2623" s="12" t="str">
        <f t="shared" si="63"/>
        <v>SDGbaseTRAv2_UrbAS_IRTv2C_NetTrnsGov2Instotal</v>
      </c>
      <c r="B2623" s="10" t="s">
        <v>221</v>
      </c>
      <c r="C2623" s="11" t="s">
        <v>283</v>
      </c>
      <c r="D2623" s="15" t="s">
        <v>196</v>
      </c>
      <c r="E2623" s="12" t="s">
        <v>1</v>
      </c>
      <c r="F2623" s="12">
        <v>406.48</v>
      </c>
      <c r="G2623" s="12">
        <v>406.48</v>
      </c>
      <c r="H2623" s="12">
        <v>397.55</v>
      </c>
      <c r="I2623" s="12">
        <v>403.76</v>
      </c>
      <c r="J2623" s="12">
        <v>408.59</v>
      </c>
      <c r="K2623" s="12">
        <v>412.84</v>
      </c>
      <c r="L2623" s="12">
        <v>417.75</v>
      </c>
      <c r="M2623" s="12">
        <v>423.27</v>
      </c>
      <c r="N2623" s="12">
        <v>428.93</v>
      </c>
      <c r="O2623" s="12">
        <v>435.11</v>
      </c>
      <c r="P2623" s="12">
        <v>442.2</v>
      </c>
      <c r="Q2623" s="12">
        <v>449.73</v>
      </c>
      <c r="R2623" s="12">
        <v>457.22</v>
      </c>
      <c r="S2623" s="12">
        <v>466.01</v>
      </c>
      <c r="T2623" s="12">
        <v>475.01</v>
      </c>
      <c r="U2623" s="12">
        <v>484.5</v>
      </c>
      <c r="V2623" s="12">
        <v>495.26</v>
      </c>
      <c r="W2623" s="12">
        <v>505.86</v>
      </c>
      <c r="X2623" s="12">
        <v>516.91</v>
      </c>
      <c r="Y2623" s="12">
        <v>528.5</v>
      </c>
      <c r="Z2623" s="12">
        <v>539.61</v>
      </c>
      <c r="AA2623" s="12">
        <v>551.39</v>
      </c>
      <c r="AB2623" s="12">
        <v>563.01</v>
      </c>
      <c r="AC2623" s="12">
        <v>575.9</v>
      </c>
      <c r="AD2623" s="12">
        <v>588.16999999999996</v>
      </c>
      <c r="AE2623" s="12">
        <v>600.66</v>
      </c>
      <c r="AF2623" s="12">
        <v>613.66</v>
      </c>
      <c r="AG2623" s="12">
        <v>627.19000000000005</v>
      </c>
      <c r="AH2623" s="12">
        <v>640.73</v>
      </c>
      <c r="AI2623" s="12">
        <v>644.84</v>
      </c>
      <c r="AJ2623" s="12">
        <v>647.29999999999995</v>
      </c>
      <c r="AK2623" s="12">
        <v>649.5</v>
      </c>
    </row>
    <row r="2624" spans="1:37" s="12" customFormat="1" x14ac:dyDescent="0.3">
      <c r="A2624" s="12" t="str">
        <f t="shared" si="63"/>
        <v>SDGbaseTRAv2_UrbAS_IRTv2QFSXflab-p</v>
      </c>
      <c r="B2624" s="10" t="s">
        <v>221</v>
      </c>
      <c r="C2624" s="11" t="s">
        <v>283</v>
      </c>
      <c r="D2624" s="15" t="s">
        <v>198</v>
      </c>
      <c r="E2624" s="12" t="s">
        <v>199</v>
      </c>
      <c r="F2624" s="12">
        <v>3154.55</v>
      </c>
      <c r="G2624" s="12">
        <v>2922.76</v>
      </c>
      <c r="H2624" s="12">
        <v>3033.22</v>
      </c>
      <c r="I2624" s="12">
        <v>3128.44</v>
      </c>
      <c r="J2624" s="12">
        <v>3212.09</v>
      </c>
      <c r="K2624" s="12">
        <v>3288.32</v>
      </c>
      <c r="L2624" s="12">
        <v>3364.56</v>
      </c>
      <c r="M2624" s="12">
        <v>3441.97</v>
      </c>
      <c r="N2624" s="12">
        <v>3523.36</v>
      </c>
      <c r="O2624" s="12">
        <v>3614.58</v>
      </c>
      <c r="P2624" s="12">
        <v>3713.42</v>
      </c>
      <c r="Q2624" s="12">
        <v>3815.18</v>
      </c>
      <c r="R2624" s="12">
        <v>3925.46</v>
      </c>
      <c r="S2624" s="12">
        <v>4041.74</v>
      </c>
      <c r="T2624" s="12">
        <v>4163.72</v>
      </c>
      <c r="U2624" s="12">
        <v>4295.79</v>
      </c>
      <c r="V2624" s="12">
        <v>4433.4399999999996</v>
      </c>
      <c r="W2624" s="12">
        <v>4575.83</v>
      </c>
      <c r="X2624" s="12">
        <v>4725.08</v>
      </c>
      <c r="Y2624" s="12">
        <v>4874.58</v>
      </c>
      <c r="Z2624" s="12">
        <v>4998.55</v>
      </c>
      <c r="AA2624" s="12">
        <v>5105.9399999999996</v>
      </c>
      <c r="AB2624" s="12">
        <v>5255.81</v>
      </c>
      <c r="AC2624" s="12">
        <v>5415.39</v>
      </c>
      <c r="AD2624" s="12">
        <v>5572.82</v>
      </c>
      <c r="AE2624" s="12">
        <v>5729.3</v>
      </c>
      <c r="AF2624" s="12">
        <v>5886.31</v>
      </c>
      <c r="AG2624" s="12">
        <v>6087.1</v>
      </c>
      <c r="AH2624" s="12">
        <v>6222.48</v>
      </c>
      <c r="AI2624" s="12">
        <v>6309.53</v>
      </c>
      <c r="AJ2624" s="12">
        <v>6368.35</v>
      </c>
      <c r="AK2624" s="12">
        <v>6407</v>
      </c>
    </row>
    <row r="2625" spans="1:37" s="12" customFormat="1" x14ac:dyDescent="0.3">
      <c r="A2625" s="12" t="str">
        <f t="shared" si="63"/>
        <v>SDGbaseTRAv2_UrbAS_IRTv2QFSXflab-m</v>
      </c>
      <c r="B2625" s="10" t="s">
        <v>221</v>
      </c>
      <c r="C2625" s="11" t="s">
        <v>283</v>
      </c>
      <c r="D2625" s="15" t="s">
        <v>198</v>
      </c>
      <c r="E2625" s="12" t="s">
        <v>200</v>
      </c>
      <c r="F2625" s="12">
        <v>5235.99</v>
      </c>
      <c r="G2625" s="12">
        <v>4887.7</v>
      </c>
      <c r="H2625" s="12">
        <v>5092.05</v>
      </c>
      <c r="I2625" s="12">
        <v>5262.23</v>
      </c>
      <c r="J2625" s="12">
        <v>5405.1</v>
      </c>
      <c r="K2625" s="12">
        <v>5533.68</v>
      </c>
      <c r="L2625" s="12">
        <v>5661.75</v>
      </c>
      <c r="M2625" s="12">
        <v>5793.1</v>
      </c>
      <c r="N2625" s="12">
        <v>5930.38</v>
      </c>
      <c r="O2625" s="12">
        <v>6071.76</v>
      </c>
      <c r="P2625" s="12">
        <v>6225.49</v>
      </c>
      <c r="Q2625" s="12">
        <v>6383.45</v>
      </c>
      <c r="R2625" s="12">
        <v>6558.58</v>
      </c>
      <c r="S2625" s="12">
        <v>6748.65</v>
      </c>
      <c r="T2625" s="12">
        <v>6951.48</v>
      </c>
      <c r="U2625" s="12">
        <v>7173.98</v>
      </c>
      <c r="V2625" s="12">
        <v>7410.5</v>
      </c>
      <c r="W2625" s="12">
        <v>7656.72</v>
      </c>
      <c r="X2625" s="12">
        <v>7911.45</v>
      </c>
      <c r="Y2625" s="12">
        <v>8162.51</v>
      </c>
      <c r="Z2625" s="12">
        <v>8359.11</v>
      </c>
      <c r="AA2625" s="12">
        <v>8524.2199999999993</v>
      </c>
      <c r="AB2625" s="12">
        <v>8761.2800000000007</v>
      </c>
      <c r="AC2625" s="12">
        <v>9016.57</v>
      </c>
      <c r="AD2625" s="12">
        <v>9270.39</v>
      </c>
      <c r="AE2625" s="12">
        <v>9524.69</v>
      </c>
      <c r="AF2625" s="12">
        <v>9781.86</v>
      </c>
      <c r="AG2625" s="12">
        <v>10112.69</v>
      </c>
      <c r="AH2625" s="12">
        <v>10312.94</v>
      </c>
      <c r="AI2625" s="12">
        <v>10418.07</v>
      </c>
      <c r="AJ2625" s="12">
        <v>10469.040000000001</v>
      </c>
      <c r="AK2625" s="12">
        <v>10482.17</v>
      </c>
    </row>
    <row r="2626" spans="1:37" s="12" customFormat="1" x14ac:dyDescent="0.3">
      <c r="A2626" s="12" t="str">
        <f t="shared" si="63"/>
        <v>SDGbaseTRAv2_UrbAS_IRTv2QFSXflab-s</v>
      </c>
      <c r="B2626" s="10" t="s">
        <v>221</v>
      </c>
      <c r="C2626" s="11" t="s">
        <v>283</v>
      </c>
      <c r="D2626" s="15" t="s">
        <v>198</v>
      </c>
      <c r="E2626" s="12" t="s">
        <v>201</v>
      </c>
      <c r="F2626" s="12">
        <v>4708.9399999999996</v>
      </c>
      <c r="G2626" s="12">
        <v>4347.68</v>
      </c>
      <c r="H2626" s="12">
        <v>4510.08</v>
      </c>
      <c r="I2626" s="12">
        <v>4657.91</v>
      </c>
      <c r="J2626" s="12">
        <v>4787.2299999999996</v>
      </c>
      <c r="K2626" s="12">
        <v>4908.75</v>
      </c>
      <c r="L2626" s="12">
        <v>5029.5</v>
      </c>
      <c r="M2626" s="12">
        <v>5152.29</v>
      </c>
      <c r="N2626" s="12">
        <v>5278.58</v>
      </c>
      <c r="O2626" s="12">
        <v>5398.87</v>
      </c>
      <c r="P2626" s="12">
        <v>5532.22</v>
      </c>
      <c r="Q2626" s="12">
        <v>5672.31</v>
      </c>
      <c r="R2626" s="12">
        <v>5825.11</v>
      </c>
      <c r="S2626" s="12">
        <v>5988.8</v>
      </c>
      <c r="T2626" s="12">
        <v>6162.56</v>
      </c>
      <c r="U2626" s="12">
        <v>6350.68</v>
      </c>
      <c r="V2626" s="12">
        <v>6550.79</v>
      </c>
      <c r="W2626" s="12">
        <v>6760.3</v>
      </c>
      <c r="X2626" s="12">
        <v>6978.18</v>
      </c>
      <c r="Y2626" s="12">
        <v>7195.84</v>
      </c>
      <c r="Z2626" s="12">
        <v>7378.97</v>
      </c>
      <c r="AA2626" s="12">
        <v>7540.24</v>
      </c>
      <c r="AB2626" s="12">
        <v>7737.35</v>
      </c>
      <c r="AC2626" s="12">
        <v>7947.06</v>
      </c>
      <c r="AD2626" s="12">
        <v>8160.2</v>
      </c>
      <c r="AE2626" s="12">
        <v>8377.35</v>
      </c>
      <c r="AF2626" s="12">
        <v>8599.2000000000007</v>
      </c>
      <c r="AG2626" s="12">
        <v>8869.24</v>
      </c>
      <c r="AH2626" s="12">
        <v>9060.75</v>
      </c>
      <c r="AI2626" s="12">
        <v>9189.0300000000007</v>
      </c>
      <c r="AJ2626" s="12">
        <v>9276.0300000000007</v>
      </c>
      <c r="AK2626" s="12">
        <v>9331.4599999999991</v>
      </c>
    </row>
    <row r="2627" spans="1:37" s="12" customFormat="1" x14ac:dyDescent="0.3">
      <c r="A2627" s="12" t="str">
        <f t="shared" si="63"/>
        <v>SDGbaseTRAv2_UrbAS_IRTv2QFSXflab-t</v>
      </c>
      <c r="B2627" s="10" t="s">
        <v>221</v>
      </c>
      <c r="C2627" s="11" t="s">
        <v>283</v>
      </c>
      <c r="D2627" s="15" t="s">
        <v>198</v>
      </c>
      <c r="E2627" s="12" t="s">
        <v>202</v>
      </c>
      <c r="F2627" s="12">
        <v>3319.1</v>
      </c>
      <c r="G2627" s="12">
        <v>3025.15</v>
      </c>
      <c r="H2627" s="12">
        <v>3112.04</v>
      </c>
      <c r="I2627" s="12">
        <v>3194.57</v>
      </c>
      <c r="J2627" s="12">
        <v>3267.56</v>
      </c>
      <c r="K2627" s="12">
        <v>3339.75</v>
      </c>
      <c r="L2627" s="12">
        <v>3414.11</v>
      </c>
      <c r="M2627" s="12">
        <v>3491.35</v>
      </c>
      <c r="N2627" s="12">
        <v>3571.86</v>
      </c>
      <c r="O2627" s="12">
        <v>3646.79</v>
      </c>
      <c r="P2627" s="12">
        <v>3731.47</v>
      </c>
      <c r="Q2627" s="12">
        <v>3821.99</v>
      </c>
      <c r="R2627" s="12">
        <v>3924.65</v>
      </c>
      <c r="S2627" s="12">
        <v>4035.84</v>
      </c>
      <c r="T2627" s="12">
        <v>4154.5200000000004</v>
      </c>
      <c r="U2627" s="12">
        <v>4282.72</v>
      </c>
      <c r="V2627" s="12">
        <v>4417.74</v>
      </c>
      <c r="W2627" s="12">
        <v>4559.3999999999996</v>
      </c>
      <c r="X2627" s="12">
        <v>4709.58</v>
      </c>
      <c r="Y2627" s="12">
        <v>4859.79</v>
      </c>
      <c r="Z2627" s="12">
        <v>4991.93</v>
      </c>
      <c r="AA2627" s="12">
        <v>5111.1899999999996</v>
      </c>
      <c r="AB2627" s="12">
        <v>5248.86</v>
      </c>
      <c r="AC2627" s="12">
        <v>5392.62</v>
      </c>
      <c r="AD2627" s="12">
        <v>5537.85</v>
      </c>
      <c r="AE2627" s="12">
        <v>5685.31</v>
      </c>
      <c r="AF2627" s="12">
        <v>5835.7</v>
      </c>
      <c r="AG2627" s="12">
        <v>6014.88</v>
      </c>
      <c r="AH2627" s="12">
        <v>6146.3</v>
      </c>
      <c r="AI2627" s="12">
        <v>6237.58</v>
      </c>
      <c r="AJ2627" s="12">
        <v>6302.2</v>
      </c>
      <c r="AK2627" s="12">
        <v>6346.4</v>
      </c>
    </row>
    <row r="2628" spans="1:37" s="12" customFormat="1" x14ac:dyDescent="0.3">
      <c r="A2628" s="12" t="str">
        <f t="shared" si="63"/>
        <v>SDGbaseTRAv2_UrbAS_IRTv2QFSXfcap</v>
      </c>
      <c r="B2628" s="10" t="s">
        <v>221</v>
      </c>
      <c r="C2628" s="11" t="s">
        <v>283</v>
      </c>
      <c r="D2628" s="15" t="s">
        <v>198</v>
      </c>
      <c r="E2628" s="12" t="s">
        <v>203</v>
      </c>
      <c r="F2628" s="12">
        <v>3799.09</v>
      </c>
      <c r="G2628" s="12">
        <v>3955.03</v>
      </c>
      <c r="H2628" s="12">
        <v>4074.85</v>
      </c>
      <c r="I2628" s="12">
        <v>4156.1099999999997</v>
      </c>
      <c r="J2628" s="12">
        <v>4239.59</v>
      </c>
      <c r="K2628" s="12">
        <v>4343.33</v>
      </c>
      <c r="L2628" s="12">
        <v>4468.63</v>
      </c>
      <c r="M2628" s="12">
        <v>4593.9799999999996</v>
      </c>
      <c r="N2628" s="12">
        <v>4716.51</v>
      </c>
      <c r="O2628" s="12">
        <v>4817.54</v>
      </c>
      <c r="P2628" s="12">
        <v>4917.05</v>
      </c>
      <c r="Q2628" s="12">
        <v>5014.4799999999996</v>
      </c>
      <c r="R2628" s="12">
        <v>5157.16</v>
      </c>
      <c r="S2628" s="12">
        <v>5297.02</v>
      </c>
      <c r="T2628" s="12">
        <v>5446.88</v>
      </c>
      <c r="U2628" s="12">
        <v>5628.48</v>
      </c>
      <c r="V2628" s="12">
        <v>5795.91</v>
      </c>
      <c r="W2628" s="12">
        <v>5975.81</v>
      </c>
      <c r="X2628" s="12">
        <v>6168.57</v>
      </c>
      <c r="Y2628" s="12">
        <v>6347.33</v>
      </c>
      <c r="Z2628" s="12">
        <v>6527.87</v>
      </c>
      <c r="AA2628" s="12">
        <v>6714.99</v>
      </c>
      <c r="AB2628" s="12">
        <v>6907.99</v>
      </c>
      <c r="AC2628" s="12">
        <v>7088.75</v>
      </c>
      <c r="AD2628" s="12">
        <v>7276.08</v>
      </c>
      <c r="AE2628" s="12">
        <v>7472.16</v>
      </c>
      <c r="AF2628" s="12">
        <v>7677.95</v>
      </c>
      <c r="AG2628" s="12">
        <v>7870.95</v>
      </c>
      <c r="AH2628" s="12">
        <v>7727.6</v>
      </c>
      <c r="AI2628" s="12">
        <v>7596.32</v>
      </c>
      <c r="AJ2628" s="12">
        <v>7498.43</v>
      </c>
      <c r="AK2628" s="12">
        <v>7404.15</v>
      </c>
    </row>
    <row r="2629" spans="1:37" s="12" customFormat="1" x14ac:dyDescent="0.3">
      <c r="A2629" s="12" t="str">
        <f t="shared" si="63"/>
        <v>SDGbaseTRAv2_UrbAS_IRTv2QFSXfegy</v>
      </c>
      <c r="B2629" s="10" t="s">
        <v>221</v>
      </c>
      <c r="C2629" s="11" t="s">
        <v>283</v>
      </c>
      <c r="D2629" s="15" t="s">
        <v>198</v>
      </c>
      <c r="E2629" s="12" t="s">
        <v>204</v>
      </c>
      <c r="F2629" s="12">
        <v>200.18</v>
      </c>
      <c r="G2629" s="12">
        <v>215.85</v>
      </c>
      <c r="H2629" s="12">
        <v>219.02</v>
      </c>
      <c r="I2629" s="12">
        <v>223.06</v>
      </c>
      <c r="J2629" s="12">
        <v>227.18</v>
      </c>
      <c r="K2629" s="12">
        <v>236.35</v>
      </c>
      <c r="L2629" s="12">
        <v>246.71</v>
      </c>
      <c r="M2629" s="12">
        <v>248.16</v>
      </c>
      <c r="N2629" s="12">
        <v>245.8</v>
      </c>
      <c r="O2629" s="12">
        <v>246.15</v>
      </c>
      <c r="P2629" s="12">
        <v>252.48</v>
      </c>
      <c r="Q2629" s="12">
        <v>259.99</v>
      </c>
      <c r="R2629" s="12">
        <v>274.67</v>
      </c>
      <c r="S2629" s="12">
        <v>285.67</v>
      </c>
      <c r="T2629" s="12">
        <v>296.54000000000002</v>
      </c>
      <c r="U2629" s="12">
        <v>306.95999999999998</v>
      </c>
      <c r="V2629" s="12">
        <v>307.36</v>
      </c>
      <c r="W2629" s="12">
        <v>315.89</v>
      </c>
      <c r="X2629" s="12">
        <v>338.71</v>
      </c>
      <c r="Y2629" s="12">
        <v>360.12</v>
      </c>
      <c r="Z2629" s="12">
        <v>379.14</v>
      </c>
      <c r="AA2629" s="12">
        <v>399.7</v>
      </c>
      <c r="AB2629" s="12">
        <v>417.88</v>
      </c>
      <c r="AC2629" s="12">
        <v>433.37</v>
      </c>
      <c r="AD2629" s="12">
        <v>452.42</v>
      </c>
      <c r="AE2629" s="12">
        <v>471.73</v>
      </c>
      <c r="AF2629" s="12">
        <v>490.74</v>
      </c>
      <c r="AG2629" s="12">
        <v>577.52</v>
      </c>
      <c r="AH2629" s="12">
        <v>651.42999999999995</v>
      </c>
      <c r="AI2629" s="12">
        <v>722.85</v>
      </c>
      <c r="AJ2629" s="12">
        <v>792.66</v>
      </c>
      <c r="AK2629" s="12">
        <v>859.59</v>
      </c>
    </row>
    <row r="2630" spans="1:37" s="12" customFormat="1" x14ac:dyDescent="0.3">
      <c r="A2630" s="12" t="str">
        <f t="shared" si="63"/>
        <v>SDGbaseTRAv2_UrbAS_IRTv2QFSXfland</v>
      </c>
      <c r="B2630" s="10" t="s">
        <v>221</v>
      </c>
      <c r="C2630" s="11" t="s">
        <v>283</v>
      </c>
      <c r="D2630" s="15" t="s">
        <v>198</v>
      </c>
      <c r="E2630" s="12" t="s">
        <v>205</v>
      </c>
      <c r="F2630" s="12">
        <v>17.03</v>
      </c>
      <c r="G2630" s="12">
        <v>17.2</v>
      </c>
      <c r="H2630" s="12">
        <v>17.37</v>
      </c>
      <c r="I2630" s="12">
        <v>17.54</v>
      </c>
      <c r="J2630" s="12">
        <v>17.72</v>
      </c>
      <c r="K2630" s="12">
        <v>17.899999999999999</v>
      </c>
      <c r="L2630" s="12">
        <v>18.07</v>
      </c>
      <c r="M2630" s="12">
        <v>18.260000000000002</v>
      </c>
      <c r="N2630" s="12">
        <v>18.440000000000001</v>
      </c>
      <c r="O2630" s="12">
        <v>18.62</v>
      </c>
      <c r="P2630" s="12">
        <v>18.809999999999999</v>
      </c>
      <c r="Q2630" s="12">
        <v>19</v>
      </c>
      <c r="R2630" s="12">
        <v>19.190000000000001</v>
      </c>
      <c r="S2630" s="12">
        <v>19.38</v>
      </c>
      <c r="T2630" s="12">
        <v>19.57</v>
      </c>
      <c r="U2630" s="12">
        <v>19.77</v>
      </c>
      <c r="V2630" s="12">
        <v>19.97</v>
      </c>
      <c r="W2630" s="12">
        <v>20.170000000000002</v>
      </c>
      <c r="X2630" s="12">
        <v>20.37</v>
      </c>
      <c r="Y2630" s="12">
        <v>20.57</v>
      </c>
      <c r="Z2630" s="12">
        <v>20.78</v>
      </c>
      <c r="AA2630" s="12">
        <v>20.98</v>
      </c>
      <c r="AB2630" s="12">
        <v>21.19</v>
      </c>
      <c r="AC2630" s="12">
        <v>21.41</v>
      </c>
      <c r="AD2630" s="12">
        <v>21.62</v>
      </c>
      <c r="AE2630" s="12">
        <v>21.84</v>
      </c>
      <c r="AF2630" s="12">
        <v>22.05</v>
      </c>
      <c r="AG2630" s="12">
        <v>22.28</v>
      </c>
      <c r="AH2630" s="12">
        <v>22.5</v>
      </c>
      <c r="AI2630" s="12">
        <v>22.72</v>
      </c>
      <c r="AJ2630" s="12">
        <v>22.95</v>
      </c>
      <c r="AK2630" s="12">
        <v>23.18</v>
      </c>
    </row>
    <row r="2631" spans="1:37" s="12" customFormat="1" x14ac:dyDescent="0.3">
      <c r="A2631" s="12" t="str">
        <f t="shared" si="63"/>
        <v>SDGbaseTRAv2_UrbAS_IRTv2P_ActivePoptotal</v>
      </c>
      <c r="B2631" s="10" t="s">
        <v>221</v>
      </c>
      <c r="C2631" s="11" t="s">
        <v>283</v>
      </c>
      <c r="D2631" s="15" t="s">
        <v>207</v>
      </c>
      <c r="E2631" s="12" t="s">
        <v>1</v>
      </c>
      <c r="G2631" s="12">
        <v>24292.9</v>
      </c>
      <c r="H2631" s="12">
        <v>24642.6</v>
      </c>
      <c r="I2631" s="12">
        <v>24992.2</v>
      </c>
      <c r="J2631" s="12">
        <v>25341.9</v>
      </c>
      <c r="K2631" s="12">
        <v>25691.599999999999</v>
      </c>
      <c r="L2631" s="12">
        <v>26041.200000000001</v>
      </c>
      <c r="M2631" s="12">
        <v>26390.6</v>
      </c>
      <c r="N2631" s="12">
        <v>26740</v>
      </c>
      <c r="O2631" s="12">
        <v>27089.3</v>
      </c>
      <c r="P2631" s="12">
        <v>27438.7</v>
      </c>
      <c r="Q2631" s="12">
        <v>27788.1</v>
      </c>
      <c r="R2631" s="12">
        <v>28086.2</v>
      </c>
      <c r="S2631" s="12">
        <v>28384.400000000001</v>
      </c>
      <c r="T2631" s="12">
        <v>28682.5</v>
      </c>
      <c r="U2631" s="12">
        <v>28980.7</v>
      </c>
      <c r="V2631" s="12">
        <v>29278.799999999999</v>
      </c>
      <c r="W2631" s="12">
        <v>29514.3</v>
      </c>
      <c r="X2631" s="12">
        <v>29749.7</v>
      </c>
      <c r="Y2631" s="12">
        <v>29985.200000000001</v>
      </c>
      <c r="Z2631" s="12">
        <v>30220.7</v>
      </c>
      <c r="AA2631" s="12">
        <v>30456.1</v>
      </c>
      <c r="AB2631" s="12">
        <v>30638.2</v>
      </c>
      <c r="AC2631" s="12">
        <v>30820.3</v>
      </c>
      <c r="AD2631" s="12">
        <v>31002.3</v>
      </c>
      <c r="AE2631" s="12">
        <v>31184.400000000001</v>
      </c>
      <c r="AF2631" s="12">
        <v>31366.5</v>
      </c>
      <c r="AG2631" s="12">
        <v>31469.200000000001</v>
      </c>
      <c r="AH2631" s="12">
        <v>31571.9</v>
      </c>
      <c r="AI2631" s="12">
        <v>31674.6</v>
      </c>
      <c r="AJ2631" s="12">
        <v>31777.4</v>
      </c>
      <c r="AK2631" s="12">
        <v>31880.1</v>
      </c>
    </row>
    <row r="2632" spans="1:37" s="12" customFormat="1" x14ac:dyDescent="0.3">
      <c r="A2632" s="12" t="str">
        <f t="shared" si="63"/>
        <v>SDGbaseTRAv2_UrbAS_IRTv2P_WAgePoptotal</v>
      </c>
      <c r="B2632" s="10" t="s">
        <v>221</v>
      </c>
      <c r="C2632" s="11" t="s">
        <v>283</v>
      </c>
      <c r="D2632" s="15" t="s">
        <v>208</v>
      </c>
      <c r="E2632" s="12" t="s">
        <v>1</v>
      </c>
      <c r="G2632" s="12">
        <v>38959.5</v>
      </c>
      <c r="H2632" s="12">
        <v>39520.300000000003</v>
      </c>
      <c r="I2632" s="12">
        <v>40081.1</v>
      </c>
      <c r="J2632" s="12">
        <v>40641.9</v>
      </c>
      <c r="K2632" s="12">
        <v>41202.699999999997</v>
      </c>
      <c r="L2632" s="12">
        <v>41763.4</v>
      </c>
      <c r="M2632" s="12">
        <v>42323.7</v>
      </c>
      <c r="N2632" s="12">
        <v>42884</v>
      </c>
      <c r="O2632" s="12">
        <v>43444.3</v>
      </c>
      <c r="P2632" s="12">
        <v>44004.6</v>
      </c>
      <c r="Q2632" s="12">
        <v>44564.9</v>
      </c>
      <c r="R2632" s="12">
        <v>45043.1</v>
      </c>
      <c r="S2632" s="12">
        <v>45521.2</v>
      </c>
      <c r="T2632" s="12">
        <v>45999.4</v>
      </c>
      <c r="U2632" s="12">
        <v>46477.5</v>
      </c>
      <c r="V2632" s="12">
        <v>46955.7</v>
      </c>
      <c r="W2632" s="12">
        <v>47333.3</v>
      </c>
      <c r="X2632" s="12">
        <v>47710.9</v>
      </c>
      <c r="Y2632" s="12">
        <v>48088.6</v>
      </c>
      <c r="Z2632" s="12">
        <v>48466.2</v>
      </c>
      <c r="AA2632" s="12">
        <v>48843.8</v>
      </c>
      <c r="AB2632" s="12">
        <v>49135.8</v>
      </c>
      <c r="AC2632" s="12">
        <v>49427.8</v>
      </c>
      <c r="AD2632" s="12">
        <v>49719.8</v>
      </c>
      <c r="AE2632" s="12">
        <v>50011.8</v>
      </c>
      <c r="AF2632" s="12">
        <v>50303.8</v>
      </c>
      <c r="AG2632" s="12">
        <v>50468.5</v>
      </c>
      <c r="AH2632" s="12">
        <v>50633.3</v>
      </c>
      <c r="AI2632" s="12">
        <v>50798</v>
      </c>
      <c r="AJ2632" s="12">
        <v>50962.7</v>
      </c>
      <c r="AK2632" s="12">
        <v>51127.5</v>
      </c>
    </row>
    <row r="2633" spans="1:37" s="12" customFormat="1" x14ac:dyDescent="0.3">
      <c r="A2633" s="12" t="str">
        <f t="shared" si="63"/>
        <v>SDGbaseTRAv2_UrbAS_IRTv2C_BroadUnEmpRatetotal</v>
      </c>
      <c r="B2633" s="10" t="s">
        <v>221</v>
      </c>
      <c r="C2633" s="11" t="s">
        <v>283</v>
      </c>
      <c r="D2633" s="15" t="s">
        <v>209</v>
      </c>
      <c r="E2633" s="12" t="s">
        <v>1</v>
      </c>
      <c r="G2633" s="12">
        <v>0.37</v>
      </c>
      <c r="H2633" s="12">
        <v>0.36</v>
      </c>
      <c r="I2633" s="12">
        <v>0.35</v>
      </c>
      <c r="J2633" s="12">
        <v>0.34</v>
      </c>
      <c r="K2633" s="12">
        <v>0.34</v>
      </c>
      <c r="L2633" s="12">
        <v>0.33</v>
      </c>
      <c r="M2633" s="12">
        <v>0.32</v>
      </c>
      <c r="N2633" s="12">
        <v>0.32</v>
      </c>
      <c r="O2633" s="12">
        <v>0.31</v>
      </c>
      <c r="P2633" s="12">
        <v>0.3</v>
      </c>
      <c r="Q2633" s="12">
        <v>0.28999999999999998</v>
      </c>
      <c r="R2633" s="12">
        <v>0.28000000000000003</v>
      </c>
      <c r="S2633" s="12">
        <v>0.27</v>
      </c>
      <c r="T2633" s="12">
        <v>0.25</v>
      </c>
      <c r="U2633" s="12">
        <v>0.24</v>
      </c>
      <c r="V2633" s="12">
        <v>0.22</v>
      </c>
      <c r="W2633" s="12">
        <v>0.2</v>
      </c>
      <c r="X2633" s="12">
        <v>0.18</v>
      </c>
      <c r="Y2633" s="12">
        <v>0.16</v>
      </c>
      <c r="Z2633" s="12">
        <v>0.15</v>
      </c>
      <c r="AA2633" s="12">
        <v>0.14000000000000001</v>
      </c>
      <c r="AB2633" s="12">
        <v>0.12</v>
      </c>
      <c r="AC2633" s="12">
        <v>0.1</v>
      </c>
      <c r="AD2633" s="12">
        <v>0.08</v>
      </c>
      <c r="AE2633" s="12">
        <v>0.06</v>
      </c>
      <c r="AF2633" s="12">
        <v>0.04</v>
      </c>
      <c r="AG2633" s="12">
        <v>0.01</v>
      </c>
      <c r="AH2633" s="12">
        <v>-0.01</v>
      </c>
      <c r="AI2633" s="12">
        <v>-0.02</v>
      </c>
      <c r="AJ2633" s="12">
        <v>-0.02</v>
      </c>
      <c r="AK2633" s="12">
        <v>-0.02</v>
      </c>
    </row>
    <row r="2634" spans="1:37" s="12" customFormat="1" x14ac:dyDescent="0.3">
      <c r="A2634" s="12" t="str">
        <f t="shared" si="63"/>
        <v>SDGbaseTRAv2_UrbAS_IRTv2C_LabForceParttotal</v>
      </c>
      <c r="B2634" s="10" t="s">
        <v>221</v>
      </c>
      <c r="C2634" s="11" t="s">
        <v>283</v>
      </c>
      <c r="D2634" s="15" t="s">
        <v>210</v>
      </c>
      <c r="E2634" s="12" t="s">
        <v>1</v>
      </c>
      <c r="G2634" s="12">
        <v>0.39</v>
      </c>
      <c r="H2634" s="12">
        <v>0.4</v>
      </c>
      <c r="I2634" s="12">
        <v>0.41</v>
      </c>
      <c r="J2634" s="12">
        <v>0.41</v>
      </c>
      <c r="K2634" s="12">
        <v>0.41</v>
      </c>
      <c r="L2634" s="12">
        <v>0.42</v>
      </c>
      <c r="M2634" s="12">
        <v>0.42</v>
      </c>
      <c r="N2634" s="12">
        <v>0.43</v>
      </c>
      <c r="O2634" s="12">
        <v>0.43</v>
      </c>
      <c r="P2634" s="12">
        <v>0.44</v>
      </c>
      <c r="Q2634" s="12">
        <v>0.44</v>
      </c>
      <c r="R2634" s="12">
        <v>0.45</v>
      </c>
      <c r="S2634" s="12">
        <v>0.46</v>
      </c>
      <c r="T2634" s="12">
        <v>0.47</v>
      </c>
      <c r="U2634" s="12">
        <v>0.48</v>
      </c>
      <c r="V2634" s="12">
        <v>0.49</v>
      </c>
      <c r="W2634" s="12">
        <v>0.5</v>
      </c>
      <c r="X2634" s="12">
        <v>0.51</v>
      </c>
      <c r="Y2634" s="12">
        <v>0.52</v>
      </c>
      <c r="Z2634" s="12">
        <v>0.53</v>
      </c>
      <c r="AA2634" s="12">
        <v>0.54</v>
      </c>
      <c r="AB2634" s="12">
        <v>0.55000000000000004</v>
      </c>
      <c r="AC2634" s="12">
        <v>0.56000000000000005</v>
      </c>
      <c r="AD2634" s="12">
        <v>0.56999999999999995</v>
      </c>
      <c r="AE2634" s="12">
        <v>0.59</v>
      </c>
      <c r="AF2634" s="12">
        <v>0.6</v>
      </c>
      <c r="AG2634" s="12">
        <v>0.62</v>
      </c>
      <c r="AH2634" s="12">
        <v>0.63</v>
      </c>
      <c r="AI2634" s="12">
        <v>0.63</v>
      </c>
      <c r="AJ2634" s="12">
        <v>0.64</v>
      </c>
      <c r="AK2634" s="12">
        <v>0.64</v>
      </c>
    </row>
    <row r="2635" spans="1:37" s="12" customFormat="1" x14ac:dyDescent="0.3">
      <c r="A2635" s="12" t="str">
        <f t="shared" si="63"/>
        <v>SDGbaseTRAv2_UrbAS_IRTv2QVAXaawhe</v>
      </c>
      <c r="B2635" s="10" t="s">
        <v>221</v>
      </c>
      <c r="C2635" s="11" t="s">
        <v>283</v>
      </c>
      <c r="D2635" s="15" t="s">
        <v>211</v>
      </c>
      <c r="E2635" s="12" t="s">
        <v>4</v>
      </c>
      <c r="F2635" s="12">
        <v>2.66</v>
      </c>
      <c r="G2635" s="12">
        <v>2.64</v>
      </c>
      <c r="H2635" s="12">
        <v>2.7</v>
      </c>
      <c r="I2635" s="12">
        <v>2.73</v>
      </c>
      <c r="J2635" s="12">
        <v>2.77</v>
      </c>
      <c r="K2635" s="12">
        <v>2.8</v>
      </c>
      <c r="L2635" s="12">
        <v>2.84</v>
      </c>
      <c r="M2635" s="12">
        <v>2.87</v>
      </c>
      <c r="N2635" s="12">
        <v>2.91</v>
      </c>
      <c r="O2635" s="12">
        <v>2.97</v>
      </c>
      <c r="P2635" s="12">
        <v>3.02</v>
      </c>
      <c r="Q2635" s="12">
        <v>3.05</v>
      </c>
      <c r="R2635" s="12">
        <v>3.1</v>
      </c>
      <c r="S2635" s="12">
        <v>3.15</v>
      </c>
      <c r="T2635" s="12">
        <v>3.2</v>
      </c>
      <c r="U2635" s="12">
        <v>3.25</v>
      </c>
      <c r="V2635" s="12">
        <v>3.3</v>
      </c>
      <c r="W2635" s="12">
        <v>3.34</v>
      </c>
      <c r="X2635" s="12">
        <v>3.39</v>
      </c>
      <c r="Y2635" s="12">
        <v>3.43</v>
      </c>
      <c r="Z2635" s="12">
        <v>3.47</v>
      </c>
      <c r="AA2635" s="12">
        <v>3.52</v>
      </c>
      <c r="AB2635" s="12">
        <v>3.58</v>
      </c>
      <c r="AC2635" s="12">
        <v>3.62</v>
      </c>
      <c r="AD2635" s="12">
        <v>3.67</v>
      </c>
      <c r="AE2635" s="12">
        <v>3.71</v>
      </c>
      <c r="AF2635" s="12">
        <v>3.76</v>
      </c>
      <c r="AG2635" s="12">
        <v>3.8</v>
      </c>
      <c r="AH2635" s="12">
        <v>3.8</v>
      </c>
      <c r="AI2635" s="12">
        <v>3.79</v>
      </c>
      <c r="AJ2635" s="12">
        <v>3.78</v>
      </c>
      <c r="AK2635" s="12">
        <v>3.77</v>
      </c>
    </row>
    <row r="2636" spans="1:37" s="12" customFormat="1" x14ac:dyDescent="0.3">
      <c r="A2636" s="12" t="str">
        <f t="shared" si="63"/>
        <v>SDGbaseTRAv2_UrbAS_IRTv2QVAXaamai</v>
      </c>
      <c r="B2636" s="10" t="s">
        <v>221</v>
      </c>
      <c r="C2636" s="11" t="s">
        <v>283</v>
      </c>
      <c r="D2636" s="15" t="s">
        <v>211</v>
      </c>
      <c r="E2636" s="12" t="s">
        <v>5</v>
      </c>
      <c r="F2636" s="12">
        <v>11.93</v>
      </c>
      <c r="G2636" s="12">
        <v>11.8</v>
      </c>
      <c r="H2636" s="12">
        <v>12.08</v>
      </c>
      <c r="I2636" s="12">
        <v>12.25</v>
      </c>
      <c r="J2636" s="12">
        <v>12.47</v>
      </c>
      <c r="K2636" s="12">
        <v>12.64</v>
      </c>
      <c r="L2636" s="12">
        <v>12.82</v>
      </c>
      <c r="M2636" s="12">
        <v>12.98</v>
      </c>
      <c r="N2636" s="12">
        <v>13.15</v>
      </c>
      <c r="O2636" s="12">
        <v>13.55</v>
      </c>
      <c r="P2636" s="12">
        <v>13.79</v>
      </c>
      <c r="Q2636" s="12">
        <v>13.95</v>
      </c>
      <c r="R2636" s="12">
        <v>14.19</v>
      </c>
      <c r="S2636" s="12">
        <v>14.4</v>
      </c>
      <c r="T2636" s="12">
        <v>14.6</v>
      </c>
      <c r="U2636" s="12">
        <v>14.84</v>
      </c>
      <c r="V2636" s="12">
        <v>15.02</v>
      </c>
      <c r="W2636" s="12">
        <v>15.2</v>
      </c>
      <c r="X2636" s="12">
        <v>15.38</v>
      </c>
      <c r="Y2636" s="12">
        <v>15.56</v>
      </c>
      <c r="Z2636" s="12">
        <v>15.76</v>
      </c>
      <c r="AA2636" s="12">
        <v>15.97</v>
      </c>
      <c r="AB2636" s="12">
        <v>16.239999999999998</v>
      </c>
      <c r="AC2636" s="12">
        <v>16.43</v>
      </c>
      <c r="AD2636" s="12">
        <v>16.62</v>
      </c>
      <c r="AE2636" s="12">
        <v>16.82</v>
      </c>
      <c r="AF2636" s="12">
        <v>17.02</v>
      </c>
      <c r="AG2636" s="12">
        <v>17.149999999999999</v>
      </c>
      <c r="AH2636" s="12">
        <v>17.04</v>
      </c>
      <c r="AI2636" s="12">
        <v>16.93</v>
      </c>
      <c r="AJ2636" s="12">
        <v>16.829999999999998</v>
      </c>
      <c r="AK2636" s="12">
        <v>16.71</v>
      </c>
    </row>
    <row r="2637" spans="1:37" s="12" customFormat="1" x14ac:dyDescent="0.3">
      <c r="A2637" s="12" t="str">
        <f t="shared" si="63"/>
        <v>SDGbaseTRAv2_UrbAS_IRTv2QVAXaaoce</v>
      </c>
      <c r="B2637" s="10" t="s">
        <v>221</v>
      </c>
      <c r="C2637" s="11" t="s">
        <v>283</v>
      </c>
      <c r="D2637" s="15" t="s">
        <v>211</v>
      </c>
      <c r="E2637" s="12" t="s">
        <v>6</v>
      </c>
      <c r="F2637" s="12">
        <v>0.82</v>
      </c>
      <c r="G2637" s="12">
        <v>0.81</v>
      </c>
      <c r="H2637" s="12">
        <v>0.83</v>
      </c>
      <c r="I2637" s="12">
        <v>0.84</v>
      </c>
      <c r="J2637" s="12">
        <v>0.85</v>
      </c>
      <c r="K2637" s="12">
        <v>0.86</v>
      </c>
      <c r="L2637" s="12">
        <v>0.87</v>
      </c>
      <c r="M2637" s="12">
        <v>0.88</v>
      </c>
      <c r="N2637" s="12">
        <v>0.9</v>
      </c>
      <c r="O2637" s="12">
        <v>0.92</v>
      </c>
      <c r="P2637" s="12">
        <v>0.93</v>
      </c>
      <c r="Q2637" s="12">
        <v>0.95</v>
      </c>
      <c r="R2637" s="12">
        <v>0.96</v>
      </c>
      <c r="S2637" s="12">
        <v>0.98</v>
      </c>
      <c r="T2637" s="12">
        <v>1</v>
      </c>
      <c r="U2637" s="12">
        <v>1.01</v>
      </c>
      <c r="V2637" s="12">
        <v>1.03</v>
      </c>
      <c r="W2637" s="12">
        <v>1.05</v>
      </c>
      <c r="X2637" s="12">
        <v>1.06</v>
      </c>
      <c r="Y2637" s="12">
        <v>1.08</v>
      </c>
      <c r="Z2637" s="12">
        <v>1.0900000000000001</v>
      </c>
      <c r="AA2637" s="12">
        <v>1.1100000000000001</v>
      </c>
      <c r="AB2637" s="12">
        <v>1.1299999999999999</v>
      </c>
      <c r="AC2637" s="12">
        <v>1.1399999999999999</v>
      </c>
      <c r="AD2637" s="12">
        <v>1.1599999999999999</v>
      </c>
      <c r="AE2637" s="12">
        <v>1.18</v>
      </c>
      <c r="AF2637" s="12">
        <v>1.19</v>
      </c>
      <c r="AG2637" s="12">
        <v>1.21</v>
      </c>
      <c r="AH2637" s="12">
        <v>1.21</v>
      </c>
      <c r="AI2637" s="12">
        <v>1.21</v>
      </c>
      <c r="AJ2637" s="12">
        <v>1.21</v>
      </c>
      <c r="AK2637" s="12">
        <v>1.2</v>
      </c>
    </row>
    <row r="2638" spans="1:37" s="12" customFormat="1" x14ac:dyDescent="0.3">
      <c r="A2638" s="12" t="str">
        <f t="shared" si="63"/>
        <v>SDGbaseTRAv2_UrbAS_IRTv2QVAXaaveg</v>
      </c>
      <c r="B2638" s="10" t="s">
        <v>221</v>
      </c>
      <c r="C2638" s="11" t="s">
        <v>283</v>
      </c>
      <c r="D2638" s="15" t="s">
        <v>211</v>
      </c>
      <c r="E2638" s="12" t="s">
        <v>7</v>
      </c>
      <c r="F2638" s="12">
        <v>6.73</v>
      </c>
      <c r="G2638" s="12">
        <v>6.43</v>
      </c>
      <c r="H2638" s="12">
        <v>6.53</v>
      </c>
      <c r="I2638" s="12">
        <v>6.63</v>
      </c>
      <c r="J2638" s="12">
        <v>6.74</v>
      </c>
      <c r="K2638" s="12">
        <v>6.8</v>
      </c>
      <c r="L2638" s="12">
        <v>6.88</v>
      </c>
      <c r="M2638" s="12">
        <v>6.93</v>
      </c>
      <c r="N2638" s="12">
        <v>6.99</v>
      </c>
      <c r="O2638" s="12">
        <v>7.13</v>
      </c>
      <c r="P2638" s="12">
        <v>7.2</v>
      </c>
      <c r="Q2638" s="12">
        <v>7.24</v>
      </c>
      <c r="R2638" s="12">
        <v>7.36</v>
      </c>
      <c r="S2638" s="12">
        <v>7.48</v>
      </c>
      <c r="T2638" s="12">
        <v>7.58</v>
      </c>
      <c r="U2638" s="12">
        <v>7.71</v>
      </c>
      <c r="V2638" s="12">
        <v>7.81</v>
      </c>
      <c r="W2638" s="12">
        <v>7.9</v>
      </c>
      <c r="X2638" s="12">
        <v>8</v>
      </c>
      <c r="Y2638" s="12">
        <v>8.1</v>
      </c>
      <c r="Z2638" s="12">
        <v>8.19</v>
      </c>
      <c r="AA2638" s="12">
        <v>8.27</v>
      </c>
      <c r="AB2638" s="12">
        <v>8.4499999999999993</v>
      </c>
      <c r="AC2638" s="12">
        <v>8.5500000000000007</v>
      </c>
      <c r="AD2638" s="12">
        <v>8.65</v>
      </c>
      <c r="AE2638" s="12">
        <v>8.76</v>
      </c>
      <c r="AF2638" s="12">
        <v>8.8800000000000008</v>
      </c>
      <c r="AG2638" s="12">
        <v>9.0299999999999994</v>
      </c>
      <c r="AH2638" s="12">
        <v>8.99</v>
      </c>
      <c r="AI2638" s="12">
        <v>8.9700000000000006</v>
      </c>
      <c r="AJ2638" s="12">
        <v>8.9600000000000009</v>
      </c>
      <c r="AK2638" s="12">
        <v>8.94</v>
      </c>
    </row>
    <row r="2639" spans="1:37" s="12" customFormat="1" x14ac:dyDescent="0.3">
      <c r="A2639" s="12" t="str">
        <f t="shared" si="63"/>
        <v>SDGbaseTRAv2_UrbAS_IRTv2QVAXaaofr</v>
      </c>
      <c r="B2639" s="10" t="s">
        <v>221</v>
      </c>
      <c r="C2639" s="11" t="s">
        <v>283</v>
      </c>
      <c r="D2639" s="15" t="s">
        <v>211</v>
      </c>
      <c r="E2639" s="12" t="s">
        <v>8</v>
      </c>
      <c r="F2639" s="12">
        <v>13</v>
      </c>
      <c r="G2639" s="12">
        <v>12.57</v>
      </c>
      <c r="H2639" s="12">
        <v>12.95</v>
      </c>
      <c r="I2639" s="12">
        <v>13.12</v>
      </c>
      <c r="J2639" s="12">
        <v>13.37</v>
      </c>
      <c r="K2639" s="12">
        <v>13.57</v>
      </c>
      <c r="L2639" s="12">
        <v>13.8</v>
      </c>
      <c r="M2639" s="12">
        <v>13.99</v>
      </c>
      <c r="N2639" s="12">
        <v>14.19</v>
      </c>
      <c r="O2639" s="12">
        <v>14.92</v>
      </c>
      <c r="P2639" s="12">
        <v>15.22</v>
      </c>
      <c r="Q2639" s="12">
        <v>15.39</v>
      </c>
      <c r="R2639" s="12">
        <v>15.7</v>
      </c>
      <c r="S2639" s="12">
        <v>16.010000000000002</v>
      </c>
      <c r="T2639" s="12">
        <v>16.32</v>
      </c>
      <c r="U2639" s="12">
        <v>16.66</v>
      </c>
      <c r="V2639" s="12">
        <v>16.96</v>
      </c>
      <c r="W2639" s="12">
        <v>17.27</v>
      </c>
      <c r="X2639" s="12">
        <v>17.55</v>
      </c>
      <c r="Y2639" s="12">
        <v>17.84</v>
      </c>
      <c r="Z2639" s="12">
        <v>18.07</v>
      </c>
      <c r="AA2639" s="12">
        <v>18.32</v>
      </c>
      <c r="AB2639" s="12">
        <v>18.809999999999999</v>
      </c>
      <c r="AC2639" s="12">
        <v>19.149999999999999</v>
      </c>
      <c r="AD2639" s="12">
        <v>19.46</v>
      </c>
      <c r="AE2639" s="12">
        <v>19.77</v>
      </c>
      <c r="AF2639" s="12">
        <v>20.09</v>
      </c>
      <c r="AG2639" s="12">
        <v>20.45</v>
      </c>
      <c r="AH2639" s="12">
        <v>20.38</v>
      </c>
      <c r="AI2639" s="12">
        <v>20.21</v>
      </c>
      <c r="AJ2639" s="12">
        <v>20.07</v>
      </c>
      <c r="AK2639" s="12">
        <v>19.88</v>
      </c>
    </row>
    <row r="2640" spans="1:37" s="12" customFormat="1" x14ac:dyDescent="0.3">
      <c r="A2640" s="12" t="str">
        <f t="shared" si="63"/>
        <v>SDGbaseTRAv2_UrbAS_IRTv2QVAXaagra</v>
      </c>
      <c r="B2640" s="10" t="s">
        <v>221</v>
      </c>
      <c r="C2640" s="11" t="s">
        <v>283</v>
      </c>
      <c r="D2640" s="15" t="s">
        <v>211</v>
      </c>
      <c r="E2640" s="12" t="s">
        <v>9</v>
      </c>
      <c r="F2640" s="12">
        <v>6.2</v>
      </c>
      <c r="G2640" s="12">
        <v>6.02</v>
      </c>
      <c r="H2640" s="12">
        <v>6.27</v>
      </c>
      <c r="I2640" s="12">
        <v>6.34</v>
      </c>
      <c r="J2640" s="12">
        <v>6.44</v>
      </c>
      <c r="K2640" s="12">
        <v>6.56</v>
      </c>
      <c r="L2640" s="12">
        <v>6.69</v>
      </c>
      <c r="M2640" s="12">
        <v>6.83</v>
      </c>
      <c r="N2640" s="12">
        <v>6.98</v>
      </c>
      <c r="O2640" s="12">
        <v>7.46</v>
      </c>
      <c r="P2640" s="12">
        <v>7.69</v>
      </c>
      <c r="Q2640" s="12">
        <v>7.83</v>
      </c>
      <c r="R2640" s="12">
        <v>8.02</v>
      </c>
      <c r="S2640" s="12">
        <v>8.2200000000000006</v>
      </c>
      <c r="T2640" s="12">
        <v>8.44</v>
      </c>
      <c r="U2640" s="12">
        <v>8.69</v>
      </c>
      <c r="V2640" s="12">
        <v>8.9</v>
      </c>
      <c r="W2640" s="12">
        <v>9.14</v>
      </c>
      <c r="X2640" s="12">
        <v>9.4</v>
      </c>
      <c r="Y2640" s="12">
        <v>9.6300000000000008</v>
      </c>
      <c r="Z2640" s="12">
        <v>9.9</v>
      </c>
      <c r="AA2640" s="12">
        <v>10.18</v>
      </c>
      <c r="AB2640" s="12">
        <v>10.5</v>
      </c>
      <c r="AC2640" s="12">
        <v>10.76</v>
      </c>
      <c r="AD2640" s="12">
        <v>11.01</v>
      </c>
      <c r="AE2640" s="12">
        <v>11.24</v>
      </c>
      <c r="AF2640" s="12">
        <v>11.48</v>
      </c>
      <c r="AG2640" s="12">
        <v>11.62</v>
      </c>
      <c r="AH2640" s="12">
        <v>11.65</v>
      </c>
      <c r="AI2640" s="12">
        <v>11.57</v>
      </c>
      <c r="AJ2640" s="12">
        <v>11.47</v>
      </c>
      <c r="AK2640" s="12">
        <v>11.35</v>
      </c>
    </row>
    <row r="2641" spans="1:37" s="12" customFormat="1" x14ac:dyDescent="0.3">
      <c r="A2641" s="12" t="str">
        <f t="shared" si="63"/>
        <v>SDGbaseTRAv2_UrbAS_IRTv2QVAXaaoil</v>
      </c>
      <c r="B2641" s="10" t="s">
        <v>221</v>
      </c>
      <c r="C2641" s="11" t="s">
        <v>283</v>
      </c>
      <c r="D2641" s="15" t="s">
        <v>211</v>
      </c>
      <c r="E2641" s="12" t="s">
        <v>10</v>
      </c>
      <c r="F2641" s="12">
        <v>5.45</v>
      </c>
      <c r="G2641" s="12">
        <v>5.35</v>
      </c>
      <c r="H2641" s="12">
        <v>5.45</v>
      </c>
      <c r="I2641" s="12">
        <v>5.52</v>
      </c>
      <c r="J2641" s="12">
        <v>5.6</v>
      </c>
      <c r="K2641" s="12">
        <v>5.67</v>
      </c>
      <c r="L2641" s="12">
        <v>5.75</v>
      </c>
      <c r="M2641" s="12">
        <v>5.82</v>
      </c>
      <c r="N2641" s="12">
        <v>5.89</v>
      </c>
      <c r="O2641" s="12">
        <v>6.01</v>
      </c>
      <c r="P2641" s="12">
        <v>6.1</v>
      </c>
      <c r="Q2641" s="12">
        <v>6.18</v>
      </c>
      <c r="R2641" s="12">
        <v>6.29</v>
      </c>
      <c r="S2641" s="12">
        <v>6.41</v>
      </c>
      <c r="T2641" s="12">
        <v>6.52</v>
      </c>
      <c r="U2641" s="12">
        <v>6.65</v>
      </c>
      <c r="V2641" s="12">
        <v>6.75</v>
      </c>
      <c r="W2641" s="12">
        <v>6.86</v>
      </c>
      <c r="X2641" s="12">
        <v>6.98</v>
      </c>
      <c r="Y2641" s="12">
        <v>7.09</v>
      </c>
      <c r="Z2641" s="12">
        <v>7.2</v>
      </c>
      <c r="AA2641" s="12">
        <v>7.31</v>
      </c>
      <c r="AB2641" s="12">
        <v>7.45</v>
      </c>
      <c r="AC2641" s="12">
        <v>7.57</v>
      </c>
      <c r="AD2641" s="12">
        <v>7.68</v>
      </c>
      <c r="AE2641" s="12">
        <v>7.79</v>
      </c>
      <c r="AF2641" s="12">
        <v>7.91</v>
      </c>
      <c r="AG2641" s="12">
        <v>8.0399999999999991</v>
      </c>
      <c r="AH2641" s="12">
        <v>8.0399999999999991</v>
      </c>
      <c r="AI2641" s="12">
        <v>8.06</v>
      </c>
      <c r="AJ2641" s="12">
        <v>8.07</v>
      </c>
      <c r="AK2641" s="12">
        <v>8.07</v>
      </c>
    </row>
    <row r="2642" spans="1:37" s="12" customFormat="1" x14ac:dyDescent="0.3">
      <c r="A2642" s="12" t="str">
        <f t="shared" si="63"/>
        <v>SDGbaseTRAv2_UrbAS_IRTv2QVAXaatub</v>
      </c>
      <c r="B2642" s="10" t="s">
        <v>221</v>
      </c>
      <c r="C2642" s="11" t="s">
        <v>283</v>
      </c>
      <c r="D2642" s="15" t="s">
        <v>211</v>
      </c>
      <c r="E2642" s="12" t="s">
        <v>11</v>
      </c>
      <c r="F2642" s="12">
        <v>2.95</v>
      </c>
      <c r="G2642" s="12">
        <v>2.82</v>
      </c>
      <c r="H2642" s="12">
        <v>2.87</v>
      </c>
      <c r="I2642" s="12">
        <v>2.91</v>
      </c>
      <c r="J2642" s="12">
        <v>2.96</v>
      </c>
      <c r="K2642" s="12">
        <v>2.99</v>
      </c>
      <c r="L2642" s="12">
        <v>3.03</v>
      </c>
      <c r="M2642" s="12">
        <v>3.06</v>
      </c>
      <c r="N2642" s="12">
        <v>3.09</v>
      </c>
      <c r="O2642" s="12">
        <v>3.16</v>
      </c>
      <c r="P2642" s="12">
        <v>3.19</v>
      </c>
      <c r="Q2642" s="12">
        <v>3.22</v>
      </c>
      <c r="R2642" s="12">
        <v>3.28</v>
      </c>
      <c r="S2642" s="12">
        <v>3.33</v>
      </c>
      <c r="T2642" s="12">
        <v>3.39</v>
      </c>
      <c r="U2642" s="12">
        <v>3.45</v>
      </c>
      <c r="V2642" s="12">
        <v>3.49</v>
      </c>
      <c r="W2642" s="12">
        <v>3.54</v>
      </c>
      <c r="X2642" s="12">
        <v>3.59</v>
      </c>
      <c r="Y2642" s="12">
        <v>3.64</v>
      </c>
      <c r="Z2642" s="12">
        <v>3.67</v>
      </c>
      <c r="AA2642" s="12">
        <v>3.71</v>
      </c>
      <c r="AB2642" s="12">
        <v>3.8</v>
      </c>
      <c r="AC2642" s="12">
        <v>3.84</v>
      </c>
      <c r="AD2642" s="12">
        <v>3.89</v>
      </c>
      <c r="AE2642" s="12">
        <v>3.94</v>
      </c>
      <c r="AF2642" s="12">
        <v>4</v>
      </c>
      <c r="AG2642" s="12">
        <v>4.0599999999999996</v>
      </c>
      <c r="AH2642" s="12">
        <v>4.0199999999999996</v>
      </c>
      <c r="AI2642" s="12">
        <v>3.99</v>
      </c>
      <c r="AJ2642" s="12">
        <v>3.96</v>
      </c>
      <c r="AK2642" s="12">
        <v>3.93</v>
      </c>
    </row>
    <row r="2643" spans="1:37" s="12" customFormat="1" x14ac:dyDescent="0.3">
      <c r="A2643" s="12" t="str">
        <f t="shared" si="63"/>
        <v>SDGbaseTRAv2_UrbAS_IRTv2QVAXaapul</v>
      </c>
      <c r="B2643" s="10" t="s">
        <v>221</v>
      </c>
      <c r="C2643" s="11" t="s">
        <v>283</v>
      </c>
      <c r="D2643" s="15" t="s">
        <v>211</v>
      </c>
      <c r="E2643" s="12" t="s">
        <v>12</v>
      </c>
      <c r="F2643" s="12">
        <v>0.52</v>
      </c>
      <c r="G2643" s="12">
        <v>0.52</v>
      </c>
      <c r="H2643" s="12">
        <v>0.52</v>
      </c>
      <c r="I2643" s="12">
        <v>0.53</v>
      </c>
      <c r="J2643" s="12">
        <v>0.54</v>
      </c>
      <c r="K2643" s="12">
        <v>0.55000000000000004</v>
      </c>
      <c r="L2643" s="12">
        <v>0.55000000000000004</v>
      </c>
      <c r="M2643" s="12">
        <v>0.56000000000000005</v>
      </c>
      <c r="N2643" s="12">
        <v>0.56000000000000005</v>
      </c>
      <c r="O2643" s="12">
        <v>0.56999999999999995</v>
      </c>
      <c r="P2643" s="12">
        <v>0.57999999999999996</v>
      </c>
      <c r="Q2643" s="12">
        <v>0.57999999999999996</v>
      </c>
      <c r="R2643" s="12">
        <v>0.59</v>
      </c>
      <c r="S2643" s="12">
        <v>0.6</v>
      </c>
      <c r="T2643" s="12">
        <v>0.61</v>
      </c>
      <c r="U2643" s="12">
        <v>0.62</v>
      </c>
      <c r="V2643" s="12">
        <v>0.62</v>
      </c>
      <c r="W2643" s="12">
        <v>0.63</v>
      </c>
      <c r="X2643" s="12">
        <v>0.64</v>
      </c>
      <c r="Y2643" s="12">
        <v>0.65</v>
      </c>
      <c r="Z2643" s="12">
        <v>0.65</v>
      </c>
      <c r="AA2643" s="12">
        <v>0.66</v>
      </c>
      <c r="AB2643" s="12">
        <v>0.67</v>
      </c>
      <c r="AC2643" s="12">
        <v>0.68</v>
      </c>
      <c r="AD2643" s="12">
        <v>0.69</v>
      </c>
      <c r="AE2643" s="12">
        <v>0.7</v>
      </c>
      <c r="AF2643" s="12">
        <v>0.71</v>
      </c>
      <c r="AG2643" s="12">
        <v>0.72</v>
      </c>
      <c r="AH2643" s="12">
        <v>0.72</v>
      </c>
      <c r="AI2643" s="12">
        <v>0.72</v>
      </c>
      <c r="AJ2643" s="12">
        <v>0.72</v>
      </c>
      <c r="AK2643" s="12">
        <v>0.72</v>
      </c>
    </row>
    <row r="2644" spans="1:37" s="12" customFormat="1" x14ac:dyDescent="0.3">
      <c r="A2644" s="12" t="str">
        <f t="shared" si="63"/>
        <v>SDGbaseTRAv2_UrbAS_IRTv2QVAXaasug</v>
      </c>
      <c r="B2644" s="10" t="s">
        <v>221</v>
      </c>
      <c r="C2644" s="11" t="s">
        <v>283</v>
      </c>
      <c r="D2644" s="15" t="s">
        <v>211</v>
      </c>
      <c r="E2644" s="12" t="s">
        <v>13</v>
      </c>
      <c r="F2644" s="12">
        <v>3.82</v>
      </c>
      <c r="G2644" s="12">
        <v>3.74</v>
      </c>
      <c r="H2644" s="12">
        <v>3.8</v>
      </c>
      <c r="I2644" s="12">
        <v>3.85</v>
      </c>
      <c r="J2644" s="12">
        <v>3.91</v>
      </c>
      <c r="K2644" s="12">
        <v>3.95</v>
      </c>
      <c r="L2644" s="12">
        <v>4</v>
      </c>
      <c r="M2644" s="12">
        <v>4.03</v>
      </c>
      <c r="N2644" s="12">
        <v>4.07</v>
      </c>
      <c r="O2644" s="12">
        <v>4.18</v>
      </c>
      <c r="P2644" s="12">
        <v>4.22</v>
      </c>
      <c r="Q2644" s="12">
        <v>4.24</v>
      </c>
      <c r="R2644" s="12">
        <v>4.3</v>
      </c>
      <c r="S2644" s="12">
        <v>4.3499999999999996</v>
      </c>
      <c r="T2644" s="12">
        <v>4.4000000000000004</v>
      </c>
      <c r="U2644" s="12">
        <v>4.46</v>
      </c>
      <c r="V2644" s="12">
        <v>4.5</v>
      </c>
      <c r="W2644" s="12">
        <v>4.55</v>
      </c>
      <c r="X2644" s="12">
        <v>4.5999999999999996</v>
      </c>
      <c r="Y2644" s="12">
        <v>4.6500000000000004</v>
      </c>
      <c r="Z2644" s="12">
        <v>4.71</v>
      </c>
      <c r="AA2644" s="12">
        <v>4.76</v>
      </c>
      <c r="AB2644" s="12">
        <v>4.83</v>
      </c>
      <c r="AC2644" s="12">
        <v>4.87</v>
      </c>
      <c r="AD2644" s="12">
        <v>4.9000000000000004</v>
      </c>
      <c r="AE2644" s="12">
        <v>4.9400000000000004</v>
      </c>
      <c r="AF2644" s="12">
        <v>4.99</v>
      </c>
      <c r="AG2644" s="12">
        <v>5.04</v>
      </c>
      <c r="AH2644" s="12">
        <v>5.03</v>
      </c>
      <c r="AI2644" s="12">
        <v>5.0199999999999996</v>
      </c>
      <c r="AJ2644" s="12">
        <v>5.0199999999999996</v>
      </c>
      <c r="AK2644" s="12">
        <v>5.01</v>
      </c>
    </row>
    <row r="2645" spans="1:37" s="12" customFormat="1" x14ac:dyDescent="0.3">
      <c r="A2645" s="12" t="str">
        <f t="shared" si="63"/>
        <v>SDGbaseTRAv2_UrbAS_IRTv2QVAXaaoth</v>
      </c>
      <c r="B2645" s="10" t="s">
        <v>221</v>
      </c>
      <c r="C2645" s="11" t="s">
        <v>283</v>
      </c>
      <c r="D2645" s="15" t="s">
        <v>211</v>
      </c>
      <c r="E2645" s="12" t="s">
        <v>14</v>
      </c>
      <c r="F2645" s="12">
        <v>7.29</v>
      </c>
      <c r="G2645" s="12">
        <v>7.3</v>
      </c>
      <c r="H2645" s="12">
        <v>7.41</v>
      </c>
      <c r="I2645" s="12">
        <v>7.45</v>
      </c>
      <c r="J2645" s="12">
        <v>7.5</v>
      </c>
      <c r="K2645" s="12">
        <v>7.56</v>
      </c>
      <c r="L2645" s="12">
        <v>7.63</v>
      </c>
      <c r="M2645" s="12">
        <v>7.71</v>
      </c>
      <c r="N2645" s="12">
        <v>7.81</v>
      </c>
      <c r="O2645" s="12">
        <v>7.96</v>
      </c>
      <c r="P2645" s="12">
        <v>8.1</v>
      </c>
      <c r="Q2645" s="12">
        <v>8.23</v>
      </c>
      <c r="R2645" s="12">
        <v>8.3699999999999992</v>
      </c>
      <c r="S2645" s="12">
        <v>8.5</v>
      </c>
      <c r="T2645" s="12">
        <v>8.64</v>
      </c>
      <c r="U2645" s="12">
        <v>8.8000000000000007</v>
      </c>
      <c r="V2645" s="12">
        <v>8.94</v>
      </c>
      <c r="W2645" s="12">
        <v>9.08</v>
      </c>
      <c r="X2645" s="12">
        <v>9.24</v>
      </c>
      <c r="Y2645" s="12">
        <v>9.3800000000000008</v>
      </c>
      <c r="Z2645" s="12">
        <v>9.5299999999999994</v>
      </c>
      <c r="AA2645" s="12">
        <v>9.69</v>
      </c>
      <c r="AB2645" s="12">
        <v>9.85</v>
      </c>
      <c r="AC2645" s="12">
        <v>10</v>
      </c>
      <c r="AD2645" s="12">
        <v>10.15</v>
      </c>
      <c r="AE2645" s="12">
        <v>10.29</v>
      </c>
      <c r="AF2645" s="12">
        <v>10.45</v>
      </c>
      <c r="AG2645" s="12">
        <v>10.6</v>
      </c>
      <c r="AH2645" s="12">
        <v>10.66</v>
      </c>
      <c r="AI2645" s="12">
        <v>10.72</v>
      </c>
      <c r="AJ2645" s="12">
        <v>10.77</v>
      </c>
      <c r="AK2645" s="12">
        <v>10.82</v>
      </c>
    </row>
    <row r="2646" spans="1:37" s="12" customFormat="1" x14ac:dyDescent="0.3">
      <c r="A2646" s="12" t="str">
        <f t="shared" si="63"/>
        <v>SDGbaseTRAv2_UrbAS_IRTv2QVAXalani</v>
      </c>
      <c r="B2646" s="10" t="s">
        <v>221</v>
      </c>
      <c r="C2646" s="11" t="s">
        <v>283</v>
      </c>
      <c r="D2646" s="15" t="s">
        <v>211</v>
      </c>
      <c r="E2646" s="12" t="s">
        <v>15</v>
      </c>
      <c r="F2646" s="12">
        <v>27.55</v>
      </c>
      <c r="G2646" s="12">
        <v>27.71</v>
      </c>
      <c r="H2646" s="12">
        <v>28.22</v>
      </c>
      <c r="I2646" s="12">
        <v>28.42</v>
      </c>
      <c r="J2646" s="12">
        <v>28.69</v>
      </c>
      <c r="K2646" s="12">
        <v>29.09</v>
      </c>
      <c r="L2646" s="12">
        <v>29.65</v>
      </c>
      <c r="M2646" s="12">
        <v>30.25</v>
      </c>
      <c r="N2646" s="12">
        <v>30.91</v>
      </c>
      <c r="O2646" s="12">
        <v>31.97</v>
      </c>
      <c r="P2646" s="12">
        <v>32.96</v>
      </c>
      <c r="Q2646" s="12">
        <v>33.75</v>
      </c>
      <c r="R2646" s="12">
        <v>34.75</v>
      </c>
      <c r="S2646" s="12">
        <v>35.729999999999997</v>
      </c>
      <c r="T2646" s="12">
        <v>36.799999999999997</v>
      </c>
      <c r="U2646" s="12">
        <v>38.07</v>
      </c>
      <c r="V2646" s="12">
        <v>39.21</v>
      </c>
      <c r="W2646" s="12">
        <v>40.409999999999997</v>
      </c>
      <c r="X2646" s="12">
        <v>41.71</v>
      </c>
      <c r="Y2646" s="12">
        <v>42.92</v>
      </c>
      <c r="Z2646" s="12">
        <v>44.2</v>
      </c>
      <c r="AA2646" s="12">
        <v>45.55</v>
      </c>
      <c r="AB2646" s="12">
        <v>47.07</v>
      </c>
      <c r="AC2646" s="12">
        <v>48.37</v>
      </c>
      <c r="AD2646" s="12">
        <v>49.62</v>
      </c>
      <c r="AE2646" s="12">
        <v>50.89</v>
      </c>
      <c r="AF2646" s="12">
        <v>52.22</v>
      </c>
      <c r="AG2646" s="12">
        <v>53.44</v>
      </c>
      <c r="AH2646" s="12">
        <v>52.88</v>
      </c>
      <c r="AI2646" s="12">
        <v>52.22</v>
      </c>
      <c r="AJ2646" s="12">
        <v>51.69</v>
      </c>
      <c r="AK2646" s="12">
        <v>51.12</v>
      </c>
    </row>
    <row r="2647" spans="1:37" s="12" customFormat="1" x14ac:dyDescent="0.3">
      <c r="A2647" s="12" t="str">
        <f t="shared" si="63"/>
        <v>SDGbaseTRAv2_UrbAS_IRTv2QVAXafore</v>
      </c>
      <c r="B2647" s="10" t="s">
        <v>221</v>
      </c>
      <c r="C2647" s="11" t="s">
        <v>283</v>
      </c>
      <c r="D2647" s="15" t="s">
        <v>211</v>
      </c>
      <c r="E2647" s="12" t="s">
        <v>16</v>
      </c>
      <c r="F2647" s="12">
        <v>6.49</v>
      </c>
      <c r="G2647" s="12">
        <v>6.15</v>
      </c>
      <c r="H2647" s="12">
        <v>6.32</v>
      </c>
      <c r="I2647" s="12">
        <v>6.43</v>
      </c>
      <c r="J2647" s="12">
        <v>6.54</v>
      </c>
      <c r="K2647" s="12">
        <v>6.62</v>
      </c>
      <c r="L2647" s="12">
        <v>6.71</v>
      </c>
      <c r="M2647" s="12">
        <v>6.78</v>
      </c>
      <c r="N2647" s="12">
        <v>6.88</v>
      </c>
      <c r="O2647" s="12">
        <v>7.1</v>
      </c>
      <c r="P2647" s="12">
        <v>7.23</v>
      </c>
      <c r="Q2647" s="12">
        <v>7.3</v>
      </c>
      <c r="R2647" s="12">
        <v>7.43</v>
      </c>
      <c r="S2647" s="12">
        <v>7.54</v>
      </c>
      <c r="T2647" s="12">
        <v>7.66</v>
      </c>
      <c r="U2647" s="12">
        <v>7.83</v>
      </c>
      <c r="V2647" s="12">
        <v>7.99</v>
      </c>
      <c r="W2647" s="12">
        <v>8.17</v>
      </c>
      <c r="X2647" s="12">
        <v>8.3699999999999992</v>
      </c>
      <c r="Y2647" s="12">
        <v>8.58</v>
      </c>
      <c r="Z2647" s="12">
        <v>8.76</v>
      </c>
      <c r="AA2647" s="12">
        <v>8.91</v>
      </c>
      <c r="AB2647" s="12">
        <v>9.1199999999999992</v>
      </c>
      <c r="AC2647" s="12">
        <v>9.27</v>
      </c>
      <c r="AD2647" s="12">
        <v>9.42</v>
      </c>
      <c r="AE2647" s="12">
        <v>9.57</v>
      </c>
      <c r="AF2647" s="12">
        <v>9.73</v>
      </c>
      <c r="AG2647" s="12">
        <v>9.91</v>
      </c>
      <c r="AH2647" s="12">
        <v>9.84</v>
      </c>
      <c r="AI2647" s="12">
        <v>9.76</v>
      </c>
      <c r="AJ2647" s="12">
        <v>9.69</v>
      </c>
      <c r="AK2647" s="12">
        <v>9.6</v>
      </c>
    </row>
    <row r="2648" spans="1:37" s="12" customFormat="1" x14ac:dyDescent="0.3">
      <c r="A2648" s="12" t="str">
        <f t="shared" si="63"/>
        <v>SDGbaseTRAv2_UrbAS_IRTv2QVAXafish</v>
      </c>
      <c r="B2648" s="10" t="s">
        <v>221</v>
      </c>
      <c r="C2648" s="11" t="s">
        <v>283</v>
      </c>
      <c r="D2648" s="15" t="s">
        <v>211</v>
      </c>
      <c r="E2648" s="12" t="s">
        <v>17</v>
      </c>
      <c r="F2648" s="12">
        <v>7.37</v>
      </c>
      <c r="G2648" s="12">
        <v>7.41</v>
      </c>
      <c r="H2648" s="12">
        <v>7.69</v>
      </c>
      <c r="I2648" s="12">
        <v>7.82</v>
      </c>
      <c r="J2648" s="12">
        <v>7.93</v>
      </c>
      <c r="K2648" s="12">
        <v>8.07</v>
      </c>
      <c r="L2648" s="12">
        <v>8.25</v>
      </c>
      <c r="M2648" s="12">
        <v>8.43</v>
      </c>
      <c r="N2648" s="12">
        <v>8.6199999999999992</v>
      </c>
      <c r="O2648" s="12">
        <v>8.9600000000000009</v>
      </c>
      <c r="P2648" s="12">
        <v>9.25</v>
      </c>
      <c r="Q2648" s="12">
        <v>9.48</v>
      </c>
      <c r="R2648" s="12">
        <v>9.77</v>
      </c>
      <c r="S2648" s="12">
        <v>10.050000000000001</v>
      </c>
      <c r="T2648" s="12">
        <v>10.35</v>
      </c>
      <c r="U2648" s="12">
        <v>10.71</v>
      </c>
      <c r="V2648" s="12">
        <v>11.03</v>
      </c>
      <c r="W2648" s="12">
        <v>11.36</v>
      </c>
      <c r="X2648" s="12">
        <v>11.73</v>
      </c>
      <c r="Y2648" s="12">
        <v>12.07</v>
      </c>
      <c r="Z2648" s="12">
        <v>12.46</v>
      </c>
      <c r="AA2648" s="12">
        <v>12.88</v>
      </c>
      <c r="AB2648" s="12">
        <v>13.33</v>
      </c>
      <c r="AC2648" s="12">
        <v>13.74</v>
      </c>
      <c r="AD2648" s="12">
        <v>14.14</v>
      </c>
      <c r="AE2648" s="12">
        <v>14.54</v>
      </c>
      <c r="AF2648" s="12">
        <v>14.96</v>
      </c>
      <c r="AG2648" s="12">
        <v>15.31</v>
      </c>
      <c r="AH2648" s="12">
        <v>15.2</v>
      </c>
      <c r="AI2648" s="12">
        <v>15.03</v>
      </c>
      <c r="AJ2648" s="12">
        <v>14.87</v>
      </c>
      <c r="AK2648" s="12">
        <v>14.69</v>
      </c>
    </row>
    <row r="2649" spans="1:37" s="12" customFormat="1" x14ac:dyDescent="0.3">
      <c r="A2649" s="12" t="str">
        <f t="shared" si="63"/>
        <v>SDGbaseTRAv2_UrbAS_IRTv2QVAXacoal</v>
      </c>
      <c r="B2649" s="10" t="s">
        <v>221</v>
      </c>
      <c r="C2649" s="11" t="s">
        <v>283</v>
      </c>
      <c r="D2649" s="15" t="s">
        <v>211</v>
      </c>
      <c r="E2649" s="12" t="s">
        <v>18</v>
      </c>
      <c r="F2649" s="12">
        <v>112.99</v>
      </c>
      <c r="G2649" s="12">
        <v>109.36</v>
      </c>
      <c r="H2649" s="12">
        <v>107.45</v>
      </c>
      <c r="I2649" s="12">
        <v>105.71</v>
      </c>
      <c r="J2649" s="12">
        <v>102.52</v>
      </c>
      <c r="K2649" s="12">
        <v>101.16</v>
      </c>
      <c r="L2649" s="12">
        <v>99.17</v>
      </c>
      <c r="M2649" s="12">
        <v>97.19</v>
      </c>
      <c r="N2649" s="12">
        <v>96.06</v>
      </c>
      <c r="O2649" s="12">
        <v>94.64</v>
      </c>
      <c r="P2649" s="12">
        <v>91.74</v>
      </c>
      <c r="Q2649" s="12">
        <v>86.89</v>
      </c>
      <c r="R2649" s="12">
        <v>83.69</v>
      </c>
      <c r="S2649" s="12">
        <v>83.66</v>
      </c>
      <c r="T2649" s="12">
        <v>82.77</v>
      </c>
      <c r="U2649" s="12">
        <v>82.34</v>
      </c>
      <c r="V2649" s="12">
        <v>81.459999999999994</v>
      </c>
      <c r="W2649" s="12">
        <v>81.2</v>
      </c>
      <c r="X2649" s="12">
        <v>79.099999999999994</v>
      </c>
      <c r="Y2649" s="12">
        <v>77.180000000000007</v>
      </c>
      <c r="Z2649" s="12">
        <v>75.260000000000005</v>
      </c>
      <c r="AA2649" s="12">
        <v>73.33</v>
      </c>
      <c r="AB2649" s="12">
        <v>69.11</v>
      </c>
      <c r="AC2649" s="12">
        <v>64.88</v>
      </c>
      <c r="AD2649" s="12">
        <v>60.66</v>
      </c>
      <c r="AE2649" s="12">
        <v>56.43</v>
      </c>
      <c r="AF2649" s="12">
        <v>52.21</v>
      </c>
      <c r="AG2649" s="12">
        <v>44.49</v>
      </c>
      <c r="AH2649" s="12">
        <v>36.770000000000003</v>
      </c>
      <c r="AI2649" s="12">
        <v>29.05</v>
      </c>
      <c r="AJ2649" s="12">
        <v>21.33</v>
      </c>
      <c r="AK2649" s="12">
        <v>13.61</v>
      </c>
    </row>
    <row r="2650" spans="1:37" s="12" customFormat="1" x14ac:dyDescent="0.3">
      <c r="A2650" s="12" t="str">
        <f t="shared" si="63"/>
        <v>SDGbaseTRAv2_UrbAS_IRTv2QVAXagold</v>
      </c>
      <c r="B2650" s="10" t="s">
        <v>221</v>
      </c>
      <c r="C2650" s="11" t="s">
        <v>283</v>
      </c>
      <c r="D2650" s="15" t="s">
        <v>211</v>
      </c>
      <c r="E2650" s="12" t="s">
        <v>19</v>
      </c>
      <c r="F2650" s="12">
        <v>61.14</v>
      </c>
      <c r="G2650" s="12">
        <v>61.08</v>
      </c>
      <c r="H2650" s="12">
        <v>60.95</v>
      </c>
      <c r="I2650" s="12">
        <v>60.89</v>
      </c>
      <c r="J2650" s="12">
        <v>60.83</v>
      </c>
      <c r="K2650" s="12">
        <v>60.77</v>
      </c>
      <c r="L2650" s="12">
        <v>60.71</v>
      </c>
      <c r="M2650" s="12">
        <v>60.65</v>
      </c>
      <c r="N2650" s="12">
        <v>60.59</v>
      </c>
      <c r="O2650" s="12">
        <v>60.53</v>
      </c>
      <c r="P2650" s="12">
        <v>60.47</v>
      </c>
      <c r="Q2650" s="12">
        <v>60.41</v>
      </c>
      <c r="R2650" s="12">
        <v>60.35</v>
      </c>
      <c r="S2650" s="12">
        <v>60.29</v>
      </c>
      <c r="T2650" s="12">
        <v>60.23</v>
      </c>
      <c r="U2650" s="12">
        <v>60.17</v>
      </c>
      <c r="V2650" s="12">
        <v>60.1</v>
      </c>
      <c r="W2650" s="12">
        <v>60.04</v>
      </c>
      <c r="X2650" s="12">
        <v>59.98</v>
      </c>
      <c r="Y2650" s="12">
        <v>59.92</v>
      </c>
      <c r="Z2650" s="12">
        <v>59.86</v>
      </c>
      <c r="AA2650" s="12">
        <v>59.81</v>
      </c>
      <c r="AB2650" s="12">
        <v>59.75</v>
      </c>
      <c r="AC2650" s="12">
        <v>59.69</v>
      </c>
      <c r="AD2650" s="12">
        <v>59.63</v>
      </c>
      <c r="AE2650" s="12">
        <v>59.57</v>
      </c>
      <c r="AF2650" s="12">
        <v>59.51</v>
      </c>
      <c r="AG2650" s="12">
        <v>59.45</v>
      </c>
      <c r="AH2650" s="12">
        <v>59.39</v>
      </c>
      <c r="AI2650" s="12">
        <v>59.33</v>
      </c>
      <c r="AJ2650" s="12">
        <v>59.27</v>
      </c>
      <c r="AK2650" s="12">
        <v>59.21</v>
      </c>
    </row>
    <row r="2651" spans="1:37" s="12" customFormat="1" x14ac:dyDescent="0.3">
      <c r="A2651" s="12" t="str">
        <f t="shared" si="63"/>
        <v>SDGbaseTRAv2_UrbAS_IRTv2QVAXangas</v>
      </c>
      <c r="B2651" s="10" t="s">
        <v>221</v>
      </c>
      <c r="C2651" s="11" t="s">
        <v>283</v>
      </c>
      <c r="D2651" s="15" t="s">
        <v>211</v>
      </c>
      <c r="E2651" s="12" t="s">
        <v>20</v>
      </c>
      <c r="F2651" s="12">
        <v>0.94</v>
      </c>
      <c r="G2651" s="12">
        <v>0.8</v>
      </c>
      <c r="H2651" s="12">
        <v>0.76</v>
      </c>
      <c r="I2651" s="12">
        <v>0.71</v>
      </c>
      <c r="J2651" s="12">
        <v>0.67</v>
      </c>
      <c r="K2651" s="12">
        <v>0.64</v>
      </c>
      <c r="L2651" s="12">
        <v>0.6</v>
      </c>
      <c r="M2651" s="12">
        <v>0.56999999999999995</v>
      </c>
      <c r="N2651" s="12">
        <v>0.55000000000000004</v>
      </c>
      <c r="O2651" s="12">
        <v>0.54</v>
      </c>
      <c r="P2651" s="12">
        <v>0.52</v>
      </c>
      <c r="Q2651" s="12">
        <v>0.49</v>
      </c>
      <c r="R2651" s="12">
        <v>0.47</v>
      </c>
      <c r="S2651" s="12">
        <v>0.45</v>
      </c>
      <c r="T2651" s="12">
        <v>0.42</v>
      </c>
      <c r="U2651" s="12">
        <v>0.4</v>
      </c>
      <c r="V2651" s="12">
        <v>0.38</v>
      </c>
      <c r="W2651" s="12">
        <v>0.36</v>
      </c>
      <c r="X2651" s="12">
        <v>0.35</v>
      </c>
      <c r="Y2651" s="12">
        <v>0.33</v>
      </c>
      <c r="Z2651" s="12">
        <v>0.32</v>
      </c>
      <c r="AA2651" s="12">
        <v>0.3</v>
      </c>
      <c r="AB2651" s="12">
        <v>0.28999999999999998</v>
      </c>
      <c r="AC2651" s="12">
        <v>0.27</v>
      </c>
      <c r="AD2651" s="12">
        <v>0.26</v>
      </c>
      <c r="AE2651" s="12">
        <v>0.25</v>
      </c>
      <c r="AF2651" s="12">
        <v>0.24</v>
      </c>
      <c r="AG2651" s="12">
        <v>0.22</v>
      </c>
      <c r="AH2651" s="12">
        <v>0.21</v>
      </c>
      <c r="AI2651" s="12">
        <v>0.2</v>
      </c>
      <c r="AJ2651" s="12">
        <v>0.2</v>
      </c>
      <c r="AK2651" s="12">
        <v>0.19</v>
      </c>
    </row>
    <row r="2652" spans="1:37" s="12" customFormat="1" x14ac:dyDescent="0.3">
      <c r="A2652" s="12" t="str">
        <f t="shared" si="63"/>
        <v>SDGbaseTRAv2_UrbAS_IRTv2QVAXapgm</v>
      </c>
      <c r="B2652" s="10" t="s">
        <v>221</v>
      </c>
      <c r="C2652" s="11" t="s">
        <v>283</v>
      </c>
      <c r="D2652" s="15" t="s">
        <v>211</v>
      </c>
      <c r="E2652" s="12" t="s">
        <v>21</v>
      </c>
      <c r="F2652" s="12">
        <v>97.82</v>
      </c>
      <c r="G2652" s="12">
        <v>74.040000000000006</v>
      </c>
      <c r="H2652" s="12">
        <v>78.069999999999993</v>
      </c>
      <c r="I2652" s="12">
        <v>81.99</v>
      </c>
      <c r="J2652" s="12">
        <v>85.96</v>
      </c>
      <c r="K2652" s="12">
        <v>89.99</v>
      </c>
      <c r="L2652" s="12">
        <v>94.07</v>
      </c>
      <c r="M2652" s="12">
        <v>94.64</v>
      </c>
      <c r="N2652" s="12">
        <v>95.18</v>
      </c>
      <c r="O2652" s="12">
        <v>95.99</v>
      </c>
      <c r="P2652" s="12">
        <v>96.59</v>
      </c>
      <c r="Q2652" s="12">
        <v>97.1</v>
      </c>
      <c r="R2652" s="12">
        <v>99.12</v>
      </c>
      <c r="S2652" s="12">
        <v>101.18</v>
      </c>
      <c r="T2652" s="12">
        <v>103.26</v>
      </c>
      <c r="U2652" s="12">
        <v>105.38</v>
      </c>
      <c r="V2652" s="12">
        <v>107.6</v>
      </c>
      <c r="W2652" s="12">
        <v>109.8</v>
      </c>
      <c r="X2652" s="12">
        <v>111.9</v>
      </c>
      <c r="Y2652" s="12">
        <v>114</v>
      </c>
      <c r="Z2652" s="12">
        <v>115.72</v>
      </c>
      <c r="AA2652" s="12">
        <v>117.59</v>
      </c>
      <c r="AB2652" s="12">
        <v>140.6</v>
      </c>
      <c r="AC2652" s="12">
        <v>163.72999999999999</v>
      </c>
      <c r="AD2652" s="12">
        <v>186.99</v>
      </c>
      <c r="AE2652" s="12">
        <v>210.31</v>
      </c>
      <c r="AF2652" s="12">
        <v>233.64</v>
      </c>
      <c r="AG2652" s="12">
        <v>257.19</v>
      </c>
      <c r="AH2652" s="12">
        <v>279.81</v>
      </c>
      <c r="AI2652" s="12">
        <v>302.52</v>
      </c>
      <c r="AJ2652" s="12">
        <v>325.41000000000003</v>
      </c>
      <c r="AK2652" s="12">
        <v>348.33</v>
      </c>
    </row>
    <row r="2653" spans="1:37" s="12" customFormat="1" x14ac:dyDescent="0.3">
      <c r="A2653" s="12" t="str">
        <f t="shared" si="63"/>
        <v>SDGbaseTRAv2_UrbAS_IRTv2QVAXamore</v>
      </c>
      <c r="B2653" s="10" t="s">
        <v>221</v>
      </c>
      <c r="C2653" s="11" t="s">
        <v>283</v>
      </c>
      <c r="D2653" s="15" t="s">
        <v>211</v>
      </c>
      <c r="E2653" s="12" t="s">
        <v>22</v>
      </c>
      <c r="F2653" s="12">
        <v>78.23</v>
      </c>
      <c r="G2653" s="12">
        <v>72.510000000000005</v>
      </c>
      <c r="H2653" s="12">
        <v>75.84</v>
      </c>
      <c r="I2653" s="12">
        <v>77.510000000000005</v>
      </c>
      <c r="J2653" s="12">
        <v>79.36</v>
      </c>
      <c r="K2653" s="12">
        <v>81.2</v>
      </c>
      <c r="L2653" s="12">
        <v>83.31</v>
      </c>
      <c r="M2653" s="12">
        <v>85.78</v>
      </c>
      <c r="N2653" s="12">
        <v>88.39</v>
      </c>
      <c r="O2653" s="12">
        <v>94.16</v>
      </c>
      <c r="P2653" s="12">
        <v>98.13</v>
      </c>
      <c r="Q2653" s="12">
        <v>101.24</v>
      </c>
      <c r="R2653" s="12">
        <v>104.24</v>
      </c>
      <c r="S2653" s="12">
        <v>107.2</v>
      </c>
      <c r="T2653" s="12">
        <v>110.27</v>
      </c>
      <c r="U2653" s="12">
        <v>113.58</v>
      </c>
      <c r="V2653" s="12">
        <v>116.38</v>
      </c>
      <c r="W2653" s="12">
        <v>119.38</v>
      </c>
      <c r="X2653" s="12">
        <v>122.75</v>
      </c>
      <c r="Y2653" s="12">
        <v>125.54</v>
      </c>
      <c r="Z2653" s="12">
        <v>128.65</v>
      </c>
      <c r="AA2653" s="12">
        <v>131.97999999999999</v>
      </c>
      <c r="AB2653" s="12">
        <v>134.93</v>
      </c>
      <c r="AC2653" s="12">
        <v>137.31</v>
      </c>
      <c r="AD2653" s="12">
        <v>139.56</v>
      </c>
      <c r="AE2653" s="12">
        <v>141.68</v>
      </c>
      <c r="AF2653" s="12">
        <v>143.85</v>
      </c>
      <c r="AG2653" s="12">
        <v>144.65</v>
      </c>
      <c r="AH2653" s="12">
        <v>143.16999999999999</v>
      </c>
      <c r="AI2653" s="12">
        <v>139.97999999999999</v>
      </c>
      <c r="AJ2653" s="12">
        <v>136.74</v>
      </c>
      <c r="AK2653" s="12">
        <v>132.80000000000001</v>
      </c>
    </row>
    <row r="2654" spans="1:37" s="12" customFormat="1" x14ac:dyDescent="0.3">
      <c r="A2654" s="12" t="str">
        <f t="shared" si="63"/>
        <v>SDGbaseTRAv2_UrbAS_IRTv2QVAXamine</v>
      </c>
      <c r="B2654" s="10" t="s">
        <v>221</v>
      </c>
      <c r="C2654" s="11" t="s">
        <v>283</v>
      </c>
      <c r="D2654" s="15" t="s">
        <v>211</v>
      </c>
      <c r="E2654" s="12" t="s">
        <v>23</v>
      </c>
      <c r="F2654" s="12">
        <v>57.01</v>
      </c>
      <c r="G2654" s="12">
        <v>52.95</v>
      </c>
      <c r="H2654" s="12">
        <v>54.9</v>
      </c>
      <c r="I2654" s="12">
        <v>56.19</v>
      </c>
      <c r="J2654" s="12">
        <v>57.68</v>
      </c>
      <c r="K2654" s="12">
        <v>58.99</v>
      </c>
      <c r="L2654" s="12">
        <v>60.53</v>
      </c>
      <c r="M2654" s="12">
        <v>62.25</v>
      </c>
      <c r="N2654" s="12">
        <v>64.02</v>
      </c>
      <c r="O2654" s="12">
        <v>66.760000000000005</v>
      </c>
      <c r="P2654" s="12">
        <v>68.77</v>
      </c>
      <c r="Q2654" s="12">
        <v>70.510000000000005</v>
      </c>
      <c r="R2654" s="12">
        <v>72.3</v>
      </c>
      <c r="S2654" s="12">
        <v>74.23</v>
      </c>
      <c r="T2654" s="12">
        <v>76.37</v>
      </c>
      <c r="U2654" s="12">
        <v>78.73</v>
      </c>
      <c r="V2654" s="12">
        <v>80.819999999999993</v>
      </c>
      <c r="W2654" s="12">
        <v>83.16</v>
      </c>
      <c r="X2654" s="12">
        <v>86.01</v>
      </c>
      <c r="Y2654" s="12">
        <v>88.63</v>
      </c>
      <c r="Z2654" s="12">
        <v>91.43</v>
      </c>
      <c r="AA2654" s="12">
        <v>94.34</v>
      </c>
      <c r="AB2654" s="12">
        <v>96.98</v>
      </c>
      <c r="AC2654" s="12">
        <v>99.15</v>
      </c>
      <c r="AD2654" s="12">
        <v>101.28</v>
      </c>
      <c r="AE2654" s="12">
        <v>103.46</v>
      </c>
      <c r="AF2654" s="12">
        <v>105.84</v>
      </c>
      <c r="AG2654" s="12">
        <v>108.16</v>
      </c>
      <c r="AH2654" s="12">
        <v>107.84</v>
      </c>
      <c r="AI2654" s="12">
        <v>106.77</v>
      </c>
      <c r="AJ2654" s="12">
        <v>105.96</v>
      </c>
      <c r="AK2654" s="12">
        <v>104.99</v>
      </c>
    </row>
    <row r="2655" spans="1:37" s="12" customFormat="1" x14ac:dyDescent="0.3">
      <c r="A2655" s="12" t="str">
        <f t="shared" si="63"/>
        <v>SDGbaseTRAv2_UrbAS_IRTv2QVAXameat</v>
      </c>
      <c r="B2655" s="10" t="s">
        <v>221</v>
      </c>
      <c r="C2655" s="11" t="s">
        <v>283</v>
      </c>
      <c r="D2655" s="15" t="s">
        <v>211</v>
      </c>
      <c r="E2655" s="12" t="s">
        <v>24</v>
      </c>
      <c r="F2655" s="12">
        <v>14.3</v>
      </c>
      <c r="G2655" s="12">
        <v>14.32</v>
      </c>
      <c r="H2655" s="12">
        <v>14.64</v>
      </c>
      <c r="I2655" s="12">
        <v>14.82</v>
      </c>
      <c r="J2655" s="12">
        <v>15.02</v>
      </c>
      <c r="K2655" s="12">
        <v>15.22</v>
      </c>
      <c r="L2655" s="12">
        <v>15.5</v>
      </c>
      <c r="M2655" s="12">
        <v>15.8</v>
      </c>
      <c r="N2655" s="12">
        <v>16.11</v>
      </c>
      <c r="O2655" s="12">
        <v>16.559999999999999</v>
      </c>
      <c r="P2655" s="12">
        <v>16.96</v>
      </c>
      <c r="Q2655" s="12">
        <v>17.28</v>
      </c>
      <c r="R2655" s="12">
        <v>17.73</v>
      </c>
      <c r="S2655" s="12">
        <v>18.190000000000001</v>
      </c>
      <c r="T2655" s="12">
        <v>18.690000000000001</v>
      </c>
      <c r="U2655" s="12">
        <v>19.27</v>
      </c>
      <c r="V2655" s="12">
        <v>19.77</v>
      </c>
      <c r="W2655" s="12">
        <v>20.3</v>
      </c>
      <c r="X2655" s="12">
        <v>20.87</v>
      </c>
      <c r="Y2655" s="12">
        <v>21.37</v>
      </c>
      <c r="Z2655" s="12">
        <v>21.89</v>
      </c>
      <c r="AA2655" s="12">
        <v>22.44</v>
      </c>
      <c r="AB2655" s="12">
        <v>23.07</v>
      </c>
      <c r="AC2655" s="12">
        <v>23.57</v>
      </c>
      <c r="AD2655" s="12">
        <v>24.04</v>
      </c>
      <c r="AE2655" s="12">
        <v>24.52</v>
      </c>
      <c r="AF2655" s="12">
        <v>25.03</v>
      </c>
      <c r="AG2655" s="12">
        <v>25.5</v>
      </c>
      <c r="AH2655" s="12">
        <v>25.26</v>
      </c>
      <c r="AI2655" s="12">
        <v>25.04</v>
      </c>
      <c r="AJ2655" s="12">
        <v>24.87</v>
      </c>
      <c r="AK2655" s="12">
        <v>24.68</v>
      </c>
    </row>
    <row r="2656" spans="1:37" s="12" customFormat="1" x14ac:dyDescent="0.3">
      <c r="A2656" s="12" t="str">
        <f t="shared" ref="A2656:A2719" si="64">_xlfn.CONCAT(C2656,D2656,E2656)</f>
        <v>SDGbaseTRAv2_UrbAS_IRTv2QVAXapfis</v>
      </c>
      <c r="B2656" s="10" t="s">
        <v>221</v>
      </c>
      <c r="C2656" s="11" t="s">
        <v>283</v>
      </c>
      <c r="D2656" s="15" t="s">
        <v>211</v>
      </c>
      <c r="E2656" s="12" t="s">
        <v>25</v>
      </c>
      <c r="F2656" s="12">
        <v>6.32</v>
      </c>
      <c r="G2656" s="12">
        <v>6.24</v>
      </c>
      <c r="H2656" s="12">
        <v>6.44</v>
      </c>
      <c r="I2656" s="12">
        <v>6.53</v>
      </c>
      <c r="J2656" s="12">
        <v>6.64</v>
      </c>
      <c r="K2656" s="12">
        <v>6.74</v>
      </c>
      <c r="L2656" s="12">
        <v>6.87</v>
      </c>
      <c r="M2656" s="12">
        <v>7</v>
      </c>
      <c r="N2656" s="12">
        <v>7.14</v>
      </c>
      <c r="O2656" s="12">
        <v>7.45</v>
      </c>
      <c r="P2656" s="12">
        <v>7.65</v>
      </c>
      <c r="Q2656" s="12">
        <v>7.79</v>
      </c>
      <c r="R2656" s="12">
        <v>7.99</v>
      </c>
      <c r="S2656" s="12">
        <v>8.19</v>
      </c>
      <c r="T2656" s="12">
        <v>8.41</v>
      </c>
      <c r="U2656" s="12">
        <v>8.66</v>
      </c>
      <c r="V2656" s="12">
        <v>8.8699999999999992</v>
      </c>
      <c r="W2656" s="12">
        <v>9.11</v>
      </c>
      <c r="X2656" s="12">
        <v>9.3800000000000008</v>
      </c>
      <c r="Y2656" s="12">
        <v>9.61</v>
      </c>
      <c r="Z2656" s="12">
        <v>9.8800000000000008</v>
      </c>
      <c r="AA2656" s="12">
        <v>10.16</v>
      </c>
      <c r="AB2656" s="12">
        <v>10.48</v>
      </c>
      <c r="AC2656" s="12">
        <v>10.74</v>
      </c>
      <c r="AD2656" s="12">
        <v>10.99</v>
      </c>
      <c r="AE2656" s="12">
        <v>11.24</v>
      </c>
      <c r="AF2656" s="12">
        <v>11.5</v>
      </c>
      <c r="AG2656" s="12">
        <v>11.71</v>
      </c>
      <c r="AH2656" s="12">
        <v>11.67</v>
      </c>
      <c r="AI2656" s="12">
        <v>11.58</v>
      </c>
      <c r="AJ2656" s="12">
        <v>11.5</v>
      </c>
      <c r="AK2656" s="12">
        <v>11.39</v>
      </c>
    </row>
    <row r="2657" spans="1:37" s="12" customFormat="1" x14ac:dyDescent="0.3">
      <c r="A2657" s="12" t="str">
        <f t="shared" si="64"/>
        <v>SDGbaseTRAv2_UrbAS_IRTv2QVAXavege</v>
      </c>
      <c r="B2657" s="10" t="s">
        <v>221</v>
      </c>
      <c r="C2657" s="11" t="s">
        <v>283</v>
      </c>
      <c r="D2657" s="15" t="s">
        <v>211</v>
      </c>
      <c r="E2657" s="12" t="s">
        <v>26</v>
      </c>
      <c r="F2657" s="12">
        <v>10.97</v>
      </c>
      <c r="G2657" s="12">
        <v>10.63</v>
      </c>
      <c r="H2657" s="12">
        <v>11</v>
      </c>
      <c r="I2657" s="12">
        <v>11.14</v>
      </c>
      <c r="J2657" s="12">
        <v>11.31</v>
      </c>
      <c r="K2657" s="12">
        <v>11.5</v>
      </c>
      <c r="L2657" s="12">
        <v>11.72</v>
      </c>
      <c r="M2657" s="12">
        <v>11.95</v>
      </c>
      <c r="N2657" s="12">
        <v>12.2</v>
      </c>
      <c r="O2657" s="12">
        <v>12.82</v>
      </c>
      <c r="P2657" s="12">
        <v>13.17</v>
      </c>
      <c r="Q2657" s="12">
        <v>13.42</v>
      </c>
      <c r="R2657" s="12">
        <v>13.8</v>
      </c>
      <c r="S2657" s="12">
        <v>14.17</v>
      </c>
      <c r="T2657" s="12">
        <v>14.57</v>
      </c>
      <c r="U2657" s="12">
        <v>15.03</v>
      </c>
      <c r="V2657" s="12">
        <v>15.43</v>
      </c>
      <c r="W2657" s="12">
        <v>15.87</v>
      </c>
      <c r="X2657" s="12">
        <v>16.350000000000001</v>
      </c>
      <c r="Y2657" s="12">
        <v>16.78</v>
      </c>
      <c r="Z2657" s="12">
        <v>17.260000000000002</v>
      </c>
      <c r="AA2657" s="12">
        <v>17.690000000000001</v>
      </c>
      <c r="AB2657" s="12">
        <v>18.28</v>
      </c>
      <c r="AC2657" s="12">
        <v>18.77</v>
      </c>
      <c r="AD2657" s="12">
        <v>19.21</v>
      </c>
      <c r="AE2657" s="12">
        <v>19.63</v>
      </c>
      <c r="AF2657" s="12">
        <v>20.07</v>
      </c>
      <c r="AG2657" s="12">
        <v>20.49</v>
      </c>
      <c r="AH2657" s="12">
        <v>20.54</v>
      </c>
      <c r="AI2657" s="12">
        <v>20.45</v>
      </c>
      <c r="AJ2657" s="12">
        <v>20.32</v>
      </c>
      <c r="AK2657" s="12">
        <v>20.13</v>
      </c>
    </row>
    <row r="2658" spans="1:37" s="12" customFormat="1" x14ac:dyDescent="0.3">
      <c r="A2658" s="12" t="str">
        <f t="shared" si="64"/>
        <v>SDGbaseTRAv2_UrbAS_IRTv2QVAXafats</v>
      </c>
      <c r="B2658" s="10" t="s">
        <v>221</v>
      </c>
      <c r="C2658" s="11" t="s">
        <v>283</v>
      </c>
      <c r="D2658" s="15" t="s">
        <v>211</v>
      </c>
      <c r="E2658" s="12" t="s">
        <v>27</v>
      </c>
      <c r="F2658" s="12">
        <v>3.48</v>
      </c>
      <c r="G2658" s="12">
        <v>3.56</v>
      </c>
      <c r="H2658" s="12">
        <v>3.7</v>
      </c>
      <c r="I2658" s="12">
        <v>3.76</v>
      </c>
      <c r="J2658" s="12">
        <v>3.83</v>
      </c>
      <c r="K2658" s="12">
        <v>3.9</v>
      </c>
      <c r="L2658" s="12">
        <v>3.98</v>
      </c>
      <c r="M2658" s="12">
        <v>4.07</v>
      </c>
      <c r="N2658" s="12">
        <v>4.16</v>
      </c>
      <c r="O2658" s="12">
        <v>4.37</v>
      </c>
      <c r="P2658" s="12">
        <v>4.54</v>
      </c>
      <c r="Q2658" s="12">
        <v>4.67</v>
      </c>
      <c r="R2658" s="12">
        <v>4.8099999999999996</v>
      </c>
      <c r="S2658" s="12">
        <v>4.93</v>
      </c>
      <c r="T2658" s="12">
        <v>5.05</v>
      </c>
      <c r="U2658" s="12">
        <v>5.19</v>
      </c>
      <c r="V2658" s="12">
        <v>5.3</v>
      </c>
      <c r="W2658" s="12">
        <v>5.4</v>
      </c>
      <c r="X2658" s="12">
        <v>5.52</v>
      </c>
      <c r="Y2658" s="12">
        <v>5.63</v>
      </c>
      <c r="Z2658" s="12">
        <v>5.77</v>
      </c>
      <c r="AA2658" s="12">
        <v>5.92</v>
      </c>
      <c r="AB2658" s="12">
        <v>6.09</v>
      </c>
      <c r="AC2658" s="12">
        <v>6.22</v>
      </c>
      <c r="AD2658" s="12">
        <v>6.33</v>
      </c>
      <c r="AE2658" s="12">
        <v>6.44</v>
      </c>
      <c r="AF2658" s="12">
        <v>6.54</v>
      </c>
      <c r="AG2658" s="12">
        <v>6.59</v>
      </c>
      <c r="AH2658" s="12">
        <v>6.5</v>
      </c>
      <c r="AI2658" s="12">
        <v>6.38</v>
      </c>
      <c r="AJ2658" s="12">
        <v>6.27</v>
      </c>
      <c r="AK2658" s="12">
        <v>6.15</v>
      </c>
    </row>
    <row r="2659" spans="1:37" s="12" customFormat="1" x14ac:dyDescent="0.3">
      <c r="A2659" s="12" t="str">
        <f t="shared" si="64"/>
        <v>SDGbaseTRAv2_UrbAS_IRTv2QVAXadair</v>
      </c>
      <c r="B2659" s="10" t="s">
        <v>221</v>
      </c>
      <c r="C2659" s="11" t="s">
        <v>283</v>
      </c>
      <c r="D2659" s="15" t="s">
        <v>211</v>
      </c>
      <c r="E2659" s="12" t="s">
        <v>28</v>
      </c>
      <c r="F2659" s="12">
        <v>10.56</v>
      </c>
      <c r="G2659" s="12">
        <v>10.33</v>
      </c>
      <c r="H2659" s="12">
        <v>10.57</v>
      </c>
      <c r="I2659" s="12">
        <v>10.67</v>
      </c>
      <c r="J2659" s="12">
        <v>10.83</v>
      </c>
      <c r="K2659" s="12">
        <v>10.99</v>
      </c>
      <c r="L2659" s="12">
        <v>11.19</v>
      </c>
      <c r="M2659" s="12">
        <v>11.38</v>
      </c>
      <c r="N2659" s="12">
        <v>11.6</v>
      </c>
      <c r="O2659" s="12">
        <v>12.09</v>
      </c>
      <c r="P2659" s="12">
        <v>12.38</v>
      </c>
      <c r="Q2659" s="12">
        <v>12.57</v>
      </c>
      <c r="R2659" s="12">
        <v>12.91</v>
      </c>
      <c r="S2659" s="12">
        <v>13.23</v>
      </c>
      <c r="T2659" s="12">
        <v>13.59</v>
      </c>
      <c r="U2659" s="12">
        <v>13.99</v>
      </c>
      <c r="V2659" s="12">
        <v>14.35</v>
      </c>
      <c r="W2659" s="12">
        <v>14.75</v>
      </c>
      <c r="X2659" s="12">
        <v>15.19</v>
      </c>
      <c r="Y2659" s="12">
        <v>15.6</v>
      </c>
      <c r="Z2659" s="12">
        <v>16.010000000000002</v>
      </c>
      <c r="AA2659" s="12">
        <v>16.39</v>
      </c>
      <c r="AB2659" s="12">
        <v>16.91</v>
      </c>
      <c r="AC2659" s="12">
        <v>17.329999999999998</v>
      </c>
      <c r="AD2659" s="12">
        <v>17.7</v>
      </c>
      <c r="AE2659" s="12">
        <v>18.07</v>
      </c>
      <c r="AF2659" s="12">
        <v>18.45</v>
      </c>
      <c r="AG2659" s="12">
        <v>18.84</v>
      </c>
      <c r="AH2659" s="12">
        <v>18.829999999999998</v>
      </c>
      <c r="AI2659" s="12">
        <v>18.77</v>
      </c>
      <c r="AJ2659" s="12">
        <v>18.68</v>
      </c>
      <c r="AK2659" s="12">
        <v>18.55</v>
      </c>
    </row>
    <row r="2660" spans="1:37" s="12" customFormat="1" x14ac:dyDescent="0.3">
      <c r="A2660" s="12" t="str">
        <f t="shared" si="64"/>
        <v>SDGbaseTRAv2_UrbAS_IRTv2QVAXagrai</v>
      </c>
      <c r="B2660" s="10" t="s">
        <v>221</v>
      </c>
      <c r="C2660" s="11" t="s">
        <v>283</v>
      </c>
      <c r="D2660" s="15" t="s">
        <v>211</v>
      </c>
      <c r="E2660" s="12" t="s">
        <v>29</v>
      </c>
      <c r="F2660" s="12">
        <v>8.56</v>
      </c>
      <c r="G2660" s="12">
        <v>8.4</v>
      </c>
      <c r="H2660" s="12">
        <v>8.5299999999999994</v>
      </c>
      <c r="I2660" s="12">
        <v>8.65</v>
      </c>
      <c r="J2660" s="12">
        <v>8.81</v>
      </c>
      <c r="K2660" s="12">
        <v>8.8699999999999992</v>
      </c>
      <c r="L2660" s="12">
        <v>8.9499999999999993</v>
      </c>
      <c r="M2660" s="12">
        <v>9</v>
      </c>
      <c r="N2660" s="12">
        <v>9.07</v>
      </c>
      <c r="O2660" s="12">
        <v>9.26</v>
      </c>
      <c r="P2660" s="12">
        <v>9.34</v>
      </c>
      <c r="Q2660" s="12">
        <v>9.3800000000000008</v>
      </c>
      <c r="R2660" s="12">
        <v>9.4700000000000006</v>
      </c>
      <c r="S2660" s="12">
        <v>9.5500000000000007</v>
      </c>
      <c r="T2660" s="12">
        <v>9.61</v>
      </c>
      <c r="U2660" s="12">
        <v>9.69</v>
      </c>
      <c r="V2660" s="12">
        <v>9.74</v>
      </c>
      <c r="W2660" s="12">
        <v>9.77</v>
      </c>
      <c r="X2660" s="12">
        <v>9.82</v>
      </c>
      <c r="Y2660" s="12">
        <v>9.86</v>
      </c>
      <c r="Z2660" s="12">
        <v>9.93</v>
      </c>
      <c r="AA2660" s="12">
        <v>10</v>
      </c>
      <c r="AB2660" s="12">
        <v>10.14</v>
      </c>
      <c r="AC2660" s="12">
        <v>10.19</v>
      </c>
      <c r="AD2660" s="12">
        <v>10.24</v>
      </c>
      <c r="AE2660" s="12">
        <v>10.3</v>
      </c>
      <c r="AF2660" s="12">
        <v>10.37</v>
      </c>
      <c r="AG2660" s="12">
        <v>10.4</v>
      </c>
      <c r="AH2660" s="12">
        <v>10.26</v>
      </c>
      <c r="AI2660" s="12">
        <v>10.19</v>
      </c>
      <c r="AJ2660" s="12">
        <v>10.14</v>
      </c>
      <c r="AK2660" s="12">
        <v>10.07</v>
      </c>
    </row>
    <row r="2661" spans="1:37" s="12" customFormat="1" x14ac:dyDescent="0.3">
      <c r="A2661" s="12" t="str">
        <f t="shared" si="64"/>
        <v>SDGbaseTRAv2_UrbAS_IRTv2QVAXastar</v>
      </c>
      <c r="B2661" s="10" t="s">
        <v>221</v>
      </c>
      <c r="C2661" s="11" t="s">
        <v>283</v>
      </c>
      <c r="D2661" s="15" t="s">
        <v>211</v>
      </c>
      <c r="E2661" s="12" t="s">
        <v>30</v>
      </c>
      <c r="F2661" s="12">
        <v>7.25</v>
      </c>
      <c r="G2661" s="12">
        <v>7.16</v>
      </c>
      <c r="H2661" s="12">
        <v>7.32</v>
      </c>
      <c r="I2661" s="12">
        <v>7.44</v>
      </c>
      <c r="J2661" s="12">
        <v>7.58</v>
      </c>
      <c r="K2661" s="12">
        <v>7.65</v>
      </c>
      <c r="L2661" s="12">
        <v>7.73</v>
      </c>
      <c r="M2661" s="12">
        <v>7.81</v>
      </c>
      <c r="N2661" s="12">
        <v>7.88</v>
      </c>
      <c r="O2661" s="12">
        <v>8.06</v>
      </c>
      <c r="P2661" s="12">
        <v>8.15</v>
      </c>
      <c r="Q2661" s="12">
        <v>8.1999999999999993</v>
      </c>
      <c r="R2661" s="12">
        <v>8.2799999999999994</v>
      </c>
      <c r="S2661" s="12">
        <v>8.34</v>
      </c>
      <c r="T2661" s="12">
        <v>8.39</v>
      </c>
      <c r="U2661" s="12">
        <v>8.4600000000000009</v>
      </c>
      <c r="V2661" s="12">
        <v>8.5</v>
      </c>
      <c r="W2661" s="12">
        <v>8.52</v>
      </c>
      <c r="X2661" s="12">
        <v>8.5500000000000007</v>
      </c>
      <c r="Y2661" s="12">
        <v>8.57</v>
      </c>
      <c r="Z2661" s="12">
        <v>8.61</v>
      </c>
      <c r="AA2661" s="12">
        <v>8.65</v>
      </c>
      <c r="AB2661" s="12">
        <v>8.73</v>
      </c>
      <c r="AC2661" s="12">
        <v>8.74</v>
      </c>
      <c r="AD2661" s="12">
        <v>8.76</v>
      </c>
      <c r="AE2661" s="12">
        <v>8.7799999999999994</v>
      </c>
      <c r="AF2661" s="12">
        <v>8.8000000000000007</v>
      </c>
      <c r="AG2661" s="12">
        <v>8.65</v>
      </c>
      <c r="AH2661" s="12">
        <v>8.3699999999999992</v>
      </c>
      <c r="AI2661" s="12">
        <v>8.11</v>
      </c>
      <c r="AJ2661" s="12">
        <v>7.86</v>
      </c>
      <c r="AK2661" s="12">
        <v>7.61</v>
      </c>
    </row>
    <row r="2662" spans="1:37" s="12" customFormat="1" x14ac:dyDescent="0.3">
      <c r="A2662" s="12" t="str">
        <f t="shared" si="64"/>
        <v>SDGbaseTRAv2_UrbAS_IRTv2QVAXafeed</v>
      </c>
      <c r="B2662" s="10" t="s">
        <v>221</v>
      </c>
      <c r="C2662" s="11" t="s">
        <v>283</v>
      </c>
      <c r="D2662" s="15" t="s">
        <v>211</v>
      </c>
      <c r="E2662" s="12" t="s">
        <v>31</v>
      </c>
      <c r="F2662" s="12">
        <v>6.55</v>
      </c>
      <c r="G2662" s="12">
        <v>6.51</v>
      </c>
      <c r="H2662" s="12">
        <v>6.64</v>
      </c>
      <c r="I2662" s="12">
        <v>6.67</v>
      </c>
      <c r="J2662" s="12">
        <v>6.71</v>
      </c>
      <c r="K2662" s="12">
        <v>6.81</v>
      </c>
      <c r="L2662" s="12">
        <v>6.94</v>
      </c>
      <c r="M2662" s="12">
        <v>7.08</v>
      </c>
      <c r="N2662" s="12">
        <v>7.23</v>
      </c>
      <c r="O2662" s="12">
        <v>7.47</v>
      </c>
      <c r="P2662" s="12">
        <v>7.69</v>
      </c>
      <c r="Q2662" s="12">
        <v>7.87</v>
      </c>
      <c r="R2662" s="12">
        <v>8.1300000000000008</v>
      </c>
      <c r="S2662" s="12">
        <v>8.4</v>
      </c>
      <c r="T2662" s="12">
        <v>8.69</v>
      </c>
      <c r="U2662" s="12">
        <v>9.0399999999999991</v>
      </c>
      <c r="V2662" s="12">
        <v>9.36</v>
      </c>
      <c r="W2662" s="12">
        <v>9.6999999999999993</v>
      </c>
      <c r="X2662" s="12">
        <v>10.07</v>
      </c>
      <c r="Y2662" s="12">
        <v>10.42</v>
      </c>
      <c r="Z2662" s="12">
        <v>10.8</v>
      </c>
      <c r="AA2662" s="12">
        <v>11.18</v>
      </c>
      <c r="AB2662" s="12">
        <v>11.6</v>
      </c>
      <c r="AC2662" s="12">
        <v>11.98</v>
      </c>
      <c r="AD2662" s="12">
        <v>12.37</v>
      </c>
      <c r="AE2662" s="12">
        <v>12.76</v>
      </c>
      <c r="AF2662" s="12">
        <v>13.16</v>
      </c>
      <c r="AG2662" s="12">
        <v>13.54</v>
      </c>
      <c r="AH2662" s="12">
        <v>13.49</v>
      </c>
      <c r="AI2662" s="12">
        <v>13.41</v>
      </c>
      <c r="AJ2662" s="12">
        <v>13.35</v>
      </c>
      <c r="AK2662" s="12">
        <v>13.27</v>
      </c>
    </row>
    <row r="2663" spans="1:37" s="12" customFormat="1" x14ac:dyDescent="0.3">
      <c r="A2663" s="12" t="str">
        <f t="shared" si="64"/>
        <v>SDGbaseTRAv2_UrbAS_IRTv2QVAXabake</v>
      </c>
      <c r="B2663" s="10" t="s">
        <v>221</v>
      </c>
      <c r="C2663" s="11" t="s">
        <v>283</v>
      </c>
      <c r="D2663" s="15" t="s">
        <v>211</v>
      </c>
      <c r="E2663" s="12" t="s">
        <v>32</v>
      </c>
      <c r="F2663" s="12">
        <v>22.28</v>
      </c>
      <c r="G2663" s="12">
        <v>21.34</v>
      </c>
      <c r="H2663" s="12">
        <v>21.77</v>
      </c>
      <c r="I2663" s="12">
        <v>22.11</v>
      </c>
      <c r="J2663" s="12">
        <v>22.5</v>
      </c>
      <c r="K2663" s="12">
        <v>22.79</v>
      </c>
      <c r="L2663" s="12">
        <v>23.14</v>
      </c>
      <c r="M2663" s="12">
        <v>23.47</v>
      </c>
      <c r="N2663" s="12">
        <v>23.83</v>
      </c>
      <c r="O2663" s="12">
        <v>24.44</v>
      </c>
      <c r="P2663" s="12">
        <v>24.87</v>
      </c>
      <c r="Q2663" s="12">
        <v>25.2</v>
      </c>
      <c r="R2663" s="12">
        <v>25.76</v>
      </c>
      <c r="S2663" s="12">
        <v>26.28</v>
      </c>
      <c r="T2663" s="12">
        <v>26.81</v>
      </c>
      <c r="U2663" s="12">
        <v>27.41</v>
      </c>
      <c r="V2663" s="12">
        <v>27.92</v>
      </c>
      <c r="W2663" s="12">
        <v>28.45</v>
      </c>
      <c r="X2663" s="12">
        <v>29.07</v>
      </c>
      <c r="Y2663" s="12">
        <v>29.64</v>
      </c>
      <c r="Z2663" s="12">
        <v>30.17</v>
      </c>
      <c r="AA2663" s="12">
        <v>30.68</v>
      </c>
      <c r="AB2663" s="12">
        <v>31.4</v>
      </c>
      <c r="AC2663" s="12">
        <v>31.91</v>
      </c>
      <c r="AD2663" s="12">
        <v>32.4</v>
      </c>
      <c r="AE2663" s="12">
        <v>32.909999999999997</v>
      </c>
      <c r="AF2663" s="12">
        <v>33.46</v>
      </c>
      <c r="AG2663" s="12">
        <v>33.97</v>
      </c>
      <c r="AH2663" s="12">
        <v>33.840000000000003</v>
      </c>
      <c r="AI2663" s="12">
        <v>33.76</v>
      </c>
      <c r="AJ2663" s="12">
        <v>33.67</v>
      </c>
      <c r="AK2663" s="12">
        <v>33.51</v>
      </c>
    </row>
    <row r="2664" spans="1:37" s="12" customFormat="1" x14ac:dyDescent="0.3">
      <c r="A2664" s="12" t="str">
        <f t="shared" si="64"/>
        <v>SDGbaseTRAv2_UrbAS_IRTv2QVAXasuga</v>
      </c>
      <c r="B2664" s="10" t="s">
        <v>221</v>
      </c>
      <c r="C2664" s="11" t="s">
        <v>283</v>
      </c>
      <c r="D2664" s="15" t="s">
        <v>211</v>
      </c>
      <c r="E2664" s="12" t="s">
        <v>33</v>
      </c>
      <c r="F2664" s="12">
        <v>8.52</v>
      </c>
      <c r="G2664" s="12">
        <v>8.2899999999999991</v>
      </c>
      <c r="H2664" s="12">
        <v>8.4700000000000006</v>
      </c>
      <c r="I2664" s="12">
        <v>8.61</v>
      </c>
      <c r="J2664" s="12">
        <v>8.7799999999999994</v>
      </c>
      <c r="K2664" s="12">
        <v>8.8800000000000008</v>
      </c>
      <c r="L2664" s="12">
        <v>9</v>
      </c>
      <c r="M2664" s="12">
        <v>9.09</v>
      </c>
      <c r="N2664" s="12">
        <v>9.19</v>
      </c>
      <c r="O2664" s="12">
        <v>9.49</v>
      </c>
      <c r="P2664" s="12">
        <v>9.61</v>
      </c>
      <c r="Q2664" s="12">
        <v>9.66</v>
      </c>
      <c r="R2664" s="12">
        <v>9.8000000000000007</v>
      </c>
      <c r="S2664" s="12">
        <v>9.94</v>
      </c>
      <c r="T2664" s="12">
        <v>10.09</v>
      </c>
      <c r="U2664" s="12">
        <v>10.24</v>
      </c>
      <c r="V2664" s="12">
        <v>10.34</v>
      </c>
      <c r="W2664" s="12">
        <v>10.45</v>
      </c>
      <c r="X2664" s="12">
        <v>10.61</v>
      </c>
      <c r="Y2664" s="12">
        <v>10.73</v>
      </c>
      <c r="Z2664" s="12">
        <v>10.88</v>
      </c>
      <c r="AA2664" s="12">
        <v>11.01</v>
      </c>
      <c r="AB2664" s="12">
        <v>11.2</v>
      </c>
      <c r="AC2664" s="12">
        <v>11.29</v>
      </c>
      <c r="AD2664" s="12">
        <v>11.38</v>
      </c>
      <c r="AE2664" s="12">
        <v>11.48</v>
      </c>
      <c r="AF2664" s="12">
        <v>11.59</v>
      </c>
      <c r="AG2664" s="12">
        <v>11.73</v>
      </c>
      <c r="AH2664" s="12">
        <v>11.7</v>
      </c>
      <c r="AI2664" s="12">
        <v>11.68</v>
      </c>
      <c r="AJ2664" s="12">
        <v>11.67</v>
      </c>
      <c r="AK2664" s="12">
        <v>11.65</v>
      </c>
    </row>
    <row r="2665" spans="1:37" s="12" customFormat="1" x14ac:dyDescent="0.3">
      <c r="A2665" s="12" t="str">
        <f t="shared" si="64"/>
        <v>SDGbaseTRAv2_UrbAS_IRTv2QVAXaconf</v>
      </c>
      <c r="B2665" s="10" t="s">
        <v>221</v>
      </c>
      <c r="C2665" s="11" t="s">
        <v>283</v>
      </c>
      <c r="D2665" s="15" t="s">
        <v>211</v>
      </c>
      <c r="E2665" s="12" t="s">
        <v>34</v>
      </c>
      <c r="F2665" s="12">
        <v>2.4900000000000002</v>
      </c>
      <c r="G2665" s="12">
        <v>2.4</v>
      </c>
      <c r="H2665" s="12">
        <v>2.48</v>
      </c>
      <c r="I2665" s="12">
        <v>2.5</v>
      </c>
      <c r="J2665" s="12">
        <v>2.52</v>
      </c>
      <c r="K2665" s="12">
        <v>2.57</v>
      </c>
      <c r="L2665" s="12">
        <v>2.62</v>
      </c>
      <c r="M2665" s="12">
        <v>2.68</v>
      </c>
      <c r="N2665" s="12">
        <v>2.74</v>
      </c>
      <c r="O2665" s="12">
        <v>2.86</v>
      </c>
      <c r="P2665" s="12">
        <v>2.94</v>
      </c>
      <c r="Q2665" s="12">
        <v>3.01</v>
      </c>
      <c r="R2665" s="12">
        <v>3.13</v>
      </c>
      <c r="S2665" s="12">
        <v>3.25</v>
      </c>
      <c r="T2665" s="12">
        <v>3.38</v>
      </c>
      <c r="U2665" s="12">
        <v>3.52</v>
      </c>
      <c r="V2665" s="12">
        <v>3.66</v>
      </c>
      <c r="W2665" s="12">
        <v>3.8</v>
      </c>
      <c r="X2665" s="12">
        <v>3.95</v>
      </c>
      <c r="Y2665" s="12">
        <v>4.09</v>
      </c>
      <c r="Z2665" s="12">
        <v>4.25</v>
      </c>
      <c r="AA2665" s="12">
        <v>4.3899999999999997</v>
      </c>
      <c r="AB2665" s="12">
        <v>4.57</v>
      </c>
      <c r="AC2665" s="12">
        <v>4.74</v>
      </c>
      <c r="AD2665" s="12">
        <v>4.9000000000000004</v>
      </c>
      <c r="AE2665" s="12">
        <v>5.0599999999999996</v>
      </c>
      <c r="AF2665" s="12">
        <v>5.22</v>
      </c>
      <c r="AG2665" s="12">
        <v>5.37</v>
      </c>
      <c r="AH2665" s="12">
        <v>5.41</v>
      </c>
      <c r="AI2665" s="12">
        <v>5.41</v>
      </c>
      <c r="AJ2665" s="12">
        <v>5.39</v>
      </c>
      <c r="AK2665" s="12">
        <v>5.36</v>
      </c>
    </row>
    <row r="2666" spans="1:37" s="12" customFormat="1" x14ac:dyDescent="0.3">
      <c r="A2666" s="12" t="str">
        <f t="shared" si="64"/>
        <v>SDGbaseTRAv2_UrbAS_IRTv2QVAXapast</v>
      </c>
      <c r="B2666" s="10" t="s">
        <v>221</v>
      </c>
      <c r="C2666" s="11" t="s">
        <v>283</v>
      </c>
      <c r="D2666" s="15" t="s">
        <v>211</v>
      </c>
      <c r="E2666" s="12" t="s">
        <v>35</v>
      </c>
      <c r="F2666" s="12">
        <v>0.65</v>
      </c>
      <c r="G2666" s="12">
        <v>0.66</v>
      </c>
      <c r="H2666" s="12">
        <v>0.68</v>
      </c>
      <c r="I2666" s="12">
        <v>0.7</v>
      </c>
      <c r="J2666" s="12">
        <v>0.71</v>
      </c>
      <c r="K2666" s="12">
        <v>0.72</v>
      </c>
      <c r="L2666" s="12">
        <v>0.74</v>
      </c>
      <c r="M2666" s="12">
        <v>0.76</v>
      </c>
      <c r="N2666" s="12">
        <v>0.78</v>
      </c>
      <c r="O2666" s="12">
        <v>0.81</v>
      </c>
      <c r="P2666" s="12">
        <v>0.84</v>
      </c>
      <c r="Q2666" s="12">
        <v>0.86</v>
      </c>
      <c r="R2666" s="12">
        <v>0.89</v>
      </c>
      <c r="S2666" s="12">
        <v>0.92</v>
      </c>
      <c r="T2666" s="12">
        <v>0.95</v>
      </c>
      <c r="U2666" s="12">
        <v>0.99</v>
      </c>
      <c r="V2666" s="12">
        <v>1.03</v>
      </c>
      <c r="W2666" s="12">
        <v>1.06</v>
      </c>
      <c r="X2666" s="12">
        <v>1.1000000000000001</v>
      </c>
      <c r="Y2666" s="12">
        <v>1.1399999999999999</v>
      </c>
      <c r="Z2666" s="12">
        <v>1.18</v>
      </c>
      <c r="AA2666" s="12">
        <v>1.22</v>
      </c>
      <c r="AB2666" s="12">
        <v>1.26</v>
      </c>
      <c r="AC2666" s="12">
        <v>1.3</v>
      </c>
      <c r="AD2666" s="12">
        <v>1.33</v>
      </c>
      <c r="AE2666" s="12">
        <v>1.37</v>
      </c>
      <c r="AF2666" s="12">
        <v>1.4</v>
      </c>
      <c r="AG2666" s="12">
        <v>1.43</v>
      </c>
      <c r="AH2666" s="12">
        <v>1.42</v>
      </c>
      <c r="AI2666" s="12">
        <v>1.4</v>
      </c>
      <c r="AJ2666" s="12">
        <v>1.38</v>
      </c>
      <c r="AK2666" s="12">
        <v>1.36</v>
      </c>
    </row>
    <row r="2667" spans="1:37" s="12" customFormat="1" x14ac:dyDescent="0.3">
      <c r="A2667" s="12" t="str">
        <f t="shared" si="64"/>
        <v>SDGbaseTRAv2_UrbAS_IRTv2QVAXaofoo</v>
      </c>
      <c r="B2667" s="10" t="s">
        <v>221</v>
      </c>
      <c r="C2667" s="11" t="s">
        <v>283</v>
      </c>
      <c r="D2667" s="15" t="s">
        <v>211</v>
      </c>
      <c r="E2667" s="12" t="s">
        <v>36</v>
      </c>
      <c r="F2667" s="12">
        <v>12.41</v>
      </c>
      <c r="G2667" s="12">
        <v>12.12</v>
      </c>
      <c r="H2667" s="12">
        <v>12.48</v>
      </c>
      <c r="I2667" s="12">
        <v>12.63</v>
      </c>
      <c r="J2667" s="12">
        <v>12.83</v>
      </c>
      <c r="K2667" s="12">
        <v>13.04</v>
      </c>
      <c r="L2667" s="12">
        <v>13.29</v>
      </c>
      <c r="M2667" s="12">
        <v>13.55</v>
      </c>
      <c r="N2667" s="12">
        <v>13.83</v>
      </c>
      <c r="O2667" s="12">
        <v>14.5</v>
      </c>
      <c r="P2667" s="12">
        <v>14.89</v>
      </c>
      <c r="Q2667" s="12">
        <v>15.15</v>
      </c>
      <c r="R2667" s="12">
        <v>15.55</v>
      </c>
      <c r="S2667" s="12">
        <v>15.94</v>
      </c>
      <c r="T2667" s="12">
        <v>16.38</v>
      </c>
      <c r="U2667" s="12">
        <v>16.87</v>
      </c>
      <c r="V2667" s="12">
        <v>17.3</v>
      </c>
      <c r="W2667" s="12">
        <v>17.78</v>
      </c>
      <c r="X2667" s="12">
        <v>18.32</v>
      </c>
      <c r="Y2667" s="12">
        <v>18.79</v>
      </c>
      <c r="Z2667" s="12">
        <v>19.25</v>
      </c>
      <c r="AA2667" s="12">
        <v>19.690000000000001</v>
      </c>
      <c r="AB2667" s="12">
        <v>20.309999999999999</v>
      </c>
      <c r="AC2667" s="12">
        <v>20.81</v>
      </c>
      <c r="AD2667" s="12">
        <v>21.24</v>
      </c>
      <c r="AE2667" s="12">
        <v>21.66</v>
      </c>
      <c r="AF2667" s="12">
        <v>22.11</v>
      </c>
      <c r="AG2667" s="12">
        <v>22.59</v>
      </c>
      <c r="AH2667" s="12">
        <v>22.61</v>
      </c>
      <c r="AI2667" s="12">
        <v>22.5</v>
      </c>
      <c r="AJ2667" s="12">
        <v>22.37</v>
      </c>
      <c r="AK2667" s="12">
        <v>22.19</v>
      </c>
    </row>
    <row r="2668" spans="1:37" s="12" customFormat="1" x14ac:dyDescent="0.3">
      <c r="A2668" s="12" t="str">
        <f t="shared" si="64"/>
        <v>SDGbaseTRAv2_UrbAS_IRTv2QVAXabevt</v>
      </c>
      <c r="B2668" s="10" t="s">
        <v>221</v>
      </c>
      <c r="C2668" s="11" t="s">
        <v>283</v>
      </c>
      <c r="D2668" s="15" t="s">
        <v>211</v>
      </c>
      <c r="E2668" s="12" t="s">
        <v>37</v>
      </c>
      <c r="F2668" s="12">
        <v>40.840000000000003</v>
      </c>
      <c r="G2668" s="12">
        <v>40.22</v>
      </c>
      <c r="H2668" s="12">
        <v>42.21</v>
      </c>
      <c r="I2668" s="12">
        <v>42.82</v>
      </c>
      <c r="J2668" s="12">
        <v>43.58</v>
      </c>
      <c r="K2668" s="12">
        <v>44.59</v>
      </c>
      <c r="L2668" s="12">
        <v>45.72</v>
      </c>
      <c r="M2668" s="12">
        <v>46.91</v>
      </c>
      <c r="N2668" s="12">
        <v>48.16</v>
      </c>
      <c r="O2668" s="12">
        <v>51.73</v>
      </c>
      <c r="P2668" s="12">
        <v>53.56</v>
      </c>
      <c r="Q2668" s="12">
        <v>54.74</v>
      </c>
      <c r="R2668" s="12">
        <v>56.5</v>
      </c>
      <c r="S2668" s="12">
        <v>58.23</v>
      </c>
      <c r="T2668" s="12">
        <v>60.18</v>
      </c>
      <c r="U2668" s="12">
        <v>62.3</v>
      </c>
      <c r="V2668" s="12">
        <v>64.11</v>
      </c>
      <c r="W2668" s="12">
        <v>66.2</v>
      </c>
      <c r="X2668" s="12">
        <v>68.52</v>
      </c>
      <c r="Y2668" s="12">
        <v>70.459999999999994</v>
      </c>
      <c r="Z2668" s="12">
        <v>72.86</v>
      </c>
      <c r="AA2668" s="12">
        <v>75.05</v>
      </c>
      <c r="AB2668" s="12">
        <v>77.7</v>
      </c>
      <c r="AC2668" s="12">
        <v>79.94</v>
      </c>
      <c r="AD2668" s="12">
        <v>81.98</v>
      </c>
      <c r="AE2668" s="12">
        <v>83.85</v>
      </c>
      <c r="AF2668" s="12">
        <v>85.78</v>
      </c>
      <c r="AG2668" s="12">
        <v>87.31</v>
      </c>
      <c r="AH2668" s="12">
        <v>87.89</v>
      </c>
      <c r="AI2668" s="12">
        <v>87.64</v>
      </c>
      <c r="AJ2668" s="12">
        <v>87.23</v>
      </c>
      <c r="AK2668" s="12">
        <v>86.58</v>
      </c>
    </row>
    <row r="2669" spans="1:37" s="12" customFormat="1" x14ac:dyDescent="0.3">
      <c r="A2669" s="12" t="str">
        <f t="shared" si="64"/>
        <v>SDGbaseTRAv2_UrbAS_IRTv2QVAXatext</v>
      </c>
      <c r="B2669" s="10" t="s">
        <v>221</v>
      </c>
      <c r="C2669" s="11" t="s">
        <v>283</v>
      </c>
      <c r="D2669" s="15" t="s">
        <v>211</v>
      </c>
      <c r="E2669" s="12" t="s">
        <v>38</v>
      </c>
      <c r="F2669" s="12">
        <v>6.57</v>
      </c>
      <c r="G2669" s="12">
        <v>6.07</v>
      </c>
      <c r="H2669" s="12">
        <v>6.24</v>
      </c>
      <c r="I2669" s="12">
        <v>6.29</v>
      </c>
      <c r="J2669" s="12">
        <v>6.38</v>
      </c>
      <c r="K2669" s="12">
        <v>6.5</v>
      </c>
      <c r="L2669" s="12">
        <v>6.64</v>
      </c>
      <c r="M2669" s="12">
        <v>6.8</v>
      </c>
      <c r="N2669" s="12">
        <v>6.97</v>
      </c>
      <c r="O2669" s="12">
        <v>7.33</v>
      </c>
      <c r="P2669" s="12">
        <v>7.54</v>
      </c>
      <c r="Q2669" s="12">
        <v>7.7</v>
      </c>
      <c r="R2669" s="12">
        <v>7.92</v>
      </c>
      <c r="S2669" s="12">
        <v>8.15</v>
      </c>
      <c r="T2669" s="12">
        <v>8.39</v>
      </c>
      <c r="U2669" s="12">
        <v>8.66</v>
      </c>
      <c r="V2669" s="12">
        <v>8.92</v>
      </c>
      <c r="W2669" s="12">
        <v>9.2100000000000009</v>
      </c>
      <c r="X2669" s="12">
        <v>9.5399999999999991</v>
      </c>
      <c r="Y2669" s="12">
        <v>9.82</v>
      </c>
      <c r="Z2669" s="12">
        <v>10.06</v>
      </c>
      <c r="AA2669" s="12">
        <v>10.25</v>
      </c>
      <c r="AB2669" s="12">
        <v>10.62</v>
      </c>
      <c r="AC2669" s="12">
        <v>10.92</v>
      </c>
      <c r="AD2669" s="12">
        <v>11.18</v>
      </c>
      <c r="AE2669" s="12">
        <v>11.44</v>
      </c>
      <c r="AF2669" s="12">
        <v>11.72</v>
      </c>
      <c r="AG2669" s="12">
        <v>12.15</v>
      </c>
      <c r="AH2669" s="12">
        <v>12.23</v>
      </c>
      <c r="AI2669" s="12">
        <v>12.22</v>
      </c>
      <c r="AJ2669" s="12">
        <v>12.19</v>
      </c>
      <c r="AK2669" s="12">
        <v>12.13</v>
      </c>
    </row>
    <row r="2670" spans="1:37" s="12" customFormat="1" x14ac:dyDescent="0.3">
      <c r="A2670" s="12" t="str">
        <f t="shared" si="64"/>
        <v>SDGbaseTRAv2_UrbAS_IRTv2QVAXaclth</v>
      </c>
      <c r="B2670" s="10" t="s">
        <v>221</v>
      </c>
      <c r="C2670" s="11" t="s">
        <v>283</v>
      </c>
      <c r="D2670" s="15" t="s">
        <v>211</v>
      </c>
      <c r="E2670" s="12" t="s">
        <v>39</v>
      </c>
      <c r="F2670" s="12">
        <v>6.76</v>
      </c>
      <c r="G2670" s="12">
        <v>6.2</v>
      </c>
      <c r="H2670" s="12">
        <v>6.37</v>
      </c>
      <c r="I2670" s="12">
        <v>6.46</v>
      </c>
      <c r="J2670" s="12">
        <v>6.57</v>
      </c>
      <c r="K2670" s="12">
        <v>6.66</v>
      </c>
      <c r="L2670" s="12">
        <v>6.78</v>
      </c>
      <c r="M2670" s="12">
        <v>6.9</v>
      </c>
      <c r="N2670" s="12">
        <v>7.04</v>
      </c>
      <c r="O2670" s="12">
        <v>7.32</v>
      </c>
      <c r="P2670" s="12">
        <v>7.49</v>
      </c>
      <c r="Q2670" s="12">
        <v>7.61</v>
      </c>
      <c r="R2670" s="12">
        <v>7.82</v>
      </c>
      <c r="S2670" s="12">
        <v>8.02</v>
      </c>
      <c r="T2670" s="12">
        <v>8.24</v>
      </c>
      <c r="U2670" s="12">
        <v>8.49</v>
      </c>
      <c r="V2670" s="12">
        <v>8.7100000000000009</v>
      </c>
      <c r="W2670" s="12">
        <v>8.9600000000000009</v>
      </c>
      <c r="X2670" s="12">
        <v>9.23</v>
      </c>
      <c r="Y2670" s="12">
        <v>9.48</v>
      </c>
      <c r="Z2670" s="12">
        <v>9.7100000000000009</v>
      </c>
      <c r="AA2670" s="12">
        <v>9.91</v>
      </c>
      <c r="AB2670" s="12">
        <v>10.23</v>
      </c>
      <c r="AC2670" s="12">
        <v>10.48</v>
      </c>
      <c r="AD2670" s="12">
        <v>10.71</v>
      </c>
      <c r="AE2670" s="12">
        <v>10.93</v>
      </c>
      <c r="AF2670" s="12">
        <v>11.16</v>
      </c>
      <c r="AG2670" s="12">
        <v>11.47</v>
      </c>
      <c r="AH2670" s="12">
        <v>11.54</v>
      </c>
      <c r="AI2670" s="12">
        <v>11.59</v>
      </c>
      <c r="AJ2670" s="12">
        <v>11.6</v>
      </c>
      <c r="AK2670" s="12">
        <v>11.58</v>
      </c>
    </row>
    <row r="2671" spans="1:37" s="12" customFormat="1" x14ac:dyDescent="0.3">
      <c r="A2671" s="12" t="str">
        <f t="shared" si="64"/>
        <v>SDGbaseTRAv2_UrbAS_IRTv2QVAXaleat</v>
      </c>
      <c r="B2671" s="10" t="s">
        <v>221</v>
      </c>
      <c r="C2671" s="11" t="s">
        <v>283</v>
      </c>
      <c r="D2671" s="15" t="s">
        <v>211</v>
      </c>
      <c r="E2671" s="12" t="s">
        <v>40</v>
      </c>
      <c r="F2671" s="12">
        <v>2.4500000000000002</v>
      </c>
      <c r="G2671" s="12">
        <v>2.44</v>
      </c>
      <c r="H2671" s="12">
        <v>2.56</v>
      </c>
      <c r="I2671" s="12">
        <v>2.6</v>
      </c>
      <c r="J2671" s="12">
        <v>2.64</v>
      </c>
      <c r="K2671" s="12">
        <v>2.69</v>
      </c>
      <c r="L2671" s="12">
        <v>2.76</v>
      </c>
      <c r="M2671" s="12">
        <v>2.85</v>
      </c>
      <c r="N2671" s="12">
        <v>2.94</v>
      </c>
      <c r="O2671" s="12">
        <v>3.18</v>
      </c>
      <c r="P2671" s="12">
        <v>3.36</v>
      </c>
      <c r="Q2671" s="12">
        <v>3.51</v>
      </c>
      <c r="R2671" s="12">
        <v>3.64</v>
      </c>
      <c r="S2671" s="12">
        <v>3.77</v>
      </c>
      <c r="T2671" s="12">
        <v>3.9</v>
      </c>
      <c r="U2671" s="12">
        <v>4.05</v>
      </c>
      <c r="V2671" s="12">
        <v>4.18</v>
      </c>
      <c r="W2671" s="12">
        <v>4.32</v>
      </c>
      <c r="X2671" s="12">
        <v>4.4800000000000004</v>
      </c>
      <c r="Y2671" s="12">
        <v>4.6100000000000003</v>
      </c>
      <c r="Z2671" s="12">
        <v>4.76</v>
      </c>
      <c r="AA2671" s="12">
        <v>4.9400000000000004</v>
      </c>
      <c r="AB2671" s="12">
        <v>5.13</v>
      </c>
      <c r="AC2671" s="12">
        <v>5.3</v>
      </c>
      <c r="AD2671" s="12">
        <v>5.46</v>
      </c>
      <c r="AE2671" s="12">
        <v>5.62</v>
      </c>
      <c r="AF2671" s="12">
        <v>5.78</v>
      </c>
      <c r="AG2671" s="12">
        <v>5.89</v>
      </c>
      <c r="AH2671" s="12">
        <v>5.77</v>
      </c>
      <c r="AI2671" s="12">
        <v>5.61</v>
      </c>
      <c r="AJ2671" s="12">
        <v>5.46</v>
      </c>
      <c r="AK2671" s="12">
        <v>5.32</v>
      </c>
    </row>
    <row r="2672" spans="1:37" s="12" customFormat="1" x14ac:dyDescent="0.3">
      <c r="A2672" s="12" t="str">
        <f t="shared" si="64"/>
        <v>SDGbaseTRAv2_UrbAS_IRTv2QVAXafoot</v>
      </c>
      <c r="B2672" s="10" t="s">
        <v>221</v>
      </c>
      <c r="C2672" s="11" t="s">
        <v>283</v>
      </c>
      <c r="D2672" s="15" t="s">
        <v>211</v>
      </c>
      <c r="E2672" s="12" t="s">
        <v>41</v>
      </c>
      <c r="F2672" s="12">
        <v>1.91</v>
      </c>
      <c r="G2672" s="12">
        <v>1.82</v>
      </c>
      <c r="H2672" s="12">
        <v>1.87</v>
      </c>
      <c r="I2672" s="12">
        <v>1.9</v>
      </c>
      <c r="J2672" s="12">
        <v>1.93</v>
      </c>
      <c r="K2672" s="12">
        <v>1.96</v>
      </c>
      <c r="L2672" s="12">
        <v>2</v>
      </c>
      <c r="M2672" s="12">
        <v>2.04</v>
      </c>
      <c r="N2672" s="12">
        <v>2.08</v>
      </c>
      <c r="O2672" s="12">
        <v>2.1800000000000002</v>
      </c>
      <c r="P2672" s="12">
        <v>2.2400000000000002</v>
      </c>
      <c r="Q2672" s="12">
        <v>2.2799999999999998</v>
      </c>
      <c r="R2672" s="12">
        <v>2.34</v>
      </c>
      <c r="S2672" s="12">
        <v>2.4</v>
      </c>
      <c r="T2672" s="12">
        <v>2.46</v>
      </c>
      <c r="U2672" s="12">
        <v>2.5299999999999998</v>
      </c>
      <c r="V2672" s="12">
        <v>2.59</v>
      </c>
      <c r="W2672" s="12">
        <v>2.66</v>
      </c>
      <c r="X2672" s="12">
        <v>2.74</v>
      </c>
      <c r="Y2672" s="12">
        <v>2.81</v>
      </c>
      <c r="Z2672" s="12">
        <v>2.87</v>
      </c>
      <c r="AA2672" s="12">
        <v>2.91</v>
      </c>
      <c r="AB2672" s="12">
        <v>3.03</v>
      </c>
      <c r="AC2672" s="12">
        <v>3.12</v>
      </c>
      <c r="AD2672" s="12">
        <v>3.19</v>
      </c>
      <c r="AE2672" s="12">
        <v>3.26</v>
      </c>
      <c r="AF2672" s="12">
        <v>3.33</v>
      </c>
      <c r="AG2672" s="12">
        <v>3.44</v>
      </c>
      <c r="AH2672" s="12">
        <v>3.46</v>
      </c>
      <c r="AI2672" s="12">
        <v>3.47</v>
      </c>
      <c r="AJ2672" s="12">
        <v>3.47</v>
      </c>
      <c r="AK2672" s="12">
        <v>3.46</v>
      </c>
    </row>
    <row r="2673" spans="1:37" s="12" customFormat="1" x14ac:dyDescent="0.3">
      <c r="A2673" s="12" t="str">
        <f t="shared" si="64"/>
        <v>SDGbaseTRAv2_UrbAS_IRTv2QVAXawood</v>
      </c>
      <c r="B2673" s="10" t="s">
        <v>221</v>
      </c>
      <c r="C2673" s="11" t="s">
        <v>283</v>
      </c>
      <c r="D2673" s="15" t="s">
        <v>211</v>
      </c>
      <c r="E2673" s="12" t="s">
        <v>42</v>
      </c>
      <c r="F2673" s="12">
        <v>23.69</v>
      </c>
      <c r="G2673" s="12">
        <v>22.02</v>
      </c>
      <c r="H2673" s="12">
        <v>22.75</v>
      </c>
      <c r="I2673" s="12">
        <v>23.18</v>
      </c>
      <c r="J2673" s="12">
        <v>23.62</v>
      </c>
      <c r="K2673" s="12">
        <v>24.06</v>
      </c>
      <c r="L2673" s="12">
        <v>24.57</v>
      </c>
      <c r="M2673" s="12">
        <v>25.13</v>
      </c>
      <c r="N2673" s="12">
        <v>25.73</v>
      </c>
      <c r="O2673" s="12">
        <v>26.67</v>
      </c>
      <c r="P2673" s="12">
        <v>27.36</v>
      </c>
      <c r="Q2673" s="12">
        <v>27.95</v>
      </c>
      <c r="R2673" s="12">
        <v>28.66</v>
      </c>
      <c r="S2673" s="12">
        <v>29.44</v>
      </c>
      <c r="T2673" s="12">
        <v>30.28</v>
      </c>
      <c r="U2673" s="12">
        <v>31.23</v>
      </c>
      <c r="V2673" s="12">
        <v>32.130000000000003</v>
      </c>
      <c r="W2673" s="12">
        <v>33.11</v>
      </c>
      <c r="X2673" s="12">
        <v>34.18</v>
      </c>
      <c r="Y2673" s="12">
        <v>35.17</v>
      </c>
      <c r="Z2673" s="12">
        <v>36.119999999999997</v>
      </c>
      <c r="AA2673" s="12">
        <v>37.020000000000003</v>
      </c>
      <c r="AB2673" s="12">
        <v>38.020000000000003</v>
      </c>
      <c r="AC2673" s="12">
        <v>38.9</v>
      </c>
      <c r="AD2673" s="12">
        <v>39.78</v>
      </c>
      <c r="AE2673" s="12">
        <v>40.68</v>
      </c>
      <c r="AF2673" s="12">
        <v>41.64</v>
      </c>
      <c r="AG2673" s="12">
        <v>42.65</v>
      </c>
      <c r="AH2673" s="12">
        <v>42.66</v>
      </c>
      <c r="AI2673" s="12">
        <v>42.37</v>
      </c>
      <c r="AJ2673" s="12">
        <v>42.11</v>
      </c>
      <c r="AK2673" s="12">
        <v>41.78</v>
      </c>
    </row>
    <row r="2674" spans="1:37" s="12" customFormat="1" x14ac:dyDescent="0.3">
      <c r="A2674" s="12" t="str">
        <f t="shared" si="64"/>
        <v>SDGbaseTRAv2_UrbAS_IRTv2QVAXapapr</v>
      </c>
      <c r="B2674" s="10" t="s">
        <v>221</v>
      </c>
      <c r="C2674" s="11" t="s">
        <v>283</v>
      </c>
      <c r="D2674" s="15" t="s">
        <v>211</v>
      </c>
      <c r="E2674" s="12" t="s">
        <v>43</v>
      </c>
      <c r="F2674" s="12">
        <v>24.02</v>
      </c>
      <c r="G2674" s="12">
        <v>22.72</v>
      </c>
      <c r="H2674" s="12">
        <v>23.56</v>
      </c>
      <c r="I2674" s="12">
        <v>23.97</v>
      </c>
      <c r="J2674" s="12">
        <v>24.31</v>
      </c>
      <c r="K2674" s="12">
        <v>24.82</v>
      </c>
      <c r="L2674" s="12">
        <v>25.34</v>
      </c>
      <c r="M2674" s="12">
        <v>25.72</v>
      </c>
      <c r="N2674" s="12">
        <v>26.31</v>
      </c>
      <c r="O2674" s="12">
        <v>27.32</v>
      </c>
      <c r="P2674" s="12">
        <v>28</v>
      </c>
      <c r="Q2674" s="12">
        <v>28.59</v>
      </c>
      <c r="R2674" s="12">
        <v>29.76</v>
      </c>
      <c r="S2674" s="12">
        <v>30.56</v>
      </c>
      <c r="T2674" s="12">
        <v>31.44</v>
      </c>
      <c r="U2674" s="12">
        <v>32.46</v>
      </c>
      <c r="V2674" s="12">
        <v>33.39</v>
      </c>
      <c r="W2674" s="12">
        <v>34.409999999999997</v>
      </c>
      <c r="X2674" s="12">
        <v>35.520000000000003</v>
      </c>
      <c r="Y2674" s="12">
        <v>36.53</v>
      </c>
      <c r="Z2674" s="12">
        <v>37.479999999999997</v>
      </c>
      <c r="AA2674" s="12">
        <v>38.33</v>
      </c>
      <c r="AB2674" s="12">
        <v>39.409999999999997</v>
      </c>
      <c r="AC2674" s="12">
        <v>40.340000000000003</v>
      </c>
      <c r="AD2674" s="12">
        <v>41.21</v>
      </c>
      <c r="AE2674" s="12">
        <v>42.07</v>
      </c>
      <c r="AF2674" s="12">
        <v>42.98</v>
      </c>
      <c r="AG2674" s="12">
        <v>44.06</v>
      </c>
      <c r="AH2674" s="12">
        <v>44.06</v>
      </c>
      <c r="AI2674" s="12">
        <v>43.8</v>
      </c>
      <c r="AJ2674" s="12">
        <v>43.52</v>
      </c>
      <c r="AK2674" s="12">
        <v>43.17</v>
      </c>
    </row>
    <row r="2675" spans="1:37" s="12" customFormat="1" x14ac:dyDescent="0.3">
      <c r="A2675" s="12" t="str">
        <f t="shared" si="64"/>
        <v>SDGbaseTRAv2_UrbAS_IRTv2QVAXaprnt</v>
      </c>
      <c r="B2675" s="10" t="s">
        <v>221</v>
      </c>
      <c r="C2675" s="11" t="s">
        <v>283</v>
      </c>
      <c r="D2675" s="15" t="s">
        <v>211</v>
      </c>
      <c r="E2675" s="12" t="s">
        <v>44</v>
      </c>
      <c r="F2675" s="12">
        <v>16.78</v>
      </c>
      <c r="G2675" s="12">
        <v>15.58</v>
      </c>
      <c r="H2675" s="12">
        <v>16.100000000000001</v>
      </c>
      <c r="I2675" s="12">
        <v>16.350000000000001</v>
      </c>
      <c r="J2675" s="12">
        <v>16.55</v>
      </c>
      <c r="K2675" s="12">
        <v>16.850000000000001</v>
      </c>
      <c r="L2675" s="12">
        <v>17.190000000000001</v>
      </c>
      <c r="M2675" s="12">
        <v>17.57</v>
      </c>
      <c r="N2675" s="12">
        <v>17.989999999999998</v>
      </c>
      <c r="O2675" s="12">
        <v>18.36</v>
      </c>
      <c r="P2675" s="12">
        <v>18.79</v>
      </c>
      <c r="Q2675" s="12">
        <v>19.239999999999998</v>
      </c>
      <c r="R2675" s="12">
        <v>19.86</v>
      </c>
      <c r="S2675" s="12">
        <v>20.47</v>
      </c>
      <c r="T2675" s="12">
        <v>21.13</v>
      </c>
      <c r="U2675" s="12">
        <v>21.88</v>
      </c>
      <c r="V2675" s="12">
        <v>22.62</v>
      </c>
      <c r="W2675" s="12">
        <v>23.41</v>
      </c>
      <c r="X2675" s="12">
        <v>24.24</v>
      </c>
      <c r="Y2675" s="12">
        <v>25.05</v>
      </c>
      <c r="Z2675" s="12">
        <v>25.78</v>
      </c>
      <c r="AA2675" s="12">
        <v>26.48</v>
      </c>
      <c r="AB2675" s="12">
        <v>27.22</v>
      </c>
      <c r="AC2675" s="12">
        <v>27.94</v>
      </c>
      <c r="AD2675" s="12">
        <v>28.68</v>
      </c>
      <c r="AE2675" s="12">
        <v>29.44</v>
      </c>
      <c r="AF2675" s="12">
        <v>30.23</v>
      </c>
      <c r="AG2675" s="12">
        <v>31.11</v>
      </c>
      <c r="AH2675" s="12">
        <v>31.18</v>
      </c>
      <c r="AI2675" s="12">
        <v>31.1</v>
      </c>
      <c r="AJ2675" s="12">
        <v>31.01</v>
      </c>
      <c r="AK2675" s="12">
        <v>30.86</v>
      </c>
    </row>
    <row r="2676" spans="1:37" s="12" customFormat="1" x14ac:dyDescent="0.3">
      <c r="A2676" s="12" t="str">
        <f t="shared" si="64"/>
        <v>SDGbaseTRAv2_UrbAS_IRTv2QVAXapetr</v>
      </c>
      <c r="B2676" s="10" t="s">
        <v>221</v>
      </c>
      <c r="C2676" s="11" t="s">
        <v>283</v>
      </c>
      <c r="D2676" s="15" t="s">
        <v>211</v>
      </c>
      <c r="E2676" s="12" t="s">
        <v>45</v>
      </c>
      <c r="F2676" s="12">
        <v>46.32</v>
      </c>
      <c r="G2676" s="12">
        <v>28.85</v>
      </c>
      <c r="H2676" s="12">
        <v>33.28</v>
      </c>
      <c r="I2676" s="12">
        <v>38.35</v>
      </c>
      <c r="J2676" s="12">
        <v>38.35</v>
      </c>
      <c r="K2676" s="12">
        <v>38.35</v>
      </c>
      <c r="L2676" s="12">
        <v>38.35</v>
      </c>
      <c r="M2676" s="12">
        <v>38.35</v>
      </c>
      <c r="N2676" s="12">
        <v>38.299999999999997</v>
      </c>
      <c r="O2676" s="12">
        <v>16.66</v>
      </c>
      <c r="P2676" s="12">
        <v>10.65</v>
      </c>
      <c r="Q2676" s="12">
        <v>10.57</v>
      </c>
      <c r="R2676" s="12">
        <v>10.57</v>
      </c>
      <c r="S2676" s="12">
        <v>10.57</v>
      </c>
      <c r="T2676" s="12">
        <v>10.57</v>
      </c>
      <c r="U2676" s="12">
        <v>10.57</v>
      </c>
      <c r="V2676" s="12">
        <v>10.52</v>
      </c>
      <c r="W2676" s="12">
        <v>10.52</v>
      </c>
      <c r="X2676" s="12">
        <v>10.57</v>
      </c>
      <c r="Y2676" s="12">
        <v>10.5</v>
      </c>
      <c r="Z2676" s="12">
        <v>10.43</v>
      </c>
      <c r="AA2676" s="12">
        <v>10.37</v>
      </c>
      <c r="AB2676" s="12">
        <v>9.4499999999999993</v>
      </c>
      <c r="AC2676" s="12">
        <v>8.5299999999999994</v>
      </c>
      <c r="AD2676" s="12">
        <v>7.61</v>
      </c>
      <c r="AE2676" s="12">
        <v>6.69</v>
      </c>
      <c r="AF2676" s="12">
        <v>5.78</v>
      </c>
      <c r="AG2676" s="12">
        <v>4.82</v>
      </c>
      <c r="AH2676" s="12">
        <v>3.86</v>
      </c>
      <c r="AI2676" s="12">
        <v>2.9</v>
      </c>
      <c r="AJ2676" s="12">
        <v>1.94</v>
      </c>
      <c r="AK2676" s="12">
        <v>0.99</v>
      </c>
    </row>
    <row r="2677" spans="1:37" s="12" customFormat="1" x14ac:dyDescent="0.3">
      <c r="A2677" s="12" t="str">
        <f t="shared" si="64"/>
        <v>SDGbaseTRAv2_UrbAS_IRTv2QVAXahydr</v>
      </c>
      <c r="B2677" s="10" t="s">
        <v>221</v>
      </c>
      <c r="C2677" s="11" t="s">
        <v>283</v>
      </c>
      <c r="D2677" s="15" t="s">
        <v>211</v>
      </c>
      <c r="E2677" s="12" t="s">
        <v>46</v>
      </c>
      <c r="F2677" s="12">
        <v>0.12</v>
      </c>
      <c r="G2677" s="12">
        <v>0.13</v>
      </c>
      <c r="H2677" s="12">
        <v>0.31</v>
      </c>
      <c r="I2677" s="12">
        <v>0.74</v>
      </c>
      <c r="J2677" s="12">
        <v>0.74</v>
      </c>
      <c r="K2677" s="12">
        <v>0.74</v>
      </c>
      <c r="L2677" s="12">
        <v>0.74</v>
      </c>
      <c r="M2677" s="12">
        <v>0.74</v>
      </c>
      <c r="N2677" s="12">
        <v>0.74</v>
      </c>
      <c r="O2677" s="12">
        <v>0.74</v>
      </c>
      <c r="P2677" s="12">
        <v>0.74</v>
      </c>
      <c r="Q2677" s="12">
        <v>0.74</v>
      </c>
      <c r="R2677" s="12">
        <v>0.74</v>
      </c>
      <c r="S2677" s="12">
        <v>0.74</v>
      </c>
      <c r="T2677" s="12">
        <v>0.74</v>
      </c>
      <c r="U2677" s="12">
        <v>0.74</v>
      </c>
      <c r="V2677" s="12">
        <v>0.74</v>
      </c>
      <c r="W2677" s="12">
        <v>0.74</v>
      </c>
      <c r="X2677" s="12">
        <v>2.37</v>
      </c>
      <c r="Y2677" s="12">
        <v>3.57</v>
      </c>
      <c r="Z2677" s="12">
        <v>4.7699999999999996</v>
      </c>
      <c r="AA2677" s="12">
        <v>5.98</v>
      </c>
      <c r="AB2677" s="12">
        <v>6.46</v>
      </c>
      <c r="AC2677" s="12">
        <v>6.95</v>
      </c>
      <c r="AD2677" s="12">
        <v>7.44</v>
      </c>
      <c r="AE2677" s="12">
        <v>7.93</v>
      </c>
      <c r="AF2677" s="12">
        <v>8.42</v>
      </c>
      <c r="AG2677" s="12">
        <v>9.49</v>
      </c>
      <c r="AH2677" s="12">
        <v>10.55</v>
      </c>
      <c r="AI2677" s="12">
        <v>11.62</v>
      </c>
      <c r="AJ2677" s="12">
        <v>12.69</v>
      </c>
      <c r="AK2677" s="12">
        <v>13.76</v>
      </c>
    </row>
    <row r="2678" spans="1:37" s="12" customFormat="1" x14ac:dyDescent="0.3">
      <c r="A2678" s="12" t="str">
        <f t="shared" si="64"/>
        <v>SDGbaseTRAv2_UrbAS_IRTv2QVAXaammo</v>
      </c>
      <c r="B2678" s="10" t="s">
        <v>221</v>
      </c>
      <c r="C2678" s="11" t="s">
        <v>283</v>
      </c>
      <c r="D2678" s="15" t="s">
        <v>211</v>
      </c>
      <c r="E2678" s="12" t="s">
        <v>47</v>
      </c>
      <c r="F2678" s="12">
        <v>2.4900000000000002</v>
      </c>
      <c r="G2678" s="12">
        <v>2.34</v>
      </c>
      <c r="H2678" s="12">
        <v>2.35</v>
      </c>
      <c r="I2678" s="12">
        <v>2.38</v>
      </c>
      <c r="J2678" s="12">
        <v>2.39</v>
      </c>
      <c r="K2678" s="12">
        <v>2.41</v>
      </c>
      <c r="L2678" s="12">
        <v>2.44</v>
      </c>
      <c r="M2678" s="12">
        <v>2.4700000000000002</v>
      </c>
      <c r="N2678" s="12">
        <v>2.5</v>
      </c>
      <c r="O2678" s="12">
        <v>2.4900000000000002</v>
      </c>
      <c r="P2678" s="12">
        <v>2.5</v>
      </c>
      <c r="Q2678" s="12">
        <v>2.52</v>
      </c>
      <c r="R2678" s="12">
        <v>2.56</v>
      </c>
      <c r="S2678" s="12">
        <v>2.6</v>
      </c>
      <c r="T2678" s="12">
        <v>2.65</v>
      </c>
      <c r="U2678" s="12">
        <v>2.7</v>
      </c>
      <c r="V2678" s="12">
        <v>2.76</v>
      </c>
      <c r="W2678" s="12">
        <v>2.82</v>
      </c>
      <c r="X2678" s="12">
        <v>2.88</v>
      </c>
      <c r="Y2678" s="12">
        <v>2.94</v>
      </c>
      <c r="Z2678" s="12">
        <v>2.94</v>
      </c>
      <c r="AA2678" s="12">
        <v>2.93</v>
      </c>
      <c r="AB2678" s="12">
        <v>2.87</v>
      </c>
      <c r="AC2678" s="12">
        <v>2.8</v>
      </c>
      <c r="AD2678" s="12">
        <v>2.74</v>
      </c>
      <c r="AE2678" s="12">
        <v>2.69</v>
      </c>
      <c r="AF2678" s="12">
        <v>2.64</v>
      </c>
      <c r="AG2678" s="12">
        <v>2.65</v>
      </c>
      <c r="AH2678" s="12">
        <v>2.5499999999999998</v>
      </c>
      <c r="AI2678" s="12">
        <v>2.44</v>
      </c>
      <c r="AJ2678" s="12">
        <v>2.34</v>
      </c>
      <c r="AK2678" s="12">
        <v>2.25</v>
      </c>
    </row>
    <row r="2679" spans="1:37" s="12" customFormat="1" x14ac:dyDescent="0.3">
      <c r="A2679" s="12" t="str">
        <f t="shared" si="64"/>
        <v>SDGbaseTRAv2_UrbAS_IRTv2QVAXabchm</v>
      </c>
      <c r="B2679" s="10" t="s">
        <v>221</v>
      </c>
      <c r="C2679" s="11" t="s">
        <v>283</v>
      </c>
      <c r="D2679" s="15" t="s">
        <v>211</v>
      </c>
      <c r="E2679" s="12" t="s">
        <v>48</v>
      </c>
      <c r="F2679" s="12">
        <v>22.37</v>
      </c>
      <c r="G2679" s="12">
        <v>22.37</v>
      </c>
      <c r="H2679" s="12">
        <v>21.77</v>
      </c>
      <c r="I2679" s="12">
        <v>21.8</v>
      </c>
      <c r="J2679" s="12">
        <v>21.91</v>
      </c>
      <c r="K2679" s="12">
        <v>21.96</v>
      </c>
      <c r="L2679" s="12">
        <v>22.01</v>
      </c>
      <c r="M2679" s="12">
        <v>22.08</v>
      </c>
      <c r="N2679" s="12">
        <v>22.09</v>
      </c>
      <c r="O2679" s="12">
        <v>22.24</v>
      </c>
      <c r="P2679" s="12">
        <v>22.19</v>
      </c>
      <c r="Q2679" s="12">
        <v>22.14</v>
      </c>
      <c r="R2679" s="12">
        <v>22.21</v>
      </c>
      <c r="S2679" s="12">
        <v>22.3</v>
      </c>
      <c r="T2679" s="12">
        <v>22.41</v>
      </c>
      <c r="U2679" s="12">
        <v>22.52</v>
      </c>
      <c r="V2679" s="12">
        <v>22.57</v>
      </c>
      <c r="W2679" s="12">
        <v>22.71</v>
      </c>
      <c r="X2679" s="12">
        <v>22.93</v>
      </c>
      <c r="Y2679" s="12">
        <v>23.09</v>
      </c>
      <c r="Z2679" s="12">
        <v>23.21</v>
      </c>
      <c r="AA2679" s="12">
        <v>22.87</v>
      </c>
      <c r="AB2679" s="12">
        <v>21.35</v>
      </c>
      <c r="AC2679" s="12">
        <v>19.760000000000002</v>
      </c>
      <c r="AD2679" s="12">
        <v>18.25</v>
      </c>
      <c r="AE2679" s="12">
        <v>16.850000000000001</v>
      </c>
      <c r="AF2679" s="12">
        <v>15.58</v>
      </c>
      <c r="AG2679" s="12">
        <v>14.36</v>
      </c>
      <c r="AH2679" s="12">
        <v>13.34</v>
      </c>
      <c r="AI2679" s="12">
        <v>12.04</v>
      </c>
      <c r="AJ2679" s="12">
        <v>10.8</v>
      </c>
      <c r="AK2679" s="12">
        <v>9.67</v>
      </c>
    </row>
    <row r="2680" spans="1:37" s="12" customFormat="1" x14ac:dyDescent="0.3">
      <c r="A2680" s="12" t="str">
        <f t="shared" si="64"/>
        <v>SDGbaseTRAv2_UrbAS_IRTv2QVAXaochm</v>
      </c>
      <c r="B2680" s="10" t="s">
        <v>221</v>
      </c>
      <c r="C2680" s="11" t="s">
        <v>283</v>
      </c>
      <c r="D2680" s="15" t="s">
        <v>211</v>
      </c>
      <c r="E2680" s="12" t="s">
        <v>49</v>
      </c>
      <c r="F2680" s="12">
        <v>34.24</v>
      </c>
      <c r="G2680" s="12">
        <v>34.24</v>
      </c>
      <c r="H2680" s="12">
        <v>33.31</v>
      </c>
      <c r="I2680" s="12">
        <v>33.36</v>
      </c>
      <c r="J2680" s="12">
        <v>33.53</v>
      </c>
      <c r="K2680" s="12">
        <v>33.61</v>
      </c>
      <c r="L2680" s="12">
        <v>33.69</v>
      </c>
      <c r="M2680" s="12">
        <v>33.78</v>
      </c>
      <c r="N2680" s="12">
        <v>33.799999999999997</v>
      </c>
      <c r="O2680" s="12">
        <v>34.04</v>
      </c>
      <c r="P2680" s="12">
        <v>33.97</v>
      </c>
      <c r="Q2680" s="12">
        <v>33.89</v>
      </c>
      <c r="R2680" s="12">
        <v>33.99</v>
      </c>
      <c r="S2680" s="12">
        <v>34.130000000000003</v>
      </c>
      <c r="T2680" s="12">
        <v>34.29</v>
      </c>
      <c r="U2680" s="12">
        <v>34.46</v>
      </c>
      <c r="V2680" s="12">
        <v>34.549999999999997</v>
      </c>
      <c r="W2680" s="12">
        <v>34.75</v>
      </c>
      <c r="X2680" s="12">
        <v>35.090000000000003</v>
      </c>
      <c r="Y2680" s="12">
        <v>35.340000000000003</v>
      </c>
      <c r="Z2680" s="12">
        <v>35.520000000000003</v>
      </c>
      <c r="AA2680" s="12">
        <v>35</v>
      </c>
      <c r="AB2680" s="12">
        <v>32.67</v>
      </c>
      <c r="AC2680" s="12">
        <v>30.24</v>
      </c>
      <c r="AD2680" s="12">
        <v>27.92</v>
      </c>
      <c r="AE2680" s="12">
        <v>25.79</v>
      </c>
      <c r="AF2680" s="12">
        <v>23.84</v>
      </c>
      <c r="AG2680" s="12">
        <v>21.97</v>
      </c>
      <c r="AH2680" s="12">
        <v>20.41</v>
      </c>
      <c r="AI2680" s="12">
        <v>18.43</v>
      </c>
      <c r="AJ2680" s="12">
        <v>16.53</v>
      </c>
      <c r="AK2680" s="12">
        <v>14.8</v>
      </c>
    </row>
    <row r="2681" spans="1:37" s="12" customFormat="1" x14ac:dyDescent="0.3">
      <c r="A2681" s="12" t="str">
        <f t="shared" si="64"/>
        <v>SDGbaseTRAv2_UrbAS_IRTv2QVAXarubb</v>
      </c>
      <c r="B2681" s="10" t="s">
        <v>221</v>
      </c>
      <c r="C2681" s="11" t="s">
        <v>283</v>
      </c>
      <c r="D2681" s="15" t="s">
        <v>211</v>
      </c>
      <c r="E2681" s="12" t="s">
        <v>50</v>
      </c>
      <c r="F2681" s="12">
        <v>6.77</v>
      </c>
      <c r="G2681" s="12">
        <v>6.4</v>
      </c>
      <c r="H2681" s="12">
        <v>6.66</v>
      </c>
      <c r="I2681" s="12">
        <v>6.74</v>
      </c>
      <c r="J2681" s="12">
        <v>6.85</v>
      </c>
      <c r="K2681" s="12">
        <v>7.01</v>
      </c>
      <c r="L2681" s="12">
        <v>7.18</v>
      </c>
      <c r="M2681" s="12">
        <v>7.36</v>
      </c>
      <c r="N2681" s="12">
        <v>7.56</v>
      </c>
      <c r="O2681" s="12">
        <v>7.99</v>
      </c>
      <c r="P2681" s="12">
        <v>8.27</v>
      </c>
      <c r="Q2681" s="12">
        <v>8.49</v>
      </c>
      <c r="R2681" s="12">
        <v>8.7899999999999991</v>
      </c>
      <c r="S2681" s="12">
        <v>9.06</v>
      </c>
      <c r="T2681" s="12">
        <v>9.36</v>
      </c>
      <c r="U2681" s="12">
        <v>9.6999999999999993</v>
      </c>
      <c r="V2681" s="12">
        <v>10.029999999999999</v>
      </c>
      <c r="W2681" s="12">
        <v>10.38</v>
      </c>
      <c r="X2681" s="12">
        <v>10.74</v>
      </c>
      <c r="Y2681" s="12">
        <v>11.06</v>
      </c>
      <c r="Z2681" s="12">
        <v>11.14</v>
      </c>
      <c r="AA2681" s="12">
        <v>11.12</v>
      </c>
      <c r="AB2681" s="12">
        <v>11.76</v>
      </c>
      <c r="AC2681" s="12">
        <v>12.27</v>
      </c>
      <c r="AD2681" s="12">
        <v>12.65</v>
      </c>
      <c r="AE2681" s="12">
        <v>13.01</v>
      </c>
      <c r="AF2681" s="12">
        <v>13.36</v>
      </c>
      <c r="AG2681" s="12">
        <v>14.22</v>
      </c>
      <c r="AH2681" s="12">
        <v>14.41</v>
      </c>
      <c r="AI2681" s="12">
        <v>14.48</v>
      </c>
      <c r="AJ2681" s="12">
        <v>14.52</v>
      </c>
      <c r="AK2681" s="12">
        <v>14.52</v>
      </c>
    </row>
    <row r="2682" spans="1:37" s="12" customFormat="1" x14ac:dyDescent="0.3">
      <c r="A2682" s="12" t="str">
        <f t="shared" si="64"/>
        <v>SDGbaseTRAv2_UrbAS_IRTv2QVAXaplas</v>
      </c>
      <c r="B2682" s="10" t="s">
        <v>221</v>
      </c>
      <c r="C2682" s="11" t="s">
        <v>283</v>
      </c>
      <c r="D2682" s="15" t="s">
        <v>211</v>
      </c>
      <c r="E2682" s="12" t="s">
        <v>51</v>
      </c>
      <c r="F2682" s="12">
        <v>15.43</v>
      </c>
      <c r="G2682" s="12">
        <v>14.48</v>
      </c>
      <c r="H2682" s="12">
        <v>14.91</v>
      </c>
      <c r="I2682" s="12">
        <v>15.17</v>
      </c>
      <c r="J2682" s="12">
        <v>15.48</v>
      </c>
      <c r="K2682" s="12">
        <v>15.75</v>
      </c>
      <c r="L2682" s="12">
        <v>16.07</v>
      </c>
      <c r="M2682" s="12">
        <v>16.41</v>
      </c>
      <c r="N2682" s="12">
        <v>16.78</v>
      </c>
      <c r="O2682" s="12">
        <v>17.41</v>
      </c>
      <c r="P2682" s="12">
        <v>17.829999999999998</v>
      </c>
      <c r="Q2682" s="12">
        <v>18.190000000000001</v>
      </c>
      <c r="R2682" s="12">
        <v>18.66</v>
      </c>
      <c r="S2682" s="12">
        <v>19.16</v>
      </c>
      <c r="T2682" s="12">
        <v>19.71</v>
      </c>
      <c r="U2682" s="12">
        <v>20.32</v>
      </c>
      <c r="V2682" s="12">
        <v>20.92</v>
      </c>
      <c r="W2682" s="12">
        <v>21.56</v>
      </c>
      <c r="X2682" s="12">
        <v>22.27</v>
      </c>
      <c r="Y2682" s="12">
        <v>22.92</v>
      </c>
      <c r="Z2682" s="12">
        <v>23.39</v>
      </c>
      <c r="AA2682" s="12">
        <v>23.78</v>
      </c>
      <c r="AB2682" s="12">
        <v>24.45</v>
      </c>
      <c r="AC2682" s="12">
        <v>25.01</v>
      </c>
      <c r="AD2682" s="12">
        <v>25.52</v>
      </c>
      <c r="AE2682" s="12">
        <v>26.04</v>
      </c>
      <c r="AF2682" s="12">
        <v>26.59</v>
      </c>
      <c r="AG2682" s="12">
        <v>27.44</v>
      </c>
      <c r="AH2682" s="12">
        <v>27.4</v>
      </c>
      <c r="AI2682" s="12">
        <v>27.25</v>
      </c>
      <c r="AJ2682" s="12">
        <v>27.05</v>
      </c>
      <c r="AK2682" s="12">
        <v>26.81</v>
      </c>
    </row>
    <row r="2683" spans="1:37" s="12" customFormat="1" x14ac:dyDescent="0.3">
      <c r="A2683" s="12" t="str">
        <f t="shared" si="64"/>
        <v>SDGbaseTRAv2_UrbAS_IRTv2QVAXanmet</v>
      </c>
      <c r="B2683" s="10" t="s">
        <v>221</v>
      </c>
      <c r="C2683" s="11" t="s">
        <v>283</v>
      </c>
      <c r="D2683" s="15" t="s">
        <v>211</v>
      </c>
      <c r="E2683" s="12" t="s">
        <v>52</v>
      </c>
      <c r="F2683" s="12">
        <v>17.63</v>
      </c>
      <c r="G2683" s="12">
        <v>16.309999999999999</v>
      </c>
      <c r="H2683" s="12">
        <v>16.899999999999999</v>
      </c>
      <c r="I2683" s="12">
        <v>17.39</v>
      </c>
      <c r="J2683" s="12">
        <v>18.02</v>
      </c>
      <c r="K2683" s="12">
        <v>18.41</v>
      </c>
      <c r="L2683" s="12">
        <v>18.87</v>
      </c>
      <c r="M2683" s="12">
        <v>19.37</v>
      </c>
      <c r="N2683" s="12">
        <v>19.91</v>
      </c>
      <c r="O2683" s="12">
        <v>20.77</v>
      </c>
      <c r="P2683" s="12">
        <v>21.42</v>
      </c>
      <c r="Q2683" s="12">
        <v>22</v>
      </c>
      <c r="R2683" s="12">
        <v>22.56</v>
      </c>
      <c r="S2683" s="12">
        <v>23.24</v>
      </c>
      <c r="T2683" s="12">
        <v>23.98</v>
      </c>
      <c r="U2683" s="12">
        <v>24.82</v>
      </c>
      <c r="V2683" s="12">
        <v>25.66</v>
      </c>
      <c r="W2683" s="12">
        <v>26.53</v>
      </c>
      <c r="X2683" s="12">
        <v>27.41</v>
      </c>
      <c r="Y2683" s="12">
        <v>28.27</v>
      </c>
      <c r="Z2683" s="12">
        <v>29.14</v>
      </c>
      <c r="AA2683" s="12">
        <v>29.97</v>
      </c>
      <c r="AB2683" s="12">
        <v>30.86</v>
      </c>
      <c r="AC2683" s="12">
        <v>31.7</v>
      </c>
      <c r="AD2683" s="12">
        <v>32.58</v>
      </c>
      <c r="AE2683" s="12">
        <v>33.49</v>
      </c>
      <c r="AF2683" s="12">
        <v>34.44</v>
      </c>
      <c r="AG2683" s="12">
        <v>35.340000000000003</v>
      </c>
      <c r="AH2683" s="12">
        <v>35.340000000000003</v>
      </c>
      <c r="AI2683" s="12">
        <v>35.14</v>
      </c>
      <c r="AJ2683" s="12">
        <v>34.979999999999997</v>
      </c>
      <c r="AK2683" s="12">
        <v>34.74</v>
      </c>
    </row>
    <row r="2684" spans="1:37" s="12" customFormat="1" x14ac:dyDescent="0.3">
      <c r="A2684" s="12" t="str">
        <f t="shared" si="64"/>
        <v>SDGbaseTRAv2_UrbAS_IRTv2QVAXairon</v>
      </c>
      <c r="B2684" s="10" t="s">
        <v>221</v>
      </c>
      <c r="C2684" s="11" t="s">
        <v>283</v>
      </c>
      <c r="D2684" s="15" t="s">
        <v>211</v>
      </c>
      <c r="E2684" s="12" t="s">
        <v>53</v>
      </c>
      <c r="F2684" s="12">
        <v>20.84</v>
      </c>
      <c r="G2684" s="12">
        <v>19.59</v>
      </c>
      <c r="H2684" s="12">
        <v>19.87</v>
      </c>
      <c r="I2684" s="12">
        <v>19.97</v>
      </c>
      <c r="J2684" s="12">
        <v>20.149999999999999</v>
      </c>
      <c r="K2684" s="12">
        <v>20.37</v>
      </c>
      <c r="L2684" s="12">
        <v>20.68</v>
      </c>
      <c r="M2684" s="12">
        <v>21.15</v>
      </c>
      <c r="N2684" s="12">
        <v>21.6</v>
      </c>
      <c r="O2684" s="12">
        <v>22.53</v>
      </c>
      <c r="P2684" s="12">
        <v>23.1</v>
      </c>
      <c r="Q2684" s="12">
        <v>23.51</v>
      </c>
      <c r="R2684" s="12">
        <v>23.9</v>
      </c>
      <c r="S2684" s="12">
        <v>24.41</v>
      </c>
      <c r="T2684" s="12">
        <v>24.95</v>
      </c>
      <c r="U2684" s="12">
        <v>25.6</v>
      </c>
      <c r="V2684" s="12">
        <v>26.4</v>
      </c>
      <c r="W2684" s="12">
        <v>27.17</v>
      </c>
      <c r="X2684" s="12">
        <v>27.83</v>
      </c>
      <c r="Y2684" s="12">
        <v>28.56</v>
      </c>
      <c r="Z2684" s="12">
        <v>28.58</v>
      </c>
      <c r="AA2684" s="12">
        <v>28.9</v>
      </c>
      <c r="AB2684" s="12">
        <v>29.3</v>
      </c>
      <c r="AC2684" s="12">
        <v>29.78</v>
      </c>
      <c r="AD2684" s="12">
        <v>30.41</v>
      </c>
      <c r="AE2684" s="12">
        <v>31.13</v>
      </c>
      <c r="AF2684" s="12">
        <v>31.9</v>
      </c>
      <c r="AG2684" s="12">
        <v>33.11</v>
      </c>
      <c r="AH2684" s="12">
        <v>32.53</v>
      </c>
      <c r="AI2684" s="12">
        <v>32.17</v>
      </c>
      <c r="AJ2684" s="12">
        <v>31.92</v>
      </c>
      <c r="AK2684" s="12">
        <v>31.69</v>
      </c>
    </row>
    <row r="2685" spans="1:37" s="12" customFormat="1" x14ac:dyDescent="0.3">
      <c r="A2685" s="12" t="str">
        <f t="shared" si="64"/>
        <v>SDGbaseTRAv2_UrbAS_IRTv2QVAXanfrm</v>
      </c>
      <c r="B2685" s="10" t="s">
        <v>221</v>
      </c>
      <c r="C2685" s="11" t="s">
        <v>283</v>
      </c>
      <c r="D2685" s="15" t="s">
        <v>211</v>
      </c>
      <c r="E2685" s="12" t="s">
        <v>54</v>
      </c>
      <c r="F2685" s="12">
        <v>13.07</v>
      </c>
      <c r="G2685" s="12">
        <v>11.73</v>
      </c>
      <c r="H2685" s="12">
        <v>11.34</v>
      </c>
      <c r="I2685" s="12">
        <v>10.56</v>
      </c>
      <c r="J2685" s="12">
        <v>10.220000000000001</v>
      </c>
      <c r="K2685" s="12">
        <v>10.18</v>
      </c>
      <c r="L2685" s="12">
        <v>10.42</v>
      </c>
      <c r="M2685" s="12">
        <v>11.3</v>
      </c>
      <c r="N2685" s="12">
        <v>12.02</v>
      </c>
      <c r="O2685" s="12">
        <v>14.33</v>
      </c>
      <c r="P2685" s="12">
        <v>15.44</v>
      </c>
      <c r="Q2685" s="12">
        <v>15.92</v>
      </c>
      <c r="R2685" s="12">
        <v>16.29</v>
      </c>
      <c r="S2685" s="12">
        <v>16.79</v>
      </c>
      <c r="T2685" s="12">
        <v>17.34</v>
      </c>
      <c r="U2685" s="12">
        <v>18.100000000000001</v>
      </c>
      <c r="V2685" s="12">
        <v>19.649999999999999</v>
      </c>
      <c r="W2685" s="12">
        <v>20.99</v>
      </c>
      <c r="X2685" s="12">
        <v>21.53</v>
      </c>
      <c r="Y2685" s="12">
        <v>22.46</v>
      </c>
      <c r="Z2685" s="12">
        <v>20.61</v>
      </c>
      <c r="AA2685" s="12">
        <v>19.96</v>
      </c>
      <c r="AB2685" s="12">
        <v>18.68</v>
      </c>
      <c r="AC2685" s="12">
        <v>18.14</v>
      </c>
      <c r="AD2685" s="12">
        <v>18.420000000000002</v>
      </c>
      <c r="AE2685" s="12">
        <v>18.98</v>
      </c>
      <c r="AF2685" s="12">
        <v>19.64</v>
      </c>
      <c r="AG2685" s="12">
        <v>21.54</v>
      </c>
      <c r="AH2685" s="12">
        <v>18.48</v>
      </c>
      <c r="AI2685" s="12">
        <v>16.53</v>
      </c>
      <c r="AJ2685" s="12">
        <v>15.58</v>
      </c>
      <c r="AK2685" s="12">
        <v>14.87</v>
      </c>
    </row>
    <row r="2686" spans="1:37" s="12" customFormat="1" x14ac:dyDescent="0.3">
      <c r="A2686" s="12" t="str">
        <f t="shared" si="64"/>
        <v>SDGbaseTRAv2_UrbAS_IRTv2QVAXametp</v>
      </c>
      <c r="B2686" s="10" t="s">
        <v>221</v>
      </c>
      <c r="C2686" s="11" t="s">
        <v>283</v>
      </c>
      <c r="D2686" s="15" t="s">
        <v>211</v>
      </c>
      <c r="E2686" s="12" t="s">
        <v>55</v>
      </c>
      <c r="F2686" s="12">
        <v>33.25</v>
      </c>
      <c r="G2686" s="12">
        <v>29.97</v>
      </c>
      <c r="H2686" s="12">
        <v>30.95</v>
      </c>
      <c r="I2686" s="12">
        <v>31.56</v>
      </c>
      <c r="J2686" s="12">
        <v>32.33</v>
      </c>
      <c r="K2686" s="12">
        <v>32.96</v>
      </c>
      <c r="L2686" s="12">
        <v>33.74</v>
      </c>
      <c r="M2686" s="12">
        <v>34.659999999999997</v>
      </c>
      <c r="N2686" s="12">
        <v>35.61</v>
      </c>
      <c r="O2686" s="12">
        <v>37.44</v>
      </c>
      <c r="P2686" s="12">
        <v>38.58</v>
      </c>
      <c r="Q2686" s="12">
        <v>39.49</v>
      </c>
      <c r="R2686" s="12">
        <v>40.42</v>
      </c>
      <c r="S2686" s="12">
        <v>41.6</v>
      </c>
      <c r="T2686" s="12">
        <v>42.87</v>
      </c>
      <c r="U2686" s="12">
        <v>44.32</v>
      </c>
      <c r="V2686" s="12">
        <v>45.96</v>
      </c>
      <c r="W2686" s="12">
        <v>47.5</v>
      </c>
      <c r="X2686" s="12">
        <v>48.76</v>
      </c>
      <c r="Y2686" s="12">
        <v>50.29</v>
      </c>
      <c r="Z2686" s="12">
        <v>50.49</v>
      </c>
      <c r="AA2686" s="12">
        <v>51.23</v>
      </c>
      <c r="AB2686" s="12">
        <v>53.41</v>
      </c>
      <c r="AC2686" s="12">
        <v>55.19</v>
      </c>
      <c r="AD2686" s="12">
        <v>56.78</v>
      </c>
      <c r="AE2686" s="12">
        <v>58.44</v>
      </c>
      <c r="AF2686" s="12">
        <v>60.17</v>
      </c>
      <c r="AG2686" s="12">
        <v>63.17</v>
      </c>
      <c r="AH2686" s="12">
        <v>63.02</v>
      </c>
      <c r="AI2686" s="12">
        <v>62.65</v>
      </c>
      <c r="AJ2686" s="12">
        <v>62.42</v>
      </c>
      <c r="AK2686" s="12">
        <v>62.12</v>
      </c>
    </row>
    <row r="2687" spans="1:37" s="12" customFormat="1" x14ac:dyDescent="0.3">
      <c r="A2687" s="12" t="str">
        <f t="shared" si="64"/>
        <v>SDGbaseTRAv2_UrbAS_IRTv2QVAXamach</v>
      </c>
      <c r="B2687" s="10" t="s">
        <v>221</v>
      </c>
      <c r="C2687" s="11" t="s">
        <v>283</v>
      </c>
      <c r="D2687" s="15" t="s">
        <v>211</v>
      </c>
      <c r="E2687" s="12" t="s">
        <v>56</v>
      </c>
      <c r="F2687" s="12">
        <v>38.67</v>
      </c>
      <c r="G2687" s="12">
        <v>34.78</v>
      </c>
      <c r="H2687" s="12">
        <v>35.86</v>
      </c>
      <c r="I2687" s="12">
        <v>36.549999999999997</v>
      </c>
      <c r="J2687" s="12">
        <v>37.07</v>
      </c>
      <c r="K2687" s="12">
        <v>37.79</v>
      </c>
      <c r="L2687" s="12">
        <v>38.72</v>
      </c>
      <c r="M2687" s="12">
        <v>39.94</v>
      </c>
      <c r="N2687" s="12">
        <v>41.13</v>
      </c>
      <c r="O2687" s="12">
        <v>43.43</v>
      </c>
      <c r="P2687" s="12">
        <v>44.85</v>
      </c>
      <c r="Q2687" s="12">
        <v>45.97</v>
      </c>
      <c r="R2687" s="12">
        <v>46.85</v>
      </c>
      <c r="S2687" s="12">
        <v>48.21</v>
      </c>
      <c r="T2687" s="12">
        <v>49.69</v>
      </c>
      <c r="U2687" s="12">
        <v>51.4</v>
      </c>
      <c r="V2687" s="12">
        <v>53.3</v>
      </c>
      <c r="W2687" s="12">
        <v>55.09</v>
      </c>
      <c r="X2687" s="12">
        <v>56.62</v>
      </c>
      <c r="Y2687" s="12">
        <v>58.46</v>
      </c>
      <c r="Z2687" s="12">
        <v>59.13</v>
      </c>
      <c r="AA2687" s="12">
        <v>60.31</v>
      </c>
      <c r="AB2687" s="12">
        <v>62.11</v>
      </c>
      <c r="AC2687" s="12">
        <v>63.78</v>
      </c>
      <c r="AD2687" s="12">
        <v>65.680000000000007</v>
      </c>
      <c r="AE2687" s="12">
        <v>67.760000000000005</v>
      </c>
      <c r="AF2687" s="12">
        <v>69.959999999999994</v>
      </c>
      <c r="AG2687" s="12">
        <v>73.040000000000006</v>
      </c>
      <c r="AH2687" s="12">
        <v>71.98</v>
      </c>
      <c r="AI2687" s="12">
        <v>70.86</v>
      </c>
      <c r="AJ2687" s="12">
        <v>70.209999999999994</v>
      </c>
      <c r="AK2687" s="12">
        <v>69.56</v>
      </c>
    </row>
    <row r="2688" spans="1:37" s="12" customFormat="1" x14ac:dyDescent="0.3">
      <c r="A2688" s="12" t="str">
        <f t="shared" si="64"/>
        <v>SDGbaseTRAv2_UrbAS_IRTv2QVAXafcel</v>
      </c>
      <c r="B2688" s="10" t="s">
        <v>221</v>
      </c>
      <c r="C2688" s="11" t="s">
        <v>283</v>
      </c>
      <c r="D2688" s="15" t="s">
        <v>211</v>
      </c>
      <c r="E2688" s="12" t="s">
        <v>57</v>
      </c>
      <c r="F2688" s="12">
        <v>0.28999999999999998</v>
      </c>
      <c r="G2688" s="12">
        <v>0.28999999999999998</v>
      </c>
      <c r="H2688" s="12">
        <v>0.28999999999999998</v>
      </c>
      <c r="I2688" s="12">
        <v>0.28999999999999998</v>
      </c>
      <c r="J2688" s="12">
        <v>0.28999999999999998</v>
      </c>
      <c r="K2688" s="12">
        <v>0.28999999999999998</v>
      </c>
      <c r="L2688" s="12">
        <v>0.28999999999999998</v>
      </c>
      <c r="M2688" s="12">
        <v>0.28999999999999998</v>
      </c>
      <c r="N2688" s="12">
        <v>0.28999999999999998</v>
      </c>
      <c r="O2688" s="12">
        <v>0.28999999999999998</v>
      </c>
      <c r="P2688" s="12">
        <v>0.28999999999999998</v>
      </c>
      <c r="Q2688" s="12">
        <v>0.28999999999999998</v>
      </c>
      <c r="R2688" s="12">
        <v>0.28999999999999998</v>
      </c>
      <c r="S2688" s="12">
        <v>0.28999999999999998</v>
      </c>
      <c r="T2688" s="12">
        <v>0.28999999999999998</v>
      </c>
      <c r="U2688" s="12">
        <v>0.28999999999999998</v>
      </c>
      <c r="V2688" s="12">
        <v>0.28999999999999998</v>
      </c>
      <c r="W2688" s="12">
        <v>0.28999999999999998</v>
      </c>
      <c r="X2688" s="12">
        <v>0.28999999999999998</v>
      </c>
      <c r="Y2688" s="12">
        <v>4.22</v>
      </c>
      <c r="Z2688" s="12">
        <v>8.44</v>
      </c>
      <c r="AA2688" s="12">
        <v>12.66</v>
      </c>
      <c r="AB2688" s="12">
        <v>13.65</v>
      </c>
      <c r="AC2688" s="12">
        <v>14.64</v>
      </c>
      <c r="AD2688" s="12">
        <v>15.63</v>
      </c>
      <c r="AE2688" s="12">
        <v>16.62</v>
      </c>
      <c r="AF2688" s="12">
        <v>17.61</v>
      </c>
      <c r="AG2688" s="12">
        <v>17.559999999999999</v>
      </c>
      <c r="AH2688" s="12">
        <v>17.52</v>
      </c>
      <c r="AI2688" s="12">
        <v>17.47</v>
      </c>
      <c r="AJ2688" s="12">
        <v>17.43</v>
      </c>
      <c r="AK2688" s="12">
        <v>17.38</v>
      </c>
    </row>
    <row r="2689" spans="1:37" s="12" customFormat="1" x14ac:dyDescent="0.3">
      <c r="A2689" s="12" t="str">
        <f t="shared" si="64"/>
        <v>SDGbaseTRAv2_UrbAS_IRTv2QVAXaelct</v>
      </c>
      <c r="B2689" s="10" t="s">
        <v>221</v>
      </c>
      <c r="C2689" s="11" t="s">
        <v>283</v>
      </c>
      <c r="D2689" s="15" t="s">
        <v>211</v>
      </c>
      <c r="E2689" s="12" t="s">
        <v>58</v>
      </c>
      <c r="F2689" s="12">
        <v>0.08</v>
      </c>
      <c r="G2689" s="12">
        <v>0.08</v>
      </c>
      <c r="H2689" s="12">
        <v>0.08</v>
      </c>
      <c r="I2689" s="12">
        <v>0.08</v>
      </c>
      <c r="J2689" s="12">
        <v>0.08</v>
      </c>
      <c r="K2689" s="12">
        <v>0.08</v>
      </c>
      <c r="L2689" s="12">
        <v>0.08</v>
      </c>
      <c r="M2689" s="12">
        <v>0.08</v>
      </c>
      <c r="N2689" s="12">
        <v>0.08</v>
      </c>
      <c r="O2689" s="12">
        <v>0.08</v>
      </c>
      <c r="P2689" s="12">
        <v>0.08</v>
      </c>
      <c r="Q2689" s="12">
        <v>0.08</v>
      </c>
      <c r="R2689" s="12">
        <v>0.08</v>
      </c>
      <c r="S2689" s="12">
        <v>0.08</v>
      </c>
      <c r="T2689" s="12">
        <v>0.08</v>
      </c>
      <c r="U2689" s="12">
        <v>0.08</v>
      </c>
      <c r="V2689" s="12">
        <v>0.08</v>
      </c>
      <c r="W2689" s="12">
        <v>0.08</v>
      </c>
      <c r="X2689" s="12">
        <v>3.19</v>
      </c>
      <c r="Y2689" s="12">
        <v>3.19</v>
      </c>
      <c r="Z2689" s="12">
        <v>1.76</v>
      </c>
      <c r="AA2689" s="12">
        <v>1.76</v>
      </c>
      <c r="AB2689" s="12">
        <v>1.76</v>
      </c>
      <c r="AC2689" s="12">
        <v>1.76</v>
      </c>
      <c r="AD2689" s="12">
        <v>0.99</v>
      </c>
      <c r="AE2689" s="12">
        <v>0.99</v>
      </c>
      <c r="AF2689" s="12">
        <v>0.99</v>
      </c>
      <c r="AG2689" s="12">
        <v>0.99</v>
      </c>
      <c r="AH2689" s="12">
        <v>0.99</v>
      </c>
      <c r="AI2689" s="12">
        <v>7.46</v>
      </c>
      <c r="AJ2689" s="12">
        <v>7.46</v>
      </c>
      <c r="AK2689" s="12">
        <v>7.46</v>
      </c>
    </row>
    <row r="2690" spans="1:37" s="12" customFormat="1" x14ac:dyDescent="0.3">
      <c r="A2690" s="12" t="str">
        <f t="shared" si="64"/>
        <v>SDGbaseTRAv2_UrbAS_IRTv2QVAXaemch</v>
      </c>
      <c r="B2690" s="10" t="s">
        <v>221</v>
      </c>
      <c r="C2690" s="11" t="s">
        <v>283</v>
      </c>
      <c r="D2690" s="15" t="s">
        <v>211</v>
      </c>
      <c r="E2690" s="12" t="s">
        <v>59</v>
      </c>
      <c r="F2690" s="12">
        <v>8.99</v>
      </c>
      <c r="G2690" s="12">
        <v>8.2200000000000006</v>
      </c>
      <c r="H2690" s="12">
        <v>8.44</v>
      </c>
      <c r="I2690" s="12">
        <v>8.5299999999999994</v>
      </c>
      <c r="J2690" s="12">
        <v>8.6199999999999992</v>
      </c>
      <c r="K2690" s="12">
        <v>8.76</v>
      </c>
      <c r="L2690" s="12">
        <v>8.9700000000000006</v>
      </c>
      <c r="M2690" s="12">
        <v>9.3000000000000007</v>
      </c>
      <c r="N2690" s="12">
        <v>9.61</v>
      </c>
      <c r="O2690" s="12">
        <v>10.24</v>
      </c>
      <c r="P2690" s="12">
        <v>10.6</v>
      </c>
      <c r="Q2690" s="12">
        <v>10.86</v>
      </c>
      <c r="R2690" s="12">
        <v>11.08</v>
      </c>
      <c r="S2690" s="12">
        <v>11.41</v>
      </c>
      <c r="T2690" s="12">
        <v>11.77</v>
      </c>
      <c r="U2690" s="12">
        <v>12.19</v>
      </c>
      <c r="V2690" s="12">
        <v>12.65</v>
      </c>
      <c r="W2690" s="12">
        <v>13.11</v>
      </c>
      <c r="X2690" s="12">
        <v>13.52</v>
      </c>
      <c r="Y2690" s="12">
        <v>13.97</v>
      </c>
      <c r="Z2690" s="12">
        <v>14.11</v>
      </c>
      <c r="AA2690" s="12">
        <v>14.36</v>
      </c>
      <c r="AB2690" s="12">
        <v>14.58</v>
      </c>
      <c r="AC2690" s="12">
        <v>14.83</v>
      </c>
      <c r="AD2690" s="12">
        <v>15.23</v>
      </c>
      <c r="AE2690" s="12">
        <v>15.69</v>
      </c>
      <c r="AF2690" s="12">
        <v>16.18</v>
      </c>
      <c r="AG2690" s="12">
        <v>16.989999999999998</v>
      </c>
      <c r="AH2690" s="12">
        <v>16.52</v>
      </c>
      <c r="AI2690" s="12">
        <v>16.05</v>
      </c>
      <c r="AJ2690" s="12">
        <v>15.82</v>
      </c>
      <c r="AK2690" s="12">
        <v>15.58</v>
      </c>
    </row>
    <row r="2691" spans="1:37" s="12" customFormat="1" x14ac:dyDescent="0.3">
      <c r="A2691" s="12" t="str">
        <f t="shared" si="64"/>
        <v>SDGbaseTRAv2_UrbAS_IRTv2QVAXasequ</v>
      </c>
      <c r="B2691" s="10" t="s">
        <v>221</v>
      </c>
      <c r="C2691" s="11" t="s">
        <v>283</v>
      </c>
      <c r="D2691" s="15" t="s">
        <v>211</v>
      </c>
      <c r="E2691" s="12" t="s">
        <v>60</v>
      </c>
      <c r="F2691" s="12">
        <v>8.7799999999999994</v>
      </c>
      <c r="G2691" s="12">
        <v>8.33</v>
      </c>
      <c r="H2691" s="12">
        <v>8.57</v>
      </c>
      <c r="I2691" s="12">
        <v>8.61</v>
      </c>
      <c r="J2691" s="12">
        <v>8.67</v>
      </c>
      <c r="K2691" s="12">
        <v>8.8000000000000007</v>
      </c>
      <c r="L2691" s="12">
        <v>9.01</v>
      </c>
      <c r="M2691" s="12">
        <v>9.34</v>
      </c>
      <c r="N2691" s="12">
        <v>9.64</v>
      </c>
      <c r="O2691" s="12">
        <v>10.26</v>
      </c>
      <c r="P2691" s="12">
        <v>10.61</v>
      </c>
      <c r="Q2691" s="12">
        <v>10.89</v>
      </c>
      <c r="R2691" s="12">
        <v>11.16</v>
      </c>
      <c r="S2691" s="12">
        <v>11.48</v>
      </c>
      <c r="T2691" s="12">
        <v>11.85</v>
      </c>
      <c r="U2691" s="12">
        <v>12.28</v>
      </c>
      <c r="V2691" s="12">
        <v>12.69</v>
      </c>
      <c r="W2691" s="12">
        <v>13.14</v>
      </c>
      <c r="X2691" s="12">
        <v>13.63</v>
      </c>
      <c r="Y2691" s="12">
        <v>14.1</v>
      </c>
      <c r="Z2691" s="12">
        <v>14.57</v>
      </c>
      <c r="AA2691" s="12">
        <v>15.05</v>
      </c>
      <c r="AB2691" s="12">
        <v>15.03</v>
      </c>
      <c r="AC2691" s="12">
        <v>15.2</v>
      </c>
      <c r="AD2691" s="12">
        <v>15.62</v>
      </c>
      <c r="AE2691" s="12">
        <v>16.11</v>
      </c>
      <c r="AF2691" s="12">
        <v>16.649999999999999</v>
      </c>
      <c r="AG2691" s="12">
        <v>17.13</v>
      </c>
      <c r="AH2691" s="12">
        <v>16.57</v>
      </c>
      <c r="AI2691" s="12">
        <v>15.99</v>
      </c>
      <c r="AJ2691" s="12">
        <v>15.68</v>
      </c>
      <c r="AK2691" s="12">
        <v>15.41</v>
      </c>
    </row>
    <row r="2692" spans="1:37" s="12" customFormat="1" x14ac:dyDescent="0.3">
      <c r="A2692" s="12" t="str">
        <f t="shared" si="64"/>
        <v>SDGbaseTRAv2_UrbAS_IRTv2QVAXavehi</v>
      </c>
      <c r="B2692" s="10" t="s">
        <v>221</v>
      </c>
      <c r="C2692" s="11" t="s">
        <v>283</v>
      </c>
      <c r="D2692" s="15" t="s">
        <v>211</v>
      </c>
      <c r="E2692" s="12" t="s">
        <v>61</v>
      </c>
      <c r="F2692" s="12">
        <v>39.57</v>
      </c>
      <c r="G2692" s="12">
        <v>36.270000000000003</v>
      </c>
      <c r="H2692" s="12">
        <v>37.409999999999997</v>
      </c>
      <c r="I2692" s="12">
        <v>37.58</v>
      </c>
      <c r="J2692" s="12">
        <v>37.68</v>
      </c>
      <c r="K2692" s="12">
        <v>38.42</v>
      </c>
      <c r="L2692" s="12">
        <v>39.33</v>
      </c>
      <c r="M2692" s="12">
        <v>40.61</v>
      </c>
      <c r="N2692" s="12">
        <v>41.87</v>
      </c>
      <c r="O2692" s="12">
        <v>43.85</v>
      </c>
      <c r="P2692" s="12">
        <v>45.27</v>
      </c>
      <c r="Q2692" s="12">
        <v>46.51</v>
      </c>
      <c r="R2692" s="12">
        <v>48.15</v>
      </c>
      <c r="S2692" s="12">
        <v>49.87</v>
      </c>
      <c r="T2692" s="12">
        <v>51.76</v>
      </c>
      <c r="U2692" s="12">
        <v>53.98</v>
      </c>
      <c r="V2692" s="12">
        <v>56.35</v>
      </c>
      <c r="W2692" s="12">
        <v>58.73</v>
      </c>
      <c r="X2692" s="12">
        <v>60.95</v>
      </c>
      <c r="Y2692" s="12">
        <v>62.16</v>
      </c>
      <c r="Z2692" s="12">
        <v>62.42</v>
      </c>
      <c r="AA2692" s="12">
        <v>62.77</v>
      </c>
      <c r="AB2692" s="12">
        <v>63.96</v>
      </c>
      <c r="AC2692" s="12">
        <v>65.540000000000006</v>
      </c>
      <c r="AD2692" s="12">
        <v>67.58</v>
      </c>
      <c r="AE2692" s="12">
        <v>69.819999999999993</v>
      </c>
      <c r="AF2692" s="12">
        <v>72.180000000000007</v>
      </c>
      <c r="AG2692" s="12">
        <v>75.67</v>
      </c>
      <c r="AH2692" s="12">
        <v>74.819999999999993</v>
      </c>
      <c r="AI2692" s="12">
        <v>73.260000000000005</v>
      </c>
      <c r="AJ2692" s="12">
        <v>72.349999999999994</v>
      </c>
      <c r="AK2692" s="12">
        <v>71.48</v>
      </c>
    </row>
    <row r="2693" spans="1:37" s="12" customFormat="1" x14ac:dyDescent="0.3">
      <c r="A2693" s="12" t="str">
        <f t="shared" si="64"/>
        <v>SDGbaseTRAv2_UrbAS_IRTv2QVAXatequ</v>
      </c>
      <c r="B2693" s="10" t="s">
        <v>221</v>
      </c>
      <c r="C2693" s="11" t="s">
        <v>283</v>
      </c>
      <c r="D2693" s="15" t="s">
        <v>211</v>
      </c>
      <c r="E2693" s="12" t="s">
        <v>62</v>
      </c>
      <c r="F2693" s="12">
        <v>7.09</v>
      </c>
      <c r="G2693" s="12">
        <v>6.13</v>
      </c>
      <c r="H2693" s="12">
        <v>6.34</v>
      </c>
      <c r="I2693" s="12">
        <v>6.28</v>
      </c>
      <c r="J2693" s="12">
        <v>6.29</v>
      </c>
      <c r="K2693" s="12">
        <v>6.39</v>
      </c>
      <c r="L2693" s="12">
        <v>6.56</v>
      </c>
      <c r="M2693" s="12">
        <v>6.91</v>
      </c>
      <c r="N2693" s="12">
        <v>7.21</v>
      </c>
      <c r="O2693" s="12">
        <v>8.25</v>
      </c>
      <c r="P2693" s="12">
        <v>8.69</v>
      </c>
      <c r="Q2693" s="12">
        <v>8.93</v>
      </c>
      <c r="R2693" s="12">
        <v>9.0500000000000007</v>
      </c>
      <c r="S2693" s="12">
        <v>9.26</v>
      </c>
      <c r="T2693" s="12">
        <v>9.5299999999999994</v>
      </c>
      <c r="U2693" s="12">
        <v>9.86</v>
      </c>
      <c r="V2693" s="12">
        <v>10.25</v>
      </c>
      <c r="W2693" s="12">
        <v>10.6</v>
      </c>
      <c r="X2693" s="12">
        <v>10.85</v>
      </c>
      <c r="Y2693" s="12">
        <v>11.19</v>
      </c>
      <c r="Z2693" s="12">
        <v>11.05</v>
      </c>
      <c r="AA2693" s="12">
        <v>11.16</v>
      </c>
      <c r="AB2693" s="12">
        <v>11.03</v>
      </c>
      <c r="AC2693" s="12">
        <v>11.09</v>
      </c>
      <c r="AD2693" s="12">
        <v>11.38</v>
      </c>
      <c r="AE2693" s="12">
        <v>11.75</v>
      </c>
      <c r="AF2693" s="12">
        <v>12.15</v>
      </c>
      <c r="AG2693" s="12">
        <v>12.73</v>
      </c>
      <c r="AH2693" s="12">
        <v>11.97</v>
      </c>
      <c r="AI2693" s="12">
        <v>11.28</v>
      </c>
      <c r="AJ2693" s="12">
        <v>10.91</v>
      </c>
      <c r="AK2693" s="12">
        <v>10.61</v>
      </c>
    </row>
    <row r="2694" spans="1:37" s="12" customFormat="1" x14ac:dyDescent="0.3">
      <c r="A2694" s="12" t="str">
        <f t="shared" si="64"/>
        <v>SDGbaseTRAv2_UrbAS_IRTv2QVAXafurn</v>
      </c>
      <c r="B2694" s="10" t="s">
        <v>221</v>
      </c>
      <c r="C2694" s="11" t="s">
        <v>283</v>
      </c>
      <c r="D2694" s="15" t="s">
        <v>211</v>
      </c>
      <c r="E2694" s="12" t="s">
        <v>63</v>
      </c>
      <c r="F2694" s="12">
        <v>6.09</v>
      </c>
      <c r="G2694" s="12">
        <v>5.45</v>
      </c>
      <c r="H2694" s="12">
        <v>5.66</v>
      </c>
      <c r="I2694" s="12">
        <v>5.8</v>
      </c>
      <c r="J2694" s="12">
        <v>5.91</v>
      </c>
      <c r="K2694" s="12">
        <v>6.05</v>
      </c>
      <c r="L2694" s="12">
        <v>6.21</v>
      </c>
      <c r="M2694" s="12">
        <v>6.4</v>
      </c>
      <c r="N2694" s="12">
        <v>6.59</v>
      </c>
      <c r="O2694" s="12">
        <v>6.96</v>
      </c>
      <c r="P2694" s="12">
        <v>7.2</v>
      </c>
      <c r="Q2694" s="12">
        <v>7.39</v>
      </c>
      <c r="R2694" s="12">
        <v>7.57</v>
      </c>
      <c r="S2694" s="12">
        <v>7.81</v>
      </c>
      <c r="T2694" s="12">
        <v>8.08</v>
      </c>
      <c r="U2694" s="12">
        <v>8.3699999999999992</v>
      </c>
      <c r="V2694" s="12">
        <v>8.68</v>
      </c>
      <c r="W2694" s="12">
        <v>9</v>
      </c>
      <c r="X2694" s="12">
        <v>9.31</v>
      </c>
      <c r="Y2694" s="12">
        <v>9.6199999999999992</v>
      </c>
      <c r="Z2694" s="12">
        <v>9.8800000000000008</v>
      </c>
      <c r="AA2694" s="12">
        <v>10.14</v>
      </c>
      <c r="AB2694" s="12">
        <v>10.49</v>
      </c>
      <c r="AC2694" s="12">
        <v>10.8</v>
      </c>
      <c r="AD2694" s="12">
        <v>11.1</v>
      </c>
      <c r="AE2694" s="12">
        <v>11.41</v>
      </c>
      <c r="AF2694" s="12">
        <v>11.75</v>
      </c>
      <c r="AG2694" s="12">
        <v>12.14</v>
      </c>
      <c r="AH2694" s="12">
        <v>12.15</v>
      </c>
      <c r="AI2694" s="12">
        <v>12.05</v>
      </c>
      <c r="AJ2694" s="12">
        <v>11.97</v>
      </c>
      <c r="AK2694" s="12">
        <v>11.87</v>
      </c>
    </row>
    <row r="2695" spans="1:37" s="12" customFormat="1" x14ac:dyDescent="0.3">
      <c r="A2695" s="12" t="str">
        <f t="shared" si="64"/>
        <v>SDGbaseTRAv2_UrbAS_IRTv2QVAXaoman</v>
      </c>
      <c r="B2695" s="10" t="s">
        <v>221</v>
      </c>
      <c r="C2695" s="11" t="s">
        <v>283</v>
      </c>
      <c r="D2695" s="15" t="s">
        <v>211</v>
      </c>
      <c r="E2695" s="12" t="s">
        <v>64</v>
      </c>
      <c r="F2695" s="12">
        <v>25.46</v>
      </c>
      <c r="G2695" s="12">
        <v>23.29</v>
      </c>
      <c r="H2695" s="12">
        <v>24.37</v>
      </c>
      <c r="I2695" s="12">
        <v>24.83</v>
      </c>
      <c r="J2695" s="12">
        <v>25.26</v>
      </c>
      <c r="K2695" s="12">
        <v>25.74</v>
      </c>
      <c r="L2695" s="12">
        <v>26.35</v>
      </c>
      <c r="M2695" s="12">
        <v>27.07</v>
      </c>
      <c r="N2695" s="12">
        <v>27.85</v>
      </c>
      <c r="O2695" s="12">
        <v>29.35</v>
      </c>
      <c r="P2695" s="12">
        <v>30.61</v>
      </c>
      <c r="Q2695" s="12">
        <v>31.64</v>
      </c>
      <c r="R2695" s="12">
        <v>32.770000000000003</v>
      </c>
      <c r="S2695" s="12">
        <v>33.83</v>
      </c>
      <c r="T2695" s="12">
        <v>34.94</v>
      </c>
      <c r="U2695" s="12">
        <v>36.21</v>
      </c>
      <c r="V2695" s="12">
        <v>37.33</v>
      </c>
      <c r="W2695" s="12">
        <v>38.5</v>
      </c>
      <c r="X2695" s="12">
        <v>39.729999999999997</v>
      </c>
      <c r="Y2695" s="12">
        <v>40.83</v>
      </c>
      <c r="Z2695" s="12">
        <v>41.92</v>
      </c>
      <c r="AA2695" s="12">
        <v>43.07</v>
      </c>
      <c r="AB2695" s="12">
        <v>44.23</v>
      </c>
      <c r="AC2695" s="12">
        <v>45.19</v>
      </c>
      <c r="AD2695" s="12">
        <v>46.18</v>
      </c>
      <c r="AE2695" s="12">
        <v>47.21</v>
      </c>
      <c r="AF2695" s="12">
        <v>48.32</v>
      </c>
      <c r="AG2695" s="12">
        <v>49.32</v>
      </c>
      <c r="AH2695" s="12">
        <v>48.5</v>
      </c>
      <c r="AI2695" s="12">
        <v>47.4</v>
      </c>
      <c r="AJ2695" s="12">
        <v>46.45</v>
      </c>
      <c r="AK2695" s="12">
        <v>45.45</v>
      </c>
    </row>
    <row r="2696" spans="1:37" s="12" customFormat="1" x14ac:dyDescent="0.3">
      <c r="A2696" s="12" t="str">
        <f t="shared" si="64"/>
        <v>SDGbaseTRAv2_UrbAS_IRTv2QVAXaelec</v>
      </c>
      <c r="B2696" s="10" t="s">
        <v>221</v>
      </c>
      <c r="C2696" s="11" t="s">
        <v>283</v>
      </c>
      <c r="D2696" s="15" t="s">
        <v>211</v>
      </c>
      <c r="E2696" s="12" t="s">
        <v>65</v>
      </c>
      <c r="F2696" s="12">
        <v>142.19999999999999</v>
      </c>
      <c r="G2696" s="12">
        <v>136.74</v>
      </c>
      <c r="H2696" s="12">
        <v>141.63</v>
      </c>
      <c r="I2696" s="12">
        <v>141.01</v>
      </c>
      <c r="J2696" s="12">
        <v>137.27000000000001</v>
      </c>
      <c r="K2696" s="12">
        <v>136.81</v>
      </c>
      <c r="L2696" s="12">
        <v>137.49</v>
      </c>
      <c r="M2696" s="12">
        <v>138.27000000000001</v>
      </c>
      <c r="N2696" s="12">
        <v>139.56</v>
      </c>
      <c r="O2696" s="12">
        <v>140.11000000000001</v>
      </c>
      <c r="P2696" s="12">
        <v>141.71</v>
      </c>
      <c r="Q2696" s="12">
        <v>142.75</v>
      </c>
      <c r="R2696" s="12">
        <v>146.08000000000001</v>
      </c>
      <c r="S2696" s="12">
        <v>150.61000000000001</v>
      </c>
      <c r="T2696" s="12">
        <v>154.24</v>
      </c>
      <c r="U2696" s="12">
        <v>158.63</v>
      </c>
      <c r="V2696" s="12">
        <v>159.51</v>
      </c>
      <c r="W2696" s="12">
        <v>163.24</v>
      </c>
      <c r="X2696" s="12">
        <v>174.61</v>
      </c>
      <c r="Y2696" s="12">
        <v>181.44</v>
      </c>
      <c r="Z2696" s="12">
        <v>187.09</v>
      </c>
      <c r="AA2696" s="12">
        <v>193.52</v>
      </c>
      <c r="AB2696" s="12">
        <v>198.39</v>
      </c>
      <c r="AC2696" s="12">
        <v>202.03</v>
      </c>
      <c r="AD2696" s="12">
        <v>207.37</v>
      </c>
      <c r="AE2696" s="12">
        <v>212.83</v>
      </c>
      <c r="AF2696" s="12">
        <v>218.15</v>
      </c>
      <c r="AG2696" s="12">
        <v>232.21</v>
      </c>
      <c r="AH2696" s="12">
        <v>241.85</v>
      </c>
      <c r="AI2696" s="12">
        <v>251.44</v>
      </c>
      <c r="AJ2696" s="12">
        <v>261.16000000000003</v>
      </c>
      <c r="AK2696" s="12">
        <v>270.48</v>
      </c>
    </row>
    <row r="2697" spans="1:37" s="12" customFormat="1" x14ac:dyDescent="0.3">
      <c r="A2697" s="12" t="str">
        <f t="shared" si="64"/>
        <v>SDGbaseTRAv2_UrbAS_IRTv2QVAXawatr</v>
      </c>
      <c r="B2697" s="10" t="s">
        <v>221</v>
      </c>
      <c r="C2697" s="11" t="s">
        <v>283</v>
      </c>
      <c r="D2697" s="15" t="s">
        <v>211</v>
      </c>
      <c r="E2697" s="12" t="s">
        <v>66</v>
      </c>
      <c r="F2697" s="12">
        <v>38.119999999999997</v>
      </c>
      <c r="G2697" s="12">
        <v>37.61</v>
      </c>
      <c r="H2697" s="12">
        <v>38.58</v>
      </c>
      <c r="I2697" s="12">
        <v>39</v>
      </c>
      <c r="J2697" s="12">
        <v>39.46</v>
      </c>
      <c r="K2697" s="12">
        <v>40.14</v>
      </c>
      <c r="L2697" s="12">
        <v>41.04</v>
      </c>
      <c r="M2697" s="12">
        <v>42</v>
      </c>
      <c r="N2697" s="12">
        <v>43.04</v>
      </c>
      <c r="O2697" s="12">
        <v>44.36</v>
      </c>
      <c r="P2697" s="12">
        <v>45.51</v>
      </c>
      <c r="Q2697" s="12">
        <v>46.56</v>
      </c>
      <c r="R2697" s="12">
        <v>48.05</v>
      </c>
      <c r="S2697" s="12">
        <v>49.62</v>
      </c>
      <c r="T2697" s="12">
        <v>51.37</v>
      </c>
      <c r="U2697" s="12">
        <v>53.39</v>
      </c>
      <c r="V2697" s="12">
        <v>55.29</v>
      </c>
      <c r="W2697" s="12">
        <v>57.32</v>
      </c>
      <c r="X2697" s="12">
        <v>59.47</v>
      </c>
      <c r="Y2697" s="12">
        <v>61.48</v>
      </c>
      <c r="Z2697" s="12">
        <v>63.44</v>
      </c>
      <c r="AA2697" s="12">
        <v>65.39</v>
      </c>
      <c r="AB2697" s="12">
        <v>67.86</v>
      </c>
      <c r="AC2697" s="12">
        <v>70.22</v>
      </c>
      <c r="AD2697" s="12">
        <v>72.62</v>
      </c>
      <c r="AE2697" s="12">
        <v>75.12</v>
      </c>
      <c r="AF2697" s="12">
        <v>77.78</v>
      </c>
      <c r="AG2697" s="12">
        <v>80.53</v>
      </c>
      <c r="AH2697" s="12">
        <v>80.77</v>
      </c>
      <c r="AI2697" s="12">
        <v>80.790000000000006</v>
      </c>
      <c r="AJ2697" s="12">
        <v>80.94</v>
      </c>
      <c r="AK2697" s="12">
        <v>81.010000000000005</v>
      </c>
    </row>
    <row r="2698" spans="1:37" s="12" customFormat="1" x14ac:dyDescent="0.3">
      <c r="A2698" s="12" t="str">
        <f t="shared" si="64"/>
        <v>SDGbaseTRAv2_UrbAS_IRTv2QVAXacons</v>
      </c>
      <c r="B2698" s="10" t="s">
        <v>221</v>
      </c>
      <c r="C2698" s="11" t="s">
        <v>283</v>
      </c>
      <c r="D2698" s="15" t="s">
        <v>211</v>
      </c>
      <c r="E2698" s="12" t="s">
        <v>67</v>
      </c>
      <c r="F2698" s="12">
        <v>140.65</v>
      </c>
      <c r="G2698" s="12">
        <v>129.52000000000001</v>
      </c>
      <c r="H2698" s="12">
        <v>133.94999999999999</v>
      </c>
      <c r="I2698" s="12">
        <v>139.26</v>
      </c>
      <c r="J2698" s="12">
        <v>146.21</v>
      </c>
      <c r="K2698" s="12">
        <v>149.31</v>
      </c>
      <c r="L2698" s="12">
        <v>152.96</v>
      </c>
      <c r="M2698" s="12">
        <v>157.04</v>
      </c>
      <c r="N2698" s="12">
        <v>161.38</v>
      </c>
      <c r="O2698" s="12">
        <v>166.89</v>
      </c>
      <c r="P2698" s="12">
        <v>171.92</v>
      </c>
      <c r="Q2698" s="12">
        <v>176.73</v>
      </c>
      <c r="R2698" s="12">
        <v>180.56</v>
      </c>
      <c r="S2698" s="12">
        <v>186.18</v>
      </c>
      <c r="T2698" s="12">
        <v>192.17</v>
      </c>
      <c r="U2698" s="12">
        <v>199.04</v>
      </c>
      <c r="V2698" s="12">
        <v>206.04</v>
      </c>
      <c r="W2698" s="12">
        <v>213.13</v>
      </c>
      <c r="X2698" s="12">
        <v>219.93</v>
      </c>
      <c r="Y2698" s="12">
        <v>226.77</v>
      </c>
      <c r="Z2698" s="12">
        <v>233.75</v>
      </c>
      <c r="AA2698" s="12">
        <v>240.51</v>
      </c>
      <c r="AB2698" s="12">
        <v>247.08</v>
      </c>
      <c r="AC2698" s="12">
        <v>253.59</v>
      </c>
      <c r="AD2698" s="12">
        <v>260.79000000000002</v>
      </c>
      <c r="AE2698" s="12">
        <v>268.45</v>
      </c>
      <c r="AF2698" s="12">
        <v>276.48</v>
      </c>
      <c r="AG2698" s="12">
        <v>284.7</v>
      </c>
      <c r="AH2698" s="12">
        <v>284.72000000000003</v>
      </c>
      <c r="AI2698" s="12">
        <v>283.62</v>
      </c>
      <c r="AJ2698" s="12">
        <v>283.10000000000002</v>
      </c>
      <c r="AK2698" s="12">
        <v>282.08999999999997</v>
      </c>
    </row>
    <row r="2699" spans="1:37" s="12" customFormat="1" x14ac:dyDescent="0.3">
      <c r="A2699" s="12" t="str">
        <f t="shared" si="64"/>
        <v>SDGbaseTRAv2_UrbAS_IRTv2QVAXatrad</v>
      </c>
      <c r="B2699" s="10" t="s">
        <v>221</v>
      </c>
      <c r="C2699" s="11" t="s">
        <v>283</v>
      </c>
      <c r="D2699" s="15" t="s">
        <v>211</v>
      </c>
      <c r="E2699" s="12" t="s">
        <v>68</v>
      </c>
      <c r="F2699" s="12">
        <v>482.47</v>
      </c>
      <c r="G2699" s="12">
        <v>441.08</v>
      </c>
      <c r="H2699" s="12">
        <v>454.7</v>
      </c>
      <c r="I2699" s="12">
        <v>464.59</v>
      </c>
      <c r="J2699" s="12">
        <v>470.09</v>
      </c>
      <c r="K2699" s="12">
        <v>476.77</v>
      </c>
      <c r="L2699" s="12">
        <v>484.92</v>
      </c>
      <c r="M2699" s="12">
        <v>494.45</v>
      </c>
      <c r="N2699" s="12">
        <v>504.56</v>
      </c>
      <c r="O2699" s="12">
        <v>498.26</v>
      </c>
      <c r="P2699" s="12">
        <v>504.49</v>
      </c>
      <c r="Q2699" s="12">
        <v>514.41999999999996</v>
      </c>
      <c r="R2699" s="12">
        <v>527.27</v>
      </c>
      <c r="S2699" s="12">
        <v>540.98</v>
      </c>
      <c r="T2699" s="12">
        <v>555.87</v>
      </c>
      <c r="U2699" s="12">
        <v>572.91</v>
      </c>
      <c r="V2699" s="12">
        <v>590.01</v>
      </c>
      <c r="W2699" s="12">
        <v>607.85</v>
      </c>
      <c r="X2699" s="12">
        <v>626.01</v>
      </c>
      <c r="Y2699" s="12">
        <v>642.6</v>
      </c>
      <c r="Z2699" s="12">
        <v>654.24</v>
      </c>
      <c r="AA2699" s="12">
        <v>666.22</v>
      </c>
      <c r="AB2699" s="12">
        <v>677.4</v>
      </c>
      <c r="AC2699" s="12">
        <v>688.02</v>
      </c>
      <c r="AD2699" s="12">
        <v>699.86</v>
      </c>
      <c r="AE2699" s="12">
        <v>712.71</v>
      </c>
      <c r="AF2699" s="12">
        <v>726.62</v>
      </c>
      <c r="AG2699" s="12">
        <v>744.01</v>
      </c>
      <c r="AH2699" s="12">
        <v>736.96</v>
      </c>
      <c r="AI2699" s="12">
        <v>727.57</v>
      </c>
      <c r="AJ2699" s="12">
        <v>719.57</v>
      </c>
      <c r="AK2699" s="12">
        <v>710.92</v>
      </c>
    </row>
    <row r="2700" spans="1:37" s="12" customFormat="1" x14ac:dyDescent="0.3">
      <c r="A2700" s="12" t="str">
        <f t="shared" si="64"/>
        <v>SDGbaseTRAv2_UrbAS_IRTv2QVAXahotl</v>
      </c>
      <c r="B2700" s="10" t="s">
        <v>221</v>
      </c>
      <c r="C2700" s="11" t="s">
        <v>283</v>
      </c>
      <c r="D2700" s="15" t="s">
        <v>211</v>
      </c>
      <c r="E2700" s="12" t="s">
        <v>69</v>
      </c>
      <c r="F2700" s="12">
        <v>37.69</v>
      </c>
      <c r="G2700" s="12">
        <v>35.22</v>
      </c>
      <c r="H2700" s="12">
        <v>36.79</v>
      </c>
      <c r="I2700" s="12">
        <v>37.39</v>
      </c>
      <c r="J2700" s="12">
        <v>37.89</v>
      </c>
      <c r="K2700" s="12">
        <v>38.74</v>
      </c>
      <c r="L2700" s="12">
        <v>39.68</v>
      </c>
      <c r="M2700" s="12">
        <v>40.700000000000003</v>
      </c>
      <c r="N2700" s="12">
        <v>41.79</v>
      </c>
      <c r="O2700" s="12">
        <v>43.55</v>
      </c>
      <c r="P2700" s="12">
        <v>44.93</v>
      </c>
      <c r="Q2700" s="12">
        <v>46.12</v>
      </c>
      <c r="R2700" s="12">
        <v>47.82</v>
      </c>
      <c r="S2700" s="12">
        <v>49.5</v>
      </c>
      <c r="T2700" s="12">
        <v>51.36</v>
      </c>
      <c r="U2700" s="12">
        <v>53.48</v>
      </c>
      <c r="V2700" s="12">
        <v>55.48</v>
      </c>
      <c r="W2700" s="12">
        <v>57.68</v>
      </c>
      <c r="X2700" s="12">
        <v>60.07</v>
      </c>
      <c r="Y2700" s="12">
        <v>62.34</v>
      </c>
      <c r="Z2700" s="12">
        <v>64.790000000000006</v>
      </c>
      <c r="AA2700" s="12">
        <v>67.150000000000006</v>
      </c>
      <c r="AB2700" s="12">
        <v>69.66</v>
      </c>
      <c r="AC2700" s="12">
        <v>72.06</v>
      </c>
      <c r="AD2700" s="12">
        <v>74.430000000000007</v>
      </c>
      <c r="AE2700" s="12">
        <v>76.81</v>
      </c>
      <c r="AF2700" s="12">
        <v>79.31</v>
      </c>
      <c r="AG2700" s="12">
        <v>81.680000000000007</v>
      </c>
      <c r="AH2700" s="12">
        <v>82.22</v>
      </c>
      <c r="AI2700" s="12">
        <v>82.14</v>
      </c>
      <c r="AJ2700" s="12">
        <v>81.95</v>
      </c>
      <c r="AK2700" s="12">
        <v>81.569999999999993</v>
      </c>
    </row>
    <row r="2701" spans="1:37" s="12" customFormat="1" x14ac:dyDescent="0.3">
      <c r="A2701" s="12" t="str">
        <f t="shared" si="64"/>
        <v>SDGbaseTRAv2_UrbAS_IRTv2QVAXaltrp-p</v>
      </c>
      <c r="B2701" s="10" t="s">
        <v>221</v>
      </c>
      <c r="C2701" s="11" t="s">
        <v>283</v>
      </c>
      <c r="D2701" s="15" t="s">
        <v>211</v>
      </c>
      <c r="E2701" s="12" t="s">
        <v>70</v>
      </c>
      <c r="F2701" s="12">
        <v>60.68</v>
      </c>
      <c r="G2701" s="12">
        <v>58.24</v>
      </c>
      <c r="H2701" s="12">
        <v>59.7</v>
      </c>
      <c r="I2701" s="12">
        <v>60.47</v>
      </c>
      <c r="J2701" s="12">
        <v>61.25</v>
      </c>
      <c r="K2701" s="12">
        <v>62.08</v>
      </c>
      <c r="L2701" s="12">
        <v>63.18</v>
      </c>
      <c r="M2701" s="12">
        <v>64.44</v>
      </c>
      <c r="N2701" s="12">
        <v>65.97</v>
      </c>
      <c r="O2701" s="12">
        <v>68.19</v>
      </c>
      <c r="P2701" s="12">
        <v>70.260000000000005</v>
      </c>
      <c r="Q2701" s="12">
        <v>72.14</v>
      </c>
      <c r="R2701" s="12">
        <v>74.62</v>
      </c>
      <c r="S2701" s="12">
        <v>77.14</v>
      </c>
      <c r="T2701" s="12">
        <v>79.88</v>
      </c>
      <c r="U2701" s="12">
        <v>83.09</v>
      </c>
      <c r="V2701" s="12">
        <v>86.06</v>
      </c>
      <c r="W2701" s="12">
        <v>89.14</v>
      </c>
      <c r="X2701" s="12">
        <v>92.45</v>
      </c>
      <c r="Y2701" s="12">
        <v>95.46</v>
      </c>
      <c r="Z2701" s="12">
        <v>98.59</v>
      </c>
      <c r="AA2701" s="12">
        <v>101.9</v>
      </c>
      <c r="AB2701" s="12">
        <v>105.38</v>
      </c>
      <c r="AC2701" s="12">
        <v>108.2</v>
      </c>
      <c r="AD2701" s="12">
        <v>110.87</v>
      </c>
      <c r="AE2701" s="12">
        <v>113.46</v>
      </c>
      <c r="AF2701" s="12">
        <v>116.12</v>
      </c>
      <c r="AG2701" s="12">
        <v>118.4</v>
      </c>
      <c r="AH2701" s="12">
        <v>117.32</v>
      </c>
      <c r="AI2701" s="12">
        <v>116.06</v>
      </c>
      <c r="AJ2701" s="12">
        <v>115.09</v>
      </c>
      <c r="AK2701" s="12">
        <v>113.89</v>
      </c>
    </row>
    <row r="2702" spans="1:37" s="12" customFormat="1" x14ac:dyDescent="0.3">
      <c r="A2702" s="12" t="str">
        <f t="shared" si="64"/>
        <v>SDGbaseTRAv2_UrbAS_IRTv2QVAXaltrp-f</v>
      </c>
      <c r="B2702" s="10" t="s">
        <v>221</v>
      </c>
      <c r="C2702" s="11" t="s">
        <v>283</v>
      </c>
      <c r="D2702" s="15" t="s">
        <v>211</v>
      </c>
      <c r="E2702" s="12" t="s">
        <v>71</v>
      </c>
      <c r="F2702" s="12">
        <v>247.43</v>
      </c>
      <c r="G2702" s="12">
        <v>233.99</v>
      </c>
      <c r="H2702" s="12">
        <v>239.62</v>
      </c>
      <c r="I2702" s="12">
        <v>247.43</v>
      </c>
      <c r="J2702" s="12">
        <v>257.64999999999998</v>
      </c>
      <c r="K2702" s="12">
        <v>266.08999999999997</v>
      </c>
      <c r="L2702" s="12">
        <v>275.64</v>
      </c>
      <c r="M2702" s="12">
        <v>286.01</v>
      </c>
      <c r="N2702" s="12">
        <v>298.58</v>
      </c>
      <c r="O2702" s="12">
        <v>314.52</v>
      </c>
      <c r="P2702" s="12">
        <v>332.24</v>
      </c>
      <c r="Q2702" s="12">
        <v>352.44</v>
      </c>
      <c r="R2702" s="12">
        <v>368.27</v>
      </c>
      <c r="S2702" s="12">
        <v>380.54</v>
      </c>
      <c r="T2702" s="12">
        <v>392.35</v>
      </c>
      <c r="U2702" s="12">
        <v>407.16</v>
      </c>
      <c r="V2702" s="12">
        <v>421.34</v>
      </c>
      <c r="W2702" s="12">
        <v>433.94</v>
      </c>
      <c r="X2702" s="12">
        <v>448</v>
      </c>
      <c r="Y2702" s="12">
        <v>462.04</v>
      </c>
      <c r="Z2702" s="12">
        <v>471.59</v>
      </c>
      <c r="AA2702" s="12">
        <v>478.23</v>
      </c>
      <c r="AB2702" s="12">
        <v>496.49</v>
      </c>
      <c r="AC2702" s="12">
        <v>512.94000000000005</v>
      </c>
      <c r="AD2702" s="12">
        <v>527.07000000000005</v>
      </c>
      <c r="AE2702" s="12">
        <v>539.89</v>
      </c>
      <c r="AF2702" s="12">
        <v>551.26</v>
      </c>
      <c r="AG2702" s="12">
        <v>576.71</v>
      </c>
      <c r="AH2702" s="12">
        <v>575.73</v>
      </c>
      <c r="AI2702" s="12">
        <v>574.75</v>
      </c>
      <c r="AJ2702" s="12">
        <v>575.19000000000005</v>
      </c>
      <c r="AK2702" s="12">
        <v>575.17999999999995</v>
      </c>
    </row>
    <row r="2703" spans="1:37" s="12" customFormat="1" x14ac:dyDescent="0.3">
      <c r="A2703" s="12" t="str">
        <f t="shared" si="64"/>
        <v>SDGbaseTRAv2_UrbAS_IRTv2QVAXaotrp-p</v>
      </c>
      <c r="B2703" s="10" t="s">
        <v>221</v>
      </c>
      <c r="C2703" s="11" t="s">
        <v>283</v>
      </c>
      <c r="D2703" s="15" t="s">
        <v>211</v>
      </c>
      <c r="E2703" s="12" t="s">
        <v>72</v>
      </c>
      <c r="F2703" s="12">
        <v>8.1</v>
      </c>
      <c r="G2703" s="12">
        <v>7.97</v>
      </c>
      <c r="H2703" s="12">
        <v>8.41</v>
      </c>
      <c r="I2703" s="12">
        <v>8.8000000000000007</v>
      </c>
      <c r="J2703" s="12">
        <v>9.15</v>
      </c>
      <c r="K2703" s="12">
        <v>9.4700000000000006</v>
      </c>
      <c r="L2703" s="12">
        <v>9.7799999999999994</v>
      </c>
      <c r="M2703" s="12">
        <v>10.06</v>
      </c>
      <c r="N2703" s="12">
        <v>10.33</v>
      </c>
      <c r="O2703" s="12">
        <v>10.44</v>
      </c>
      <c r="P2703" s="12">
        <v>10.63</v>
      </c>
      <c r="Q2703" s="12">
        <v>10.82</v>
      </c>
      <c r="R2703" s="12">
        <v>11.1</v>
      </c>
      <c r="S2703" s="12">
        <v>11.38</v>
      </c>
      <c r="T2703" s="12">
        <v>11.68</v>
      </c>
      <c r="U2703" s="12">
        <v>12.01</v>
      </c>
      <c r="V2703" s="12">
        <v>12.33</v>
      </c>
      <c r="W2703" s="12">
        <v>12.62</v>
      </c>
      <c r="X2703" s="12">
        <v>12.92</v>
      </c>
      <c r="Y2703" s="12">
        <v>13.18</v>
      </c>
      <c r="Z2703" s="12">
        <v>13.32</v>
      </c>
      <c r="AA2703" s="12">
        <v>13.46</v>
      </c>
      <c r="AB2703" s="12">
        <v>13.7</v>
      </c>
      <c r="AC2703" s="12">
        <v>13.87</v>
      </c>
      <c r="AD2703" s="12">
        <v>14.04</v>
      </c>
      <c r="AE2703" s="12">
        <v>14.21</v>
      </c>
      <c r="AF2703" s="12">
        <v>14.4</v>
      </c>
      <c r="AG2703" s="12">
        <v>14.72</v>
      </c>
      <c r="AH2703" s="12">
        <v>14.6</v>
      </c>
      <c r="AI2703" s="12">
        <v>14.53</v>
      </c>
      <c r="AJ2703" s="12">
        <v>14.5</v>
      </c>
      <c r="AK2703" s="12">
        <v>14.46</v>
      </c>
    </row>
    <row r="2704" spans="1:37" s="12" customFormat="1" x14ac:dyDescent="0.3">
      <c r="A2704" s="12" t="str">
        <f t="shared" si="64"/>
        <v>SDGbaseTRAv2_UrbAS_IRTv2QVAXaotrp-f</v>
      </c>
      <c r="B2704" s="10" t="s">
        <v>221</v>
      </c>
      <c r="C2704" s="11" t="s">
        <v>283</v>
      </c>
      <c r="D2704" s="15" t="s">
        <v>211</v>
      </c>
      <c r="E2704" s="12" t="s">
        <v>73</v>
      </c>
      <c r="F2704" s="12">
        <v>7.29</v>
      </c>
      <c r="G2704" s="12">
        <v>6.95</v>
      </c>
      <c r="H2704" s="12">
        <v>7.23</v>
      </c>
      <c r="I2704" s="12">
        <v>7.42</v>
      </c>
      <c r="J2704" s="12">
        <v>7.58</v>
      </c>
      <c r="K2704" s="12">
        <v>7.73</v>
      </c>
      <c r="L2704" s="12">
        <v>7.89</v>
      </c>
      <c r="M2704" s="12">
        <v>8.0500000000000007</v>
      </c>
      <c r="N2704" s="12">
        <v>8.25</v>
      </c>
      <c r="O2704" s="12">
        <v>8.44</v>
      </c>
      <c r="P2704" s="12">
        <v>8.67</v>
      </c>
      <c r="Q2704" s="12">
        <v>8.92</v>
      </c>
      <c r="R2704" s="12">
        <v>9.23</v>
      </c>
      <c r="S2704" s="12">
        <v>9.4600000000000009</v>
      </c>
      <c r="T2704" s="12">
        <v>9.6999999999999993</v>
      </c>
      <c r="U2704" s="12">
        <v>10.02</v>
      </c>
      <c r="V2704" s="12">
        <v>10.33</v>
      </c>
      <c r="W2704" s="12">
        <v>10.6</v>
      </c>
      <c r="X2704" s="12">
        <v>10.88</v>
      </c>
      <c r="Y2704" s="12">
        <v>11.16</v>
      </c>
      <c r="Z2704" s="12">
        <v>11.43</v>
      </c>
      <c r="AA2704" s="12">
        <v>11.69</v>
      </c>
      <c r="AB2704" s="12">
        <v>12.01</v>
      </c>
      <c r="AC2704" s="12">
        <v>12.3</v>
      </c>
      <c r="AD2704" s="12">
        <v>12.59</v>
      </c>
      <c r="AE2704" s="12">
        <v>12.87</v>
      </c>
      <c r="AF2704" s="12">
        <v>13.14</v>
      </c>
      <c r="AG2704" s="12">
        <v>13.45</v>
      </c>
      <c r="AH2704" s="12">
        <v>13.36</v>
      </c>
      <c r="AI2704" s="12">
        <v>13.29</v>
      </c>
      <c r="AJ2704" s="12">
        <v>13.25</v>
      </c>
      <c r="AK2704" s="12">
        <v>13.2</v>
      </c>
    </row>
    <row r="2705" spans="1:37" s="12" customFormat="1" x14ac:dyDescent="0.3">
      <c r="A2705" s="12" t="str">
        <f t="shared" si="64"/>
        <v>SDGbaseTRAv2_UrbAS_IRTv2QVAXaprtr</v>
      </c>
      <c r="B2705" s="10" t="s">
        <v>221</v>
      </c>
      <c r="C2705" s="11" t="s">
        <v>283</v>
      </c>
      <c r="D2705" s="15" t="s">
        <v>211</v>
      </c>
      <c r="E2705" s="12" t="s">
        <v>74</v>
      </c>
      <c r="F2705" s="12">
        <v>0</v>
      </c>
      <c r="G2705" s="12">
        <v>0</v>
      </c>
      <c r="H2705" s="12">
        <v>0</v>
      </c>
      <c r="I2705" s="12">
        <v>0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  <c r="O2705" s="12">
        <v>0</v>
      </c>
      <c r="P2705" s="12">
        <v>0</v>
      </c>
      <c r="Q2705" s="12">
        <v>0</v>
      </c>
      <c r="R2705" s="12">
        <v>0</v>
      </c>
      <c r="S2705" s="12">
        <v>0</v>
      </c>
      <c r="T2705" s="12">
        <v>0</v>
      </c>
      <c r="U2705" s="12">
        <v>0</v>
      </c>
      <c r="V2705" s="12">
        <v>0</v>
      </c>
      <c r="W2705" s="12">
        <v>0</v>
      </c>
      <c r="X2705" s="12">
        <v>0</v>
      </c>
      <c r="Y2705" s="12">
        <v>0</v>
      </c>
      <c r="Z2705" s="12">
        <v>0</v>
      </c>
      <c r="AA2705" s="12">
        <v>0</v>
      </c>
      <c r="AB2705" s="12">
        <v>0</v>
      </c>
      <c r="AC2705" s="12">
        <v>0</v>
      </c>
      <c r="AD2705" s="12">
        <v>0</v>
      </c>
      <c r="AE2705" s="12">
        <v>0</v>
      </c>
      <c r="AF2705" s="12">
        <v>0</v>
      </c>
      <c r="AG2705" s="12">
        <v>0</v>
      </c>
      <c r="AH2705" s="12">
        <v>0</v>
      </c>
      <c r="AI2705" s="12">
        <v>0</v>
      </c>
      <c r="AJ2705" s="12">
        <v>0</v>
      </c>
      <c r="AK2705" s="12">
        <v>0</v>
      </c>
    </row>
    <row r="2706" spans="1:37" s="12" customFormat="1" x14ac:dyDescent="0.3">
      <c r="A2706" s="12" t="str">
        <f t="shared" si="64"/>
        <v>SDGbaseTRAv2_UrbAS_IRTv2QVAXatrps</v>
      </c>
      <c r="B2706" s="10" t="s">
        <v>221</v>
      </c>
      <c r="C2706" s="11" t="s">
        <v>283</v>
      </c>
      <c r="D2706" s="15" t="s">
        <v>211</v>
      </c>
      <c r="E2706" s="12" t="s">
        <v>75</v>
      </c>
      <c r="F2706" s="12">
        <v>54.94</v>
      </c>
      <c r="G2706" s="12">
        <v>50.45</v>
      </c>
      <c r="H2706" s="12">
        <v>51.67</v>
      </c>
      <c r="I2706" s="12">
        <v>52.25</v>
      </c>
      <c r="J2706" s="12">
        <v>52.77</v>
      </c>
      <c r="K2706" s="12">
        <v>53.57</v>
      </c>
      <c r="L2706" s="12">
        <v>54.46</v>
      </c>
      <c r="M2706" s="12">
        <v>55.22</v>
      </c>
      <c r="N2706" s="12">
        <v>56.05</v>
      </c>
      <c r="O2706" s="12">
        <v>57.26</v>
      </c>
      <c r="P2706" s="12">
        <v>58.16</v>
      </c>
      <c r="Q2706" s="12">
        <v>58.82</v>
      </c>
      <c r="R2706" s="12">
        <v>60.11</v>
      </c>
      <c r="S2706" s="12">
        <v>61.62</v>
      </c>
      <c r="T2706" s="12">
        <v>63.21</v>
      </c>
      <c r="U2706" s="12">
        <v>65.03</v>
      </c>
      <c r="V2706" s="12">
        <v>66.709999999999994</v>
      </c>
      <c r="W2706" s="12">
        <v>68.63</v>
      </c>
      <c r="X2706" s="12">
        <v>70.489999999999995</v>
      </c>
      <c r="Y2706" s="12">
        <v>72.34</v>
      </c>
      <c r="Z2706" s="12">
        <v>74.05</v>
      </c>
      <c r="AA2706" s="12">
        <v>75.64</v>
      </c>
      <c r="AB2706" s="12">
        <v>78.849999999999994</v>
      </c>
      <c r="AC2706" s="12">
        <v>82.04</v>
      </c>
      <c r="AD2706" s="12">
        <v>85.23</v>
      </c>
      <c r="AE2706" s="12">
        <v>88.49</v>
      </c>
      <c r="AF2706" s="12">
        <v>91.87</v>
      </c>
      <c r="AG2706" s="12">
        <v>95.23</v>
      </c>
      <c r="AH2706" s="12">
        <v>96.54</v>
      </c>
      <c r="AI2706" s="12">
        <v>97.46</v>
      </c>
      <c r="AJ2706" s="12">
        <v>98.35</v>
      </c>
      <c r="AK2706" s="12">
        <v>99.07</v>
      </c>
    </row>
    <row r="2707" spans="1:37" s="12" customFormat="1" x14ac:dyDescent="0.3">
      <c r="A2707" s="12" t="str">
        <f t="shared" si="64"/>
        <v>SDGbaseTRAv2_UrbAS_IRTv2QVAXacomm</v>
      </c>
      <c r="B2707" s="10" t="s">
        <v>221</v>
      </c>
      <c r="C2707" s="11" t="s">
        <v>283</v>
      </c>
      <c r="D2707" s="15" t="s">
        <v>211</v>
      </c>
      <c r="E2707" s="12" t="s">
        <v>76</v>
      </c>
      <c r="F2707" s="12">
        <v>84.05</v>
      </c>
      <c r="G2707" s="12">
        <v>79.650000000000006</v>
      </c>
      <c r="H2707" s="12">
        <v>82.09</v>
      </c>
      <c r="I2707" s="12">
        <v>83.14</v>
      </c>
      <c r="J2707" s="12">
        <v>84.14</v>
      </c>
      <c r="K2707" s="12">
        <v>85.69</v>
      </c>
      <c r="L2707" s="12">
        <v>87.54</v>
      </c>
      <c r="M2707" s="12">
        <v>89.63</v>
      </c>
      <c r="N2707" s="12">
        <v>91.89</v>
      </c>
      <c r="O2707" s="12">
        <v>94.89</v>
      </c>
      <c r="P2707" s="12">
        <v>97.49</v>
      </c>
      <c r="Q2707" s="12">
        <v>99.91</v>
      </c>
      <c r="R2707" s="12">
        <v>103.19</v>
      </c>
      <c r="S2707" s="12">
        <v>106.52</v>
      </c>
      <c r="T2707" s="12">
        <v>110.16</v>
      </c>
      <c r="U2707" s="12">
        <v>114.3</v>
      </c>
      <c r="V2707" s="12">
        <v>118.32</v>
      </c>
      <c r="W2707" s="12">
        <v>122.65</v>
      </c>
      <c r="X2707" s="12">
        <v>127.27</v>
      </c>
      <c r="Y2707" s="12">
        <v>131.72999999999999</v>
      </c>
      <c r="Z2707" s="12">
        <v>136.03</v>
      </c>
      <c r="AA2707" s="12">
        <v>140.13</v>
      </c>
      <c r="AB2707" s="12">
        <v>144.43</v>
      </c>
      <c r="AC2707" s="12">
        <v>148.63999999999999</v>
      </c>
      <c r="AD2707" s="12">
        <v>152.94999999999999</v>
      </c>
      <c r="AE2707" s="12">
        <v>157.41999999999999</v>
      </c>
      <c r="AF2707" s="12">
        <v>162.11000000000001</v>
      </c>
      <c r="AG2707" s="12">
        <v>167.18</v>
      </c>
      <c r="AH2707" s="12">
        <v>167.62</v>
      </c>
      <c r="AI2707" s="12">
        <v>167.25</v>
      </c>
      <c r="AJ2707" s="12">
        <v>166.9</v>
      </c>
      <c r="AK2707" s="12">
        <v>166.27</v>
      </c>
    </row>
    <row r="2708" spans="1:37" s="12" customFormat="1" x14ac:dyDescent="0.3">
      <c r="A2708" s="12" t="str">
        <f t="shared" si="64"/>
        <v>SDGbaseTRAv2_UrbAS_IRTv2QVAXafsrv</v>
      </c>
      <c r="B2708" s="10" t="s">
        <v>221</v>
      </c>
      <c r="C2708" s="11" t="s">
        <v>283</v>
      </c>
      <c r="D2708" s="15" t="s">
        <v>211</v>
      </c>
      <c r="E2708" s="12" t="s">
        <v>77</v>
      </c>
      <c r="F2708" s="12">
        <v>413.44</v>
      </c>
      <c r="G2708" s="12">
        <v>391.16</v>
      </c>
      <c r="H2708" s="12">
        <v>404.61</v>
      </c>
      <c r="I2708" s="12">
        <v>409.83</v>
      </c>
      <c r="J2708" s="12">
        <v>414.68</v>
      </c>
      <c r="K2708" s="12">
        <v>422.51</v>
      </c>
      <c r="L2708" s="12">
        <v>431.42</v>
      </c>
      <c r="M2708" s="12">
        <v>441.05</v>
      </c>
      <c r="N2708" s="12">
        <v>451.75</v>
      </c>
      <c r="O2708" s="12">
        <v>466.92</v>
      </c>
      <c r="P2708" s="12">
        <v>479.68</v>
      </c>
      <c r="Q2708" s="12">
        <v>491.52</v>
      </c>
      <c r="R2708" s="12">
        <v>508.11</v>
      </c>
      <c r="S2708" s="12">
        <v>524.94000000000005</v>
      </c>
      <c r="T2708" s="12">
        <v>543.54999999999995</v>
      </c>
      <c r="U2708" s="12">
        <v>564.71</v>
      </c>
      <c r="V2708" s="12">
        <v>585.28</v>
      </c>
      <c r="W2708" s="12">
        <v>607.80999999999995</v>
      </c>
      <c r="X2708" s="12">
        <v>632.44000000000005</v>
      </c>
      <c r="Y2708" s="12">
        <v>656.52</v>
      </c>
      <c r="Z2708" s="12">
        <v>682.64</v>
      </c>
      <c r="AA2708" s="12">
        <v>707.48</v>
      </c>
      <c r="AB2708" s="12">
        <v>732.75</v>
      </c>
      <c r="AC2708" s="12">
        <v>758.45</v>
      </c>
      <c r="AD2708" s="12">
        <v>784.4</v>
      </c>
      <c r="AE2708" s="12">
        <v>810.93</v>
      </c>
      <c r="AF2708" s="12">
        <v>838.32</v>
      </c>
      <c r="AG2708" s="12">
        <v>863.94</v>
      </c>
      <c r="AH2708" s="12">
        <v>875.1</v>
      </c>
      <c r="AI2708" s="12">
        <v>880.13</v>
      </c>
      <c r="AJ2708" s="12">
        <v>882.74</v>
      </c>
      <c r="AK2708" s="12">
        <v>883</v>
      </c>
    </row>
    <row r="2709" spans="1:37" s="12" customFormat="1" x14ac:dyDescent="0.3">
      <c r="A2709" s="12" t="str">
        <f t="shared" si="64"/>
        <v>SDGbaseTRAv2_UrbAS_IRTv2QVAXabsrv</v>
      </c>
      <c r="B2709" s="10" t="s">
        <v>221</v>
      </c>
      <c r="C2709" s="11" t="s">
        <v>283</v>
      </c>
      <c r="D2709" s="15" t="s">
        <v>211</v>
      </c>
      <c r="E2709" s="12" t="s">
        <v>78</v>
      </c>
      <c r="F2709" s="12">
        <v>367.48</v>
      </c>
      <c r="G2709" s="12">
        <v>348.3</v>
      </c>
      <c r="H2709" s="12">
        <v>359.12</v>
      </c>
      <c r="I2709" s="12">
        <v>363.87</v>
      </c>
      <c r="J2709" s="12">
        <v>368.34</v>
      </c>
      <c r="K2709" s="12">
        <v>375.29</v>
      </c>
      <c r="L2709" s="12">
        <v>383.4</v>
      </c>
      <c r="M2709" s="12">
        <v>392.29</v>
      </c>
      <c r="N2709" s="12">
        <v>402.03</v>
      </c>
      <c r="O2709" s="12">
        <v>414.59</v>
      </c>
      <c r="P2709" s="12">
        <v>425.86</v>
      </c>
      <c r="Q2709" s="12">
        <v>436.51</v>
      </c>
      <c r="R2709" s="12">
        <v>451.21</v>
      </c>
      <c r="S2709" s="12">
        <v>465.95</v>
      </c>
      <c r="T2709" s="12">
        <v>482.06</v>
      </c>
      <c r="U2709" s="12">
        <v>500.33</v>
      </c>
      <c r="V2709" s="12">
        <v>518.09</v>
      </c>
      <c r="W2709" s="12">
        <v>537.22</v>
      </c>
      <c r="X2709" s="12">
        <v>557.54</v>
      </c>
      <c r="Y2709" s="12">
        <v>577.19000000000005</v>
      </c>
      <c r="Z2709" s="12">
        <v>596.21</v>
      </c>
      <c r="AA2709" s="12">
        <v>614.17999999999995</v>
      </c>
      <c r="AB2709" s="12">
        <v>634.62</v>
      </c>
      <c r="AC2709" s="12">
        <v>654.15</v>
      </c>
      <c r="AD2709" s="12">
        <v>673.43</v>
      </c>
      <c r="AE2709" s="12">
        <v>693.23</v>
      </c>
      <c r="AF2709" s="12">
        <v>713.9</v>
      </c>
      <c r="AG2709" s="12">
        <v>736.51</v>
      </c>
      <c r="AH2709" s="12">
        <v>740.46</v>
      </c>
      <c r="AI2709" s="12">
        <v>740.55</v>
      </c>
      <c r="AJ2709" s="12">
        <v>739.97</v>
      </c>
      <c r="AK2709" s="12">
        <v>737.97</v>
      </c>
    </row>
    <row r="2710" spans="1:37" s="12" customFormat="1" x14ac:dyDescent="0.3">
      <c r="A2710" s="12" t="str">
        <f t="shared" si="64"/>
        <v>SDGbaseTRAv2_UrbAS_IRTv2QVAXagsrv</v>
      </c>
      <c r="B2710" s="10" t="s">
        <v>221</v>
      </c>
      <c r="C2710" s="11" t="s">
        <v>283</v>
      </c>
      <c r="D2710" s="15" t="s">
        <v>211</v>
      </c>
      <c r="E2710" s="12" t="s">
        <v>79</v>
      </c>
      <c r="F2710" s="12">
        <v>789.44</v>
      </c>
      <c r="G2710" s="12">
        <v>739.16</v>
      </c>
      <c r="H2710" s="12">
        <v>760.52</v>
      </c>
      <c r="I2710" s="12">
        <v>775.45</v>
      </c>
      <c r="J2710" s="12">
        <v>789.33</v>
      </c>
      <c r="K2710" s="12">
        <v>804.2</v>
      </c>
      <c r="L2710" s="12">
        <v>820.17</v>
      </c>
      <c r="M2710" s="12">
        <v>836.59</v>
      </c>
      <c r="N2710" s="12">
        <v>855.42</v>
      </c>
      <c r="O2710" s="12">
        <v>882.8</v>
      </c>
      <c r="P2710" s="12">
        <v>907.27</v>
      </c>
      <c r="Q2710" s="12">
        <v>931.3</v>
      </c>
      <c r="R2710" s="12">
        <v>954.26</v>
      </c>
      <c r="S2710" s="12">
        <v>977.63</v>
      </c>
      <c r="T2710" s="12">
        <v>1001.67</v>
      </c>
      <c r="U2710" s="12">
        <v>1026.32</v>
      </c>
      <c r="V2710" s="12">
        <v>1051.47</v>
      </c>
      <c r="W2710" s="12">
        <v>1077.45</v>
      </c>
      <c r="X2710" s="12">
        <v>1104.22</v>
      </c>
      <c r="Y2710" s="12">
        <v>1131.48</v>
      </c>
      <c r="Z2710" s="12">
        <v>1159.29</v>
      </c>
      <c r="AA2710" s="12">
        <v>1187.31</v>
      </c>
      <c r="AB2710" s="12">
        <v>1216.3499999999999</v>
      </c>
      <c r="AC2710" s="12">
        <v>1246.1500000000001</v>
      </c>
      <c r="AD2710" s="12">
        <v>1276.48</v>
      </c>
      <c r="AE2710" s="12">
        <v>1307.52</v>
      </c>
      <c r="AF2710" s="12">
        <v>1339.32</v>
      </c>
      <c r="AG2710" s="12">
        <v>1372.17</v>
      </c>
      <c r="AH2710" s="12">
        <v>1404.52</v>
      </c>
      <c r="AI2710" s="12">
        <v>1436.71</v>
      </c>
      <c r="AJ2710" s="12">
        <v>1469.16</v>
      </c>
      <c r="AK2710" s="12">
        <v>1502.05</v>
      </c>
    </row>
    <row r="2711" spans="1:37" s="12" customFormat="1" x14ac:dyDescent="0.3">
      <c r="A2711" s="12" t="str">
        <f t="shared" si="64"/>
        <v>SDGbaseTRAv2_UrbAS_IRTv2QVAXaosrv</v>
      </c>
      <c r="B2711" s="10" t="s">
        <v>221</v>
      </c>
      <c r="C2711" s="11" t="s">
        <v>283</v>
      </c>
      <c r="D2711" s="15" t="s">
        <v>211</v>
      </c>
      <c r="E2711" s="12" t="s">
        <v>80</v>
      </c>
      <c r="F2711" s="12">
        <v>475.08</v>
      </c>
      <c r="G2711" s="12">
        <v>430.06</v>
      </c>
      <c r="H2711" s="12">
        <v>447.36</v>
      </c>
      <c r="I2711" s="12">
        <v>455.86</v>
      </c>
      <c r="J2711" s="12">
        <v>463.55</v>
      </c>
      <c r="K2711" s="12">
        <v>473.04</v>
      </c>
      <c r="L2711" s="12">
        <v>483.9</v>
      </c>
      <c r="M2711" s="12">
        <v>495.49</v>
      </c>
      <c r="N2711" s="12">
        <v>508.1</v>
      </c>
      <c r="O2711" s="12">
        <v>524.02</v>
      </c>
      <c r="P2711" s="12">
        <v>538.61</v>
      </c>
      <c r="Q2711" s="12">
        <v>552.42999999999995</v>
      </c>
      <c r="R2711" s="12">
        <v>571.08000000000004</v>
      </c>
      <c r="S2711" s="12">
        <v>589.66</v>
      </c>
      <c r="T2711" s="12">
        <v>610.01</v>
      </c>
      <c r="U2711" s="12">
        <v>633.41999999999996</v>
      </c>
      <c r="V2711" s="12">
        <v>655.97</v>
      </c>
      <c r="W2711" s="12">
        <v>680.15</v>
      </c>
      <c r="X2711" s="12">
        <v>706.21</v>
      </c>
      <c r="Y2711" s="12">
        <v>731.33</v>
      </c>
      <c r="Z2711" s="12">
        <v>756.46</v>
      </c>
      <c r="AA2711" s="12">
        <v>780.58</v>
      </c>
      <c r="AB2711" s="12">
        <v>806.9</v>
      </c>
      <c r="AC2711" s="12">
        <v>832.21</v>
      </c>
      <c r="AD2711" s="12">
        <v>857.46</v>
      </c>
      <c r="AE2711" s="12">
        <v>883.32</v>
      </c>
      <c r="AF2711" s="12">
        <v>910.09</v>
      </c>
      <c r="AG2711" s="12">
        <v>937.8</v>
      </c>
      <c r="AH2711" s="12">
        <v>941.26</v>
      </c>
      <c r="AI2711" s="12">
        <v>940.14</v>
      </c>
      <c r="AJ2711" s="12">
        <v>938.27</v>
      </c>
      <c r="AK2711" s="12">
        <v>934.6</v>
      </c>
    </row>
    <row r="2712" spans="1:37" s="12" customFormat="1" x14ac:dyDescent="0.3">
      <c r="A2712" s="12" t="str">
        <f t="shared" si="64"/>
        <v>SDGbaseTRAv2_UrbAS_IRTv2PVAXaawhe</v>
      </c>
      <c r="B2712" s="10" t="s">
        <v>221</v>
      </c>
      <c r="C2712" s="11" t="s">
        <v>283</v>
      </c>
      <c r="D2712" s="15" t="s">
        <v>212</v>
      </c>
      <c r="E2712" s="12" t="s">
        <v>4</v>
      </c>
      <c r="F2712" s="12">
        <v>1</v>
      </c>
      <c r="G2712" s="12">
        <v>0.94</v>
      </c>
      <c r="H2712" s="12">
        <v>0.95</v>
      </c>
      <c r="I2712" s="12">
        <v>0.96</v>
      </c>
      <c r="J2712" s="12">
        <v>0.98</v>
      </c>
      <c r="K2712" s="12">
        <v>0.98</v>
      </c>
      <c r="L2712" s="12">
        <v>0.98</v>
      </c>
      <c r="M2712" s="12">
        <v>0.98</v>
      </c>
      <c r="N2712" s="12">
        <v>0.97</v>
      </c>
      <c r="O2712" s="12">
        <v>1</v>
      </c>
      <c r="P2712" s="12">
        <v>0.99</v>
      </c>
      <c r="Q2712" s="12">
        <v>0.98</v>
      </c>
      <c r="R2712" s="12">
        <v>0.98</v>
      </c>
      <c r="S2712" s="12">
        <v>0.99</v>
      </c>
      <c r="T2712" s="12">
        <v>0.99</v>
      </c>
      <c r="U2712" s="12">
        <v>0.99</v>
      </c>
      <c r="V2712" s="12">
        <v>0.99</v>
      </c>
      <c r="W2712" s="12">
        <v>0.99</v>
      </c>
      <c r="X2712" s="12">
        <v>1</v>
      </c>
      <c r="Y2712" s="12">
        <v>1</v>
      </c>
      <c r="Z2712" s="12">
        <v>0.99</v>
      </c>
      <c r="AA2712" s="12">
        <v>0.98</v>
      </c>
      <c r="AB2712" s="12">
        <v>1</v>
      </c>
      <c r="AC2712" s="12">
        <v>1</v>
      </c>
      <c r="AD2712" s="12">
        <v>1</v>
      </c>
      <c r="AE2712" s="12">
        <v>1</v>
      </c>
      <c r="AF2712" s="12">
        <v>1.01</v>
      </c>
      <c r="AG2712" s="12">
        <v>1.02</v>
      </c>
      <c r="AH2712" s="12">
        <v>1</v>
      </c>
      <c r="AI2712" s="12">
        <v>0.98</v>
      </c>
      <c r="AJ2712" s="12">
        <v>0.97</v>
      </c>
      <c r="AK2712" s="12">
        <v>0.96</v>
      </c>
    </row>
    <row r="2713" spans="1:37" s="12" customFormat="1" x14ac:dyDescent="0.3">
      <c r="A2713" s="12" t="str">
        <f t="shared" si="64"/>
        <v>SDGbaseTRAv2_UrbAS_IRTv2PVAXaamai</v>
      </c>
      <c r="B2713" s="10" t="s">
        <v>221</v>
      </c>
      <c r="C2713" s="11" t="s">
        <v>283</v>
      </c>
      <c r="D2713" s="15" t="s">
        <v>212</v>
      </c>
      <c r="E2713" s="12" t="s">
        <v>5</v>
      </c>
      <c r="F2713" s="12">
        <v>1</v>
      </c>
      <c r="G2713" s="12">
        <v>0.95</v>
      </c>
      <c r="H2713" s="12">
        <v>0.97</v>
      </c>
      <c r="I2713" s="12">
        <v>0.99</v>
      </c>
      <c r="J2713" s="12">
        <v>1.01</v>
      </c>
      <c r="K2713" s="12">
        <v>1.01</v>
      </c>
      <c r="L2713" s="12">
        <v>1.02</v>
      </c>
      <c r="M2713" s="12">
        <v>1.01</v>
      </c>
      <c r="N2713" s="12">
        <v>1.01</v>
      </c>
      <c r="O2713" s="12">
        <v>1.05</v>
      </c>
      <c r="P2713" s="12">
        <v>1.04</v>
      </c>
      <c r="Q2713" s="12">
        <v>1.03</v>
      </c>
      <c r="R2713" s="12">
        <v>1.03</v>
      </c>
      <c r="S2713" s="12">
        <v>1.03</v>
      </c>
      <c r="T2713" s="12">
        <v>1.03</v>
      </c>
      <c r="U2713" s="12">
        <v>1.03</v>
      </c>
      <c r="V2713" s="12">
        <v>1.03</v>
      </c>
      <c r="W2713" s="12">
        <v>1.03</v>
      </c>
      <c r="X2713" s="12">
        <v>1.02</v>
      </c>
      <c r="Y2713" s="12">
        <v>1.02</v>
      </c>
      <c r="Z2713" s="12">
        <v>1.02</v>
      </c>
      <c r="AA2713" s="12">
        <v>1.01</v>
      </c>
      <c r="AB2713" s="12">
        <v>1.04</v>
      </c>
      <c r="AC2713" s="12">
        <v>1.03</v>
      </c>
      <c r="AD2713" s="12">
        <v>1.03</v>
      </c>
      <c r="AE2713" s="12">
        <v>1.03</v>
      </c>
      <c r="AF2713" s="12">
        <v>1.03</v>
      </c>
      <c r="AG2713" s="12">
        <v>1.03</v>
      </c>
      <c r="AH2713" s="12">
        <v>0.99</v>
      </c>
      <c r="AI2713" s="12">
        <v>0.96</v>
      </c>
      <c r="AJ2713" s="12">
        <v>0.94</v>
      </c>
      <c r="AK2713" s="12">
        <v>0.91</v>
      </c>
    </row>
    <row r="2714" spans="1:37" s="12" customFormat="1" x14ac:dyDescent="0.3">
      <c r="A2714" s="12" t="str">
        <f t="shared" si="64"/>
        <v>SDGbaseTRAv2_UrbAS_IRTv2PVAXaaoce</v>
      </c>
      <c r="B2714" s="10" t="s">
        <v>221</v>
      </c>
      <c r="C2714" s="11" t="s">
        <v>283</v>
      </c>
      <c r="D2714" s="15" t="s">
        <v>212</v>
      </c>
      <c r="E2714" s="12" t="s">
        <v>6</v>
      </c>
      <c r="F2714" s="12">
        <v>1</v>
      </c>
      <c r="G2714" s="12">
        <v>0.93</v>
      </c>
      <c r="H2714" s="12">
        <v>0.95</v>
      </c>
      <c r="I2714" s="12">
        <v>0.98</v>
      </c>
      <c r="J2714" s="12">
        <v>1.01</v>
      </c>
      <c r="K2714" s="12">
        <v>1.02</v>
      </c>
      <c r="L2714" s="12">
        <v>1.03</v>
      </c>
      <c r="M2714" s="12">
        <v>1.03</v>
      </c>
      <c r="N2714" s="12">
        <v>1.03</v>
      </c>
      <c r="O2714" s="12">
        <v>1.08</v>
      </c>
      <c r="P2714" s="12">
        <v>1.08</v>
      </c>
      <c r="Q2714" s="12">
        <v>1.06</v>
      </c>
      <c r="R2714" s="12">
        <v>1.07</v>
      </c>
      <c r="S2714" s="12">
        <v>1.08</v>
      </c>
      <c r="T2714" s="12">
        <v>1.0900000000000001</v>
      </c>
      <c r="U2714" s="12">
        <v>1.1000000000000001</v>
      </c>
      <c r="V2714" s="12">
        <v>1.1000000000000001</v>
      </c>
      <c r="W2714" s="12">
        <v>1.1000000000000001</v>
      </c>
      <c r="X2714" s="12">
        <v>1.1100000000000001</v>
      </c>
      <c r="Y2714" s="12">
        <v>1.1100000000000001</v>
      </c>
      <c r="Z2714" s="12">
        <v>1.1100000000000001</v>
      </c>
      <c r="AA2714" s="12">
        <v>1.1100000000000001</v>
      </c>
      <c r="AB2714" s="12">
        <v>1.1399999999999999</v>
      </c>
      <c r="AC2714" s="12">
        <v>1.1499999999999999</v>
      </c>
      <c r="AD2714" s="12">
        <v>1.1499999999999999</v>
      </c>
      <c r="AE2714" s="12">
        <v>1.1499999999999999</v>
      </c>
      <c r="AF2714" s="12">
        <v>1.1599999999999999</v>
      </c>
      <c r="AG2714" s="12">
        <v>1.1599999999999999</v>
      </c>
      <c r="AH2714" s="12">
        <v>1.1299999999999999</v>
      </c>
      <c r="AI2714" s="12">
        <v>1.1000000000000001</v>
      </c>
      <c r="AJ2714" s="12">
        <v>1.07</v>
      </c>
      <c r="AK2714" s="12">
        <v>1.05</v>
      </c>
    </row>
    <row r="2715" spans="1:37" s="12" customFormat="1" x14ac:dyDescent="0.3">
      <c r="A2715" s="12" t="str">
        <f t="shared" si="64"/>
        <v>SDGbaseTRAv2_UrbAS_IRTv2PVAXaaveg</v>
      </c>
      <c r="B2715" s="10" t="s">
        <v>221</v>
      </c>
      <c r="C2715" s="11" t="s">
        <v>283</v>
      </c>
      <c r="D2715" s="15" t="s">
        <v>212</v>
      </c>
      <c r="E2715" s="12" t="s">
        <v>7</v>
      </c>
      <c r="F2715" s="12">
        <v>1</v>
      </c>
      <c r="G2715" s="12">
        <v>1</v>
      </c>
      <c r="H2715" s="12">
        <v>0.99</v>
      </c>
      <c r="I2715" s="12">
        <v>0.99</v>
      </c>
      <c r="J2715" s="12">
        <v>0.99</v>
      </c>
      <c r="K2715" s="12">
        <v>0.99</v>
      </c>
      <c r="L2715" s="12">
        <v>0.99</v>
      </c>
      <c r="M2715" s="12">
        <v>0.99</v>
      </c>
      <c r="N2715" s="12">
        <v>0.99</v>
      </c>
      <c r="O2715" s="12">
        <v>0.98</v>
      </c>
      <c r="P2715" s="12">
        <v>0.98</v>
      </c>
      <c r="Q2715" s="12">
        <v>0.98</v>
      </c>
      <c r="R2715" s="12">
        <v>0.98</v>
      </c>
      <c r="S2715" s="12">
        <v>0.99</v>
      </c>
      <c r="T2715" s="12">
        <v>0.99</v>
      </c>
      <c r="U2715" s="12">
        <v>0.99</v>
      </c>
      <c r="V2715" s="12">
        <v>1</v>
      </c>
      <c r="W2715" s="12">
        <v>1</v>
      </c>
      <c r="X2715" s="12">
        <v>1</v>
      </c>
      <c r="Y2715" s="12">
        <v>1</v>
      </c>
      <c r="Z2715" s="12">
        <v>0.98</v>
      </c>
      <c r="AA2715" s="12">
        <v>0.97</v>
      </c>
      <c r="AB2715" s="12">
        <v>0.99</v>
      </c>
      <c r="AC2715" s="12">
        <v>0.99</v>
      </c>
      <c r="AD2715" s="12">
        <v>0.99</v>
      </c>
      <c r="AE2715" s="12">
        <v>0.99</v>
      </c>
      <c r="AF2715" s="12">
        <v>0.99</v>
      </c>
      <c r="AG2715" s="12">
        <v>1</v>
      </c>
      <c r="AH2715" s="12">
        <v>0.98</v>
      </c>
      <c r="AI2715" s="12">
        <v>0.97</v>
      </c>
      <c r="AJ2715" s="12">
        <v>0.96</v>
      </c>
      <c r="AK2715" s="12">
        <v>0.96</v>
      </c>
    </row>
    <row r="2716" spans="1:37" s="12" customFormat="1" x14ac:dyDescent="0.3">
      <c r="A2716" s="12" t="str">
        <f t="shared" si="64"/>
        <v>SDGbaseTRAv2_UrbAS_IRTv2PVAXaaofr</v>
      </c>
      <c r="B2716" s="10" t="s">
        <v>221</v>
      </c>
      <c r="C2716" s="11" t="s">
        <v>283</v>
      </c>
      <c r="D2716" s="15" t="s">
        <v>212</v>
      </c>
      <c r="E2716" s="12" t="s">
        <v>8</v>
      </c>
      <c r="F2716" s="12">
        <v>1</v>
      </c>
      <c r="G2716" s="12">
        <v>1.01</v>
      </c>
      <c r="H2716" s="12">
        <v>1</v>
      </c>
      <c r="I2716" s="12">
        <v>1</v>
      </c>
      <c r="J2716" s="12">
        <v>0.99</v>
      </c>
      <c r="K2716" s="12">
        <v>0.99</v>
      </c>
      <c r="L2716" s="12">
        <v>0.99</v>
      </c>
      <c r="M2716" s="12">
        <v>0.99</v>
      </c>
      <c r="N2716" s="12">
        <v>0.99</v>
      </c>
      <c r="O2716" s="12">
        <v>1.01</v>
      </c>
      <c r="P2716" s="12">
        <v>1</v>
      </c>
      <c r="Q2716" s="12">
        <v>0.99</v>
      </c>
      <c r="R2716" s="12">
        <v>1</v>
      </c>
      <c r="S2716" s="12">
        <v>1</v>
      </c>
      <c r="T2716" s="12">
        <v>1</v>
      </c>
      <c r="U2716" s="12">
        <v>1</v>
      </c>
      <c r="V2716" s="12">
        <v>1.01</v>
      </c>
      <c r="W2716" s="12">
        <v>1.01</v>
      </c>
      <c r="X2716" s="12">
        <v>1.01</v>
      </c>
      <c r="Y2716" s="12">
        <v>1</v>
      </c>
      <c r="Z2716" s="12">
        <v>0.99</v>
      </c>
      <c r="AA2716" s="12">
        <v>0.98</v>
      </c>
      <c r="AB2716" s="12">
        <v>0.99</v>
      </c>
      <c r="AC2716" s="12">
        <v>1</v>
      </c>
      <c r="AD2716" s="12">
        <v>0.99</v>
      </c>
      <c r="AE2716" s="12">
        <v>0.99</v>
      </c>
      <c r="AF2716" s="12">
        <v>0.99</v>
      </c>
      <c r="AG2716" s="12">
        <v>1.01</v>
      </c>
      <c r="AH2716" s="12">
        <v>0.99</v>
      </c>
      <c r="AI2716" s="12">
        <v>0.97</v>
      </c>
      <c r="AJ2716" s="12">
        <v>0.96</v>
      </c>
      <c r="AK2716" s="12">
        <v>0.95</v>
      </c>
    </row>
    <row r="2717" spans="1:37" s="12" customFormat="1" x14ac:dyDescent="0.3">
      <c r="A2717" s="12" t="str">
        <f t="shared" si="64"/>
        <v>SDGbaseTRAv2_UrbAS_IRTv2PVAXaagra</v>
      </c>
      <c r="B2717" s="10" t="s">
        <v>221</v>
      </c>
      <c r="C2717" s="11" t="s">
        <v>283</v>
      </c>
      <c r="D2717" s="15" t="s">
        <v>212</v>
      </c>
      <c r="E2717" s="12" t="s">
        <v>9</v>
      </c>
      <c r="F2717" s="12">
        <v>1</v>
      </c>
      <c r="G2717" s="12">
        <v>1.03</v>
      </c>
      <c r="H2717" s="12">
        <v>1.03</v>
      </c>
      <c r="I2717" s="12">
        <v>1.02</v>
      </c>
      <c r="J2717" s="12">
        <v>1.02</v>
      </c>
      <c r="K2717" s="12">
        <v>1.02</v>
      </c>
      <c r="L2717" s="12">
        <v>1.02</v>
      </c>
      <c r="M2717" s="12">
        <v>1.02</v>
      </c>
      <c r="N2717" s="12">
        <v>1.02</v>
      </c>
      <c r="O2717" s="12">
        <v>1.04</v>
      </c>
      <c r="P2717" s="12">
        <v>1.04</v>
      </c>
      <c r="Q2717" s="12">
        <v>1.04</v>
      </c>
      <c r="R2717" s="12">
        <v>1.04</v>
      </c>
      <c r="S2717" s="12">
        <v>1.04</v>
      </c>
      <c r="T2717" s="12">
        <v>1.04</v>
      </c>
      <c r="U2717" s="12">
        <v>1.05</v>
      </c>
      <c r="V2717" s="12">
        <v>1.05</v>
      </c>
      <c r="W2717" s="12">
        <v>1.06</v>
      </c>
      <c r="X2717" s="12">
        <v>1.06</v>
      </c>
      <c r="Y2717" s="12">
        <v>1.06</v>
      </c>
      <c r="Z2717" s="12">
        <v>1.05</v>
      </c>
      <c r="AA2717" s="12">
        <v>1.04</v>
      </c>
      <c r="AB2717" s="12">
        <v>1.05</v>
      </c>
      <c r="AC2717" s="12">
        <v>1.05</v>
      </c>
      <c r="AD2717" s="12">
        <v>1.05</v>
      </c>
      <c r="AE2717" s="12">
        <v>1.05</v>
      </c>
      <c r="AF2717" s="12">
        <v>1.05</v>
      </c>
      <c r="AG2717" s="12">
        <v>1.06</v>
      </c>
      <c r="AH2717" s="12">
        <v>1.03</v>
      </c>
      <c r="AI2717" s="12">
        <v>1.01</v>
      </c>
      <c r="AJ2717" s="12">
        <v>1</v>
      </c>
      <c r="AK2717" s="12">
        <v>0.98</v>
      </c>
    </row>
    <row r="2718" spans="1:37" s="12" customFormat="1" x14ac:dyDescent="0.3">
      <c r="A2718" s="12" t="str">
        <f t="shared" si="64"/>
        <v>SDGbaseTRAv2_UrbAS_IRTv2PVAXaaoil</v>
      </c>
      <c r="B2718" s="10" t="s">
        <v>221</v>
      </c>
      <c r="C2718" s="11" t="s">
        <v>283</v>
      </c>
      <c r="D2718" s="15" t="s">
        <v>212</v>
      </c>
      <c r="E2718" s="12" t="s">
        <v>10</v>
      </c>
      <c r="F2718" s="12">
        <v>1</v>
      </c>
      <c r="G2718" s="12">
        <v>0.92</v>
      </c>
      <c r="H2718" s="12">
        <v>0.93</v>
      </c>
      <c r="I2718" s="12">
        <v>0.96</v>
      </c>
      <c r="J2718" s="12">
        <v>0.99</v>
      </c>
      <c r="K2718" s="12">
        <v>0.99</v>
      </c>
      <c r="L2718" s="12">
        <v>1</v>
      </c>
      <c r="M2718" s="12">
        <v>1</v>
      </c>
      <c r="N2718" s="12">
        <v>1</v>
      </c>
      <c r="O2718" s="12">
        <v>1.01</v>
      </c>
      <c r="P2718" s="12">
        <v>1.01</v>
      </c>
      <c r="Q2718" s="12">
        <v>1</v>
      </c>
      <c r="R2718" s="12">
        <v>1.02</v>
      </c>
      <c r="S2718" s="12">
        <v>1.03</v>
      </c>
      <c r="T2718" s="12">
        <v>1.04</v>
      </c>
      <c r="U2718" s="12">
        <v>1.05</v>
      </c>
      <c r="V2718" s="12">
        <v>1.06</v>
      </c>
      <c r="W2718" s="12">
        <v>1.06</v>
      </c>
      <c r="X2718" s="12">
        <v>1.07</v>
      </c>
      <c r="Y2718" s="12">
        <v>1.08</v>
      </c>
      <c r="Z2718" s="12">
        <v>1.07</v>
      </c>
      <c r="AA2718" s="12">
        <v>1.06</v>
      </c>
      <c r="AB2718" s="12">
        <v>1.0900000000000001</v>
      </c>
      <c r="AC2718" s="12">
        <v>1.1000000000000001</v>
      </c>
      <c r="AD2718" s="12">
        <v>1.1000000000000001</v>
      </c>
      <c r="AE2718" s="12">
        <v>1.1000000000000001</v>
      </c>
      <c r="AF2718" s="12">
        <v>1.1100000000000001</v>
      </c>
      <c r="AG2718" s="12">
        <v>1.1299999999999999</v>
      </c>
      <c r="AH2718" s="12">
        <v>1.1000000000000001</v>
      </c>
      <c r="AI2718" s="12">
        <v>1.0900000000000001</v>
      </c>
      <c r="AJ2718" s="12">
        <v>1.07</v>
      </c>
      <c r="AK2718" s="12">
        <v>1.06</v>
      </c>
    </row>
    <row r="2719" spans="1:37" s="12" customFormat="1" x14ac:dyDescent="0.3">
      <c r="A2719" s="12" t="str">
        <f t="shared" si="64"/>
        <v>SDGbaseTRAv2_UrbAS_IRTv2PVAXaatub</v>
      </c>
      <c r="B2719" s="10" t="s">
        <v>221</v>
      </c>
      <c r="C2719" s="11" t="s">
        <v>283</v>
      </c>
      <c r="D2719" s="15" t="s">
        <v>212</v>
      </c>
      <c r="E2719" s="12" t="s">
        <v>11</v>
      </c>
      <c r="F2719" s="12">
        <v>1</v>
      </c>
      <c r="G2719" s="12">
        <v>0.98</v>
      </c>
      <c r="H2719" s="12">
        <v>0.97</v>
      </c>
      <c r="I2719" s="12">
        <v>0.97</v>
      </c>
      <c r="J2719" s="12">
        <v>0.98</v>
      </c>
      <c r="K2719" s="12">
        <v>0.97</v>
      </c>
      <c r="L2719" s="12">
        <v>0.97</v>
      </c>
      <c r="M2719" s="12">
        <v>0.97</v>
      </c>
      <c r="N2719" s="12">
        <v>0.97</v>
      </c>
      <c r="O2719" s="12">
        <v>0.97</v>
      </c>
      <c r="P2719" s="12">
        <v>0.97</v>
      </c>
      <c r="Q2719" s="12">
        <v>0.96</v>
      </c>
      <c r="R2719" s="12">
        <v>0.97</v>
      </c>
      <c r="S2719" s="12">
        <v>0.97</v>
      </c>
      <c r="T2719" s="12">
        <v>0.98</v>
      </c>
      <c r="U2719" s="12">
        <v>0.98</v>
      </c>
      <c r="V2719" s="12">
        <v>0.98</v>
      </c>
      <c r="W2719" s="12">
        <v>0.98</v>
      </c>
      <c r="X2719" s="12">
        <v>0.98</v>
      </c>
      <c r="Y2719" s="12">
        <v>0.98</v>
      </c>
      <c r="Z2719" s="12">
        <v>0.97</v>
      </c>
      <c r="AA2719" s="12">
        <v>0.96</v>
      </c>
      <c r="AB2719" s="12">
        <v>0.97</v>
      </c>
      <c r="AC2719" s="12">
        <v>0.97</v>
      </c>
      <c r="AD2719" s="12">
        <v>0.97</v>
      </c>
      <c r="AE2719" s="12">
        <v>0.97</v>
      </c>
      <c r="AF2719" s="12">
        <v>0.97</v>
      </c>
      <c r="AG2719" s="12">
        <v>0.99</v>
      </c>
      <c r="AH2719" s="12">
        <v>0.97</v>
      </c>
      <c r="AI2719" s="12">
        <v>0.95</v>
      </c>
      <c r="AJ2719" s="12">
        <v>0.94</v>
      </c>
      <c r="AK2719" s="12">
        <v>0.94</v>
      </c>
    </row>
    <row r="2720" spans="1:37" s="12" customFormat="1" x14ac:dyDescent="0.3">
      <c r="A2720" s="12" t="str">
        <f t="shared" ref="A2720:A2783" si="65">_xlfn.CONCAT(C2720,D2720,E2720)</f>
        <v>SDGbaseTRAv2_UrbAS_IRTv2PVAXaapul</v>
      </c>
      <c r="B2720" s="10" t="s">
        <v>221</v>
      </c>
      <c r="C2720" s="11" t="s">
        <v>283</v>
      </c>
      <c r="D2720" s="15" t="s">
        <v>212</v>
      </c>
      <c r="E2720" s="12" t="s">
        <v>12</v>
      </c>
      <c r="F2720" s="12">
        <v>1</v>
      </c>
      <c r="G2720" s="12">
        <v>0.95</v>
      </c>
      <c r="H2720" s="12">
        <v>0.94</v>
      </c>
      <c r="I2720" s="12">
        <v>0.95</v>
      </c>
      <c r="J2720" s="12">
        <v>0.97</v>
      </c>
      <c r="K2720" s="12">
        <v>0.97</v>
      </c>
      <c r="L2720" s="12">
        <v>0.97</v>
      </c>
      <c r="M2720" s="12">
        <v>0.96</v>
      </c>
      <c r="N2720" s="12">
        <v>0.95</v>
      </c>
      <c r="O2720" s="12">
        <v>0.94</v>
      </c>
      <c r="P2720" s="12">
        <v>0.93</v>
      </c>
      <c r="Q2720" s="12">
        <v>0.93</v>
      </c>
      <c r="R2720" s="12">
        <v>0.94</v>
      </c>
      <c r="S2720" s="12">
        <v>0.94</v>
      </c>
      <c r="T2720" s="12">
        <v>0.95</v>
      </c>
      <c r="U2720" s="12">
        <v>0.95</v>
      </c>
      <c r="V2720" s="12">
        <v>0.95</v>
      </c>
      <c r="W2720" s="12">
        <v>0.95</v>
      </c>
      <c r="X2720" s="12">
        <v>0.95</v>
      </c>
      <c r="Y2720" s="12">
        <v>0.95</v>
      </c>
      <c r="Z2720" s="12">
        <v>0.94</v>
      </c>
      <c r="AA2720" s="12">
        <v>0.93</v>
      </c>
      <c r="AB2720" s="12">
        <v>0.95</v>
      </c>
      <c r="AC2720" s="12">
        <v>0.95</v>
      </c>
      <c r="AD2720" s="12">
        <v>0.95</v>
      </c>
      <c r="AE2720" s="12">
        <v>0.95</v>
      </c>
      <c r="AF2720" s="12">
        <v>0.96</v>
      </c>
      <c r="AG2720" s="12">
        <v>0.98</v>
      </c>
      <c r="AH2720" s="12">
        <v>0.96</v>
      </c>
      <c r="AI2720" s="12">
        <v>0.96</v>
      </c>
      <c r="AJ2720" s="12">
        <v>0.96</v>
      </c>
      <c r="AK2720" s="12">
        <v>0.96</v>
      </c>
    </row>
    <row r="2721" spans="1:37" s="12" customFormat="1" x14ac:dyDescent="0.3">
      <c r="A2721" s="12" t="str">
        <f t="shared" si="65"/>
        <v>SDGbaseTRAv2_UrbAS_IRTv2PVAXaasug</v>
      </c>
      <c r="B2721" s="10" t="s">
        <v>221</v>
      </c>
      <c r="C2721" s="11" t="s">
        <v>283</v>
      </c>
      <c r="D2721" s="15" t="s">
        <v>212</v>
      </c>
      <c r="E2721" s="12" t="s">
        <v>13</v>
      </c>
      <c r="F2721" s="12">
        <v>1</v>
      </c>
      <c r="G2721" s="12">
        <v>0.98</v>
      </c>
      <c r="H2721" s="12">
        <v>0.97</v>
      </c>
      <c r="I2721" s="12">
        <v>0.97</v>
      </c>
      <c r="J2721" s="12">
        <v>0.98</v>
      </c>
      <c r="K2721" s="12">
        <v>0.98</v>
      </c>
      <c r="L2721" s="12">
        <v>0.97</v>
      </c>
      <c r="M2721" s="12">
        <v>0.97</v>
      </c>
      <c r="N2721" s="12">
        <v>0.97</v>
      </c>
      <c r="O2721" s="12">
        <v>0.98</v>
      </c>
      <c r="P2721" s="12">
        <v>0.97</v>
      </c>
      <c r="Q2721" s="12">
        <v>0.96</v>
      </c>
      <c r="R2721" s="12">
        <v>0.96</v>
      </c>
      <c r="S2721" s="12">
        <v>0.96</v>
      </c>
      <c r="T2721" s="12">
        <v>0.96</v>
      </c>
      <c r="U2721" s="12">
        <v>0.97</v>
      </c>
      <c r="V2721" s="12">
        <v>0.96</v>
      </c>
      <c r="W2721" s="12">
        <v>0.96</v>
      </c>
      <c r="X2721" s="12">
        <v>0.97</v>
      </c>
      <c r="Y2721" s="12">
        <v>0.97</v>
      </c>
      <c r="Z2721" s="12">
        <v>0.96</v>
      </c>
      <c r="AA2721" s="12">
        <v>0.95</v>
      </c>
      <c r="AB2721" s="12">
        <v>0.96</v>
      </c>
      <c r="AC2721" s="12">
        <v>0.96</v>
      </c>
      <c r="AD2721" s="12">
        <v>0.95</v>
      </c>
      <c r="AE2721" s="12">
        <v>0.95</v>
      </c>
      <c r="AF2721" s="12">
        <v>0.95</v>
      </c>
      <c r="AG2721" s="12">
        <v>0.96</v>
      </c>
      <c r="AH2721" s="12">
        <v>0.95</v>
      </c>
      <c r="AI2721" s="12">
        <v>0.94</v>
      </c>
      <c r="AJ2721" s="12">
        <v>0.93</v>
      </c>
      <c r="AK2721" s="12">
        <v>0.93</v>
      </c>
    </row>
    <row r="2722" spans="1:37" s="12" customFormat="1" x14ac:dyDescent="0.3">
      <c r="A2722" s="12" t="str">
        <f t="shared" si="65"/>
        <v>SDGbaseTRAv2_UrbAS_IRTv2PVAXaaoth</v>
      </c>
      <c r="B2722" s="10" t="s">
        <v>221</v>
      </c>
      <c r="C2722" s="11" t="s">
        <v>283</v>
      </c>
      <c r="D2722" s="15" t="s">
        <v>212</v>
      </c>
      <c r="E2722" s="12" t="s">
        <v>14</v>
      </c>
      <c r="F2722" s="12">
        <v>1</v>
      </c>
      <c r="G2722" s="12">
        <v>0.93</v>
      </c>
      <c r="H2722" s="12">
        <v>0.96</v>
      </c>
      <c r="I2722" s="12">
        <v>0.97</v>
      </c>
      <c r="J2722" s="12">
        <v>0.98</v>
      </c>
      <c r="K2722" s="12">
        <v>1</v>
      </c>
      <c r="L2722" s="12">
        <v>1.02</v>
      </c>
      <c r="M2722" s="12">
        <v>1.04</v>
      </c>
      <c r="N2722" s="12">
        <v>1.05</v>
      </c>
      <c r="O2722" s="12">
        <v>1.1299999999999999</v>
      </c>
      <c r="P2722" s="12">
        <v>1.1499999999999999</v>
      </c>
      <c r="Q2722" s="12">
        <v>1.1499999999999999</v>
      </c>
      <c r="R2722" s="12">
        <v>1.17</v>
      </c>
      <c r="S2722" s="12">
        <v>1.19</v>
      </c>
      <c r="T2722" s="12">
        <v>1.21</v>
      </c>
      <c r="U2722" s="12">
        <v>1.24</v>
      </c>
      <c r="V2722" s="12">
        <v>1.27</v>
      </c>
      <c r="W2722" s="12">
        <v>1.3</v>
      </c>
      <c r="X2722" s="12">
        <v>1.34</v>
      </c>
      <c r="Y2722" s="12">
        <v>1.37</v>
      </c>
      <c r="Z2722" s="12">
        <v>1.38</v>
      </c>
      <c r="AA2722" s="12">
        <v>1.39</v>
      </c>
      <c r="AB2722" s="12">
        <v>1.43</v>
      </c>
      <c r="AC2722" s="12">
        <v>1.46</v>
      </c>
      <c r="AD2722" s="12">
        <v>1.47</v>
      </c>
      <c r="AE2722" s="12">
        <v>1.49</v>
      </c>
      <c r="AF2722" s="12">
        <v>1.51</v>
      </c>
      <c r="AG2722" s="12">
        <v>1.55</v>
      </c>
      <c r="AH2722" s="12">
        <v>1.52</v>
      </c>
      <c r="AI2722" s="12">
        <v>1.46</v>
      </c>
      <c r="AJ2722" s="12">
        <v>1.41</v>
      </c>
      <c r="AK2722" s="12">
        <v>1.36</v>
      </c>
    </row>
    <row r="2723" spans="1:37" s="12" customFormat="1" x14ac:dyDescent="0.3">
      <c r="A2723" s="12" t="str">
        <f t="shared" si="65"/>
        <v>SDGbaseTRAv2_UrbAS_IRTv2PVAXalani</v>
      </c>
      <c r="B2723" s="10" t="s">
        <v>221</v>
      </c>
      <c r="C2723" s="11" t="s">
        <v>283</v>
      </c>
      <c r="D2723" s="15" t="s">
        <v>212</v>
      </c>
      <c r="E2723" s="12" t="s">
        <v>15</v>
      </c>
      <c r="F2723" s="12">
        <v>1</v>
      </c>
      <c r="G2723" s="12">
        <v>0.8</v>
      </c>
      <c r="H2723" s="12">
        <v>0.85</v>
      </c>
      <c r="I2723" s="12">
        <v>0.87</v>
      </c>
      <c r="J2723" s="12">
        <v>0.88</v>
      </c>
      <c r="K2723" s="12">
        <v>0.89</v>
      </c>
      <c r="L2723" s="12">
        <v>0.89</v>
      </c>
      <c r="M2723" s="12">
        <v>0.89</v>
      </c>
      <c r="N2723" s="12">
        <v>0.89</v>
      </c>
      <c r="O2723" s="12">
        <v>0.95</v>
      </c>
      <c r="P2723" s="12">
        <v>0.93</v>
      </c>
      <c r="Q2723" s="12">
        <v>0.91</v>
      </c>
      <c r="R2723" s="12">
        <v>0.92</v>
      </c>
      <c r="S2723" s="12">
        <v>0.92</v>
      </c>
      <c r="T2723" s="12">
        <v>0.93</v>
      </c>
      <c r="U2723" s="12">
        <v>0.93</v>
      </c>
      <c r="V2723" s="12">
        <v>0.93</v>
      </c>
      <c r="W2723" s="12">
        <v>0.93</v>
      </c>
      <c r="X2723" s="12">
        <v>0.93</v>
      </c>
      <c r="Y2723" s="12">
        <v>0.94</v>
      </c>
      <c r="Z2723" s="12">
        <v>0.93</v>
      </c>
      <c r="AA2723" s="12">
        <v>0.92</v>
      </c>
      <c r="AB2723" s="12">
        <v>0.92</v>
      </c>
      <c r="AC2723" s="12">
        <v>0.92</v>
      </c>
      <c r="AD2723" s="12">
        <v>0.92</v>
      </c>
      <c r="AE2723" s="12">
        <v>0.92</v>
      </c>
      <c r="AF2723" s="12">
        <v>0.92</v>
      </c>
      <c r="AG2723" s="12">
        <v>0.92</v>
      </c>
      <c r="AH2723" s="12">
        <v>0.95</v>
      </c>
      <c r="AI2723" s="12">
        <v>0.97</v>
      </c>
      <c r="AJ2723" s="12">
        <v>0.98</v>
      </c>
      <c r="AK2723" s="12">
        <v>0.98</v>
      </c>
    </row>
    <row r="2724" spans="1:37" s="12" customFormat="1" x14ac:dyDescent="0.3">
      <c r="A2724" s="12" t="str">
        <f t="shared" si="65"/>
        <v>SDGbaseTRAv2_UrbAS_IRTv2PVAXafore</v>
      </c>
      <c r="B2724" s="10" t="s">
        <v>221</v>
      </c>
      <c r="C2724" s="11" t="s">
        <v>283</v>
      </c>
      <c r="D2724" s="15" t="s">
        <v>212</v>
      </c>
      <c r="E2724" s="12" t="s">
        <v>16</v>
      </c>
      <c r="F2724" s="12">
        <v>1</v>
      </c>
      <c r="G2724" s="12">
        <v>0.96</v>
      </c>
      <c r="H2724" s="12">
        <v>0.95</v>
      </c>
      <c r="I2724" s="12">
        <v>0.96</v>
      </c>
      <c r="J2724" s="12">
        <v>0.96</v>
      </c>
      <c r="K2724" s="12">
        <v>0.96</v>
      </c>
      <c r="L2724" s="12">
        <v>0.96</v>
      </c>
      <c r="M2724" s="12">
        <v>0.95</v>
      </c>
      <c r="N2724" s="12">
        <v>0.95</v>
      </c>
      <c r="O2724" s="12">
        <v>0.96</v>
      </c>
      <c r="P2724" s="12">
        <v>0.96</v>
      </c>
      <c r="Q2724" s="12">
        <v>0.95</v>
      </c>
      <c r="R2724" s="12">
        <v>0.95</v>
      </c>
      <c r="S2724" s="12">
        <v>0.95</v>
      </c>
      <c r="T2724" s="12">
        <v>0.95</v>
      </c>
      <c r="U2724" s="12">
        <v>0.96</v>
      </c>
      <c r="V2724" s="12">
        <v>0.96</v>
      </c>
      <c r="W2724" s="12">
        <v>0.97</v>
      </c>
      <c r="X2724" s="12">
        <v>0.97</v>
      </c>
      <c r="Y2724" s="12">
        <v>0.98</v>
      </c>
      <c r="Z2724" s="12">
        <v>0.97</v>
      </c>
      <c r="AA2724" s="12">
        <v>0.95</v>
      </c>
      <c r="AB2724" s="12">
        <v>0.96</v>
      </c>
      <c r="AC2724" s="12">
        <v>0.96</v>
      </c>
      <c r="AD2724" s="12">
        <v>0.96</v>
      </c>
      <c r="AE2724" s="12">
        <v>0.96</v>
      </c>
      <c r="AF2724" s="12">
        <v>0.96</v>
      </c>
      <c r="AG2724" s="12">
        <v>0.97</v>
      </c>
      <c r="AH2724" s="12">
        <v>0.96</v>
      </c>
      <c r="AI2724" s="12">
        <v>0.95</v>
      </c>
      <c r="AJ2724" s="12">
        <v>0.95</v>
      </c>
      <c r="AK2724" s="12">
        <v>0.94</v>
      </c>
    </row>
    <row r="2725" spans="1:37" s="12" customFormat="1" x14ac:dyDescent="0.3">
      <c r="A2725" s="12" t="str">
        <f t="shared" si="65"/>
        <v>SDGbaseTRAv2_UrbAS_IRTv2PVAXafish</v>
      </c>
      <c r="B2725" s="10" t="s">
        <v>221</v>
      </c>
      <c r="C2725" s="11" t="s">
        <v>283</v>
      </c>
      <c r="D2725" s="15" t="s">
        <v>212</v>
      </c>
      <c r="E2725" s="12" t="s">
        <v>17</v>
      </c>
      <c r="F2725" s="12">
        <v>1</v>
      </c>
      <c r="G2725" s="12">
        <v>0.93</v>
      </c>
      <c r="H2725" s="12">
        <v>0.94</v>
      </c>
      <c r="I2725" s="12">
        <v>0.92</v>
      </c>
      <c r="J2725" s="12">
        <v>0.92</v>
      </c>
      <c r="K2725" s="12">
        <v>0.92</v>
      </c>
      <c r="L2725" s="12">
        <v>0.92</v>
      </c>
      <c r="M2725" s="12">
        <v>0.92</v>
      </c>
      <c r="N2725" s="12">
        <v>0.92</v>
      </c>
      <c r="O2725" s="12">
        <v>0.96</v>
      </c>
      <c r="P2725" s="12">
        <v>0.95</v>
      </c>
      <c r="Q2725" s="12">
        <v>0.94</v>
      </c>
      <c r="R2725" s="12">
        <v>0.94</v>
      </c>
      <c r="S2725" s="12">
        <v>0.94</v>
      </c>
      <c r="T2725" s="12">
        <v>0.94</v>
      </c>
      <c r="U2725" s="12">
        <v>0.94</v>
      </c>
      <c r="V2725" s="12">
        <v>0.94</v>
      </c>
      <c r="W2725" s="12">
        <v>0.95</v>
      </c>
      <c r="X2725" s="12">
        <v>0.95</v>
      </c>
      <c r="Y2725" s="12">
        <v>0.95</v>
      </c>
      <c r="Z2725" s="12">
        <v>0.96</v>
      </c>
      <c r="AA2725" s="12">
        <v>0.95</v>
      </c>
      <c r="AB2725" s="12">
        <v>0.95</v>
      </c>
      <c r="AC2725" s="12">
        <v>0.95</v>
      </c>
      <c r="AD2725" s="12">
        <v>0.95</v>
      </c>
      <c r="AE2725" s="12">
        <v>0.95</v>
      </c>
      <c r="AF2725" s="12">
        <v>0.95</v>
      </c>
      <c r="AG2725" s="12">
        <v>0.95</v>
      </c>
      <c r="AH2725" s="12">
        <v>0.96</v>
      </c>
      <c r="AI2725" s="12">
        <v>0.96</v>
      </c>
      <c r="AJ2725" s="12">
        <v>0.96</v>
      </c>
      <c r="AK2725" s="12">
        <v>0.96</v>
      </c>
    </row>
    <row r="2726" spans="1:37" s="12" customFormat="1" x14ac:dyDescent="0.3">
      <c r="A2726" s="12" t="str">
        <f t="shared" si="65"/>
        <v>SDGbaseTRAv2_UrbAS_IRTv2PVAXacoal</v>
      </c>
      <c r="B2726" s="10" t="s">
        <v>221</v>
      </c>
      <c r="C2726" s="11" t="s">
        <v>283</v>
      </c>
      <c r="D2726" s="15" t="s">
        <v>212</v>
      </c>
      <c r="E2726" s="12" t="s">
        <v>18</v>
      </c>
      <c r="F2726" s="12">
        <v>1</v>
      </c>
      <c r="G2726" s="12">
        <v>1.03</v>
      </c>
      <c r="H2726" s="12">
        <v>1.05</v>
      </c>
      <c r="I2726" s="12">
        <v>1.04</v>
      </c>
      <c r="J2726" s="12">
        <v>1.04</v>
      </c>
      <c r="K2726" s="12">
        <v>1.04</v>
      </c>
      <c r="L2726" s="12">
        <v>1.04</v>
      </c>
      <c r="M2726" s="12">
        <v>1.06</v>
      </c>
      <c r="N2726" s="12">
        <v>1.06</v>
      </c>
      <c r="O2726" s="12">
        <v>1.1100000000000001</v>
      </c>
      <c r="P2726" s="12">
        <v>1.1200000000000001</v>
      </c>
      <c r="Q2726" s="12">
        <v>1.1299999999999999</v>
      </c>
      <c r="R2726" s="12">
        <v>1.1399999999999999</v>
      </c>
      <c r="S2726" s="12">
        <v>1.1399999999999999</v>
      </c>
      <c r="T2726" s="12">
        <v>1.1499999999999999</v>
      </c>
      <c r="U2726" s="12">
        <v>1.1599999999999999</v>
      </c>
      <c r="V2726" s="12">
        <v>1.1599999999999999</v>
      </c>
      <c r="W2726" s="12">
        <v>1.1599999999999999</v>
      </c>
      <c r="X2726" s="12">
        <v>1.17</v>
      </c>
      <c r="Y2726" s="12">
        <v>1.18</v>
      </c>
      <c r="Z2726" s="12">
        <v>1.2</v>
      </c>
      <c r="AA2726" s="12">
        <v>1.21</v>
      </c>
      <c r="AB2726" s="12">
        <v>1.23</v>
      </c>
      <c r="AC2726" s="12">
        <v>1.24</v>
      </c>
      <c r="AD2726" s="12">
        <v>1.26</v>
      </c>
      <c r="AE2726" s="12">
        <v>1.28</v>
      </c>
      <c r="AF2726" s="12">
        <v>1.3</v>
      </c>
      <c r="AG2726" s="12">
        <v>1.33</v>
      </c>
      <c r="AH2726" s="12">
        <v>1.36</v>
      </c>
      <c r="AI2726" s="12">
        <v>1.41</v>
      </c>
      <c r="AJ2726" s="12">
        <v>1.49</v>
      </c>
      <c r="AK2726" s="12">
        <v>1.66</v>
      </c>
    </row>
    <row r="2727" spans="1:37" s="12" customFormat="1" x14ac:dyDescent="0.3">
      <c r="A2727" s="12" t="str">
        <f t="shared" si="65"/>
        <v>SDGbaseTRAv2_UrbAS_IRTv2PVAXagold</v>
      </c>
      <c r="B2727" s="10" t="s">
        <v>221</v>
      </c>
      <c r="C2727" s="11" t="s">
        <v>283</v>
      </c>
      <c r="D2727" s="15" t="s">
        <v>212</v>
      </c>
      <c r="E2727" s="12" t="s">
        <v>19</v>
      </c>
      <c r="F2727" s="12">
        <v>1</v>
      </c>
      <c r="G2727" s="12">
        <v>0.98</v>
      </c>
      <c r="H2727" s="12">
        <v>1</v>
      </c>
      <c r="I2727" s="12">
        <v>1</v>
      </c>
      <c r="J2727" s="12">
        <v>1</v>
      </c>
      <c r="K2727" s="12">
        <v>1.01</v>
      </c>
      <c r="L2727" s="12">
        <v>1.03</v>
      </c>
      <c r="M2727" s="12">
        <v>1.05</v>
      </c>
      <c r="N2727" s="12">
        <v>1.07</v>
      </c>
      <c r="O2727" s="12">
        <v>1.1499999999999999</v>
      </c>
      <c r="P2727" s="12">
        <v>1.18</v>
      </c>
      <c r="Q2727" s="12">
        <v>1.19</v>
      </c>
      <c r="R2727" s="12">
        <v>1.2</v>
      </c>
      <c r="S2727" s="12">
        <v>1.21</v>
      </c>
      <c r="T2727" s="12">
        <v>1.23</v>
      </c>
      <c r="U2727" s="12">
        <v>1.24</v>
      </c>
      <c r="V2727" s="12">
        <v>1.26</v>
      </c>
      <c r="W2727" s="12">
        <v>1.27</v>
      </c>
      <c r="X2727" s="12">
        <v>1.29</v>
      </c>
      <c r="Y2727" s="12">
        <v>1.3</v>
      </c>
      <c r="Z2727" s="12">
        <v>1.31</v>
      </c>
      <c r="AA2727" s="12">
        <v>1.33</v>
      </c>
      <c r="AB2727" s="12">
        <v>1.35</v>
      </c>
      <c r="AC2727" s="12">
        <v>1.36</v>
      </c>
      <c r="AD2727" s="12">
        <v>1.37</v>
      </c>
      <c r="AE2727" s="12">
        <v>1.37</v>
      </c>
      <c r="AF2727" s="12">
        <v>1.38</v>
      </c>
      <c r="AG2727" s="12">
        <v>1.34</v>
      </c>
      <c r="AH2727" s="12">
        <v>1.28</v>
      </c>
      <c r="AI2727" s="12">
        <v>1.19</v>
      </c>
      <c r="AJ2727" s="12">
        <v>1.1100000000000001</v>
      </c>
      <c r="AK2727" s="12">
        <v>1.03</v>
      </c>
    </row>
    <row r="2728" spans="1:37" s="12" customFormat="1" x14ac:dyDescent="0.3">
      <c r="A2728" s="12" t="str">
        <f t="shared" si="65"/>
        <v>SDGbaseTRAv2_UrbAS_IRTv2PVAXangas</v>
      </c>
      <c r="B2728" s="10" t="s">
        <v>221</v>
      </c>
      <c r="C2728" s="11" t="s">
        <v>283</v>
      </c>
      <c r="D2728" s="15" t="s">
        <v>212</v>
      </c>
      <c r="E2728" s="12" t="s">
        <v>20</v>
      </c>
      <c r="F2728" s="12">
        <v>1</v>
      </c>
      <c r="G2728" s="12">
        <v>1.05</v>
      </c>
      <c r="H2728" s="12">
        <v>1.06</v>
      </c>
      <c r="I2728" s="12">
        <v>1.05</v>
      </c>
      <c r="J2728" s="12">
        <v>1.05</v>
      </c>
      <c r="K2728" s="12">
        <v>1.05</v>
      </c>
      <c r="L2728" s="12">
        <v>1.06</v>
      </c>
      <c r="M2728" s="12">
        <v>1.07</v>
      </c>
      <c r="N2728" s="12">
        <v>1.08</v>
      </c>
      <c r="O2728" s="12">
        <v>1.1599999999999999</v>
      </c>
      <c r="P2728" s="12">
        <v>1.17</v>
      </c>
      <c r="Q2728" s="12">
        <v>1.17</v>
      </c>
      <c r="R2728" s="12">
        <v>1.18</v>
      </c>
      <c r="S2728" s="12">
        <v>1.18</v>
      </c>
      <c r="T2728" s="12">
        <v>1.19</v>
      </c>
      <c r="U2728" s="12">
        <v>1.2</v>
      </c>
      <c r="V2728" s="12">
        <v>1.2</v>
      </c>
      <c r="W2728" s="12">
        <v>1.2</v>
      </c>
      <c r="X2728" s="12">
        <v>1.21</v>
      </c>
      <c r="Y2728" s="12">
        <v>1.21</v>
      </c>
      <c r="Z2728" s="12">
        <v>1.21</v>
      </c>
      <c r="AA2728" s="12">
        <v>1.21</v>
      </c>
      <c r="AB2728" s="12">
        <v>1.22</v>
      </c>
      <c r="AC2728" s="12">
        <v>1.22</v>
      </c>
      <c r="AD2728" s="12">
        <v>1.23</v>
      </c>
      <c r="AE2728" s="12">
        <v>1.22</v>
      </c>
      <c r="AF2728" s="12">
        <v>1.22</v>
      </c>
      <c r="AG2728" s="12">
        <v>1.23</v>
      </c>
      <c r="AH2728" s="12">
        <v>1.22</v>
      </c>
      <c r="AI2728" s="12">
        <v>1.19</v>
      </c>
      <c r="AJ2728" s="12">
        <v>1.17</v>
      </c>
      <c r="AK2728" s="12">
        <v>1.1499999999999999</v>
      </c>
    </row>
    <row r="2729" spans="1:37" s="12" customFormat="1" x14ac:dyDescent="0.3">
      <c r="A2729" s="12" t="str">
        <f t="shared" si="65"/>
        <v>SDGbaseTRAv2_UrbAS_IRTv2PVAXapgm</v>
      </c>
      <c r="B2729" s="10" t="s">
        <v>221</v>
      </c>
      <c r="C2729" s="11" t="s">
        <v>283</v>
      </c>
      <c r="D2729" s="15" t="s">
        <v>212</v>
      </c>
      <c r="E2729" s="12" t="s">
        <v>21</v>
      </c>
      <c r="F2729" s="12">
        <v>1</v>
      </c>
      <c r="G2729" s="12">
        <v>0.69</v>
      </c>
      <c r="H2729" s="12">
        <v>0.83</v>
      </c>
      <c r="I2729" s="12">
        <v>0.96</v>
      </c>
      <c r="J2729" s="12">
        <v>1.04</v>
      </c>
      <c r="K2729" s="12">
        <v>1.0900000000000001</v>
      </c>
      <c r="L2729" s="12">
        <v>1.0900000000000001</v>
      </c>
      <c r="M2729" s="12">
        <v>1.01</v>
      </c>
      <c r="N2729" s="12">
        <v>0.98</v>
      </c>
      <c r="O2729" s="12">
        <v>0.95</v>
      </c>
      <c r="P2729" s="12">
        <v>0.94</v>
      </c>
      <c r="Q2729" s="12">
        <v>0.94</v>
      </c>
      <c r="R2729" s="12">
        <v>0.97</v>
      </c>
      <c r="S2729" s="12">
        <v>0.98</v>
      </c>
      <c r="T2729" s="12">
        <v>0.99</v>
      </c>
      <c r="U2729" s="12">
        <v>0.99</v>
      </c>
      <c r="V2729" s="12">
        <v>1</v>
      </c>
      <c r="W2729" s="12">
        <v>1</v>
      </c>
      <c r="X2729" s="12">
        <v>1</v>
      </c>
      <c r="Y2729" s="12">
        <v>1</v>
      </c>
      <c r="Z2729" s="12">
        <v>0.98</v>
      </c>
      <c r="AA2729" s="12">
        <v>0.97</v>
      </c>
      <c r="AB2729" s="12">
        <v>1.37</v>
      </c>
      <c r="AC2729" s="12">
        <v>1.51</v>
      </c>
      <c r="AD2729" s="12">
        <v>1.47</v>
      </c>
      <c r="AE2729" s="12">
        <v>1.41</v>
      </c>
      <c r="AF2729" s="12">
        <v>1.36</v>
      </c>
      <c r="AG2729" s="12">
        <v>1.35</v>
      </c>
      <c r="AH2729" s="12">
        <v>1.53</v>
      </c>
      <c r="AI2729" s="12">
        <v>1.65</v>
      </c>
      <c r="AJ2729" s="12">
        <v>1.67</v>
      </c>
      <c r="AK2729" s="12">
        <v>1.66</v>
      </c>
    </row>
    <row r="2730" spans="1:37" s="12" customFormat="1" x14ac:dyDescent="0.3">
      <c r="A2730" s="12" t="str">
        <f t="shared" si="65"/>
        <v>SDGbaseTRAv2_UrbAS_IRTv2PVAXamore</v>
      </c>
      <c r="B2730" s="10" t="s">
        <v>221</v>
      </c>
      <c r="C2730" s="11" t="s">
        <v>283</v>
      </c>
      <c r="D2730" s="15" t="s">
        <v>212</v>
      </c>
      <c r="E2730" s="12" t="s">
        <v>22</v>
      </c>
      <c r="F2730" s="12">
        <v>1</v>
      </c>
      <c r="G2730" s="12">
        <v>1.06</v>
      </c>
      <c r="H2730" s="12">
        <v>1.07</v>
      </c>
      <c r="I2730" s="12">
        <v>1.06</v>
      </c>
      <c r="J2730" s="12">
        <v>1.05</v>
      </c>
      <c r="K2730" s="12">
        <v>1.05</v>
      </c>
      <c r="L2730" s="12">
        <v>1.05</v>
      </c>
      <c r="M2730" s="12">
        <v>1.06</v>
      </c>
      <c r="N2730" s="12">
        <v>1.06</v>
      </c>
      <c r="O2730" s="12">
        <v>1.0900000000000001</v>
      </c>
      <c r="P2730" s="12">
        <v>1.0900000000000001</v>
      </c>
      <c r="Q2730" s="12">
        <v>1.08</v>
      </c>
      <c r="R2730" s="12">
        <v>1.07</v>
      </c>
      <c r="S2730" s="12">
        <v>1.07</v>
      </c>
      <c r="T2730" s="12">
        <v>1.06</v>
      </c>
      <c r="U2730" s="12">
        <v>1.06</v>
      </c>
      <c r="V2730" s="12">
        <v>1.06</v>
      </c>
      <c r="W2730" s="12">
        <v>1.05</v>
      </c>
      <c r="X2730" s="12">
        <v>1.06</v>
      </c>
      <c r="Y2730" s="12">
        <v>1.05</v>
      </c>
      <c r="Z2730" s="12">
        <v>1.04</v>
      </c>
      <c r="AA2730" s="12">
        <v>1.03</v>
      </c>
      <c r="AB2730" s="12">
        <v>1.03</v>
      </c>
      <c r="AC2730" s="12">
        <v>1.03</v>
      </c>
      <c r="AD2730" s="12">
        <v>1.02</v>
      </c>
      <c r="AE2730" s="12">
        <v>1.02</v>
      </c>
      <c r="AF2730" s="12">
        <v>1.02</v>
      </c>
      <c r="AG2730" s="12">
        <v>1.02</v>
      </c>
      <c r="AH2730" s="12">
        <v>1</v>
      </c>
      <c r="AI2730" s="12">
        <v>0.98</v>
      </c>
      <c r="AJ2730" s="12">
        <v>0.96</v>
      </c>
      <c r="AK2730" s="12">
        <v>0.94</v>
      </c>
    </row>
    <row r="2731" spans="1:37" s="12" customFormat="1" x14ac:dyDescent="0.3">
      <c r="A2731" s="12" t="str">
        <f t="shared" si="65"/>
        <v>SDGbaseTRAv2_UrbAS_IRTv2PVAXamine</v>
      </c>
      <c r="B2731" s="10" t="s">
        <v>221</v>
      </c>
      <c r="C2731" s="11" t="s">
        <v>283</v>
      </c>
      <c r="D2731" s="15" t="s">
        <v>212</v>
      </c>
      <c r="E2731" s="12" t="s">
        <v>23</v>
      </c>
      <c r="F2731" s="12">
        <v>1</v>
      </c>
      <c r="G2731" s="12">
        <v>1.03</v>
      </c>
      <c r="H2731" s="12">
        <v>1.03</v>
      </c>
      <c r="I2731" s="12">
        <v>1.04</v>
      </c>
      <c r="J2731" s="12">
        <v>1.05</v>
      </c>
      <c r="K2731" s="12">
        <v>1.04</v>
      </c>
      <c r="L2731" s="12">
        <v>1.04</v>
      </c>
      <c r="M2731" s="12">
        <v>1.04</v>
      </c>
      <c r="N2731" s="12">
        <v>1.04</v>
      </c>
      <c r="O2731" s="12">
        <v>1.05</v>
      </c>
      <c r="P2731" s="12">
        <v>1.04</v>
      </c>
      <c r="Q2731" s="12">
        <v>1.04</v>
      </c>
      <c r="R2731" s="12">
        <v>1.03</v>
      </c>
      <c r="S2731" s="12">
        <v>1.03</v>
      </c>
      <c r="T2731" s="12">
        <v>1.04</v>
      </c>
      <c r="U2731" s="12">
        <v>1.04</v>
      </c>
      <c r="V2731" s="12">
        <v>1.04</v>
      </c>
      <c r="W2731" s="12">
        <v>1.04</v>
      </c>
      <c r="X2731" s="12">
        <v>1.05</v>
      </c>
      <c r="Y2731" s="12">
        <v>1.06</v>
      </c>
      <c r="Z2731" s="12">
        <v>1.05</v>
      </c>
      <c r="AA2731" s="12">
        <v>1.04</v>
      </c>
      <c r="AB2731" s="12">
        <v>1.03</v>
      </c>
      <c r="AC2731" s="12">
        <v>1.03</v>
      </c>
      <c r="AD2731" s="12">
        <v>1.02</v>
      </c>
      <c r="AE2731" s="12">
        <v>1.02</v>
      </c>
      <c r="AF2731" s="12">
        <v>1.02</v>
      </c>
      <c r="AG2731" s="12">
        <v>1.04</v>
      </c>
      <c r="AH2731" s="12">
        <v>1.03</v>
      </c>
      <c r="AI2731" s="12">
        <v>1.02</v>
      </c>
      <c r="AJ2731" s="12">
        <v>1.02</v>
      </c>
      <c r="AK2731" s="12">
        <v>1.02</v>
      </c>
    </row>
    <row r="2732" spans="1:37" s="12" customFormat="1" x14ac:dyDescent="0.3">
      <c r="A2732" s="12" t="str">
        <f t="shared" si="65"/>
        <v>SDGbaseTRAv2_UrbAS_IRTv2PVAXameat</v>
      </c>
      <c r="B2732" s="10" t="s">
        <v>221</v>
      </c>
      <c r="C2732" s="11" t="s">
        <v>283</v>
      </c>
      <c r="D2732" s="15" t="s">
        <v>212</v>
      </c>
      <c r="E2732" s="12" t="s">
        <v>24</v>
      </c>
      <c r="F2732" s="12">
        <v>1</v>
      </c>
      <c r="G2732" s="12">
        <v>0.96</v>
      </c>
      <c r="H2732" s="12">
        <v>0.93</v>
      </c>
      <c r="I2732" s="12">
        <v>0.93</v>
      </c>
      <c r="J2732" s="12">
        <v>0.93</v>
      </c>
      <c r="K2732" s="12">
        <v>0.93</v>
      </c>
      <c r="L2732" s="12">
        <v>0.93</v>
      </c>
      <c r="M2732" s="12">
        <v>0.93</v>
      </c>
      <c r="N2732" s="12">
        <v>0.93</v>
      </c>
      <c r="O2732" s="12">
        <v>0.93</v>
      </c>
      <c r="P2732" s="12">
        <v>0.94</v>
      </c>
      <c r="Q2732" s="12">
        <v>0.93</v>
      </c>
      <c r="R2732" s="12">
        <v>0.94</v>
      </c>
      <c r="S2732" s="12">
        <v>0.95</v>
      </c>
      <c r="T2732" s="12">
        <v>0.95</v>
      </c>
      <c r="U2732" s="12">
        <v>0.95</v>
      </c>
      <c r="V2732" s="12">
        <v>0.95</v>
      </c>
      <c r="W2732" s="12">
        <v>0.96</v>
      </c>
      <c r="X2732" s="12">
        <v>0.96</v>
      </c>
      <c r="Y2732" s="12">
        <v>0.95</v>
      </c>
      <c r="Z2732" s="12">
        <v>0.94</v>
      </c>
      <c r="AA2732" s="12">
        <v>0.93</v>
      </c>
      <c r="AB2732" s="12">
        <v>0.94</v>
      </c>
      <c r="AC2732" s="12">
        <v>0.94</v>
      </c>
      <c r="AD2732" s="12">
        <v>0.94</v>
      </c>
      <c r="AE2732" s="12">
        <v>0.93</v>
      </c>
      <c r="AF2732" s="12">
        <v>0.93</v>
      </c>
      <c r="AG2732" s="12">
        <v>0.95</v>
      </c>
      <c r="AH2732" s="12">
        <v>0.94</v>
      </c>
      <c r="AI2732" s="12">
        <v>0.95</v>
      </c>
      <c r="AJ2732" s="12">
        <v>0.95</v>
      </c>
      <c r="AK2732" s="12">
        <v>0.96</v>
      </c>
    </row>
    <row r="2733" spans="1:37" s="12" customFormat="1" x14ac:dyDescent="0.3">
      <c r="A2733" s="12" t="str">
        <f t="shared" si="65"/>
        <v>SDGbaseTRAv2_UrbAS_IRTv2PVAXapfis</v>
      </c>
      <c r="B2733" s="10" t="s">
        <v>221</v>
      </c>
      <c r="C2733" s="11" t="s">
        <v>283</v>
      </c>
      <c r="D2733" s="15" t="s">
        <v>212</v>
      </c>
      <c r="E2733" s="12" t="s">
        <v>25</v>
      </c>
      <c r="F2733" s="12">
        <v>1</v>
      </c>
      <c r="G2733" s="12">
        <v>1</v>
      </c>
      <c r="H2733" s="12">
        <v>1</v>
      </c>
      <c r="I2733" s="12">
        <v>0.99</v>
      </c>
      <c r="J2733" s="12">
        <v>0.98</v>
      </c>
      <c r="K2733" s="12">
        <v>0.98</v>
      </c>
      <c r="L2733" s="12">
        <v>0.98</v>
      </c>
      <c r="M2733" s="12">
        <v>0.98</v>
      </c>
      <c r="N2733" s="12">
        <v>0.98</v>
      </c>
      <c r="O2733" s="12">
        <v>0.99</v>
      </c>
      <c r="P2733" s="12">
        <v>0.99</v>
      </c>
      <c r="Q2733" s="12">
        <v>0.98</v>
      </c>
      <c r="R2733" s="12">
        <v>0.98</v>
      </c>
      <c r="S2733" s="12">
        <v>0.99</v>
      </c>
      <c r="T2733" s="12">
        <v>0.99</v>
      </c>
      <c r="U2733" s="12">
        <v>0.99</v>
      </c>
      <c r="V2733" s="12">
        <v>1</v>
      </c>
      <c r="W2733" s="12">
        <v>1</v>
      </c>
      <c r="X2733" s="12">
        <v>1</v>
      </c>
      <c r="Y2733" s="12">
        <v>1</v>
      </c>
      <c r="Z2733" s="12">
        <v>0.99</v>
      </c>
      <c r="AA2733" s="12">
        <v>0.98</v>
      </c>
      <c r="AB2733" s="12">
        <v>0.99</v>
      </c>
      <c r="AC2733" s="12">
        <v>0.99</v>
      </c>
      <c r="AD2733" s="12">
        <v>0.99</v>
      </c>
      <c r="AE2733" s="12">
        <v>0.99</v>
      </c>
      <c r="AF2733" s="12">
        <v>0.99</v>
      </c>
      <c r="AG2733" s="12">
        <v>1</v>
      </c>
      <c r="AH2733" s="12">
        <v>0.98</v>
      </c>
      <c r="AI2733" s="12">
        <v>0.97</v>
      </c>
      <c r="AJ2733" s="12">
        <v>0.96</v>
      </c>
      <c r="AK2733" s="12">
        <v>0.95</v>
      </c>
    </row>
    <row r="2734" spans="1:37" s="12" customFormat="1" x14ac:dyDescent="0.3">
      <c r="A2734" s="12" t="str">
        <f t="shared" si="65"/>
        <v>SDGbaseTRAv2_UrbAS_IRTv2PVAXavege</v>
      </c>
      <c r="B2734" s="10" t="s">
        <v>221</v>
      </c>
      <c r="C2734" s="11" t="s">
        <v>283</v>
      </c>
      <c r="D2734" s="15" t="s">
        <v>212</v>
      </c>
      <c r="E2734" s="12" t="s">
        <v>26</v>
      </c>
      <c r="F2734" s="12">
        <v>1</v>
      </c>
      <c r="G2734" s="12">
        <v>0.98</v>
      </c>
      <c r="H2734" s="12">
        <v>0.99</v>
      </c>
      <c r="I2734" s="12">
        <v>0.98</v>
      </c>
      <c r="J2734" s="12">
        <v>0.98</v>
      </c>
      <c r="K2734" s="12">
        <v>0.98</v>
      </c>
      <c r="L2734" s="12">
        <v>0.98</v>
      </c>
      <c r="M2734" s="12">
        <v>0.98</v>
      </c>
      <c r="N2734" s="12">
        <v>0.98</v>
      </c>
      <c r="O2734" s="12">
        <v>1</v>
      </c>
      <c r="P2734" s="12">
        <v>0.99</v>
      </c>
      <c r="Q2734" s="12">
        <v>0.99</v>
      </c>
      <c r="R2734" s="12">
        <v>0.99</v>
      </c>
      <c r="S2734" s="12">
        <v>1</v>
      </c>
      <c r="T2734" s="12">
        <v>1</v>
      </c>
      <c r="U2734" s="12">
        <v>1</v>
      </c>
      <c r="V2734" s="12">
        <v>1</v>
      </c>
      <c r="W2734" s="12">
        <v>1.01</v>
      </c>
      <c r="X2734" s="12">
        <v>1.01</v>
      </c>
      <c r="Y2734" s="12">
        <v>1.01</v>
      </c>
      <c r="Z2734" s="12">
        <v>1</v>
      </c>
      <c r="AA2734" s="12">
        <v>0.98</v>
      </c>
      <c r="AB2734" s="12">
        <v>0.99</v>
      </c>
      <c r="AC2734" s="12">
        <v>1</v>
      </c>
      <c r="AD2734" s="12">
        <v>0.99</v>
      </c>
      <c r="AE2734" s="12">
        <v>0.99</v>
      </c>
      <c r="AF2734" s="12">
        <v>0.99</v>
      </c>
      <c r="AG2734" s="12">
        <v>1</v>
      </c>
      <c r="AH2734" s="12">
        <v>0.99</v>
      </c>
      <c r="AI2734" s="12">
        <v>0.98</v>
      </c>
      <c r="AJ2734" s="12">
        <v>0.97</v>
      </c>
      <c r="AK2734" s="12">
        <v>0.96</v>
      </c>
    </row>
    <row r="2735" spans="1:37" s="12" customFormat="1" x14ac:dyDescent="0.3">
      <c r="A2735" s="12" t="str">
        <f t="shared" si="65"/>
        <v>SDGbaseTRAv2_UrbAS_IRTv2PVAXafats</v>
      </c>
      <c r="B2735" s="10" t="s">
        <v>221</v>
      </c>
      <c r="C2735" s="11" t="s">
        <v>283</v>
      </c>
      <c r="D2735" s="15" t="s">
        <v>212</v>
      </c>
      <c r="E2735" s="12" t="s">
        <v>27</v>
      </c>
      <c r="F2735" s="12">
        <v>1</v>
      </c>
      <c r="G2735" s="12">
        <v>0.97</v>
      </c>
      <c r="H2735" s="12">
        <v>0.96</v>
      </c>
      <c r="I2735" s="12">
        <v>0.93</v>
      </c>
      <c r="J2735" s="12">
        <v>0.93</v>
      </c>
      <c r="K2735" s="12">
        <v>0.93</v>
      </c>
      <c r="L2735" s="12">
        <v>0.92</v>
      </c>
      <c r="M2735" s="12">
        <v>0.92</v>
      </c>
      <c r="N2735" s="12">
        <v>0.91</v>
      </c>
      <c r="O2735" s="12">
        <v>1</v>
      </c>
      <c r="P2735" s="12">
        <v>0.99</v>
      </c>
      <c r="Q2735" s="12">
        <v>0.95</v>
      </c>
      <c r="R2735" s="12">
        <v>0.94</v>
      </c>
      <c r="S2735" s="12">
        <v>0.93</v>
      </c>
      <c r="T2735" s="12">
        <v>0.92</v>
      </c>
      <c r="U2735" s="12">
        <v>0.91</v>
      </c>
      <c r="V2735" s="12">
        <v>0.9</v>
      </c>
      <c r="W2735" s="12">
        <v>0.9</v>
      </c>
      <c r="X2735" s="12">
        <v>0.91</v>
      </c>
      <c r="Y2735" s="12">
        <v>0.9</v>
      </c>
      <c r="Z2735" s="12">
        <v>0.92</v>
      </c>
      <c r="AA2735" s="12">
        <v>0.92</v>
      </c>
      <c r="AB2735" s="12">
        <v>0.92</v>
      </c>
      <c r="AC2735" s="12">
        <v>0.91</v>
      </c>
      <c r="AD2735" s="12">
        <v>0.9</v>
      </c>
      <c r="AE2735" s="12">
        <v>0.9</v>
      </c>
      <c r="AF2735" s="12">
        <v>0.89</v>
      </c>
      <c r="AG2735" s="12">
        <v>0.87</v>
      </c>
      <c r="AH2735" s="12">
        <v>0.89</v>
      </c>
      <c r="AI2735" s="12">
        <v>0.89</v>
      </c>
      <c r="AJ2735" s="12">
        <v>0.89</v>
      </c>
      <c r="AK2735" s="12">
        <v>0.89</v>
      </c>
    </row>
    <row r="2736" spans="1:37" s="12" customFormat="1" x14ac:dyDescent="0.3">
      <c r="A2736" s="12" t="str">
        <f t="shared" si="65"/>
        <v>SDGbaseTRAv2_UrbAS_IRTv2PVAXadair</v>
      </c>
      <c r="B2736" s="10" t="s">
        <v>221</v>
      </c>
      <c r="C2736" s="11" t="s">
        <v>283</v>
      </c>
      <c r="D2736" s="15" t="s">
        <v>212</v>
      </c>
      <c r="E2736" s="12" t="s">
        <v>28</v>
      </c>
      <c r="F2736" s="12">
        <v>1</v>
      </c>
      <c r="G2736" s="12">
        <v>0.99</v>
      </c>
      <c r="H2736" s="12">
        <v>0.98</v>
      </c>
      <c r="I2736" s="12">
        <v>0.97</v>
      </c>
      <c r="J2736" s="12">
        <v>0.97</v>
      </c>
      <c r="K2736" s="12">
        <v>0.97</v>
      </c>
      <c r="L2736" s="12">
        <v>0.97</v>
      </c>
      <c r="M2736" s="12">
        <v>0.98</v>
      </c>
      <c r="N2736" s="12">
        <v>0.98</v>
      </c>
      <c r="O2736" s="12">
        <v>0.99</v>
      </c>
      <c r="P2736" s="12">
        <v>0.98</v>
      </c>
      <c r="Q2736" s="12">
        <v>0.98</v>
      </c>
      <c r="R2736" s="12">
        <v>0.98</v>
      </c>
      <c r="S2736" s="12">
        <v>0.99</v>
      </c>
      <c r="T2736" s="12">
        <v>0.99</v>
      </c>
      <c r="U2736" s="12">
        <v>1</v>
      </c>
      <c r="V2736" s="12">
        <v>1</v>
      </c>
      <c r="W2736" s="12">
        <v>1</v>
      </c>
      <c r="X2736" s="12">
        <v>1.01</v>
      </c>
      <c r="Y2736" s="12">
        <v>1.01</v>
      </c>
      <c r="Z2736" s="12">
        <v>0.99</v>
      </c>
      <c r="AA2736" s="12">
        <v>0.98</v>
      </c>
      <c r="AB2736" s="12">
        <v>0.99</v>
      </c>
      <c r="AC2736" s="12">
        <v>0.99</v>
      </c>
      <c r="AD2736" s="12">
        <v>0.99</v>
      </c>
      <c r="AE2736" s="12">
        <v>0.99</v>
      </c>
      <c r="AF2736" s="12">
        <v>0.98</v>
      </c>
      <c r="AG2736" s="12">
        <v>1</v>
      </c>
      <c r="AH2736" s="12">
        <v>0.99</v>
      </c>
      <c r="AI2736" s="12">
        <v>0.98</v>
      </c>
      <c r="AJ2736" s="12">
        <v>0.97</v>
      </c>
      <c r="AK2736" s="12">
        <v>0.96</v>
      </c>
    </row>
    <row r="2737" spans="1:37" s="12" customFormat="1" x14ac:dyDescent="0.3">
      <c r="A2737" s="12" t="str">
        <f t="shared" si="65"/>
        <v>SDGbaseTRAv2_UrbAS_IRTv2PVAXagrai</v>
      </c>
      <c r="B2737" s="10" t="s">
        <v>221</v>
      </c>
      <c r="C2737" s="11" t="s">
        <v>283</v>
      </c>
      <c r="D2737" s="15" t="s">
        <v>212</v>
      </c>
      <c r="E2737" s="12" t="s">
        <v>29</v>
      </c>
      <c r="F2737" s="12">
        <v>1</v>
      </c>
      <c r="G2737" s="12">
        <v>1</v>
      </c>
      <c r="H2737" s="12">
        <v>0.98</v>
      </c>
      <c r="I2737" s="12">
        <v>0.98</v>
      </c>
      <c r="J2737" s="12">
        <v>0.98</v>
      </c>
      <c r="K2737" s="12">
        <v>0.97</v>
      </c>
      <c r="L2737" s="12">
        <v>0.96</v>
      </c>
      <c r="M2737" s="12">
        <v>0.96</v>
      </c>
      <c r="N2737" s="12">
        <v>0.95</v>
      </c>
      <c r="O2737" s="12">
        <v>0.95</v>
      </c>
      <c r="P2737" s="12">
        <v>0.95</v>
      </c>
      <c r="Q2737" s="12">
        <v>0.94</v>
      </c>
      <c r="R2737" s="12">
        <v>0.94</v>
      </c>
      <c r="S2737" s="12">
        <v>0.95</v>
      </c>
      <c r="T2737" s="12">
        <v>0.94</v>
      </c>
      <c r="U2737" s="12">
        <v>0.94</v>
      </c>
      <c r="V2737" s="12">
        <v>0.94</v>
      </c>
      <c r="W2737" s="12">
        <v>0.94</v>
      </c>
      <c r="X2737" s="12">
        <v>0.94</v>
      </c>
      <c r="Y2737" s="12">
        <v>0.94</v>
      </c>
      <c r="Z2737" s="12">
        <v>0.93</v>
      </c>
      <c r="AA2737" s="12">
        <v>0.92</v>
      </c>
      <c r="AB2737" s="12">
        <v>0.94</v>
      </c>
      <c r="AC2737" s="12">
        <v>0.94</v>
      </c>
      <c r="AD2737" s="12">
        <v>0.93</v>
      </c>
      <c r="AE2737" s="12">
        <v>0.94</v>
      </c>
      <c r="AF2737" s="12">
        <v>0.94</v>
      </c>
      <c r="AG2737" s="12">
        <v>0.95</v>
      </c>
      <c r="AH2737" s="12">
        <v>0.93</v>
      </c>
      <c r="AI2737" s="12">
        <v>0.92</v>
      </c>
      <c r="AJ2737" s="12">
        <v>0.92</v>
      </c>
      <c r="AK2737" s="12">
        <v>0.92</v>
      </c>
    </row>
    <row r="2738" spans="1:37" s="12" customFormat="1" x14ac:dyDescent="0.3">
      <c r="A2738" s="12" t="str">
        <f t="shared" si="65"/>
        <v>SDGbaseTRAv2_UrbAS_IRTv2PVAXastar</v>
      </c>
      <c r="B2738" s="10" t="s">
        <v>221</v>
      </c>
      <c r="C2738" s="11" t="s">
        <v>283</v>
      </c>
      <c r="D2738" s="15" t="s">
        <v>212</v>
      </c>
      <c r="E2738" s="12" t="s">
        <v>30</v>
      </c>
      <c r="F2738" s="12">
        <v>1</v>
      </c>
      <c r="G2738" s="12">
        <v>0.99</v>
      </c>
      <c r="H2738" s="12">
        <v>0.98</v>
      </c>
      <c r="I2738" s="12">
        <v>0.97</v>
      </c>
      <c r="J2738" s="12">
        <v>0.97</v>
      </c>
      <c r="K2738" s="12">
        <v>0.96</v>
      </c>
      <c r="L2738" s="12">
        <v>0.96</v>
      </c>
      <c r="M2738" s="12">
        <v>0.95</v>
      </c>
      <c r="N2738" s="12">
        <v>0.94</v>
      </c>
      <c r="O2738" s="12">
        <v>0.94</v>
      </c>
      <c r="P2738" s="12">
        <v>0.94</v>
      </c>
      <c r="Q2738" s="12">
        <v>0.93</v>
      </c>
      <c r="R2738" s="12">
        <v>0.93</v>
      </c>
      <c r="S2738" s="12">
        <v>0.93</v>
      </c>
      <c r="T2738" s="12">
        <v>0.93</v>
      </c>
      <c r="U2738" s="12">
        <v>0.93</v>
      </c>
      <c r="V2738" s="12">
        <v>0.93</v>
      </c>
      <c r="W2738" s="12">
        <v>0.92</v>
      </c>
      <c r="X2738" s="12">
        <v>0.92</v>
      </c>
      <c r="Y2738" s="12">
        <v>0.92</v>
      </c>
      <c r="Z2738" s="12">
        <v>0.91</v>
      </c>
      <c r="AA2738" s="12">
        <v>0.9</v>
      </c>
      <c r="AB2738" s="12">
        <v>0.91</v>
      </c>
      <c r="AC2738" s="12">
        <v>0.91</v>
      </c>
      <c r="AD2738" s="12">
        <v>0.91</v>
      </c>
      <c r="AE2738" s="12">
        <v>0.91</v>
      </c>
      <c r="AF2738" s="12">
        <v>0.91</v>
      </c>
      <c r="AG2738" s="12">
        <v>0.9</v>
      </c>
      <c r="AH2738" s="12">
        <v>0.87</v>
      </c>
      <c r="AI2738" s="12">
        <v>0.85</v>
      </c>
      <c r="AJ2738" s="12">
        <v>0.83</v>
      </c>
      <c r="AK2738" s="12">
        <v>0.82</v>
      </c>
    </row>
    <row r="2739" spans="1:37" s="12" customFormat="1" x14ac:dyDescent="0.3">
      <c r="A2739" s="12" t="str">
        <f t="shared" si="65"/>
        <v>SDGbaseTRAv2_UrbAS_IRTv2PVAXafeed</v>
      </c>
      <c r="B2739" s="10" t="s">
        <v>221</v>
      </c>
      <c r="C2739" s="11" t="s">
        <v>283</v>
      </c>
      <c r="D2739" s="15" t="s">
        <v>212</v>
      </c>
      <c r="E2739" s="12" t="s">
        <v>31</v>
      </c>
      <c r="F2739" s="12">
        <v>1</v>
      </c>
      <c r="G2739" s="12">
        <v>0.78</v>
      </c>
      <c r="H2739" s="12">
        <v>0.86</v>
      </c>
      <c r="I2739" s="12">
        <v>0.86</v>
      </c>
      <c r="J2739" s="12">
        <v>0.87</v>
      </c>
      <c r="K2739" s="12">
        <v>0.9</v>
      </c>
      <c r="L2739" s="12">
        <v>0.9</v>
      </c>
      <c r="M2739" s="12">
        <v>0.9</v>
      </c>
      <c r="N2739" s="12">
        <v>0.9</v>
      </c>
      <c r="O2739" s="12">
        <v>0.93</v>
      </c>
      <c r="P2739" s="12">
        <v>0.93</v>
      </c>
      <c r="Q2739" s="12">
        <v>0.92</v>
      </c>
      <c r="R2739" s="12">
        <v>0.95</v>
      </c>
      <c r="S2739" s="12">
        <v>0.95</v>
      </c>
      <c r="T2739" s="12">
        <v>0.95</v>
      </c>
      <c r="U2739" s="12">
        <v>0.96</v>
      </c>
      <c r="V2739" s="12">
        <v>0.96</v>
      </c>
      <c r="W2739" s="12">
        <v>0.97</v>
      </c>
      <c r="X2739" s="12">
        <v>0.97</v>
      </c>
      <c r="Y2739" s="12">
        <v>0.97</v>
      </c>
      <c r="Z2739" s="12">
        <v>0.97</v>
      </c>
      <c r="AA2739" s="12">
        <v>0.94</v>
      </c>
      <c r="AB2739" s="12">
        <v>0.95</v>
      </c>
      <c r="AC2739" s="12">
        <v>0.96</v>
      </c>
      <c r="AD2739" s="12">
        <v>0.96</v>
      </c>
      <c r="AE2739" s="12">
        <v>0.96</v>
      </c>
      <c r="AF2739" s="12">
        <v>0.95</v>
      </c>
      <c r="AG2739" s="12">
        <v>0.96</v>
      </c>
      <c r="AH2739" s="12">
        <v>1.02</v>
      </c>
      <c r="AI2739" s="12">
        <v>1.04</v>
      </c>
      <c r="AJ2739" s="12">
        <v>1.04</v>
      </c>
      <c r="AK2739" s="12">
        <v>1.04</v>
      </c>
    </row>
    <row r="2740" spans="1:37" s="12" customFormat="1" x14ac:dyDescent="0.3">
      <c r="A2740" s="12" t="str">
        <f t="shared" si="65"/>
        <v>SDGbaseTRAv2_UrbAS_IRTv2PVAXabake</v>
      </c>
      <c r="B2740" s="10" t="s">
        <v>221</v>
      </c>
      <c r="C2740" s="11" t="s">
        <v>283</v>
      </c>
      <c r="D2740" s="15" t="s">
        <v>212</v>
      </c>
      <c r="E2740" s="12" t="s">
        <v>32</v>
      </c>
      <c r="F2740" s="12">
        <v>1</v>
      </c>
      <c r="G2740" s="12">
        <v>1.01</v>
      </c>
      <c r="H2740" s="12">
        <v>1.01</v>
      </c>
      <c r="I2740" s="12">
        <v>1</v>
      </c>
      <c r="J2740" s="12">
        <v>1</v>
      </c>
      <c r="K2740" s="12">
        <v>1</v>
      </c>
      <c r="L2740" s="12">
        <v>1</v>
      </c>
      <c r="M2740" s="12">
        <v>1</v>
      </c>
      <c r="N2740" s="12">
        <v>1</v>
      </c>
      <c r="O2740" s="12">
        <v>1</v>
      </c>
      <c r="P2740" s="12">
        <v>0.99</v>
      </c>
      <c r="Q2740" s="12">
        <v>0.99</v>
      </c>
      <c r="R2740" s="12">
        <v>1</v>
      </c>
      <c r="S2740" s="12">
        <v>1.01</v>
      </c>
      <c r="T2740" s="12">
        <v>1.01</v>
      </c>
      <c r="U2740" s="12">
        <v>1.01</v>
      </c>
      <c r="V2740" s="12">
        <v>1.01</v>
      </c>
      <c r="W2740" s="12">
        <v>1.02</v>
      </c>
      <c r="X2740" s="12">
        <v>1.02</v>
      </c>
      <c r="Y2740" s="12">
        <v>1.02</v>
      </c>
      <c r="Z2740" s="12">
        <v>1</v>
      </c>
      <c r="AA2740" s="12">
        <v>0.99</v>
      </c>
      <c r="AB2740" s="12">
        <v>1</v>
      </c>
      <c r="AC2740" s="12">
        <v>1</v>
      </c>
      <c r="AD2740" s="12">
        <v>1</v>
      </c>
      <c r="AE2740" s="12">
        <v>1</v>
      </c>
      <c r="AF2740" s="12">
        <v>1</v>
      </c>
      <c r="AG2740" s="12">
        <v>1.01</v>
      </c>
      <c r="AH2740" s="12">
        <v>0.99</v>
      </c>
      <c r="AI2740" s="12">
        <v>0.98</v>
      </c>
      <c r="AJ2740" s="12">
        <v>0.97</v>
      </c>
      <c r="AK2740" s="12">
        <v>0.96</v>
      </c>
    </row>
    <row r="2741" spans="1:37" s="12" customFormat="1" x14ac:dyDescent="0.3">
      <c r="A2741" s="12" t="str">
        <f t="shared" si="65"/>
        <v>SDGbaseTRAv2_UrbAS_IRTv2PVAXasuga</v>
      </c>
      <c r="B2741" s="10" t="s">
        <v>221</v>
      </c>
      <c r="C2741" s="11" t="s">
        <v>283</v>
      </c>
      <c r="D2741" s="15" t="s">
        <v>212</v>
      </c>
      <c r="E2741" s="12" t="s">
        <v>33</v>
      </c>
      <c r="F2741" s="12">
        <v>1</v>
      </c>
      <c r="G2741" s="12">
        <v>1.01</v>
      </c>
      <c r="H2741" s="12">
        <v>1</v>
      </c>
      <c r="I2741" s="12">
        <v>1</v>
      </c>
      <c r="J2741" s="12">
        <v>0.99</v>
      </c>
      <c r="K2741" s="12">
        <v>0.99</v>
      </c>
      <c r="L2741" s="12">
        <v>0.99</v>
      </c>
      <c r="M2741" s="12">
        <v>0.98</v>
      </c>
      <c r="N2741" s="12">
        <v>0.98</v>
      </c>
      <c r="O2741" s="12">
        <v>0.98</v>
      </c>
      <c r="P2741" s="12">
        <v>0.98</v>
      </c>
      <c r="Q2741" s="12">
        <v>0.97</v>
      </c>
      <c r="R2741" s="12">
        <v>0.98</v>
      </c>
      <c r="S2741" s="12">
        <v>0.98</v>
      </c>
      <c r="T2741" s="12">
        <v>0.98</v>
      </c>
      <c r="U2741" s="12">
        <v>0.98</v>
      </c>
      <c r="V2741" s="12">
        <v>0.98</v>
      </c>
      <c r="W2741" s="12">
        <v>0.98</v>
      </c>
      <c r="X2741" s="12">
        <v>0.99</v>
      </c>
      <c r="Y2741" s="12">
        <v>0.99</v>
      </c>
      <c r="Z2741" s="12">
        <v>0.97</v>
      </c>
      <c r="AA2741" s="12">
        <v>0.96</v>
      </c>
      <c r="AB2741" s="12">
        <v>0.97</v>
      </c>
      <c r="AC2741" s="12">
        <v>0.97</v>
      </c>
      <c r="AD2741" s="12">
        <v>0.97</v>
      </c>
      <c r="AE2741" s="12">
        <v>0.97</v>
      </c>
      <c r="AF2741" s="12">
        <v>0.97</v>
      </c>
      <c r="AG2741" s="12">
        <v>0.98</v>
      </c>
      <c r="AH2741" s="12">
        <v>0.97</v>
      </c>
      <c r="AI2741" s="12">
        <v>0.96</v>
      </c>
      <c r="AJ2741" s="12">
        <v>0.95</v>
      </c>
      <c r="AK2741" s="12">
        <v>0.95</v>
      </c>
    </row>
    <row r="2742" spans="1:37" s="12" customFormat="1" x14ac:dyDescent="0.3">
      <c r="A2742" s="12" t="str">
        <f t="shared" si="65"/>
        <v>SDGbaseTRAv2_UrbAS_IRTv2PVAXaconf</v>
      </c>
      <c r="B2742" s="10" t="s">
        <v>221</v>
      </c>
      <c r="C2742" s="11" t="s">
        <v>283</v>
      </c>
      <c r="D2742" s="15" t="s">
        <v>212</v>
      </c>
      <c r="E2742" s="12" t="s">
        <v>34</v>
      </c>
      <c r="F2742" s="12">
        <v>1</v>
      </c>
      <c r="G2742" s="12">
        <v>1</v>
      </c>
      <c r="H2742" s="12">
        <v>1.01</v>
      </c>
      <c r="I2742" s="12">
        <v>1</v>
      </c>
      <c r="J2742" s="12">
        <v>0.99</v>
      </c>
      <c r="K2742" s="12">
        <v>0.99</v>
      </c>
      <c r="L2742" s="12">
        <v>1</v>
      </c>
      <c r="M2742" s="12">
        <v>1</v>
      </c>
      <c r="N2742" s="12">
        <v>1</v>
      </c>
      <c r="O2742" s="12">
        <v>1.01</v>
      </c>
      <c r="P2742" s="12">
        <v>1.01</v>
      </c>
      <c r="Q2742" s="12">
        <v>1.01</v>
      </c>
      <c r="R2742" s="12">
        <v>1.02</v>
      </c>
      <c r="S2742" s="12">
        <v>1.03</v>
      </c>
      <c r="T2742" s="12">
        <v>1.03</v>
      </c>
      <c r="U2742" s="12">
        <v>1.04</v>
      </c>
      <c r="V2742" s="12">
        <v>1.05</v>
      </c>
      <c r="W2742" s="12">
        <v>1.05</v>
      </c>
      <c r="X2742" s="12">
        <v>1.05</v>
      </c>
      <c r="Y2742" s="12">
        <v>1.05</v>
      </c>
      <c r="Z2742" s="12">
        <v>1.04</v>
      </c>
      <c r="AA2742" s="12">
        <v>1.02</v>
      </c>
      <c r="AB2742" s="12">
        <v>1.03</v>
      </c>
      <c r="AC2742" s="12">
        <v>1.04</v>
      </c>
      <c r="AD2742" s="12">
        <v>1.03</v>
      </c>
      <c r="AE2742" s="12">
        <v>1.03</v>
      </c>
      <c r="AF2742" s="12">
        <v>1.03</v>
      </c>
      <c r="AG2742" s="12">
        <v>1.04</v>
      </c>
      <c r="AH2742" s="12">
        <v>1.03</v>
      </c>
      <c r="AI2742" s="12">
        <v>1.01</v>
      </c>
      <c r="AJ2742" s="12">
        <v>1</v>
      </c>
      <c r="AK2742" s="12">
        <v>0.98</v>
      </c>
    </row>
    <row r="2743" spans="1:37" s="12" customFormat="1" x14ac:dyDescent="0.3">
      <c r="A2743" s="12" t="str">
        <f t="shared" si="65"/>
        <v>SDGbaseTRAv2_UrbAS_IRTv2PVAXapast</v>
      </c>
      <c r="B2743" s="10" t="s">
        <v>221</v>
      </c>
      <c r="C2743" s="11" t="s">
        <v>283</v>
      </c>
      <c r="D2743" s="15" t="s">
        <v>212</v>
      </c>
      <c r="E2743" s="12" t="s">
        <v>35</v>
      </c>
      <c r="F2743" s="12">
        <v>1</v>
      </c>
      <c r="G2743" s="12">
        <v>0.93</v>
      </c>
      <c r="H2743" s="12">
        <v>0.94</v>
      </c>
      <c r="I2743" s="12">
        <v>0.92</v>
      </c>
      <c r="J2743" s="12">
        <v>0.91</v>
      </c>
      <c r="K2743" s="12">
        <v>0.92</v>
      </c>
      <c r="L2743" s="12">
        <v>0.93</v>
      </c>
      <c r="M2743" s="12">
        <v>0.93</v>
      </c>
      <c r="N2743" s="12">
        <v>0.93</v>
      </c>
      <c r="O2743" s="12">
        <v>0.97</v>
      </c>
      <c r="P2743" s="12">
        <v>0.96</v>
      </c>
      <c r="Q2743" s="12">
        <v>0.94</v>
      </c>
      <c r="R2743" s="12">
        <v>0.95</v>
      </c>
      <c r="S2743" s="12">
        <v>0.95</v>
      </c>
      <c r="T2743" s="12">
        <v>0.96</v>
      </c>
      <c r="U2743" s="12">
        <v>0.96</v>
      </c>
      <c r="V2743" s="12">
        <v>0.96</v>
      </c>
      <c r="W2743" s="12">
        <v>0.96</v>
      </c>
      <c r="X2743" s="12">
        <v>0.97</v>
      </c>
      <c r="Y2743" s="12">
        <v>0.96</v>
      </c>
      <c r="Z2743" s="12">
        <v>0.96</v>
      </c>
      <c r="AA2743" s="12">
        <v>0.94</v>
      </c>
      <c r="AB2743" s="12">
        <v>0.94</v>
      </c>
      <c r="AC2743" s="12">
        <v>0.94</v>
      </c>
      <c r="AD2743" s="12">
        <v>0.94</v>
      </c>
      <c r="AE2743" s="12">
        <v>0.93</v>
      </c>
      <c r="AF2743" s="12">
        <v>0.93</v>
      </c>
      <c r="AG2743" s="12">
        <v>0.93</v>
      </c>
      <c r="AH2743" s="12">
        <v>0.94</v>
      </c>
      <c r="AI2743" s="12">
        <v>0.95</v>
      </c>
      <c r="AJ2743" s="12">
        <v>0.95</v>
      </c>
      <c r="AK2743" s="12">
        <v>0.95</v>
      </c>
    </row>
    <row r="2744" spans="1:37" s="12" customFormat="1" x14ac:dyDescent="0.3">
      <c r="A2744" s="12" t="str">
        <f t="shared" si="65"/>
        <v>SDGbaseTRAv2_UrbAS_IRTv2PVAXaofoo</v>
      </c>
      <c r="B2744" s="10" t="s">
        <v>221</v>
      </c>
      <c r="C2744" s="11" t="s">
        <v>283</v>
      </c>
      <c r="D2744" s="15" t="s">
        <v>212</v>
      </c>
      <c r="E2744" s="12" t="s">
        <v>36</v>
      </c>
      <c r="F2744" s="12">
        <v>1</v>
      </c>
      <c r="G2744" s="12">
        <v>0.96</v>
      </c>
      <c r="H2744" s="12">
        <v>0.96</v>
      </c>
      <c r="I2744" s="12">
        <v>0.96</v>
      </c>
      <c r="J2744" s="12">
        <v>0.96</v>
      </c>
      <c r="K2744" s="12">
        <v>0.96</v>
      </c>
      <c r="L2744" s="12">
        <v>0.96</v>
      </c>
      <c r="M2744" s="12">
        <v>0.96</v>
      </c>
      <c r="N2744" s="12">
        <v>0.96</v>
      </c>
      <c r="O2744" s="12">
        <v>0.98</v>
      </c>
      <c r="P2744" s="12">
        <v>0.98</v>
      </c>
      <c r="Q2744" s="12">
        <v>0.97</v>
      </c>
      <c r="R2744" s="12">
        <v>0.97</v>
      </c>
      <c r="S2744" s="12">
        <v>0.97</v>
      </c>
      <c r="T2744" s="12">
        <v>0.98</v>
      </c>
      <c r="U2744" s="12">
        <v>0.98</v>
      </c>
      <c r="V2744" s="12">
        <v>0.98</v>
      </c>
      <c r="W2744" s="12">
        <v>0.98</v>
      </c>
      <c r="X2744" s="12">
        <v>0.99</v>
      </c>
      <c r="Y2744" s="12">
        <v>0.99</v>
      </c>
      <c r="Z2744" s="12">
        <v>0.97</v>
      </c>
      <c r="AA2744" s="12">
        <v>0.96</v>
      </c>
      <c r="AB2744" s="12">
        <v>0.97</v>
      </c>
      <c r="AC2744" s="12">
        <v>0.97</v>
      </c>
      <c r="AD2744" s="12">
        <v>0.97</v>
      </c>
      <c r="AE2744" s="12">
        <v>0.96</v>
      </c>
      <c r="AF2744" s="12">
        <v>0.96</v>
      </c>
      <c r="AG2744" s="12">
        <v>0.98</v>
      </c>
      <c r="AH2744" s="12">
        <v>0.98</v>
      </c>
      <c r="AI2744" s="12">
        <v>0.97</v>
      </c>
      <c r="AJ2744" s="12">
        <v>0.97</v>
      </c>
      <c r="AK2744" s="12">
        <v>0.96</v>
      </c>
    </row>
    <row r="2745" spans="1:37" s="12" customFormat="1" x14ac:dyDescent="0.3">
      <c r="A2745" s="12" t="str">
        <f t="shared" si="65"/>
        <v>SDGbaseTRAv2_UrbAS_IRTv2PVAXabevt</v>
      </c>
      <c r="B2745" s="10" t="s">
        <v>221</v>
      </c>
      <c r="C2745" s="11" t="s">
        <v>283</v>
      </c>
      <c r="D2745" s="15" t="s">
        <v>212</v>
      </c>
      <c r="E2745" s="12" t="s">
        <v>37</v>
      </c>
      <c r="F2745" s="12">
        <v>1</v>
      </c>
      <c r="G2745" s="12">
        <v>1</v>
      </c>
      <c r="H2745" s="12">
        <v>1.01</v>
      </c>
      <c r="I2745" s="12">
        <v>1</v>
      </c>
      <c r="J2745" s="12">
        <v>0.99</v>
      </c>
      <c r="K2745" s="12">
        <v>0.99</v>
      </c>
      <c r="L2745" s="12">
        <v>1</v>
      </c>
      <c r="M2745" s="12">
        <v>1</v>
      </c>
      <c r="N2745" s="12">
        <v>1</v>
      </c>
      <c r="O2745" s="12">
        <v>1.03</v>
      </c>
      <c r="P2745" s="12">
        <v>1.02</v>
      </c>
      <c r="Q2745" s="12">
        <v>1.01</v>
      </c>
      <c r="R2745" s="12">
        <v>1.01</v>
      </c>
      <c r="S2745" s="12">
        <v>1.01</v>
      </c>
      <c r="T2745" s="12">
        <v>1.01</v>
      </c>
      <c r="U2745" s="12">
        <v>1.02</v>
      </c>
      <c r="V2745" s="12">
        <v>1.01</v>
      </c>
      <c r="W2745" s="12">
        <v>1.02</v>
      </c>
      <c r="X2745" s="12">
        <v>1.02</v>
      </c>
      <c r="Y2745" s="12">
        <v>1.02</v>
      </c>
      <c r="Z2745" s="12">
        <v>1.01</v>
      </c>
      <c r="AA2745" s="12">
        <v>1</v>
      </c>
      <c r="AB2745" s="12">
        <v>1.01</v>
      </c>
      <c r="AC2745" s="12">
        <v>1.01</v>
      </c>
      <c r="AD2745" s="12">
        <v>1</v>
      </c>
      <c r="AE2745" s="12">
        <v>1</v>
      </c>
      <c r="AF2745" s="12">
        <v>0.99</v>
      </c>
      <c r="AG2745" s="12">
        <v>1</v>
      </c>
      <c r="AH2745" s="12">
        <v>1</v>
      </c>
      <c r="AI2745" s="12">
        <v>0.99</v>
      </c>
      <c r="AJ2745" s="12">
        <v>0.98</v>
      </c>
      <c r="AK2745" s="12">
        <v>0.97</v>
      </c>
    </row>
    <row r="2746" spans="1:37" s="12" customFormat="1" x14ac:dyDescent="0.3">
      <c r="A2746" s="12" t="str">
        <f t="shared" si="65"/>
        <v>SDGbaseTRAv2_UrbAS_IRTv2PVAXatext</v>
      </c>
      <c r="B2746" s="10" t="s">
        <v>221</v>
      </c>
      <c r="C2746" s="11" t="s">
        <v>283</v>
      </c>
      <c r="D2746" s="15" t="s">
        <v>212</v>
      </c>
      <c r="E2746" s="12" t="s">
        <v>38</v>
      </c>
      <c r="F2746" s="12">
        <v>1</v>
      </c>
      <c r="G2746" s="12">
        <v>1.1000000000000001</v>
      </c>
      <c r="H2746" s="12">
        <v>1.0900000000000001</v>
      </c>
      <c r="I2746" s="12">
        <v>1.08</v>
      </c>
      <c r="J2746" s="12">
        <v>1.08</v>
      </c>
      <c r="K2746" s="12">
        <v>1.08</v>
      </c>
      <c r="L2746" s="12">
        <v>1.08</v>
      </c>
      <c r="M2746" s="12">
        <v>1.08</v>
      </c>
      <c r="N2746" s="12">
        <v>1.0900000000000001</v>
      </c>
      <c r="O2746" s="12">
        <v>1.0900000000000001</v>
      </c>
      <c r="P2746" s="12">
        <v>1.0900000000000001</v>
      </c>
      <c r="Q2746" s="12">
        <v>1.08</v>
      </c>
      <c r="R2746" s="12">
        <v>1.0900000000000001</v>
      </c>
      <c r="S2746" s="12">
        <v>1.1000000000000001</v>
      </c>
      <c r="T2746" s="12">
        <v>1.1000000000000001</v>
      </c>
      <c r="U2746" s="12">
        <v>1.1100000000000001</v>
      </c>
      <c r="V2746" s="12">
        <v>1.1100000000000001</v>
      </c>
      <c r="W2746" s="12">
        <v>1.1100000000000001</v>
      </c>
      <c r="X2746" s="12">
        <v>1.1200000000000001</v>
      </c>
      <c r="Y2746" s="12">
        <v>1.1200000000000001</v>
      </c>
      <c r="Z2746" s="12">
        <v>1.1000000000000001</v>
      </c>
      <c r="AA2746" s="12">
        <v>1.0900000000000001</v>
      </c>
      <c r="AB2746" s="12">
        <v>1.1000000000000001</v>
      </c>
      <c r="AC2746" s="12">
        <v>1.1000000000000001</v>
      </c>
      <c r="AD2746" s="12">
        <v>1.1000000000000001</v>
      </c>
      <c r="AE2746" s="12">
        <v>1.1000000000000001</v>
      </c>
      <c r="AF2746" s="12">
        <v>1.0900000000000001</v>
      </c>
      <c r="AG2746" s="12">
        <v>1.1100000000000001</v>
      </c>
      <c r="AH2746" s="12">
        <v>1.08</v>
      </c>
      <c r="AI2746" s="12">
        <v>1.05</v>
      </c>
      <c r="AJ2746" s="12">
        <v>1.03</v>
      </c>
      <c r="AK2746" s="12">
        <v>1.02</v>
      </c>
    </row>
    <row r="2747" spans="1:37" s="12" customFormat="1" x14ac:dyDescent="0.3">
      <c r="A2747" s="12" t="str">
        <f t="shared" si="65"/>
        <v>SDGbaseTRAv2_UrbAS_IRTv2PVAXaclth</v>
      </c>
      <c r="B2747" s="10" t="s">
        <v>221</v>
      </c>
      <c r="C2747" s="11" t="s">
        <v>283</v>
      </c>
      <c r="D2747" s="15" t="s">
        <v>212</v>
      </c>
      <c r="E2747" s="12" t="s">
        <v>39</v>
      </c>
      <c r="F2747" s="12">
        <v>1</v>
      </c>
      <c r="G2747" s="12">
        <v>1.1000000000000001</v>
      </c>
      <c r="H2747" s="12">
        <v>1.1000000000000001</v>
      </c>
      <c r="I2747" s="12">
        <v>1.1000000000000001</v>
      </c>
      <c r="J2747" s="12">
        <v>1.0900000000000001</v>
      </c>
      <c r="K2747" s="12">
        <v>1.1000000000000001</v>
      </c>
      <c r="L2747" s="12">
        <v>1.1000000000000001</v>
      </c>
      <c r="M2747" s="12">
        <v>1.1100000000000001</v>
      </c>
      <c r="N2747" s="12">
        <v>1.1100000000000001</v>
      </c>
      <c r="O2747" s="12">
        <v>1.1000000000000001</v>
      </c>
      <c r="P2747" s="12">
        <v>1.1100000000000001</v>
      </c>
      <c r="Q2747" s="12">
        <v>1.1000000000000001</v>
      </c>
      <c r="R2747" s="12">
        <v>1.1100000000000001</v>
      </c>
      <c r="S2747" s="12">
        <v>1.1200000000000001</v>
      </c>
      <c r="T2747" s="12">
        <v>1.1200000000000001</v>
      </c>
      <c r="U2747" s="12">
        <v>1.1299999999999999</v>
      </c>
      <c r="V2747" s="12">
        <v>1.1299999999999999</v>
      </c>
      <c r="W2747" s="12">
        <v>1.1399999999999999</v>
      </c>
      <c r="X2747" s="12">
        <v>1.1399999999999999</v>
      </c>
      <c r="Y2747" s="12">
        <v>1.1399999999999999</v>
      </c>
      <c r="Z2747" s="12">
        <v>1.1299999999999999</v>
      </c>
      <c r="AA2747" s="12">
        <v>1.1100000000000001</v>
      </c>
      <c r="AB2747" s="12">
        <v>1.1200000000000001</v>
      </c>
      <c r="AC2747" s="12">
        <v>1.1200000000000001</v>
      </c>
      <c r="AD2747" s="12">
        <v>1.1200000000000001</v>
      </c>
      <c r="AE2747" s="12">
        <v>1.1200000000000001</v>
      </c>
      <c r="AF2747" s="12">
        <v>1.1200000000000001</v>
      </c>
      <c r="AG2747" s="12">
        <v>1.1299999999999999</v>
      </c>
      <c r="AH2747" s="12">
        <v>1.1000000000000001</v>
      </c>
      <c r="AI2747" s="12">
        <v>1.07</v>
      </c>
      <c r="AJ2747" s="12">
        <v>1.05</v>
      </c>
      <c r="AK2747" s="12">
        <v>1.03</v>
      </c>
    </row>
    <row r="2748" spans="1:37" s="12" customFormat="1" x14ac:dyDescent="0.3">
      <c r="A2748" s="12" t="str">
        <f t="shared" si="65"/>
        <v>SDGbaseTRAv2_UrbAS_IRTv2PVAXaleat</v>
      </c>
      <c r="B2748" s="10" t="s">
        <v>221</v>
      </c>
      <c r="C2748" s="11" t="s">
        <v>283</v>
      </c>
      <c r="D2748" s="15" t="s">
        <v>212</v>
      </c>
      <c r="E2748" s="12" t="s">
        <v>40</v>
      </c>
      <c r="F2748" s="12">
        <v>1</v>
      </c>
      <c r="G2748" s="12">
        <v>1.0900000000000001</v>
      </c>
      <c r="H2748" s="12">
        <v>1.05</v>
      </c>
      <c r="I2748" s="12">
        <v>1.01</v>
      </c>
      <c r="J2748" s="12">
        <v>0.99</v>
      </c>
      <c r="K2748" s="12">
        <v>0.98</v>
      </c>
      <c r="L2748" s="12">
        <v>0.99</v>
      </c>
      <c r="M2748" s="12">
        <v>1</v>
      </c>
      <c r="N2748" s="12">
        <v>1.01</v>
      </c>
      <c r="O2748" s="12">
        <v>1.1100000000000001</v>
      </c>
      <c r="P2748" s="12">
        <v>1.1100000000000001</v>
      </c>
      <c r="Q2748" s="12">
        <v>1.08</v>
      </c>
      <c r="R2748" s="12">
        <v>1.05</v>
      </c>
      <c r="S2748" s="12">
        <v>1.03</v>
      </c>
      <c r="T2748" s="12">
        <v>1.02</v>
      </c>
      <c r="U2748" s="12">
        <v>1.02</v>
      </c>
      <c r="V2748" s="12">
        <v>1.02</v>
      </c>
      <c r="W2748" s="12">
        <v>1.02</v>
      </c>
      <c r="X2748" s="12">
        <v>1.02</v>
      </c>
      <c r="Y2748" s="12">
        <v>1.01</v>
      </c>
      <c r="Z2748" s="12">
        <v>1.01</v>
      </c>
      <c r="AA2748" s="12">
        <v>1.01</v>
      </c>
      <c r="AB2748" s="12">
        <v>1.02</v>
      </c>
      <c r="AC2748" s="12">
        <v>1.02</v>
      </c>
      <c r="AD2748" s="12">
        <v>1.01</v>
      </c>
      <c r="AE2748" s="12">
        <v>1.01</v>
      </c>
      <c r="AF2748" s="12">
        <v>1</v>
      </c>
      <c r="AG2748" s="12">
        <v>1</v>
      </c>
      <c r="AH2748" s="12">
        <v>0.96</v>
      </c>
      <c r="AI2748" s="12">
        <v>0.92</v>
      </c>
      <c r="AJ2748" s="12">
        <v>0.9</v>
      </c>
      <c r="AK2748" s="12">
        <v>0.89</v>
      </c>
    </row>
    <row r="2749" spans="1:37" s="12" customFormat="1" x14ac:dyDescent="0.3">
      <c r="A2749" s="12" t="str">
        <f t="shared" si="65"/>
        <v>SDGbaseTRAv2_UrbAS_IRTv2PVAXafoot</v>
      </c>
      <c r="B2749" s="10" t="s">
        <v>221</v>
      </c>
      <c r="C2749" s="11" t="s">
        <v>283</v>
      </c>
      <c r="D2749" s="15" t="s">
        <v>212</v>
      </c>
      <c r="E2749" s="12" t="s">
        <v>41</v>
      </c>
      <c r="F2749" s="12">
        <v>1</v>
      </c>
      <c r="G2749" s="12">
        <v>1.0900000000000001</v>
      </c>
      <c r="H2749" s="12">
        <v>1.0900000000000001</v>
      </c>
      <c r="I2749" s="12">
        <v>1.0900000000000001</v>
      </c>
      <c r="J2749" s="12">
        <v>1.08</v>
      </c>
      <c r="K2749" s="12">
        <v>1.08</v>
      </c>
      <c r="L2749" s="12">
        <v>1.08</v>
      </c>
      <c r="M2749" s="12">
        <v>1.0900000000000001</v>
      </c>
      <c r="N2749" s="12">
        <v>1.0900000000000001</v>
      </c>
      <c r="O2749" s="12">
        <v>1.0900000000000001</v>
      </c>
      <c r="P2749" s="12">
        <v>1.0900000000000001</v>
      </c>
      <c r="Q2749" s="12">
        <v>1.0900000000000001</v>
      </c>
      <c r="R2749" s="12">
        <v>1.0900000000000001</v>
      </c>
      <c r="S2749" s="12">
        <v>1.1000000000000001</v>
      </c>
      <c r="T2749" s="12">
        <v>1.1000000000000001</v>
      </c>
      <c r="U2749" s="12">
        <v>1.1100000000000001</v>
      </c>
      <c r="V2749" s="12">
        <v>1.1100000000000001</v>
      </c>
      <c r="W2749" s="12">
        <v>1.1200000000000001</v>
      </c>
      <c r="X2749" s="12">
        <v>1.1200000000000001</v>
      </c>
      <c r="Y2749" s="12">
        <v>1.1200000000000001</v>
      </c>
      <c r="Z2749" s="12">
        <v>1.1000000000000001</v>
      </c>
      <c r="AA2749" s="12">
        <v>1.0900000000000001</v>
      </c>
      <c r="AB2749" s="12">
        <v>1.1000000000000001</v>
      </c>
      <c r="AC2749" s="12">
        <v>1.1000000000000001</v>
      </c>
      <c r="AD2749" s="12">
        <v>1.1000000000000001</v>
      </c>
      <c r="AE2749" s="12">
        <v>1.1000000000000001</v>
      </c>
      <c r="AF2749" s="12">
        <v>1.1000000000000001</v>
      </c>
      <c r="AG2749" s="12">
        <v>1.1200000000000001</v>
      </c>
      <c r="AH2749" s="12">
        <v>1.08</v>
      </c>
      <c r="AI2749" s="12">
        <v>1.06</v>
      </c>
      <c r="AJ2749" s="12">
        <v>1.04</v>
      </c>
      <c r="AK2749" s="12">
        <v>1.03</v>
      </c>
    </row>
    <row r="2750" spans="1:37" s="12" customFormat="1" x14ac:dyDescent="0.3">
      <c r="A2750" s="12" t="str">
        <f t="shared" si="65"/>
        <v>SDGbaseTRAv2_UrbAS_IRTv2PVAXawood</v>
      </c>
      <c r="B2750" s="10" t="s">
        <v>221</v>
      </c>
      <c r="C2750" s="11" t="s">
        <v>283</v>
      </c>
      <c r="D2750" s="15" t="s">
        <v>212</v>
      </c>
      <c r="E2750" s="12" t="s">
        <v>42</v>
      </c>
      <c r="F2750" s="12">
        <v>1</v>
      </c>
      <c r="G2750" s="12">
        <v>1.02</v>
      </c>
      <c r="H2750" s="12">
        <v>1.01</v>
      </c>
      <c r="I2750" s="12">
        <v>1.01</v>
      </c>
      <c r="J2750" s="12">
        <v>1.01</v>
      </c>
      <c r="K2750" s="12">
        <v>1.01</v>
      </c>
      <c r="L2750" s="12">
        <v>1.01</v>
      </c>
      <c r="M2750" s="12">
        <v>1.02</v>
      </c>
      <c r="N2750" s="12">
        <v>1.02</v>
      </c>
      <c r="O2750" s="12">
        <v>1.02</v>
      </c>
      <c r="P2750" s="12">
        <v>1.02</v>
      </c>
      <c r="Q2750" s="12">
        <v>1.02</v>
      </c>
      <c r="R2750" s="12">
        <v>1.02</v>
      </c>
      <c r="S2750" s="12">
        <v>1.02</v>
      </c>
      <c r="T2750" s="12">
        <v>1.03</v>
      </c>
      <c r="U2750" s="12">
        <v>1.03</v>
      </c>
      <c r="V2750" s="12">
        <v>1.03</v>
      </c>
      <c r="W2750" s="12">
        <v>1.04</v>
      </c>
      <c r="X2750" s="12">
        <v>1.04</v>
      </c>
      <c r="Y2750" s="12">
        <v>1.04</v>
      </c>
      <c r="Z2750" s="12">
        <v>1.03</v>
      </c>
      <c r="AA2750" s="12">
        <v>1.01</v>
      </c>
      <c r="AB2750" s="12">
        <v>1.02</v>
      </c>
      <c r="AC2750" s="12">
        <v>1.02</v>
      </c>
      <c r="AD2750" s="12">
        <v>1.02</v>
      </c>
      <c r="AE2750" s="12">
        <v>1.02</v>
      </c>
      <c r="AF2750" s="12">
        <v>1.02</v>
      </c>
      <c r="AG2750" s="12">
        <v>1.03</v>
      </c>
      <c r="AH2750" s="12">
        <v>1.02</v>
      </c>
      <c r="AI2750" s="12">
        <v>1.01</v>
      </c>
      <c r="AJ2750" s="12">
        <v>1</v>
      </c>
      <c r="AK2750" s="12">
        <v>1</v>
      </c>
    </row>
    <row r="2751" spans="1:37" s="12" customFormat="1" x14ac:dyDescent="0.3">
      <c r="A2751" s="12" t="str">
        <f t="shared" si="65"/>
        <v>SDGbaseTRAv2_UrbAS_IRTv2PVAXapapr</v>
      </c>
      <c r="B2751" s="10" t="s">
        <v>221</v>
      </c>
      <c r="C2751" s="11" t="s">
        <v>283</v>
      </c>
      <c r="D2751" s="15" t="s">
        <v>212</v>
      </c>
      <c r="E2751" s="12" t="s">
        <v>43</v>
      </c>
      <c r="F2751" s="12">
        <v>1</v>
      </c>
      <c r="G2751" s="12">
        <v>1.04</v>
      </c>
      <c r="H2751" s="12">
        <v>1.04</v>
      </c>
      <c r="I2751" s="12">
        <v>1.04</v>
      </c>
      <c r="J2751" s="12">
        <v>1.02</v>
      </c>
      <c r="K2751" s="12">
        <v>1.03</v>
      </c>
      <c r="L2751" s="12">
        <v>1.03</v>
      </c>
      <c r="M2751" s="12">
        <v>1.02</v>
      </c>
      <c r="N2751" s="12">
        <v>1.02</v>
      </c>
      <c r="O2751" s="12">
        <v>1.03</v>
      </c>
      <c r="P2751" s="12">
        <v>1.03</v>
      </c>
      <c r="Q2751" s="12">
        <v>1.02</v>
      </c>
      <c r="R2751" s="12">
        <v>1.04</v>
      </c>
      <c r="S2751" s="12">
        <v>1.04</v>
      </c>
      <c r="T2751" s="12">
        <v>1.05</v>
      </c>
      <c r="U2751" s="12">
        <v>1.05</v>
      </c>
      <c r="V2751" s="12">
        <v>1.05</v>
      </c>
      <c r="W2751" s="12">
        <v>1.05</v>
      </c>
      <c r="X2751" s="12">
        <v>1.06</v>
      </c>
      <c r="Y2751" s="12">
        <v>1.06</v>
      </c>
      <c r="Z2751" s="12">
        <v>1.04</v>
      </c>
      <c r="AA2751" s="12">
        <v>1.02</v>
      </c>
      <c r="AB2751" s="12">
        <v>1.03</v>
      </c>
      <c r="AC2751" s="12">
        <v>1.03</v>
      </c>
      <c r="AD2751" s="12">
        <v>1.03</v>
      </c>
      <c r="AE2751" s="12">
        <v>1.03</v>
      </c>
      <c r="AF2751" s="12">
        <v>1.03</v>
      </c>
      <c r="AG2751" s="12">
        <v>1.04</v>
      </c>
      <c r="AH2751" s="12">
        <v>1.03</v>
      </c>
      <c r="AI2751" s="12">
        <v>1.01</v>
      </c>
      <c r="AJ2751" s="12">
        <v>1</v>
      </c>
      <c r="AK2751" s="12">
        <v>0.99</v>
      </c>
    </row>
    <row r="2752" spans="1:37" s="12" customFormat="1" x14ac:dyDescent="0.3">
      <c r="A2752" s="12" t="str">
        <f t="shared" si="65"/>
        <v>SDGbaseTRAv2_UrbAS_IRTv2PVAXaprnt</v>
      </c>
      <c r="B2752" s="10" t="s">
        <v>221</v>
      </c>
      <c r="C2752" s="11" t="s">
        <v>283</v>
      </c>
      <c r="D2752" s="15" t="s">
        <v>212</v>
      </c>
      <c r="E2752" s="12" t="s">
        <v>44</v>
      </c>
      <c r="F2752" s="12">
        <v>1</v>
      </c>
      <c r="G2752" s="12">
        <v>1.1000000000000001</v>
      </c>
      <c r="H2752" s="12">
        <v>1.1000000000000001</v>
      </c>
      <c r="I2752" s="12">
        <v>1.1000000000000001</v>
      </c>
      <c r="J2752" s="12">
        <v>1.0900000000000001</v>
      </c>
      <c r="K2752" s="12">
        <v>1.0900000000000001</v>
      </c>
      <c r="L2752" s="12">
        <v>1.1000000000000001</v>
      </c>
      <c r="M2752" s="12">
        <v>1.1000000000000001</v>
      </c>
      <c r="N2752" s="12">
        <v>1.1100000000000001</v>
      </c>
      <c r="O2752" s="12">
        <v>1.1000000000000001</v>
      </c>
      <c r="P2752" s="12">
        <v>1.1000000000000001</v>
      </c>
      <c r="Q2752" s="12">
        <v>1.1000000000000001</v>
      </c>
      <c r="R2752" s="12">
        <v>1.1100000000000001</v>
      </c>
      <c r="S2752" s="12">
        <v>1.1100000000000001</v>
      </c>
      <c r="T2752" s="12">
        <v>1.1200000000000001</v>
      </c>
      <c r="U2752" s="12">
        <v>1.1200000000000001</v>
      </c>
      <c r="V2752" s="12">
        <v>1.1299999999999999</v>
      </c>
      <c r="W2752" s="12">
        <v>1.1299999999999999</v>
      </c>
      <c r="X2752" s="12">
        <v>1.1399999999999999</v>
      </c>
      <c r="Y2752" s="12">
        <v>1.1399999999999999</v>
      </c>
      <c r="Z2752" s="12">
        <v>1.1200000000000001</v>
      </c>
      <c r="AA2752" s="12">
        <v>1.1100000000000001</v>
      </c>
      <c r="AB2752" s="12">
        <v>1.1200000000000001</v>
      </c>
      <c r="AC2752" s="12">
        <v>1.1200000000000001</v>
      </c>
      <c r="AD2752" s="12">
        <v>1.1200000000000001</v>
      </c>
      <c r="AE2752" s="12">
        <v>1.1200000000000001</v>
      </c>
      <c r="AF2752" s="12">
        <v>1.1200000000000001</v>
      </c>
      <c r="AG2752" s="12">
        <v>1.1299999999999999</v>
      </c>
      <c r="AH2752" s="12">
        <v>1.0900000000000001</v>
      </c>
      <c r="AI2752" s="12">
        <v>1.06</v>
      </c>
      <c r="AJ2752" s="12">
        <v>1.04</v>
      </c>
      <c r="AK2752" s="12">
        <v>1.02</v>
      </c>
    </row>
    <row r="2753" spans="1:37" s="12" customFormat="1" x14ac:dyDescent="0.3">
      <c r="A2753" s="12" t="str">
        <f t="shared" si="65"/>
        <v>SDGbaseTRAv2_UrbAS_IRTv2PVAXapetr</v>
      </c>
      <c r="B2753" s="10" t="s">
        <v>221</v>
      </c>
      <c r="C2753" s="11" t="s">
        <v>283</v>
      </c>
      <c r="D2753" s="15" t="s">
        <v>212</v>
      </c>
      <c r="E2753" s="12" t="s">
        <v>45</v>
      </c>
      <c r="F2753" s="12">
        <v>1</v>
      </c>
      <c r="G2753" s="12">
        <v>1.1599999999999999</v>
      </c>
      <c r="H2753" s="12">
        <v>0.84</v>
      </c>
      <c r="I2753" s="12">
        <v>0.65</v>
      </c>
      <c r="J2753" s="12">
        <v>0.6</v>
      </c>
      <c r="K2753" s="12">
        <v>0.57999999999999996</v>
      </c>
      <c r="L2753" s="12">
        <v>0.56000000000000005</v>
      </c>
      <c r="M2753" s="12">
        <v>0.57999999999999996</v>
      </c>
      <c r="N2753" s="12">
        <v>0.59</v>
      </c>
      <c r="O2753" s="12">
        <v>1.1399999999999999</v>
      </c>
      <c r="P2753" s="12">
        <v>1.5</v>
      </c>
      <c r="Q2753" s="12">
        <v>1.43</v>
      </c>
      <c r="R2753" s="12">
        <v>1.39</v>
      </c>
      <c r="S2753" s="12">
        <v>1.38</v>
      </c>
      <c r="T2753" s="12">
        <v>1.37</v>
      </c>
      <c r="U2753" s="12">
        <v>1.37</v>
      </c>
      <c r="V2753" s="12">
        <v>1.36</v>
      </c>
      <c r="W2753" s="12">
        <v>1.36</v>
      </c>
      <c r="X2753" s="12">
        <v>1.39</v>
      </c>
      <c r="Y2753" s="12">
        <v>1.38</v>
      </c>
      <c r="Z2753" s="12">
        <v>1.39</v>
      </c>
      <c r="AA2753" s="12">
        <v>1.41</v>
      </c>
      <c r="AB2753" s="12">
        <v>1.46</v>
      </c>
      <c r="AC2753" s="12">
        <v>1.44</v>
      </c>
      <c r="AD2753" s="12">
        <v>1.41</v>
      </c>
      <c r="AE2753" s="12">
        <v>1.38</v>
      </c>
      <c r="AF2753" s="12">
        <v>1.35</v>
      </c>
      <c r="AG2753" s="12">
        <v>1.22</v>
      </c>
      <c r="AH2753" s="12">
        <v>1.0900000000000001</v>
      </c>
      <c r="AI2753" s="12">
        <v>0.91</v>
      </c>
      <c r="AJ2753" s="12">
        <v>0.72</v>
      </c>
      <c r="AK2753" s="12">
        <v>0.46</v>
      </c>
    </row>
    <row r="2754" spans="1:37" s="12" customFormat="1" x14ac:dyDescent="0.3">
      <c r="A2754" s="12" t="str">
        <f t="shared" si="65"/>
        <v>SDGbaseTRAv2_UrbAS_IRTv2PVAXahydr</v>
      </c>
      <c r="B2754" s="10" t="s">
        <v>221</v>
      </c>
      <c r="C2754" s="11" t="s">
        <v>283</v>
      </c>
      <c r="D2754" s="15" t="s">
        <v>212</v>
      </c>
      <c r="E2754" s="12" t="s">
        <v>46</v>
      </c>
      <c r="F2754" s="12">
        <v>1</v>
      </c>
      <c r="G2754" s="12">
        <v>2.6</v>
      </c>
      <c r="H2754" s="12">
        <v>2.71</v>
      </c>
      <c r="I2754" s="12">
        <v>2.67</v>
      </c>
      <c r="J2754" s="12">
        <v>2.64</v>
      </c>
      <c r="K2754" s="12">
        <v>2.67</v>
      </c>
      <c r="L2754" s="12">
        <v>2.69</v>
      </c>
      <c r="M2754" s="12">
        <v>2.73</v>
      </c>
      <c r="N2754" s="12">
        <v>2.77</v>
      </c>
      <c r="O2754" s="12">
        <v>2.98</v>
      </c>
      <c r="P2754" s="12">
        <v>3.03</v>
      </c>
      <c r="Q2754" s="12">
        <v>3.38</v>
      </c>
      <c r="R2754" s="12">
        <v>3.42</v>
      </c>
      <c r="S2754" s="12">
        <v>3.45</v>
      </c>
      <c r="T2754" s="12">
        <v>3.48</v>
      </c>
      <c r="U2754" s="12">
        <v>3.5</v>
      </c>
      <c r="V2754" s="12">
        <v>3.51</v>
      </c>
      <c r="W2754" s="12">
        <v>3.53</v>
      </c>
      <c r="X2754" s="12">
        <v>-0.94</v>
      </c>
      <c r="Y2754" s="12">
        <v>-0.76</v>
      </c>
      <c r="Z2754" s="12">
        <v>28.5</v>
      </c>
      <c r="AA2754" s="12">
        <v>44.22</v>
      </c>
      <c r="AB2754" s="12">
        <v>25.34</v>
      </c>
      <c r="AC2754" s="12">
        <v>17.97</v>
      </c>
      <c r="AD2754" s="12">
        <v>19.2</v>
      </c>
      <c r="AE2754" s="12">
        <v>21.5</v>
      </c>
      <c r="AF2754" s="12">
        <v>23.91</v>
      </c>
      <c r="AG2754" s="12">
        <v>1.73</v>
      </c>
      <c r="AH2754" s="12">
        <v>1.45</v>
      </c>
      <c r="AI2754" s="12">
        <v>1.1200000000000001</v>
      </c>
      <c r="AJ2754" s="12">
        <v>0.83</v>
      </c>
      <c r="AK2754" s="12">
        <v>0.57999999999999996</v>
      </c>
    </row>
    <row r="2755" spans="1:37" s="12" customFormat="1" x14ac:dyDescent="0.3">
      <c r="A2755" s="12" t="str">
        <f t="shared" si="65"/>
        <v>SDGbaseTRAv2_UrbAS_IRTv2PVAXaammo</v>
      </c>
      <c r="B2755" s="10" t="s">
        <v>221</v>
      </c>
      <c r="C2755" s="11" t="s">
        <v>283</v>
      </c>
      <c r="D2755" s="15" t="s">
        <v>212</v>
      </c>
      <c r="E2755" s="12" t="s">
        <v>47</v>
      </c>
      <c r="F2755" s="12">
        <v>1</v>
      </c>
      <c r="G2755" s="12">
        <v>1.03</v>
      </c>
      <c r="H2755" s="12">
        <v>1.02</v>
      </c>
      <c r="I2755" s="12">
        <v>1.02</v>
      </c>
      <c r="J2755" s="12">
        <v>1.02</v>
      </c>
      <c r="K2755" s="12">
        <v>1.02</v>
      </c>
      <c r="L2755" s="12">
        <v>1.02</v>
      </c>
      <c r="M2755" s="12">
        <v>1.03</v>
      </c>
      <c r="N2755" s="12">
        <v>1.03</v>
      </c>
      <c r="O2755" s="12">
        <v>1.01</v>
      </c>
      <c r="P2755" s="12">
        <v>1.01</v>
      </c>
      <c r="Q2755" s="12">
        <v>1.01</v>
      </c>
      <c r="R2755" s="12">
        <v>1.02</v>
      </c>
      <c r="S2755" s="12">
        <v>1.03</v>
      </c>
      <c r="T2755" s="12">
        <v>1.03</v>
      </c>
      <c r="U2755" s="12">
        <v>1.04</v>
      </c>
      <c r="V2755" s="12">
        <v>1.05</v>
      </c>
      <c r="W2755" s="12">
        <v>1.05</v>
      </c>
      <c r="X2755" s="12">
        <v>1.05</v>
      </c>
      <c r="Y2755" s="12">
        <v>1.05</v>
      </c>
      <c r="Z2755" s="12">
        <v>1.03</v>
      </c>
      <c r="AA2755" s="12">
        <v>1.02</v>
      </c>
      <c r="AB2755" s="12">
        <v>1.01</v>
      </c>
      <c r="AC2755" s="12">
        <v>1.01</v>
      </c>
      <c r="AD2755" s="12">
        <v>1</v>
      </c>
      <c r="AE2755" s="12">
        <v>0.99</v>
      </c>
      <c r="AF2755" s="12">
        <v>0.99</v>
      </c>
      <c r="AG2755" s="12">
        <v>1.01</v>
      </c>
      <c r="AH2755" s="12">
        <v>0.98</v>
      </c>
      <c r="AI2755" s="12">
        <v>0.95</v>
      </c>
      <c r="AJ2755" s="12">
        <v>0.93</v>
      </c>
      <c r="AK2755" s="12">
        <v>0.91</v>
      </c>
    </row>
    <row r="2756" spans="1:37" s="12" customFormat="1" x14ac:dyDescent="0.3">
      <c r="A2756" s="12" t="str">
        <f t="shared" si="65"/>
        <v>SDGbaseTRAv2_UrbAS_IRTv2PVAXabchm</v>
      </c>
      <c r="B2756" s="10" t="s">
        <v>221</v>
      </c>
      <c r="C2756" s="11" t="s">
        <v>283</v>
      </c>
      <c r="D2756" s="15" t="s">
        <v>212</v>
      </c>
      <c r="E2756" s="12" t="s">
        <v>48</v>
      </c>
      <c r="F2756" s="12">
        <v>1</v>
      </c>
      <c r="G2756" s="12">
        <v>1.26</v>
      </c>
      <c r="H2756" s="12">
        <v>1.37</v>
      </c>
      <c r="I2756" s="12">
        <v>1.33</v>
      </c>
      <c r="J2756" s="12">
        <v>1.33</v>
      </c>
      <c r="K2756" s="12">
        <v>1.38</v>
      </c>
      <c r="L2756" s="12">
        <v>1.42</v>
      </c>
      <c r="M2756" s="12">
        <v>1.47</v>
      </c>
      <c r="N2756" s="12">
        <v>1.52</v>
      </c>
      <c r="O2756" s="12">
        <v>1.8</v>
      </c>
      <c r="P2756" s="12">
        <v>1.87</v>
      </c>
      <c r="Q2756" s="12">
        <v>1.87</v>
      </c>
      <c r="R2756" s="12">
        <v>1.91</v>
      </c>
      <c r="S2756" s="12">
        <v>1.93</v>
      </c>
      <c r="T2756" s="12">
        <v>1.95</v>
      </c>
      <c r="U2756" s="12">
        <v>1.97</v>
      </c>
      <c r="V2756" s="12">
        <v>1.97</v>
      </c>
      <c r="W2756" s="12">
        <v>1.99</v>
      </c>
      <c r="X2756" s="12">
        <v>2.02</v>
      </c>
      <c r="Y2756" s="12">
        <v>2.0099999999999998</v>
      </c>
      <c r="Z2756" s="12">
        <v>1.81</v>
      </c>
      <c r="AA2756" s="12">
        <v>1.52</v>
      </c>
      <c r="AB2756" s="12">
        <v>1.75</v>
      </c>
      <c r="AC2756" s="12">
        <v>1.84</v>
      </c>
      <c r="AD2756" s="12">
        <v>1.82</v>
      </c>
      <c r="AE2756" s="12">
        <v>1.77</v>
      </c>
      <c r="AF2756" s="12">
        <v>1.71</v>
      </c>
      <c r="AG2756" s="12">
        <v>1.99</v>
      </c>
      <c r="AH2756" s="12">
        <v>1.92</v>
      </c>
      <c r="AI2756" s="12">
        <v>1.8</v>
      </c>
      <c r="AJ2756" s="12">
        <v>1.7</v>
      </c>
      <c r="AK2756" s="12">
        <v>1.59</v>
      </c>
    </row>
    <row r="2757" spans="1:37" s="12" customFormat="1" x14ac:dyDescent="0.3">
      <c r="A2757" s="12" t="str">
        <f t="shared" si="65"/>
        <v>SDGbaseTRAv2_UrbAS_IRTv2PVAXaochm</v>
      </c>
      <c r="B2757" s="10" t="s">
        <v>221</v>
      </c>
      <c r="C2757" s="11" t="s">
        <v>283</v>
      </c>
      <c r="D2757" s="15" t="s">
        <v>212</v>
      </c>
      <c r="E2757" s="12" t="s">
        <v>49</v>
      </c>
      <c r="F2757" s="12">
        <v>1</v>
      </c>
      <c r="G2757" s="12">
        <v>1.19</v>
      </c>
      <c r="H2757" s="12">
        <v>1.27</v>
      </c>
      <c r="I2757" s="12">
        <v>1.23</v>
      </c>
      <c r="J2757" s="12">
        <v>1.23</v>
      </c>
      <c r="K2757" s="12">
        <v>1.26</v>
      </c>
      <c r="L2757" s="12">
        <v>1.29</v>
      </c>
      <c r="M2757" s="12">
        <v>1.32</v>
      </c>
      <c r="N2757" s="12">
        <v>1.35</v>
      </c>
      <c r="O2757" s="12">
        <v>1.6</v>
      </c>
      <c r="P2757" s="12">
        <v>1.64</v>
      </c>
      <c r="Q2757" s="12">
        <v>1.63</v>
      </c>
      <c r="R2757" s="12">
        <v>1.64</v>
      </c>
      <c r="S2757" s="12">
        <v>1.64</v>
      </c>
      <c r="T2757" s="12">
        <v>1.65</v>
      </c>
      <c r="U2757" s="12">
        <v>1.65</v>
      </c>
      <c r="V2757" s="12">
        <v>1.64</v>
      </c>
      <c r="W2757" s="12">
        <v>1.65</v>
      </c>
      <c r="X2757" s="12">
        <v>1.67</v>
      </c>
      <c r="Y2757" s="12">
        <v>1.66</v>
      </c>
      <c r="Z2757" s="12">
        <v>1.57</v>
      </c>
      <c r="AA2757" s="12">
        <v>1.44</v>
      </c>
      <c r="AB2757" s="12">
        <v>1.57</v>
      </c>
      <c r="AC2757" s="12">
        <v>1.61</v>
      </c>
      <c r="AD2757" s="12">
        <v>1.6</v>
      </c>
      <c r="AE2757" s="12">
        <v>1.57</v>
      </c>
      <c r="AF2757" s="12">
        <v>1.54</v>
      </c>
      <c r="AG2757" s="12">
        <v>1.65</v>
      </c>
      <c r="AH2757" s="12">
        <v>1.62</v>
      </c>
      <c r="AI2757" s="12">
        <v>1.55</v>
      </c>
      <c r="AJ2757" s="12">
        <v>1.49</v>
      </c>
      <c r="AK2757" s="12">
        <v>1.42</v>
      </c>
    </row>
    <row r="2758" spans="1:37" s="12" customFormat="1" x14ac:dyDescent="0.3">
      <c r="A2758" s="12" t="str">
        <f t="shared" si="65"/>
        <v>SDGbaseTRAv2_UrbAS_IRTv2PVAXarubb</v>
      </c>
      <c r="B2758" s="10" t="s">
        <v>221</v>
      </c>
      <c r="C2758" s="11" t="s">
        <v>283</v>
      </c>
      <c r="D2758" s="15" t="s">
        <v>212</v>
      </c>
      <c r="E2758" s="12" t="s">
        <v>50</v>
      </c>
      <c r="F2758" s="12">
        <v>1</v>
      </c>
      <c r="G2758" s="12">
        <v>1.01</v>
      </c>
      <c r="H2758" s="12">
        <v>1.01</v>
      </c>
      <c r="I2758" s="12">
        <v>1</v>
      </c>
      <c r="J2758" s="12">
        <v>1</v>
      </c>
      <c r="K2758" s="12">
        <v>1</v>
      </c>
      <c r="L2758" s="12">
        <v>1.01</v>
      </c>
      <c r="M2758" s="12">
        <v>1.01</v>
      </c>
      <c r="N2758" s="12">
        <v>1.01</v>
      </c>
      <c r="O2758" s="12">
        <v>1.02</v>
      </c>
      <c r="P2758" s="12">
        <v>1.02</v>
      </c>
      <c r="Q2758" s="12">
        <v>1.02</v>
      </c>
      <c r="R2758" s="12">
        <v>1.03</v>
      </c>
      <c r="S2758" s="12">
        <v>1.03</v>
      </c>
      <c r="T2758" s="12">
        <v>1.03</v>
      </c>
      <c r="U2758" s="12">
        <v>1.04</v>
      </c>
      <c r="V2758" s="12">
        <v>1.04</v>
      </c>
      <c r="W2758" s="12">
        <v>1.04</v>
      </c>
      <c r="X2758" s="12">
        <v>1.04</v>
      </c>
      <c r="Y2758" s="12">
        <v>1.04</v>
      </c>
      <c r="Z2758" s="12">
        <v>1.01</v>
      </c>
      <c r="AA2758" s="12">
        <v>0.99</v>
      </c>
      <c r="AB2758" s="12">
        <v>1.02</v>
      </c>
      <c r="AC2758" s="12">
        <v>1.03</v>
      </c>
      <c r="AD2758" s="12">
        <v>1.03</v>
      </c>
      <c r="AE2758" s="12">
        <v>1.03</v>
      </c>
      <c r="AF2758" s="12">
        <v>1.02</v>
      </c>
      <c r="AG2758" s="12">
        <v>1.06</v>
      </c>
      <c r="AH2758" s="12">
        <v>1.04</v>
      </c>
      <c r="AI2758" s="12">
        <v>1.03</v>
      </c>
      <c r="AJ2758" s="12">
        <v>1.01</v>
      </c>
      <c r="AK2758" s="12">
        <v>1</v>
      </c>
    </row>
    <row r="2759" spans="1:37" s="12" customFormat="1" x14ac:dyDescent="0.3">
      <c r="A2759" s="12" t="str">
        <f t="shared" si="65"/>
        <v>SDGbaseTRAv2_UrbAS_IRTv2PVAXaplas</v>
      </c>
      <c r="B2759" s="10" t="s">
        <v>221</v>
      </c>
      <c r="C2759" s="11" t="s">
        <v>283</v>
      </c>
      <c r="D2759" s="15" t="s">
        <v>212</v>
      </c>
      <c r="E2759" s="12" t="s">
        <v>51</v>
      </c>
      <c r="F2759" s="12">
        <v>1</v>
      </c>
      <c r="G2759" s="12">
        <v>1.06</v>
      </c>
      <c r="H2759" s="12">
        <v>1.06</v>
      </c>
      <c r="I2759" s="12">
        <v>1.05</v>
      </c>
      <c r="J2759" s="12">
        <v>1.05</v>
      </c>
      <c r="K2759" s="12">
        <v>1.05</v>
      </c>
      <c r="L2759" s="12">
        <v>1.05</v>
      </c>
      <c r="M2759" s="12">
        <v>1.06</v>
      </c>
      <c r="N2759" s="12">
        <v>1.06</v>
      </c>
      <c r="O2759" s="12">
        <v>1.05</v>
      </c>
      <c r="P2759" s="12">
        <v>1.05</v>
      </c>
      <c r="Q2759" s="12">
        <v>1.05</v>
      </c>
      <c r="R2759" s="12">
        <v>1.06</v>
      </c>
      <c r="S2759" s="12">
        <v>1.07</v>
      </c>
      <c r="T2759" s="12">
        <v>1.07</v>
      </c>
      <c r="U2759" s="12">
        <v>1.08</v>
      </c>
      <c r="V2759" s="12">
        <v>1.08</v>
      </c>
      <c r="W2759" s="12">
        <v>1.0900000000000001</v>
      </c>
      <c r="X2759" s="12">
        <v>1.0900000000000001</v>
      </c>
      <c r="Y2759" s="12">
        <v>1.0900000000000001</v>
      </c>
      <c r="Z2759" s="12">
        <v>1.07</v>
      </c>
      <c r="AA2759" s="12">
        <v>1.06</v>
      </c>
      <c r="AB2759" s="12">
        <v>1.07</v>
      </c>
      <c r="AC2759" s="12">
        <v>1.07</v>
      </c>
      <c r="AD2759" s="12">
        <v>1.07</v>
      </c>
      <c r="AE2759" s="12">
        <v>1.07</v>
      </c>
      <c r="AF2759" s="12">
        <v>1.07</v>
      </c>
      <c r="AG2759" s="12">
        <v>1.08</v>
      </c>
      <c r="AH2759" s="12">
        <v>1.05</v>
      </c>
      <c r="AI2759" s="12">
        <v>1.02</v>
      </c>
      <c r="AJ2759" s="12">
        <v>1</v>
      </c>
      <c r="AK2759" s="12">
        <v>0.98</v>
      </c>
    </row>
    <row r="2760" spans="1:37" s="12" customFormat="1" x14ac:dyDescent="0.3">
      <c r="A2760" s="12" t="str">
        <f t="shared" si="65"/>
        <v>SDGbaseTRAv2_UrbAS_IRTv2PVAXanmet</v>
      </c>
      <c r="B2760" s="10" t="s">
        <v>221</v>
      </c>
      <c r="C2760" s="11" t="s">
        <v>283</v>
      </c>
      <c r="D2760" s="15" t="s">
        <v>212</v>
      </c>
      <c r="E2760" s="12" t="s">
        <v>52</v>
      </c>
      <c r="F2760" s="12">
        <v>1</v>
      </c>
      <c r="G2760" s="12">
        <v>1.08</v>
      </c>
      <c r="H2760" s="12">
        <v>1.07</v>
      </c>
      <c r="I2760" s="12">
        <v>1.07</v>
      </c>
      <c r="J2760" s="12">
        <v>1.08</v>
      </c>
      <c r="K2760" s="12">
        <v>1.07</v>
      </c>
      <c r="L2760" s="12">
        <v>1.07</v>
      </c>
      <c r="M2760" s="12">
        <v>1.07</v>
      </c>
      <c r="N2760" s="12">
        <v>1.07</v>
      </c>
      <c r="O2760" s="12">
        <v>1.07</v>
      </c>
      <c r="P2760" s="12">
        <v>1.07</v>
      </c>
      <c r="Q2760" s="12">
        <v>1.07</v>
      </c>
      <c r="R2760" s="12">
        <v>1.07</v>
      </c>
      <c r="S2760" s="12">
        <v>1.07</v>
      </c>
      <c r="T2760" s="12">
        <v>1.08</v>
      </c>
      <c r="U2760" s="12">
        <v>1.08</v>
      </c>
      <c r="V2760" s="12">
        <v>1.0900000000000001</v>
      </c>
      <c r="W2760" s="12">
        <v>1.0900000000000001</v>
      </c>
      <c r="X2760" s="12">
        <v>1.0900000000000001</v>
      </c>
      <c r="Y2760" s="12">
        <v>1.0900000000000001</v>
      </c>
      <c r="Z2760" s="12">
        <v>1.08</v>
      </c>
      <c r="AA2760" s="12">
        <v>1.06</v>
      </c>
      <c r="AB2760" s="12">
        <v>1.07</v>
      </c>
      <c r="AC2760" s="12">
        <v>1.07</v>
      </c>
      <c r="AD2760" s="12">
        <v>1.07</v>
      </c>
      <c r="AE2760" s="12">
        <v>1.07</v>
      </c>
      <c r="AF2760" s="12">
        <v>1.07</v>
      </c>
      <c r="AG2760" s="12">
        <v>1.08</v>
      </c>
      <c r="AH2760" s="12">
        <v>1.06</v>
      </c>
      <c r="AI2760" s="12">
        <v>1.04</v>
      </c>
      <c r="AJ2760" s="12">
        <v>1.03</v>
      </c>
      <c r="AK2760" s="12">
        <v>1.02</v>
      </c>
    </row>
    <row r="2761" spans="1:37" s="12" customFormat="1" x14ac:dyDescent="0.3">
      <c r="A2761" s="12" t="str">
        <f t="shared" si="65"/>
        <v>SDGbaseTRAv2_UrbAS_IRTv2PVAXairon</v>
      </c>
      <c r="B2761" s="10" t="s">
        <v>221</v>
      </c>
      <c r="C2761" s="11" t="s">
        <v>283</v>
      </c>
      <c r="D2761" s="15" t="s">
        <v>212</v>
      </c>
      <c r="E2761" s="12" t="s">
        <v>53</v>
      </c>
      <c r="F2761" s="12">
        <v>1</v>
      </c>
      <c r="G2761" s="12">
        <v>1.2</v>
      </c>
      <c r="H2761" s="12">
        <v>1.18</v>
      </c>
      <c r="I2761" s="12">
        <v>1.1599999999999999</v>
      </c>
      <c r="J2761" s="12">
        <v>1.1499999999999999</v>
      </c>
      <c r="K2761" s="12">
        <v>1.1399999999999999</v>
      </c>
      <c r="L2761" s="12">
        <v>1.1399999999999999</v>
      </c>
      <c r="M2761" s="12">
        <v>1.1499999999999999</v>
      </c>
      <c r="N2761" s="12">
        <v>1.1499999999999999</v>
      </c>
      <c r="O2761" s="12">
        <v>1.1499999999999999</v>
      </c>
      <c r="P2761" s="12">
        <v>1.1499999999999999</v>
      </c>
      <c r="Q2761" s="12">
        <v>1.1399999999999999</v>
      </c>
      <c r="R2761" s="12">
        <v>1.1499999999999999</v>
      </c>
      <c r="S2761" s="12">
        <v>1.1499999999999999</v>
      </c>
      <c r="T2761" s="12">
        <v>1.1499999999999999</v>
      </c>
      <c r="U2761" s="12">
        <v>1.1599999999999999</v>
      </c>
      <c r="V2761" s="12">
        <v>1.17</v>
      </c>
      <c r="W2761" s="12">
        <v>1.17</v>
      </c>
      <c r="X2761" s="12">
        <v>1.17</v>
      </c>
      <c r="Y2761" s="12">
        <v>1.17</v>
      </c>
      <c r="Z2761" s="12">
        <v>1.1499999999999999</v>
      </c>
      <c r="AA2761" s="12">
        <v>1.1299999999999999</v>
      </c>
      <c r="AB2761" s="12">
        <v>1.1399999999999999</v>
      </c>
      <c r="AC2761" s="12">
        <v>1.1399999999999999</v>
      </c>
      <c r="AD2761" s="12">
        <v>1.1399999999999999</v>
      </c>
      <c r="AE2761" s="12">
        <v>1.1499999999999999</v>
      </c>
      <c r="AF2761" s="12">
        <v>1.1499999999999999</v>
      </c>
      <c r="AG2761" s="12">
        <v>1.17</v>
      </c>
      <c r="AH2761" s="12">
        <v>1.1299999999999999</v>
      </c>
      <c r="AI2761" s="12">
        <v>1.1000000000000001</v>
      </c>
      <c r="AJ2761" s="12">
        <v>1.0900000000000001</v>
      </c>
      <c r="AK2761" s="12">
        <v>1.08</v>
      </c>
    </row>
    <row r="2762" spans="1:37" s="12" customFormat="1" x14ac:dyDescent="0.3">
      <c r="A2762" s="12" t="str">
        <f t="shared" si="65"/>
        <v>SDGbaseTRAv2_UrbAS_IRTv2PVAXanfrm</v>
      </c>
      <c r="B2762" s="10" t="s">
        <v>221</v>
      </c>
      <c r="C2762" s="11" t="s">
        <v>283</v>
      </c>
      <c r="D2762" s="15" t="s">
        <v>212</v>
      </c>
      <c r="E2762" s="12" t="s">
        <v>54</v>
      </c>
      <c r="F2762" s="12">
        <v>1</v>
      </c>
      <c r="G2762" s="12">
        <v>1.17</v>
      </c>
      <c r="H2762" s="12">
        <v>1.1100000000000001</v>
      </c>
      <c r="I2762" s="12">
        <v>1.05</v>
      </c>
      <c r="J2762" s="12">
        <v>1.04</v>
      </c>
      <c r="K2762" s="12">
        <v>1.04</v>
      </c>
      <c r="L2762" s="12">
        <v>1.07</v>
      </c>
      <c r="M2762" s="12">
        <v>1.1200000000000001</v>
      </c>
      <c r="N2762" s="12">
        <v>1.1499999999999999</v>
      </c>
      <c r="O2762" s="12">
        <v>1.24</v>
      </c>
      <c r="P2762" s="12">
        <v>1.23</v>
      </c>
      <c r="Q2762" s="12">
        <v>1.2</v>
      </c>
      <c r="R2762" s="12">
        <v>1.18</v>
      </c>
      <c r="S2762" s="12">
        <v>1.17</v>
      </c>
      <c r="T2762" s="12">
        <v>1.17</v>
      </c>
      <c r="U2762" s="12">
        <v>1.17</v>
      </c>
      <c r="V2762" s="12">
        <v>1.2</v>
      </c>
      <c r="W2762" s="12">
        <v>1.22</v>
      </c>
      <c r="X2762" s="12">
        <v>1.19</v>
      </c>
      <c r="Y2762" s="12">
        <v>1.19</v>
      </c>
      <c r="Z2762" s="12">
        <v>1.0900000000000001</v>
      </c>
      <c r="AA2762" s="12">
        <v>1.05</v>
      </c>
      <c r="AB2762" s="12">
        <v>1.03</v>
      </c>
      <c r="AC2762" s="12">
        <v>1.02</v>
      </c>
      <c r="AD2762" s="12">
        <v>1.04</v>
      </c>
      <c r="AE2762" s="12">
        <v>1.06</v>
      </c>
      <c r="AF2762" s="12">
        <v>1.08</v>
      </c>
      <c r="AG2762" s="12">
        <v>1.1599999999999999</v>
      </c>
      <c r="AH2762" s="12">
        <v>1.03</v>
      </c>
      <c r="AI2762" s="12">
        <v>0.96</v>
      </c>
      <c r="AJ2762" s="12">
        <v>0.94</v>
      </c>
      <c r="AK2762" s="12">
        <v>0.92</v>
      </c>
    </row>
    <row r="2763" spans="1:37" s="12" customFormat="1" x14ac:dyDescent="0.3">
      <c r="A2763" s="12" t="str">
        <f t="shared" si="65"/>
        <v>SDGbaseTRAv2_UrbAS_IRTv2PVAXametp</v>
      </c>
      <c r="B2763" s="10" t="s">
        <v>221</v>
      </c>
      <c r="C2763" s="11" t="s">
        <v>283</v>
      </c>
      <c r="D2763" s="15" t="s">
        <v>212</v>
      </c>
      <c r="E2763" s="12" t="s">
        <v>55</v>
      </c>
      <c r="F2763" s="12">
        <v>1</v>
      </c>
      <c r="G2763" s="12">
        <v>1.19</v>
      </c>
      <c r="H2763" s="12">
        <v>1.19</v>
      </c>
      <c r="I2763" s="12">
        <v>1.18</v>
      </c>
      <c r="J2763" s="12">
        <v>1.18</v>
      </c>
      <c r="K2763" s="12">
        <v>1.17</v>
      </c>
      <c r="L2763" s="12">
        <v>1.18</v>
      </c>
      <c r="M2763" s="12">
        <v>1.18</v>
      </c>
      <c r="N2763" s="12">
        <v>1.19</v>
      </c>
      <c r="O2763" s="12">
        <v>1.18</v>
      </c>
      <c r="P2763" s="12">
        <v>1.18</v>
      </c>
      <c r="Q2763" s="12">
        <v>1.18</v>
      </c>
      <c r="R2763" s="12">
        <v>1.19</v>
      </c>
      <c r="S2763" s="12">
        <v>1.19</v>
      </c>
      <c r="T2763" s="12">
        <v>1.2</v>
      </c>
      <c r="U2763" s="12">
        <v>1.21</v>
      </c>
      <c r="V2763" s="12">
        <v>1.21</v>
      </c>
      <c r="W2763" s="12">
        <v>1.22</v>
      </c>
      <c r="X2763" s="12">
        <v>1.22</v>
      </c>
      <c r="Y2763" s="12">
        <v>1.22</v>
      </c>
      <c r="Z2763" s="12">
        <v>1.2</v>
      </c>
      <c r="AA2763" s="12">
        <v>1.18</v>
      </c>
      <c r="AB2763" s="12">
        <v>1.2</v>
      </c>
      <c r="AC2763" s="12">
        <v>1.2</v>
      </c>
      <c r="AD2763" s="12">
        <v>1.2</v>
      </c>
      <c r="AE2763" s="12">
        <v>1.2</v>
      </c>
      <c r="AF2763" s="12">
        <v>1.19</v>
      </c>
      <c r="AG2763" s="12">
        <v>1.21</v>
      </c>
      <c r="AH2763" s="12">
        <v>1.17</v>
      </c>
      <c r="AI2763" s="12">
        <v>1.1399999999999999</v>
      </c>
      <c r="AJ2763" s="12">
        <v>1.1200000000000001</v>
      </c>
      <c r="AK2763" s="12">
        <v>1.1100000000000001</v>
      </c>
    </row>
    <row r="2764" spans="1:37" s="12" customFormat="1" x14ac:dyDescent="0.3">
      <c r="A2764" s="12" t="str">
        <f t="shared" si="65"/>
        <v>SDGbaseTRAv2_UrbAS_IRTv2PVAXamach</v>
      </c>
      <c r="B2764" s="10" t="s">
        <v>221</v>
      </c>
      <c r="C2764" s="11" t="s">
        <v>283</v>
      </c>
      <c r="D2764" s="15" t="s">
        <v>212</v>
      </c>
      <c r="E2764" s="12" t="s">
        <v>56</v>
      </c>
      <c r="F2764" s="12">
        <v>1</v>
      </c>
      <c r="G2764" s="12">
        <v>1.18</v>
      </c>
      <c r="H2764" s="12">
        <v>1.17</v>
      </c>
      <c r="I2764" s="12">
        <v>1.1599999999999999</v>
      </c>
      <c r="J2764" s="12">
        <v>1.1399999999999999</v>
      </c>
      <c r="K2764" s="12">
        <v>1.1399999999999999</v>
      </c>
      <c r="L2764" s="12">
        <v>1.1499999999999999</v>
      </c>
      <c r="M2764" s="12">
        <v>1.1499999999999999</v>
      </c>
      <c r="N2764" s="12">
        <v>1.1599999999999999</v>
      </c>
      <c r="O2764" s="12">
        <v>1.1599999999999999</v>
      </c>
      <c r="P2764" s="12">
        <v>1.1599999999999999</v>
      </c>
      <c r="Q2764" s="12">
        <v>1.1499999999999999</v>
      </c>
      <c r="R2764" s="12">
        <v>1.1499999999999999</v>
      </c>
      <c r="S2764" s="12">
        <v>1.1599999999999999</v>
      </c>
      <c r="T2764" s="12">
        <v>1.1599999999999999</v>
      </c>
      <c r="U2764" s="12">
        <v>1.17</v>
      </c>
      <c r="V2764" s="12">
        <v>1.18</v>
      </c>
      <c r="W2764" s="12">
        <v>1.18</v>
      </c>
      <c r="X2764" s="12">
        <v>1.18</v>
      </c>
      <c r="Y2764" s="12">
        <v>1.18</v>
      </c>
      <c r="Z2764" s="12">
        <v>1.1499999999999999</v>
      </c>
      <c r="AA2764" s="12">
        <v>1.1399999999999999</v>
      </c>
      <c r="AB2764" s="12">
        <v>1.1499999999999999</v>
      </c>
      <c r="AC2764" s="12">
        <v>1.1499999999999999</v>
      </c>
      <c r="AD2764" s="12">
        <v>1.1499999999999999</v>
      </c>
      <c r="AE2764" s="12">
        <v>1.1599999999999999</v>
      </c>
      <c r="AF2764" s="12">
        <v>1.1599999999999999</v>
      </c>
      <c r="AG2764" s="12">
        <v>1.18</v>
      </c>
      <c r="AH2764" s="12">
        <v>1.1399999999999999</v>
      </c>
      <c r="AI2764" s="12">
        <v>1.1100000000000001</v>
      </c>
      <c r="AJ2764" s="12">
        <v>1.0900000000000001</v>
      </c>
      <c r="AK2764" s="12">
        <v>1.08</v>
      </c>
    </row>
    <row r="2765" spans="1:37" s="12" customFormat="1" x14ac:dyDescent="0.3">
      <c r="A2765" s="12" t="str">
        <f t="shared" si="65"/>
        <v>SDGbaseTRAv2_UrbAS_IRTv2PVAXafcel</v>
      </c>
      <c r="B2765" s="10" t="s">
        <v>221</v>
      </c>
      <c r="C2765" s="11" t="s">
        <v>283</v>
      </c>
      <c r="D2765" s="15" t="s">
        <v>212</v>
      </c>
      <c r="E2765" s="12" t="s">
        <v>57</v>
      </c>
      <c r="F2765" s="12">
        <v>1</v>
      </c>
      <c r="G2765" s="12">
        <v>1</v>
      </c>
      <c r="H2765" s="12">
        <v>1.01</v>
      </c>
      <c r="I2765" s="12">
        <v>0.96</v>
      </c>
      <c r="J2765" s="12">
        <v>0.93</v>
      </c>
      <c r="K2765" s="12">
        <v>0.93</v>
      </c>
      <c r="L2765" s="12">
        <v>0.94</v>
      </c>
      <c r="M2765" s="12">
        <v>0.98</v>
      </c>
      <c r="N2765" s="12">
        <v>1</v>
      </c>
      <c r="O2765" s="12">
        <v>1.1499999999999999</v>
      </c>
      <c r="P2765" s="12">
        <v>1.18</v>
      </c>
      <c r="Q2765" s="12">
        <v>1.18</v>
      </c>
      <c r="R2765" s="12">
        <v>1.18</v>
      </c>
      <c r="S2765" s="12">
        <v>1.18</v>
      </c>
      <c r="T2765" s="12">
        <v>1.18</v>
      </c>
      <c r="U2765" s="12">
        <v>1.19</v>
      </c>
      <c r="V2765" s="12">
        <v>1.21</v>
      </c>
      <c r="W2765" s="12">
        <v>1.22</v>
      </c>
      <c r="X2765" s="12">
        <v>1.2</v>
      </c>
      <c r="Y2765" s="12">
        <v>1.2</v>
      </c>
      <c r="Z2765" s="12">
        <v>1.0900000000000001</v>
      </c>
      <c r="AA2765" s="12">
        <v>1.02</v>
      </c>
      <c r="AB2765" s="12">
        <v>1.05</v>
      </c>
      <c r="AC2765" s="12">
        <v>1.04</v>
      </c>
      <c r="AD2765" s="12">
        <v>1.04</v>
      </c>
      <c r="AE2765" s="12">
        <v>1.03</v>
      </c>
      <c r="AF2765" s="12">
        <v>1.02</v>
      </c>
      <c r="AG2765" s="12">
        <v>1.1000000000000001</v>
      </c>
      <c r="AH2765" s="12">
        <v>1.02</v>
      </c>
      <c r="AI2765" s="12">
        <v>0.92</v>
      </c>
      <c r="AJ2765" s="12">
        <v>0.87</v>
      </c>
      <c r="AK2765" s="12">
        <v>0.82</v>
      </c>
    </row>
    <row r="2766" spans="1:37" s="12" customFormat="1" x14ac:dyDescent="0.3">
      <c r="A2766" s="12" t="str">
        <f t="shared" si="65"/>
        <v>SDGbaseTRAv2_UrbAS_IRTv2PVAXaelct</v>
      </c>
      <c r="B2766" s="10" t="s">
        <v>221</v>
      </c>
      <c r="C2766" s="11" t="s">
        <v>283</v>
      </c>
      <c r="D2766" s="15" t="s">
        <v>212</v>
      </c>
      <c r="E2766" s="12" t="s">
        <v>58</v>
      </c>
      <c r="F2766" s="12">
        <v>1</v>
      </c>
      <c r="G2766" s="12">
        <v>1</v>
      </c>
      <c r="H2766" s="12">
        <v>1.01</v>
      </c>
      <c r="I2766" s="12">
        <v>0.96</v>
      </c>
      <c r="J2766" s="12">
        <v>0.94</v>
      </c>
      <c r="K2766" s="12">
        <v>0.94</v>
      </c>
      <c r="L2766" s="12">
        <v>0.95</v>
      </c>
      <c r="M2766" s="12">
        <v>0.98</v>
      </c>
      <c r="N2766" s="12">
        <v>1.01</v>
      </c>
      <c r="O2766" s="12">
        <v>1.1399999999999999</v>
      </c>
      <c r="P2766" s="12">
        <v>1.17</v>
      </c>
      <c r="Q2766" s="12">
        <v>1.17</v>
      </c>
      <c r="R2766" s="12">
        <v>1.17</v>
      </c>
      <c r="S2766" s="12">
        <v>1.17</v>
      </c>
      <c r="T2766" s="12">
        <v>1.18</v>
      </c>
      <c r="U2766" s="12">
        <v>1.18</v>
      </c>
      <c r="V2766" s="12">
        <v>1.2</v>
      </c>
      <c r="W2766" s="12">
        <v>1.21</v>
      </c>
      <c r="X2766" s="12">
        <v>1.19</v>
      </c>
      <c r="Y2766" s="12">
        <v>1.19</v>
      </c>
      <c r="Z2766" s="12">
        <v>1.0900000000000001</v>
      </c>
      <c r="AA2766" s="12">
        <v>1.03</v>
      </c>
      <c r="AB2766" s="12">
        <v>1.05</v>
      </c>
      <c r="AC2766" s="12">
        <v>1.05</v>
      </c>
      <c r="AD2766" s="12">
        <v>1.04</v>
      </c>
      <c r="AE2766" s="12">
        <v>1.03</v>
      </c>
      <c r="AF2766" s="12">
        <v>1.03</v>
      </c>
      <c r="AG2766" s="12">
        <v>1.1000000000000001</v>
      </c>
      <c r="AH2766" s="12">
        <v>1.03</v>
      </c>
      <c r="AI2766" s="12">
        <v>0.94</v>
      </c>
      <c r="AJ2766" s="12">
        <v>0.89</v>
      </c>
      <c r="AK2766" s="12">
        <v>0.85</v>
      </c>
    </row>
    <row r="2767" spans="1:37" s="12" customFormat="1" x14ac:dyDescent="0.3">
      <c r="A2767" s="12" t="str">
        <f t="shared" si="65"/>
        <v>SDGbaseTRAv2_UrbAS_IRTv2PVAXaemch</v>
      </c>
      <c r="B2767" s="10" t="s">
        <v>221</v>
      </c>
      <c r="C2767" s="11" t="s">
        <v>283</v>
      </c>
      <c r="D2767" s="15" t="s">
        <v>212</v>
      </c>
      <c r="E2767" s="12" t="s">
        <v>59</v>
      </c>
      <c r="F2767" s="12">
        <v>1</v>
      </c>
      <c r="G2767" s="12">
        <v>1.19</v>
      </c>
      <c r="H2767" s="12">
        <v>1.19</v>
      </c>
      <c r="I2767" s="12">
        <v>1.19</v>
      </c>
      <c r="J2767" s="12">
        <v>1.18</v>
      </c>
      <c r="K2767" s="12">
        <v>1.18</v>
      </c>
      <c r="L2767" s="12">
        <v>1.19</v>
      </c>
      <c r="M2767" s="12">
        <v>1.19</v>
      </c>
      <c r="N2767" s="12">
        <v>1.2</v>
      </c>
      <c r="O2767" s="12">
        <v>1.19</v>
      </c>
      <c r="P2767" s="12">
        <v>1.19</v>
      </c>
      <c r="Q2767" s="12">
        <v>1.19</v>
      </c>
      <c r="R2767" s="12">
        <v>1.2</v>
      </c>
      <c r="S2767" s="12">
        <v>1.21</v>
      </c>
      <c r="T2767" s="12">
        <v>1.21</v>
      </c>
      <c r="U2767" s="12">
        <v>1.22</v>
      </c>
      <c r="V2767" s="12">
        <v>1.22</v>
      </c>
      <c r="W2767" s="12">
        <v>1.23</v>
      </c>
      <c r="X2767" s="12">
        <v>1.23</v>
      </c>
      <c r="Y2767" s="12">
        <v>1.23</v>
      </c>
      <c r="Z2767" s="12">
        <v>1.21</v>
      </c>
      <c r="AA2767" s="12">
        <v>1.2</v>
      </c>
      <c r="AB2767" s="12">
        <v>1.21</v>
      </c>
      <c r="AC2767" s="12">
        <v>1.21</v>
      </c>
      <c r="AD2767" s="12">
        <v>1.21</v>
      </c>
      <c r="AE2767" s="12">
        <v>1.21</v>
      </c>
      <c r="AF2767" s="12">
        <v>1.21</v>
      </c>
      <c r="AG2767" s="12">
        <v>1.22</v>
      </c>
      <c r="AH2767" s="12">
        <v>1.18</v>
      </c>
      <c r="AI2767" s="12">
        <v>1.1499999999999999</v>
      </c>
      <c r="AJ2767" s="12">
        <v>1.1299999999999999</v>
      </c>
      <c r="AK2767" s="12">
        <v>1.1100000000000001</v>
      </c>
    </row>
    <row r="2768" spans="1:37" s="12" customFormat="1" x14ac:dyDescent="0.3">
      <c r="A2768" s="12" t="str">
        <f t="shared" si="65"/>
        <v>SDGbaseTRAv2_UrbAS_IRTv2PVAXasequ</v>
      </c>
      <c r="B2768" s="10" t="s">
        <v>221</v>
      </c>
      <c r="C2768" s="11" t="s">
        <v>283</v>
      </c>
      <c r="D2768" s="15" t="s">
        <v>212</v>
      </c>
      <c r="E2768" s="12" t="s">
        <v>60</v>
      </c>
      <c r="F2768" s="12">
        <v>1</v>
      </c>
      <c r="G2768" s="12">
        <v>1.2</v>
      </c>
      <c r="H2768" s="12">
        <v>1.17</v>
      </c>
      <c r="I2768" s="12">
        <v>1.1399999999999999</v>
      </c>
      <c r="J2768" s="12">
        <v>1.1200000000000001</v>
      </c>
      <c r="K2768" s="12">
        <v>1.1200000000000001</v>
      </c>
      <c r="L2768" s="12">
        <v>1.1200000000000001</v>
      </c>
      <c r="M2768" s="12">
        <v>1.1299999999999999</v>
      </c>
      <c r="N2768" s="12">
        <v>1.1399999999999999</v>
      </c>
      <c r="O2768" s="12">
        <v>1.1499999999999999</v>
      </c>
      <c r="P2768" s="12">
        <v>1.1399999999999999</v>
      </c>
      <c r="Q2768" s="12">
        <v>1.1399999999999999</v>
      </c>
      <c r="R2768" s="12">
        <v>1.1399999999999999</v>
      </c>
      <c r="S2768" s="12">
        <v>1.1399999999999999</v>
      </c>
      <c r="T2768" s="12">
        <v>1.1399999999999999</v>
      </c>
      <c r="U2768" s="12">
        <v>1.1499999999999999</v>
      </c>
      <c r="V2768" s="12">
        <v>1.1499999999999999</v>
      </c>
      <c r="W2768" s="12">
        <v>1.1599999999999999</v>
      </c>
      <c r="X2768" s="12">
        <v>1.1599999999999999</v>
      </c>
      <c r="Y2768" s="12">
        <v>1.1599999999999999</v>
      </c>
      <c r="Z2768" s="12">
        <v>1.1399999999999999</v>
      </c>
      <c r="AA2768" s="12">
        <v>1.1299999999999999</v>
      </c>
      <c r="AB2768" s="12">
        <v>1.1200000000000001</v>
      </c>
      <c r="AC2768" s="12">
        <v>1.1100000000000001</v>
      </c>
      <c r="AD2768" s="12">
        <v>1.1200000000000001</v>
      </c>
      <c r="AE2768" s="12">
        <v>1.1200000000000001</v>
      </c>
      <c r="AF2768" s="12">
        <v>1.1299999999999999</v>
      </c>
      <c r="AG2768" s="12">
        <v>1.1499999999999999</v>
      </c>
      <c r="AH2768" s="12">
        <v>1.1000000000000001</v>
      </c>
      <c r="AI2768" s="12">
        <v>1.06</v>
      </c>
      <c r="AJ2768" s="12">
        <v>1.04</v>
      </c>
      <c r="AK2768" s="12">
        <v>1.03</v>
      </c>
    </row>
    <row r="2769" spans="1:37" s="12" customFormat="1" x14ac:dyDescent="0.3">
      <c r="A2769" s="12" t="str">
        <f t="shared" si="65"/>
        <v>SDGbaseTRAv2_UrbAS_IRTv2PVAXavehi</v>
      </c>
      <c r="B2769" s="10" t="s">
        <v>221</v>
      </c>
      <c r="C2769" s="11" t="s">
        <v>283</v>
      </c>
      <c r="D2769" s="15" t="s">
        <v>212</v>
      </c>
      <c r="E2769" s="12" t="s">
        <v>61</v>
      </c>
      <c r="F2769" s="12">
        <v>1</v>
      </c>
      <c r="G2769" s="12">
        <v>1.18</v>
      </c>
      <c r="H2769" s="12">
        <v>1.18</v>
      </c>
      <c r="I2769" s="12">
        <v>1.17</v>
      </c>
      <c r="J2769" s="12">
        <v>1.1499999999999999</v>
      </c>
      <c r="K2769" s="12">
        <v>1.1499999999999999</v>
      </c>
      <c r="L2769" s="12">
        <v>1.1599999999999999</v>
      </c>
      <c r="M2769" s="12">
        <v>1.1599999999999999</v>
      </c>
      <c r="N2769" s="12">
        <v>1.17</v>
      </c>
      <c r="O2769" s="12">
        <v>1.1599999999999999</v>
      </c>
      <c r="P2769" s="12">
        <v>1.1599999999999999</v>
      </c>
      <c r="Q2769" s="12">
        <v>1.1599999999999999</v>
      </c>
      <c r="R2769" s="12">
        <v>1.17</v>
      </c>
      <c r="S2769" s="12">
        <v>1.18</v>
      </c>
      <c r="T2769" s="12">
        <v>1.18</v>
      </c>
      <c r="U2769" s="12">
        <v>1.19</v>
      </c>
      <c r="V2769" s="12">
        <v>1.2</v>
      </c>
      <c r="W2769" s="12">
        <v>1.2</v>
      </c>
      <c r="X2769" s="12">
        <v>1.2</v>
      </c>
      <c r="Y2769" s="12">
        <v>1.2</v>
      </c>
      <c r="Z2769" s="12">
        <v>1.17</v>
      </c>
      <c r="AA2769" s="12">
        <v>1.1499999999999999</v>
      </c>
      <c r="AB2769" s="12">
        <v>1.1599999999999999</v>
      </c>
      <c r="AC2769" s="12">
        <v>1.17</v>
      </c>
      <c r="AD2769" s="12">
        <v>1.17</v>
      </c>
      <c r="AE2769" s="12">
        <v>1.17</v>
      </c>
      <c r="AF2769" s="12">
        <v>1.17</v>
      </c>
      <c r="AG2769" s="12">
        <v>1.19</v>
      </c>
      <c r="AH2769" s="12">
        <v>1.1599999999999999</v>
      </c>
      <c r="AI2769" s="12">
        <v>1.1200000000000001</v>
      </c>
      <c r="AJ2769" s="12">
        <v>1.1000000000000001</v>
      </c>
      <c r="AK2769" s="12">
        <v>1.0900000000000001</v>
      </c>
    </row>
    <row r="2770" spans="1:37" s="12" customFormat="1" x14ac:dyDescent="0.3">
      <c r="A2770" s="12" t="str">
        <f t="shared" si="65"/>
        <v>SDGbaseTRAv2_UrbAS_IRTv2PVAXatequ</v>
      </c>
      <c r="B2770" s="10" t="s">
        <v>221</v>
      </c>
      <c r="C2770" s="11" t="s">
        <v>283</v>
      </c>
      <c r="D2770" s="15" t="s">
        <v>212</v>
      </c>
      <c r="E2770" s="12" t="s">
        <v>62</v>
      </c>
      <c r="F2770" s="12">
        <v>1</v>
      </c>
      <c r="G2770" s="12">
        <v>1.18</v>
      </c>
      <c r="H2770" s="12">
        <v>1.17</v>
      </c>
      <c r="I2770" s="12">
        <v>1.1599999999999999</v>
      </c>
      <c r="J2770" s="12">
        <v>1.1499999999999999</v>
      </c>
      <c r="K2770" s="12">
        <v>1.1499999999999999</v>
      </c>
      <c r="L2770" s="12">
        <v>1.1599999999999999</v>
      </c>
      <c r="M2770" s="12">
        <v>1.17</v>
      </c>
      <c r="N2770" s="12">
        <v>1.17</v>
      </c>
      <c r="O2770" s="12">
        <v>1.18</v>
      </c>
      <c r="P2770" s="12">
        <v>1.18</v>
      </c>
      <c r="Q2770" s="12">
        <v>1.18</v>
      </c>
      <c r="R2770" s="12">
        <v>1.18</v>
      </c>
      <c r="S2770" s="12">
        <v>1.18</v>
      </c>
      <c r="T2770" s="12">
        <v>1.18</v>
      </c>
      <c r="U2770" s="12">
        <v>1.19</v>
      </c>
      <c r="V2770" s="12">
        <v>1.2</v>
      </c>
      <c r="W2770" s="12">
        <v>1.2</v>
      </c>
      <c r="X2770" s="12">
        <v>1.2</v>
      </c>
      <c r="Y2770" s="12">
        <v>1.2</v>
      </c>
      <c r="Z2770" s="12">
        <v>1.17</v>
      </c>
      <c r="AA2770" s="12">
        <v>1.1599999999999999</v>
      </c>
      <c r="AB2770" s="12">
        <v>1.17</v>
      </c>
      <c r="AC2770" s="12">
        <v>1.17</v>
      </c>
      <c r="AD2770" s="12">
        <v>1.17</v>
      </c>
      <c r="AE2770" s="12">
        <v>1.17</v>
      </c>
      <c r="AF2770" s="12">
        <v>1.17</v>
      </c>
      <c r="AG2770" s="12">
        <v>1.19</v>
      </c>
      <c r="AH2770" s="12">
        <v>1.1399999999999999</v>
      </c>
      <c r="AI2770" s="12">
        <v>1.1100000000000001</v>
      </c>
      <c r="AJ2770" s="12">
        <v>1.08</v>
      </c>
      <c r="AK2770" s="12">
        <v>1.06</v>
      </c>
    </row>
    <row r="2771" spans="1:37" s="12" customFormat="1" x14ac:dyDescent="0.3">
      <c r="A2771" s="12" t="str">
        <f t="shared" si="65"/>
        <v>SDGbaseTRAv2_UrbAS_IRTv2PVAXafurn</v>
      </c>
      <c r="B2771" s="10" t="s">
        <v>221</v>
      </c>
      <c r="C2771" s="11" t="s">
        <v>283</v>
      </c>
      <c r="D2771" s="15" t="s">
        <v>212</v>
      </c>
      <c r="E2771" s="12" t="s">
        <v>63</v>
      </c>
      <c r="F2771" s="12">
        <v>1</v>
      </c>
      <c r="G2771" s="12">
        <v>1.19</v>
      </c>
      <c r="H2771" s="12">
        <v>1.17</v>
      </c>
      <c r="I2771" s="12">
        <v>1.17</v>
      </c>
      <c r="J2771" s="12">
        <v>1.1599999999999999</v>
      </c>
      <c r="K2771" s="12">
        <v>1.1499999999999999</v>
      </c>
      <c r="L2771" s="12">
        <v>1.1599999999999999</v>
      </c>
      <c r="M2771" s="12">
        <v>1.1599999999999999</v>
      </c>
      <c r="N2771" s="12">
        <v>1.1599999999999999</v>
      </c>
      <c r="O2771" s="12">
        <v>1.17</v>
      </c>
      <c r="P2771" s="12">
        <v>1.17</v>
      </c>
      <c r="Q2771" s="12">
        <v>1.1599999999999999</v>
      </c>
      <c r="R2771" s="12">
        <v>1.1599999999999999</v>
      </c>
      <c r="S2771" s="12">
        <v>1.17</v>
      </c>
      <c r="T2771" s="12">
        <v>1.17</v>
      </c>
      <c r="U2771" s="12">
        <v>1.18</v>
      </c>
      <c r="V2771" s="12">
        <v>1.18</v>
      </c>
      <c r="W2771" s="12">
        <v>1.19</v>
      </c>
      <c r="X2771" s="12">
        <v>1.19</v>
      </c>
      <c r="Y2771" s="12">
        <v>1.19</v>
      </c>
      <c r="Z2771" s="12">
        <v>1.17</v>
      </c>
      <c r="AA2771" s="12">
        <v>1.1599999999999999</v>
      </c>
      <c r="AB2771" s="12">
        <v>1.17</v>
      </c>
      <c r="AC2771" s="12">
        <v>1.17</v>
      </c>
      <c r="AD2771" s="12">
        <v>1.17</v>
      </c>
      <c r="AE2771" s="12">
        <v>1.17</v>
      </c>
      <c r="AF2771" s="12">
        <v>1.17</v>
      </c>
      <c r="AG2771" s="12">
        <v>1.18</v>
      </c>
      <c r="AH2771" s="12">
        <v>1.1499999999999999</v>
      </c>
      <c r="AI2771" s="12">
        <v>1.1200000000000001</v>
      </c>
      <c r="AJ2771" s="12">
        <v>1.1100000000000001</v>
      </c>
      <c r="AK2771" s="12">
        <v>1.0900000000000001</v>
      </c>
    </row>
    <row r="2772" spans="1:37" s="12" customFormat="1" x14ac:dyDescent="0.3">
      <c r="A2772" s="12" t="str">
        <f t="shared" si="65"/>
        <v>SDGbaseTRAv2_UrbAS_IRTv2PVAXaoman</v>
      </c>
      <c r="B2772" s="10" t="s">
        <v>221</v>
      </c>
      <c r="C2772" s="11" t="s">
        <v>283</v>
      </c>
      <c r="D2772" s="15" t="s">
        <v>212</v>
      </c>
      <c r="E2772" s="12" t="s">
        <v>64</v>
      </c>
      <c r="F2772" s="12">
        <v>1</v>
      </c>
      <c r="G2772" s="12">
        <v>1.1200000000000001</v>
      </c>
      <c r="H2772" s="12">
        <v>1.1000000000000001</v>
      </c>
      <c r="I2772" s="12">
        <v>1.06</v>
      </c>
      <c r="J2772" s="12">
        <v>1.05</v>
      </c>
      <c r="K2772" s="12">
        <v>1.05</v>
      </c>
      <c r="L2772" s="12">
        <v>1.05</v>
      </c>
      <c r="M2772" s="12">
        <v>1.06</v>
      </c>
      <c r="N2772" s="12">
        <v>1.06</v>
      </c>
      <c r="O2772" s="12">
        <v>1.1299999999999999</v>
      </c>
      <c r="P2772" s="12">
        <v>1.1200000000000001</v>
      </c>
      <c r="Q2772" s="12">
        <v>1.1000000000000001</v>
      </c>
      <c r="R2772" s="12">
        <v>1.0900000000000001</v>
      </c>
      <c r="S2772" s="12">
        <v>1.08</v>
      </c>
      <c r="T2772" s="12">
        <v>1.08</v>
      </c>
      <c r="U2772" s="12">
        <v>1.07</v>
      </c>
      <c r="V2772" s="12">
        <v>1.07</v>
      </c>
      <c r="W2772" s="12">
        <v>1.07</v>
      </c>
      <c r="X2772" s="12">
        <v>1.07</v>
      </c>
      <c r="Y2772" s="12">
        <v>1.06</v>
      </c>
      <c r="Z2772" s="12">
        <v>1.05</v>
      </c>
      <c r="AA2772" s="12">
        <v>1.04</v>
      </c>
      <c r="AB2772" s="12">
        <v>1.03</v>
      </c>
      <c r="AC2772" s="12">
        <v>1.03</v>
      </c>
      <c r="AD2772" s="12">
        <v>1.03</v>
      </c>
      <c r="AE2772" s="12">
        <v>1.03</v>
      </c>
      <c r="AF2772" s="12">
        <v>1.04</v>
      </c>
      <c r="AG2772" s="12">
        <v>1.05</v>
      </c>
      <c r="AH2772" s="12">
        <v>1.02</v>
      </c>
      <c r="AI2772" s="12">
        <v>1</v>
      </c>
      <c r="AJ2772" s="12">
        <v>0.99</v>
      </c>
      <c r="AK2772" s="12">
        <v>0.98</v>
      </c>
    </row>
    <row r="2773" spans="1:37" s="12" customFormat="1" x14ac:dyDescent="0.3">
      <c r="A2773" s="12" t="str">
        <f t="shared" si="65"/>
        <v>SDGbaseTRAv2_UrbAS_IRTv2PVAXaelec</v>
      </c>
      <c r="B2773" s="10" t="s">
        <v>221</v>
      </c>
      <c r="C2773" s="11" t="s">
        <v>283</v>
      </c>
      <c r="D2773" s="15" t="s">
        <v>212</v>
      </c>
      <c r="E2773" s="12" t="s">
        <v>65</v>
      </c>
      <c r="F2773" s="12">
        <v>1</v>
      </c>
      <c r="G2773" s="12">
        <v>1.1200000000000001</v>
      </c>
      <c r="H2773" s="12">
        <v>1</v>
      </c>
      <c r="I2773" s="12">
        <v>1.01</v>
      </c>
      <c r="J2773" s="12">
        <v>1.05</v>
      </c>
      <c r="K2773" s="12">
        <v>1.08</v>
      </c>
      <c r="L2773" s="12">
        <v>1.1000000000000001</v>
      </c>
      <c r="M2773" s="12">
        <v>1.08</v>
      </c>
      <c r="N2773" s="12">
        <v>1.06</v>
      </c>
      <c r="O2773" s="12">
        <v>1.05</v>
      </c>
      <c r="P2773" s="12">
        <v>1.06</v>
      </c>
      <c r="Q2773" s="12">
        <v>1.0900000000000001</v>
      </c>
      <c r="R2773" s="12">
        <v>1.1399999999999999</v>
      </c>
      <c r="S2773" s="12">
        <v>1.1499999999999999</v>
      </c>
      <c r="T2773" s="12">
        <v>1.17</v>
      </c>
      <c r="U2773" s="12">
        <v>1.18</v>
      </c>
      <c r="V2773" s="12">
        <v>1.18</v>
      </c>
      <c r="W2773" s="12">
        <v>1.19</v>
      </c>
      <c r="X2773" s="12">
        <v>1.19</v>
      </c>
      <c r="Y2773" s="12">
        <v>1.22</v>
      </c>
      <c r="Z2773" s="12">
        <v>1.24</v>
      </c>
      <c r="AA2773" s="12">
        <v>1.24</v>
      </c>
      <c r="AB2773" s="12">
        <v>1.25</v>
      </c>
      <c r="AC2773" s="12">
        <v>1.29</v>
      </c>
      <c r="AD2773" s="12">
        <v>1.33</v>
      </c>
      <c r="AE2773" s="12">
        <v>1.35</v>
      </c>
      <c r="AF2773" s="12">
        <v>1.36</v>
      </c>
      <c r="AG2773" s="12">
        <v>1.48</v>
      </c>
      <c r="AH2773" s="12">
        <v>1.6</v>
      </c>
      <c r="AI2773" s="12">
        <v>1.72</v>
      </c>
      <c r="AJ2773" s="12">
        <v>1.83</v>
      </c>
      <c r="AK2773" s="12">
        <v>1.93</v>
      </c>
    </row>
    <row r="2774" spans="1:37" s="12" customFormat="1" x14ac:dyDescent="0.3">
      <c r="A2774" s="12" t="str">
        <f t="shared" si="65"/>
        <v>SDGbaseTRAv2_UrbAS_IRTv2PVAXawatr</v>
      </c>
      <c r="B2774" s="10" t="s">
        <v>221</v>
      </c>
      <c r="C2774" s="11" t="s">
        <v>283</v>
      </c>
      <c r="D2774" s="15" t="s">
        <v>212</v>
      </c>
      <c r="E2774" s="12" t="s">
        <v>66</v>
      </c>
      <c r="F2774" s="12">
        <v>1</v>
      </c>
      <c r="G2774" s="12">
        <v>0.85</v>
      </c>
      <c r="H2774" s="12">
        <v>0.89</v>
      </c>
      <c r="I2774" s="12">
        <v>0.9</v>
      </c>
      <c r="J2774" s="12">
        <v>0.9</v>
      </c>
      <c r="K2774" s="12">
        <v>0.92</v>
      </c>
      <c r="L2774" s="12">
        <v>0.93</v>
      </c>
      <c r="M2774" s="12">
        <v>0.93</v>
      </c>
      <c r="N2774" s="12">
        <v>0.93</v>
      </c>
      <c r="O2774" s="12">
        <v>0.93</v>
      </c>
      <c r="P2774" s="12">
        <v>0.93</v>
      </c>
      <c r="Q2774" s="12">
        <v>0.93</v>
      </c>
      <c r="R2774" s="12">
        <v>0.95</v>
      </c>
      <c r="S2774" s="12">
        <v>0.96</v>
      </c>
      <c r="T2774" s="12">
        <v>0.97</v>
      </c>
      <c r="U2774" s="12">
        <v>0.97</v>
      </c>
      <c r="V2774" s="12">
        <v>0.97</v>
      </c>
      <c r="W2774" s="12">
        <v>0.98</v>
      </c>
      <c r="X2774" s="12">
        <v>0.98</v>
      </c>
      <c r="Y2774" s="12">
        <v>0.98</v>
      </c>
      <c r="Z2774" s="12">
        <v>0.96</v>
      </c>
      <c r="AA2774" s="12">
        <v>0.94</v>
      </c>
      <c r="AB2774" s="12">
        <v>0.96</v>
      </c>
      <c r="AC2774" s="12">
        <v>0.97</v>
      </c>
      <c r="AD2774" s="12">
        <v>0.97</v>
      </c>
      <c r="AE2774" s="12">
        <v>0.98</v>
      </c>
      <c r="AF2774" s="12">
        <v>0.98</v>
      </c>
      <c r="AG2774" s="12">
        <v>1</v>
      </c>
      <c r="AH2774" s="12">
        <v>1.02</v>
      </c>
      <c r="AI2774" s="12">
        <v>1.03</v>
      </c>
      <c r="AJ2774" s="12">
        <v>1.04</v>
      </c>
      <c r="AK2774" s="12">
        <v>1.05</v>
      </c>
    </row>
    <row r="2775" spans="1:37" s="12" customFormat="1" x14ac:dyDescent="0.3">
      <c r="A2775" s="12" t="str">
        <f t="shared" si="65"/>
        <v>SDGbaseTRAv2_UrbAS_IRTv2PVAXacons</v>
      </c>
      <c r="B2775" s="10" t="s">
        <v>221</v>
      </c>
      <c r="C2775" s="11" t="s">
        <v>283</v>
      </c>
      <c r="D2775" s="15" t="s">
        <v>212</v>
      </c>
      <c r="E2775" s="12" t="s">
        <v>67</v>
      </c>
      <c r="F2775" s="12">
        <v>1</v>
      </c>
      <c r="G2775" s="12">
        <v>1.1599999999999999</v>
      </c>
      <c r="H2775" s="12">
        <v>1.1299999999999999</v>
      </c>
      <c r="I2775" s="12">
        <v>1.1399999999999999</v>
      </c>
      <c r="J2775" s="12">
        <v>1.1599999999999999</v>
      </c>
      <c r="K2775" s="12">
        <v>1.1299999999999999</v>
      </c>
      <c r="L2775" s="12">
        <v>1.1100000000000001</v>
      </c>
      <c r="M2775" s="12">
        <v>1.1100000000000001</v>
      </c>
      <c r="N2775" s="12">
        <v>1.1100000000000001</v>
      </c>
      <c r="O2775" s="12">
        <v>1.1000000000000001</v>
      </c>
      <c r="P2775" s="12">
        <v>1.1000000000000001</v>
      </c>
      <c r="Q2775" s="12">
        <v>1.1000000000000001</v>
      </c>
      <c r="R2775" s="12">
        <v>1.0900000000000001</v>
      </c>
      <c r="S2775" s="12">
        <v>1.1000000000000001</v>
      </c>
      <c r="T2775" s="12">
        <v>1.1100000000000001</v>
      </c>
      <c r="U2775" s="12">
        <v>1.1100000000000001</v>
      </c>
      <c r="V2775" s="12">
        <v>1.1200000000000001</v>
      </c>
      <c r="W2775" s="12">
        <v>1.1299999999999999</v>
      </c>
      <c r="X2775" s="12">
        <v>1.1200000000000001</v>
      </c>
      <c r="Y2775" s="12">
        <v>1.1200000000000001</v>
      </c>
      <c r="Z2775" s="12">
        <v>1.1100000000000001</v>
      </c>
      <c r="AA2775" s="12">
        <v>1.1000000000000001</v>
      </c>
      <c r="AB2775" s="12">
        <v>1.1000000000000001</v>
      </c>
      <c r="AC2775" s="12">
        <v>1.1000000000000001</v>
      </c>
      <c r="AD2775" s="12">
        <v>1.1000000000000001</v>
      </c>
      <c r="AE2775" s="12">
        <v>1.1100000000000001</v>
      </c>
      <c r="AF2775" s="12">
        <v>1.1100000000000001</v>
      </c>
      <c r="AG2775" s="12">
        <v>1.1299999999999999</v>
      </c>
      <c r="AH2775" s="12">
        <v>1.1100000000000001</v>
      </c>
      <c r="AI2775" s="12">
        <v>1.1000000000000001</v>
      </c>
      <c r="AJ2775" s="12">
        <v>1.1000000000000001</v>
      </c>
      <c r="AK2775" s="12">
        <v>1.1000000000000001</v>
      </c>
    </row>
    <row r="2776" spans="1:37" s="12" customFormat="1" x14ac:dyDescent="0.3">
      <c r="A2776" s="12" t="str">
        <f t="shared" si="65"/>
        <v>SDGbaseTRAv2_UrbAS_IRTv2PVAXatrad</v>
      </c>
      <c r="B2776" s="10" t="s">
        <v>221</v>
      </c>
      <c r="C2776" s="11" t="s">
        <v>283</v>
      </c>
      <c r="D2776" s="15" t="s">
        <v>212</v>
      </c>
      <c r="E2776" s="12" t="s">
        <v>68</v>
      </c>
      <c r="F2776" s="12">
        <v>1</v>
      </c>
      <c r="G2776" s="12">
        <v>1.01</v>
      </c>
      <c r="H2776" s="12">
        <v>1.02</v>
      </c>
      <c r="I2776" s="12">
        <v>1.03</v>
      </c>
      <c r="J2776" s="12">
        <v>1.02</v>
      </c>
      <c r="K2776" s="12">
        <v>1.02</v>
      </c>
      <c r="L2776" s="12">
        <v>1.02</v>
      </c>
      <c r="M2776" s="12">
        <v>1.02</v>
      </c>
      <c r="N2776" s="12">
        <v>1.02</v>
      </c>
      <c r="O2776" s="12">
        <v>0.97</v>
      </c>
      <c r="P2776" s="12">
        <v>0.98</v>
      </c>
      <c r="Q2776" s="12">
        <v>0.99</v>
      </c>
      <c r="R2776" s="12">
        <v>1.01</v>
      </c>
      <c r="S2776" s="12">
        <v>1.02</v>
      </c>
      <c r="T2776" s="12">
        <v>1.03</v>
      </c>
      <c r="U2776" s="12">
        <v>1.04</v>
      </c>
      <c r="V2776" s="12">
        <v>1.05</v>
      </c>
      <c r="W2776" s="12">
        <v>1.05</v>
      </c>
      <c r="X2776" s="12">
        <v>1.05</v>
      </c>
      <c r="Y2776" s="12">
        <v>1.05</v>
      </c>
      <c r="Z2776" s="12">
        <v>1.03</v>
      </c>
      <c r="AA2776" s="12">
        <v>1.01</v>
      </c>
      <c r="AB2776" s="12">
        <v>1.01</v>
      </c>
      <c r="AC2776" s="12">
        <v>1.01</v>
      </c>
      <c r="AD2776" s="12">
        <v>1.01</v>
      </c>
      <c r="AE2776" s="12">
        <v>1.01</v>
      </c>
      <c r="AF2776" s="12">
        <v>1.02</v>
      </c>
      <c r="AG2776" s="12">
        <v>1.04</v>
      </c>
      <c r="AH2776" s="12">
        <v>1.02</v>
      </c>
      <c r="AI2776" s="12">
        <v>1</v>
      </c>
      <c r="AJ2776" s="12">
        <v>0.99</v>
      </c>
      <c r="AK2776" s="12">
        <v>0.98</v>
      </c>
    </row>
    <row r="2777" spans="1:37" s="12" customFormat="1" x14ac:dyDescent="0.3">
      <c r="A2777" s="12" t="str">
        <f t="shared" si="65"/>
        <v>SDGbaseTRAv2_UrbAS_IRTv2PVAXahotl</v>
      </c>
      <c r="B2777" s="10" t="s">
        <v>221</v>
      </c>
      <c r="C2777" s="11" t="s">
        <v>283</v>
      </c>
      <c r="D2777" s="15" t="s">
        <v>212</v>
      </c>
      <c r="E2777" s="12" t="s">
        <v>69</v>
      </c>
      <c r="F2777" s="12">
        <v>1</v>
      </c>
      <c r="G2777" s="12">
        <v>1.02</v>
      </c>
      <c r="H2777" s="12">
        <v>1.03</v>
      </c>
      <c r="I2777" s="12">
        <v>1.02</v>
      </c>
      <c r="J2777" s="12">
        <v>1.01</v>
      </c>
      <c r="K2777" s="12">
        <v>1.02</v>
      </c>
      <c r="L2777" s="12">
        <v>1.02</v>
      </c>
      <c r="M2777" s="12">
        <v>1.02</v>
      </c>
      <c r="N2777" s="12">
        <v>1.03</v>
      </c>
      <c r="O2777" s="12">
        <v>1.04</v>
      </c>
      <c r="P2777" s="12">
        <v>1.03</v>
      </c>
      <c r="Q2777" s="12">
        <v>1.03</v>
      </c>
      <c r="R2777" s="12">
        <v>1.04</v>
      </c>
      <c r="S2777" s="12">
        <v>1.05</v>
      </c>
      <c r="T2777" s="12">
        <v>1.06</v>
      </c>
      <c r="U2777" s="12">
        <v>1.06</v>
      </c>
      <c r="V2777" s="12">
        <v>1.06</v>
      </c>
      <c r="W2777" s="12">
        <v>1.07</v>
      </c>
      <c r="X2777" s="12">
        <v>1.07</v>
      </c>
      <c r="Y2777" s="12">
        <v>1.07</v>
      </c>
      <c r="Z2777" s="12">
        <v>1.06</v>
      </c>
      <c r="AA2777" s="12">
        <v>1.05</v>
      </c>
      <c r="AB2777" s="12">
        <v>1.05</v>
      </c>
      <c r="AC2777" s="12">
        <v>1.05</v>
      </c>
      <c r="AD2777" s="12">
        <v>1.05</v>
      </c>
      <c r="AE2777" s="12">
        <v>1.05</v>
      </c>
      <c r="AF2777" s="12">
        <v>1.05</v>
      </c>
      <c r="AG2777" s="12">
        <v>1.06</v>
      </c>
      <c r="AH2777" s="12">
        <v>1.06</v>
      </c>
      <c r="AI2777" s="12">
        <v>1.06</v>
      </c>
      <c r="AJ2777" s="12">
        <v>1.05</v>
      </c>
      <c r="AK2777" s="12">
        <v>1.05</v>
      </c>
    </row>
    <row r="2778" spans="1:37" s="12" customFormat="1" x14ac:dyDescent="0.3">
      <c r="A2778" s="12" t="str">
        <f t="shared" si="65"/>
        <v>SDGbaseTRAv2_UrbAS_IRTv2PVAXaltrp-p</v>
      </c>
      <c r="B2778" s="10" t="s">
        <v>221</v>
      </c>
      <c r="C2778" s="11" t="s">
        <v>283</v>
      </c>
      <c r="D2778" s="15" t="s">
        <v>212</v>
      </c>
      <c r="E2778" s="12" t="s">
        <v>70</v>
      </c>
      <c r="F2778" s="12">
        <v>1</v>
      </c>
      <c r="G2778" s="12">
        <v>0.98</v>
      </c>
      <c r="H2778" s="12">
        <v>0.96</v>
      </c>
      <c r="I2778" s="12">
        <v>0.96</v>
      </c>
      <c r="J2778" s="12">
        <v>0.96</v>
      </c>
      <c r="K2778" s="12">
        <v>0.96</v>
      </c>
      <c r="L2778" s="12">
        <v>0.96</v>
      </c>
      <c r="M2778" s="12">
        <v>0.96</v>
      </c>
      <c r="N2778" s="12">
        <v>0.97</v>
      </c>
      <c r="O2778" s="12">
        <v>0.99</v>
      </c>
      <c r="P2778" s="12">
        <v>0.99</v>
      </c>
      <c r="Q2778" s="12">
        <v>1</v>
      </c>
      <c r="R2778" s="12">
        <v>1.01</v>
      </c>
      <c r="S2778" s="12">
        <v>1.02</v>
      </c>
      <c r="T2778" s="12">
        <v>1.02</v>
      </c>
      <c r="U2778" s="12">
        <v>1.02</v>
      </c>
      <c r="V2778" s="12">
        <v>1.03</v>
      </c>
      <c r="W2778" s="12">
        <v>1.03</v>
      </c>
      <c r="X2778" s="12">
        <v>1.03</v>
      </c>
      <c r="Y2778" s="12">
        <v>1.03</v>
      </c>
      <c r="Z2778" s="12">
        <v>1.01</v>
      </c>
      <c r="AA2778" s="12">
        <v>1</v>
      </c>
      <c r="AB2778" s="12">
        <v>1</v>
      </c>
      <c r="AC2778" s="12">
        <v>1</v>
      </c>
      <c r="AD2778" s="12">
        <v>0.99</v>
      </c>
      <c r="AE2778" s="12">
        <v>0.98</v>
      </c>
      <c r="AF2778" s="12">
        <v>0.98</v>
      </c>
      <c r="AG2778" s="12">
        <v>0.98</v>
      </c>
      <c r="AH2778" s="12">
        <v>0.99</v>
      </c>
      <c r="AI2778" s="12">
        <v>0.99</v>
      </c>
      <c r="AJ2778" s="12">
        <v>1</v>
      </c>
      <c r="AK2778" s="12">
        <v>1</v>
      </c>
    </row>
    <row r="2779" spans="1:37" s="12" customFormat="1" x14ac:dyDescent="0.3">
      <c r="A2779" s="12" t="str">
        <f t="shared" si="65"/>
        <v>SDGbaseTRAv2_UrbAS_IRTv2PVAXaltrp-f</v>
      </c>
      <c r="B2779" s="10" t="s">
        <v>221</v>
      </c>
      <c r="C2779" s="11" t="s">
        <v>283</v>
      </c>
      <c r="D2779" s="15" t="s">
        <v>212</v>
      </c>
      <c r="E2779" s="12" t="s">
        <v>71</v>
      </c>
      <c r="F2779" s="12">
        <v>1</v>
      </c>
      <c r="G2779" s="12">
        <v>0.94</v>
      </c>
      <c r="H2779" s="12">
        <v>0.94</v>
      </c>
      <c r="I2779" s="12">
        <v>1.01</v>
      </c>
      <c r="J2779" s="12">
        <v>1.07</v>
      </c>
      <c r="K2779" s="12">
        <v>1.05</v>
      </c>
      <c r="L2779" s="12">
        <v>1.04</v>
      </c>
      <c r="M2779" s="12">
        <v>1.04</v>
      </c>
      <c r="N2779" s="12">
        <v>1.05</v>
      </c>
      <c r="O2779" s="12">
        <v>1.07</v>
      </c>
      <c r="P2779" s="12">
        <v>1.1000000000000001</v>
      </c>
      <c r="Q2779" s="12">
        <v>1.1399999999999999</v>
      </c>
      <c r="R2779" s="12">
        <v>1.07</v>
      </c>
      <c r="S2779" s="12">
        <v>1.03</v>
      </c>
      <c r="T2779" s="12">
        <v>1.01</v>
      </c>
      <c r="U2779" s="12">
        <v>1.01</v>
      </c>
      <c r="V2779" s="12">
        <v>1.02</v>
      </c>
      <c r="W2779" s="12">
        <v>1.01</v>
      </c>
      <c r="X2779" s="12">
        <v>1.01</v>
      </c>
      <c r="Y2779" s="12">
        <v>1.01</v>
      </c>
      <c r="Z2779" s="12">
        <v>0.97</v>
      </c>
      <c r="AA2779" s="12">
        <v>0.93</v>
      </c>
      <c r="AB2779" s="12">
        <v>0.99</v>
      </c>
      <c r="AC2779" s="12">
        <v>1.01</v>
      </c>
      <c r="AD2779" s="12">
        <v>1</v>
      </c>
      <c r="AE2779" s="12">
        <v>0.99</v>
      </c>
      <c r="AF2779" s="12">
        <v>0.98</v>
      </c>
      <c r="AG2779" s="12">
        <v>1.06</v>
      </c>
      <c r="AH2779" s="12">
        <v>1.07</v>
      </c>
      <c r="AI2779" s="12">
        <v>1.08</v>
      </c>
      <c r="AJ2779" s="12">
        <v>1.0900000000000001</v>
      </c>
      <c r="AK2779" s="12">
        <v>1.1000000000000001</v>
      </c>
    </row>
    <row r="2780" spans="1:37" s="12" customFormat="1" x14ac:dyDescent="0.3">
      <c r="A2780" s="12" t="str">
        <f t="shared" si="65"/>
        <v>SDGbaseTRAv2_UrbAS_IRTv2PVAXaotrp-p</v>
      </c>
      <c r="B2780" s="10" t="s">
        <v>221</v>
      </c>
      <c r="C2780" s="11" t="s">
        <v>283</v>
      </c>
      <c r="D2780" s="15" t="s">
        <v>212</v>
      </c>
      <c r="E2780" s="12" t="s">
        <v>72</v>
      </c>
      <c r="F2780" s="12">
        <v>1</v>
      </c>
      <c r="G2780" s="12">
        <v>1.08</v>
      </c>
      <c r="H2780" s="12">
        <v>1.08</v>
      </c>
      <c r="I2780" s="12">
        <v>1.0900000000000001</v>
      </c>
      <c r="J2780" s="12">
        <v>1.0900000000000001</v>
      </c>
      <c r="K2780" s="12">
        <v>1.07</v>
      </c>
      <c r="L2780" s="12">
        <v>1.05</v>
      </c>
      <c r="M2780" s="12">
        <v>1.03</v>
      </c>
      <c r="N2780" s="12">
        <v>1.01</v>
      </c>
      <c r="O2780" s="12">
        <v>0.96</v>
      </c>
      <c r="P2780" s="12">
        <v>0.96</v>
      </c>
      <c r="Q2780" s="12">
        <v>0.97</v>
      </c>
      <c r="R2780" s="12">
        <v>0.98</v>
      </c>
      <c r="S2780" s="12">
        <v>0.99</v>
      </c>
      <c r="T2780" s="12">
        <v>1</v>
      </c>
      <c r="U2780" s="12">
        <v>1</v>
      </c>
      <c r="V2780" s="12">
        <v>1</v>
      </c>
      <c r="W2780" s="12">
        <v>1</v>
      </c>
      <c r="X2780" s="12">
        <v>1</v>
      </c>
      <c r="Y2780" s="12">
        <v>0.99</v>
      </c>
      <c r="Z2780" s="12">
        <v>0.96</v>
      </c>
      <c r="AA2780" s="12">
        <v>0.94</v>
      </c>
      <c r="AB2780" s="12">
        <v>0.95</v>
      </c>
      <c r="AC2780" s="12">
        <v>0.95</v>
      </c>
      <c r="AD2780" s="12">
        <v>0.95</v>
      </c>
      <c r="AE2780" s="12">
        <v>0.95</v>
      </c>
      <c r="AF2780" s="12">
        <v>0.95</v>
      </c>
      <c r="AG2780" s="12">
        <v>0.98</v>
      </c>
      <c r="AH2780" s="12">
        <v>0.98</v>
      </c>
      <c r="AI2780" s="12">
        <v>0.99</v>
      </c>
      <c r="AJ2780" s="12">
        <v>1.01</v>
      </c>
      <c r="AK2780" s="12">
        <v>1.02</v>
      </c>
    </row>
    <row r="2781" spans="1:37" s="12" customFormat="1" x14ac:dyDescent="0.3">
      <c r="A2781" s="12" t="str">
        <f t="shared" si="65"/>
        <v>SDGbaseTRAv2_UrbAS_IRTv2PVAXaotrp-f</v>
      </c>
      <c r="B2781" s="10" t="s">
        <v>221</v>
      </c>
      <c r="C2781" s="11" t="s">
        <v>283</v>
      </c>
      <c r="D2781" s="15" t="s">
        <v>212</v>
      </c>
      <c r="E2781" s="12" t="s">
        <v>73</v>
      </c>
      <c r="F2781" s="12">
        <v>1</v>
      </c>
      <c r="G2781" s="12">
        <v>1.01</v>
      </c>
      <c r="H2781" s="12">
        <v>1.02</v>
      </c>
      <c r="I2781" s="12">
        <v>1.02</v>
      </c>
      <c r="J2781" s="12">
        <v>1.02</v>
      </c>
      <c r="K2781" s="12">
        <v>1.01</v>
      </c>
      <c r="L2781" s="12">
        <v>1</v>
      </c>
      <c r="M2781" s="12">
        <v>0.99</v>
      </c>
      <c r="N2781" s="12">
        <v>1</v>
      </c>
      <c r="O2781" s="12">
        <v>0.98</v>
      </c>
      <c r="P2781" s="12">
        <v>0.99</v>
      </c>
      <c r="Q2781" s="12">
        <v>1.01</v>
      </c>
      <c r="R2781" s="12">
        <v>1.02</v>
      </c>
      <c r="S2781" s="12">
        <v>1.01</v>
      </c>
      <c r="T2781" s="12">
        <v>1.01</v>
      </c>
      <c r="U2781" s="12">
        <v>1.01</v>
      </c>
      <c r="V2781" s="12">
        <v>1.02</v>
      </c>
      <c r="W2781" s="12">
        <v>1.01</v>
      </c>
      <c r="X2781" s="12">
        <v>1.01</v>
      </c>
      <c r="Y2781" s="12">
        <v>1.01</v>
      </c>
      <c r="Z2781" s="12">
        <v>1</v>
      </c>
      <c r="AA2781" s="12">
        <v>0.98</v>
      </c>
      <c r="AB2781" s="12">
        <v>0.99</v>
      </c>
      <c r="AC2781" s="12">
        <v>0.99</v>
      </c>
      <c r="AD2781" s="12">
        <v>1</v>
      </c>
      <c r="AE2781" s="12">
        <v>1</v>
      </c>
      <c r="AF2781" s="12">
        <v>0.99</v>
      </c>
      <c r="AG2781" s="12">
        <v>1.01</v>
      </c>
      <c r="AH2781" s="12">
        <v>1</v>
      </c>
      <c r="AI2781" s="12">
        <v>1.01</v>
      </c>
      <c r="AJ2781" s="12">
        <v>1.01</v>
      </c>
      <c r="AK2781" s="12">
        <v>1.02</v>
      </c>
    </row>
    <row r="2782" spans="1:37" s="12" customFormat="1" x14ac:dyDescent="0.3">
      <c r="A2782" s="12" t="str">
        <f t="shared" si="65"/>
        <v>SDGbaseTRAv2_UrbAS_IRTv2PVAXaprtr</v>
      </c>
      <c r="B2782" s="10" t="s">
        <v>221</v>
      </c>
      <c r="C2782" s="11" t="s">
        <v>283</v>
      </c>
      <c r="D2782" s="15" t="s">
        <v>212</v>
      </c>
      <c r="E2782" s="12" t="s">
        <v>74</v>
      </c>
      <c r="F2782" s="12">
        <v>1</v>
      </c>
      <c r="G2782" s="12">
        <v>1.02</v>
      </c>
      <c r="H2782" s="12">
        <v>1.02</v>
      </c>
      <c r="I2782" s="12">
        <v>1.01</v>
      </c>
      <c r="J2782" s="12">
        <v>0.99</v>
      </c>
      <c r="K2782" s="12">
        <v>0.98</v>
      </c>
      <c r="L2782" s="12">
        <v>0.98</v>
      </c>
      <c r="M2782" s="12">
        <v>0.98</v>
      </c>
      <c r="N2782" s="12">
        <v>0.99</v>
      </c>
      <c r="O2782" s="12">
        <v>0.97</v>
      </c>
      <c r="P2782" s="12">
        <v>0.98</v>
      </c>
      <c r="Q2782" s="12">
        <v>0.99</v>
      </c>
      <c r="R2782" s="12">
        <v>1</v>
      </c>
      <c r="S2782" s="12">
        <v>1.01</v>
      </c>
      <c r="T2782" s="12">
        <v>1.02</v>
      </c>
      <c r="U2782" s="12">
        <v>1.03</v>
      </c>
      <c r="V2782" s="12">
        <v>1.04</v>
      </c>
      <c r="W2782" s="12">
        <v>1.05</v>
      </c>
      <c r="X2782" s="12">
        <v>1.05</v>
      </c>
      <c r="Y2782" s="12">
        <v>1.05</v>
      </c>
      <c r="Z2782" s="12">
        <v>1.03</v>
      </c>
      <c r="AA2782" s="12">
        <v>1.02</v>
      </c>
      <c r="AB2782" s="12">
        <v>1.03</v>
      </c>
      <c r="AC2782" s="12">
        <v>1.03</v>
      </c>
      <c r="AD2782" s="12">
        <v>1.03</v>
      </c>
      <c r="AE2782" s="12">
        <v>1.03</v>
      </c>
      <c r="AF2782" s="12">
        <v>1.03</v>
      </c>
      <c r="AG2782" s="12">
        <v>1.05</v>
      </c>
      <c r="AH2782" s="12">
        <v>1.01</v>
      </c>
      <c r="AI2782" s="12">
        <v>0.99</v>
      </c>
      <c r="AJ2782" s="12">
        <v>0.97</v>
      </c>
      <c r="AK2782" s="12">
        <v>0.96</v>
      </c>
    </row>
    <row r="2783" spans="1:37" s="12" customFormat="1" x14ac:dyDescent="0.3">
      <c r="A2783" s="12" t="str">
        <f t="shared" si="65"/>
        <v>SDGbaseTRAv2_UrbAS_IRTv2PVAXatrps</v>
      </c>
      <c r="B2783" s="10" t="s">
        <v>221</v>
      </c>
      <c r="C2783" s="11" t="s">
        <v>283</v>
      </c>
      <c r="D2783" s="15" t="s">
        <v>212</v>
      </c>
      <c r="E2783" s="12" t="s">
        <v>75</v>
      </c>
      <c r="F2783" s="12">
        <v>1</v>
      </c>
      <c r="G2783" s="12">
        <v>1</v>
      </c>
      <c r="H2783" s="12">
        <v>1</v>
      </c>
      <c r="I2783" s="12">
        <v>0.99</v>
      </c>
      <c r="J2783" s="12">
        <v>0.99</v>
      </c>
      <c r="K2783" s="12">
        <v>1</v>
      </c>
      <c r="L2783" s="12">
        <v>1</v>
      </c>
      <c r="M2783" s="12">
        <v>1</v>
      </c>
      <c r="N2783" s="12">
        <v>1</v>
      </c>
      <c r="O2783" s="12">
        <v>0.99</v>
      </c>
      <c r="P2783" s="12">
        <v>0.99</v>
      </c>
      <c r="Q2783" s="12">
        <v>0.98</v>
      </c>
      <c r="R2783" s="12">
        <v>0.99</v>
      </c>
      <c r="S2783" s="12">
        <v>1.01</v>
      </c>
      <c r="T2783" s="12">
        <v>1.01</v>
      </c>
      <c r="U2783" s="12">
        <v>1.02</v>
      </c>
      <c r="V2783" s="12">
        <v>1.03</v>
      </c>
      <c r="W2783" s="12">
        <v>1.03</v>
      </c>
      <c r="X2783" s="12">
        <v>1.03</v>
      </c>
      <c r="Y2783" s="12">
        <v>1.03</v>
      </c>
      <c r="Z2783" s="12">
        <v>1.02</v>
      </c>
      <c r="AA2783" s="12">
        <v>1</v>
      </c>
      <c r="AB2783" s="12">
        <v>1.03</v>
      </c>
      <c r="AC2783" s="12">
        <v>1.05</v>
      </c>
      <c r="AD2783" s="12">
        <v>1.06</v>
      </c>
      <c r="AE2783" s="12">
        <v>1.06</v>
      </c>
      <c r="AF2783" s="12">
        <v>1.06</v>
      </c>
      <c r="AG2783" s="12">
        <v>1.08</v>
      </c>
      <c r="AH2783" s="12">
        <v>1.08</v>
      </c>
      <c r="AI2783" s="12">
        <v>1.08</v>
      </c>
      <c r="AJ2783" s="12">
        <v>1.08</v>
      </c>
      <c r="AK2783" s="12">
        <v>1.08</v>
      </c>
    </row>
    <row r="2784" spans="1:37" s="12" customFormat="1" x14ac:dyDescent="0.3">
      <c r="A2784" s="12" t="str">
        <f t="shared" ref="A2784:A2788" si="66">_xlfn.CONCAT(C2784,D2784,E2784)</f>
        <v>SDGbaseTRAv2_UrbAS_IRTv2PVAXacomm</v>
      </c>
      <c r="B2784" s="10" t="s">
        <v>221</v>
      </c>
      <c r="C2784" s="11" t="s">
        <v>283</v>
      </c>
      <c r="D2784" s="15" t="s">
        <v>212</v>
      </c>
      <c r="E2784" s="12" t="s">
        <v>76</v>
      </c>
      <c r="F2784" s="12">
        <v>1</v>
      </c>
      <c r="G2784" s="12">
        <v>0.88</v>
      </c>
      <c r="H2784" s="12">
        <v>0.92</v>
      </c>
      <c r="I2784" s="12">
        <v>0.93</v>
      </c>
      <c r="J2784" s="12">
        <v>0.93</v>
      </c>
      <c r="K2784" s="12">
        <v>0.94</v>
      </c>
      <c r="L2784" s="12">
        <v>0.95</v>
      </c>
      <c r="M2784" s="12">
        <v>0.96</v>
      </c>
      <c r="N2784" s="12">
        <v>0.96</v>
      </c>
      <c r="O2784" s="12">
        <v>0.96</v>
      </c>
      <c r="P2784" s="12">
        <v>0.96</v>
      </c>
      <c r="Q2784" s="12">
        <v>0.96</v>
      </c>
      <c r="R2784" s="12">
        <v>0.97</v>
      </c>
      <c r="S2784" s="12">
        <v>0.98</v>
      </c>
      <c r="T2784" s="12">
        <v>0.99</v>
      </c>
      <c r="U2784" s="12">
        <v>0.99</v>
      </c>
      <c r="V2784" s="12">
        <v>0.99</v>
      </c>
      <c r="W2784" s="12">
        <v>1</v>
      </c>
      <c r="X2784" s="12">
        <v>1</v>
      </c>
      <c r="Y2784" s="12">
        <v>1</v>
      </c>
      <c r="Z2784" s="12">
        <v>0.99</v>
      </c>
      <c r="AA2784" s="12">
        <v>0.97</v>
      </c>
      <c r="AB2784" s="12">
        <v>0.97</v>
      </c>
      <c r="AC2784" s="12">
        <v>0.97</v>
      </c>
      <c r="AD2784" s="12">
        <v>0.98</v>
      </c>
      <c r="AE2784" s="12">
        <v>0.98</v>
      </c>
      <c r="AF2784" s="12">
        <v>0.98</v>
      </c>
      <c r="AG2784" s="12">
        <v>1</v>
      </c>
      <c r="AH2784" s="12">
        <v>1</v>
      </c>
      <c r="AI2784" s="12">
        <v>1</v>
      </c>
      <c r="AJ2784" s="12">
        <v>1</v>
      </c>
      <c r="AK2784" s="12">
        <v>1</v>
      </c>
    </row>
    <row r="2785" spans="1:37" s="12" customFormat="1" x14ac:dyDescent="0.3">
      <c r="A2785" s="12" t="str">
        <f t="shared" si="66"/>
        <v>SDGbaseTRAv2_UrbAS_IRTv2PVAXafsrv</v>
      </c>
      <c r="B2785" s="10" t="s">
        <v>221</v>
      </c>
      <c r="C2785" s="11" t="s">
        <v>283</v>
      </c>
      <c r="D2785" s="15" t="s">
        <v>212</v>
      </c>
      <c r="E2785" s="12" t="s">
        <v>77</v>
      </c>
      <c r="F2785" s="12">
        <v>1</v>
      </c>
      <c r="G2785" s="12">
        <v>0.96</v>
      </c>
      <c r="H2785" s="12">
        <v>0.97</v>
      </c>
      <c r="I2785" s="12">
        <v>0.97</v>
      </c>
      <c r="J2785" s="12">
        <v>0.97</v>
      </c>
      <c r="K2785" s="12">
        <v>0.97</v>
      </c>
      <c r="L2785" s="12">
        <v>0.98</v>
      </c>
      <c r="M2785" s="12">
        <v>0.98</v>
      </c>
      <c r="N2785" s="12">
        <v>0.98</v>
      </c>
      <c r="O2785" s="12">
        <v>0.98</v>
      </c>
      <c r="P2785" s="12">
        <v>0.98</v>
      </c>
      <c r="Q2785" s="12">
        <v>0.98</v>
      </c>
      <c r="R2785" s="12">
        <v>0.99</v>
      </c>
      <c r="S2785" s="12">
        <v>1</v>
      </c>
      <c r="T2785" s="12">
        <v>1.01</v>
      </c>
      <c r="U2785" s="12">
        <v>1.01</v>
      </c>
      <c r="V2785" s="12">
        <v>1.02</v>
      </c>
      <c r="W2785" s="12">
        <v>1.02</v>
      </c>
      <c r="X2785" s="12">
        <v>1.03</v>
      </c>
      <c r="Y2785" s="12">
        <v>1.03</v>
      </c>
      <c r="Z2785" s="12">
        <v>1.02</v>
      </c>
      <c r="AA2785" s="12">
        <v>1.01</v>
      </c>
      <c r="AB2785" s="12">
        <v>1.01</v>
      </c>
      <c r="AC2785" s="12">
        <v>1.01</v>
      </c>
      <c r="AD2785" s="12">
        <v>1.01</v>
      </c>
      <c r="AE2785" s="12">
        <v>1.01</v>
      </c>
      <c r="AF2785" s="12">
        <v>1.01</v>
      </c>
      <c r="AG2785" s="12">
        <v>1.03</v>
      </c>
      <c r="AH2785" s="12">
        <v>1.01</v>
      </c>
      <c r="AI2785" s="12">
        <v>1</v>
      </c>
      <c r="AJ2785" s="12">
        <v>0.99</v>
      </c>
      <c r="AK2785" s="12">
        <v>0.99</v>
      </c>
    </row>
    <row r="2786" spans="1:37" s="12" customFormat="1" x14ac:dyDescent="0.3">
      <c r="A2786" s="12" t="str">
        <f t="shared" si="66"/>
        <v>SDGbaseTRAv2_UrbAS_IRTv2PVAXabsrv</v>
      </c>
      <c r="B2786" s="10" t="s">
        <v>221</v>
      </c>
      <c r="C2786" s="11" t="s">
        <v>283</v>
      </c>
      <c r="D2786" s="15" t="s">
        <v>212</v>
      </c>
      <c r="E2786" s="12" t="s">
        <v>78</v>
      </c>
      <c r="F2786" s="12">
        <v>1</v>
      </c>
      <c r="G2786" s="12">
        <v>0.89</v>
      </c>
      <c r="H2786" s="12">
        <v>0.91</v>
      </c>
      <c r="I2786" s="12">
        <v>0.92</v>
      </c>
      <c r="J2786" s="12">
        <v>0.92</v>
      </c>
      <c r="K2786" s="12">
        <v>0.93</v>
      </c>
      <c r="L2786" s="12">
        <v>0.94</v>
      </c>
      <c r="M2786" s="12">
        <v>0.95</v>
      </c>
      <c r="N2786" s="12">
        <v>0.95</v>
      </c>
      <c r="O2786" s="12">
        <v>0.95</v>
      </c>
      <c r="P2786" s="12">
        <v>0.95</v>
      </c>
      <c r="Q2786" s="12">
        <v>0.95</v>
      </c>
      <c r="R2786" s="12">
        <v>0.96</v>
      </c>
      <c r="S2786" s="12">
        <v>0.97</v>
      </c>
      <c r="T2786" s="12">
        <v>0.98</v>
      </c>
      <c r="U2786" s="12">
        <v>0.98</v>
      </c>
      <c r="V2786" s="12">
        <v>0.99</v>
      </c>
      <c r="W2786" s="12">
        <v>0.99</v>
      </c>
      <c r="X2786" s="12">
        <v>1</v>
      </c>
      <c r="Y2786" s="12">
        <v>1</v>
      </c>
      <c r="Z2786" s="12">
        <v>0.98</v>
      </c>
      <c r="AA2786" s="12">
        <v>0.97</v>
      </c>
      <c r="AB2786" s="12">
        <v>0.97</v>
      </c>
      <c r="AC2786" s="12">
        <v>0.97</v>
      </c>
      <c r="AD2786" s="12">
        <v>0.97</v>
      </c>
      <c r="AE2786" s="12">
        <v>0.97</v>
      </c>
      <c r="AF2786" s="12">
        <v>0.97</v>
      </c>
      <c r="AG2786" s="12">
        <v>0.99</v>
      </c>
      <c r="AH2786" s="12">
        <v>0.99</v>
      </c>
      <c r="AI2786" s="12">
        <v>0.99</v>
      </c>
      <c r="AJ2786" s="12">
        <v>0.99</v>
      </c>
      <c r="AK2786" s="12">
        <v>0.99</v>
      </c>
    </row>
    <row r="2787" spans="1:37" s="12" customFormat="1" x14ac:dyDescent="0.3">
      <c r="A2787" s="12" t="str">
        <f t="shared" si="66"/>
        <v>SDGbaseTRAv2_UrbAS_IRTv2PVAXagsrv</v>
      </c>
      <c r="B2787" s="10" t="s">
        <v>221</v>
      </c>
      <c r="C2787" s="11" t="s">
        <v>283</v>
      </c>
      <c r="D2787" s="15" t="s">
        <v>212</v>
      </c>
      <c r="E2787" s="12" t="s">
        <v>79</v>
      </c>
      <c r="F2787" s="12">
        <v>1</v>
      </c>
      <c r="G2787" s="12">
        <v>1.01</v>
      </c>
      <c r="H2787" s="12">
        <v>1.02</v>
      </c>
      <c r="I2787" s="12">
        <v>1.02</v>
      </c>
      <c r="J2787" s="12">
        <v>1.01</v>
      </c>
      <c r="K2787" s="12">
        <v>1.02</v>
      </c>
      <c r="L2787" s="12">
        <v>1.02</v>
      </c>
      <c r="M2787" s="12">
        <v>1.03</v>
      </c>
      <c r="N2787" s="12">
        <v>1.03</v>
      </c>
      <c r="O2787" s="12">
        <v>1.02</v>
      </c>
      <c r="P2787" s="12">
        <v>1.02</v>
      </c>
      <c r="Q2787" s="12">
        <v>1.02</v>
      </c>
      <c r="R2787" s="12">
        <v>1.03</v>
      </c>
      <c r="S2787" s="12">
        <v>1.04</v>
      </c>
      <c r="T2787" s="12">
        <v>1.04</v>
      </c>
      <c r="U2787" s="12">
        <v>1.04</v>
      </c>
      <c r="V2787" s="12">
        <v>1.05</v>
      </c>
      <c r="W2787" s="12">
        <v>1.05</v>
      </c>
      <c r="X2787" s="12">
        <v>1.06</v>
      </c>
      <c r="Y2787" s="12">
        <v>1.05</v>
      </c>
      <c r="Z2787" s="12">
        <v>1.04</v>
      </c>
      <c r="AA2787" s="12">
        <v>1.03</v>
      </c>
      <c r="AB2787" s="12">
        <v>1.04</v>
      </c>
      <c r="AC2787" s="12">
        <v>1.04</v>
      </c>
      <c r="AD2787" s="12">
        <v>1.04</v>
      </c>
      <c r="AE2787" s="12">
        <v>1.04</v>
      </c>
      <c r="AF2787" s="12">
        <v>1.04</v>
      </c>
      <c r="AG2787" s="12">
        <v>1.05</v>
      </c>
      <c r="AH2787" s="12">
        <v>1.03</v>
      </c>
      <c r="AI2787" s="12">
        <v>1.01</v>
      </c>
      <c r="AJ2787" s="12">
        <v>0.99</v>
      </c>
      <c r="AK2787" s="12">
        <v>0.98</v>
      </c>
    </row>
    <row r="2788" spans="1:37" s="12" customFormat="1" x14ac:dyDescent="0.3">
      <c r="A2788" s="12" t="str">
        <f t="shared" si="66"/>
        <v>SDGbaseTRAv2_UrbAS_IRTv2PVAXaosrv</v>
      </c>
      <c r="B2788" s="10" t="s">
        <v>221</v>
      </c>
      <c r="C2788" s="11" t="s">
        <v>283</v>
      </c>
      <c r="D2788" s="15" t="s">
        <v>212</v>
      </c>
      <c r="E2788" s="12" t="s">
        <v>80</v>
      </c>
      <c r="F2788" s="12">
        <v>1</v>
      </c>
      <c r="G2788" s="12">
        <v>1.1399999999999999</v>
      </c>
      <c r="H2788" s="12">
        <v>1.1200000000000001</v>
      </c>
      <c r="I2788" s="12">
        <v>1.1000000000000001</v>
      </c>
      <c r="J2788" s="12">
        <v>1.0900000000000001</v>
      </c>
      <c r="K2788" s="12">
        <v>1.0900000000000001</v>
      </c>
      <c r="L2788" s="12">
        <v>1.0900000000000001</v>
      </c>
      <c r="M2788" s="12">
        <v>1.0900000000000001</v>
      </c>
      <c r="N2788" s="12">
        <v>1.0900000000000001</v>
      </c>
      <c r="O2788" s="12">
        <v>1.08</v>
      </c>
      <c r="P2788" s="12">
        <v>1.0900000000000001</v>
      </c>
      <c r="Q2788" s="12">
        <v>1.0900000000000001</v>
      </c>
      <c r="R2788" s="12">
        <v>1.1000000000000001</v>
      </c>
      <c r="S2788" s="12">
        <v>1.1100000000000001</v>
      </c>
      <c r="T2788" s="12">
        <v>1.1200000000000001</v>
      </c>
      <c r="U2788" s="12">
        <v>1.1200000000000001</v>
      </c>
      <c r="V2788" s="12">
        <v>1.1200000000000001</v>
      </c>
      <c r="W2788" s="12">
        <v>1.1299999999999999</v>
      </c>
      <c r="X2788" s="12">
        <v>1.1299999999999999</v>
      </c>
      <c r="Y2788" s="12">
        <v>1.1399999999999999</v>
      </c>
      <c r="Z2788" s="12">
        <v>1.1200000000000001</v>
      </c>
      <c r="AA2788" s="12">
        <v>1.1100000000000001</v>
      </c>
      <c r="AB2788" s="12">
        <v>1.1100000000000001</v>
      </c>
      <c r="AC2788" s="12">
        <v>1.1100000000000001</v>
      </c>
      <c r="AD2788" s="12">
        <v>1.1100000000000001</v>
      </c>
      <c r="AE2788" s="12">
        <v>1.1100000000000001</v>
      </c>
      <c r="AF2788" s="12">
        <v>1.1100000000000001</v>
      </c>
      <c r="AG2788" s="12">
        <v>1.1299999999999999</v>
      </c>
      <c r="AH2788" s="12">
        <v>1.1299999999999999</v>
      </c>
      <c r="AI2788" s="12">
        <v>1.1299999999999999</v>
      </c>
      <c r="AJ2788" s="12">
        <v>1.1299999999999999</v>
      </c>
      <c r="AK2788" s="12">
        <v>1.1200000000000001</v>
      </c>
    </row>
    <row r="2789" spans="1:37" x14ac:dyDescent="0.3">
      <c r="A2789" s="12" t="str">
        <f t="shared" ref="A2789" si="67">_xlfn.CONCAT(C2789,D2789,E2789)</f>
        <v>SDGbaseTRAv2_UrbAS_IRTv2EXRXbase</v>
      </c>
      <c r="B2789" s="10" t="s">
        <v>221</v>
      </c>
      <c r="C2789" s="11" t="s">
        <v>283</v>
      </c>
      <c r="D2789" s="15" t="s">
        <v>257</v>
      </c>
      <c r="E2789" s="15" t="s">
        <v>219</v>
      </c>
      <c r="F2789" s="12">
        <v>0.99999999999994504</v>
      </c>
      <c r="G2789" s="12">
        <v>1.0245524071098699</v>
      </c>
      <c r="H2789" s="12">
        <v>1.0379809899735399</v>
      </c>
      <c r="I2789" s="12">
        <v>1.0336155936037601</v>
      </c>
      <c r="J2789" s="12">
        <v>1.03345727244434</v>
      </c>
      <c r="K2789" s="12">
        <v>1.03543216083099</v>
      </c>
      <c r="L2789" s="12">
        <v>1.03829009694133</v>
      </c>
      <c r="M2789" s="12">
        <v>1.0437780808747801</v>
      </c>
      <c r="N2789" s="12">
        <v>1.0483668039585401</v>
      </c>
      <c r="O2789" s="12">
        <v>1.0841527555945201</v>
      </c>
      <c r="P2789" s="12">
        <v>1.0925211177366101</v>
      </c>
      <c r="Q2789" s="12">
        <v>1.0934399254046001</v>
      </c>
      <c r="R2789" s="12">
        <v>1.0928669204303201</v>
      </c>
      <c r="S2789" s="12">
        <v>1.0933200221542501</v>
      </c>
      <c r="T2789" s="12">
        <v>1.09471998951272</v>
      </c>
      <c r="U2789" s="12">
        <v>1.09627714804242</v>
      </c>
      <c r="V2789" s="12">
        <v>1.0961244843575499</v>
      </c>
      <c r="W2789" s="12">
        <v>1.0979205151840301</v>
      </c>
      <c r="X2789" s="12">
        <v>1.10068001238061</v>
      </c>
      <c r="Y2789" s="12">
        <v>1.09987170016553</v>
      </c>
      <c r="Z2789" s="12">
        <v>1.1042794820683499</v>
      </c>
      <c r="AA2789" s="12">
        <v>1.1094708270635001</v>
      </c>
      <c r="AB2789" s="12">
        <v>1.1107965395171999</v>
      </c>
      <c r="AC2789" s="12">
        <v>1.11139330489029</v>
      </c>
      <c r="AD2789" s="12">
        <v>1.1123283369660499</v>
      </c>
      <c r="AE2789" s="12">
        <v>1.1124314438215801</v>
      </c>
      <c r="AF2789" s="12">
        <v>1.11258792703061</v>
      </c>
      <c r="AG2789" s="12">
        <v>1.10578986771775</v>
      </c>
      <c r="AH2789" s="12">
        <v>1.1009281344945101</v>
      </c>
      <c r="AI2789" s="12">
        <v>1.09034973165516</v>
      </c>
      <c r="AJ2789" s="12">
        <v>1.0824116227137</v>
      </c>
      <c r="AK2789" s="12">
        <v>1.0748775630426399</v>
      </c>
    </row>
    <row r="2790" spans="1:37" s="12" customFormat="1" x14ac:dyDescent="0.3">
      <c r="A2790" s="12" t="str">
        <f t="shared" ref="A2790:A2797" si="68">_xlfn.CONCAT(C2790,D2790,E2790)</f>
        <v>SDGbaseTRAv2_UrbAS_IRTv2utaxbase</v>
      </c>
      <c r="B2790" s="10" t="s">
        <v>221</v>
      </c>
      <c r="C2790" s="11" t="s">
        <v>283</v>
      </c>
      <c r="D2790" s="11" t="s">
        <v>225</v>
      </c>
      <c r="E2790" s="15" t="s">
        <v>219</v>
      </c>
      <c r="F2790" s="12">
        <v>58.648751329495703</v>
      </c>
      <c r="G2790" s="12">
        <v>55.569050911750097</v>
      </c>
      <c r="H2790" s="12">
        <v>57.173087149566797</v>
      </c>
      <c r="I2790" s="12">
        <v>57.879456568884002</v>
      </c>
      <c r="J2790" s="12">
        <v>54.107548555167199</v>
      </c>
      <c r="K2790" s="12">
        <v>54.950273169247097</v>
      </c>
      <c r="L2790" s="12">
        <v>56.087950221956802</v>
      </c>
      <c r="M2790" s="12">
        <v>56.904057042326798</v>
      </c>
      <c r="N2790" s="12">
        <v>56.761827503505501</v>
      </c>
      <c r="O2790" s="12">
        <v>56.570958659970202</v>
      </c>
      <c r="P2790" s="12">
        <v>57.005777123336401</v>
      </c>
      <c r="Q2790" s="12">
        <v>57.372868693528297</v>
      </c>
      <c r="R2790" s="12">
        <v>59.354611291011203</v>
      </c>
      <c r="S2790" s="12">
        <v>61.832703460187801</v>
      </c>
      <c r="T2790" s="12">
        <v>63.427407664051998</v>
      </c>
      <c r="U2790" s="12">
        <v>65.316185577459606</v>
      </c>
      <c r="V2790" s="12">
        <v>67.231341146922404</v>
      </c>
      <c r="W2790" s="12">
        <v>69.297123908974001</v>
      </c>
      <c r="X2790" s="12">
        <v>71.485208291397797</v>
      </c>
      <c r="Y2790" s="12">
        <v>72.622778628865305</v>
      </c>
      <c r="Z2790" s="12">
        <v>74.2790250461114</v>
      </c>
      <c r="AA2790" s="12">
        <v>75.975085593936299</v>
      </c>
      <c r="AB2790" s="12">
        <v>76.873908719212494</v>
      </c>
      <c r="AC2790" s="12">
        <v>77.354284678726501</v>
      </c>
      <c r="AD2790" s="12">
        <v>79.820748035943296</v>
      </c>
      <c r="AE2790" s="12">
        <v>81.841773691147196</v>
      </c>
      <c r="AF2790" s="12">
        <v>83.416742673526002</v>
      </c>
      <c r="AG2790" s="12">
        <v>85.107298431576197</v>
      </c>
      <c r="AH2790" s="12">
        <v>88.354053343520306</v>
      </c>
      <c r="AI2790" s="12">
        <v>92.086847577840999</v>
      </c>
      <c r="AJ2790" s="12">
        <v>95.785883315946194</v>
      </c>
      <c r="AK2790" s="12">
        <v>98.733514711932301</v>
      </c>
    </row>
    <row r="2791" spans="1:37" s="12" customFormat="1" x14ac:dyDescent="0.3">
      <c r="A2791" s="12" t="str">
        <f t="shared" si="68"/>
        <v>SDGbaseTRAv2_UrbAS_IRTv2imptaxbase</v>
      </c>
      <c r="B2791" s="10" t="s">
        <v>221</v>
      </c>
      <c r="C2791" s="11" t="s">
        <v>283</v>
      </c>
      <c r="D2791" s="11" t="s">
        <v>220</v>
      </c>
      <c r="E2791" s="15" t="s">
        <v>219</v>
      </c>
      <c r="F2791" s="12">
        <v>53.826071644541003</v>
      </c>
      <c r="G2791" s="12">
        <v>51.0756288020022</v>
      </c>
      <c r="H2791" s="12">
        <v>53.125793971149903</v>
      </c>
      <c r="I2791" s="12">
        <v>53.860299955768497</v>
      </c>
      <c r="J2791" s="12">
        <v>54.566318828501103</v>
      </c>
      <c r="K2791" s="12">
        <v>55.683488508779</v>
      </c>
      <c r="L2791" s="12">
        <v>56.983659431072297</v>
      </c>
      <c r="M2791" s="12">
        <v>58.464606834752601</v>
      </c>
      <c r="N2791" s="12">
        <v>60.001185663170098</v>
      </c>
      <c r="O2791" s="12">
        <v>63.095601095819703</v>
      </c>
      <c r="P2791" s="12">
        <v>65.020087174237005</v>
      </c>
      <c r="Q2791" s="12">
        <v>66.542886275855295</v>
      </c>
      <c r="R2791" s="12">
        <v>68.660386984397604</v>
      </c>
      <c r="S2791" s="12">
        <v>70.930219889467296</v>
      </c>
      <c r="T2791" s="12">
        <v>73.399514575492603</v>
      </c>
      <c r="U2791" s="12">
        <v>76.194781935840197</v>
      </c>
      <c r="V2791" s="12">
        <v>78.859689425712304</v>
      </c>
      <c r="W2791" s="12">
        <v>81.772223450849694</v>
      </c>
      <c r="X2791" s="12">
        <v>84.899117238204198</v>
      </c>
      <c r="Y2791" s="12">
        <v>87.520458140765598</v>
      </c>
      <c r="Z2791" s="12">
        <v>90.097522071977494</v>
      </c>
      <c r="AA2791" s="12">
        <v>92.570545482417899</v>
      </c>
      <c r="AB2791" s="12">
        <v>95.409341743462406</v>
      </c>
      <c r="AC2791" s="12">
        <v>98.132761709168904</v>
      </c>
      <c r="AD2791" s="12">
        <v>100.978037401482</v>
      </c>
      <c r="AE2791" s="12">
        <v>103.909167622602</v>
      </c>
      <c r="AF2791" s="12">
        <v>106.987333077092</v>
      </c>
      <c r="AG2791" s="12">
        <v>110.138655739464</v>
      </c>
      <c r="AH2791" s="12">
        <v>110.18783354942801</v>
      </c>
      <c r="AI2791" s="12">
        <v>109.446434650981</v>
      </c>
      <c r="AJ2791" s="12">
        <v>108.84045262969499</v>
      </c>
      <c r="AK2791" s="12">
        <v>108.085067897698</v>
      </c>
    </row>
    <row r="2792" spans="1:37" s="12" customFormat="1" x14ac:dyDescent="0.3">
      <c r="A2792" s="12" t="str">
        <f t="shared" si="68"/>
        <v>SDGbaseTRAv2_UrbAS_IRTv2vataxbase</v>
      </c>
      <c r="B2792" s="10" t="s">
        <v>221</v>
      </c>
      <c r="C2792" s="11" t="s">
        <v>283</v>
      </c>
      <c r="D2792" s="11" t="s">
        <v>226</v>
      </c>
      <c r="E2792" s="15" t="s">
        <v>219</v>
      </c>
      <c r="F2792" s="90">
        <v>2.2587798931727801E-11</v>
      </c>
      <c r="G2792" s="90">
        <v>5.1272763553671398E-11</v>
      </c>
      <c r="H2792" s="90">
        <v>1.0459188362342399E-11</v>
      </c>
      <c r="I2792" s="90">
        <v>7.5314338048960801E-11</v>
      </c>
      <c r="J2792" s="90">
        <v>7.1736399667417603E-11</v>
      </c>
      <c r="K2792" s="90">
        <v>1.19371215247627E-12</v>
      </c>
      <c r="L2792" s="90">
        <v>3.9221972741787103E-12</v>
      </c>
      <c r="M2792" s="90">
        <v>-1.1368684832730399E-12</v>
      </c>
      <c r="N2792" s="90">
        <v>5.7980290798962799E-12</v>
      </c>
      <c r="O2792" s="90">
        <v>-2.04636332699378E-12</v>
      </c>
      <c r="P2792" s="90">
        <v>-6.3664637424741699E-12</v>
      </c>
      <c r="Q2792" s="90">
        <v>2.8990148059005698E-12</v>
      </c>
      <c r="R2792" s="90">
        <v>3.6379794925813797E-12</v>
      </c>
      <c r="S2792" s="90">
        <v>-1.36424221213742E-12</v>
      </c>
      <c r="T2792" s="90">
        <v>1.70530272986772E-12</v>
      </c>
      <c r="U2792" s="90">
        <v>3.4106054357439302E-13</v>
      </c>
      <c r="V2792" s="90">
        <v>3.0127013630624601E-12</v>
      </c>
      <c r="W2792" s="90">
        <v>3.41060519025181E-12</v>
      </c>
      <c r="X2792" s="90">
        <v>6.5938365900704001E-12</v>
      </c>
      <c r="Y2792" s="90">
        <v>-7.0485839433621398E-12</v>
      </c>
      <c r="Z2792" s="90">
        <v>-1.20508029378513E-11</v>
      </c>
      <c r="AA2792" s="90">
        <v>6.6734174003908497E-11</v>
      </c>
      <c r="AB2792" s="90">
        <v>3.4106037200366801E-13</v>
      </c>
      <c r="AC2792" s="90">
        <v>-1.0572866799831999E-11</v>
      </c>
      <c r="AD2792" s="90">
        <v>-8.18544866489026E-12</v>
      </c>
      <c r="AE2792" s="90">
        <v>1.5006663927190899E-11</v>
      </c>
      <c r="AF2792" s="90">
        <v>1.1368691205159099E-12</v>
      </c>
      <c r="AG2792" s="90">
        <v>-6.8212102541051297E-12</v>
      </c>
      <c r="AH2792" s="90">
        <v>-2.1600431381870199E-12</v>
      </c>
      <c r="AI2792" s="90">
        <v>-4.7619408508379096E-12</v>
      </c>
      <c r="AJ2792" s="90">
        <v>-5.1159076977370702E-12</v>
      </c>
      <c r="AK2792" s="90">
        <v>1.2505552160001401E-11</v>
      </c>
    </row>
    <row r="2793" spans="1:37" s="12" customFormat="1" x14ac:dyDescent="0.3">
      <c r="A2793" s="12" t="str">
        <f t="shared" si="68"/>
        <v>SDGbaseTRAv2_UrbAS_IRTv2acttaxbase</v>
      </c>
      <c r="B2793" s="10" t="s">
        <v>221</v>
      </c>
      <c r="C2793" s="11" t="s">
        <v>283</v>
      </c>
      <c r="D2793" s="11" t="s">
        <v>218</v>
      </c>
      <c r="E2793" s="15" t="s">
        <v>219</v>
      </c>
      <c r="F2793" s="12">
        <v>94.683488898731298</v>
      </c>
      <c r="G2793" s="12">
        <v>84.010368852022907</v>
      </c>
      <c r="H2793" s="12">
        <v>84.458213617158293</v>
      </c>
      <c r="I2793" s="12">
        <v>85.764494075622594</v>
      </c>
      <c r="J2793" s="12">
        <v>87.753355349130302</v>
      </c>
      <c r="K2793" s="12">
        <v>89.357168405860605</v>
      </c>
      <c r="L2793" s="12">
        <v>91.331472130683096</v>
      </c>
      <c r="M2793" s="12">
        <v>93.573011031501693</v>
      </c>
      <c r="N2793" s="12">
        <v>96.356038777581901</v>
      </c>
      <c r="O2793" s="12">
        <v>98.490523454774603</v>
      </c>
      <c r="P2793" s="12">
        <v>101.92154334233</v>
      </c>
      <c r="Q2793" s="12">
        <v>105.693442280477</v>
      </c>
      <c r="R2793" s="12">
        <v>109.26599346688801</v>
      </c>
      <c r="S2793" s="12">
        <v>112.946277416307</v>
      </c>
      <c r="T2793" s="12">
        <v>116.951708473094</v>
      </c>
      <c r="U2793" s="12">
        <v>121.604834968909</v>
      </c>
      <c r="V2793" s="12">
        <v>126.281464774066</v>
      </c>
      <c r="W2793" s="12">
        <v>130.946572383426</v>
      </c>
      <c r="X2793" s="12">
        <v>135.817908841384</v>
      </c>
      <c r="Y2793" s="12">
        <v>140.90065971368199</v>
      </c>
      <c r="Z2793" s="12">
        <v>145.178359537565</v>
      </c>
      <c r="AA2793" s="12">
        <v>149.18733139575201</v>
      </c>
      <c r="AB2793" s="12">
        <v>155.154558674508</v>
      </c>
      <c r="AC2793" s="12">
        <v>160.723769613717</v>
      </c>
      <c r="AD2793" s="12">
        <v>165.80423517214601</v>
      </c>
      <c r="AE2793" s="12">
        <v>171.05702854149101</v>
      </c>
      <c r="AF2793" s="12">
        <v>176.43912276672299</v>
      </c>
      <c r="AG2793" s="12">
        <v>183.29802015534199</v>
      </c>
      <c r="AH2793" s="12">
        <v>184.362407255694</v>
      </c>
      <c r="AI2793" s="12">
        <v>184.83696042986099</v>
      </c>
      <c r="AJ2793" s="12">
        <v>185.15342229442101</v>
      </c>
      <c r="AK2793" s="12">
        <v>185.15644677894699</v>
      </c>
    </row>
    <row r="2794" spans="1:37" s="12" customFormat="1" x14ac:dyDescent="0.3">
      <c r="A2794" s="12" t="str">
        <f t="shared" si="68"/>
        <v>SDGbaseTRAv2_UrbAS_IRTv2comtaxbase</v>
      </c>
      <c r="B2794" s="10" t="s">
        <v>221</v>
      </c>
      <c r="C2794" s="11" t="s">
        <v>283</v>
      </c>
      <c r="D2794" s="11" t="s">
        <v>227</v>
      </c>
      <c r="E2794" s="15" t="s">
        <v>219</v>
      </c>
      <c r="F2794" s="12">
        <v>497.90817031404998</v>
      </c>
      <c r="G2794" s="12">
        <v>448.32105456956498</v>
      </c>
      <c r="H2794" s="12">
        <v>447.59233681822099</v>
      </c>
      <c r="I2794" s="12">
        <v>451.33093316682999</v>
      </c>
      <c r="J2794" s="12">
        <v>460.24619172058601</v>
      </c>
      <c r="K2794" s="12">
        <v>467.85807855056402</v>
      </c>
      <c r="L2794" s="12">
        <v>477.570284775179</v>
      </c>
      <c r="M2794" s="12">
        <v>488.52672043637102</v>
      </c>
      <c r="N2794" s="12">
        <v>501.60255072971597</v>
      </c>
      <c r="O2794" s="12">
        <v>516.86511839392097</v>
      </c>
      <c r="P2794" s="12">
        <v>532.78840987477702</v>
      </c>
      <c r="Q2794" s="12">
        <v>548.57306992389704</v>
      </c>
      <c r="R2794" s="12">
        <v>565.73857625366804</v>
      </c>
      <c r="S2794" s="12">
        <v>582.66520523788802</v>
      </c>
      <c r="T2794" s="12">
        <v>601.24698169381895</v>
      </c>
      <c r="U2794" s="12">
        <v>622.43653495740796</v>
      </c>
      <c r="V2794" s="12">
        <v>643.08438130184004</v>
      </c>
      <c r="W2794" s="12">
        <v>664.14674407588097</v>
      </c>
      <c r="X2794" s="12">
        <v>686.05560673933098</v>
      </c>
      <c r="Y2794" s="12">
        <v>707.41092019548501</v>
      </c>
      <c r="Z2794" s="12">
        <v>729.39133805175095</v>
      </c>
      <c r="AA2794" s="12">
        <v>749.48072490478</v>
      </c>
      <c r="AB2794" s="12">
        <v>773.24511151423701</v>
      </c>
      <c r="AC2794" s="12">
        <v>796.32963533174495</v>
      </c>
      <c r="AD2794" s="12">
        <v>818.595654800332</v>
      </c>
      <c r="AE2794" s="12">
        <v>841.88705480362705</v>
      </c>
      <c r="AF2794" s="12">
        <v>866.15972235203401</v>
      </c>
      <c r="AG2794" s="12">
        <v>891.47292647735003</v>
      </c>
      <c r="AH2794" s="12">
        <v>894.60123520035302</v>
      </c>
      <c r="AI2794" s="12">
        <v>895.23972224695399</v>
      </c>
      <c r="AJ2794" s="12">
        <v>895.50228634624102</v>
      </c>
      <c r="AK2794" s="12">
        <v>894.90228103239201</v>
      </c>
    </row>
    <row r="2795" spans="1:37" s="12" customFormat="1" x14ac:dyDescent="0.3">
      <c r="A2795" s="12" t="str">
        <f t="shared" si="68"/>
        <v>SDGbaseTRAv2_UrbAS_IRTv2DIRTAXbase</v>
      </c>
      <c r="B2795" s="10" t="s">
        <v>221</v>
      </c>
      <c r="C2795" s="11" t="s">
        <v>283</v>
      </c>
      <c r="D2795" s="11" t="s">
        <v>228</v>
      </c>
      <c r="E2795" s="15" t="s">
        <v>219</v>
      </c>
      <c r="F2795" s="12">
        <v>784.14526173304796</v>
      </c>
      <c r="G2795" s="12">
        <v>773.04805320262096</v>
      </c>
      <c r="H2795" s="12">
        <v>776.248224182493</v>
      </c>
      <c r="I2795" s="12">
        <v>834.23078982176196</v>
      </c>
      <c r="J2795" s="12">
        <v>898.51669198773698</v>
      </c>
      <c r="K2795" s="12">
        <v>920.49110096128504</v>
      </c>
      <c r="L2795" s="12">
        <v>948.64540778927903</v>
      </c>
      <c r="M2795" s="12">
        <v>981.60696143200096</v>
      </c>
      <c r="N2795" s="12">
        <v>1019.27601159201</v>
      </c>
      <c r="O2795" s="12">
        <v>1063.34373187391</v>
      </c>
      <c r="P2795" s="12">
        <v>1113.1657353944099</v>
      </c>
      <c r="Q2795" s="12">
        <v>1167.94135673762</v>
      </c>
      <c r="R2795" s="12">
        <v>1158.6599477812799</v>
      </c>
      <c r="S2795" s="12">
        <v>1176.0064392276699</v>
      </c>
      <c r="T2795" s="12">
        <v>1192.3992998183201</v>
      </c>
      <c r="U2795" s="12">
        <v>1206.87173512456</v>
      </c>
      <c r="V2795" s="12">
        <v>1225.0184859061801</v>
      </c>
      <c r="W2795" s="12">
        <v>1241.1652042808601</v>
      </c>
      <c r="X2795" s="12">
        <v>1255.6863746807801</v>
      </c>
      <c r="Y2795" s="12">
        <v>1271.77588084129</v>
      </c>
      <c r="Z2795" s="12">
        <v>1286.63495430732</v>
      </c>
      <c r="AA2795" s="12">
        <v>1315.02659938232</v>
      </c>
      <c r="AB2795" s="12">
        <v>1343.5597078869</v>
      </c>
      <c r="AC2795" s="12">
        <v>1363.0236316026601</v>
      </c>
      <c r="AD2795" s="12">
        <v>1381.4149882306299</v>
      </c>
      <c r="AE2795" s="12">
        <v>1404.3317371716801</v>
      </c>
      <c r="AF2795" s="12">
        <v>1429.2273711056901</v>
      </c>
      <c r="AG2795" s="12">
        <v>1456.7974569158901</v>
      </c>
      <c r="AH2795" s="12">
        <v>1470.5264714135101</v>
      </c>
      <c r="AI2795" s="12">
        <v>1490.08533544078</v>
      </c>
      <c r="AJ2795" s="12">
        <v>1521.6168817493999</v>
      </c>
      <c r="AK2795" s="12">
        <v>1560.7826556320099</v>
      </c>
    </row>
    <row r="2796" spans="1:37" s="12" customFormat="1" x14ac:dyDescent="0.3">
      <c r="A2796" s="12" t="str">
        <f t="shared" si="68"/>
        <v>SDGbaseTRAv2_UrbAS_IRTv2FACINCbase</v>
      </c>
      <c r="B2796" s="10" t="s">
        <v>221</v>
      </c>
      <c r="C2796" s="11" t="s">
        <v>283</v>
      </c>
      <c r="D2796" s="11" t="s">
        <v>229</v>
      </c>
      <c r="E2796" s="15" t="s">
        <v>219</v>
      </c>
      <c r="F2796" s="12">
        <v>108.72526139301399</v>
      </c>
      <c r="G2796" s="12">
        <v>98.128984471630901</v>
      </c>
      <c r="H2796" s="12">
        <v>101.96622828339299</v>
      </c>
      <c r="I2796" s="12">
        <v>104.807594852536</v>
      </c>
      <c r="J2796" s="12">
        <v>107.308035252906</v>
      </c>
      <c r="K2796" s="12">
        <v>109.5880603502</v>
      </c>
      <c r="L2796" s="12">
        <v>112.104473298622</v>
      </c>
      <c r="M2796" s="12">
        <v>114.784875071275</v>
      </c>
      <c r="N2796" s="12">
        <v>118.03769611808001</v>
      </c>
      <c r="O2796" s="12">
        <v>122.547680682183</v>
      </c>
      <c r="P2796" s="12">
        <v>126.732195103745</v>
      </c>
      <c r="Q2796" s="12">
        <v>130.83291360965401</v>
      </c>
      <c r="R2796" s="12">
        <v>134.63932573728101</v>
      </c>
      <c r="S2796" s="12">
        <v>138.85278319608301</v>
      </c>
      <c r="T2796" s="12">
        <v>143.396682959152</v>
      </c>
      <c r="U2796" s="12">
        <v>148.72515737303499</v>
      </c>
      <c r="V2796" s="12">
        <v>154.14042020160801</v>
      </c>
      <c r="W2796" s="12">
        <v>159.50056918773799</v>
      </c>
      <c r="X2796" s="12">
        <v>164.88115510294199</v>
      </c>
      <c r="Y2796" s="12">
        <v>170.25791045704099</v>
      </c>
      <c r="Z2796" s="12">
        <v>179.93659585612801</v>
      </c>
      <c r="AA2796" s="12">
        <v>188.47929123361601</v>
      </c>
      <c r="AB2796" s="12">
        <v>192.610616567275</v>
      </c>
      <c r="AC2796" s="12">
        <v>197.717935744512</v>
      </c>
      <c r="AD2796" s="12">
        <v>204.046661949336</v>
      </c>
      <c r="AE2796" s="12">
        <v>210.67460893676099</v>
      </c>
      <c r="AF2796" s="12">
        <v>217.45466485599201</v>
      </c>
      <c r="AG2796" s="12">
        <v>217.808648986235</v>
      </c>
      <c r="AH2796" s="12">
        <v>220.639734508228</v>
      </c>
      <c r="AI2796" s="12">
        <v>222.11342656371701</v>
      </c>
      <c r="AJ2796" s="12">
        <v>222.37908276119299</v>
      </c>
      <c r="AK2796" s="12">
        <v>221.93269266591599</v>
      </c>
    </row>
    <row r="2797" spans="1:37" s="12" customFormat="1" x14ac:dyDescent="0.3">
      <c r="A2797" s="12" t="str">
        <f t="shared" si="68"/>
        <v>SDGbaseTRAv2_UrbAS_IRTv2TRNSFRbase</v>
      </c>
      <c r="B2797" s="10" t="s">
        <v>221</v>
      </c>
      <c r="C2797" s="11" t="s">
        <v>283</v>
      </c>
      <c r="D2797" s="11" t="s">
        <v>230</v>
      </c>
      <c r="E2797" s="15" t="s">
        <v>219</v>
      </c>
      <c r="F2797" s="12">
        <v>-48.3117601953644</v>
      </c>
      <c r="G2797" s="12">
        <v>-49.497930199878198</v>
      </c>
      <c r="H2797" s="12">
        <v>-50.146688674951299</v>
      </c>
      <c r="I2797" s="12">
        <v>-49.935788692376597</v>
      </c>
      <c r="J2797" s="12">
        <v>-49.9281399184893</v>
      </c>
      <c r="K2797" s="12">
        <v>-50.023550252637698</v>
      </c>
      <c r="L2797" s="12">
        <v>-50.161622176653701</v>
      </c>
      <c r="M2797" s="12">
        <v>-50.426756340402598</v>
      </c>
      <c r="N2797" s="12">
        <v>-50.648445629628398</v>
      </c>
      <c r="O2797" s="12">
        <v>-52.377327943428902</v>
      </c>
      <c r="P2797" s="12">
        <v>-52.7816182484653</v>
      </c>
      <c r="Q2797" s="12">
        <v>-52.8260074641872</v>
      </c>
      <c r="R2797" s="12">
        <v>-52.798324585278998</v>
      </c>
      <c r="S2797" s="12">
        <v>-52.8202147271097</v>
      </c>
      <c r="T2797" s="12">
        <v>-52.887849614413398</v>
      </c>
      <c r="U2797" s="12">
        <v>-52.963078683886501</v>
      </c>
      <c r="V2797" s="12">
        <v>-52.955703232552104</v>
      </c>
      <c r="W2797" s="12">
        <v>-53.042472643144798</v>
      </c>
      <c r="X2797" s="12">
        <v>-53.175788809965702</v>
      </c>
      <c r="Y2797" s="12">
        <v>-53.136737824067801</v>
      </c>
      <c r="Z2797" s="12">
        <v>-53.3496855263501</v>
      </c>
      <c r="AA2797" s="12">
        <v>-53.6004885408475</v>
      </c>
      <c r="AB2797" s="12">
        <v>-53.664536042998598</v>
      </c>
      <c r="AC2797" s="12">
        <v>-53.693366828596098</v>
      </c>
      <c r="AD2797" s="12">
        <v>-53.738539874015302</v>
      </c>
      <c r="AE2797" s="12">
        <v>-53.743521147694302</v>
      </c>
      <c r="AF2797" s="12">
        <v>-53.751081126963598</v>
      </c>
      <c r="AG2797" s="12">
        <v>-53.422654915646703</v>
      </c>
      <c r="AH2797" s="12">
        <v>-53.187776026031599</v>
      </c>
      <c r="AI2797" s="12">
        <v>-52.676714764807102</v>
      </c>
      <c r="AJ2797" s="12">
        <v>-52.293210749222503</v>
      </c>
      <c r="AK2797" s="12">
        <v>-51.929227065096597</v>
      </c>
    </row>
    <row r="2798" spans="1:37" s="12" customFormat="1" x14ac:dyDescent="0.3">
      <c r="A2798" s="12" t="str">
        <f t="shared" ref="A2798" si="69">_xlfn.CONCAT(C2798,D2798,E2798)</f>
        <v>SDGbaseTRAv2_UrbAS_IRTv2GDP_RUNbase</v>
      </c>
      <c r="B2798" s="10" t="s">
        <v>221</v>
      </c>
      <c r="C2798" s="11" t="s">
        <v>283</v>
      </c>
      <c r="D2798" s="15" t="s">
        <v>275</v>
      </c>
      <c r="E2798" s="15" t="s">
        <v>219</v>
      </c>
      <c r="F2798" s="12">
        <v>4436.7667702664303</v>
      </c>
      <c r="G2798" s="12">
        <v>4128.4170357749899</v>
      </c>
      <c r="H2798" s="12">
        <v>4254.2112291001504</v>
      </c>
      <c r="I2798" s="12">
        <v>4331.18339756982</v>
      </c>
      <c r="J2798" s="12">
        <v>4397.0955006332297</v>
      </c>
      <c r="K2798" s="12">
        <v>4474.3547577012496</v>
      </c>
      <c r="L2798" s="12">
        <v>4563.9222298995101</v>
      </c>
      <c r="M2798" s="12">
        <v>4658.6148383814598</v>
      </c>
      <c r="N2798" s="12">
        <v>4764.2342135969802</v>
      </c>
      <c r="O2798" s="12">
        <v>4877.8447092189399</v>
      </c>
      <c r="P2798" s="12">
        <v>4996.7592126915397</v>
      </c>
      <c r="Q2798" s="12">
        <v>5115.3283492830597</v>
      </c>
      <c r="R2798" s="12">
        <v>5256.5627712351097</v>
      </c>
      <c r="S2798" s="12">
        <v>5403.3107302131302</v>
      </c>
      <c r="T2798" s="12">
        <v>5557.9181664689404</v>
      </c>
      <c r="U2798" s="12">
        <v>5733.6587530790002</v>
      </c>
      <c r="V2798" s="12">
        <v>5901.7976665018896</v>
      </c>
      <c r="W2798" s="12">
        <v>6080.6926411336899</v>
      </c>
      <c r="X2798" s="12">
        <v>6279.0034526701302</v>
      </c>
      <c r="Y2798" s="12">
        <v>6467.0036849058997</v>
      </c>
      <c r="Z2798" s="12">
        <v>6637.4929874384497</v>
      </c>
      <c r="AA2798" s="12">
        <v>6805.8408472511601</v>
      </c>
      <c r="AB2798" s="12">
        <v>7008.1308258988502</v>
      </c>
      <c r="AC2798" s="12">
        <v>7201.7551297984201</v>
      </c>
      <c r="AD2798" s="12">
        <v>7397.78133229372</v>
      </c>
      <c r="AE2798" s="12">
        <v>7598.8094862832204</v>
      </c>
      <c r="AF2798" s="12">
        <v>7805.5887334128101</v>
      </c>
      <c r="AG2798" s="12">
        <v>8041.6200291834803</v>
      </c>
      <c r="AH2798" s="12">
        <v>8096.6755654406797</v>
      </c>
      <c r="AI2798" s="12">
        <v>8131.8818509565499</v>
      </c>
      <c r="AJ2798" s="12">
        <v>8164.7616542621699</v>
      </c>
      <c r="AK2798" s="12">
        <v>8188.0628544861002</v>
      </c>
    </row>
    <row r="2799" spans="1:37" s="91" customFormat="1" x14ac:dyDescent="0.3">
      <c r="A2799" s="91" t="str">
        <f t="shared" ref="A2799" si="70">_xlfn.CONCAT(C2799,D2799,E2799)</f>
        <v>SDGbaseTRAv2_UrbAS_IRTv3PalmaRatiototal</v>
      </c>
      <c r="B2799" s="92" t="s">
        <v>221</v>
      </c>
      <c r="C2799" s="93" t="s">
        <v>287</v>
      </c>
      <c r="D2799" s="94" t="s">
        <v>0</v>
      </c>
      <c r="E2799" s="91" t="s">
        <v>1</v>
      </c>
      <c r="F2799" s="91">
        <v>3.69</v>
      </c>
      <c r="G2799" s="91">
        <v>3.48</v>
      </c>
      <c r="H2799" s="91">
        <v>3.7</v>
      </c>
      <c r="I2799" s="91">
        <v>3.66</v>
      </c>
      <c r="J2799" s="91">
        <v>3.62</v>
      </c>
      <c r="K2799" s="91">
        <v>3.62</v>
      </c>
      <c r="L2799" s="91">
        <v>3.61</v>
      </c>
      <c r="M2799" s="91">
        <v>3.59</v>
      </c>
      <c r="N2799" s="91">
        <v>3.58</v>
      </c>
      <c r="O2799" s="91">
        <v>3.57</v>
      </c>
      <c r="P2799" s="91">
        <v>3.56</v>
      </c>
      <c r="Q2799" s="91">
        <v>3.54</v>
      </c>
      <c r="R2799" s="91">
        <v>3.54</v>
      </c>
      <c r="S2799" s="91">
        <v>3.53</v>
      </c>
      <c r="T2799" s="91">
        <v>3.52</v>
      </c>
      <c r="U2799" s="91">
        <v>3.51</v>
      </c>
      <c r="V2799" s="91">
        <v>3.49</v>
      </c>
      <c r="W2799" s="91">
        <v>3.48</v>
      </c>
      <c r="X2799" s="91">
        <v>3.47</v>
      </c>
      <c r="Y2799" s="91">
        <v>3.44</v>
      </c>
      <c r="Z2799" s="91">
        <v>3.44</v>
      </c>
      <c r="AA2799" s="91">
        <v>3.42</v>
      </c>
      <c r="AB2799" s="91">
        <v>3.4</v>
      </c>
      <c r="AC2799" s="91">
        <v>3.37</v>
      </c>
      <c r="AD2799" s="91">
        <v>3.35</v>
      </c>
      <c r="AE2799" s="91">
        <v>3.34</v>
      </c>
      <c r="AF2799" s="91">
        <v>3.32</v>
      </c>
      <c r="AG2799" s="91">
        <v>3.29</v>
      </c>
      <c r="AH2799" s="91">
        <v>3.22</v>
      </c>
      <c r="AI2799" s="91">
        <v>3.19</v>
      </c>
      <c r="AJ2799" s="91">
        <v>3.17</v>
      </c>
      <c r="AK2799" s="91">
        <v>3.14</v>
      </c>
    </row>
    <row r="2800" spans="1:37" s="91" customFormat="1" x14ac:dyDescent="0.3">
      <c r="A2800" s="91" t="str">
        <f t="shared" ref="A2800:A2863" si="71">_xlfn.CONCAT(C2800,D2800,E2800)</f>
        <v>SDGbaseTRAv2_UrbAS_IRTv320-20Ratiototal</v>
      </c>
      <c r="B2800" s="92" t="s">
        <v>221</v>
      </c>
      <c r="C2800" s="93" t="s">
        <v>287</v>
      </c>
      <c r="D2800" s="94" t="s">
        <v>2</v>
      </c>
      <c r="E2800" s="91" t="s">
        <v>1</v>
      </c>
      <c r="F2800" s="91">
        <v>13.17</v>
      </c>
      <c r="G2800" s="91">
        <v>12.41</v>
      </c>
      <c r="H2800" s="91">
        <v>13.23</v>
      </c>
      <c r="I2800" s="91">
        <v>13.08</v>
      </c>
      <c r="J2800" s="91">
        <v>12.94</v>
      </c>
      <c r="K2800" s="91">
        <v>12.92</v>
      </c>
      <c r="L2800" s="91">
        <v>12.88</v>
      </c>
      <c r="M2800" s="91">
        <v>12.83</v>
      </c>
      <c r="N2800" s="91">
        <v>12.8</v>
      </c>
      <c r="O2800" s="91">
        <v>12.74</v>
      </c>
      <c r="P2800" s="91">
        <v>12.69</v>
      </c>
      <c r="Q2800" s="91">
        <v>12.62</v>
      </c>
      <c r="R2800" s="91">
        <v>12.63</v>
      </c>
      <c r="S2800" s="91">
        <v>12.58</v>
      </c>
      <c r="T2800" s="91">
        <v>12.53</v>
      </c>
      <c r="U2800" s="91">
        <v>12.51</v>
      </c>
      <c r="V2800" s="91">
        <v>12.45</v>
      </c>
      <c r="W2800" s="91">
        <v>12.4</v>
      </c>
      <c r="X2800" s="91">
        <v>12.34</v>
      </c>
      <c r="Y2800" s="91">
        <v>12.26</v>
      </c>
      <c r="Z2800" s="91">
        <v>12.23</v>
      </c>
      <c r="AA2800" s="91">
        <v>12.14</v>
      </c>
      <c r="AB2800" s="91">
        <v>12.06</v>
      </c>
      <c r="AC2800" s="91">
        <v>11.95</v>
      </c>
      <c r="AD2800" s="91">
        <v>11.89</v>
      </c>
      <c r="AE2800" s="91">
        <v>11.83</v>
      </c>
      <c r="AF2800" s="91">
        <v>11.78</v>
      </c>
      <c r="AG2800" s="91">
        <v>11.67</v>
      </c>
      <c r="AH2800" s="91">
        <v>11.39</v>
      </c>
      <c r="AI2800" s="91">
        <v>11.28</v>
      </c>
      <c r="AJ2800" s="91">
        <v>11.19</v>
      </c>
      <c r="AK2800" s="91">
        <v>11.1</v>
      </c>
    </row>
    <row r="2801" spans="1:37" s="91" customFormat="1" x14ac:dyDescent="0.3">
      <c r="A2801" s="91" t="str">
        <f t="shared" si="71"/>
        <v>SDGbaseTRAv2_UrbAS_IRTv3C_GVAaawhe</v>
      </c>
      <c r="B2801" s="92" t="s">
        <v>221</v>
      </c>
      <c r="C2801" s="93" t="s">
        <v>287</v>
      </c>
      <c r="D2801" s="94" t="s">
        <v>3</v>
      </c>
      <c r="E2801" s="91" t="s">
        <v>4</v>
      </c>
      <c r="F2801" s="91">
        <v>2.66</v>
      </c>
      <c r="G2801" s="91">
        <v>2.4900000000000002</v>
      </c>
      <c r="H2801" s="91">
        <v>2.5499999999999998</v>
      </c>
      <c r="I2801" s="91">
        <v>2.63</v>
      </c>
      <c r="J2801" s="91">
        <v>2.71</v>
      </c>
      <c r="K2801" s="91">
        <v>2.75</v>
      </c>
      <c r="L2801" s="91">
        <v>2.8</v>
      </c>
      <c r="M2801" s="91">
        <v>2.82</v>
      </c>
      <c r="N2801" s="91">
        <v>2.85</v>
      </c>
      <c r="O2801" s="91">
        <v>3</v>
      </c>
      <c r="P2801" s="91">
        <v>3.02</v>
      </c>
      <c r="Q2801" s="91">
        <v>3.02</v>
      </c>
      <c r="R2801" s="91">
        <v>3.1</v>
      </c>
      <c r="S2801" s="91">
        <v>3.16</v>
      </c>
      <c r="T2801" s="91">
        <v>3.21</v>
      </c>
      <c r="U2801" s="91">
        <v>3.27</v>
      </c>
      <c r="V2801" s="91">
        <v>3.32</v>
      </c>
      <c r="W2801" s="91">
        <v>3.36</v>
      </c>
      <c r="X2801" s="91">
        <v>3.41</v>
      </c>
      <c r="Y2801" s="91">
        <v>3.45</v>
      </c>
      <c r="Z2801" s="91">
        <v>3.45</v>
      </c>
      <c r="AA2801" s="91">
        <v>3.47</v>
      </c>
      <c r="AB2801" s="91">
        <v>3.6</v>
      </c>
      <c r="AC2801" s="91">
        <v>3.65</v>
      </c>
      <c r="AD2801" s="91">
        <v>3.69</v>
      </c>
      <c r="AE2801" s="91">
        <v>3.74</v>
      </c>
      <c r="AF2801" s="91">
        <v>3.8</v>
      </c>
      <c r="AG2801" s="91">
        <v>3.9</v>
      </c>
      <c r="AH2801" s="91">
        <v>3.8</v>
      </c>
      <c r="AI2801" s="91">
        <v>3.74</v>
      </c>
      <c r="AJ2801" s="91">
        <v>3.7</v>
      </c>
      <c r="AK2801" s="91">
        <v>3.65</v>
      </c>
    </row>
    <row r="2802" spans="1:37" s="91" customFormat="1" x14ac:dyDescent="0.3">
      <c r="A2802" s="91" t="str">
        <f t="shared" si="71"/>
        <v>SDGbaseTRAv2_UrbAS_IRTv3C_GVAaamai</v>
      </c>
      <c r="B2802" s="92" t="s">
        <v>221</v>
      </c>
      <c r="C2802" s="93" t="s">
        <v>287</v>
      </c>
      <c r="D2802" s="94" t="s">
        <v>3</v>
      </c>
      <c r="E2802" s="91" t="s">
        <v>5</v>
      </c>
      <c r="F2802" s="91">
        <v>11.93</v>
      </c>
      <c r="G2802" s="91">
        <v>11.25</v>
      </c>
      <c r="H2802" s="91">
        <v>11.71</v>
      </c>
      <c r="I2802" s="91">
        <v>12.16</v>
      </c>
      <c r="J2802" s="91">
        <v>12.7</v>
      </c>
      <c r="K2802" s="91">
        <v>12.93</v>
      </c>
      <c r="L2802" s="91">
        <v>13.2</v>
      </c>
      <c r="M2802" s="91">
        <v>13.3</v>
      </c>
      <c r="N2802" s="91">
        <v>13.45</v>
      </c>
      <c r="O2802" s="91">
        <v>14.49</v>
      </c>
      <c r="P2802" s="91">
        <v>14.65</v>
      </c>
      <c r="Q2802" s="91">
        <v>14.59</v>
      </c>
      <c r="R2802" s="91">
        <v>14.89</v>
      </c>
      <c r="S2802" s="91">
        <v>15.09</v>
      </c>
      <c r="T2802" s="91">
        <v>15.25</v>
      </c>
      <c r="U2802" s="91">
        <v>15.53</v>
      </c>
      <c r="V2802" s="91">
        <v>15.67</v>
      </c>
      <c r="W2802" s="91">
        <v>15.78</v>
      </c>
      <c r="X2802" s="91">
        <v>15.94</v>
      </c>
      <c r="Y2802" s="91">
        <v>16.09</v>
      </c>
      <c r="Z2802" s="91">
        <v>16.14</v>
      </c>
      <c r="AA2802" s="91">
        <v>16.309999999999999</v>
      </c>
      <c r="AB2802" s="91">
        <v>16.93</v>
      </c>
      <c r="AC2802" s="91">
        <v>17.09</v>
      </c>
      <c r="AD2802" s="91">
        <v>17.239999999999998</v>
      </c>
      <c r="AE2802" s="91">
        <v>17.420000000000002</v>
      </c>
      <c r="AF2802" s="91">
        <v>17.649999999999999</v>
      </c>
      <c r="AG2802" s="91">
        <v>17.79</v>
      </c>
      <c r="AH2802" s="91">
        <v>16.95</v>
      </c>
      <c r="AI2802" s="91">
        <v>16.329999999999998</v>
      </c>
      <c r="AJ2802" s="91">
        <v>15.86</v>
      </c>
      <c r="AK2802" s="91">
        <v>15.36</v>
      </c>
    </row>
    <row r="2803" spans="1:37" s="91" customFormat="1" x14ac:dyDescent="0.3">
      <c r="A2803" s="91" t="str">
        <f t="shared" si="71"/>
        <v>SDGbaseTRAv2_UrbAS_IRTv3C_GVAaaoce</v>
      </c>
      <c r="B2803" s="92" t="s">
        <v>221</v>
      </c>
      <c r="C2803" s="93" t="s">
        <v>287</v>
      </c>
      <c r="D2803" s="94" t="s">
        <v>3</v>
      </c>
      <c r="E2803" s="91" t="s">
        <v>6</v>
      </c>
      <c r="F2803" s="91">
        <v>0.82</v>
      </c>
      <c r="G2803" s="91">
        <v>0.75</v>
      </c>
      <c r="H2803" s="91">
        <v>0.79</v>
      </c>
      <c r="I2803" s="91">
        <v>0.83</v>
      </c>
      <c r="J2803" s="91">
        <v>0.86</v>
      </c>
      <c r="K2803" s="91">
        <v>0.88</v>
      </c>
      <c r="L2803" s="91">
        <v>0.91</v>
      </c>
      <c r="M2803" s="91">
        <v>0.92</v>
      </c>
      <c r="N2803" s="91">
        <v>0.94</v>
      </c>
      <c r="O2803" s="91">
        <v>1.01</v>
      </c>
      <c r="P2803" s="91">
        <v>1.03</v>
      </c>
      <c r="Q2803" s="91">
        <v>1.03</v>
      </c>
      <c r="R2803" s="91">
        <v>1.06</v>
      </c>
      <c r="S2803" s="91">
        <v>1.0900000000000001</v>
      </c>
      <c r="T2803" s="91">
        <v>1.1100000000000001</v>
      </c>
      <c r="U2803" s="91">
        <v>1.1399999999999999</v>
      </c>
      <c r="V2803" s="91">
        <v>1.1499999999999999</v>
      </c>
      <c r="W2803" s="91">
        <v>1.17</v>
      </c>
      <c r="X2803" s="91">
        <v>1.19</v>
      </c>
      <c r="Y2803" s="91">
        <v>1.21</v>
      </c>
      <c r="Z2803" s="91">
        <v>1.23</v>
      </c>
      <c r="AA2803" s="91">
        <v>1.25</v>
      </c>
      <c r="AB2803" s="91">
        <v>1.3</v>
      </c>
      <c r="AC2803" s="91">
        <v>1.32</v>
      </c>
      <c r="AD2803" s="91">
        <v>1.34</v>
      </c>
      <c r="AE2803" s="91">
        <v>1.36</v>
      </c>
      <c r="AF2803" s="91">
        <v>1.39</v>
      </c>
      <c r="AG2803" s="91">
        <v>1.41</v>
      </c>
      <c r="AH2803" s="91">
        <v>1.37</v>
      </c>
      <c r="AI2803" s="91">
        <v>1.33</v>
      </c>
      <c r="AJ2803" s="91">
        <v>1.31</v>
      </c>
      <c r="AK2803" s="91">
        <v>1.27</v>
      </c>
    </row>
    <row r="2804" spans="1:37" s="91" customFormat="1" x14ac:dyDescent="0.3">
      <c r="A2804" s="91" t="str">
        <f t="shared" si="71"/>
        <v>SDGbaseTRAv2_UrbAS_IRTv3C_GVAaaveg</v>
      </c>
      <c r="B2804" s="92" t="s">
        <v>221</v>
      </c>
      <c r="C2804" s="93" t="s">
        <v>287</v>
      </c>
      <c r="D2804" s="94" t="s">
        <v>3</v>
      </c>
      <c r="E2804" s="91" t="s">
        <v>7</v>
      </c>
      <c r="F2804" s="91">
        <v>6.73</v>
      </c>
      <c r="G2804" s="91">
        <v>6.46</v>
      </c>
      <c r="H2804" s="91">
        <v>6.49</v>
      </c>
      <c r="I2804" s="91">
        <v>6.59</v>
      </c>
      <c r="J2804" s="91">
        <v>6.7</v>
      </c>
      <c r="K2804" s="91">
        <v>6.76</v>
      </c>
      <c r="L2804" s="91">
        <v>6.84</v>
      </c>
      <c r="M2804" s="91">
        <v>6.88</v>
      </c>
      <c r="N2804" s="91">
        <v>6.93</v>
      </c>
      <c r="O2804" s="91">
        <v>7.06</v>
      </c>
      <c r="P2804" s="91">
        <v>7.11</v>
      </c>
      <c r="Q2804" s="91">
        <v>7.13</v>
      </c>
      <c r="R2804" s="91">
        <v>7.31</v>
      </c>
      <c r="S2804" s="91">
        <v>7.45</v>
      </c>
      <c r="T2804" s="91">
        <v>7.57</v>
      </c>
      <c r="U2804" s="91">
        <v>7.71</v>
      </c>
      <c r="V2804" s="91">
        <v>7.84</v>
      </c>
      <c r="W2804" s="91">
        <v>7.94</v>
      </c>
      <c r="X2804" s="91">
        <v>8.0399999999999991</v>
      </c>
      <c r="Y2804" s="91">
        <v>8.14</v>
      </c>
      <c r="Z2804" s="91">
        <v>8.0500000000000007</v>
      </c>
      <c r="AA2804" s="91">
        <v>8.07</v>
      </c>
      <c r="AB2804" s="91">
        <v>8.36</v>
      </c>
      <c r="AC2804" s="91">
        <v>8.4600000000000009</v>
      </c>
      <c r="AD2804" s="91">
        <v>8.5500000000000007</v>
      </c>
      <c r="AE2804" s="91">
        <v>8.66</v>
      </c>
      <c r="AF2804" s="91">
        <v>8.7899999999999991</v>
      </c>
      <c r="AG2804" s="91">
        <v>9.1199999999999992</v>
      </c>
      <c r="AH2804" s="91">
        <v>8.8800000000000008</v>
      </c>
      <c r="AI2804" s="91">
        <v>8.73</v>
      </c>
      <c r="AJ2804" s="91">
        <v>8.66</v>
      </c>
      <c r="AK2804" s="91">
        <v>8.58</v>
      </c>
    </row>
    <row r="2805" spans="1:37" s="91" customFormat="1" x14ac:dyDescent="0.3">
      <c r="A2805" s="91" t="str">
        <f t="shared" si="71"/>
        <v>SDGbaseTRAv2_UrbAS_IRTv3C_GVAaaofr</v>
      </c>
      <c r="B2805" s="92" t="s">
        <v>221</v>
      </c>
      <c r="C2805" s="93" t="s">
        <v>287</v>
      </c>
      <c r="D2805" s="94" t="s">
        <v>3</v>
      </c>
      <c r="E2805" s="91" t="s">
        <v>8</v>
      </c>
      <c r="F2805" s="91">
        <v>13</v>
      </c>
      <c r="G2805" s="91">
        <v>12.67</v>
      </c>
      <c r="H2805" s="91">
        <v>12.99</v>
      </c>
      <c r="I2805" s="91">
        <v>13.11</v>
      </c>
      <c r="J2805" s="91">
        <v>13.35</v>
      </c>
      <c r="K2805" s="91">
        <v>13.57</v>
      </c>
      <c r="L2805" s="91">
        <v>13.83</v>
      </c>
      <c r="M2805" s="91">
        <v>14.01</v>
      </c>
      <c r="N2805" s="91">
        <v>14.21</v>
      </c>
      <c r="O2805" s="91">
        <v>15.22</v>
      </c>
      <c r="P2805" s="91">
        <v>15.47</v>
      </c>
      <c r="Q2805" s="91">
        <v>15.52</v>
      </c>
      <c r="R2805" s="91">
        <v>15.89</v>
      </c>
      <c r="S2805" s="91">
        <v>16.21</v>
      </c>
      <c r="T2805" s="91">
        <v>16.54</v>
      </c>
      <c r="U2805" s="91">
        <v>16.899999999999999</v>
      </c>
      <c r="V2805" s="91">
        <v>17.239999999999998</v>
      </c>
      <c r="W2805" s="91">
        <v>17.55</v>
      </c>
      <c r="X2805" s="91">
        <v>17.829999999999998</v>
      </c>
      <c r="Y2805" s="91">
        <v>18.07</v>
      </c>
      <c r="Z2805" s="91">
        <v>17.91</v>
      </c>
      <c r="AA2805" s="91">
        <v>17.98</v>
      </c>
      <c r="AB2805" s="91">
        <v>18.75</v>
      </c>
      <c r="AC2805" s="91">
        <v>19.11</v>
      </c>
      <c r="AD2805" s="91">
        <v>19.399999999999999</v>
      </c>
      <c r="AE2805" s="91">
        <v>19.690000000000001</v>
      </c>
      <c r="AF2805" s="91">
        <v>20.03</v>
      </c>
      <c r="AG2805" s="91">
        <v>20.74</v>
      </c>
      <c r="AH2805" s="91">
        <v>20.260000000000002</v>
      </c>
      <c r="AI2805" s="91">
        <v>19.75</v>
      </c>
      <c r="AJ2805" s="91">
        <v>19.41</v>
      </c>
      <c r="AK2805" s="91">
        <v>19.07</v>
      </c>
    </row>
    <row r="2806" spans="1:37" s="91" customFormat="1" x14ac:dyDescent="0.3">
      <c r="A2806" s="91" t="str">
        <f t="shared" si="71"/>
        <v>SDGbaseTRAv2_UrbAS_IRTv3C_GVAaagra</v>
      </c>
      <c r="B2806" s="92" t="s">
        <v>221</v>
      </c>
      <c r="C2806" s="93" t="s">
        <v>287</v>
      </c>
      <c r="D2806" s="94" t="s">
        <v>3</v>
      </c>
      <c r="E2806" s="91" t="s">
        <v>9</v>
      </c>
      <c r="F2806" s="91">
        <v>6.2</v>
      </c>
      <c r="G2806" s="91">
        <v>6.2</v>
      </c>
      <c r="H2806" s="91">
        <v>6.46</v>
      </c>
      <c r="I2806" s="91">
        <v>6.49</v>
      </c>
      <c r="J2806" s="91">
        <v>6.59</v>
      </c>
      <c r="K2806" s="91">
        <v>6.73</v>
      </c>
      <c r="L2806" s="91">
        <v>6.91</v>
      </c>
      <c r="M2806" s="91">
        <v>7.09</v>
      </c>
      <c r="N2806" s="91">
        <v>7.29</v>
      </c>
      <c r="O2806" s="91">
        <v>7.96</v>
      </c>
      <c r="P2806" s="91">
        <v>8.2100000000000009</v>
      </c>
      <c r="Q2806" s="91">
        <v>8.32</v>
      </c>
      <c r="R2806" s="91">
        <v>8.5399999999999991</v>
      </c>
      <c r="S2806" s="91">
        <v>8.77</v>
      </c>
      <c r="T2806" s="91">
        <v>9.02</v>
      </c>
      <c r="U2806" s="91">
        <v>9.3000000000000007</v>
      </c>
      <c r="V2806" s="91">
        <v>9.5500000000000007</v>
      </c>
      <c r="W2806" s="91">
        <v>9.83</v>
      </c>
      <c r="X2806" s="91">
        <v>10.119999999999999</v>
      </c>
      <c r="Y2806" s="91">
        <v>10.35</v>
      </c>
      <c r="Z2806" s="91">
        <v>10.52</v>
      </c>
      <c r="AA2806" s="91">
        <v>10.71</v>
      </c>
      <c r="AB2806" s="91">
        <v>11.15</v>
      </c>
      <c r="AC2806" s="91">
        <v>11.43</v>
      </c>
      <c r="AD2806" s="91">
        <v>11.66</v>
      </c>
      <c r="AE2806" s="91">
        <v>11.87</v>
      </c>
      <c r="AF2806" s="91">
        <v>12.11</v>
      </c>
      <c r="AG2806" s="91">
        <v>12.36</v>
      </c>
      <c r="AH2806" s="91">
        <v>12.12</v>
      </c>
      <c r="AI2806" s="91">
        <v>11.77</v>
      </c>
      <c r="AJ2806" s="91">
        <v>11.5</v>
      </c>
      <c r="AK2806" s="91">
        <v>11.22</v>
      </c>
    </row>
    <row r="2807" spans="1:37" s="91" customFormat="1" x14ac:dyDescent="0.3">
      <c r="A2807" s="91" t="str">
        <f t="shared" si="71"/>
        <v>SDGbaseTRAv2_UrbAS_IRTv3C_GVAaaoil</v>
      </c>
      <c r="B2807" s="92" t="s">
        <v>221</v>
      </c>
      <c r="C2807" s="93" t="s">
        <v>287</v>
      </c>
      <c r="D2807" s="94" t="s">
        <v>3</v>
      </c>
      <c r="E2807" s="91" t="s">
        <v>10</v>
      </c>
      <c r="F2807" s="91">
        <v>5.45</v>
      </c>
      <c r="G2807" s="91">
        <v>4.93</v>
      </c>
      <c r="H2807" s="91">
        <v>5.09</v>
      </c>
      <c r="I2807" s="91">
        <v>5.33</v>
      </c>
      <c r="J2807" s="91">
        <v>5.56</v>
      </c>
      <c r="K2807" s="91">
        <v>5.68</v>
      </c>
      <c r="L2807" s="91">
        <v>5.82</v>
      </c>
      <c r="M2807" s="91">
        <v>5.88</v>
      </c>
      <c r="N2807" s="91">
        <v>5.95</v>
      </c>
      <c r="O2807" s="91">
        <v>6.17</v>
      </c>
      <c r="P2807" s="91">
        <v>6.24</v>
      </c>
      <c r="Q2807" s="91">
        <v>6.29</v>
      </c>
      <c r="R2807" s="91">
        <v>6.53</v>
      </c>
      <c r="S2807" s="91">
        <v>6.73</v>
      </c>
      <c r="T2807" s="91">
        <v>6.9</v>
      </c>
      <c r="U2807" s="91">
        <v>7.1</v>
      </c>
      <c r="V2807" s="91">
        <v>7.25</v>
      </c>
      <c r="W2807" s="91">
        <v>7.39</v>
      </c>
      <c r="X2807" s="91">
        <v>7.57</v>
      </c>
      <c r="Y2807" s="91">
        <v>7.72</v>
      </c>
      <c r="Z2807" s="91">
        <v>7.74</v>
      </c>
      <c r="AA2807" s="91">
        <v>7.83</v>
      </c>
      <c r="AB2807" s="91">
        <v>8.1999999999999993</v>
      </c>
      <c r="AC2807" s="91">
        <v>8.34</v>
      </c>
      <c r="AD2807" s="91">
        <v>8.48</v>
      </c>
      <c r="AE2807" s="91">
        <v>8.6300000000000008</v>
      </c>
      <c r="AF2807" s="91">
        <v>8.83</v>
      </c>
      <c r="AG2807" s="91">
        <v>9.19</v>
      </c>
      <c r="AH2807" s="91">
        <v>8.94</v>
      </c>
      <c r="AI2807" s="91">
        <v>8.81</v>
      </c>
      <c r="AJ2807" s="91">
        <v>8.7200000000000006</v>
      </c>
      <c r="AK2807" s="91">
        <v>8.61</v>
      </c>
    </row>
    <row r="2808" spans="1:37" s="91" customFormat="1" x14ac:dyDescent="0.3">
      <c r="A2808" s="91" t="str">
        <f t="shared" si="71"/>
        <v>SDGbaseTRAv2_UrbAS_IRTv3C_GVAaatub</v>
      </c>
      <c r="B2808" s="92" t="s">
        <v>221</v>
      </c>
      <c r="C2808" s="93" t="s">
        <v>287</v>
      </c>
      <c r="D2808" s="94" t="s">
        <v>3</v>
      </c>
      <c r="E2808" s="91" t="s">
        <v>11</v>
      </c>
      <c r="F2808" s="91">
        <v>2.95</v>
      </c>
      <c r="G2808" s="91">
        <v>2.78</v>
      </c>
      <c r="H2808" s="91">
        <v>2.79</v>
      </c>
      <c r="I2808" s="91">
        <v>2.84</v>
      </c>
      <c r="J2808" s="91">
        <v>2.9</v>
      </c>
      <c r="K2808" s="91">
        <v>2.93</v>
      </c>
      <c r="L2808" s="91">
        <v>2.97</v>
      </c>
      <c r="M2808" s="91">
        <v>2.99</v>
      </c>
      <c r="N2808" s="91">
        <v>3.01</v>
      </c>
      <c r="O2808" s="91">
        <v>3.08</v>
      </c>
      <c r="P2808" s="91">
        <v>3.11</v>
      </c>
      <c r="Q2808" s="91">
        <v>3.12</v>
      </c>
      <c r="R2808" s="91">
        <v>3.21</v>
      </c>
      <c r="S2808" s="91">
        <v>3.28</v>
      </c>
      <c r="T2808" s="91">
        <v>3.33</v>
      </c>
      <c r="U2808" s="91">
        <v>3.4</v>
      </c>
      <c r="V2808" s="91">
        <v>3.46</v>
      </c>
      <c r="W2808" s="91">
        <v>3.5</v>
      </c>
      <c r="X2808" s="91">
        <v>3.55</v>
      </c>
      <c r="Y2808" s="91">
        <v>3.59</v>
      </c>
      <c r="Z2808" s="91">
        <v>3.55</v>
      </c>
      <c r="AA2808" s="91">
        <v>3.55</v>
      </c>
      <c r="AB2808" s="91">
        <v>3.69</v>
      </c>
      <c r="AC2808" s="91">
        <v>3.74</v>
      </c>
      <c r="AD2808" s="91">
        <v>3.78</v>
      </c>
      <c r="AE2808" s="91">
        <v>3.83</v>
      </c>
      <c r="AF2808" s="91">
        <v>3.9</v>
      </c>
      <c r="AG2808" s="91">
        <v>4.03</v>
      </c>
      <c r="AH2808" s="91">
        <v>3.9</v>
      </c>
      <c r="AI2808" s="91">
        <v>3.81</v>
      </c>
      <c r="AJ2808" s="91">
        <v>3.76</v>
      </c>
      <c r="AK2808" s="91">
        <v>3.7</v>
      </c>
    </row>
    <row r="2809" spans="1:37" s="91" customFormat="1" x14ac:dyDescent="0.3">
      <c r="A2809" s="91" t="str">
        <f t="shared" si="71"/>
        <v>SDGbaseTRAv2_UrbAS_IRTv3C_GVAaapul</v>
      </c>
      <c r="B2809" s="92" t="s">
        <v>221</v>
      </c>
      <c r="C2809" s="93" t="s">
        <v>287</v>
      </c>
      <c r="D2809" s="94" t="s">
        <v>3</v>
      </c>
      <c r="E2809" s="91" t="s">
        <v>12</v>
      </c>
      <c r="F2809" s="91">
        <v>0.52</v>
      </c>
      <c r="G2809" s="91">
        <v>0.49</v>
      </c>
      <c r="H2809" s="91">
        <v>0.49</v>
      </c>
      <c r="I2809" s="91">
        <v>0.51</v>
      </c>
      <c r="J2809" s="91">
        <v>0.52</v>
      </c>
      <c r="K2809" s="91">
        <v>0.53</v>
      </c>
      <c r="L2809" s="91">
        <v>0.54</v>
      </c>
      <c r="M2809" s="91">
        <v>0.54</v>
      </c>
      <c r="N2809" s="91">
        <v>0.54</v>
      </c>
      <c r="O2809" s="91">
        <v>0.54</v>
      </c>
      <c r="P2809" s="91">
        <v>0.54</v>
      </c>
      <c r="Q2809" s="91">
        <v>0.54</v>
      </c>
      <c r="R2809" s="91">
        <v>0.56000000000000005</v>
      </c>
      <c r="S2809" s="91">
        <v>0.56999999999999995</v>
      </c>
      <c r="T2809" s="91">
        <v>0.57999999999999996</v>
      </c>
      <c r="U2809" s="91">
        <v>0.59</v>
      </c>
      <c r="V2809" s="91">
        <v>0.6</v>
      </c>
      <c r="W2809" s="91">
        <v>0.61</v>
      </c>
      <c r="X2809" s="91">
        <v>0.61</v>
      </c>
      <c r="Y2809" s="91">
        <v>0.62</v>
      </c>
      <c r="Z2809" s="91">
        <v>0.61</v>
      </c>
      <c r="AA2809" s="91">
        <v>0.62</v>
      </c>
      <c r="AB2809" s="91">
        <v>0.64</v>
      </c>
      <c r="AC2809" s="91">
        <v>0.65</v>
      </c>
      <c r="AD2809" s="91">
        <v>0.65</v>
      </c>
      <c r="AE2809" s="91">
        <v>0.66</v>
      </c>
      <c r="AF2809" s="91">
        <v>0.68</v>
      </c>
      <c r="AG2809" s="91">
        <v>0.71</v>
      </c>
      <c r="AH2809" s="91">
        <v>0.69</v>
      </c>
      <c r="AI2809" s="91">
        <v>0.69</v>
      </c>
      <c r="AJ2809" s="91">
        <v>0.69</v>
      </c>
      <c r="AK2809" s="91">
        <v>0.69</v>
      </c>
    </row>
    <row r="2810" spans="1:37" s="91" customFormat="1" x14ac:dyDescent="0.3">
      <c r="A2810" s="91" t="str">
        <f t="shared" si="71"/>
        <v>SDGbaseTRAv2_UrbAS_IRTv3C_GVAaasug</v>
      </c>
      <c r="B2810" s="92" t="s">
        <v>221</v>
      </c>
      <c r="C2810" s="93" t="s">
        <v>287</v>
      </c>
      <c r="D2810" s="94" t="s">
        <v>3</v>
      </c>
      <c r="E2810" s="91" t="s">
        <v>13</v>
      </c>
      <c r="F2810" s="91">
        <v>3.82</v>
      </c>
      <c r="G2810" s="91">
        <v>3.66</v>
      </c>
      <c r="H2810" s="91">
        <v>3.68</v>
      </c>
      <c r="I2810" s="91">
        <v>3.75</v>
      </c>
      <c r="J2810" s="91">
        <v>3.84</v>
      </c>
      <c r="K2810" s="91">
        <v>3.87</v>
      </c>
      <c r="L2810" s="91">
        <v>3.92</v>
      </c>
      <c r="M2810" s="91">
        <v>3.94</v>
      </c>
      <c r="N2810" s="91">
        <v>3.96</v>
      </c>
      <c r="O2810" s="91">
        <v>4.13</v>
      </c>
      <c r="P2810" s="91">
        <v>4.1399999999999997</v>
      </c>
      <c r="Q2810" s="91">
        <v>4.0999999999999996</v>
      </c>
      <c r="R2810" s="91">
        <v>4.17</v>
      </c>
      <c r="S2810" s="91">
        <v>4.2300000000000004</v>
      </c>
      <c r="T2810" s="91">
        <v>4.29</v>
      </c>
      <c r="U2810" s="91">
        <v>4.3499999999999996</v>
      </c>
      <c r="V2810" s="91">
        <v>4.38</v>
      </c>
      <c r="W2810" s="91">
        <v>4.42</v>
      </c>
      <c r="X2810" s="91">
        <v>4.49</v>
      </c>
      <c r="Y2810" s="91">
        <v>4.53</v>
      </c>
      <c r="Z2810" s="91">
        <v>4.53</v>
      </c>
      <c r="AA2810" s="91">
        <v>4.54</v>
      </c>
      <c r="AB2810" s="91">
        <v>4.6500000000000004</v>
      </c>
      <c r="AC2810" s="91">
        <v>4.66</v>
      </c>
      <c r="AD2810" s="91">
        <v>4.68</v>
      </c>
      <c r="AE2810" s="91">
        <v>4.7</v>
      </c>
      <c r="AF2810" s="91">
        <v>4.75</v>
      </c>
      <c r="AG2810" s="91">
        <v>4.88</v>
      </c>
      <c r="AH2810" s="91">
        <v>4.79</v>
      </c>
      <c r="AI2810" s="91">
        <v>4.7300000000000004</v>
      </c>
      <c r="AJ2810" s="91">
        <v>4.71</v>
      </c>
      <c r="AK2810" s="91">
        <v>4.68</v>
      </c>
    </row>
    <row r="2811" spans="1:37" s="91" customFormat="1" x14ac:dyDescent="0.3">
      <c r="A2811" s="91" t="str">
        <f t="shared" si="71"/>
        <v>SDGbaseTRAv2_UrbAS_IRTv3C_GVAaaoth</v>
      </c>
      <c r="B2811" s="92" t="s">
        <v>221</v>
      </c>
      <c r="C2811" s="93" t="s">
        <v>287</v>
      </c>
      <c r="D2811" s="94" t="s">
        <v>3</v>
      </c>
      <c r="E2811" s="91" t="s">
        <v>14</v>
      </c>
      <c r="F2811" s="91">
        <v>7.29</v>
      </c>
      <c r="G2811" s="91">
        <v>6.77</v>
      </c>
      <c r="H2811" s="91">
        <v>7.1</v>
      </c>
      <c r="I2811" s="91">
        <v>7.23</v>
      </c>
      <c r="J2811" s="91">
        <v>7.41</v>
      </c>
      <c r="K2811" s="91">
        <v>7.63</v>
      </c>
      <c r="L2811" s="91">
        <v>7.88</v>
      </c>
      <c r="M2811" s="91">
        <v>8.15</v>
      </c>
      <c r="N2811" s="91">
        <v>8.41</v>
      </c>
      <c r="O2811" s="91">
        <v>9.23</v>
      </c>
      <c r="P2811" s="91">
        <v>9.58</v>
      </c>
      <c r="Q2811" s="91">
        <v>9.77</v>
      </c>
      <c r="R2811" s="91">
        <v>10.1</v>
      </c>
      <c r="S2811" s="91">
        <v>10.42</v>
      </c>
      <c r="T2811" s="91">
        <v>10.79</v>
      </c>
      <c r="U2811" s="91">
        <v>11.23</v>
      </c>
      <c r="V2811" s="91">
        <v>11.63</v>
      </c>
      <c r="W2811" s="91">
        <v>12.1</v>
      </c>
      <c r="X2811" s="91">
        <v>12.66</v>
      </c>
      <c r="Y2811" s="91">
        <v>13.13</v>
      </c>
      <c r="Z2811" s="91">
        <v>13.43</v>
      </c>
      <c r="AA2811" s="91">
        <v>13.7</v>
      </c>
      <c r="AB2811" s="91">
        <v>14.31</v>
      </c>
      <c r="AC2811" s="91">
        <v>14.74</v>
      </c>
      <c r="AD2811" s="91">
        <v>15.12</v>
      </c>
      <c r="AE2811" s="91">
        <v>15.51</v>
      </c>
      <c r="AF2811" s="91">
        <v>15.94</v>
      </c>
      <c r="AG2811" s="91">
        <v>16.670000000000002</v>
      </c>
      <c r="AH2811" s="91">
        <v>16.34</v>
      </c>
      <c r="AI2811" s="91">
        <v>15.86</v>
      </c>
      <c r="AJ2811" s="91">
        <v>15.39</v>
      </c>
      <c r="AK2811" s="91">
        <v>14.9</v>
      </c>
    </row>
    <row r="2812" spans="1:37" s="91" customFormat="1" x14ac:dyDescent="0.3">
      <c r="A2812" s="91" t="str">
        <f t="shared" si="71"/>
        <v>SDGbaseTRAv2_UrbAS_IRTv3C_GVAalani</v>
      </c>
      <c r="B2812" s="92" t="s">
        <v>221</v>
      </c>
      <c r="C2812" s="93" t="s">
        <v>287</v>
      </c>
      <c r="D2812" s="94" t="s">
        <v>3</v>
      </c>
      <c r="E2812" s="91" t="s">
        <v>15</v>
      </c>
      <c r="F2812" s="91">
        <v>27.55</v>
      </c>
      <c r="G2812" s="91">
        <v>22.03</v>
      </c>
      <c r="H2812" s="91">
        <v>24.11</v>
      </c>
      <c r="I2812" s="91">
        <v>24.67</v>
      </c>
      <c r="J2812" s="91">
        <v>25.3</v>
      </c>
      <c r="K2812" s="91">
        <v>26.09</v>
      </c>
      <c r="L2812" s="91">
        <v>26.7</v>
      </c>
      <c r="M2812" s="91">
        <v>27.26</v>
      </c>
      <c r="N2812" s="91">
        <v>27.96</v>
      </c>
      <c r="O2812" s="91">
        <v>30.69</v>
      </c>
      <c r="P2812" s="91">
        <v>31.19</v>
      </c>
      <c r="Q2812" s="91">
        <v>31.37</v>
      </c>
      <c r="R2812" s="91">
        <v>32.619999999999997</v>
      </c>
      <c r="S2812" s="91">
        <v>33.659999999999997</v>
      </c>
      <c r="T2812" s="91">
        <v>34.75</v>
      </c>
      <c r="U2812" s="91">
        <v>35.86</v>
      </c>
      <c r="V2812" s="91">
        <v>36.950000000000003</v>
      </c>
      <c r="W2812" s="91">
        <v>38.19</v>
      </c>
      <c r="X2812" s="91">
        <v>39.56</v>
      </c>
      <c r="Y2812" s="91">
        <v>40.75</v>
      </c>
      <c r="Z2812" s="91">
        <v>41.85</v>
      </c>
      <c r="AA2812" s="91">
        <v>42.25</v>
      </c>
      <c r="AB2812" s="91">
        <v>43.74</v>
      </c>
      <c r="AC2812" s="91">
        <v>44.87</v>
      </c>
      <c r="AD2812" s="91">
        <v>45.93</v>
      </c>
      <c r="AE2812" s="91">
        <v>47.01</v>
      </c>
      <c r="AF2812" s="91">
        <v>48.23</v>
      </c>
      <c r="AG2812" s="91">
        <v>49.45</v>
      </c>
      <c r="AH2812" s="91">
        <v>50.74</v>
      </c>
      <c r="AI2812" s="91">
        <v>51.04</v>
      </c>
      <c r="AJ2812" s="91">
        <v>50.86</v>
      </c>
      <c r="AK2812" s="91">
        <v>50.41</v>
      </c>
    </row>
    <row r="2813" spans="1:37" s="91" customFormat="1" x14ac:dyDescent="0.3">
      <c r="A2813" s="91" t="str">
        <f t="shared" si="71"/>
        <v>SDGbaseTRAv2_UrbAS_IRTv3C_GVAafore</v>
      </c>
      <c r="B2813" s="92" t="s">
        <v>221</v>
      </c>
      <c r="C2813" s="93" t="s">
        <v>287</v>
      </c>
      <c r="D2813" s="94" t="s">
        <v>3</v>
      </c>
      <c r="E2813" s="91" t="s">
        <v>16</v>
      </c>
      <c r="F2813" s="91">
        <v>6.49</v>
      </c>
      <c r="G2813" s="91">
        <v>5.89</v>
      </c>
      <c r="H2813" s="91">
        <v>6.03</v>
      </c>
      <c r="I2813" s="91">
        <v>6.17</v>
      </c>
      <c r="J2813" s="91">
        <v>6.3</v>
      </c>
      <c r="K2813" s="91">
        <v>6.36</v>
      </c>
      <c r="L2813" s="91">
        <v>6.44</v>
      </c>
      <c r="M2813" s="91">
        <v>6.48</v>
      </c>
      <c r="N2813" s="91">
        <v>6.6</v>
      </c>
      <c r="O2813" s="91">
        <v>6.88</v>
      </c>
      <c r="P2813" s="91">
        <v>7.01</v>
      </c>
      <c r="Q2813" s="91">
        <v>6.99</v>
      </c>
      <c r="R2813" s="91">
        <v>7.15</v>
      </c>
      <c r="S2813" s="91">
        <v>7.27</v>
      </c>
      <c r="T2813" s="91">
        <v>7.37</v>
      </c>
      <c r="U2813" s="91">
        <v>7.6</v>
      </c>
      <c r="V2813" s="91">
        <v>7.79</v>
      </c>
      <c r="W2813" s="91">
        <v>8.01</v>
      </c>
      <c r="X2813" s="91">
        <v>8.25</v>
      </c>
      <c r="Y2813" s="91">
        <v>8.51</v>
      </c>
      <c r="Z2813" s="91">
        <v>8.49</v>
      </c>
      <c r="AA2813" s="91">
        <v>8.5299999999999994</v>
      </c>
      <c r="AB2813" s="91">
        <v>8.81</v>
      </c>
      <c r="AC2813" s="91">
        <v>8.93</v>
      </c>
      <c r="AD2813" s="91">
        <v>9.0500000000000007</v>
      </c>
      <c r="AE2813" s="91">
        <v>9.18</v>
      </c>
      <c r="AF2813" s="91">
        <v>9.33</v>
      </c>
      <c r="AG2813" s="91">
        <v>9.67</v>
      </c>
      <c r="AH2813" s="91">
        <v>9.4600000000000009</v>
      </c>
      <c r="AI2813" s="91">
        <v>9.3000000000000007</v>
      </c>
      <c r="AJ2813" s="91">
        <v>9.2100000000000009</v>
      </c>
      <c r="AK2813" s="91">
        <v>9.1199999999999992</v>
      </c>
    </row>
    <row r="2814" spans="1:37" s="91" customFormat="1" x14ac:dyDescent="0.3">
      <c r="A2814" s="91" t="str">
        <f t="shared" si="71"/>
        <v>SDGbaseTRAv2_UrbAS_IRTv3C_GVAafish</v>
      </c>
      <c r="B2814" s="92" t="s">
        <v>221</v>
      </c>
      <c r="C2814" s="93" t="s">
        <v>287</v>
      </c>
      <c r="D2814" s="94" t="s">
        <v>3</v>
      </c>
      <c r="E2814" s="91" t="s">
        <v>17</v>
      </c>
      <c r="F2814" s="91">
        <v>7.37</v>
      </c>
      <c r="G2814" s="91">
        <v>6.91</v>
      </c>
      <c r="H2814" s="91">
        <v>7.21</v>
      </c>
      <c r="I2814" s="91">
        <v>7.25</v>
      </c>
      <c r="J2814" s="91">
        <v>7.35</v>
      </c>
      <c r="K2814" s="91">
        <v>7.52</v>
      </c>
      <c r="L2814" s="91">
        <v>7.69</v>
      </c>
      <c r="M2814" s="91">
        <v>7.87</v>
      </c>
      <c r="N2814" s="91">
        <v>8.07</v>
      </c>
      <c r="O2814" s="91">
        <v>8.76</v>
      </c>
      <c r="P2814" s="91">
        <v>9.0299999999999994</v>
      </c>
      <c r="Q2814" s="91">
        <v>9.17</v>
      </c>
      <c r="R2814" s="91">
        <v>9.44</v>
      </c>
      <c r="S2814" s="91">
        <v>9.6999999999999993</v>
      </c>
      <c r="T2814" s="91">
        <v>9.99</v>
      </c>
      <c r="U2814" s="91">
        <v>10.33</v>
      </c>
      <c r="V2814" s="91">
        <v>10.62</v>
      </c>
      <c r="W2814" s="91">
        <v>10.96</v>
      </c>
      <c r="X2814" s="91">
        <v>11.34</v>
      </c>
      <c r="Y2814" s="91">
        <v>11.68</v>
      </c>
      <c r="Z2814" s="91">
        <v>12.12</v>
      </c>
      <c r="AA2814" s="91">
        <v>12.46</v>
      </c>
      <c r="AB2814" s="91">
        <v>12.88</v>
      </c>
      <c r="AC2814" s="91">
        <v>13.24</v>
      </c>
      <c r="AD2814" s="91">
        <v>13.59</v>
      </c>
      <c r="AE2814" s="91">
        <v>13.94</v>
      </c>
      <c r="AF2814" s="91">
        <v>14.31</v>
      </c>
      <c r="AG2814" s="91">
        <v>14.58</v>
      </c>
      <c r="AH2814" s="91">
        <v>14.65</v>
      </c>
      <c r="AI2814" s="91">
        <v>14.53</v>
      </c>
      <c r="AJ2814" s="91">
        <v>14.41</v>
      </c>
      <c r="AK2814" s="91">
        <v>14.25</v>
      </c>
    </row>
    <row r="2815" spans="1:37" s="91" customFormat="1" x14ac:dyDescent="0.3">
      <c r="A2815" s="91" t="str">
        <f t="shared" si="71"/>
        <v>SDGbaseTRAv2_UrbAS_IRTv3C_GVAacoal</v>
      </c>
      <c r="B2815" s="92" t="s">
        <v>221</v>
      </c>
      <c r="C2815" s="93" t="s">
        <v>287</v>
      </c>
      <c r="D2815" s="94" t="s">
        <v>3</v>
      </c>
      <c r="E2815" s="91" t="s">
        <v>18</v>
      </c>
      <c r="F2815" s="91">
        <v>112.99</v>
      </c>
      <c r="G2815" s="91">
        <v>112.95</v>
      </c>
      <c r="H2815" s="91">
        <v>112.95</v>
      </c>
      <c r="I2815" s="91">
        <v>110.15</v>
      </c>
      <c r="J2815" s="91">
        <v>107.23</v>
      </c>
      <c r="K2815" s="91">
        <v>105.66</v>
      </c>
      <c r="L2815" s="91">
        <v>103.89</v>
      </c>
      <c r="M2815" s="91">
        <v>103.14</v>
      </c>
      <c r="N2815" s="91">
        <v>102.33</v>
      </c>
      <c r="O2815" s="91">
        <v>105.56</v>
      </c>
      <c r="P2815" s="91">
        <v>103.64</v>
      </c>
      <c r="Q2815" s="91">
        <v>99.07</v>
      </c>
      <c r="R2815" s="91">
        <v>95.68</v>
      </c>
      <c r="S2815" s="91">
        <v>95.99</v>
      </c>
      <c r="T2815" s="91">
        <v>95.76</v>
      </c>
      <c r="U2815" s="91">
        <v>95.88</v>
      </c>
      <c r="V2815" s="91">
        <v>94.56</v>
      </c>
      <c r="W2815" s="91">
        <v>94.93</v>
      </c>
      <c r="X2815" s="91">
        <v>93.03</v>
      </c>
      <c r="Y2815" s="91">
        <v>91.56</v>
      </c>
      <c r="Z2815" s="91">
        <v>90.53</v>
      </c>
      <c r="AA2815" s="91">
        <v>89.35</v>
      </c>
      <c r="AB2815" s="91">
        <v>85.2</v>
      </c>
      <c r="AC2815" s="91">
        <v>80.91</v>
      </c>
      <c r="AD2815" s="91">
        <v>76.67</v>
      </c>
      <c r="AE2815" s="91">
        <v>72.37</v>
      </c>
      <c r="AF2815" s="91">
        <v>68.099999999999994</v>
      </c>
      <c r="AG2815" s="91">
        <v>59.27</v>
      </c>
      <c r="AH2815" s="91">
        <v>50.24</v>
      </c>
      <c r="AI2815" s="91">
        <v>40.94</v>
      </c>
      <c r="AJ2815" s="91">
        <v>31.88</v>
      </c>
      <c r="AK2815" s="91">
        <v>22.59</v>
      </c>
    </row>
    <row r="2816" spans="1:37" s="91" customFormat="1" x14ac:dyDescent="0.3">
      <c r="A2816" s="91" t="str">
        <f t="shared" si="71"/>
        <v>SDGbaseTRAv2_UrbAS_IRTv3C_GVAagold</v>
      </c>
      <c r="B2816" s="92" t="s">
        <v>221</v>
      </c>
      <c r="C2816" s="93" t="s">
        <v>287</v>
      </c>
      <c r="D2816" s="94" t="s">
        <v>3</v>
      </c>
      <c r="E2816" s="91" t="s">
        <v>19</v>
      </c>
      <c r="F2816" s="91">
        <v>61.14</v>
      </c>
      <c r="G2816" s="91">
        <v>59.91</v>
      </c>
      <c r="H2816" s="91">
        <v>61.22</v>
      </c>
      <c r="I2816" s="91">
        <v>61.06</v>
      </c>
      <c r="J2816" s="91">
        <v>61.35</v>
      </c>
      <c r="K2816" s="91">
        <v>61.92</v>
      </c>
      <c r="L2816" s="91">
        <v>62.83</v>
      </c>
      <c r="M2816" s="91">
        <v>64.31</v>
      </c>
      <c r="N2816" s="91">
        <v>65.77</v>
      </c>
      <c r="O2816" s="91">
        <v>70.66</v>
      </c>
      <c r="P2816" s="91">
        <v>72.42</v>
      </c>
      <c r="Q2816" s="91">
        <v>73.09</v>
      </c>
      <c r="R2816" s="91">
        <v>73.42</v>
      </c>
      <c r="S2816" s="91">
        <v>74.099999999999994</v>
      </c>
      <c r="T2816" s="91">
        <v>74.760000000000005</v>
      </c>
      <c r="U2816" s="91">
        <v>75.59</v>
      </c>
      <c r="V2816" s="91">
        <v>76.19</v>
      </c>
      <c r="W2816" s="91">
        <v>77.010000000000005</v>
      </c>
      <c r="X2816" s="91">
        <v>78.209999999999994</v>
      </c>
      <c r="Y2816" s="91">
        <v>78.75</v>
      </c>
      <c r="Z2816" s="91">
        <v>79.349999999999994</v>
      </c>
      <c r="AA2816" s="91">
        <v>80.38</v>
      </c>
      <c r="AB2816" s="91">
        <v>81.45</v>
      </c>
      <c r="AC2816" s="91">
        <v>81.739999999999995</v>
      </c>
      <c r="AD2816" s="91">
        <v>81.98</v>
      </c>
      <c r="AE2816" s="91">
        <v>82.19</v>
      </c>
      <c r="AF2816" s="91">
        <v>82.47</v>
      </c>
      <c r="AG2816" s="91">
        <v>79.95</v>
      </c>
      <c r="AH2816" s="91">
        <v>76.150000000000006</v>
      </c>
      <c r="AI2816" s="91">
        <v>71.17</v>
      </c>
      <c r="AJ2816" s="91">
        <v>66.42</v>
      </c>
      <c r="AK2816" s="91">
        <v>61.39</v>
      </c>
    </row>
    <row r="2817" spans="1:37" s="91" customFormat="1" x14ac:dyDescent="0.3">
      <c r="A2817" s="91" t="str">
        <f t="shared" si="71"/>
        <v>SDGbaseTRAv2_UrbAS_IRTv3C_GVAangas</v>
      </c>
      <c r="B2817" s="92" t="s">
        <v>221</v>
      </c>
      <c r="C2817" s="93" t="s">
        <v>287</v>
      </c>
      <c r="D2817" s="94" t="s">
        <v>3</v>
      </c>
      <c r="E2817" s="91" t="s">
        <v>20</v>
      </c>
      <c r="F2817" s="91">
        <v>0.94</v>
      </c>
      <c r="G2817" s="91">
        <v>0.83</v>
      </c>
      <c r="H2817" s="91">
        <v>0.81</v>
      </c>
      <c r="I2817" s="91">
        <v>0.75</v>
      </c>
      <c r="J2817" s="91">
        <v>0.71</v>
      </c>
      <c r="K2817" s="91">
        <v>0.67</v>
      </c>
      <c r="L2817" s="91">
        <v>0.64</v>
      </c>
      <c r="M2817" s="91">
        <v>0.62</v>
      </c>
      <c r="N2817" s="91">
        <v>0.6</v>
      </c>
      <c r="O2817" s="91">
        <v>0.63</v>
      </c>
      <c r="P2817" s="91">
        <v>0.61</v>
      </c>
      <c r="Q2817" s="91">
        <v>0.57999999999999996</v>
      </c>
      <c r="R2817" s="91">
        <v>0.56000000000000005</v>
      </c>
      <c r="S2817" s="91">
        <v>0.53</v>
      </c>
      <c r="T2817" s="91">
        <v>0.51</v>
      </c>
      <c r="U2817" s="91">
        <v>0.49</v>
      </c>
      <c r="V2817" s="91">
        <v>0.46</v>
      </c>
      <c r="W2817" s="91">
        <v>0.44</v>
      </c>
      <c r="X2817" s="91">
        <v>0.42</v>
      </c>
      <c r="Y2817" s="91">
        <v>0.4</v>
      </c>
      <c r="Z2817" s="91">
        <v>0.38</v>
      </c>
      <c r="AA2817" s="91">
        <v>0.37</v>
      </c>
      <c r="AB2817" s="91">
        <v>0.35</v>
      </c>
      <c r="AC2817" s="91">
        <v>0.34</v>
      </c>
      <c r="AD2817" s="91">
        <v>0.32</v>
      </c>
      <c r="AE2817" s="91">
        <v>0.3</v>
      </c>
      <c r="AF2817" s="91">
        <v>0.28999999999999998</v>
      </c>
      <c r="AG2817" s="91">
        <v>0.27</v>
      </c>
      <c r="AH2817" s="91">
        <v>0.26</v>
      </c>
      <c r="AI2817" s="91">
        <v>0.24</v>
      </c>
      <c r="AJ2817" s="91">
        <v>0.23</v>
      </c>
      <c r="AK2817" s="91">
        <v>0.21</v>
      </c>
    </row>
    <row r="2818" spans="1:37" s="91" customFormat="1" x14ac:dyDescent="0.3">
      <c r="A2818" s="91" t="str">
        <f t="shared" si="71"/>
        <v>SDGbaseTRAv2_UrbAS_IRTv3C_GVAapgm</v>
      </c>
      <c r="B2818" s="92" t="s">
        <v>221</v>
      </c>
      <c r="C2818" s="93" t="s">
        <v>287</v>
      </c>
      <c r="D2818" s="94" t="s">
        <v>3</v>
      </c>
      <c r="E2818" s="91" t="s">
        <v>21</v>
      </c>
      <c r="F2818" s="91">
        <v>97.82</v>
      </c>
      <c r="G2818" s="91">
        <v>51.06</v>
      </c>
      <c r="H2818" s="91">
        <v>64.599999999999994</v>
      </c>
      <c r="I2818" s="91">
        <v>78.11</v>
      </c>
      <c r="J2818" s="91">
        <v>89.01</v>
      </c>
      <c r="K2818" s="91">
        <v>96.95</v>
      </c>
      <c r="L2818" s="91">
        <v>101.96</v>
      </c>
      <c r="M2818" s="91">
        <v>94.97</v>
      </c>
      <c r="N2818" s="91">
        <v>92.14</v>
      </c>
      <c r="O2818" s="91">
        <v>90.55</v>
      </c>
      <c r="P2818" s="91">
        <v>90.32</v>
      </c>
      <c r="Q2818" s="91">
        <v>90.61</v>
      </c>
      <c r="R2818" s="91">
        <v>95.33</v>
      </c>
      <c r="S2818" s="91">
        <v>99.23</v>
      </c>
      <c r="T2818" s="91">
        <v>102.17</v>
      </c>
      <c r="U2818" s="91">
        <v>104.23</v>
      </c>
      <c r="V2818" s="91">
        <v>107.4</v>
      </c>
      <c r="W2818" s="91">
        <v>109.96</v>
      </c>
      <c r="X2818" s="91">
        <v>111.74</v>
      </c>
      <c r="Y2818" s="91">
        <v>113.99</v>
      </c>
      <c r="Z2818" s="91">
        <v>112.86</v>
      </c>
      <c r="AA2818" s="91">
        <v>113.63</v>
      </c>
      <c r="AB2818" s="91">
        <v>192.58</v>
      </c>
      <c r="AC2818" s="91">
        <v>246.53</v>
      </c>
      <c r="AD2818" s="91">
        <v>274.48</v>
      </c>
      <c r="AE2818" s="91">
        <v>296.77999999999997</v>
      </c>
      <c r="AF2818" s="91">
        <v>317.67</v>
      </c>
      <c r="AG2818" s="91">
        <v>347.08</v>
      </c>
      <c r="AH2818" s="91">
        <v>428.76</v>
      </c>
      <c r="AI2818" s="91">
        <v>500.99</v>
      </c>
      <c r="AJ2818" s="91">
        <v>543.32000000000005</v>
      </c>
      <c r="AK2818" s="91">
        <v>578.26</v>
      </c>
    </row>
    <row r="2819" spans="1:37" s="91" customFormat="1" x14ac:dyDescent="0.3">
      <c r="A2819" s="91" t="str">
        <f t="shared" si="71"/>
        <v>SDGbaseTRAv2_UrbAS_IRTv3C_GVAamore</v>
      </c>
      <c r="B2819" s="92" t="s">
        <v>221</v>
      </c>
      <c r="C2819" s="93" t="s">
        <v>287</v>
      </c>
      <c r="D2819" s="94" t="s">
        <v>3</v>
      </c>
      <c r="E2819" s="91" t="s">
        <v>22</v>
      </c>
      <c r="F2819" s="91">
        <v>78.23</v>
      </c>
      <c r="G2819" s="91">
        <v>76.86</v>
      </c>
      <c r="H2819" s="91">
        <v>80.81</v>
      </c>
      <c r="I2819" s="91">
        <v>82.23</v>
      </c>
      <c r="J2819" s="91">
        <v>84.16</v>
      </c>
      <c r="K2819" s="91">
        <v>86.18</v>
      </c>
      <c r="L2819" s="91">
        <v>88.63</v>
      </c>
      <c r="M2819" s="91">
        <v>91.87</v>
      </c>
      <c r="N2819" s="91">
        <v>95.02</v>
      </c>
      <c r="O2819" s="91">
        <v>104.44</v>
      </c>
      <c r="P2819" s="91">
        <v>108.92</v>
      </c>
      <c r="Q2819" s="91">
        <v>111.59</v>
      </c>
      <c r="R2819" s="91">
        <v>113.84</v>
      </c>
      <c r="S2819" s="91">
        <v>116.51</v>
      </c>
      <c r="T2819" s="91">
        <v>119.32</v>
      </c>
      <c r="U2819" s="91">
        <v>122.33</v>
      </c>
      <c r="V2819" s="91">
        <v>124.85</v>
      </c>
      <c r="W2819" s="91">
        <v>127.88</v>
      </c>
      <c r="X2819" s="91">
        <v>131.52000000000001</v>
      </c>
      <c r="Y2819" s="91">
        <v>133.87</v>
      </c>
      <c r="Z2819" s="91">
        <v>135.34</v>
      </c>
      <c r="AA2819" s="91">
        <v>137.59</v>
      </c>
      <c r="AB2819" s="91">
        <v>140.71</v>
      </c>
      <c r="AC2819" s="91">
        <v>142.51</v>
      </c>
      <c r="AD2819" s="91">
        <v>144.16</v>
      </c>
      <c r="AE2819" s="91">
        <v>145.71</v>
      </c>
      <c r="AF2819" s="91">
        <v>147.47999999999999</v>
      </c>
      <c r="AG2819" s="91">
        <v>148.54</v>
      </c>
      <c r="AH2819" s="91">
        <v>144.5</v>
      </c>
      <c r="AI2819" s="91">
        <v>137.9</v>
      </c>
      <c r="AJ2819" s="91">
        <v>132.34</v>
      </c>
      <c r="AK2819" s="91">
        <v>126.01</v>
      </c>
    </row>
    <row r="2820" spans="1:37" s="91" customFormat="1" x14ac:dyDescent="0.3">
      <c r="A2820" s="91" t="str">
        <f t="shared" si="71"/>
        <v>SDGbaseTRAv2_UrbAS_IRTv3C_GVAamine</v>
      </c>
      <c r="B2820" s="92" t="s">
        <v>221</v>
      </c>
      <c r="C2820" s="93" t="s">
        <v>287</v>
      </c>
      <c r="D2820" s="94" t="s">
        <v>3</v>
      </c>
      <c r="E2820" s="91" t="s">
        <v>23</v>
      </c>
      <c r="F2820" s="91">
        <v>57.01</v>
      </c>
      <c r="G2820" s="91">
        <v>54.5</v>
      </c>
      <c r="H2820" s="91">
        <v>56.79</v>
      </c>
      <c r="I2820" s="91">
        <v>58.54</v>
      </c>
      <c r="J2820" s="91">
        <v>60.56</v>
      </c>
      <c r="K2820" s="91">
        <v>61.81</v>
      </c>
      <c r="L2820" s="91">
        <v>63.4</v>
      </c>
      <c r="M2820" s="91">
        <v>65.48</v>
      </c>
      <c r="N2820" s="91">
        <v>67.28</v>
      </c>
      <c r="O2820" s="91">
        <v>70.930000000000007</v>
      </c>
      <c r="P2820" s="91">
        <v>72.73</v>
      </c>
      <c r="Q2820" s="91">
        <v>74.290000000000006</v>
      </c>
      <c r="R2820" s="91">
        <v>75.739999999999995</v>
      </c>
      <c r="S2820" s="91">
        <v>77.87</v>
      </c>
      <c r="T2820" s="91">
        <v>80.3</v>
      </c>
      <c r="U2820" s="91">
        <v>82.59</v>
      </c>
      <c r="V2820" s="91">
        <v>84.77</v>
      </c>
      <c r="W2820" s="91">
        <v>87.58</v>
      </c>
      <c r="X2820" s="91">
        <v>91.44</v>
      </c>
      <c r="Y2820" s="91">
        <v>94.34</v>
      </c>
      <c r="Z2820" s="91">
        <v>96.28</v>
      </c>
      <c r="AA2820" s="91">
        <v>98.4</v>
      </c>
      <c r="AB2820" s="91">
        <v>100.71</v>
      </c>
      <c r="AC2820" s="91">
        <v>102.27</v>
      </c>
      <c r="AD2820" s="91">
        <v>104.01</v>
      </c>
      <c r="AE2820" s="91">
        <v>106</v>
      </c>
      <c r="AF2820" s="91">
        <v>108.48</v>
      </c>
      <c r="AG2820" s="91">
        <v>112.47</v>
      </c>
      <c r="AH2820" s="91">
        <v>111.8</v>
      </c>
      <c r="AI2820" s="91">
        <v>109.68</v>
      </c>
      <c r="AJ2820" s="91">
        <v>108.57</v>
      </c>
      <c r="AK2820" s="91">
        <v>107.35</v>
      </c>
    </row>
    <row r="2821" spans="1:37" s="91" customFormat="1" x14ac:dyDescent="0.3">
      <c r="A2821" s="91" t="str">
        <f t="shared" si="71"/>
        <v>SDGbaseTRAv2_UrbAS_IRTv3C_GVAameat</v>
      </c>
      <c r="B2821" s="92" t="s">
        <v>221</v>
      </c>
      <c r="C2821" s="93" t="s">
        <v>287</v>
      </c>
      <c r="D2821" s="94" t="s">
        <v>3</v>
      </c>
      <c r="E2821" s="91" t="s">
        <v>24</v>
      </c>
      <c r="F2821" s="91">
        <v>14.3</v>
      </c>
      <c r="G2821" s="91">
        <v>13.76</v>
      </c>
      <c r="H2821" s="91">
        <v>13.63</v>
      </c>
      <c r="I2821" s="91">
        <v>13.79</v>
      </c>
      <c r="J2821" s="91">
        <v>14.01</v>
      </c>
      <c r="K2821" s="91">
        <v>14.22</v>
      </c>
      <c r="L2821" s="91">
        <v>14.55</v>
      </c>
      <c r="M2821" s="91">
        <v>14.86</v>
      </c>
      <c r="N2821" s="91">
        <v>15.15</v>
      </c>
      <c r="O2821" s="91">
        <v>15.6</v>
      </c>
      <c r="P2821" s="91">
        <v>16.079999999999998</v>
      </c>
      <c r="Q2821" s="91">
        <v>16.38</v>
      </c>
      <c r="R2821" s="91">
        <v>16.96</v>
      </c>
      <c r="S2821" s="91">
        <v>17.510000000000002</v>
      </c>
      <c r="T2821" s="91">
        <v>18.079999999999998</v>
      </c>
      <c r="U2821" s="91">
        <v>18.63</v>
      </c>
      <c r="V2821" s="91">
        <v>19.11</v>
      </c>
      <c r="W2821" s="91">
        <v>19.64</v>
      </c>
      <c r="X2821" s="91">
        <v>20.170000000000002</v>
      </c>
      <c r="Y2821" s="91">
        <v>20.59</v>
      </c>
      <c r="Z2821" s="91">
        <v>20.77</v>
      </c>
      <c r="AA2821" s="91">
        <v>21.13</v>
      </c>
      <c r="AB2821" s="91">
        <v>21.88</v>
      </c>
      <c r="AC2821" s="91">
        <v>22.24</v>
      </c>
      <c r="AD2821" s="91">
        <v>22.61</v>
      </c>
      <c r="AE2821" s="91">
        <v>22.99</v>
      </c>
      <c r="AF2821" s="91">
        <v>23.49</v>
      </c>
      <c r="AG2821" s="91">
        <v>24.24</v>
      </c>
      <c r="AH2821" s="91">
        <v>23.87</v>
      </c>
      <c r="AI2821" s="91">
        <v>23.77</v>
      </c>
      <c r="AJ2821" s="91">
        <v>23.81</v>
      </c>
      <c r="AK2821" s="91">
        <v>23.8</v>
      </c>
    </row>
    <row r="2822" spans="1:37" s="91" customFormat="1" x14ac:dyDescent="0.3">
      <c r="A2822" s="91" t="str">
        <f t="shared" si="71"/>
        <v>SDGbaseTRAv2_UrbAS_IRTv3C_GVAapfis</v>
      </c>
      <c r="B2822" s="92" t="s">
        <v>221</v>
      </c>
      <c r="C2822" s="93" t="s">
        <v>287</v>
      </c>
      <c r="D2822" s="94" t="s">
        <v>3</v>
      </c>
      <c r="E2822" s="91" t="s">
        <v>25</v>
      </c>
      <c r="F2822" s="91">
        <v>6.32</v>
      </c>
      <c r="G2822" s="91">
        <v>6.25</v>
      </c>
      <c r="H2822" s="91">
        <v>6.42</v>
      </c>
      <c r="I2822" s="91">
        <v>6.47</v>
      </c>
      <c r="J2822" s="91">
        <v>6.56</v>
      </c>
      <c r="K2822" s="91">
        <v>6.66</v>
      </c>
      <c r="L2822" s="91">
        <v>6.8</v>
      </c>
      <c r="M2822" s="91">
        <v>6.95</v>
      </c>
      <c r="N2822" s="91">
        <v>7.1</v>
      </c>
      <c r="O2822" s="91">
        <v>7.51</v>
      </c>
      <c r="P2822" s="91">
        <v>7.71</v>
      </c>
      <c r="Q2822" s="91">
        <v>7.82</v>
      </c>
      <c r="R2822" s="91">
        <v>8.06</v>
      </c>
      <c r="S2822" s="91">
        <v>8.2799999999999994</v>
      </c>
      <c r="T2822" s="91">
        <v>8.51</v>
      </c>
      <c r="U2822" s="91">
        <v>8.7799999999999994</v>
      </c>
      <c r="V2822" s="91">
        <v>9</v>
      </c>
      <c r="W2822" s="91">
        <v>9.26</v>
      </c>
      <c r="X2822" s="91">
        <v>9.5399999999999991</v>
      </c>
      <c r="Y2822" s="91">
        <v>9.75</v>
      </c>
      <c r="Z2822" s="91">
        <v>9.92</v>
      </c>
      <c r="AA2822" s="91">
        <v>10.1</v>
      </c>
      <c r="AB2822" s="91">
        <v>10.49</v>
      </c>
      <c r="AC2822" s="91">
        <v>10.75</v>
      </c>
      <c r="AD2822" s="91">
        <v>10.97</v>
      </c>
      <c r="AE2822" s="91">
        <v>11.19</v>
      </c>
      <c r="AF2822" s="91">
        <v>11.43</v>
      </c>
      <c r="AG2822" s="91">
        <v>11.75</v>
      </c>
      <c r="AH2822" s="91">
        <v>11.53</v>
      </c>
      <c r="AI2822" s="91">
        <v>11.29</v>
      </c>
      <c r="AJ2822" s="91">
        <v>11.12</v>
      </c>
      <c r="AK2822" s="91">
        <v>10.94</v>
      </c>
    </row>
    <row r="2823" spans="1:37" s="91" customFormat="1" x14ac:dyDescent="0.3">
      <c r="A2823" s="91" t="str">
        <f t="shared" si="71"/>
        <v>SDGbaseTRAv2_UrbAS_IRTv3C_GVAavege</v>
      </c>
      <c r="B2823" s="92" t="s">
        <v>221</v>
      </c>
      <c r="C2823" s="93" t="s">
        <v>287</v>
      </c>
      <c r="D2823" s="94" t="s">
        <v>3</v>
      </c>
      <c r="E2823" s="91" t="s">
        <v>26</v>
      </c>
      <c r="F2823" s="91">
        <v>10.97</v>
      </c>
      <c r="G2823" s="91">
        <v>10.46</v>
      </c>
      <c r="H2823" s="91">
        <v>10.87</v>
      </c>
      <c r="I2823" s="91">
        <v>10.96</v>
      </c>
      <c r="J2823" s="91">
        <v>11.11</v>
      </c>
      <c r="K2823" s="91">
        <v>11.35</v>
      </c>
      <c r="L2823" s="91">
        <v>11.62</v>
      </c>
      <c r="M2823" s="91">
        <v>11.88</v>
      </c>
      <c r="N2823" s="91">
        <v>12.15</v>
      </c>
      <c r="O2823" s="91">
        <v>13.03</v>
      </c>
      <c r="P2823" s="91">
        <v>13.37</v>
      </c>
      <c r="Q2823" s="91">
        <v>13.54</v>
      </c>
      <c r="R2823" s="91">
        <v>14.01</v>
      </c>
      <c r="S2823" s="91">
        <v>14.42</v>
      </c>
      <c r="T2823" s="91">
        <v>14.85</v>
      </c>
      <c r="U2823" s="91">
        <v>15.34</v>
      </c>
      <c r="V2823" s="91">
        <v>15.75</v>
      </c>
      <c r="W2823" s="91">
        <v>16.23</v>
      </c>
      <c r="X2823" s="91">
        <v>16.739999999999998</v>
      </c>
      <c r="Y2823" s="91">
        <v>17.14</v>
      </c>
      <c r="Z2823" s="91">
        <v>17.37</v>
      </c>
      <c r="AA2823" s="91">
        <v>17.52</v>
      </c>
      <c r="AB2823" s="91">
        <v>18.3</v>
      </c>
      <c r="AC2823" s="91">
        <v>18.8</v>
      </c>
      <c r="AD2823" s="91">
        <v>19.18</v>
      </c>
      <c r="AE2823" s="91">
        <v>19.54</v>
      </c>
      <c r="AF2823" s="91">
        <v>19.940000000000001</v>
      </c>
      <c r="AG2823" s="91">
        <v>20.63</v>
      </c>
      <c r="AH2823" s="91">
        <v>20.47</v>
      </c>
      <c r="AI2823" s="91">
        <v>20.14</v>
      </c>
      <c r="AJ2823" s="91">
        <v>19.829999999999998</v>
      </c>
      <c r="AK2823" s="91">
        <v>19.48</v>
      </c>
    </row>
    <row r="2824" spans="1:37" s="91" customFormat="1" x14ac:dyDescent="0.3">
      <c r="A2824" s="91" t="str">
        <f t="shared" si="71"/>
        <v>SDGbaseTRAv2_UrbAS_IRTv3C_GVAafats</v>
      </c>
      <c r="B2824" s="92" t="s">
        <v>221</v>
      </c>
      <c r="C2824" s="93" t="s">
        <v>287</v>
      </c>
      <c r="D2824" s="94" t="s">
        <v>3</v>
      </c>
      <c r="E2824" s="91" t="s">
        <v>27</v>
      </c>
      <c r="F2824" s="91">
        <v>3.48</v>
      </c>
      <c r="G2824" s="91">
        <v>3.45</v>
      </c>
      <c r="H2824" s="91">
        <v>3.54</v>
      </c>
      <c r="I2824" s="91">
        <v>3.51</v>
      </c>
      <c r="J2824" s="91">
        <v>3.58</v>
      </c>
      <c r="K2824" s="91">
        <v>3.65</v>
      </c>
      <c r="L2824" s="91">
        <v>3.72</v>
      </c>
      <c r="M2824" s="91">
        <v>3.79</v>
      </c>
      <c r="N2824" s="91">
        <v>3.87</v>
      </c>
      <c r="O2824" s="91">
        <v>4.46</v>
      </c>
      <c r="P2824" s="91">
        <v>4.57</v>
      </c>
      <c r="Q2824" s="91">
        <v>4.5599999999999996</v>
      </c>
      <c r="R2824" s="91">
        <v>4.62</v>
      </c>
      <c r="S2824" s="91">
        <v>4.67</v>
      </c>
      <c r="T2824" s="91">
        <v>4.74</v>
      </c>
      <c r="U2824" s="91">
        <v>4.82</v>
      </c>
      <c r="V2824" s="91">
        <v>4.8600000000000003</v>
      </c>
      <c r="W2824" s="91">
        <v>4.9400000000000004</v>
      </c>
      <c r="X2824" s="91">
        <v>5.07</v>
      </c>
      <c r="Y2824" s="91">
        <v>5.17</v>
      </c>
      <c r="Z2824" s="91">
        <v>5.39</v>
      </c>
      <c r="AA2824" s="91">
        <v>5.51</v>
      </c>
      <c r="AB2824" s="91">
        <v>5.65</v>
      </c>
      <c r="AC2824" s="91">
        <v>5.72</v>
      </c>
      <c r="AD2824" s="91">
        <v>5.77</v>
      </c>
      <c r="AE2824" s="91">
        <v>5.8</v>
      </c>
      <c r="AF2824" s="91">
        <v>5.84</v>
      </c>
      <c r="AG2824" s="91">
        <v>5.8</v>
      </c>
      <c r="AH2824" s="91">
        <v>5.79</v>
      </c>
      <c r="AI2824" s="91">
        <v>5.69</v>
      </c>
      <c r="AJ2824" s="91">
        <v>5.6</v>
      </c>
      <c r="AK2824" s="91">
        <v>5.5</v>
      </c>
    </row>
    <row r="2825" spans="1:37" s="91" customFormat="1" x14ac:dyDescent="0.3">
      <c r="A2825" s="91" t="str">
        <f t="shared" si="71"/>
        <v>SDGbaseTRAv2_UrbAS_IRTv3C_GVAadair</v>
      </c>
      <c r="B2825" s="92" t="s">
        <v>221</v>
      </c>
      <c r="C2825" s="93" t="s">
        <v>287</v>
      </c>
      <c r="D2825" s="94" t="s">
        <v>3</v>
      </c>
      <c r="E2825" s="91" t="s">
        <v>28</v>
      </c>
      <c r="F2825" s="91">
        <v>10.56</v>
      </c>
      <c r="G2825" s="91">
        <v>10.26</v>
      </c>
      <c r="H2825" s="91">
        <v>10.4</v>
      </c>
      <c r="I2825" s="91">
        <v>10.44</v>
      </c>
      <c r="J2825" s="91">
        <v>10.57</v>
      </c>
      <c r="K2825" s="91">
        <v>10.77</v>
      </c>
      <c r="L2825" s="91">
        <v>11.02</v>
      </c>
      <c r="M2825" s="91">
        <v>11.25</v>
      </c>
      <c r="N2825" s="91">
        <v>11.49</v>
      </c>
      <c r="O2825" s="91">
        <v>12.1</v>
      </c>
      <c r="P2825" s="91">
        <v>12.38</v>
      </c>
      <c r="Q2825" s="91">
        <v>12.52</v>
      </c>
      <c r="R2825" s="91">
        <v>12.95</v>
      </c>
      <c r="S2825" s="91">
        <v>13.32</v>
      </c>
      <c r="T2825" s="91">
        <v>13.72</v>
      </c>
      <c r="U2825" s="91">
        <v>14.15</v>
      </c>
      <c r="V2825" s="91">
        <v>14.55</v>
      </c>
      <c r="W2825" s="91">
        <v>14.99</v>
      </c>
      <c r="X2825" s="91">
        <v>15.48</v>
      </c>
      <c r="Y2825" s="91">
        <v>15.86</v>
      </c>
      <c r="Z2825" s="91">
        <v>16.010000000000002</v>
      </c>
      <c r="AA2825" s="91">
        <v>16.14</v>
      </c>
      <c r="AB2825" s="91">
        <v>16.850000000000001</v>
      </c>
      <c r="AC2825" s="91">
        <v>17.260000000000002</v>
      </c>
      <c r="AD2825" s="91">
        <v>17.57</v>
      </c>
      <c r="AE2825" s="91">
        <v>17.88</v>
      </c>
      <c r="AF2825" s="91">
        <v>18.239999999999998</v>
      </c>
      <c r="AG2825" s="91">
        <v>18.899999999999999</v>
      </c>
      <c r="AH2825" s="91">
        <v>18.649999999999999</v>
      </c>
      <c r="AI2825" s="91">
        <v>18.41</v>
      </c>
      <c r="AJ2825" s="91">
        <v>18.2</v>
      </c>
      <c r="AK2825" s="91">
        <v>17.96</v>
      </c>
    </row>
    <row r="2826" spans="1:37" s="91" customFormat="1" x14ac:dyDescent="0.3">
      <c r="A2826" s="91" t="str">
        <f t="shared" si="71"/>
        <v>SDGbaseTRAv2_UrbAS_IRTv3C_GVAagrai</v>
      </c>
      <c r="B2826" s="92" t="s">
        <v>221</v>
      </c>
      <c r="C2826" s="93" t="s">
        <v>287</v>
      </c>
      <c r="D2826" s="94" t="s">
        <v>3</v>
      </c>
      <c r="E2826" s="91" t="s">
        <v>29</v>
      </c>
      <c r="F2826" s="91">
        <v>8.56</v>
      </c>
      <c r="G2826" s="91">
        <v>8.39</v>
      </c>
      <c r="H2826" s="91">
        <v>8.34</v>
      </c>
      <c r="I2826" s="91">
        <v>8.4600000000000009</v>
      </c>
      <c r="J2826" s="91">
        <v>8.61</v>
      </c>
      <c r="K2826" s="91">
        <v>8.61</v>
      </c>
      <c r="L2826" s="91">
        <v>8.64</v>
      </c>
      <c r="M2826" s="91">
        <v>8.64</v>
      </c>
      <c r="N2826" s="91">
        <v>8.66</v>
      </c>
      <c r="O2826" s="91">
        <v>8.83</v>
      </c>
      <c r="P2826" s="91">
        <v>8.86</v>
      </c>
      <c r="Q2826" s="91">
        <v>8.86</v>
      </c>
      <c r="R2826" s="91">
        <v>8.99</v>
      </c>
      <c r="S2826" s="91">
        <v>9.06</v>
      </c>
      <c r="T2826" s="91">
        <v>9.1</v>
      </c>
      <c r="U2826" s="91">
        <v>9.1999999999999993</v>
      </c>
      <c r="V2826" s="91">
        <v>9.24</v>
      </c>
      <c r="W2826" s="91">
        <v>9.25</v>
      </c>
      <c r="X2826" s="91">
        <v>9.2899999999999991</v>
      </c>
      <c r="Y2826" s="91">
        <v>9.32</v>
      </c>
      <c r="Z2826" s="91">
        <v>9.24</v>
      </c>
      <c r="AA2826" s="91">
        <v>9.25</v>
      </c>
      <c r="AB2826" s="91">
        <v>9.5</v>
      </c>
      <c r="AC2826" s="91">
        <v>9.5399999999999991</v>
      </c>
      <c r="AD2826" s="91">
        <v>9.59</v>
      </c>
      <c r="AE2826" s="91">
        <v>9.65</v>
      </c>
      <c r="AF2826" s="91">
        <v>9.7200000000000006</v>
      </c>
      <c r="AG2826" s="91">
        <v>9.8800000000000008</v>
      </c>
      <c r="AH2826" s="91">
        <v>9.56</v>
      </c>
      <c r="AI2826" s="91">
        <v>9.43</v>
      </c>
      <c r="AJ2826" s="91">
        <v>9.39</v>
      </c>
      <c r="AK2826" s="91">
        <v>9.34</v>
      </c>
    </row>
    <row r="2827" spans="1:37" s="91" customFormat="1" x14ac:dyDescent="0.3">
      <c r="A2827" s="91" t="str">
        <f t="shared" si="71"/>
        <v>SDGbaseTRAv2_UrbAS_IRTv3C_GVAastar</v>
      </c>
      <c r="B2827" s="92" t="s">
        <v>221</v>
      </c>
      <c r="C2827" s="93" t="s">
        <v>287</v>
      </c>
      <c r="D2827" s="94" t="s">
        <v>3</v>
      </c>
      <c r="E2827" s="91" t="s">
        <v>30</v>
      </c>
      <c r="F2827" s="91">
        <v>7.25</v>
      </c>
      <c r="G2827" s="91">
        <v>7.11</v>
      </c>
      <c r="H2827" s="91">
        <v>7.14</v>
      </c>
      <c r="I2827" s="91">
        <v>7.25</v>
      </c>
      <c r="J2827" s="91">
        <v>7.37</v>
      </c>
      <c r="K2827" s="91">
        <v>7.38</v>
      </c>
      <c r="L2827" s="91">
        <v>7.41</v>
      </c>
      <c r="M2827" s="91">
        <v>7.43</v>
      </c>
      <c r="N2827" s="91">
        <v>7.47</v>
      </c>
      <c r="O2827" s="91">
        <v>7.62</v>
      </c>
      <c r="P2827" s="91">
        <v>7.66</v>
      </c>
      <c r="Q2827" s="91">
        <v>7.68</v>
      </c>
      <c r="R2827" s="91">
        <v>7.76</v>
      </c>
      <c r="S2827" s="91">
        <v>7.81</v>
      </c>
      <c r="T2827" s="91">
        <v>7.82</v>
      </c>
      <c r="U2827" s="91">
        <v>7.88</v>
      </c>
      <c r="V2827" s="91">
        <v>7.89</v>
      </c>
      <c r="W2827" s="91">
        <v>7.89</v>
      </c>
      <c r="X2827" s="91">
        <v>7.9</v>
      </c>
      <c r="Y2827" s="91">
        <v>7.9</v>
      </c>
      <c r="Z2827" s="91">
        <v>7.82</v>
      </c>
      <c r="AA2827" s="91">
        <v>7.81</v>
      </c>
      <c r="AB2827" s="91">
        <v>7.96</v>
      </c>
      <c r="AC2827" s="91">
        <v>7.96</v>
      </c>
      <c r="AD2827" s="91">
        <v>7.96</v>
      </c>
      <c r="AE2827" s="91">
        <v>7.98</v>
      </c>
      <c r="AF2827" s="91">
        <v>8.01</v>
      </c>
      <c r="AG2827" s="91">
        <v>7.81</v>
      </c>
      <c r="AH2827" s="91">
        <v>7.29</v>
      </c>
      <c r="AI2827" s="91">
        <v>6.88</v>
      </c>
      <c r="AJ2827" s="91">
        <v>6.56</v>
      </c>
      <c r="AK2827" s="91">
        <v>6.27</v>
      </c>
    </row>
    <row r="2828" spans="1:37" s="91" customFormat="1" x14ac:dyDescent="0.3">
      <c r="A2828" s="91" t="str">
        <f t="shared" si="71"/>
        <v>SDGbaseTRAv2_UrbAS_IRTv3C_GVAafeed</v>
      </c>
      <c r="B2828" s="92" t="s">
        <v>221</v>
      </c>
      <c r="C2828" s="93" t="s">
        <v>287</v>
      </c>
      <c r="D2828" s="94" t="s">
        <v>3</v>
      </c>
      <c r="E2828" s="91" t="s">
        <v>31</v>
      </c>
      <c r="F2828" s="91">
        <v>6.55</v>
      </c>
      <c r="G2828" s="91">
        <v>5.0599999999999996</v>
      </c>
      <c r="H2828" s="91">
        <v>5.74</v>
      </c>
      <c r="I2828" s="91">
        <v>5.75</v>
      </c>
      <c r="J2828" s="91">
        <v>5.84</v>
      </c>
      <c r="K2828" s="91">
        <v>6.16</v>
      </c>
      <c r="L2828" s="91">
        <v>6.31</v>
      </c>
      <c r="M2828" s="91">
        <v>6.44</v>
      </c>
      <c r="N2828" s="91">
        <v>6.61</v>
      </c>
      <c r="O2828" s="91">
        <v>7.1</v>
      </c>
      <c r="P2828" s="91">
        <v>7.28</v>
      </c>
      <c r="Q2828" s="91">
        <v>7.41</v>
      </c>
      <c r="R2828" s="91">
        <v>7.9</v>
      </c>
      <c r="S2828" s="91">
        <v>8.18</v>
      </c>
      <c r="T2828" s="91">
        <v>8.49</v>
      </c>
      <c r="U2828" s="91">
        <v>8.81</v>
      </c>
      <c r="V2828" s="91">
        <v>9.17</v>
      </c>
      <c r="W2828" s="91">
        <v>9.5399999999999991</v>
      </c>
      <c r="X2828" s="91">
        <v>9.92</v>
      </c>
      <c r="Y2828" s="91">
        <v>10.3</v>
      </c>
      <c r="Z2828" s="91">
        <v>10.61</v>
      </c>
      <c r="AA2828" s="91">
        <v>10.6</v>
      </c>
      <c r="AB2828" s="91">
        <v>11.06</v>
      </c>
      <c r="AC2828" s="91">
        <v>11.58</v>
      </c>
      <c r="AD2828" s="91">
        <v>11.92</v>
      </c>
      <c r="AE2828" s="91">
        <v>12.25</v>
      </c>
      <c r="AF2828" s="91">
        <v>12.53</v>
      </c>
      <c r="AG2828" s="91">
        <v>13.03</v>
      </c>
      <c r="AH2828" s="91">
        <v>13.82</v>
      </c>
      <c r="AI2828" s="91">
        <v>14.12</v>
      </c>
      <c r="AJ2828" s="91">
        <v>14.02</v>
      </c>
      <c r="AK2828" s="91">
        <v>13.85</v>
      </c>
    </row>
    <row r="2829" spans="1:37" s="91" customFormat="1" x14ac:dyDescent="0.3">
      <c r="A2829" s="91" t="str">
        <f t="shared" si="71"/>
        <v>SDGbaseTRAv2_UrbAS_IRTv3C_GVAabake</v>
      </c>
      <c r="B2829" s="92" t="s">
        <v>221</v>
      </c>
      <c r="C2829" s="93" t="s">
        <v>287</v>
      </c>
      <c r="D2829" s="94" t="s">
        <v>3</v>
      </c>
      <c r="E2829" s="91" t="s">
        <v>32</v>
      </c>
      <c r="F2829" s="91">
        <v>22.28</v>
      </c>
      <c r="G2829" s="91">
        <v>21.57</v>
      </c>
      <c r="H2829" s="91">
        <v>21.88</v>
      </c>
      <c r="I2829" s="91">
        <v>22.23</v>
      </c>
      <c r="J2829" s="91">
        <v>22.59</v>
      </c>
      <c r="K2829" s="91">
        <v>22.91</v>
      </c>
      <c r="L2829" s="91">
        <v>23.33</v>
      </c>
      <c r="M2829" s="91">
        <v>23.72</v>
      </c>
      <c r="N2829" s="91">
        <v>24.1</v>
      </c>
      <c r="O2829" s="91">
        <v>24.61</v>
      </c>
      <c r="P2829" s="91">
        <v>25.04</v>
      </c>
      <c r="Q2829" s="91">
        <v>25.35</v>
      </c>
      <c r="R2829" s="91">
        <v>26.11</v>
      </c>
      <c r="S2829" s="91">
        <v>26.74</v>
      </c>
      <c r="T2829" s="91">
        <v>27.35</v>
      </c>
      <c r="U2829" s="91">
        <v>28.01</v>
      </c>
      <c r="V2829" s="91">
        <v>28.59</v>
      </c>
      <c r="W2829" s="91">
        <v>29.21</v>
      </c>
      <c r="X2829" s="91">
        <v>29.89</v>
      </c>
      <c r="Y2829" s="91">
        <v>30.42</v>
      </c>
      <c r="Z2829" s="91">
        <v>30.36</v>
      </c>
      <c r="AA2829" s="91">
        <v>30.54</v>
      </c>
      <c r="AB2829" s="91">
        <v>31.57</v>
      </c>
      <c r="AC2829" s="91">
        <v>32.08</v>
      </c>
      <c r="AD2829" s="91">
        <v>32.54</v>
      </c>
      <c r="AE2829" s="91">
        <v>33.020000000000003</v>
      </c>
      <c r="AF2829" s="91">
        <v>33.57</v>
      </c>
      <c r="AG2829" s="91">
        <v>34.61</v>
      </c>
      <c r="AH2829" s="91">
        <v>33.700000000000003</v>
      </c>
      <c r="AI2829" s="91">
        <v>33.090000000000003</v>
      </c>
      <c r="AJ2829" s="91">
        <v>32.69</v>
      </c>
      <c r="AK2829" s="91">
        <v>32.28</v>
      </c>
    </row>
    <row r="2830" spans="1:37" s="91" customFormat="1" x14ac:dyDescent="0.3">
      <c r="A2830" s="91" t="str">
        <f t="shared" si="71"/>
        <v>SDGbaseTRAv2_UrbAS_IRTv3C_GVAasuga</v>
      </c>
      <c r="B2830" s="92" t="s">
        <v>221</v>
      </c>
      <c r="C2830" s="93" t="s">
        <v>287</v>
      </c>
      <c r="D2830" s="94" t="s">
        <v>3</v>
      </c>
      <c r="E2830" s="91" t="s">
        <v>33</v>
      </c>
      <c r="F2830" s="91">
        <v>8.52</v>
      </c>
      <c r="G2830" s="91">
        <v>8.36</v>
      </c>
      <c r="H2830" s="91">
        <v>8.4600000000000009</v>
      </c>
      <c r="I2830" s="91">
        <v>8.6</v>
      </c>
      <c r="J2830" s="91">
        <v>8.75</v>
      </c>
      <c r="K2830" s="91">
        <v>8.84</v>
      </c>
      <c r="L2830" s="91">
        <v>8.9499999999999993</v>
      </c>
      <c r="M2830" s="91">
        <v>9.0299999999999994</v>
      </c>
      <c r="N2830" s="91">
        <v>9.1</v>
      </c>
      <c r="O2830" s="91">
        <v>9.42</v>
      </c>
      <c r="P2830" s="91">
        <v>9.5</v>
      </c>
      <c r="Q2830" s="91">
        <v>9.49</v>
      </c>
      <c r="R2830" s="91">
        <v>9.68</v>
      </c>
      <c r="S2830" s="91">
        <v>9.85</v>
      </c>
      <c r="T2830" s="91">
        <v>10</v>
      </c>
      <c r="U2830" s="91">
        <v>10.16</v>
      </c>
      <c r="V2830" s="91">
        <v>10.25</v>
      </c>
      <c r="W2830" s="91">
        <v>10.37</v>
      </c>
      <c r="X2830" s="91">
        <v>10.54</v>
      </c>
      <c r="Y2830" s="91">
        <v>10.65</v>
      </c>
      <c r="Z2830" s="91">
        <v>10.62</v>
      </c>
      <c r="AA2830" s="91">
        <v>10.65</v>
      </c>
      <c r="AB2830" s="91">
        <v>10.93</v>
      </c>
      <c r="AC2830" s="91">
        <v>11</v>
      </c>
      <c r="AD2830" s="91">
        <v>11.06</v>
      </c>
      <c r="AE2830" s="91">
        <v>11.14</v>
      </c>
      <c r="AF2830" s="91">
        <v>11.25</v>
      </c>
      <c r="AG2830" s="91">
        <v>11.58</v>
      </c>
      <c r="AH2830" s="91">
        <v>11.37</v>
      </c>
      <c r="AI2830" s="91">
        <v>11.23</v>
      </c>
      <c r="AJ2830" s="91">
        <v>11.19</v>
      </c>
      <c r="AK2830" s="91">
        <v>11.14</v>
      </c>
    </row>
    <row r="2831" spans="1:37" s="91" customFormat="1" x14ac:dyDescent="0.3">
      <c r="A2831" s="91" t="str">
        <f t="shared" si="71"/>
        <v>SDGbaseTRAv2_UrbAS_IRTv3C_GVAaconf</v>
      </c>
      <c r="B2831" s="92" t="s">
        <v>221</v>
      </c>
      <c r="C2831" s="93" t="s">
        <v>287</v>
      </c>
      <c r="D2831" s="94" t="s">
        <v>3</v>
      </c>
      <c r="E2831" s="91" t="s">
        <v>34</v>
      </c>
      <c r="F2831" s="91">
        <v>2.4900000000000002</v>
      </c>
      <c r="G2831" s="91">
        <v>2.41</v>
      </c>
      <c r="H2831" s="91">
        <v>2.5</v>
      </c>
      <c r="I2831" s="91">
        <v>2.5</v>
      </c>
      <c r="J2831" s="91">
        <v>2.5099999999999998</v>
      </c>
      <c r="K2831" s="91">
        <v>2.58</v>
      </c>
      <c r="L2831" s="91">
        <v>2.66</v>
      </c>
      <c r="M2831" s="91">
        <v>2.73</v>
      </c>
      <c r="N2831" s="91">
        <v>2.81</v>
      </c>
      <c r="O2831" s="91">
        <v>2.95</v>
      </c>
      <c r="P2831" s="91">
        <v>3.05</v>
      </c>
      <c r="Q2831" s="91">
        <v>3.12</v>
      </c>
      <c r="R2831" s="91">
        <v>3.29</v>
      </c>
      <c r="S2831" s="91">
        <v>3.43</v>
      </c>
      <c r="T2831" s="91">
        <v>3.59</v>
      </c>
      <c r="U2831" s="91">
        <v>3.76</v>
      </c>
      <c r="V2831" s="91">
        <v>3.91</v>
      </c>
      <c r="W2831" s="91">
        <v>4.07</v>
      </c>
      <c r="X2831" s="91">
        <v>4.2300000000000004</v>
      </c>
      <c r="Y2831" s="91">
        <v>4.3600000000000003</v>
      </c>
      <c r="Z2831" s="91">
        <v>4.46</v>
      </c>
      <c r="AA2831" s="91">
        <v>4.55</v>
      </c>
      <c r="AB2831" s="91">
        <v>4.76</v>
      </c>
      <c r="AC2831" s="91">
        <v>4.9400000000000004</v>
      </c>
      <c r="AD2831" s="91">
        <v>5.0999999999999996</v>
      </c>
      <c r="AE2831" s="91">
        <v>5.26</v>
      </c>
      <c r="AF2831" s="91">
        <v>5.41</v>
      </c>
      <c r="AG2831" s="91">
        <v>5.64</v>
      </c>
      <c r="AH2831" s="91">
        <v>5.6</v>
      </c>
      <c r="AI2831" s="91">
        <v>5.51</v>
      </c>
      <c r="AJ2831" s="91">
        <v>5.41</v>
      </c>
      <c r="AK2831" s="91">
        <v>5.32</v>
      </c>
    </row>
    <row r="2832" spans="1:37" s="91" customFormat="1" x14ac:dyDescent="0.3">
      <c r="A2832" s="91" t="str">
        <f t="shared" si="71"/>
        <v>SDGbaseTRAv2_UrbAS_IRTv3C_GVAapast</v>
      </c>
      <c r="B2832" s="92" t="s">
        <v>221</v>
      </c>
      <c r="C2832" s="93" t="s">
        <v>287</v>
      </c>
      <c r="D2832" s="94" t="s">
        <v>3</v>
      </c>
      <c r="E2832" s="91" t="s">
        <v>35</v>
      </c>
      <c r="F2832" s="91">
        <v>0.65</v>
      </c>
      <c r="G2832" s="91">
        <v>0.62</v>
      </c>
      <c r="H2832" s="91">
        <v>0.64</v>
      </c>
      <c r="I2832" s="91">
        <v>0.64</v>
      </c>
      <c r="J2832" s="91">
        <v>0.65</v>
      </c>
      <c r="K2832" s="91">
        <v>0.67</v>
      </c>
      <c r="L2832" s="91">
        <v>0.69</v>
      </c>
      <c r="M2832" s="91">
        <v>0.71</v>
      </c>
      <c r="N2832" s="91">
        <v>0.73</v>
      </c>
      <c r="O2832" s="91">
        <v>0.8</v>
      </c>
      <c r="P2832" s="91">
        <v>0.82</v>
      </c>
      <c r="Q2832" s="91">
        <v>0.83</v>
      </c>
      <c r="R2832" s="91">
        <v>0.87</v>
      </c>
      <c r="S2832" s="91">
        <v>0.9</v>
      </c>
      <c r="T2832" s="91">
        <v>0.94</v>
      </c>
      <c r="U2832" s="91">
        <v>0.97</v>
      </c>
      <c r="V2832" s="91">
        <v>1</v>
      </c>
      <c r="W2832" s="91">
        <v>1.04</v>
      </c>
      <c r="X2832" s="91">
        <v>1.08</v>
      </c>
      <c r="Y2832" s="91">
        <v>1.1100000000000001</v>
      </c>
      <c r="Z2832" s="91">
        <v>1.1399999999999999</v>
      </c>
      <c r="AA2832" s="91">
        <v>1.1599999999999999</v>
      </c>
      <c r="AB2832" s="91">
        <v>1.2</v>
      </c>
      <c r="AC2832" s="91">
        <v>1.23</v>
      </c>
      <c r="AD2832" s="91">
        <v>1.25</v>
      </c>
      <c r="AE2832" s="91">
        <v>1.28</v>
      </c>
      <c r="AF2832" s="91">
        <v>1.31</v>
      </c>
      <c r="AG2832" s="91">
        <v>1.34</v>
      </c>
      <c r="AH2832" s="91">
        <v>1.34</v>
      </c>
      <c r="AI2832" s="91">
        <v>1.33</v>
      </c>
      <c r="AJ2832" s="91">
        <v>1.31</v>
      </c>
      <c r="AK2832" s="91">
        <v>1.29</v>
      </c>
    </row>
    <row r="2833" spans="1:37" s="91" customFormat="1" x14ac:dyDescent="0.3">
      <c r="A2833" s="91" t="str">
        <f t="shared" si="71"/>
        <v>SDGbaseTRAv2_UrbAS_IRTv3C_GVAaofoo</v>
      </c>
      <c r="B2833" s="92" t="s">
        <v>221</v>
      </c>
      <c r="C2833" s="93" t="s">
        <v>287</v>
      </c>
      <c r="D2833" s="94" t="s">
        <v>3</v>
      </c>
      <c r="E2833" s="91" t="s">
        <v>36</v>
      </c>
      <c r="F2833" s="91">
        <v>12.41</v>
      </c>
      <c r="G2833" s="91">
        <v>11.69</v>
      </c>
      <c r="H2833" s="91">
        <v>12.03</v>
      </c>
      <c r="I2833" s="91">
        <v>12.13</v>
      </c>
      <c r="J2833" s="91">
        <v>12.34</v>
      </c>
      <c r="K2833" s="91">
        <v>12.61</v>
      </c>
      <c r="L2833" s="91">
        <v>12.9</v>
      </c>
      <c r="M2833" s="91">
        <v>13.19</v>
      </c>
      <c r="N2833" s="91">
        <v>13.48</v>
      </c>
      <c r="O2833" s="91">
        <v>14.51</v>
      </c>
      <c r="P2833" s="91">
        <v>14.83</v>
      </c>
      <c r="Q2833" s="91">
        <v>14.94</v>
      </c>
      <c r="R2833" s="91">
        <v>15.41</v>
      </c>
      <c r="S2833" s="91">
        <v>15.84</v>
      </c>
      <c r="T2833" s="91">
        <v>16.309999999999999</v>
      </c>
      <c r="U2833" s="91">
        <v>16.8</v>
      </c>
      <c r="V2833" s="91">
        <v>17.23</v>
      </c>
      <c r="W2833" s="91">
        <v>17.739999999999998</v>
      </c>
      <c r="X2833" s="91">
        <v>18.329999999999998</v>
      </c>
      <c r="Y2833" s="91">
        <v>18.77</v>
      </c>
      <c r="Z2833" s="91">
        <v>18.82</v>
      </c>
      <c r="AA2833" s="91">
        <v>18.95</v>
      </c>
      <c r="AB2833" s="91">
        <v>19.84</v>
      </c>
      <c r="AC2833" s="91">
        <v>20.32</v>
      </c>
      <c r="AD2833" s="91">
        <v>20.66</v>
      </c>
      <c r="AE2833" s="91">
        <v>20.99</v>
      </c>
      <c r="AF2833" s="91">
        <v>21.39</v>
      </c>
      <c r="AG2833" s="91">
        <v>22.24</v>
      </c>
      <c r="AH2833" s="91">
        <v>22.2</v>
      </c>
      <c r="AI2833" s="91">
        <v>21.98</v>
      </c>
      <c r="AJ2833" s="91">
        <v>21.78</v>
      </c>
      <c r="AK2833" s="91">
        <v>21.52</v>
      </c>
    </row>
    <row r="2834" spans="1:37" s="91" customFormat="1" x14ac:dyDescent="0.3">
      <c r="A2834" s="91" t="str">
        <f t="shared" si="71"/>
        <v>SDGbaseTRAv2_UrbAS_IRTv3C_GVAabevt</v>
      </c>
      <c r="B2834" s="92" t="s">
        <v>221</v>
      </c>
      <c r="C2834" s="93" t="s">
        <v>287</v>
      </c>
      <c r="D2834" s="94" t="s">
        <v>3</v>
      </c>
      <c r="E2834" s="91" t="s">
        <v>37</v>
      </c>
      <c r="F2834" s="91">
        <v>40.840000000000003</v>
      </c>
      <c r="G2834" s="91">
        <v>40.19</v>
      </c>
      <c r="H2834" s="91">
        <v>42.82</v>
      </c>
      <c r="I2834" s="91">
        <v>42.98</v>
      </c>
      <c r="J2834" s="91">
        <v>43.51</v>
      </c>
      <c r="K2834" s="91">
        <v>44.85</v>
      </c>
      <c r="L2834" s="91">
        <v>46.24</v>
      </c>
      <c r="M2834" s="91">
        <v>47.67</v>
      </c>
      <c r="N2834" s="91">
        <v>49.03</v>
      </c>
      <c r="O2834" s="91">
        <v>54.68</v>
      </c>
      <c r="P2834" s="91">
        <v>56.31</v>
      </c>
      <c r="Q2834" s="91">
        <v>56.82</v>
      </c>
      <c r="R2834" s="91">
        <v>58.75</v>
      </c>
      <c r="S2834" s="91">
        <v>60.54</v>
      </c>
      <c r="T2834" s="91">
        <v>62.61</v>
      </c>
      <c r="U2834" s="91">
        <v>64.7</v>
      </c>
      <c r="V2834" s="91">
        <v>66.38</v>
      </c>
      <c r="W2834" s="91">
        <v>68.64</v>
      </c>
      <c r="X2834" s="91">
        <v>71.17</v>
      </c>
      <c r="Y2834" s="91">
        <v>72.84</v>
      </c>
      <c r="Z2834" s="91">
        <v>74.63</v>
      </c>
      <c r="AA2834" s="91">
        <v>75.680000000000007</v>
      </c>
      <c r="AB2834" s="91">
        <v>78.84</v>
      </c>
      <c r="AC2834" s="91">
        <v>81</v>
      </c>
      <c r="AD2834" s="91">
        <v>82.69</v>
      </c>
      <c r="AE2834" s="91">
        <v>84.1</v>
      </c>
      <c r="AF2834" s="91">
        <v>85.75</v>
      </c>
      <c r="AG2834" s="91">
        <v>87.89</v>
      </c>
      <c r="AH2834" s="91">
        <v>88.06</v>
      </c>
      <c r="AI2834" s="91">
        <v>86.93</v>
      </c>
      <c r="AJ2834" s="91">
        <v>85.85</v>
      </c>
      <c r="AK2834" s="91">
        <v>84.57</v>
      </c>
    </row>
    <row r="2835" spans="1:37" s="91" customFormat="1" x14ac:dyDescent="0.3">
      <c r="A2835" s="91" t="str">
        <f t="shared" si="71"/>
        <v>SDGbaseTRAv2_UrbAS_IRTv3C_GVAatext</v>
      </c>
      <c r="B2835" s="92" t="s">
        <v>221</v>
      </c>
      <c r="C2835" s="93" t="s">
        <v>287</v>
      </c>
      <c r="D2835" s="94" t="s">
        <v>3</v>
      </c>
      <c r="E2835" s="91" t="s">
        <v>38</v>
      </c>
      <c r="F2835" s="91">
        <v>6.57</v>
      </c>
      <c r="G2835" s="91">
        <v>6.66</v>
      </c>
      <c r="H2835" s="91">
        <v>6.8</v>
      </c>
      <c r="I2835" s="91">
        <v>6.84</v>
      </c>
      <c r="J2835" s="91">
        <v>6.92</v>
      </c>
      <c r="K2835" s="91">
        <v>7.07</v>
      </c>
      <c r="L2835" s="91">
        <v>7.27</v>
      </c>
      <c r="M2835" s="91">
        <v>7.5</v>
      </c>
      <c r="N2835" s="91">
        <v>7.73</v>
      </c>
      <c r="O2835" s="91">
        <v>8.1300000000000008</v>
      </c>
      <c r="P2835" s="91">
        <v>8.3800000000000008</v>
      </c>
      <c r="Q2835" s="91">
        <v>8.56</v>
      </c>
      <c r="R2835" s="91">
        <v>8.85</v>
      </c>
      <c r="S2835" s="91">
        <v>9.1199999999999992</v>
      </c>
      <c r="T2835" s="91">
        <v>9.42</v>
      </c>
      <c r="U2835" s="91">
        <v>9.75</v>
      </c>
      <c r="V2835" s="91">
        <v>10.07</v>
      </c>
      <c r="W2835" s="91">
        <v>10.43</v>
      </c>
      <c r="X2835" s="91">
        <v>10.81</v>
      </c>
      <c r="Y2835" s="91">
        <v>11.11</v>
      </c>
      <c r="Z2835" s="91">
        <v>11.13</v>
      </c>
      <c r="AA2835" s="91">
        <v>11.21</v>
      </c>
      <c r="AB2835" s="91">
        <v>11.73</v>
      </c>
      <c r="AC2835" s="91">
        <v>12.07</v>
      </c>
      <c r="AD2835" s="91">
        <v>12.33</v>
      </c>
      <c r="AE2835" s="91">
        <v>12.59</v>
      </c>
      <c r="AF2835" s="91">
        <v>12.89</v>
      </c>
      <c r="AG2835" s="91">
        <v>13.6</v>
      </c>
      <c r="AH2835" s="91">
        <v>13.28</v>
      </c>
      <c r="AI2835" s="91">
        <v>12.94</v>
      </c>
      <c r="AJ2835" s="91">
        <v>12.68</v>
      </c>
      <c r="AK2835" s="91">
        <v>12.43</v>
      </c>
    </row>
    <row r="2836" spans="1:37" s="91" customFormat="1" x14ac:dyDescent="0.3">
      <c r="A2836" s="91" t="str">
        <f t="shared" si="71"/>
        <v>SDGbaseTRAv2_UrbAS_IRTv3C_GVAaclth</v>
      </c>
      <c r="B2836" s="92" t="s">
        <v>221</v>
      </c>
      <c r="C2836" s="93" t="s">
        <v>287</v>
      </c>
      <c r="D2836" s="94" t="s">
        <v>3</v>
      </c>
      <c r="E2836" s="91" t="s">
        <v>39</v>
      </c>
      <c r="F2836" s="91">
        <v>6.76</v>
      </c>
      <c r="G2836" s="91">
        <v>6.84</v>
      </c>
      <c r="H2836" s="91">
        <v>7.03</v>
      </c>
      <c r="I2836" s="91">
        <v>7.13</v>
      </c>
      <c r="J2836" s="91">
        <v>7.24</v>
      </c>
      <c r="K2836" s="91">
        <v>7.38</v>
      </c>
      <c r="L2836" s="91">
        <v>7.57</v>
      </c>
      <c r="M2836" s="91">
        <v>7.77</v>
      </c>
      <c r="N2836" s="91">
        <v>7.96</v>
      </c>
      <c r="O2836" s="91">
        <v>8.25</v>
      </c>
      <c r="P2836" s="91">
        <v>8.4700000000000006</v>
      </c>
      <c r="Q2836" s="91">
        <v>8.6199999999999992</v>
      </c>
      <c r="R2836" s="91">
        <v>8.91</v>
      </c>
      <c r="S2836" s="91">
        <v>9.17</v>
      </c>
      <c r="T2836" s="91">
        <v>9.44</v>
      </c>
      <c r="U2836" s="91">
        <v>9.77</v>
      </c>
      <c r="V2836" s="91">
        <v>10.050000000000001</v>
      </c>
      <c r="W2836" s="91">
        <v>10.36</v>
      </c>
      <c r="X2836" s="91">
        <v>10.69</v>
      </c>
      <c r="Y2836" s="91">
        <v>10.94</v>
      </c>
      <c r="Z2836" s="91">
        <v>11</v>
      </c>
      <c r="AA2836" s="91">
        <v>11.11</v>
      </c>
      <c r="AB2836" s="91">
        <v>11.58</v>
      </c>
      <c r="AC2836" s="91">
        <v>11.86</v>
      </c>
      <c r="AD2836" s="91">
        <v>12.09</v>
      </c>
      <c r="AE2836" s="91">
        <v>12.32</v>
      </c>
      <c r="AF2836" s="91">
        <v>12.58</v>
      </c>
      <c r="AG2836" s="91">
        <v>13.11</v>
      </c>
      <c r="AH2836" s="91">
        <v>12.78</v>
      </c>
      <c r="AI2836" s="91">
        <v>12.48</v>
      </c>
      <c r="AJ2836" s="91">
        <v>12.25</v>
      </c>
      <c r="AK2836" s="91">
        <v>12.03</v>
      </c>
    </row>
    <row r="2837" spans="1:37" s="91" customFormat="1" x14ac:dyDescent="0.3">
      <c r="A2837" s="91" t="str">
        <f t="shared" si="71"/>
        <v>SDGbaseTRAv2_UrbAS_IRTv3C_GVAaleat</v>
      </c>
      <c r="B2837" s="92" t="s">
        <v>221</v>
      </c>
      <c r="C2837" s="93" t="s">
        <v>287</v>
      </c>
      <c r="D2837" s="94" t="s">
        <v>3</v>
      </c>
      <c r="E2837" s="91" t="s">
        <v>40</v>
      </c>
      <c r="F2837" s="91">
        <v>2.4500000000000002</v>
      </c>
      <c r="G2837" s="91">
        <v>2.64</v>
      </c>
      <c r="H2837" s="91">
        <v>2.7</v>
      </c>
      <c r="I2837" s="91">
        <v>2.63</v>
      </c>
      <c r="J2837" s="91">
        <v>2.64</v>
      </c>
      <c r="K2837" s="91">
        <v>2.7</v>
      </c>
      <c r="L2837" s="91">
        <v>2.8</v>
      </c>
      <c r="M2837" s="91">
        <v>2.94</v>
      </c>
      <c r="N2837" s="91">
        <v>3.07</v>
      </c>
      <c r="O2837" s="91">
        <v>3.63</v>
      </c>
      <c r="P2837" s="91">
        <v>3.85</v>
      </c>
      <c r="Q2837" s="91">
        <v>3.94</v>
      </c>
      <c r="R2837" s="91">
        <v>3.95</v>
      </c>
      <c r="S2837" s="91">
        <v>4.0199999999999996</v>
      </c>
      <c r="T2837" s="91">
        <v>4.12</v>
      </c>
      <c r="U2837" s="91">
        <v>4.25</v>
      </c>
      <c r="V2837" s="91">
        <v>4.3600000000000003</v>
      </c>
      <c r="W2837" s="91">
        <v>4.51</v>
      </c>
      <c r="X2837" s="91">
        <v>4.68</v>
      </c>
      <c r="Y2837" s="91">
        <v>4.7699999999999996</v>
      </c>
      <c r="Z2837" s="91">
        <v>4.93</v>
      </c>
      <c r="AA2837" s="91">
        <v>5.1100000000000003</v>
      </c>
      <c r="AB2837" s="91">
        <v>5.33</v>
      </c>
      <c r="AC2837" s="91">
        <v>5.49</v>
      </c>
      <c r="AD2837" s="91">
        <v>5.62</v>
      </c>
      <c r="AE2837" s="91">
        <v>5.74</v>
      </c>
      <c r="AF2837" s="91">
        <v>5.87</v>
      </c>
      <c r="AG2837" s="91">
        <v>5.92</v>
      </c>
      <c r="AH2837" s="91">
        <v>5.61</v>
      </c>
      <c r="AI2837" s="91">
        <v>5.22</v>
      </c>
      <c r="AJ2837" s="91">
        <v>4.97</v>
      </c>
      <c r="AK2837" s="91">
        <v>4.76</v>
      </c>
    </row>
    <row r="2838" spans="1:37" s="91" customFormat="1" x14ac:dyDescent="0.3">
      <c r="A2838" s="91" t="str">
        <f t="shared" si="71"/>
        <v>SDGbaseTRAv2_UrbAS_IRTv3C_GVAafoot</v>
      </c>
      <c r="B2838" s="92" t="s">
        <v>221</v>
      </c>
      <c r="C2838" s="93" t="s">
        <v>287</v>
      </c>
      <c r="D2838" s="94" t="s">
        <v>3</v>
      </c>
      <c r="E2838" s="91" t="s">
        <v>41</v>
      </c>
      <c r="F2838" s="91">
        <v>1.91</v>
      </c>
      <c r="G2838" s="91">
        <v>1.99</v>
      </c>
      <c r="H2838" s="91">
        <v>2.04</v>
      </c>
      <c r="I2838" s="91">
        <v>2.0699999999999998</v>
      </c>
      <c r="J2838" s="91">
        <v>2.1</v>
      </c>
      <c r="K2838" s="91">
        <v>2.14</v>
      </c>
      <c r="L2838" s="91">
        <v>2.2000000000000002</v>
      </c>
      <c r="M2838" s="91">
        <v>2.25</v>
      </c>
      <c r="N2838" s="91">
        <v>2.31</v>
      </c>
      <c r="O2838" s="91">
        <v>2.41</v>
      </c>
      <c r="P2838" s="91">
        <v>2.48</v>
      </c>
      <c r="Q2838" s="91">
        <v>2.5299999999999998</v>
      </c>
      <c r="R2838" s="91">
        <v>2.61</v>
      </c>
      <c r="S2838" s="91">
        <v>2.69</v>
      </c>
      <c r="T2838" s="91">
        <v>2.76</v>
      </c>
      <c r="U2838" s="91">
        <v>2.85</v>
      </c>
      <c r="V2838" s="91">
        <v>2.93</v>
      </c>
      <c r="W2838" s="91">
        <v>3.01</v>
      </c>
      <c r="X2838" s="91">
        <v>3.11</v>
      </c>
      <c r="Y2838" s="91">
        <v>3.18</v>
      </c>
      <c r="Z2838" s="91">
        <v>3.18</v>
      </c>
      <c r="AA2838" s="91">
        <v>3.18</v>
      </c>
      <c r="AB2838" s="91">
        <v>3.35</v>
      </c>
      <c r="AC2838" s="91">
        <v>3.45</v>
      </c>
      <c r="AD2838" s="91">
        <v>3.53</v>
      </c>
      <c r="AE2838" s="91">
        <v>3.6</v>
      </c>
      <c r="AF2838" s="91">
        <v>3.68</v>
      </c>
      <c r="AG2838" s="91">
        <v>3.87</v>
      </c>
      <c r="AH2838" s="91">
        <v>3.78</v>
      </c>
      <c r="AI2838" s="91">
        <v>3.69</v>
      </c>
      <c r="AJ2838" s="91">
        <v>3.63</v>
      </c>
      <c r="AK2838" s="91">
        <v>3.57</v>
      </c>
    </row>
    <row r="2839" spans="1:37" s="91" customFormat="1" x14ac:dyDescent="0.3">
      <c r="A2839" s="91" t="str">
        <f t="shared" si="71"/>
        <v>SDGbaseTRAv2_UrbAS_IRTv3C_GVAawood</v>
      </c>
      <c r="B2839" s="92" t="s">
        <v>221</v>
      </c>
      <c r="C2839" s="93" t="s">
        <v>287</v>
      </c>
      <c r="D2839" s="94" t="s">
        <v>3</v>
      </c>
      <c r="E2839" s="91" t="s">
        <v>42</v>
      </c>
      <c r="F2839" s="91">
        <v>23.69</v>
      </c>
      <c r="G2839" s="91">
        <v>22.37</v>
      </c>
      <c r="H2839" s="91">
        <v>23.03</v>
      </c>
      <c r="I2839" s="91">
        <v>23.5</v>
      </c>
      <c r="J2839" s="91">
        <v>23.96</v>
      </c>
      <c r="K2839" s="91">
        <v>24.45</v>
      </c>
      <c r="L2839" s="91">
        <v>25.04</v>
      </c>
      <c r="M2839" s="91">
        <v>25.72</v>
      </c>
      <c r="N2839" s="91">
        <v>26.39</v>
      </c>
      <c r="O2839" s="91">
        <v>27.51</v>
      </c>
      <c r="P2839" s="91">
        <v>28.19</v>
      </c>
      <c r="Q2839" s="91">
        <v>28.77</v>
      </c>
      <c r="R2839" s="91">
        <v>29.57</v>
      </c>
      <c r="S2839" s="91">
        <v>30.5</v>
      </c>
      <c r="T2839" s="91">
        <v>31.49</v>
      </c>
      <c r="U2839" s="91">
        <v>32.54</v>
      </c>
      <c r="V2839" s="91">
        <v>33.6</v>
      </c>
      <c r="W2839" s="91">
        <v>34.75</v>
      </c>
      <c r="X2839" s="91">
        <v>35.97</v>
      </c>
      <c r="Y2839" s="91">
        <v>36.97</v>
      </c>
      <c r="Z2839" s="91">
        <v>37.25</v>
      </c>
      <c r="AA2839" s="91">
        <v>37.67</v>
      </c>
      <c r="AB2839" s="91">
        <v>38.869999999999997</v>
      </c>
      <c r="AC2839" s="91">
        <v>39.72</v>
      </c>
      <c r="AD2839" s="91">
        <v>40.56</v>
      </c>
      <c r="AE2839" s="91">
        <v>41.44</v>
      </c>
      <c r="AF2839" s="91">
        <v>42.41</v>
      </c>
      <c r="AG2839" s="91">
        <v>44.21</v>
      </c>
      <c r="AH2839" s="91">
        <v>43.74</v>
      </c>
      <c r="AI2839" s="91">
        <v>42.97</v>
      </c>
      <c r="AJ2839" s="91">
        <v>42.46</v>
      </c>
      <c r="AK2839" s="91">
        <v>41.94</v>
      </c>
    </row>
    <row r="2840" spans="1:37" s="91" customFormat="1" x14ac:dyDescent="0.3">
      <c r="A2840" s="91" t="str">
        <f t="shared" si="71"/>
        <v>SDGbaseTRAv2_UrbAS_IRTv3C_GVAapapr</v>
      </c>
      <c r="B2840" s="92" t="s">
        <v>221</v>
      </c>
      <c r="C2840" s="93" t="s">
        <v>287</v>
      </c>
      <c r="D2840" s="94" t="s">
        <v>3</v>
      </c>
      <c r="E2840" s="91" t="s">
        <v>43</v>
      </c>
      <c r="F2840" s="91">
        <v>24.02</v>
      </c>
      <c r="G2840" s="91">
        <v>23.66</v>
      </c>
      <c r="H2840" s="91">
        <v>24.58</v>
      </c>
      <c r="I2840" s="91">
        <v>24.91</v>
      </c>
      <c r="J2840" s="91">
        <v>25.05</v>
      </c>
      <c r="K2840" s="91">
        <v>25.71</v>
      </c>
      <c r="L2840" s="91">
        <v>26.31</v>
      </c>
      <c r="M2840" s="91">
        <v>26.63</v>
      </c>
      <c r="N2840" s="91">
        <v>27.35</v>
      </c>
      <c r="O2840" s="91">
        <v>28.5</v>
      </c>
      <c r="P2840" s="91">
        <v>29.23</v>
      </c>
      <c r="Q2840" s="91">
        <v>29.85</v>
      </c>
      <c r="R2840" s="91">
        <v>31.61</v>
      </c>
      <c r="S2840" s="91">
        <v>32.479999999999997</v>
      </c>
      <c r="T2840" s="91">
        <v>33.450000000000003</v>
      </c>
      <c r="U2840" s="91">
        <v>34.57</v>
      </c>
      <c r="V2840" s="91">
        <v>35.630000000000003</v>
      </c>
      <c r="W2840" s="91">
        <v>36.79</v>
      </c>
      <c r="X2840" s="91">
        <v>38.03</v>
      </c>
      <c r="Y2840" s="91">
        <v>39.01</v>
      </c>
      <c r="Z2840" s="91">
        <v>39.15</v>
      </c>
      <c r="AA2840" s="91">
        <v>39.39</v>
      </c>
      <c r="AB2840" s="91">
        <v>40.81</v>
      </c>
      <c r="AC2840" s="91">
        <v>41.78</v>
      </c>
      <c r="AD2840" s="91">
        <v>42.59</v>
      </c>
      <c r="AE2840" s="91">
        <v>43.41</v>
      </c>
      <c r="AF2840" s="91">
        <v>44.3</v>
      </c>
      <c r="AG2840" s="91">
        <v>46.32</v>
      </c>
      <c r="AH2840" s="91">
        <v>45.56</v>
      </c>
      <c r="AI2840" s="91">
        <v>44.56</v>
      </c>
      <c r="AJ2840" s="91">
        <v>43.82</v>
      </c>
      <c r="AK2840" s="91">
        <v>43.09</v>
      </c>
    </row>
    <row r="2841" spans="1:37" s="91" customFormat="1" x14ac:dyDescent="0.3">
      <c r="A2841" s="91" t="str">
        <f t="shared" si="71"/>
        <v>SDGbaseTRAv2_UrbAS_IRTv3C_GVAaprnt</v>
      </c>
      <c r="B2841" s="92" t="s">
        <v>221</v>
      </c>
      <c r="C2841" s="93" t="s">
        <v>287</v>
      </c>
      <c r="D2841" s="94" t="s">
        <v>3</v>
      </c>
      <c r="E2841" s="91" t="s">
        <v>44</v>
      </c>
      <c r="F2841" s="91">
        <v>16.78</v>
      </c>
      <c r="G2841" s="91">
        <v>17.13</v>
      </c>
      <c r="H2841" s="91">
        <v>17.73</v>
      </c>
      <c r="I2841" s="91">
        <v>18.02</v>
      </c>
      <c r="J2841" s="91">
        <v>18.2</v>
      </c>
      <c r="K2841" s="91">
        <v>18.61</v>
      </c>
      <c r="L2841" s="91">
        <v>19.13</v>
      </c>
      <c r="M2841" s="91">
        <v>19.7</v>
      </c>
      <c r="N2841" s="91">
        <v>20.28</v>
      </c>
      <c r="O2841" s="91">
        <v>20.6</v>
      </c>
      <c r="P2841" s="91">
        <v>21.15</v>
      </c>
      <c r="Q2841" s="91">
        <v>21.69</v>
      </c>
      <c r="R2841" s="91">
        <v>22.53</v>
      </c>
      <c r="S2841" s="91">
        <v>23.29</v>
      </c>
      <c r="T2841" s="91">
        <v>24.11</v>
      </c>
      <c r="U2841" s="91">
        <v>25.08</v>
      </c>
      <c r="V2841" s="91">
        <v>26.01</v>
      </c>
      <c r="W2841" s="91">
        <v>26.99</v>
      </c>
      <c r="X2841" s="91">
        <v>27.99</v>
      </c>
      <c r="Y2841" s="91">
        <v>28.83</v>
      </c>
      <c r="Z2841" s="91">
        <v>29.08</v>
      </c>
      <c r="AA2841" s="91">
        <v>29.55</v>
      </c>
      <c r="AB2841" s="91">
        <v>30.65</v>
      </c>
      <c r="AC2841" s="91">
        <v>31.48</v>
      </c>
      <c r="AD2841" s="91">
        <v>32.26</v>
      </c>
      <c r="AE2841" s="91">
        <v>33.07</v>
      </c>
      <c r="AF2841" s="91">
        <v>33.93</v>
      </c>
      <c r="AG2841" s="91">
        <v>35.46</v>
      </c>
      <c r="AH2841" s="91">
        <v>34.369999999999997</v>
      </c>
      <c r="AI2841" s="91">
        <v>33.31</v>
      </c>
      <c r="AJ2841" s="91">
        <v>32.54</v>
      </c>
      <c r="AK2841" s="91">
        <v>31.83</v>
      </c>
    </row>
    <row r="2842" spans="1:37" s="91" customFormat="1" x14ac:dyDescent="0.3">
      <c r="A2842" s="91" t="str">
        <f t="shared" si="71"/>
        <v>SDGbaseTRAv2_UrbAS_IRTv3C_GVAapetr</v>
      </c>
      <c r="B2842" s="92" t="s">
        <v>221</v>
      </c>
      <c r="C2842" s="93" t="s">
        <v>287</v>
      </c>
      <c r="D2842" s="94" t="s">
        <v>3</v>
      </c>
      <c r="E2842" s="91" t="s">
        <v>45</v>
      </c>
      <c r="F2842" s="91">
        <v>46.32</v>
      </c>
      <c r="G2842" s="91">
        <v>33.58</v>
      </c>
      <c r="H2842" s="91">
        <v>28.1</v>
      </c>
      <c r="I2842" s="91">
        <v>25.03</v>
      </c>
      <c r="J2842" s="91">
        <v>23.31</v>
      </c>
      <c r="K2842" s="91">
        <v>22.57</v>
      </c>
      <c r="L2842" s="91">
        <v>22.29</v>
      </c>
      <c r="M2842" s="91">
        <v>22.89</v>
      </c>
      <c r="N2842" s="91">
        <v>23.49</v>
      </c>
      <c r="O2842" s="91">
        <v>19.34</v>
      </c>
      <c r="P2842" s="91">
        <v>16.34</v>
      </c>
      <c r="Q2842" s="91">
        <v>15.52</v>
      </c>
      <c r="R2842" s="91">
        <v>15.07</v>
      </c>
      <c r="S2842" s="91">
        <v>14.91</v>
      </c>
      <c r="T2842" s="91">
        <v>14.79</v>
      </c>
      <c r="U2842" s="91">
        <v>14.75</v>
      </c>
      <c r="V2842" s="91">
        <v>14.53</v>
      </c>
      <c r="W2842" s="91">
        <v>14.52</v>
      </c>
      <c r="X2842" s="91">
        <v>14.9</v>
      </c>
      <c r="Y2842" s="91">
        <v>14.69</v>
      </c>
      <c r="Z2842" s="91">
        <v>14.79</v>
      </c>
      <c r="AA2842" s="91">
        <v>14.86</v>
      </c>
      <c r="AB2842" s="91">
        <v>13.99</v>
      </c>
      <c r="AC2842" s="91">
        <v>12.43</v>
      </c>
      <c r="AD2842" s="91">
        <v>10.85</v>
      </c>
      <c r="AE2842" s="91">
        <v>9.32</v>
      </c>
      <c r="AF2842" s="91">
        <v>7.85</v>
      </c>
      <c r="AG2842" s="91">
        <v>5.95</v>
      </c>
      <c r="AH2842" s="91">
        <v>4.25</v>
      </c>
      <c r="AI2842" s="91">
        <v>2.67</v>
      </c>
      <c r="AJ2842" s="91">
        <v>1.42</v>
      </c>
      <c r="AK2842" s="91">
        <v>0.45</v>
      </c>
    </row>
    <row r="2843" spans="1:37" s="91" customFormat="1" x14ac:dyDescent="0.3">
      <c r="A2843" s="91" t="str">
        <f t="shared" si="71"/>
        <v>SDGbaseTRAv2_UrbAS_IRTv3C_GVAahydr</v>
      </c>
      <c r="B2843" s="92" t="s">
        <v>221</v>
      </c>
      <c r="C2843" s="93" t="s">
        <v>287</v>
      </c>
      <c r="D2843" s="94" t="s">
        <v>3</v>
      </c>
      <c r="E2843" s="91" t="s">
        <v>46</v>
      </c>
      <c r="F2843" s="91">
        <v>0.12</v>
      </c>
      <c r="G2843" s="91">
        <v>0.33</v>
      </c>
      <c r="H2843" s="91">
        <v>0.84</v>
      </c>
      <c r="I2843" s="91">
        <v>1.97</v>
      </c>
      <c r="J2843" s="91">
        <v>1.96</v>
      </c>
      <c r="K2843" s="91">
        <v>1.98</v>
      </c>
      <c r="L2843" s="91">
        <v>2</v>
      </c>
      <c r="M2843" s="91">
        <v>2.04</v>
      </c>
      <c r="N2843" s="91">
        <v>2.06</v>
      </c>
      <c r="O2843" s="91">
        <v>2.2200000000000002</v>
      </c>
      <c r="P2843" s="91">
        <v>2.2599999999999998</v>
      </c>
      <c r="Q2843" s="91">
        <v>2.52</v>
      </c>
      <c r="R2843" s="91">
        <v>2.5499999999999998</v>
      </c>
      <c r="S2843" s="91">
        <v>2.57</v>
      </c>
      <c r="T2843" s="91">
        <v>2.59</v>
      </c>
      <c r="U2843" s="91">
        <v>2.6</v>
      </c>
      <c r="V2843" s="91">
        <v>2.61</v>
      </c>
      <c r="W2843" s="91">
        <v>2.62</v>
      </c>
      <c r="X2843" s="91">
        <v>-2.19</v>
      </c>
      <c r="Y2843" s="91">
        <v>1.92</v>
      </c>
      <c r="Z2843" s="91">
        <v>185.7</v>
      </c>
      <c r="AA2843" s="91">
        <v>309.87</v>
      </c>
      <c r="AB2843" s="91">
        <v>201.72</v>
      </c>
      <c r="AC2843" s="91">
        <v>158.9</v>
      </c>
      <c r="AD2843" s="91">
        <v>171.85</v>
      </c>
      <c r="AE2843" s="91">
        <v>196.72</v>
      </c>
      <c r="AF2843" s="91">
        <v>224.47</v>
      </c>
      <c r="AG2843" s="91">
        <v>16.559999999999999</v>
      </c>
      <c r="AH2843" s="91">
        <v>15.45</v>
      </c>
      <c r="AI2843" s="91">
        <v>13.16</v>
      </c>
      <c r="AJ2843" s="91">
        <v>10.68</v>
      </c>
      <c r="AK2843" s="91">
        <v>8.08</v>
      </c>
    </row>
    <row r="2844" spans="1:37" s="91" customFormat="1" x14ac:dyDescent="0.3">
      <c r="A2844" s="91" t="str">
        <f t="shared" si="71"/>
        <v>SDGbaseTRAv2_UrbAS_IRTv3C_GVAaammo</v>
      </c>
      <c r="B2844" s="92" t="s">
        <v>221</v>
      </c>
      <c r="C2844" s="93" t="s">
        <v>287</v>
      </c>
      <c r="D2844" s="94" t="s">
        <v>3</v>
      </c>
      <c r="E2844" s="91" t="s">
        <v>47</v>
      </c>
      <c r="F2844" s="91">
        <v>2.4900000000000002</v>
      </c>
      <c r="G2844" s="91">
        <v>2.42</v>
      </c>
      <c r="H2844" s="91">
        <v>2.41</v>
      </c>
      <c r="I2844" s="91">
        <v>2.44</v>
      </c>
      <c r="J2844" s="91">
        <v>2.4500000000000002</v>
      </c>
      <c r="K2844" s="91">
        <v>2.4700000000000002</v>
      </c>
      <c r="L2844" s="91">
        <v>2.5099999999999998</v>
      </c>
      <c r="M2844" s="91">
        <v>2.56</v>
      </c>
      <c r="N2844" s="91">
        <v>2.6</v>
      </c>
      <c r="O2844" s="91">
        <v>2.5499999999999998</v>
      </c>
      <c r="P2844" s="91">
        <v>2.56</v>
      </c>
      <c r="Q2844" s="91">
        <v>2.59</v>
      </c>
      <c r="R2844" s="91">
        <v>2.65</v>
      </c>
      <c r="S2844" s="91">
        <v>2.71</v>
      </c>
      <c r="T2844" s="91">
        <v>2.77</v>
      </c>
      <c r="U2844" s="91">
        <v>2.84</v>
      </c>
      <c r="V2844" s="91">
        <v>2.91</v>
      </c>
      <c r="W2844" s="91">
        <v>2.99</v>
      </c>
      <c r="X2844" s="91">
        <v>3.06</v>
      </c>
      <c r="Y2844" s="91">
        <v>3.12</v>
      </c>
      <c r="Z2844" s="91">
        <v>3.03</v>
      </c>
      <c r="AA2844" s="91">
        <v>2.98</v>
      </c>
      <c r="AB2844" s="91">
        <v>2.91</v>
      </c>
      <c r="AC2844" s="91">
        <v>2.82</v>
      </c>
      <c r="AD2844" s="91">
        <v>2.74</v>
      </c>
      <c r="AE2844" s="91">
        <v>2.67</v>
      </c>
      <c r="AF2844" s="91">
        <v>2.63</v>
      </c>
      <c r="AG2844" s="91">
        <v>2.69</v>
      </c>
      <c r="AH2844" s="91">
        <v>2.5</v>
      </c>
      <c r="AI2844" s="91">
        <v>2.33</v>
      </c>
      <c r="AJ2844" s="91">
        <v>2.1800000000000002</v>
      </c>
      <c r="AK2844" s="91">
        <v>2.06</v>
      </c>
    </row>
    <row r="2845" spans="1:37" s="91" customFormat="1" x14ac:dyDescent="0.3">
      <c r="A2845" s="91" t="str">
        <f t="shared" si="71"/>
        <v>SDGbaseTRAv2_UrbAS_IRTv3C_GVAabchm</v>
      </c>
      <c r="B2845" s="92" t="s">
        <v>221</v>
      </c>
      <c r="C2845" s="93" t="s">
        <v>287</v>
      </c>
      <c r="D2845" s="94" t="s">
        <v>3</v>
      </c>
      <c r="E2845" s="91" t="s">
        <v>48</v>
      </c>
      <c r="F2845" s="91">
        <v>22.37</v>
      </c>
      <c r="G2845" s="91">
        <v>28.3</v>
      </c>
      <c r="H2845" s="91">
        <v>29.83</v>
      </c>
      <c r="I2845" s="91">
        <v>29.18</v>
      </c>
      <c r="J2845" s="91">
        <v>29.48</v>
      </c>
      <c r="K2845" s="91">
        <v>30.66</v>
      </c>
      <c r="L2845" s="91">
        <v>31.8</v>
      </c>
      <c r="M2845" s="91">
        <v>33.19</v>
      </c>
      <c r="N2845" s="91">
        <v>34.340000000000003</v>
      </c>
      <c r="O2845" s="91">
        <v>40.81</v>
      </c>
      <c r="P2845" s="91">
        <v>42.21</v>
      </c>
      <c r="Q2845" s="91">
        <v>42.27</v>
      </c>
      <c r="R2845" s="91">
        <v>43.15</v>
      </c>
      <c r="S2845" s="91">
        <v>43.78</v>
      </c>
      <c r="T2845" s="91">
        <v>44.44</v>
      </c>
      <c r="U2845" s="91">
        <v>45.01</v>
      </c>
      <c r="V2845" s="91">
        <v>45.13</v>
      </c>
      <c r="W2845" s="91">
        <v>45.77</v>
      </c>
      <c r="X2845" s="91">
        <v>46.85</v>
      </c>
      <c r="Y2845" s="91">
        <v>46.75</v>
      </c>
      <c r="Z2845" s="91">
        <v>40.75</v>
      </c>
      <c r="AA2845" s="91">
        <v>33.18</v>
      </c>
      <c r="AB2845" s="91">
        <v>36.159999999999997</v>
      </c>
      <c r="AC2845" s="91">
        <v>35.35</v>
      </c>
      <c r="AD2845" s="91">
        <v>32.31</v>
      </c>
      <c r="AE2845" s="91">
        <v>29.06</v>
      </c>
      <c r="AF2845" s="91">
        <v>26.09</v>
      </c>
      <c r="AG2845" s="91">
        <v>28.66</v>
      </c>
      <c r="AH2845" s="91">
        <v>25.68</v>
      </c>
      <c r="AI2845" s="91">
        <v>21.81</v>
      </c>
      <c r="AJ2845" s="91">
        <v>18.41</v>
      </c>
      <c r="AK2845" s="91">
        <v>15.42</v>
      </c>
    </row>
    <row r="2846" spans="1:37" s="91" customFormat="1" x14ac:dyDescent="0.3">
      <c r="A2846" s="91" t="str">
        <f t="shared" si="71"/>
        <v>SDGbaseTRAv2_UrbAS_IRTv3C_GVAaochm</v>
      </c>
      <c r="B2846" s="92" t="s">
        <v>221</v>
      </c>
      <c r="C2846" s="93" t="s">
        <v>287</v>
      </c>
      <c r="D2846" s="94" t="s">
        <v>3</v>
      </c>
      <c r="E2846" s="91" t="s">
        <v>49</v>
      </c>
      <c r="F2846" s="91">
        <v>34.24</v>
      </c>
      <c r="G2846" s="91">
        <v>40.64</v>
      </c>
      <c r="H2846" s="91">
        <v>42.14</v>
      </c>
      <c r="I2846" s="91">
        <v>41.24</v>
      </c>
      <c r="J2846" s="91">
        <v>41.75</v>
      </c>
      <c r="K2846" s="91">
        <v>42.86</v>
      </c>
      <c r="L2846" s="91">
        <v>43.97</v>
      </c>
      <c r="M2846" s="91">
        <v>45.35</v>
      </c>
      <c r="N2846" s="91">
        <v>46.52</v>
      </c>
      <c r="O2846" s="91">
        <v>55.22</v>
      </c>
      <c r="P2846" s="91">
        <v>56.7</v>
      </c>
      <c r="Q2846" s="91">
        <v>56.44</v>
      </c>
      <c r="R2846" s="91">
        <v>56.76</v>
      </c>
      <c r="S2846" s="91">
        <v>56.99</v>
      </c>
      <c r="T2846" s="91">
        <v>57.4</v>
      </c>
      <c r="U2846" s="91">
        <v>57.81</v>
      </c>
      <c r="V2846" s="91">
        <v>57.63</v>
      </c>
      <c r="W2846" s="91">
        <v>58.15</v>
      </c>
      <c r="X2846" s="91">
        <v>59.25</v>
      </c>
      <c r="Y2846" s="91">
        <v>59.17</v>
      </c>
      <c r="Z2846" s="91">
        <v>55.48</v>
      </c>
      <c r="AA2846" s="91">
        <v>49.73</v>
      </c>
      <c r="AB2846" s="91">
        <v>50.49</v>
      </c>
      <c r="AC2846" s="91">
        <v>48.17</v>
      </c>
      <c r="AD2846" s="91">
        <v>44.16</v>
      </c>
      <c r="AE2846" s="91">
        <v>40.06</v>
      </c>
      <c r="AF2846" s="91">
        <v>36.32</v>
      </c>
      <c r="AG2846" s="91">
        <v>36.46</v>
      </c>
      <c r="AH2846" s="91">
        <v>33.22</v>
      </c>
      <c r="AI2846" s="91">
        <v>28.74</v>
      </c>
      <c r="AJ2846" s="91">
        <v>24.75</v>
      </c>
      <c r="AK2846" s="91">
        <v>21.21</v>
      </c>
    </row>
    <row r="2847" spans="1:37" s="91" customFormat="1" x14ac:dyDescent="0.3">
      <c r="A2847" s="91" t="str">
        <f t="shared" si="71"/>
        <v>SDGbaseTRAv2_UrbAS_IRTv3C_GVAarubb</v>
      </c>
      <c r="B2847" s="92" t="s">
        <v>221</v>
      </c>
      <c r="C2847" s="93" t="s">
        <v>287</v>
      </c>
      <c r="D2847" s="94" t="s">
        <v>3</v>
      </c>
      <c r="E2847" s="91" t="s">
        <v>50</v>
      </c>
      <c r="F2847" s="91">
        <v>6.77</v>
      </c>
      <c r="G2847" s="91">
        <v>6.48</v>
      </c>
      <c r="H2847" s="91">
        <v>6.74</v>
      </c>
      <c r="I2847" s="91">
        <v>6.79</v>
      </c>
      <c r="J2847" s="91">
        <v>6.89</v>
      </c>
      <c r="K2847" s="91">
        <v>7.09</v>
      </c>
      <c r="L2847" s="91">
        <v>7.32</v>
      </c>
      <c r="M2847" s="91">
        <v>7.56</v>
      </c>
      <c r="N2847" s="91">
        <v>7.8</v>
      </c>
      <c r="O2847" s="91">
        <v>8.33</v>
      </c>
      <c r="P2847" s="91">
        <v>8.64</v>
      </c>
      <c r="Q2847" s="91">
        <v>8.8800000000000008</v>
      </c>
      <c r="R2847" s="91">
        <v>9.2200000000000006</v>
      </c>
      <c r="S2847" s="91">
        <v>9.52</v>
      </c>
      <c r="T2847" s="91">
        <v>9.85</v>
      </c>
      <c r="U2847" s="91">
        <v>10.23</v>
      </c>
      <c r="V2847" s="91">
        <v>10.6</v>
      </c>
      <c r="W2847" s="91">
        <v>10.99</v>
      </c>
      <c r="X2847" s="91">
        <v>11.36</v>
      </c>
      <c r="Y2847" s="91">
        <v>11.64</v>
      </c>
      <c r="Z2847" s="91">
        <v>11.21</v>
      </c>
      <c r="AA2847" s="91">
        <v>10.9</v>
      </c>
      <c r="AB2847" s="91">
        <v>11.91</v>
      </c>
      <c r="AC2847" s="91">
        <v>12.58</v>
      </c>
      <c r="AD2847" s="91">
        <v>12.99</v>
      </c>
      <c r="AE2847" s="91">
        <v>13.33</v>
      </c>
      <c r="AF2847" s="91">
        <v>13.67</v>
      </c>
      <c r="AG2847" s="91">
        <v>15.19</v>
      </c>
      <c r="AH2847" s="91">
        <v>15.13</v>
      </c>
      <c r="AI2847" s="91">
        <v>14.95</v>
      </c>
      <c r="AJ2847" s="91">
        <v>14.83</v>
      </c>
      <c r="AK2847" s="91">
        <v>14.69</v>
      </c>
    </row>
    <row r="2848" spans="1:37" s="91" customFormat="1" x14ac:dyDescent="0.3">
      <c r="A2848" s="91" t="str">
        <f t="shared" si="71"/>
        <v>SDGbaseTRAv2_UrbAS_IRTv3C_GVAaplas</v>
      </c>
      <c r="B2848" s="92" t="s">
        <v>221</v>
      </c>
      <c r="C2848" s="93" t="s">
        <v>287</v>
      </c>
      <c r="D2848" s="94" t="s">
        <v>3</v>
      </c>
      <c r="E2848" s="91" t="s">
        <v>51</v>
      </c>
      <c r="F2848" s="91">
        <v>15.43</v>
      </c>
      <c r="G2848" s="91">
        <v>15.29</v>
      </c>
      <c r="H2848" s="91">
        <v>15.75</v>
      </c>
      <c r="I2848" s="91">
        <v>16.02</v>
      </c>
      <c r="J2848" s="91">
        <v>16.309999999999999</v>
      </c>
      <c r="K2848" s="91">
        <v>16.649999999999999</v>
      </c>
      <c r="L2848" s="91">
        <v>17.09</v>
      </c>
      <c r="M2848" s="91">
        <v>17.579999999999998</v>
      </c>
      <c r="N2848" s="91">
        <v>18.059999999999999</v>
      </c>
      <c r="O2848" s="91">
        <v>18.670000000000002</v>
      </c>
      <c r="P2848" s="91">
        <v>19.16</v>
      </c>
      <c r="Q2848" s="91">
        <v>19.57</v>
      </c>
      <c r="R2848" s="91">
        <v>20.18</v>
      </c>
      <c r="S2848" s="91">
        <v>20.8</v>
      </c>
      <c r="T2848" s="91">
        <v>21.45</v>
      </c>
      <c r="U2848" s="91">
        <v>22.21</v>
      </c>
      <c r="V2848" s="91">
        <v>22.94</v>
      </c>
      <c r="W2848" s="91">
        <v>23.71</v>
      </c>
      <c r="X2848" s="91">
        <v>24.52</v>
      </c>
      <c r="Y2848" s="91">
        <v>25.17</v>
      </c>
      <c r="Z2848" s="91">
        <v>25.11</v>
      </c>
      <c r="AA2848" s="91">
        <v>25.25</v>
      </c>
      <c r="AB2848" s="91">
        <v>26.21</v>
      </c>
      <c r="AC2848" s="91">
        <v>26.83</v>
      </c>
      <c r="AD2848" s="91">
        <v>27.33</v>
      </c>
      <c r="AE2848" s="91">
        <v>27.86</v>
      </c>
      <c r="AF2848" s="91">
        <v>28.43</v>
      </c>
      <c r="AG2848" s="91">
        <v>29.86</v>
      </c>
      <c r="AH2848" s="91">
        <v>28.87</v>
      </c>
      <c r="AI2848" s="91">
        <v>27.95</v>
      </c>
      <c r="AJ2848" s="91">
        <v>27.23</v>
      </c>
      <c r="AK2848" s="91">
        <v>26.55</v>
      </c>
    </row>
    <row r="2849" spans="1:37" s="91" customFormat="1" x14ac:dyDescent="0.3">
      <c r="A2849" s="91" t="str">
        <f t="shared" si="71"/>
        <v>SDGbaseTRAv2_UrbAS_IRTv3C_GVAanmet</v>
      </c>
      <c r="B2849" s="92" t="s">
        <v>221</v>
      </c>
      <c r="C2849" s="93" t="s">
        <v>287</v>
      </c>
      <c r="D2849" s="94" t="s">
        <v>3</v>
      </c>
      <c r="E2849" s="91" t="s">
        <v>52</v>
      </c>
      <c r="F2849" s="91">
        <v>17.63</v>
      </c>
      <c r="G2849" s="91">
        <v>17.63</v>
      </c>
      <c r="H2849" s="91">
        <v>18.12</v>
      </c>
      <c r="I2849" s="91">
        <v>18.66</v>
      </c>
      <c r="J2849" s="91">
        <v>19.440000000000001</v>
      </c>
      <c r="K2849" s="91">
        <v>19.78</v>
      </c>
      <c r="L2849" s="91">
        <v>20.260000000000002</v>
      </c>
      <c r="M2849" s="91">
        <v>20.85</v>
      </c>
      <c r="N2849" s="91">
        <v>21.46</v>
      </c>
      <c r="O2849" s="91">
        <v>22.43</v>
      </c>
      <c r="P2849" s="91">
        <v>23.15</v>
      </c>
      <c r="Q2849" s="91">
        <v>23.74</v>
      </c>
      <c r="R2849" s="91">
        <v>24.35</v>
      </c>
      <c r="S2849" s="91">
        <v>25.19</v>
      </c>
      <c r="T2849" s="91">
        <v>26.07</v>
      </c>
      <c r="U2849" s="91">
        <v>27.08</v>
      </c>
      <c r="V2849" s="91">
        <v>28.13</v>
      </c>
      <c r="W2849" s="91">
        <v>29.18</v>
      </c>
      <c r="X2849" s="91">
        <v>30.16</v>
      </c>
      <c r="Y2849" s="91">
        <v>31.05</v>
      </c>
      <c r="Z2849" s="91">
        <v>31.42</v>
      </c>
      <c r="AA2849" s="91">
        <v>31.94</v>
      </c>
      <c r="AB2849" s="91">
        <v>33.1</v>
      </c>
      <c r="AC2849" s="91">
        <v>34.020000000000003</v>
      </c>
      <c r="AD2849" s="91">
        <v>34.94</v>
      </c>
      <c r="AE2849" s="91">
        <v>35.909999999999997</v>
      </c>
      <c r="AF2849" s="91">
        <v>36.93</v>
      </c>
      <c r="AG2849" s="91">
        <v>38.479999999999997</v>
      </c>
      <c r="AH2849" s="91">
        <v>37.64</v>
      </c>
      <c r="AI2849" s="91">
        <v>36.75</v>
      </c>
      <c r="AJ2849" s="91">
        <v>36.15</v>
      </c>
      <c r="AK2849" s="91">
        <v>35.57</v>
      </c>
    </row>
    <row r="2850" spans="1:37" s="91" customFormat="1" x14ac:dyDescent="0.3">
      <c r="A2850" s="91" t="str">
        <f t="shared" si="71"/>
        <v>SDGbaseTRAv2_UrbAS_IRTv3C_GVAairon</v>
      </c>
      <c r="B2850" s="92" t="s">
        <v>221</v>
      </c>
      <c r="C2850" s="93" t="s">
        <v>287</v>
      </c>
      <c r="D2850" s="94" t="s">
        <v>3</v>
      </c>
      <c r="E2850" s="91" t="s">
        <v>53</v>
      </c>
      <c r="F2850" s="91">
        <v>20.84</v>
      </c>
      <c r="G2850" s="91">
        <v>23.56</v>
      </c>
      <c r="H2850" s="91">
        <v>23.36</v>
      </c>
      <c r="I2850" s="91">
        <v>23.17</v>
      </c>
      <c r="J2850" s="91">
        <v>23.18</v>
      </c>
      <c r="K2850" s="91">
        <v>23.36</v>
      </c>
      <c r="L2850" s="91">
        <v>23.76</v>
      </c>
      <c r="M2850" s="91">
        <v>24.43</v>
      </c>
      <c r="N2850" s="91">
        <v>25.02</v>
      </c>
      <c r="O2850" s="91">
        <v>26.15</v>
      </c>
      <c r="P2850" s="91">
        <v>26.83</v>
      </c>
      <c r="Q2850" s="91">
        <v>27.26</v>
      </c>
      <c r="R2850" s="91">
        <v>27.75</v>
      </c>
      <c r="S2850" s="91">
        <v>28.4</v>
      </c>
      <c r="T2850" s="91">
        <v>29.1</v>
      </c>
      <c r="U2850" s="91">
        <v>29.97</v>
      </c>
      <c r="V2850" s="91">
        <v>31.1</v>
      </c>
      <c r="W2850" s="91">
        <v>32.1</v>
      </c>
      <c r="X2850" s="91">
        <v>32.880000000000003</v>
      </c>
      <c r="Y2850" s="91">
        <v>33.659999999999997</v>
      </c>
      <c r="Z2850" s="91">
        <v>32.49</v>
      </c>
      <c r="AA2850" s="91">
        <v>32.590000000000003</v>
      </c>
      <c r="AB2850" s="91">
        <v>33.369999999999997</v>
      </c>
      <c r="AC2850" s="91">
        <v>33.99</v>
      </c>
      <c r="AD2850" s="91">
        <v>34.76</v>
      </c>
      <c r="AE2850" s="91">
        <v>35.67</v>
      </c>
      <c r="AF2850" s="91">
        <v>36.619999999999997</v>
      </c>
      <c r="AG2850" s="91">
        <v>38.93</v>
      </c>
      <c r="AH2850" s="91">
        <v>36.99</v>
      </c>
      <c r="AI2850" s="91">
        <v>35.700000000000003</v>
      </c>
      <c r="AJ2850" s="91">
        <v>34.89</v>
      </c>
      <c r="AK2850" s="91">
        <v>34.229999999999997</v>
      </c>
    </row>
    <row r="2851" spans="1:37" s="91" customFormat="1" x14ac:dyDescent="0.3">
      <c r="A2851" s="91" t="str">
        <f t="shared" si="71"/>
        <v>SDGbaseTRAv2_UrbAS_IRTv3C_GVAanfrm</v>
      </c>
      <c r="B2851" s="92" t="s">
        <v>221</v>
      </c>
      <c r="C2851" s="93" t="s">
        <v>287</v>
      </c>
      <c r="D2851" s="94" t="s">
        <v>3</v>
      </c>
      <c r="E2851" s="91" t="s">
        <v>54</v>
      </c>
      <c r="F2851" s="91">
        <v>13.07</v>
      </c>
      <c r="G2851" s="91">
        <v>13.67</v>
      </c>
      <c r="H2851" s="91">
        <v>12.56</v>
      </c>
      <c r="I2851" s="91">
        <v>11.21</v>
      </c>
      <c r="J2851" s="91">
        <v>10.74</v>
      </c>
      <c r="K2851" s="91">
        <v>10.82</v>
      </c>
      <c r="L2851" s="91">
        <v>11.36</v>
      </c>
      <c r="M2851" s="91">
        <v>12.97</v>
      </c>
      <c r="N2851" s="91">
        <v>14.18</v>
      </c>
      <c r="O2851" s="91">
        <v>18.29</v>
      </c>
      <c r="P2851" s="91">
        <v>19.7</v>
      </c>
      <c r="Q2851" s="91">
        <v>19.84</v>
      </c>
      <c r="R2851" s="91">
        <v>19.829999999999998</v>
      </c>
      <c r="S2851" s="91">
        <v>20.21</v>
      </c>
      <c r="T2851" s="91">
        <v>20.72</v>
      </c>
      <c r="U2851" s="91">
        <v>21.64</v>
      </c>
      <c r="V2851" s="91">
        <v>24.12</v>
      </c>
      <c r="W2851" s="91">
        <v>25.98</v>
      </c>
      <c r="X2851" s="91">
        <v>26.08</v>
      </c>
      <c r="Y2851" s="91">
        <v>26.84</v>
      </c>
      <c r="Z2851" s="91">
        <v>21.18</v>
      </c>
      <c r="AA2851" s="91">
        <v>20.29</v>
      </c>
      <c r="AB2851" s="91">
        <v>18.79</v>
      </c>
      <c r="AC2851" s="91">
        <v>18.260000000000002</v>
      </c>
      <c r="AD2851" s="91">
        <v>18.96</v>
      </c>
      <c r="AE2851" s="91">
        <v>20.03</v>
      </c>
      <c r="AF2851" s="91">
        <v>21.21</v>
      </c>
      <c r="AG2851" s="91">
        <v>25.14</v>
      </c>
      <c r="AH2851" s="91">
        <v>19.309999999999999</v>
      </c>
      <c r="AI2851" s="91">
        <v>16.11</v>
      </c>
      <c r="AJ2851" s="91">
        <v>14.74</v>
      </c>
      <c r="AK2851" s="91">
        <v>13.82</v>
      </c>
    </row>
    <row r="2852" spans="1:37" s="91" customFormat="1" x14ac:dyDescent="0.3">
      <c r="A2852" s="91" t="str">
        <f t="shared" si="71"/>
        <v>SDGbaseTRAv2_UrbAS_IRTv3C_GVAametp</v>
      </c>
      <c r="B2852" s="92" t="s">
        <v>221</v>
      </c>
      <c r="C2852" s="93" t="s">
        <v>287</v>
      </c>
      <c r="D2852" s="94" t="s">
        <v>3</v>
      </c>
      <c r="E2852" s="91" t="s">
        <v>55</v>
      </c>
      <c r="F2852" s="91">
        <v>33.25</v>
      </c>
      <c r="G2852" s="91">
        <v>35.78</v>
      </c>
      <c r="H2852" s="91">
        <v>36.78</v>
      </c>
      <c r="I2852" s="91">
        <v>37.4</v>
      </c>
      <c r="J2852" s="91">
        <v>38.21</v>
      </c>
      <c r="K2852" s="91">
        <v>39.03</v>
      </c>
      <c r="L2852" s="91">
        <v>40.18</v>
      </c>
      <c r="M2852" s="91">
        <v>41.55</v>
      </c>
      <c r="N2852" s="91">
        <v>42.88</v>
      </c>
      <c r="O2852" s="91">
        <v>44.97</v>
      </c>
      <c r="P2852" s="91">
        <v>46.42</v>
      </c>
      <c r="Q2852" s="91">
        <v>47.53</v>
      </c>
      <c r="R2852" s="91">
        <v>48.87</v>
      </c>
      <c r="S2852" s="91">
        <v>50.45</v>
      </c>
      <c r="T2852" s="91">
        <v>52.11</v>
      </c>
      <c r="U2852" s="91">
        <v>54.09</v>
      </c>
      <c r="V2852" s="91">
        <v>56.32</v>
      </c>
      <c r="W2852" s="91">
        <v>58.34</v>
      </c>
      <c r="X2852" s="91">
        <v>59.92</v>
      </c>
      <c r="Y2852" s="91">
        <v>61.58</v>
      </c>
      <c r="Z2852" s="91">
        <v>60.04</v>
      </c>
      <c r="AA2852" s="91">
        <v>60.5</v>
      </c>
      <c r="AB2852" s="91">
        <v>63.86</v>
      </c>
      <c r="AC2852" s="91">
        <v>66.099999999999994</v>
      </c>
      <c r="AD2852" s="91">
        <v>67.98</v>
      </c>
      <c r="AE2852" s="91">
        <v>69.92</v>
      </c>
      <c r="AF2852" s="91">
        <v>71.989999999999995</v>
      </c>
      <c r="AG2852" s="91">
        <v>77.03</v>
      </c>
      <c r="AH2852" s="91">
        <v>74.39</v>
      </c>
      <c r="AI2852" s="91">
        <v>71.98</v>
      </c>
      <c r="AJ2852" s="91">
        <v>70.41</v>
      </c>
      <c r="AK2852" s="91">
        <v>68.989999999999995</v>
      </c>
    </row>
    <row r="2853" spans="1:37" s="91" customFormat="1" x14ac:dyDescent="0.3">
      <c r="A2853" s="91" t="str">
        <f t="shared" si="71"/>
        <v>SDGbaseTRAv2_UrbAS_IRTv3C_GVAamach</v>
      </c>
      <c r="B2853" s="92" t="s">
        <v>221</v>
      </c>
      <c r="C2853" s="93" t="s">
        <v>287</v>
      </c>
      <c r="D2853" s="94" t="s">
        <v>3</v>
      </c>
      <c r="E2853" s="91" t="s">
        <v>56</v>
      </c>
      <c r="F2853" s="91">
        <v>38.67</v>
      </c>
      <c r="G2853" s="91">
        <v>40.92</v>
      </c>
      <c r="H2853" s="91">
        <v>41.8</v>
      </c>
      <c r="I2853" s="91">
        <v>42.34</v>
      </c>
      <c r="J2853" s="91">
        <v>42.61</v>
      </c>
      <c r="K2853" s="91">
        <v>43.42</v>
      </c>
      <c r="L2853" s="91">
        <v>44.66</v>
      </c>
      <c r="M2853" s="91">
        <v>46.36</v>
      </c>
      <c r="N2853" s="91">
        <v>47.9</v>
      </c>
      <c r="O2853" s="91">
        <v>50.69</v>
      </c>
      <c r="P2853" s="91">
        <v>52.34</v>
      </c>
      <c r="Q2853" s="91">
        <v>53.54</v>
      </c>
      <c r="R2853" s="91">
        <v>54.55</v>
      </c>
      <c r="S2853" s="91">
        <v>56.32</v>
      </c>
      <c r="T2853" s="91">
        <v>58.21</v>
      </c>
      <c r="U2853" s="91">
        <v>60.48</v>
      </c>
      <c r="V2853" s="91">
        <v>63.06</v>
      </c>
      <c r="W2853" s="91">
        <v>65.349999999999994</v>
      </c>
      <c r="X2853" s="91">
        <v>67.099999999999994</v>
      </c>
      <c r="Y2853" s="91">
        <v>69.13</v>
      </c>
      <c r="Z2853" s="91">
        <v>67.58</v>
      </c>
      <c r="AA2853" s="91">
        <v>68.37</v>
      </c>
      <c r="AB2853" s="91">
        <v>71.28</v>
      </c>
      <c r="AC2853" s="91">
        <v>73.430000000000007</v>
      </c>
      <c r="AD2853" s="91">
        <v>75.78</v>
      </c>
      <c r="AE2853" s="91">
        <v>78.34</v>
      </c>
      <c r="AF2853" s="91">
        <v>81.040000000000006</v>
      </c>
      <c r="AG2853" s="91">
        <v>86.63</v>
      </c>
      <c r="AH2853" s="91">
        <v>82.56</v>
      </c>
      <c r="AI2853" s="91">
        <v>79.09</v>
      </c>
      <c r="AJ2853" s="91">
        <v>77.06</v>
      </c>
      <c r="AK2853" s="91">
        <v>75.319999999999993</v>
      </c>
    </row>
    <row r="2854" spans="1:37" s="91" customFormat="1" x14ac:dyDescent="0.3">
      <c r="A2854" s="91" t="str">
        <f t="shared" si="71"/>
        <v>SDGbaseTRAv2_UrbAS_IRTv3C_GVAafcel</v>
      </c>
      <c r="B2854" s="92" t="s">
        <v>221</v>
      </c>
      <c r="C2854" s="93" t="s">
        <v>287</v>
      </c>
      <c r="D2854" s="94" t="s">
        <v>3</v>
      </c>
      <c r="E2854" s="91" t="s">
        <v>57</v>
      </c>
      <c r="F2854" s="91">
        <v>0.28999999999999998</v>
      </c>
      <c r="G2854" s="91">
        <v>0.28999999999999998</v>
      </c>
      <c r="H2854" s="91">
        <v>0.28999999999999998</v>
      </c>
      <c r="I2854" s="91">
        <v>0.28000000000000003</v>
      </c>
      <c r="J2854" s="91">
        <v>0.27</v>
      </c>
      <c r="K2854" s="91">
        <v>0.27</v>
      </c>
      <c r="L2854" s="91">
        <v>0.28000000000000003</v>
      </c>
      <c r="M2854" s="91">
        <v>0.28999999999999998</v>
      </c>
      <c r="N2854" s="91">
        <v>0.3</v>
      </c>
      <c r="O2854" s="91">
        <v>0.34</v>
      </c>
      <c r="P2854" s="91">
        <v>0.35</v>
      </c>
      <c r="Q2854" s="91">
        <v>0.35</v>
      </c>
      <c r="R2854" s="91">
        <v>0.35</v>
      </c>
      <c r="S2854" s="91">
        <v>0.35</v>
      </c>
      <c r="T2854" s="91">
        <v>0.35</v>
      </c>
      <c r="U2854" s="91">
        <v>0.35</v>
      </c>
      <c r="V2854" s="91">
        <v>0.35</v>
      </c>
      <c r="W2854" s="91">
        <v>0.36</v>
      </c>
      <c r="X2854" s="91">
        <v>0.35</v>
      </c>
      <c r="Y2854" s="91">
        <v>5.08</v>
      </c>
      <c r="Z2854" s="91">
        <v>8.91</v>
      </c>
      <c r="AA2854" s="91">
        <v>12.57</v>
      </c>
      <c r="AB2854" s="91">
        <v>14</v>
      </c>
      <c r="AC2854" s="91">
        <v>15.04</v>
      </c>
      <c r="AD2854" s="91">
        <v>15.97</v>
      </c>
      <c r="AE2854" s="91">
        <v>16.87</v>
      </c>
      <c r="AF2854" s="91">
        <v>17.78</v>
      </c>
      <c r="AG2854" s="91">
        <v>19.41</v>
      </c>
      <c r="AH2854" s="91">
        <v>17.920000000000002</v>
      </c>
      <c r="AI2854" s="91">
        <v>16.21</v>
      </c>
      <c r="AJ2854" s="91">
        <v>15.22</v>
      </c>
      <c r="AK2854" s="91">
        <v>14.35</v>
      </c>
    </row>
    <row r="2855" spans="1:37" s="91" customFormat="1" x14ac:dyDescent="0.3">
      <c r="A2855" s="91" t="str">
        <f t="shared" si="71"/>
        <v>SDGbaseTRAv2_UrbAS_IRTv3C_GVAaelct</v>
      </c>
      <c r="B2855" s="92" t="s">
        <v>221</v>
      </c>
      <c r="C2855" s="93" t="s">
        <v>287</v>
      </c>
      <c r="D2855" s="94" t="s">
        <v>3</v>
      </c>
      <c r="E2855" s="91" t="s">
        <v>58</v>
      </c>
      <c r="F2855" s="91">
        <v>0.08</v>
      </c>
      <c r="G2855" s="91">
        <v>0.08</v>
      </c>
      <c r="H2855" s="91">
        <v>0.08</v>
      </c>
      <c r="I2855" s="91">
        <v>0.08</v>
      </c>
      <c r="J2855" s="91">
        <v>7.0000000000000007E-2</v>
      </c>
      <c r="K2855" s="91">
        <v>7.0000000000000007E-2</v>
      </c>
      <c r="L2855" s="91">
        <v>0.08</v>
      </c>
      <c r="M2855" s="91">
        <v>0.08</v>
      </c>
      <c r="N2855" s="91">
        <v>0.08</v>
      </c>
      <c r="O2855" s="91">
        <v>0.09</v>
      </c>
      <c r="P2855" s="91">
        <v>0.09</v>
      </c>
      <c r="Q2855" s="91">
        <v>0.09</v>
      </c>
      <c r="R2855" s="91">
        <v>0.09</v>
      </c>
      <c r="S2855" s="91">
        <v>0.09</v>
      </c>
      <c r="T2855" s="91">
        <v>0.09</v>
      </c>
      <c r="U2855" s="91">
        <v>0.09</v>
      </c>
      <c r="V2855" s="91">
        <v>0.1</v>
      </c>
      <c r="W2855" s="91">
        <v>0.1</v>
      </c>
      <c r="X2855" s="91">
        <v>3.84</v>
      </c>
      <c r="Y2855" s="91">
        <v>3.81</v>
      </c>
      <c r="Z2855" s="91">
        <v>1.86</v>
      </c>
      <c r="AA2855" s="91">
        <v>1.77</v>
      </c>
      <c r="AB2855" s="91">
        <v>1.82</v>
      </c>
      <c r="AC2855" s="91">
        <v>1.82</v>
      </c>
      <c r="AD2855" s="91">
        <v>1.02</v>
      </c>
      <c r="AE2855" s="91">
        <v>1.02</v>
      </c>
      <c r="AF2855" s="91">
        <v>1.01</v>
      </c>
      <c r="AG2855" s="91">
        <v>1.1000000000000001</v>
      </c>
      <c r="AH2855" s="91">
        <v>1.02</v>
      </c>
      <c r="AI2855" s="91">
        <v>7.03</v>
      </c>
      <c r="AJ2855" s="91">
        <v>6.66</v>
      </c>
      <c r="AK2855" s="91">
        <v>6.33</v>
      </c>
    </row>
    <row r="2856" spans="1:37" s="91" customFormat="1" x14ac:dyDescent="0.3">
      <c r="A2856" s="91" t="str">
        <f t="shared" si="71"/>
        <v>SDGbaseTRAv2_UrbAS_IRTv3C_GVAaemch</v>
      </c>
      <c r="B2856" s="92" t="s">
        <v>221</v>
      </c>
      <c r="C2856" s="93" t="s">
        <v>287</v>
      </c>
      <c r="D2856" s="94" t="s">
        <v>3</v>
      </c>
      <c r="E2856" s="91" t="s">
        <v>59</v>
      </c>
      <c r="F2856" s="91">
        <v>8.99</v>
      </c>
      <c r="G2856" s="91">
        <v>9.76</v>
      </c>
      <c r="H2856" s="91">
        <v>10.050000000000001</v>
      </c>
      <c r="I2856" s="91">
        <v>10.15</v>
      </c>
      <c r="J2856" s="91">
        <v>10.24</v>
      </c>
      <c r="K2856" s="91">
        <v>10.45</v>
      </c>
      <c r="L2856" s="91">
        <v>10.77</v>
      </c>
      <c r="M2856" s="91">
        <v>11.24</v>
      </c>
      <c r="N2856" s="91">
        <v>11.67</v>
      </c>
      <c r="O2856" s="91">
        <v>12.38</v>
      </c>
      <c r="P2856" s="91">
        <v>12.83</v>
      </c>
      <c r="Q2856" s="91">
        <v>13.15</v>
      </c>
      <c r="R2856" s="91">
        <v>13.49</v>
      </c>
      <c r="S2856" s="91">
        <v>13.95</v>
      </c>
      <c r="T2856" s="91">
        <v>14.43</v>
      </c>
      <c r="U2856" s="91">
        <v>15.01</v>
      </c>
      <c r="V2856" s="91">
        <v>15.64</v>
      </c>
      <c r="W2856" s="91">
        <v>16.239999999999998</v>
      </c>
      <c r="X2856" s="91">
        <v>16.78</v>
      </c>
      <c r="Y2856" s="91">
        <v>17.28</v>
      </c>
      <c r="Z2856" s="91">
        <v>16.98</v>
      </c>
      <c r="AA2856" s="91">
        <v>17.14</v>
      </c>
      <c r="AB2856" s="91">
        <v>17.579999999999998</v>
      </c>
      <c r="AC2856" s="91">
        <v>17.920000000000002</v>
      </c>
      <c r="AD2856" s="91">
        <v>18.399999999999999</v>
      </c>
      <c r="AE2856" s="91">
        <v>18.95</v>
      </c>
      <c r="AF2856" s="91">
        <v>19.55</v>
      </c>
      <c r="AG2856" s="91">
        <v>20.89</v>
      </c>
      <c r="AH2856" s="91">
        <v>19.63</v>
      </c>
      <c r="AI2856" s="91">
        <v>18.52</v>
      </c>
      <c r="AJ2856" s="91">
        <v>17.87</v>
      </c>
      <c r="AK2856" s="91">
        <v>17.3</v>
      </c>
    </row>
    <row r="2857" spans="1:37" s="91" customFormat="1" x14ac:dyDescent="0.3">
      <c r="A2857" s="91" t="str">
        <f t="shared" si="71"/>
        <v>SDGbaseTRAv2_UrbAS_IRTv3C_GVAasequ</v>
      </c>
      <c r="B2857" s="92" t="s">
        <v>221</v>
      </c>
      <c r="C2857" s="93" t="s">
        <v>287</v>
      </c>
      <c r="D2857" s="94" t="s">
        <v>3</v>
      </c>
      <c r="E2857" s="91" t="s">
        <v>60</v>
      </c>
      <c r="F2857" s="91">
        <v>8.7799999999999994</v>
      </c>
      <c r="G2857" s="91">
        <v>9.99</v>
      </c>
      <c r="H2857" s="91">
        <v>10.039999999999999</v>
      </c>
      <c r="I2857" s="91">
        <v>9.8800000000000008</v>
      </c>
      <c r="J2857" s="91">
        <v>9.8000000000000007</v>
      </c>
      <c r="K2857" s="91">
        <v>9.9499999999999993</v>
      </c>
      <c r="L2857" s="91">
        <v>10.220000000000001</v>
      </c>
      <c r="M2857" s="91">
        <v>10.72</v>
      </c>
      <c r="N2857" s="91">
        <v>11.13</v>
      </c>
      <c r="O2857" s="91">
        <v>11.95</v>
      </c>
      <c r="P2857" s="91">
        <v>12.35</v>
      </c>
      <c r="Q2857" s="91">
        <v>12.62</v>
      </c>
      <c r="R2857" s="91">
        <v>12.91</v>
      </c>
      <c r="S2857" s="91">
        <v>13.31</v>
      </c>
      <c r="T2857" s="91">
        <v>13.76</v>
      </c>
      <c r="U2857" s="91">
        <v>14.31</v>
      </c>
      <c r="V2857" s="91">
        <v>14.84</v>
      </c>
      <c r="W2857" s="91">
        <v>15.41</v>
      </c>
      <c r="X2857" s="91">
        <v>16.010000000000002</v>
      </c>
      <c r="Y2857" s="91">
        <v>16.55</v>
      </c>
      <c r="Z2857" s="91">
        <v>16.739999999999998</v>
      </c>
      <c r="AA2857" s="91">
        <v>17.09</v>
      </c>
      <c r="AB2857" s="91">
        <v>16.86</v>
      </c>
      <c r="AC2857" s="91">
        <v>16.97</v>
      </c>
      <c r="AD2857" s="91">
        <v>17.53</v>
      </c>
      <c r="AE2857" s="91">
        <v>18.190000000000001</v>
      </c>
      <c r="AF2857" s="91">
        <v>18.89</v>
      </c>
      <c r="AG2857" s="91">
        <v>19.809999999999999</v>
      </c>
      <c r="AH2857" s="91">
        <v>18.329999999999998</v>
      </c>
      <c r="AI2857" s="91">
        <v>17.059999999999999</v>
      </c>
      <c r="AJ2857" s="91">
        <v>16.420000000000002</v>
      </c>
      <c r="AK2857" s="91">
        <v>15.91</v>
      </c>
    </row>
    <row r="2858" spans="1:37" s="91" customFormat="1" x14ac:dyDescent="0.3">
      <c r="A2858" s="91" t="str">
        <f t="shared" si="71"/>
        <v>SDGbaseTRAv2_UrbAS_IRTv3C_GVAavehi</v>
      </c>
      <c r="B2858" s="92" t="s">
        <v>221</v>
      </c>
      <c r="C2858" s="93" t="s">
        <v>287</v>
      </c>
      <c r="D2858" s="94" t="s">
        <v>3</v>
      </c>
      <c r="E2858" s="91" t="s">
        <v>61</v>
      </c>
      <c r="F2858" s="91">
        <v>39.57</v>
      </c>
      <c r="G2858" s="91">
        <v>42.97</v>
      </c>
      <c r="H2858" s="91">
        <v>44.07</v>
      </c>
      <c r="I2858" s="91">
        <v>43.97</v>
      </c>
      <c r="J2858" s="91">
        <v>43.79</v>
      </c>
      <c r="K2858" s="91">
        <v>44.8</v>
      </c>
      <c r="L2858" s="91">
        <v>46.17</v>
      </c>
      <c r="M2858" s="91">
        <v>48.09</v>
      </c>
      <c r="N2858" s="91">
        <v>49.86</v>
      </c>
      <c r="O2858" s="91">
        <v>52.16</v>
      </c>
      <c r="P2858" s="91">
        <v>53.99</v>
      </c>
      <c r="Q2858" s="91">
        <v>55.55</v>
      </c>
      <c r="R2858" s="91">
        <v>57.83</v>
      </c>
      <c r="S2858" s="91">
        <v>60.12</v>
      </c>
      <c r="T2858" s="91">
        <v>62.58</v>
      </c>
      <c r="U2858" s="91">
        <v>65.540000000000006</v>
      </c>
      <c r="V2858" s="91">
        <v>68.75</v>
      </c>
      <c r="W2858" s="91">
        <v>71.84</v>
      </c>
      <c r="X2858" s="91">
        <v>74.56</v>
      </c>
      <c r="Y2858" s="91">
        <v>75.459999999999994</v>
      </c>
      <c r="Z2858" s="91">
        <v>73.290000000000006</v>
      </c>
      <c r="AA2858" s="91">
        <v>72.63</v>
      </c>
      <c r="AB2858" s="91">
        <v>74.650000000000006</v>
      </c>
      <c r="AC2858" s="91">
        <v>76.69</v>
      </c>
      <c r="AD2858" s="91">
        <v>79.23</v>
      </c>
      <c r="AE2858" s="91">
        <v>82.04</v>
      </c>
      <c r="AF2858" s="91">
        <v>84.95</v>
      </c>
      <c r="AG2858" s="91">
        <v>91.08</v>
      </c>
      <c r="AH2858" s="91">
        <v>87.19</v>
      </c>
      <c r="AI2858" s="91">
        <v>82.93</v>
      </c>
      <c r="AJ2858" s="91">
        <v>80.36</v>
      </c>
      <c r="AK2858" s="91">
        <v>78.16</v>
      </c>
    </row>
    <row r="2859" spans="1:37" s="91" customFormat="1" x14ac:dyDescent="0.3">
      <c r="A2859" s="91" t="str">
        <f t="shared" si="71"/>
        <v>SDGbaseTRAv2_UrbAS_IRTv3C_GVAatequ</v>
      </c>
      <c r="B2859" s="92" t="s">
        <v>221</v>
      </c>
      <c r="C2859" s="93" t="s">
        <v>287</v>
      </c>
      <c r="D2859" s="94" t="s">
        <v>3</v>
      </c>
      <c r="E2859" s="91" t="s">
        <v>62</v>
      </c>
      <c r="F2859" s="91">
        <v>7.09</v>
      </c>
      <c r="G2859" s="91">
        <v>7.24</v>
      </c>
      <c r="H2859" s="91">
        <v>7.45</v>
      </c>
      <c r="I2859" s="91">
        <v>7.34</v>
      </c>
      <c r="J2859" s="91">
        <v>7.32</v>
      </c>
      <c r="K2859" s="91">
        <v>7.45</v>
      </c>
      <c r="L2859" s="91">
        <v>7.7</v>
      </c>
      <c r="M2859" s="91">
        <v>8.1999999999999993</v>
      </c>
      <c r="N2859" s="91">
        <v>8.6199999999999992</v>
      </c>
      <c r="O2859" s="91">
        <v>9.9499999999999993</v>
      </c>
      <c r="P2859" s="91">
        <v>10.5</v>
      </c>
      <c r="Q2859" s="91">
        <v>10.77</v>
      </c>
      <c r="R2859" s="91">
        <v>10.89</v>
      </c>
      <c r="S2859" s="91">
        <v>11.16</v>
      </c>
      <c r="T2859" s="91">
        <v>11.49</v>
      </c>
      <c r="U2859" s="91">
        <v>11.92</v>
      </c>
      <c r="V2859" s="91">
        <v>12.44</v>
      </c>
      <c r="W2859" s="91">
        <v>12.9</v>
      </c>
      <c r="X2859" s="91">
        <v>13.18</v>
      </c>
      <c r="Y2859" s="91">
        <v>13.52</v>
      </c>
      <c r="Z2859" s="91">
        <v>12.83</v>
      </c>
      <c r="AA2859" s="91">
        <v>12.85</v>
      </c>
      <c r="AB2859" s="91">
        <v>12.81</v>
      </c>
      <c r="AC2859" s="91">
        <v>12.89</v>
      </c>
      <c r="AD2859" s="91">
        <v>13.26</v>
      </c>
      <c r="AE2859" s="91">
        <v>13.72</v>
      </c>
      <c r="AF2859" s="91">
        <v>14.22</v>
      </c>
      <c r="AG2859" s="91">
        <v>15.25</v>
      </c>
      <c r="AH2859" s="91">
        <v>13.76</v>
      </c>
      <c r="AI2859" s="91">
        <v>12.54</v>
      </c>
      <c r="AJ2859" s="91">
        <v>11.88</v>
      </c>
      <c r="AK2859" s="91">
        <v>11.35</v>
      </c>
    </row>
    <row r="2860" spans="1:37" s="91" customFormat="1" x14ac:dyDescent="0.3">
      <c r="A2860" s="91" t="str">
        <f t="shared" si="71"/>
        <v>SDGbaseTRAv2_UrbAS_IRTv3C_GVAafurn</v>
      </c>
      <c r="B2860" s="92" t="s">
        <v>221</v>
      </c>
      <c r="C2860" s="93" t="s">
        <v>287</v>
      </c>
      <c r="D2860" s="94" t="s">
        <v>3</v>
      </c>
      <c r="E2860" s="91" t="s">
        <v>63</v>
      </c>
      <c r="F2860" s="91">
        <v>6.09</v>
      </c>
      <c r="G2860" s="91">
        <v>6.48</v>
      </c>
      <c r="H2860" s="91">
        <v>6.65</v>
      </c>
      <c r="I2860" s="91">
        <v>6.78</v>
      </c>
      <c r="J2860" s="91">
        <v>6.86</v>
      </c>
      <c r="K2860" s="91">
        <v>7.02</v>
      </c>
      <c r="L2860" s="91">
        <v>7.24</v>
      </c>
      <c r="M2860" s="91">
        <v>7.5</v>
      </c>
      <c r="N2860" s="91">
        <v>7.75</v>
      </c>
      <c r="O2860" s="91">
        <v>8.2100000000000009</v>
      </c>
      <c r="P2860" s="91">
        <v>8.5</v>
      </c>
      <c r="Q2860" s="91">
        <v>8.7100000000000009</v>
      </c>
      <c r="R2860" s="91">
        <v>8.92</v>
      </c>
      <c r="S2860" s="91">
        <v>9.24</v>
      </c>
      <c r="T2860" s="91">
        <v>9.58</v>
      </c>
      <c r="U2860" s="91">
        <v>9.9600000000000009</v>
      </c>
      <c r="V2860" s="91">
        <v>10.37</v>
      </c>
      <c r="W2860" s="91">
        <v>10.79</v>
      </c>
      <c r="X2860" s="91">
        <v>11.16</v>
      </c>
      <c r="Y2860" s="91">
        <v>11.51</v>
      </c>
      <c r="Z2860" s="91">
        <v>11.57</v>
      </c>
      <c r="AA2860" s="91">
        <v>11.76</v>
      </c>
      <c r="AB2860" s="91">
        <v>12.29</v>
      </c>
      <c r="AC2860" s="91">
        <v>12.66</v>
      </c>
      <c r="AD2860" s="91">
        <v>12.99</v>
      </c>
      <c r="AE2860" s="91">
        <v>13.34</v>
      </c>
      <c r="AF2860" s="91">
        <v>13.72</v>
      </c>
      <c r="AG2860" s="91">
        <v>14.43</v>
      </c>
      <c r="AH2860" s="91">
        <v>14.04</v>
      </c>
      <c r="AI2860" s="91">
        <v>13.61</v>
      </c>
      <c r="AJ2860" s="91">
        <v>13.32</v>
      </c>
      <c r="AK2860" s="91">
        <v>13.03</v>
      </c>
    </row>
    <row r="2861" spans="1:37" s="91" customFormat="1" x14ac:dyDescent="0.3">
      <c r="A2861" s="91" t="str">
        <f t="shared" si="71"/>
        <v>SDGbaseTRAv2_UrbAS_IRTv3C_GVAaoman</v>
      </c>
      <c r="B2861" s="92" t="s">
        <v>221</v>
      </c>
      <c r="C2861" s="93" t="s">
        <v>287</v>
      </c>
      <c r="D2861" s="94" t="s">
        <v>3</v>
      </c>
      <c r="E2861" s="91" t="s">
        <v>64</v>
      </c>
      <c r="F2861" s="91">
        <v>25.46</v>
      </c>
      <c r="G2861" s="91">
        <v>26.08</v>
      </c>
      <c r="H2861" s="91">
        <v>26.84</v>
      </c>
      <c r="I2861" s="91">
        <v>26.48</v>
      </c>
      <c r="J2861" s="91">
        <v>26.64</v>
      </c>
      <c r="K2861" s="91">
        <v>27.19</v>
      </c>
      <c r="L2861" s="91">
        <v>27.93</v>
      </c>
      <c r="M2861" s="91">
        <v>29.06</v>
      </c>
      <c r="N2861" s="91">
        <v>30.07</v>
      </c>
      <c r="O2861" s="91">
        <v>33.9</v>
      </c>
      <c r="P2861" s="91">
        <v>35.200000000000003</v>
      </c>
      <c r="Q2861" s="91">
        <v>35.75</v>
      </c>
      <c r="R2861" s="91">
        <v>36.49</v>
      </c>
      <c r="S2861" s="91">
        <v>37.369999999999997</v>
      </c>
      <c r="T2861" s="91">
        <v>38.42</v>
      </c>
      <c r="U2861" s="91">
        <v>39.58</v>
      </c>
      <c r="V2861" s="91">
        <v>40.630000000000003</v>
      </c>
      <c r="W2861" s="91">
        <v>41.88</v>
      </c>
      <c r="X2861" s="91">
        <v>43.1</v>
      </c>
      <c r="Y2861" s="91">
        <v>44.11</v>
      </c>
      <c r="Z2861" s="91">
        <v>44.49</v>
      </c>
      <c r="AA2861" s="91">
        <v>45.19</v>
      </c>
      <c r="AB2861" s="91">
        <v>46.01</v>
      </c>
      <c r="AC2861" s="91">
        <v>46.8</v>
      </c>
      <c r="AD2861" s="91">
        <v>47.94</v>
      </c>
      <c r="AE2861" s="91">
        <v>49.12</v>
      </c>
      <c r="AF2861" s="91">
        <v>50.4</v>
      </c>
      <c r="AG2861" s="91">
        <v>51.94</v>
      </c>
      <c r="AH2861" s="91">
        <v>49.98</v>
      </c>
      <c r="AI2861" s="91">
        <v>47.58</v>
      </c>
      <c r="AJ2861" s="91">
        <v>46.14</v>
      </c>
      <c r="AK2861" s="91">
        <v>44.81</v>
      </c>
    </row>
    <row r="2862" spans="1:37" s="91" customFormat="1" x14ac:dyDescent="0.3">
      <c r="A2862" s="91" t="str">
        <f t="shared" si="71"/>
        <v>SDGbaseTRAv2_UrbAS_IRTv3C_GVAaelec</v>
      </c>
      <c r="B2862" s="92" t="s">
        <v>221</v>
      </c>
      <c r="C2862" s="93" t="s">
        <v>287</v>
      </c>
      <c r="D2862" s="94" t="s">
        <v>3</v>
      </c>
      <c r="E2862" s="91" t="s">
        <v>65</v>
      </c>
      <c r="F2862" s="91">
        <v>142.19999999999999</v>
      </c>
      <c r="G2862" s="91">
        <v>152.88</v>
      </c>
      <c r="H2862" s="91">
        <v>142.1</v>
      </c>
      <c r="I2862" s="91">
        <v>142.54</v>
      </c>
      <c r="J2862" s="91">
        <v>144.26</v>
      </c>
      <c r="K2862" s="91">
        <v>147.79</v>
      </c>
      <c r="L2862" s="91">
        <v>151.24</v>
      </c>
      <c r="M2862" s="91">
        <v>150.58000000000001</v>
      </c>
      <c r="N2862" s="91">
        <v>148.27000000000001</v>
      </c>
      <c r="O2862" s="91">
        <v>147.97</v>
      </c>
      <c r="P2862" s="91">
        <v>151.5</v>
      </c>
      <c r="Q2862" s="91">
        <v>157.43</v>
      </c>
      <c r="R2862" s="91">
        <v>168.15</v>
      </c>
      <c r="S2862" s="91">
        <v>175.26</v>
      </c>
      <c r="T2862" s="91">
        <v>182.36</v>
      </c>
      <c r="U2862" s="91">
        <v>189.27</v>
      </c>
      <c r="V2862" s="91">
        <v>190.18</v>
      </c>
      <c r="W2862" s="91">
        <v>196.17</v>
      </c>
      <c r="X2862" s="91">
        <v>210.05</v>
      </c>
      <c r="Y2862" s="91">
        <v>222.76</v>
      </c>
      <c r="Z2862" s="91">
        <v>232.54</v>
      </c>
      <c r="AA2862" s="91">
        <v>239.59</v>
      </c>
      <c r="AB2862" s="91">
        <v>246.64</v>
      </c>
      <c r="AC2862" s="91">
        <v>260.5</v>
      </c>
      <c r="AD2862" s="91">
        <v>274.37</v>
      </c>
      <c r="AE2862" s="91">
        <v>286.17</v>
      </c>
      <c r="AF2862" s="91">
        <v>297.29000000000002</v>
      </c>
      <c r="AG2862" s="91">
        <v>342.93</v>
      </c>
      <c r="AH2862" s="91">
        <v>387.04</v>
      </c>
      <c r="AI2862" s="91">
        <v>433.5</v>
      </c>
      <c r="AJ2862" s="91">
        <v>479.83</v>
      </c>
      <c r="AK2862" s="91">
        <v>522.54</v>
      </c>
    </row>
    <row r="2863" spans="1:37" s="91" customFormat="1" x14ac:dyDescent="0.3">
      <c r="A2863" s="91" t="str">
        <f t="shared" si="71"/>
        <v>SDGbaseTRAv2_UrbAS_IRTv3C_GVAawatr</v>
      </c>
      <c r="B2863" s="92" t="s">
        <v>221</v>
      </c>
      <c r="C2863" s="93" t="s">
        <v>287</v>
      </c>
      <c r="D2863" s="94" t="s">
        <v>3</v>
      </c>
      <c r="E2863" s="91" t="s">
        <v>66</v>
      </c>
      <c r="F2863" s="91">
        <v>38.119999999999997</v>
      </c>
      <c r="G2863" s="91">
        <v>32.090000000000003</v>
      </c>
      <c r="H2863" s="91">
        <v>34.229999999999997</v>
      </c>
      <c r="I2863" s="91">
        <v>35.1</v>
      </c>
      <c r="J2863" s="91">
        <v>35.799999999999997</v>
      </c>
      <c r="K2863" s="91">
        <v>37.11</v>
      </c>
      <c r="L2863" s="91">
        <v>38.380000000000003</v>
      </c>
      <c r="M2863" s="91">
        <v>39.51</v>
      </c>
      <c r="N2863" s="91">
        <v>40.53</v>
      </c>
      <c r="O2863" s="91">
        <v>41.76</v>
      </c>
      <c r="P2863" s="91">
        <v>42.98</v>
      </c>
      <c r="Q2863" s="91">
        <v>44.19</v>
      </c>
      <c r="R2863" s="91">
        <v>46.4</v>
      </c>
      <c r="S2863" s="91">
        <v>48.48</v>
      </c>
      <c r="T2863" s="91">
        <v>50.62</v>
      </c>
      <c r="U2863" s="91">
        <v>52.57</v>
      </c>
      <c r="V2863" s="91">
        <v>54.6</v>
      </c>
      <c r="W2863" s="91">
        <v>56.81</v>
      </c>
      <c r="X2863" s="91">
        <v>58.94</v>
      </c>
      <c r="Y2863" s="91">
        <v>60.76</v>
      </c>
      <c r="Z2863" s="91">
        <v>61.29</v>
      </c>
      <c r="AA2863" s="91">
        <v>62.03</v>
      </c>
      <c r="AB2863" s="91">
        <v>65.41</v>
      </c>
      <c r="AC2863" s="91">
        <v>68.37</v>
      </c>
      <c r="AD2863" s="91">
        <v>71.02</v>
      </c>
      <c r="AE2863" s="91">
        <v>73.64</v>
      </c>
      <c r="AF2863" s="91">
        <v>76.33</v>
      </c>
      <c r="AG2863" s="91">
        <v>80.599999999999994</v>
      </c>
      <c r="AH2863" s="91">
        <v>82.6</v>
      </c>
      <c r="AI2863" s="91">
        <v>83.9</v>
      </c>
      <c r="AJ2863" s="91">
        <v>84.78</v>
      </c>
      <c r="AK2863" s="91">
        <v>85.36</v>
      </c>
    </row>
    <row r="2864" spans="1:37" s="91" customFormat="1" x14ac:dyDescent="0.3">
      <c r="A2864" s="91" t="str">
        <f t="shared" ref="A2864:A2927" si="72">_xlfn.CONCAT(C2864,D2864,E2864)</f>
        <v>SDGbaseTRAv2_UrbAS_IRTv3C_GVAacons</v>
      </c>
      <c r="B2864" s="92" t="s">
        <v>221</v>
      </c>
      <c r="C2864" s="93" t="s">
        <v>287</v>
      </c>
      <c r="D2864" s="94" t="s">
        <v>3</v>
      </c>
      <c r="E2864" s="91" t="s">
        <v>67</v>
      </c>
      <c r="F2864" s="91">
        <v>140.65</v>
      </c>
      <c r="G2864" s="91">
        <v>150.12</v>
      </c>
      <c r="H2864" s="91">
        <v>150.87</v>
      </c>
      <c r="I2864" s="91">
        <v>158.38999999999999</v>
      </c>
      <c r="J2864" s="91">
        <v>169.16</v>
      </c>
      <c r="K2864" s="91">
        <v>168.2</v>
      </c>
      <c r="L2864" s="91">
        <v>170.05</v>
      </c>
      <c r="M2864" s="91">
        <v>173.91</v>
      </c>
      <c r="N2864" s="91">
        <v>178.28</v>
      </c>
      <c r="O2864" s="91">
        <v>183.4</v>
      </c>
      <c r="P2864" s="91">
        <v>189.14</v>
      </c>
      <c r="Q2864" s="91">
        <v>194.81</v>
      </c>
      <c r="R2864" s="91">
        <v>197.97</v>
      </c>
      <c r="S2864" s="91">
        <v>206.2</v>
      </c>
      <c r="T2864" s="91">
        <v>214.22</v>
      </c>
      <c r="U2864" s="91">
        <v>222.95</v>
      </c>
      <c r="V2864" s="91">
        <v>232.66</v>
      </c>
      <c r="W2864" s="91">
        <v>241.49</v>
      </c>
      <c r="X2864" s="91">
        <v>248.6</v>
      </c>
      <c r="Y2864" s="91">
        <v>256.17</v>
      </c>
      <c r="Z2864" s="91">
        <v>259.54000000000002</v>
      </c>
      <c r="AA2864" s="91">
        <v>263.87</v>
      </c>
      <c r="AB2864" s="91">
        <v>271.44</v>
      </c>
      <c r="AC2864" s="91">
        <v>278.86</v>
      </c>
      <c r="AD2864" s="91">
        <v>287.64999999999998</v>
      </c>
      <c r="AE2864" s="91">
        <v>297.04000000000002</v>
      </c>
      <c r="AF2864" s="91">
        <v>306.56</v>
      </c>
      <c r="AG2864" s="91">
        <v>321.32</v>
      </c>
      <c r="AH2864" s="91">
        <v>317.64</v>
      </c>
      <c r="AI2864" s="91">
        <v>313.35000000000002</v>
      </c>
      <c r="AJ2864" s="91">
        <v>311.73</v>
      </c>
      <c r="AK2864" s="91">
        <v>309.75</v>
      </c>
    </row>
    <row r="2865" spans="1:37" s="91" customFormat="1" x14ac:dyDescent="0.3">
      <c r="A2865" s="91" t="str">
        <f t="shared" si="72"/>
        <v>SDGbaseTRAv2_UrbAS_IRTv3C_GVAatrad</v>
      </c>
      <c r="B2865" s="92" t="s">
        <v>221</v>
      </c>
      <c r="C2865" s="93" t="s">
        <v>287</v>
      </c>
      <c r="D2865" s="94" t="s">
        <v>3</v>
      </c>
      <c r="E2865" s="91" t="s">
        <v>68</v>
      </c>
      <c r="F2865" s="91">
        <v>482.47</v>
      </c>
      <c r="G2865" s="91">
        <v>445.48</v>
      </c>
      <c r="H2865" s="91">
        <v>462.66</v>
      </c>
      <c r="I2865" s="91">
        <v>477.32</v>
      </c>
      <c r="J2865" s="91">
        <v>479.34</v>
      </c>
      <c r="K2865" s="91">
        <v>486.7</v>
      </c>
      <c r="L2865" s="91">
        <v>496.2</v>
      </c>
      <c r="M2865" s="91">
        <v>508.41</v>
      </c>
      <c r="N2865" s="91">
        <v>519.99</v>
      </c>
      <c r="O2865" s="91">
        <v>489.6</v>
      </c>
      <c r="P2865" s="91">
        <v>499.55</v>
      </c>
      <c r="Q2865" s="91">
        <v>517.64</v>
      </c>
      <c r="R2865" s="91">
        <v>539.65</v>
      </c>
      <c r="S2865" s="91">
        <v>560.71</v>
      </c>
      <c r="T2865" s="91">
        <v>581.13</v>
      </c>
      <c r="U2865" s="91">
        <v>602.54999999999995</v>
      </c>
      <c r="V2865" s="91">
        <v>625.41999999999996</v>
      </c>
      <c r="W2865" s="91">
        <v>647.5</v>
      </c>
      <c r="X2865" s="91">
        <v>667.43</v>
      </c>
      <c r="Y2865" s="91">
        <v>682.93</v>
      </c>
      <c r="Z2865" s="91">
        <v>673.11</v>
      </c>
      <c r="AA2865" s="91">
        <v>675.13</v>
      </c>
      <c r="AB2865" s="91">
        <v>687.03</v>
      </c>
      <c r="AC2865" s="91">
        <v>697.4</v>
      </c>
      <c r="AD2865" s="91">
        <v>710.33</v>
      </c>
      <c r="AE2865" s="91">
        <v>724.86</v>
      </c>
      <c r="AF2865" s="91">
        <v>740.72</v>
      </c>
      <c r="AG2865" s="91">
        <v>776.98</v>
      </c>
      <c r="AH2865" s="91">
        <v>754.09</v>
      </c>
      <c r="AI2865" s="91">
        <v>732.05</v>
      </c>
      <c r="AJ2865" s="91">
        <v>717.38</v>
      </c>
      <c r="AK2865" s="91">
        <v>704</v>
      </c>
    </row>
    <row r="2866" spans="1:37" s="91" customFormat="1" x14ac:dyDescent="0.3">
      <c r="A2866" s="91" t="str">
        <f t="shared" si="72"/>
        <v>SDGbaseTRAv2_UrbAS_IRTv3C_GVAahotl</v>
      </c>
      <c r="B2866" s="92" t="s">
        <v>221</v>
      </c>
      <c r="C2866" s="93" t="s">
        <v>287</v>
      </c>
      <c r="D2866" s="94" t="s">
        <v>3</v>
      </c>
      <c r="E2866" s="91" t="s">
        <v>69</v>
      </c>
      <c r="F2866" s="91">
        <v>37.69</v>
      </c>
      <c r="G2866" s="91">
        <v>35.93</v>
      </c>
      <c r="H2866" s="91">
        <v>38.06</v>
      </c>
      <c r="I2866" s="91">
        <v>38.39</v>
      </c>
      <c r="J2866" s="91">
        <v>38.6</v>
      </c>
      <c r="K2866" s="91">
        <v>39.85</v>
      </c>
      <c r="L2866" s="91">
        <v>41.09</v>
      </c>
      <c r="M2866" s="91">
        <v>42.41</v>
      </c>
      <c r="N2866" s="91">
        <v>43.72</v>
      </c>
      <c r="O2866" s="91">
        <v>46.12</v>
      </c>
      <c r="P2866" s="91">
        <v>47.71</v>
      </c>
      <c r="Q2866" s="91">
        <v>48.98</v>
      </c>
      <c r="R2866" s="91">
        <v>51.31</v>
      </c>
      <c r="S2866" s="91">
        <v>53.39</v>
      </c>
      <c r="T2866" s="91">
        <v>55.63</v>
      </c>
      <c r="U2866" s="91">
        <v>58</v>
      </c>
      <c r="V2866" s="91">
        <v>60.31</v>
      </c>
      <c r="W2866" s="91">
        <v>62.92</v>
      </c>
      <c r="X2866" s="91">
        <v>65.709999999999994</v>
      </c>
      <c r="Y2866" s="91">
        <v>68.099999999999994</v>
      </c>
      <c r="Z2866" s="91">
        <v>69.87</v>
      </c>
      <c r="AA2866" s="91">
        <v>71.25</v>
      </c>
      <c r="AB2866" s="91">
        <v>74</v>
      </c>
      <c r="AC2866" s="91">
        <v>76.569999999999993</v>
      </c>
      <c r="AD2866" s="91">
        <v>78.930000000000007</v>
      </c>
      <c r="AE2866" s="91">
        <v>81.27</v>
      </c>
      <c r="AF2866" s="91">
        <v>83.8</v>
      </c>
      <c r="AG2866" s="91">
        <v>87.33</v>
      </c>
      <c r="AH2866" s="91">
        <v>88.11</v>
      </c>
      <c r="AI2866" s="91">
        <v>87.64</v>
      </c>
      <c r="AJ2866" s="91">
        <v>86.96</v>
      </c>
      <c r="AK2866" s="91">
        <v>86.07</v>
      </c>
    </row>
    <row r="2867" spans="1:37" s="91" customFormat="1" x14ac:dyDescent="0.3">
      <c r="A2867" s="91" t="str">
        <f t="shared" si="72"/>
        <v>SDGbaseTRAv2_UrbAS_IRTv3C_GVAaltrp-p</v>
      </c>
      <c r="B2867" s="92" t="s">
        <v>221</v>
      </c>
      <c r="C2867" s="93" t="s">
        <v>287</v>
      </c>
      <c r="D2867" s="94" t="s">
        <v>3</v>
      </c>
      <c r="E2867" s="91" t="s">
        <v>70</v>
      </c>
      <c r="F2867" s="91">
        <v>60.68</v>
      </c>
      <c r="G2867" s="91">
        <v>57.25</v>
      </c>
      <c r="H2867" s="91">
        <v>57.25</v>
      </c>
      <c r="I2867" s="91">
        <v>58.23</v>
      </c>
      <c r="J2867" s="91">
        <v>58.93</v>
      </c>
      <c r="K2867" s="91">
        <v>59.87</v>
      </c>
      <c r="L2867" s="91">
        <v>61.04</v>
      </c>
      <c r="M2867" s="91">
        <v>62.63</v>
      </c>
      <c r="N2867" s="91">
        <v>64.7</v>
      </c>
      <c r="O2867" s="91">
        <v>67.87</v>
      </c>
      <c r="P2867" s="91">
        <v>70.650000000000006</v>
      </c>
      <c r="Q2867" s="91">
        <v>72.81</v>
      </c>
      <c r="R2867" s="91">
        <v>76.19</v>
      </c>
      <c r="S2867" s="91">
        <v>79.37</v>
      </c>
      <c r="T2867" s="91">
        <v>82.52</v>
      </c>
      <c r="U2867" s="91">
        <v>86.02</v>
      </c>
      <c r="V2867" s="91">
        <v>89.16</v>
      </c>
      <c r="W2867" s="91">
        <v>92.41</v>
      </c>
      <c r="X2867" s="91">
        <v>95.83</v>
      </c>
      <c r="Y2867" s="91">
        <v>98.6</v>
      </c>
      <c r="Z2867" s="91">
        <v>100.49</v>
      </c>
      <c r="AA2867" s="91">
        <v>102.96</v>
      </c>
      <c r="AB2867" s="91">
        <v>106.31</v>
      </c>
      <c r="AC2867" s="91">
        <v>108.21</v>
      </c>
      <c r="AD2867" s="91">
        <v>110.18</v>
      </c>
      <c r="AE2867" s="91">
        <v>112.03</v>
      </c>
      <c r="AF2867" s="91">
        <v>114.34</v>
      </c>
      <c r="AG2867" s="91">
        <v>117.12</v>
      </c>
      <c r="AH2867" s="91">
        <v>116.06</v>
      </c>
      <c r="AI2867" s="91">
        <v>115.24</v>
      </c>
      <c r="AJ2867" s="91">
        <v>115.19</v>
      </c>
      <c r="AK2867" s="91">
        <v>114.29</v>
      </c>
    </row>
    <row r="2868" spans="1:37" s="91" customFormat="1" x14ac:dyDescent="0.3">
      <c r="A2868" s="91" t="str">
        <f t="shared" si="72"/>
        <v>SDGbaseTRAv2_UrbAS_IRTv3C_GVAaltrp-f</v>
      </c>
      <c r="B2868" s="92" t="s">
        <v>221</v>
      </c>
      <c r="C2868" s="93" t="s">
        <v>287</v>
      </c>
      <c r="D2868" s="94" t="s">
        <v>3</v>
      </c>
      <c r="E2868" s="91" t="s">
        <v>71</v>
      </c>
      <c r="F2868" s="91">
        <v>247.43</v>
      </c>
      <c r="G2868" s="91">
        <v>219.04</v>
      </c>
      <c r="H2868" s="91">
        <v>225.53</v>
      </c>
      <c r="I2868" s="91">
        <v>250.55</v>
      </c>
      <c r="J2868" s="91">
        <v>274.07</v>
      </c>
      <c r="K2868" s="91">
        <v>278.04000000000002</v>
      </c>
      <c r="L2868" s="91">
        <v>285.37</v>
      </c>
      <c r="M2868" s="91">
        <v>296.69</v>
      </c>
      <c r="N2868" s="91">
        <v>316.36</v>
      </c>
      <c r="O2868" s="91">
        <v>337.17</v>
      </c>
      <c r="P2868" s="91">
        <v>367.63</v>
      </c>
      <c r="Q2868" s="91">
        <v>404.51</v>
      </c>
      <c r="R2868" s="91">
        <v>396.95</v>
      </c>
      <c r="S2868" s="91">
        <v>395.79</v>
      </c>
      <c r="T2868" s="91">
        <v>400.17</v>
      </c>
      <c r="U2868" s="91">
        <v>417.89</v>
      </c>
      <c r="V2868" s="91">
        <v>433.52</v>
      </c>
      <c r="W2868" s="91">
        <v>441.16</v>
      </c>
      <c r="X2868" s="91">
        <v>454.84</v>
      </c>
      <c r="Y2868" s="91">
        <v>472.6</v>
      </c>
      <c r="Z2868" s="91">
        <v>451.89</v>
      </c>
      <c r="AA2868" s="91">
        <v>440.92</v>
      </c>
      <c r="AB2868" s="91">
        <v>488.17</v>
      </c>
      <c r="AC2868" s="91">
        <v>515.66</v>
      </c>
      <c r="AD2868" s="91">
        <v>526.41999999999996</v>
      </c>
      <c r="AE2868" s="91">
        <v>533.20000000000005</v>
      </c>
      <c r="AF2868" s="91">
        <v>536.13</v>
      </c>
      <c r="AG2868" s="91">
        <v>620.03</v>
      </c>
      <c r="AH2868" s="91">
        <v>620.01</v>
      </c>
      <c r="AI2868" s="91">
        <v>624.73</v>
      </c>
      <c r="AJ2868" s="91">
        <v>630.21</v>
      </c>
      <c r="AK2868" s="91">
        <v>634.17999999999995</v>
      </c>
    </row>
    <row r="2869" spans="1:37" s="91" customFormat="1" x14ac:dyDescent="0.3">
      <c r="A2869" s="91" t="str">
        <f t="shared" si="72"/>
        <v>SDGbaseTRAv2_UrbAS_IRTv3C_GVAaotrp-p</v>
      </c>
      <c r="B2869" s="92" t="s">
        <v>221</v>
      </c>
      <c r="C2869" s="93" t="s">
        <v>287</v>
      </c>
      <c r="D2869" s="94" t="s">
        <v>3</v>
      </c>
      <c r="E2869" s="91" t="s">
        <v>72</v>
      </c>
      <c r="F2869" s="91">
        <v>8.1</v>
      </c>
      <c r="G2869" s="91">
        <v>8.59</v>
      </c>
      <c r="H2869" s="91">
        <v>9.0500000000000007</v>
      </c>
      <c r="I2869" s="91">
        <v>9.64</v>
      </c>
      <c r="J2869" s="91">
        <v>9.93</v>
      </c>
      <c r="K2869" s="91">
        <v>10.11</v>
      </c>
      <c r="L2869" s="91">
        <v>10.27</v>
      </c>
      <c r="M2869" s="91">
        <v>10.39</v>
      </c>
      <c r="N2869" s="91">
        <v>10.52</v>
      </c>
      <c r="O2869" s="91">
        <v>10.08</v>
      </c>
      <c r="P2869" s="91">
        <v>10.29</v>
      </c>
      <c r="Q2869" s="91">
        <v>10.54</v>
      </c>
      <c r="R2869" s="91">
        <v>11.01</v>
      </c>
      <c r="S2869" s="91">
        <v>11.39</v>
      </c>
      <c r="T2869" s="91">
        <v>11.73</v>
      </c>
      <c r="U2869" s="91">
        <v>12.07</v>
      </c>
      <c r="V2869" s="91">
        <v>12.41</v>
      </c>
      <c r="W2869" s="91">
        <v>12.7</v>
      </c>
      <c r="X2869" s="91">
        <v>12.93</v>
      </c>
      <c r="Y2869" s="91">
        <v>13.1</v>
      </c>
      <c r="Z2869" s="91">
        <v>12.67</v>
      </c>
      <c r="AA2869" s="91">
        <v>12.58</v>
      </c>
      <c r="AB2869" s="91">
        <v>13</v>
      </c>
      <c r="AC2869" s="91">
        <v>13.16</v>
      </c>
      <c r="AD2869" s="91">
        <v>13.33</v>
      </c>
      <c r="AE2869" s="91">
        <v>13.49</v>
      </c>
      <c r="AF2869" s="91">
        <v>13.73</v>
      </c>
      <c r="AG2869" s="91">
        <v>14.56</v>
      </c>
      <c r="AH2869" s="91">
        <v>14.37</v>
      </c>
      <c r="AI2869" s="91">
        <v>14.45</v>
      </c>
      <c r="AJ2869" s="91">
        <v>14.62</v>
      </c>
      <c r="AK2869" s="91">
        <v>14.78</v>
      </c>
    </row>
    <row r="2870" spans="1:37" s="91" customFormat="1" x14ac:dyDescent="0.3">
      <c r="A2870" s="91" t="str">
        <f t="shared" si="72"/>
        <v>SDGbaseTRAv2_UrbAS_IRTv3C_GVAaotrp-f</v>
      </c>
      <c r="B2870" s="92" t="s">
        <v>221</v>
      </c>
      <c r="C2870" s="93" t="s">
        <v>287</v>
      </c>
      <c r="D2870" s="94" t="s">
        <v>3</v>
      </c>
      <c r="E2870" s="91" t="s">
        <v>73</v>
      </c>
      <c r="F2870" s="91">
        <v>7.29</v>
      </c>
      <c r="G2870" s="91">
        <v>7.02</v>
      </c>
      <c r="H2870" s="91">
        <v>7.35</v>
      </c>
      <c r="I2870" s="91">
        <v>7.6</v>
      </c>
      <c r="J2870" s="91">
        <v>7.71</v>
      </c>
      <c r="K2870" s="91">
        <v>7.8</v>
      </c>
      <c r="L2870" s="91">
        <v>7.9</v>
      </c>
      <c r="M2870" s="91">
        <v>8.0299999999999994</v>
      </c>
      <c r="N2870" s="91">
        <v>8.27</v>
      </c>
      <c r="O2870" s="91">
        <v>8.33</v>
      </c>
      <c r="P2870" s="91">
        <v>8.67</v>
      </c>
      <c r="Q2870" s="91">
        <v>9.1</v>
      </c>
      <c r="R2870" s="91">
        <v>9.4499999999999993</v>
      </c>
      <c r="S2870" s="91">
        <v>9.64</v>
      </c>
      <c r="T2870" s="91">
        <v>9.83</v>
      </c>
      <c r="U2870" s="91">
        <v>10.26</v>
      </c>
      <c r="V2870" s="91">
        <v>10.64</v>
      </c>
      <c r="W2870" s="91">
        <v>10.84</v>
      </c>
      <c r="X2870" s="91">
        <v>11.06</v>
      </c>
      <c r="Y2870" s="91">
        <v>11.37</v>
      </c>
      <c r="Z2870" s="91">
        <v>11.37</v>
      </c>
      <c r="AA2870" s="91">
        <v>11.49</v>
      </c>
      <c r="AB2870" s="91">
        <v>11.88</v>
      </c>
      <c r="AC2870" s="91">
        <v>12.24</v>
      </c>
      <c r="AD2870" s="91">
        <v>12.56</v>
      </c>
      <c r="AE2870" s="91">
        <v>12.84</v>
      </c>
      <c r="AF2870" s="91">
        <v>13.03</v>
      </c>
      <c r="AG2870" s="91">
        <v>13.63</v>
      </c>
      <c r="AH2870" s="91">
        <v>13.46</v>
      </c>
      <c r="AI2870" s="91">
        <v>13.45</v>
      </c>
      <c r="AJ2870" s="91">
        <v>13.51</v>
      </c>
      <c r="AK2870" s="91">
        <v>13.55</v>
      </c>
    </row>
    <row r="2871" spans="1:37" s="91" customFormat="1" x14ac:dyDescent="0.3">
      <c r="A2871" s="91" t="str">
        <f t="shared" si="72"/>
        <v>SDGbaseTRAv2_UrbAS_IRTv3C_GVAaprtr</v>
      </c>
      <c r="B2871" s="92" t="s">
        <v>221</v>
      </c>
      <c r="C2871" s="93" t="s">
        <v>287</v>
      </c>
      <c r="D2871" s="94" t="s">
        <v>3</v>
      </c>
      <c r="E2871" s="91" t="s">
        <v>74</v>
      </c>
      <c r="F2871" s="91">
        <v>0</v>
      </c>
      <c r="G2871" s="91">
        <v>0</v>
      </c>
      <c r="H2871" s="91">
        <v>0</v>
      </c>
      <c r="I2871" s="91">
        <v>0</v>
      </c>
      <c r="J2871" s="91">
        <v>0</v>
      </c>
      <c r="K2871" s="91">
        <v>0</v>
      </c>
      <c r="L2871" s="91">
        <v>0</v>
      </c>
      <c r="M2871" s="91">
        <v>0</v>
      </c>
      <c r="N2871" s="91">
        <v>0</v>
      </c>
      <c r="O2871" s="91">
        <v>0</v>
      </c>
      <c r="P2871" s="91">
        <v>0</v>
      </c>
      <c r="Q2871" s="91">
        <v>0</v>
      </c>
      <c r="R2871" s="91">
        <v>0</v>
      </c>
      <c r="S2871" s="91">
        <v>0</v>
      </c>
      <c r="T2871" s="91">
        <v>0</v>
      </c>
      <c r="U2871" s="91">
        <v>0</v>
      </c>
      <c r="V2871" s="91">
        <v>0</v>
      </c>
      <c r="W2871" s="91">
        <v>0</v>
      </c>
      <c r="X2871" s="91">
        <v>0</v>
      </c>
      <c r="Y2871" s="91">
        <v>0</v>
      </c>
      <c r="Z2871" s="91">
        <v>0</v>
      </c>
      <c r="AA2871" s="91">
        <v>0</v>
      </c>
      <c r="AB2871" s="91">
        <v>0</v>
      </c>
      <c r="AC2871" s="91">
        <v>0</v>
      </c>
      <c r="AD2871" s="91">
        <v>0</v>
      </c>
      <c r="AE2871" s="91">
        <v>0</v>
      </c>
      <c r="AF2871" s="91">
        <v>0</v>
      </c>
      <c r="AG2871" s="91">
        <v>0</v>
      </c>
      <c r="AH2871" s="91">
        <v>0</v>
      </c>
      <c r="AI2871" s="91">
        <v>0</v>
      </c>
      <c r="AJ2871" s="91">
        <v>0</v>
      </c>
      <c r="AK2871" s="91">
        <v>0</v>
      </c>
    </row>
    <row r="2872" spans="1:37" s="91" customFormat="1" x14ac:dyDescent="0.3">
      <c r="A2872" s="91" t="str">
        <f t="shared" si="72"/>
        <v>SDGbaseTRAv2_UrbAS_IRTv3C_GVAatrps</v>
      </c>
      <c r="B2872" s="92" t="s">
        <v>221</v>
      </c>
      <c r="C2872" s="93" t="s">
        <v>287</v>
      </c>
      <c r="D2872" s="94" t="s">
        <v>3</v>
      </c>
      <c r="E2872" s="91" t="s">
        <v>75</v>
      </c>
      <c r="F2872" s="91">
        <v>54.94</v>
      </c>
      <c r="G2872" s="91">
        <v>50.35</v>
      </c>
      <c r="H2872" s="91">
        <v>51.46</v>
      </c>
      <c r="I2872" s="91">
        <v>52</v>
      </c>
      <c r="J2872" s="91">
        <v>52.35</v>
      </c>
      <c r="K2872" s="91">
        <v>53.54</v>
      </c>
      <c r="L2872" s="91">
        <v>54.67</v>
      </c>
      <c r="M2872" s="91">
        <v>55.42</v>
      </c>
      <c r="N2872" s="91">
        <v>56.21</v>
      </c>
      <c r="O2872" s="91">
        <v>57.17</v>
      </c>
      <c r="P2872" s="91">
        <v>58.04</v>
      </c>
      <c r="Q2872" s="91">
        <v>58.62</v>
      </c>
      <c r="R2872" s="91">
        <v>60.56</v>
      </c>
      <c r="S2872" s="91">
        <v>62.84</v>
      </c>
      <c r="T2872" s="91">
        <v>64.91</v>
      </c>
      <c r="U2872" s="91">
        <v>67.13</v>
      </c>
      <c r="V2872" s="91">
        <v>69.209999999999994</v>
      </c>
      <c r="W2872" s="91">
        <v>71.599999999999994</v>
      </c>
      <c r="X2872" s="91">
        <v>73.569999999999993</v>
      </c>
      <c r="Y2872" s="91">
        <v>75.489999999999995</v>
      </c>
      <c r="Z2872" s="91">
        <v>75.62</v>
      </c>
      <c r="AA2872" s="91">
        <v>76.12</v>
      </c>
      <c r="AB2872" s="91">
        <v>81.58</v>
      </c>
      <c r="AC2872" s="91">
        <v>86.22</v>
      </c>
      <c r="AD2872" s="91">
        <v>90.29</v>
      </c>
      <c r="AE2872" s="91">
        <v>94.14</v>
      </c>
      <c r="AF2872" s="91">
        <v>97.9</v>
      </c>
      <c r="AG2872" s="91">
        <v>103.19</v>
      </c>
      <c r="AH2872" s="91">
        <v>104.74</v>
      </c>
      <c r="AI2872" s="91">
        <v>105.83</v>
      </c>
      <c r="AJ2872" s="91">
        <v>106.88</v>
      </c>
      <c r="AK2872" s="91">
        <v>107.74</v>
      </c>
    </row>
    <row r="2873" spans="1:37" s="91" customFormat="1" x14ac:dyDescent="0.3">
      <c r="A2873" s="91" t="str">
        <f t="shared" si="72"/>
        <v>SDGbaseTRAv2_UrbAS_IRTv3C_GVAacomm</v>
      </c>
      <c r="B2873" s="92" t="s">
        <v>221</v>
      </c>
      <c r="C2873" s="93" t="s">
        <v>287</v>
      </c>
      <c r="D2873" s="94" t="s">
        <v>3</v>
      </c>
      <c r="E2873" s="91" t="s">
        <v>76</v>
      </c>
      <c r="F2873" s="91">
        <v>84.05</v>
      </c>
      <c r="G2873" s="91">
        <v>70.13</v>
      </c>
      <c r="H2873" s="91">
        <v>75.16</v>
      </c>
      <c r="I2873" s="91">
        <v>77.17</v>
      </c>
      <c r="J2873" s="91">
        <v>78.44</v>
      </c>
      <c r="K2873" s="91">
        <v>81.209999999999994</v>
      </c>
      <c r="L2873" s="91">
        <v>83.75</v>
      </c>
      <c r="M2873" s="91">
        <v>86.5</v>
      </c>
      <c r="N2873" s="91">
        <v>89.07</v>
      </c>
      <c r="O2873" s="91">
        <v>91.99</v>
      </c>
      <c r="P2873" s="91">
        <v>94.9</v>
      </c>
      <c r="Q2873" s="91">
        <v>97.72</v>
      </c>
      <c r="R2873" s="91">
        <v>102.21</v>
      </c>
      <c r="S2873" s="91">
        <v>106.33</v>
      </c>
      <c r="T2873" s="91">
        <v>110.54</v>
      </c>
      <c r="U2873" s="91">
        <v>114.86</v>
      </c>
      <c r="V2873" s="91">
        <v>119.51</v>
      </c>
      <c r="W2873" s="91">
        <v>124.42</v>
      </c>
      <c r="X2873" s="91">
        <v>129.35</v>
      </c>
      <c r="Y2873" s="91">
        <v>133.85</v>
      </c>
      <c r="Z2873" s="91">
        <v>135.11000000000001</v>
      </c>
      <c r="AA2873" s="91">
        <v>136.56</v>
      </c>
      <c r="AB2873" s="91">
        <v>140.68</v>
      </c>
      <c r="AC2873" s="91">
        <v>145.24</v>
      </c>
      <c r="AD2873" s="91">
        <v>149.87</v>
      </c>
      <c r="AE2873" s="91">
        <v>154.54</v>
      </c>
      <c r="AF2873" s="91">
        <v>159.30000000000001</v>
      </c>
      <c r="AG2873" s="91">
        <v>167.85</v>
      </c>
      <c r="AH2873" s="91">
        <v>168.77</v>
      </c>
      <c r="AI2873" s="91">
        <v>168.19</v>
      </c>
      <c r="AJ2873" s="91">
        <v>167.57</v>
      </c>
      <c r="AK2873" s="91">
        <v>166.64</v>
      </c>
    </row>
    <row r="2874" spans="1:37" s="91" customFormat="1" x14ac:dyDescent="0.3">
      <c r="A2874" s="91" t="str">
        <f t="shared" si="72"/>
        <v>SDGbaseTRAv2_UrbAS_IRTv3C_GVAafsrv</v>
      </c>
      <c r="B2874" s="92" t="s">
        <v>221</v>
      </c>
      <c r="C2874" s="93" t="s">
        <v>287</v>
      </c>
      <c r="D2874" s="94" t="s">
        <v>3</v>
      </c>
      <c r="E2874" s="91" t="s">
        <v>77</v>
      </c>
      <c r="F2874" s="91">
        <v>413.44</v>
      </c>
      <c r="G2874" s="91">
        <v>375.56</v>
      </c>
      <c r="H2874" s="91">
        <v>393.64</v>
      </c>
      <c r="I2874" s="91">
        <v>399.29</v>
      </c>
      <c r="J2874" s="91">
        <v>403.13</v>
      </c>
      <c r="K2874" s="91">
        <v>414.31</v>
      </c>
      <c r="L2874" s="91">
        <v>426.44</v>
      </c>
      <c r="M2874" s="91">
        <v>439.1</v>
      </c>
      <c r="N2874" s="91">
        <v>452.03</v>
      </c>
      <c r="O2874" s="91">
        <v>466.43</v>
      </c>
      <c r="P2874" s="91">
        <v>481.2</v>
      </c>
      <c r="Q2874" s="91">
        <v>494.98</v>
      </c>
      <c r="R2874" s="91">
        <v>517.26</v>
      </c>
      <c r="S2874" s="91">
        <v>538.02</v>
      </c>
      <c r="T2874" s="91">
        <v>560.05999999999995</v>
      </c>
      <c r="U2874" s="91">
        <v>584.32000000000005</v>
      </c>
      <c r="V2874" s="91">
        <v>608.34</v>
      </c>
      <c r="W2874" s="91">
        <v>634.48</v>
      </c>
      <c r="X2874" s="91">
        <v>662.18</v>
      </c>
      <c r="Y2874" s="91">
        <v>687.08</v>
      </c>
      <c r="Z2874" s="91">
        <v>703.93</v>
      </c>
      <c r="AA2874" s="91">
        <v>719.83</v>
      </c>
      <c r="AB2874" s="91">
        <v>748.1</v>
      </c>
      <c r="AC2874" s="91">
        <v>775.28</v>
      </c>
      <c r="AD2874" s="91">
        <v>801.47</v>
      </c>
      <c r="AE2874" s="91">
        <v>828.19</v>
      </c>
      <c r="AF2874" s="91">
        <v>855.43</v>
      </c>
      <c r="AG2874" s="91">
        <v>892.78</v>
      </c>
      <c r="AH2874" s="91">
        <v>894.54</v>
      </c>
      <c r="AI2874" s="91">
        <v>889.02</v>
      </c>
      <c r="AJ2874" s="91">
        <v>883.16</v>
      </c>
      <c r="AK2874" s="91">
        <v>875.95</v>
      </c>
    </row>
    <row r="2875" spans="1:37" s="91" customFormat="1" x14ac:dyDescent="0.3">
      <c r="A2875" s="91" t="str">
        <f t="shared" si="72"/>
        <v>SDGbaseTRAv2_UrbAS_IRTv3C_GVAabsrv</v>
      </c>
      <c r="B2875" s="92" t="s">
        <v>221</v>
      </c>
      <c r="C2875" s="93" t="s">
        <v>287</v>
      </c>
      <c r="D2875" s="94" t="s">
        <v>3</v>
      </c>
      <c r="E2875" s="91" t="s">
        <v>78</v>
      </c>
      <c r="F2875" s="91">
        <v>367.48</v>
      </c>
      <c r="G2875" s="91">
        <v>309.51</v>
      </c>
      <c r="H2875" s="91">
        <v>327.84</v>
      </c>
      <c r="I2875" s="91">
        <v>335.68</v>
      </c>
      <c r="J2875" s="91">
        <v>341.08</v>
      </c>
      <c r="K2875" s="91">
        <v>352.69</v>
      </c>
      <c r="L2875" s="91">
        <v>363.81</v>
      </c>
      <c r="M2875" s="91">
        <v>375.17</v>
      </c>
      <c r="N2875" s="91">
        <v>386.34</v>
      </c>
      <c r="O2875" s="91">
        <v>397.91</v>
      </c>
      <c r="P2875" s="91">
        <v>410.74</v>
      </c>
      <c r="Q2875" s="91">
        <v>423.23</v>
      </c>
      <c r="R2875" s="91">
        <v>443.37</v>
      </c>
      <c r="S2875" s="91">
        <v>461.5</v>
      </c>
      <c r="T2875" s="91">
        <v>480.12</v>
      </c>
      <c r="U2875" s="91">
        <v>499.5</v>
      </c>
      <c r="V2875" s="91">
        <v>519.82000000000005</v>
      </c>
      <c r="W2875" s="91">
        <v>541.23</v>
      </c>
      <c r="X2875" s="91">
        <v>562.78</v>
      </c>
      <c r="Y2875" s="91">
        <v>582.35</v>
      </c>
      <c r="Z2875" s="91">
        <v>588.82000000000005</v>
      </c>
      <c r="AA2875" s="91">
        <v>595.78</v>
      </c>
      <c r="AB2875" s="91">
        <v>618.03</v>
      </c>
      <c r="AC2875" s="91">
        <v>638.48</v>
      </c>
      <c r="AD2875" s="91">
        <v>657.44</v>
      </c>
      <c r="AE2875" s="91">
        <v>676.84</v>
      </c>
      <c r="AF2875" s="91">
        <v>697</v>
      </c>
      <c r="AG2875" s="91">
        <v>733.82</v>
      </c>
      <c r="AH2875" s="91">
        <v>738.74</v>
      </c>
      <c r="AI2875" s="91">
        <v>737.52</v>
      </c>
      <c r="AJ2875" s="91">
        <v>735.3</v>
      </c>
      <c r="AK2875" s="91">
        <v>731.63</v>
      </c>
    </row>
    <row r="2876" spans="1:37" s="91" customFormat="1" x14ac:dyDescent="0.3">
      <c r="A2876" s="91" t="str">
        <f t="shared" si="72"/>
        <v>SDGbaseTRAv2_UrbAS_IRTv3C_GVAagsrv</v>
      </c>
      <c r="B2876" s="92" t="s">
        <v>221</v>
      </c>
      <c r="C2876" s="93" t="s">
        <v>287</v>
      </c>
      <c r="D2876" s="94" t="s">
        <v>3</v>
      </c>
      <c r="E2876" s="91" t="s">
        <v>79</v>
      </c>
      <c r="F2876" s="91">
        <v>789.44</v>
      </c>
      <c r="G2876" s="91">
        <v>748.88</v>
      </c>
      <c r="H2876" s="91">
        <v>774.49</v>
      </c>
      <c r="I2876" s="91">
        <v>790.2</v>
      </c>
      <c r="J2876" s="91">
        <v>802.14</v>
      </c>
      <c r="K2876" s="91">
        <v>819.75</v>
      </c>
      <c r="L2876" s="91">
        <v>840.32</v>
      </c>
      <c r="M2876" s="91">
        <v>861.39</v>
      </c>
      <c r="N2876" s="91">
        <v>883.71</v>
      </c>
      <c r="O2876" s="91">
        <v>907.75</v>
      </c>
      <c r="P2876" s="91">
        <v>934.23</v>
      </c>
      <c r="Q2876" s="91">
        <v>959.75</v>
      </c>
      <c r="R2876" s="91">
        <v>989.37</v>
      </c>
      <c r="S2876" s="91">
        <v>1017.51</v>
      </c>
      <c r="T2876" s="91">
        <v>1045.68</v>
      </c>
      <c r="U2876" s="91">
        <v>1075.5999999999999</v>
      </c>
      <c r="V2876" s="91">
        <v>1106.49</v>
      </c>
      <c r="W2876" s="91">
        <v>1137.48</v>
      </c>
      <c r="X2876" s="91">
        <v>1167.8800000000001</v>
      </c>
      <c r="Y2876" s="91">
        <v>1194.96</v>
      </c>
      <c r="Z2876" s="91">
        <v>1202.5899999999999</v>
      </c>
      <c r="AA2876" s="91">
        <v>1220.18</v>
      </c>
      <c r="AB2876" s="91">
        <v>1261.4000000000001</v>
      </c>
      <c r="AC2876" s="91">
        <v>1294.48</v>
      </c>
      <c r="AD2876" s="91">
        <v>1325.43</v>
      </c>
      <c r="AE2876" s="91">
        <v>1357.3</v>
      </c>
      <c r="AF2876" s="91">
        <v>1390.25</v>
      </c>
      <c r="AG2876" s="91">
        <v>1446.57</v>
      </c>
      <c r="AH2876" s="91">
        <v>1444.33</v>
      </c>
      <c r="AI2876" s="91">
        <v>1447.54</v>
      </c>
      <c r="AJ2876" s="91">
        <v>1460.19</v>
      </c>
      <c r="AK2876" s="91">
        <v>1476.4</v>
      </c>
    </row>
    <row r="2877" spans="1:37" s="91" customFormat="1" x14ac:dyDescent="0.3">
      <c r="A2877" s="91" t="str">
        <f t="shared" si="72"/>
        <v>SDGbaseTRAv2_UrbAS_IRTv3C_GVAaosrv</v>
      </c>
      <c r="B2877" s="92" t="s">
        <v>221</v>
      </c>
      <c r="C2877" s="93" t="s">
        <v>287</v>
      </c>
      <c r="D2877" s="94" t="s">
        <v>3</v>
      </c>
      <c r="E2877" s="91" t="s">
        <v>80</v>
      </c>
      <c r="F2877" s="91">
        <v>475.08</v>
      </c>
      <c r="G2877" s="91">
        <v>490.24</v>
      </c>
      <c r="H2877" s="91">
        <v>500.98</v>
      </c>
      <c r="I2877" s="91">
        <v>503.63</v>
      </c>
      <c r="J2877" s="91">
        <v>507.31</v>
      </c>
      <c r="K2877" s="91">
        <v>518.37</v>
      </c>
      <c r="L2877" s="91">
        <v>530.83000000000004</v>
      </c>
      <c r="M2877" s="91">
        <v>545.15</v>
      </c>
      <c r="N2877" s="91">
        <v>560.54</v>
      </c>
      <c r="O2877" s="91">
        <v>577.55999999999995</v>
      </c>
      <c r="P2877" s="91">
        <v>596.23</v>
      </c>
      <c r="Q2877" s="91">
        <v>614.52</v>
      </c>
      <c r="R2877" s="91">
        <v>642.07000000000005</v>
      </c>
      <c r="S2877" s="91">
        <v>667.2</v>
      </c>
      <c r="T2877" s="91">
        <v>693.33</v>
      </c>
      <c r="U2877" s="91">
        <v>721.66</v>
      </c>
      <c r="V2877" s="91">
        <v>750.64</v>
      </c>
      <c r="W2877" s="91">
        <v>781.17</v>
      </c>
      <c r="X2877" s="91">
        <v>812.84</v>
      </c>
      <c r="Y2877" s="91">
        <v>841.89</v>
      </c>
      <c r="Z2877" s="91">
        <v>855.32</v>
      </c>
      <c r="AA2877" s="91">
        <v>868.16</v>
      </c>
      <c r="AB2877" s="91">
        <v>899.28</v>
      </c>
      <c r="AC2877" s="91">
        <v>929.15</v>
      </c>
      <c r="AD2877" s="91">
        <v>957.36</v>
      </c>
      <c r="AE2877" s="91">
        <v>985.93</v>
      </c>
      <c r="AF2877" s="91">
        <v>1014.67</v>
      </c>
      <c r="AG2877" s="91">
        <v>1063.31</v>
      </c>
      <c r="AH2877" s="91">
        <v>1069.43</v>
      </c>
      <c r="AI2877" s="91">
        <v>1067.3900000000001</v>
      </c>
      <c r="AJ2877" s="91">
        <v>1063.1099999999999</v>
      </c>
      <c r="AK2877" s="91">
        <v>1056.23</v>
      </c>
    </row>
    <row r="2878" spans="1:37" s="91" customFormat="1" x14ac:dyDescent="0.3">
      <c r="A2878" s="91" t="str">
        <f t="shared" si="72"/>
        <v>SDGbaseTRAv2_UrbAS_IRTv3C_GVAtotal</v>
      </c>
      <c r="B2878" s="92" t="s">
        <v>221</v>
      </c>
      <c r="C2878" s="93" t="s">
        <v>287</v>
      </c>
      <c r="D2878" s="94" t="s">
        <v>3</v>
      </c>
      <c r="E2878" s="91" t="s">
        <v>1</v>
      </c>
      <c r="F2878" s="91">
        <v>4444.87</v>
      </c>
      <c r="G2878" s="91">
        <v>4194.7700000000004</v>
      </c>
      <c r="H2878" s="91">
        <v>4327.57</v>
      </c>
      <c r="I2878" s="91">
        <v>4427.3599999999997</v>
      </c>
      <c r="J2878" s="91">
        <v>4512.83</v>
      </c>
      <c r="K2878" s="91">
        <v>4609.9799999999996</v>
      </c>
      <c r="L2878" s="91">
        <v>4721.91</v>
      </c>
      <c r="M2878" s="91">
        <v>4837.1000000000004</v>
      </c>
      <c r="N2878" s="91">
        <v>4964.49</v>
      </c>
      <c r="O2878" s="91">
        <v>5113</v>
      </c>
      <c r="P2878" s="91">
        <v>5271.76</v>
      </c>
      <c r="Q2878" s="91">
        <v>5428.99</v>
      </c>
      <c r="R2878" s="91">
        <v>5600.33</v>
      </c>
      <c r="S2878" s="91">
        <v>5774.7</v>
      </c>
      <c r="T2878" s="91">
        <v>5957.44</v>
      </c>
      <c r="U2878" s="91">
        <v>6166.39</v>
      </c>
      <c r="V2878" s="91">
        <v>6370.39</v>
      </c>
      <c r="W2878" s="91">
        <v>6579.86</v>
      </c>
      <c r="X2878" s="91">
        <v>6798.38</v>
      </c>
      <c r="Y2878" s="91">
        <v>7003.82</v>
      </c>
      <c r="Z2878" s="91">
        <v>7206.87</v>
      </c>
      <c r="AA2878" s="91">
        <v>7395.69</v>
      </c>
      <c r="AB2878" s="91">
        <v>7621.87</v>
      </c>
      <c r="AC2878" s="91">
        <v>7838.25</v>
      </c>
      <c r="AD2878" s="91">
        <v>8060.31</v>
      </c>
      <c r="AE2878" s="91">
        <v>8288.3700000000008</v>
      </c>
      <c r="AF2878" s="91">
        <v>8522.02</v>
      </c>
      <c r="AG2878" s="91">
        <v>8777.42</v>
      </c>
      <c r="AH2878" s="91">
        <v>8828.76</v>
      </c>
      <c r="AI2878" s="91">
        <v>8856.7900000000009</v>
      </c>
      <c r="AJ2878" s="91">
        <v>8881.1200000000008</v>
      </c>
      <c r="AK2878" s="91">
        <v>8890.9699999999993</v>
      </c>
    </row>
    <row r="2879" spans="1:37" s="91" customFormat="1" x14ac:dyDescent="0.3">
      <c r="A2879" s="91" t="str">
        <f t="shared" si="72"/>
        <v>SDGbaseTRAv2_UrbAS_IRTv3GOVSHRXtotal</v>
      </c>
      <c r="B2879" s="92" t="s">
        <v>221</v>
      </c>
      <c r="C2879" s="93" t="s">
        <v>287</v>
      </c>
      <c r="D2879" s="94" t="s">
        <v>191</v>
      </c>
      <c r="E2879" s="91" t="s">
        <v>1</v>
      </c>
      <c r="F2879" s="91">
        <v>0.21</v>
      </c>
      <c r="G2879" s="91">
        <v>0.21</v>
      </c>
      <c r="H2879" s="91">
        <v>0.21</v>
      </c>
      <c r="I2879" s="91">
        <v>0.22</v>
      </c>
      <c r="J2879" s="91">
        <v>0.22</v>
      </c>
      <c r="K2879" s="91">
        <v>0.22</v>
      </c>
      <c r="L2879" s="91">
        <v>0.23</v>
      </c>
      <c r="M2879" s="91">
        <v>0.23</v>
      </c>
      <c r="N2879" s="91">
        <v>0.23</v>
      </c>
      <c r="O2879" s="91">
        <v>0.23</v>
      </c>
      <c r="P2879" s="91">
        <v>0.24</v>
      </c>
      <c r="Q2879" s="91">
        <v>0.24</v>
      </c>
      <c r="R2879" s="91">
        <v>0.24</v>
      </c>
      <c r="S2879" s="91">
        <v>0.24</v>
      </c>
      <c r="T2879" s="91">
        <v>0.23</v>
      </c>
      <c r="U2879" s="91">
        <v>0.23</v>
      </c>
      <c r="V2879" s="91">
        <v>0.23</v>
      </c>
      <c r="W2879" s="91">
        <v>0.23</v>
      </c>
      <c r="X2879" s="91">
        <v>0.22</v>
      </c>
      <c r="Y2879" s="91">
        <v>0.22</v>
      </c>
      <c r="Z2879" s="91">
        <v>0.22</v>
      </c>
      <c r="AA2879" s="91">
        <v>0.22</v>
      </c>
      <c r="AB2879" s="91">
        <v>0.22</v>
      </c>
      <c r="AC2879" s="91">
        <v>0.22</v>
      </c>
      <c r="AD2879" s="91">
        <v>0.22</v>
      </c>
      <c r="AE2879" s="91">
        <v>0.22</v>
      </c>
      <c r="AF2879" s="91">
        <v>0.21</v>
      </c>
      <c r="AG2879" s="91">
        <v>0.21</v>
      </c>
      <c r="AH2879" s="91">
        <v>0.21</v>
      </c>
      <c r="AI2879" s="91">
        <v>0.22</v>
      </c>
      <c r="AJ2879" s="91">
        <v>0.22</v>
      </c>
      <c r="AK2879" s="91">
        <v>0.22</v>
      </c>
    </row>
    <row r="2880" spans="1:37" s="91" customFormat="1" x14ac:dyDescent="0.3">
      <c r="A2880" s="91" t="str">
        <f t="shared" si="72"/>
        <v>SDGbaseTRAv2_UrbAS_IRTv3INVSHRXtotal</v>
      </c>
      <c r="B2880" s="92" t="s">
        <v>221</v>
      </c>
      <c r="C2880" s="93" t="s">
        <v>287</v>
      </c>
      <c r="D2880" s="94" t="s">
        <v>189</v>
      </c>
      <c r="E2880" s="91" t="s">
        <v>1</v>
      </c>
      <c r="F2880" s="91">
        <v>0.18</v>
      </c>
      <c r="G2880" s="91">
        <v>0.18</v>
      </c>
      <c r="H2880" s="91">
        <v>0.18</v>
      </c>
      <c r="I2880" s="91">
        <v>0.18</v>
      </c>
      <c r="J2880" s="91">
        <v>0.18</v>
      </c>
      <c r="K2880" s="91">
        <v>0.18</v>
      </c>
      <c r="L2880" s="91">
        <v>0.18</v>
      </c>
      <c r="M2880" s="91">
        <v>0.18</v>
      </c>
      <c r="N2880" s="91">
        <v>0.18</v>
      </c>
      <c r="O2880" s="91">
        <v>0.18</v>
      </c>
      <c r="P2880" s="91">
        <v>0.18</v>
      </c>
      <c r="Q2880" s="91">
        <v>0.18</v>
      </c>
      <c r="R2880" s="91">
        <v>0.18</v>
      </c>
      <c r="S2880" s="91">
        <v>0.18</v>
      </c>
      <c r="T2880" s="91">
        <v>0.18</v>
      </c>
      <c r="U2880" s="91">
        <v>0.18</v>
      </c>
      <c r="V2880" s="91">
        <v>0.18</v>
      </c>
      <c r="W2880" s="91">
        <v>0.18</v>
      </c>
      <c r="X2880" s="91">
        <v>0.18</v>
      </c>
      <c r="Y2880" s="91">
        <v>0.18</v>
      </c>
      <c r="Z2880" s="91">
        <v>0.19</v>
      </c>
      <c r="AA2880" s="91">
        <v>0.19</v>
      </c>
      <c r="AB2880" s="91">
        <v>0.19</v>
      </c>
      <c r="AC2880" s="91">
        <v>0.19</v>
      </c>
      <c r="AD2880" s="91">
        <v>0.19</v>
      </c>
      <c r="AE2880" s="91">
        <v>0.19</v>
      </c>
      <c r="AF2880" s="91">
        <v>0.19</v>
      </c>
      <c r="AG2880" s="91">
        <v>0.18</v>
      </c>
      <c r="AH2880" s="91">
        <v>0.18</v>
      </c>
      <c r="AI2880" s="91">
        <v>0.18</v>
      </c>
      <c r="AJ2880" s="91">
        <v>0.18</v>
      </c>
      <c r="AK2880" s="91">
        <v>0.18</v>
      </c>
    </row>
    <row r="2881" spans="1:37" s="91" customFormat="1" x14ac:dyDescent="0.3">
      <c r="A2881" s="91" t="str">
        <f t="shared" si="72"/>
        <v>SDGbaseTRAv2_UrbAS_IRTv3C_QFSlabtotal</v>
      </c>
      <c r="B2881" s="92" t="s">
        <v>221</v>
      </c>
      <c r="C2881" s="93" t="s">
        <v>287</v>
      </c>
      <c r="D2881" s="94" t="s">
        <v>206</v>
      </c>
      <c r="E2881" s="91" t="s">
        <v>1</v>
      </c>
      <c r="F2881" s="91">
        <v>16418.580000000002</v>
      </c>
      <c r="G2881" s="91">
        <v>15183.29</v>
      </c>
      <c r="H2881" s="91">
        <v>15747.38</v>
      </c>
      <c r="I2881" s="91">
        <v>16252.45</v>
      </c>
      <c r="J2881" s="91">
        <v>16698.04</v>
      </c>
      <c r="K2881" s="91">
        <v>17118.03</v>
      </c>
      <c r="L2881" s="91">
        <v>17542.310000000001</v>
      </c>
      <c r="M2881" s="91">
        <v>17978.310000000001</v>
      </c>
      <c r="N2881" s="91">
        <v>18432.349999999999</v>
      </c>
      <c r="O2881" s="91">
        <v>18891.12</v>
      </c>
      <c r="P2881" s="91">
        <v>19394.22</v>
      </c>
      <c r="Q2881" s="91">
        <v>19918.060000000001</v>
      </c>
      <c r="R2881" s="91">
        <v>20482.36</v>
      </c>
      <c r="S2881" s="91">
        <v>21078.63</v>
      </c>
      <c r="T2881" s="91">
        <v>21704.9</v>
      </c>
      <c r="U2881" s="91">
        <v>22379.85</v>
      </c>
      <c r="V2881" s="91">
        <v>23090.400000000001</v>
      </c>
      <c r="W2881" s="91">
        <v>23828.92</v>
      </c>
      <c r="X2881" s="91">
        <v>24597.72</v>
      </c>
      <c r="Y2881" s="91">
        <v>25356.080000000002</v>
      </c>
      <c r="Z2881" s="91">
        <v>25934.799999999999</v>
      </c>
      <c r="AA2881" s="91">
        <v>26449.18</v>
      </c>
      <c r="AB2881" s="91">
        <v>27148.44</v>
      </c>
      <c r="AC2881" s="91">
        <v>27901.69</v>
      </c>
      <c r="AD2881" s="91">
        <v>28662.52</v>
      </c>
      <c r="AE2881" s="91">
        <v>29431.45</v>
      </c>
      <c r="AF2881" s="91">
        <v>30213.34</v>
      </c>
      <c r="AG2881" s="91">
        <v>31211.63</v>
      </c>
      <c r="AH2881" s="91">
        <v>31880.95</v>
      </c>
      <c r="AI2881" s="91">
        <v>32299.4</v>
      </c>
      <c r="AJ2881" s="91">
        <v>32564.03</v>
      </c>
      <c r="AK2881" s="91">
        <v>32716.13</v>
      </c>
    </row>
    <row r="2882" spans="1:37" s="91" customFormat="1" x14ac:dyDescent="0.3">
      <c r="A2882" s="91" t="str">
        <f t="shared" si="72"/>
        <v>SDGbaseTRAv2_UrbAS_IRTv3C_PubDeftotal</v>
      </c>
      <c r="B2882" s="92" t="s">
        <v>221</v>
      </c>
      <c r="C2882" s="93" t="s">
        <v>287</v>
      </c>
      <c r="D2882" s="94" t="s">
        <v>99</v>
      </c>
      <c r="E2882" s="91" t="s">
        <v>1</v>
      </c>
      <c r="F2882" s="91">
        <v>0</v>
      </c>
      <c r="G2882" s="91">
        <v>0</v>
      </c>
      <c r="H2882" s="91">
        <v>0</v>
      </c>
      <c r="I2882" s="91">
        <v>0</v>
      </c>
      <c r="J2882" s="91">
        <v>0.01</v>
      </c>
      <c r="K2882" s="91">
        <v>0.01</v>
      </c>
      <c r="L2882" s="91">
        <v>0</v>
      </c>
      <c r="M2882" s="91">
        <v>0</v>
      </c>
      <c r="N2882" s="91">
        <v>0.01</v>
      </c>
      <c r="O2882" s="91">
        <v>0.01</v>
      </c>
      <c r="P2882" s="91">
        <v>0.01</v>
      </c>
      <c r="Q2882" s="91">
        <v>0.01</v>
      </c>
      <c r="R2882" s="91">
        <v>0</v>
      </c>
      <c r="S2882" s="91">
        <v>0</v>
      </c>
      <c r="T2882" s="91">
        <v>0</v>
      </c>
      <c r="U2882" s="91">
        <v>0</v>
      </c>
      <c r="V2882" s="91">
        <v>0</v>
      </c>
      <c r="W2882" s="91">
        <v>0</v>
      </c>
      <c r="X2882" s="91">
        <v>0</v>
      </c>
      <c r="Y2882" s="91">
        <v>0</v>
      </c>
      <c r="Z2882" s="91">
        <v>0</v>
      </c>
      <c r="AA2882" s="91">
        <v>0</v>
      </c>
      <c r="AB2882" s="91">
        <v>0.01</v>
      </c>
      <c r="AC2882" s="91">
        <v>0</v>
      </c>
      <c r="AD2882" s="91">
        <v>0</v>
      </c>
      <c r="AE2882" s="91">
        <v>0</v>
      </c>
      <c r="AF2882" s="91">
        <v>0</v>
      </c>
      <c r="AG2882" s="91">
        <v>0</v>
      </c>
      <c r="AH2882" s="91">
        <v>0</v>
      </c>
      <c r="AI2882" s="91">
        <v>0</v>
      </c>
      <c r="AJ2882" s="91">
        <v>0</v>
      </c>
      <c r="AK2882" s="91">
        <v>0</v>
      </c>
    </row>
    <row r="2883" spans="1:37" s="91" customFormat="1" x14ac:dyDescent="0.3">
      <c r="A2883" s="91" t="str">
        <f t="shared" si="72"/>
        <v>SDGbaseTRAv2_UrbAS_IRTv3YIXent-n</v>
      </c>
      <c r="B2883" s="92" t="s">
        <v>221</v>
      </c>
      <c r="C2883" s="93" t="s">
        <v>287</v>
      </c>
      <c r="D2883" s="94" t="s">
        <v>95</v>
      </c>
      <c r="E2883" s="91" t="s">
        <v>82</v>
      </c>
      <c r="F2883" s="91">
        <v>1681.68</v>
      </c>
      <c r="G2883" s="91">
        <v>1548.67</v>
      </c>
      <c r="H2883" s="91">
        <v>1604.99</v>
      </c>
      <c r="I2883" s="91">
        <v>1636.07</v>
      </c>
      <c r="J2883" s="91">
        <v>1661.54</v>
      </c>
      <c r="K2883" s="91">
        <v>1693.87</v>
      </c>
      <c r="L2883" s="91">
        <v>1729.25</v>
      </c>
      <c r="M2883" s="91">
        <v>1765.89</v>
      </c>
      <c r="N2883" s="91">
        <v>1809.02</v>
      </c>
      <c r="O2883" s="91">
        <v>1865.1</v>
      </c>
      <c r="P2883" s="91">
        <v>1918.78</v>
      </c>
      <c r="Q2883" s="91">
        <v>1970.82</v>
      </c>
      <c r="R2883" s="91">
        <v>2029.71</v>
      </c>
      <c r="S2883" s="91">
        <v>2088.41</v>
      </c>
      <c r="T2883" s="91">
        <v>2150.9</v>
      </c>
      <c r="U2883" s="91">
        <v>2224.2800000000002</v>
      </c>
      <c r="V2883" s="91">
        <v>2296.15</v>
      </c>
      <c r="W2883" s="91">
        <v>2368.7399999999998</v>
      </c>
      <c r="X2883" s="91">
        <v>2442.38</v>
      </c>
      <c r="Y2883" s="91">
        <v>2515.54</v>
      </c>
      <c r="Z2883" s="91">
        <v>2637.92</v>
      </c>
      <c r="AA2883" s="91">
        <v>2731.52</v>
      </c>
      <c r="AB2883" s="91">
        <v>2789.76</v>
      </c>
      <c r="AC2883" s="91">
        <v>2857.87</v>
      </c>
      <c r="AD2883" s="91">
        <v>2937.98</v>
      </c>
      <c r="AE2883" s="91">
        <v>3021.92</v>
      </c>
      <c r="AF2883" s="91">
        <v>3107.58</v>
      </c>
      <c r="AG2883" s="91">
        <v>3131.46</v>
      </c>
      <c r="AH2883" s="91">
        <v>3158.74</v>
      </c>
      <c r="AI2883" s="91">
        <v>3171.9</v>
      </c>
      <c r="AJ2883" s="91">
        <v>3171.42</v>
      </c>
      <c r="AK2883" s="91">
        <v>3161.09</v>
      </c>
    </row>
    <row r="2884" spans="1:37" s="91" customFormat="1" x14ac:dyDescent="0.3">
      <c r="A2884" s="91" t="str">
        <f t="shared" si="72"/>
        <v>SDGbaseTRAv2_UrbAS_IRTv3YIXent-e</v>
      </c>
      <c r="B2884" s="92" t="s">
        <v>221</v>
      </c>
      <c r="C2884" s="93" t="s">
        <v>287</v>
      </c>
      <c r="D2884" s="94" t="s">
        <v>95</v>
      </c>
      <c r="E2884" s="91" t="s">
        <v>83</v>
      </c>
      <c r="F2884" s="91">
        <v>67.67</v>
      </c>
      <c r="G2884" s="91">
        <v>74.709999999999994</v>
      </c>
      <c r="H2884" s="91">
        <v>62.12</v>
      </c>
      <c r="I2884" s="91">
        <v>63.23</v>
      </c>
      <c r="J2884" s="91">
        <v>65.98</v>
      </c>
      <c r="K2884" s="91">
        <v>70.2</v>
      </c>
      <c r="L2884" s="91">
        <v>74.05</v>
      </c>
      <c r="M2884" s="91">
        <v>73.62</v>
      </c>
      <c r="N2884" s="91">
        <v>71.680000000000007</v>
      </c>
      <c r="O2884" s="91">
        <v>70.62</v>
      </c>
      <c r="P2884" s="91">
        <v>72.849999999999994</v>
      </c>
      <c r="Q2884" s="91">
        <v>77.27</v>
      </c>
      <c r="R2884" s="91">
        <v>85.15</v>
      </c>
      <c r="S2884" s="91">
        <v>90.17</v>
      </c>
      <c r="T2884" s="91">
        <v>95.53</v>
      </c>
      <c r="U2884" s="91">
        <v>100.7</v>
      </c>
      <c r="V2884" s="91">
        <v>101.41</v>
      </c>
      <c r="W2884" s="91">
        <v>106.06</v>
      </c>
      <c r="X2884" s="91">
        <v>116.61</v>
      </c>
      <c r="Y2884" s="91">
        <v>126.51</v>
      </c>
      <c r="Z2884" s="91">
        <v>134.83000000000001</v>
      </c>
      <c r="AA2884" s="91">
        <v>139.46</v>
      </c>
      <c r="AB2884" s="91">
        <v>143.58000000000001</v>
      </c>
      <c r="AC2884" s="91">
        <v>155.43</v>
      </c>
      <c r="AD2884" s="91">
        <v>166.84</v>
      </c>
      <c r="AE2884" s="91">
        <v>176.14</v>
      </c>
      <c r="AF2884" s="91">
        <v>184.76</v>
      </c>
      <c r="AG2884" s="91">
        <v>223.93</v>
      </c>
      <c r="AH2884" s="91">
        <v>267.14</v>
      </c>
      <c r="AI2884" s="91">
        <v>312.62</v>
      </c>
      <c r="AJ2884" s="91">
        <v>357.35</v>
      </c>
      <c r="AK2884" s="91">
        <v>398.46</v>
      </c>
    </row>
    <row r="2885" spans="1:37" s="91" customFormat="1" x14ac:dyDescent="0.3">
      <c r="A2885" s="91" t="str">
        <f t="shared" si="72"/>
        <v>SDGbaseTRAv2_UrbAS_IRTv3YIXhhd-0</v>
      </c>
      <c r="B2885" s="92" t="s">
        <v>221</v>
      </c>
      <c r="C2885" s="93" t="s">
        <v>287</v>
      </c>
      <c r="D2885" s="94" t="s">
        <v>95</v>
      </c>
      <c r="E2885" s="91" t="s">
        <v>84</v>
      </c>
      <c r="F2885" s="91">
        <v>80.83</v>
      </c>
      <c r="G2885" s="91">
        <v>80.209999999999994</v>
      </c>
      <c r="H2885" s="91">
        <v>78.569999999999993</v>
      </c>
      <c r="I2885" s="91">
        <v>80.959999999999994</v>
      </c>
      <c r="J2885" s="91">
        <v>82.92</v>
      </c>
      <c r="K2885" s="91">
        <v>84.75</v>
      </c>
      <c r="L2885" s="91">
        <v>86.93</v>
      </c>
      <c r="M2885" s="91">
        <v>89.32</v>
      </c>
      <c r="N2885" s="91">
        <v>91.84</v>
      </c>
      <c r="O2885" s="91">
        <v>94.69</v>
      </c>
      <c r="P2885" s="91">
        <v>97.81</v>
      </c>
      <c r="Q2885" s="91">
        <v>101</v>
      </c>
      <c r="R2885" s="91">
        <v>104.34</v>
      </c>
      <c r="S2885" s="91">
        <v>108.07</v>
      </c>
      <c r="T2885" s="91">
        <v>111.9</v>
      </c>
      <c r="U2885" s="91">
        <v>116.07</v>
      </c>
      <c r="V2885" s="91">
        <v>120.59</v>
      </c>
      <c r="W2885" s="91">
        <v>125.07</v>
      </c>
      <c r="X2885" s="91">
        <v>129.72999999999999</v>
      </c>
      <c r="Y2885" s="91">
        <v>134.4</v>
      </c>
      <c r="Z2885" s="91">
        <v>138.01</v>
      </c>
      <c r="AA2885" s="91">
        <v>142.13</v>
      </c>
      <c r="AB2885" s="91">
        <v>147.62</v>
      </c>
      <c r="AC2885" s="91">
        <v>152.96</v>
      </c>
      <c r="AD2885" s="91">
        <v>157.91999999999999</v>
      </c>
      <c r="AE2885" s="91">
        <v>162.94999999999999</v>
      </c>
      <c r="AF2885" s="91">
        <v>168.17</v>
      </c>
      <c r="AG2885" s="91">
        <v>174.73</v>
      </c>
      <c r="AH2885" s="91">
        <v>178.38</v>
      </c>
      <c r="AI2885" s="91">
        <v>179.28</v>
      </c>
      <c r="AJ2885" s="91">
        <v>179.83</v>
      </c>
      <c r="AK2885" s="91">
        <v>180.26</v>
      </c>
    </row>
    <row r="2886" spans="1:37" s="91" customFormat="1" x14ac:dyDescent="0.3">
      <c r="A2886" s="91" t="str">
        <f t="shared" si="72"/>
        <v>SDGbaseTRAv2_UrbAS_IRTv3YIXhhd-1</v>
      </c>
      <c r="B2886" s="92" t="s">
        <v>221</v>
      </c>
      <c r="C2886" s="93" t="s">
        <v>287</v>
      </c>
      <c r="D2886" s="94" t="s">
        <v>95</v>
      </c>
      <c r="E2886" s="91" t="s">
        <v>85</v>
      </c>
      <c r="F2886" s="91">
        <v>111.12</v>
      </c>
      <c r="G2886" s="91">
        <v>109.88</v>
      </c>
      <c r="H2886" s="91">
        <v>108.09</v>
      </c>
      <c r="I2886" s="91">
        <v>111.3</v>
      </c>
      <c r="J2886" s="91">
        <v>113.93</v>
      </c>
      <c r="K2886" s="91">
        <v>116.43</v>
      </c>
      <c r="L2886" s="91">
        <v>119.4</v>
      </c>
      <c r="M2886" s="91">
        <v>122.66</v>
      </c>
      <c r="N2886" s="91">
        <v>126.11</v>
      </c>
      <c r="O2886" s="91">
        <v>130.01</v>
      </c>
      <c r="P2886" s="91">
        <v>134.26</v>
      </c>
      <c r="Q2886" s="91">
        <v>138.6</v>
      </c>
      <c r="R2886" s="91">
        <v>143.16999999999999</v>
      </c>
      <c r="S2886" s="91">
        <v>148.22999999999999</v>
      </c>
      <c r="T2886" s="91">
        <v>153.44999999999999</v>
      </c>
      <c r="U2886" s="91">
        <v>159.15</v>
      </c>
      <c r="V2886" s="91">
        <v>165.28</v>
      </c>
      <c r="W2886" s="91">
        <v>171.37</v>
      </c>
      <c r="X2886" s="91">
        <v>177.7</v>
      </c>
      <c r="Y2886" s="91">
        <v>184.01</v>
      </c>
      <c r="Z2886" s="91">
        <v>188.89</v>
      </c>
      <c r="AA2886" s="91">
        <v>194.42</v>
      </c>
      <c r="AB2886" s="91">
        <v>201.87</v>
      </c>
      <c r="AC2886" s="91">
        <v>209.06</v>
      </c>
      <c r="AD2886" s="91">
        <v>215.76</v>
      </c>
      <c r="AE2886" s="91">
        <v>222.57</v>
      </c>
      <c r="AF2886" s="91">
        <v>229.63</v>
      </c>
      <c r="AG2886" s="91">
        <v>238.46</v>
      </c>
      <c r="AH2886" s="91">
        <v>243.06</v>
      </c>
      <c r="AI2886" s="91">
        <v>244.12</v>
      </c>
      <c r="AJ2886" s="91">
        <v>244.75</v>
      </c>
      <c r="AK2886" s="91">
        <v>245.22</v>
      </c>
    </row>
    <row r="2887" spans="1:37" s="91" customFormat="1" x14ac:dyDescent="0.3">
      <c r="A2887" s="91" t="str">
        <f t="shared" si="72"/>
        <v>SDGbaseTRAv2_UrbAS_IRTv3YIXhhd-2</v>
      </c>
      <c r="B2887" s="92" t="s">
        <v>221</v>
      </c>
      <c r="C2887" s="93" t="s">
        <v>287</v>
      </c>
      <c r="D2887" s="94" t="s">
        <v>95</v>
      </c>
      <c r="E2887" s="91" t="s">
        <v>86</v>
      </c>
      <c r="F2887" s="91">
        <v>130.16999999999999</v>
      </c>
      <c r="G2887" s="91">
        <v>128.19</v>
      </c>
      <c r="H2887" s="91">
        <v>126.55</v>
      </c>
      <c r="I2887" s="91">
        <v>130.21</v>
      </c>
      <c r="J2887" s="91">
        <v>133.19</v>
      </c>
      <c r="K2887" s="91">
        <v>136.1</v>
      </c>
      <c r="L2887" s="91">
        <v>139.55000000000001</v>
      </c>
      <c r="M2887" s="91">
        <v>143.33000000000001</v>
      </c>
      <c r="N2887" s="91">
        <v>147.34</v>
      </c>
      <c r="O2887" s="91">
        <v>151.83000000000001</v>
      </c>
      <c r="P2887" s="91">
        <v>156.76</v>
      </c>
      <c r="Q2887" s="91">
        <v>161.76</v>
      </c>
      <c r="R2887" s="91">
        <v>167.09</v>
      </c>
      <c r="S2887" s="91">
        <v>172.95</v>
      </c>
      <c r="T2887" s="91">
        <v>179.01</v>
      </c>
      <c r="U2887" s="91">
        <v>185.66</v>
      </c>
      <c r="V2887" s="91">
        <v>192.78</v>
      </c>
      <c r="W2887" s="91">
        <v>199.85</v>
      </c>
      <c r="X2887" s="91">
        <v>207.16</v>
      </c>
      <c r="Y2887" s="91">
        <v>214.43</v>
      </c>
      <c r="Z2887" s="91">
        <v>220.13</v>
      </c>
      <c r="AA2887" s="91">
        <v>226.52</v>
      </c>
      <c r="AB2887" s="91">
        <v>235.04</v>
      </c>
      <c r="AC2887" s="91">
        <v>243.28</v>
      </c>
      <c r="AD2887" s="91">
        <v>251.01</v>
      </c>
      <c r="AE2887" s="91">
        <v>258.89</v>
      </c>
      <c r="AF2887" s="91">
        <v>267.04000000000002</v>
      </c>
      <c r="AG2887" s="91">
        <v>277.05</v>
      </c>
      <c r="AH2887" s="91">
        <v>281.98</v>
      </c>
      <c r="AI2887" s="91">
        <v>283.02</v>
      </c>
      <c r="AJ2887" s="91">
        <v>283.58</v>
      </c>
      <c r="AK2887" s="91">
        <v>283.93</v>
      </c>
    </row>
    <row r="2888" spans="1:37" s="91" customFormat="1" x14ac:dyDescent="0.3">
      <c r="A2888" s="91" t="str">
        <f t="shared" si="72"/>
        <v>SDGbaseTRAv2_UrbAS_IRTv3YIXhhd-3</v>
      </c>
      <c r="B2888" s="92" t="s">
        <v>221</v>
      </c>
      <c r="C2888" s="93" t="s">
        <v>287</v>
      </c>
      <c r="D2888" s="94" t="s">
        <v>95</v>
      </c>
      <c r="E2888" s="91" t="s">
        <v>87</v>
      </c>
      <c r="F2888" s="91">
        <v>160.16</v>
      </c>
      <c r="G2888" s="91">
        <v>157.06</v>
      </c>
      <c r="H2888" s="91">
        <v>156.01</v>
      </c>
      <c r="I2888" s="91">
        <v>160.32</v>
      </c>
      <c r="J2888" s="91">
        <v>163.85</v>
      </c>
      <c r="K2888" s="91">
        <v>167.39</v>
      </c>
      <c r="L2888" s="91">
        <v>171.59</v>
      </c>
      <c r="M2888" s="91">
        <v>176.18</v>
      </c>
      <c r="N2888" s="91">
        <v>181.08</v>
      </c>
      <c r="O2888" s="91">
        <v>186.56</v>
      </c>
      <c r="P2888" s="91">
        <v>192.55</v>
      </c>
      <c r="Q2888" s="91">
        <v>198.59</v>
      </c>
      <c r="R2888" s="91">
        <v>205.1</v>
      </c>
      <c r="S2888" s="91">
        <v>212.2</v>
      </c>
      <c r="T2888" s="91">
        <v>219.54</v>
      </c>
      <c r="U2888" s="91">
        <v>227.64</v>
      </c>
      <c r="V2888" s="91">
        <v>236.25</v>
      </c>
      <c r="W2888" s="91">
        <v>244.81</v>
      </c>
      <c r="X2888" s="91">
        <v>253.63</v>
      </c>
      <c r="Y2888" s="91">
        <v>262.32</v>
      </c>
      <c r="Z2888" s="91">
        <v>269.05</v>
      </c>
      <c r="AA2888" s="91">
        <v>276.58999999999997</v>
      </c>
      <c r="AB2888" s="91">
        <v>286.92</v>
      </c>
      <c r="AC2888" s="91">
        <v>296.76</v>
      </c>
      <c r="AD2888" s="91">
        <v>306.04000000000002</v>
      </c>
      <c r="AE2888" s="91">
        <v>315.49</v>
      </c>
      <c r="AF2888" s="91">
        <v>325.27</v>
      </c>
      <c r="AG2888" s="91">
        <v>337.33</v>
      </c>
      <c r="AH2888" s="91">
        <v>342.47</v>
      </c>
      <c r="AI2888" s="91">
        <v>343.39</v>
      </c>
      <c r="AJ2888" s="91">
        <v>343.82</v>
      </c>
      <c r="AK2888" s="91">
        <v>343.99</v>
      </c>
    </row>
    <row r="2889" spans="1:37" s="91" customFormat="1" x14ac:dyDescent="0.3">
      <c r="A2889" s="91" t="str">
        <f t="shared" si="72"/>
        <v>SDGbaseTRAv2_UrbAS_IRTv3YIXhhd-4</v>
      </c>
      <c r="B2889" s="92" t="s">
        <v>221</v>
      </c>
      <c r="C2889" s="93" t="s">
        <v>287</v>
      </c>
      <c r="D2889" s="94" t="s">
        <v>95</v>
      </c>
      <c r="E2889" s="91" t="s">
        <v>88</v>
      </c>
      <c r="F2889" s="91">
        <v>173.02</v>
      </c>
      <c r="G2889" s="91">
        <v>168.81</v>
      </c>
      <c r="H2889" s="91">
        <v>168.9</v>
      </c>
      <c r="I2889" s="91">
        <v>173.35</v>
      </c>
      <c r="J2889" s="91">
        <v>177</v>
      </c>
      <c r="K2889" s="91">
        <v>180.78</v>
      </c>
      <c r="L2889" s="91">
        <v>185.26</v>
      </c>
      <c r="M2889" s="91">
        <v>190.15</v>
      </c>
      <c r="N2889" s="91">
        <v>195.4</v>
      </c>
      <c r="O2889" s="91">
        <v>201.26</v>
      </c>
      <c r="P2889" s="91">
        <v>207.64</v>
      </c>
      <c r="Q2889" s="91">
        <v>214.04</v>
      </c>
      <c r="R2889" s="91">
        <v>221.01</v>
      </c>
      <c r="S2889" s="91">
        <v>228.53</v>
      </c>
      <c r="T2889" s="91">
        <v>236.31</v>
      </c>
      <c r="U2889" s="91">
        <v>244.97</v>
      </c>
      <c r="V2889" s="91">
        <v>254.09</v>
      </c>
      <c r="W2889" s="91">
        <v>263.16000000000003</v>
      </c>
      <c r="X2889" s="91">
        <v>272.47000000000003</v>
      </c>
      <c r="Y2889" s="91">
        <v>281.55</v>
      </c>
      <c r="Z2889" s="91">
        <v>288.47000000000003</v>
      </c>
      <c r="AA2889" s="91">
        <v>296.2</v>
      </c>
      <c r="AB2889" s="91">
        <v>307.16000000000003</v>
      </c>
      <c r="AC2889" s="91">
        <v>317.41000000000003</v>
      </c>
      <c r="AD2889" s="91">
        <v>327.13</v>
      </c>
      <c r="AE2889" s="91">
        <v>337.03</v>
      </c>
      <c r="AF2889" s="91">
        <v>347.27</v>
      </c>
      <c r="AG2889" s="91">
        <v>359.97</v>
      </c>
      <c r="AH2889" s="91">
        <v>364.34</v>
      </c>
      <c r="AI2889" s="91">
        <v>364.85</v>
      </c>
      <c r="AJ2889" s="91">
        <v>364.99</v>
      </c>
      <c r="AK2889" s="91">
        <v>364.81</v>
      </c>
    </row>
    <row r="2890" spans="1:37" s="91" customFormat="1" x14ac:dyDescent="0.3">
      <c r="A2890" s="91" t="str">
        <f t="shared" si="72"/>
        <v>SDGbaseTRAv2_UrbAS_IRTv3YIXhhd-5</v>
      </c>
      <c r="B2890" s="92" t="s">
        <v>221</v>
      </c>
      <c r="C2890" s="93" t="s">
        <v>287</v>
      </c>
      <c r="D2890" s="94" t="s">
        <v>95</v>
      </c>
      <c r="E2890" s="91" t="s">
        <v>89</v>
      </c>
      <c r="F2890" s="91">
        <v>238.85</v>
      </c>
      <c r="G2890" s="91">
        <v>231.64</v>
      </c>
      <c r="H2890" s="91">
        <v>234.08</v>
      </c>
      <c r="I2890" s="91">
        <v>239.81</v>
      </c>
      <c r="J2890" s="91">
        <v>244.52</v>
      </c>
      <c r="K2890" s="91">
        <v>249.65</v>
      </c>
      <c r="L2890" s="91">
        <v>255.76</v>
      </c>
      <c r="M2890" s="91">
        <v>262.37</v>
      </c>
      <c r="N2890" s="91">
        <v>269.52999999999997</v>
      </c>
      <c r="O2890" s="91">
        <v>277.45</v>
      </c>
      <c r="P2890" s="91">
        <v>286.08999999999997</v>
      </c>
      <c r="Q2890" s="91">
        <v>294.64999999999998</v>
      </c>
      <c r="R2890" s="91">
        <v>304.19</v>
      </c>
      <c r="S2890" s="91">
        <v>314.27999999999997</v>
      </c>
      <c r="T2890" s="91">
        <v>324.75</v>
      </c>
      <c r="U2890" s="91">
        <v>336.52</v>
      </c>
      <c r="V2890" s="91">
        <v>348.72</v>
      </c>
      <c r="W2890" s="91">
        <v>360.9</v>
      </c>
      <c r="X2890" s="91">
        <v>373.34</v>
      </c>
      <c r="Y2890" s="91">
        <v>385.27</v>
      </c>
      <c r="Z2890" s="91">
        <v>393.74</v>
      </c>
      <c r="AA2890" s="91">
        <v>403.41</v>
      </c>
      <c r="AB2890" s="91">
        <v>418.29</v>
      </c>
      <c r="AC2890" s="91">
        <v>431.76</v>
      </c>
      <c r="AD2890" s="91">
        <v>444.54</v>
      </c>
      <c r="AE2890" s="91">
        <v>457.58</v>
      </c>
      <c r="AF2890" s="91">
        <v>471.05</v>
      </c>
      <c r="AG2890" s="91">
        <v>488.36</v>
      </c>
      <c r="AH2890" s="91">
        <v>492.02</v>
      </c>
      <c r="AI2890" s="91">
        <v>491.76</v>
      </c>
      <c r="AJ2890" s="91">
        <v>491.3</v>
      </c>
      <c r="AK2890" s="91">
        <v>490.43</v>
      </c>
    </row>
    <row r="2891" spans="1:37" s="91" customFormat="1" x14ac:dyDescent="0.3">
      <c r="A2891" s="91" t="str">
        <f t="shared" si="72"/>
        <v>SDGbaseTRAv2_UrbAS_IRTv3YIXhhd-6</v>
      </c>
      <c r="B2891" s="92" t="s">
        <v>221</v>
      </c>
      <c r="C2891" s="93" t="s">
        <v>287</v>
      </c>
      <c r="D2891" s="94" t="s">
        <v>95</v>
      </c>
      <c r="E2891" s="91" t="s">
        <v>90</v>
      </c>
      <c r="F2891" s="91">
        <v>288.75</v>
      </c>
      <c r="G2891" s="91">
        <v>276.86</v>
      </c>
      <c r="H2891" s="91">
        <v>282.88</v>
      </c>
      <c r="I2891" s="91">
        <v>289.27</v>
      </c>
      <c r="J2891" s="91">
        <v>294.45999999999998</v>
      </c>
      <c r="K2891" s="91">
        <v>300.55</v>
      </c>
      <c r="L2891" s="91">
        <v>307.77999999999997</v>
      </c>
      <c r="M2891" s="91">
        <v>315.56</v>
      </c>
      <c r="N2891" s="91">
        <v>324.05</v>
      </c>
      <c r="O2891" s="91">
        <v>333.38</v>
      </c>
      <c r="P2891" s="91">
        <v>343.57</v>
      </c>
      <c r="Q2891" s="91">
        <v>353.58</v>
      </c>
      <c r="R2891" s="91">
        <v>365.01</v>
      </c>
      <c r="S2891" s="91">
        <v>376.81</v>
      </c>
      <c r="T2891" s="91">
        <v>389.11</v>
      </c>
      <c r="U2891" s="91">
        <v>403.1</v>
      </c>
      <c r="V2891" s="91">
        <v>417.35</v>
      </c>
      <c r="W2891" s="91">
        <v>431.63</v>
      </c>
      <c r="X2891" s="91">
        <v>446.12</v>
      </c>
      <c r="Y2891" s="91">
        <v>459.81</v>
      </c>
      <c r="Z2891" s="91">
        <v>469.86</v>
      </c>
      <c r="AA2891" s="91">
        <v>480.91</v>
      </c>
      <c r="AB2891" s="91">
        <v>497.93</v>
      </c>
      <c r="AC2891" s="91">
        <v>513.15</v>
      </c>
      <c r="AD2891" s="91">
        <v>527.87</v>
      </c>
      <c r="AE2891" s="91">
        <v>542.96</v>
      </c>
      <c r="AF2891" s="91">
        <v>558.52</v>
      </c>
      <c r="AG2891" s="91">
        <v>577.87</v>
      </c>
      <c r="AH2891" s="91">
        <v>579.73</v>
      </c>
      <c r="AI2891" s="91">
        <v>578.48</v>
      </c>
      <c r="AJ2891" s="91">
        <v>577.20000000000005</v>
      </c>
      <c r="AK2891" s="91">
        <v>575.34</v>
      </c>
    </row>
    <row r="2892" spans="1:37" s="91" customFormat="1" x14ac:dyDescent="0.3">
      <c r="A2892" s="91" t="str">
        <f t="shared" si="72"/>
        <v>SDGbaseTRAv2_UrbAS_IRTv3YIXhhd-7</v>
      </c>
      <c r="B2892" s="92" t="s">
        <v>221</v>
      </c>
      <c r="C2892" s="93" t="s">
        <v>287</v>
      </c>
      <c r="D2892" s="94" t="s">
        <v>95</v>
      </c>
      <c r="E2892" s="91" t="s">
        <v>91</v>
      </c>
      <c r="F2892" s="91">
        <v>412.51</v>
      </c>
      <c r="G2892" s="91">
        <v>392.61</v>
      </c>
      <c r="H2892" s="91">
        <v>404.49</v>
      </c>
      <c r="I2892" s="91">
        <v>413</v>
      </c>
      <c r="J2892" s="91">
        <v>419.78</v>
      </c>
      <c r="K2892" s="91">
        <v>428.39</v>
      </c>
      <c r="L2892" s="91">
        <v>438.56</v>
      </c>
      <c r="M2892" s="91">
        <v>449.41</v>
      </c>
      <c r="N2892" s="91">
        <v>461.32</v>
      </c>
      <c r="O2892" s="91">
        <v>474.26</v>
      </c>
      <c r="P2892" s="91">
        <v>488.46</v>
      </c>
      <c r="Q2892" s="91">
        <v>502.28</v>
      </c>
      <c r="R2892" s="91">
        <v>518.66999999999996</v>
      </c>
      <c r="S2892" s="91">
        <v>535.17999999999995</v>
      </c>
      <c r="T2892" s="91">
        <v>552.41</v>
      </c>
      <c r="U2892" s="91">
        <v>572.16</v>
      </c>
      <c r="V2892" s="91">
        <v>591.99</v>
      </c>
      <c r="W2892" s="91">
        <v>611.92999999999995</v>
      </c>
      <c r="X2892" s="91">
        <v>632.19000000000005</v>
      </c>
      <c r="Y2892" s="91">
        <v>651.02</v>
      </c>
      <c r="Z2892" s="91">
        <v>664.93</v>
      </c>
      <c r="AA2892" s="91">
        <v>679.83</v>
      </c>
      <c r="AB2892" s="91">
        <v>703.28</v>
      </c>
      <c r="AC2892" s="91">
        <v>723.94</v>
      </c>
      <c r="AD2892" s="91">
        <v>744.17</v>
      </c>
      <c r="AE2892" s="91">
        <v>764.95</v>
      </c>
      <c r="AF2892" s="91">
        <v>786.33</v>
      </c>
      <c r="AG2892" s="91">
        <v>812.76</v>
      </c>
      <c r="AH2892" s="91">
        <v>812.69</v>
      </c>
      <c r="AI2892" s="91">
        <v>809.84</v>
      </c>
      <c r="AJ2892" s="91">
        <v>807.2</v>
      </c>
      <c r="AK2892" s="91">
        <v>803.65</v>
      </c>
    </row>
    <row r="2893" spans="1:37" s="91" customFormat="1" x14ac:dyDescent="0.3">
      <c r="A2893" s="91" t="str">
        <f t="shared" si="72"/>
        <v>SDGbaseTRAv2_UrbAS_IRTv3YIXhhd-8</v>
      </c>
      <c r="B2893" s="92" t="s">
        <v>221</v>
      </c>
      <c r="C2893" s="93" t="s">
        <v>287</v>
      </c>
      <c r="D2893" s="94" t="s">
        <v>95</v>
      </c>
      <c r="E2893" s="91" t="s">
        <v>92</v>
      </c>
      <c r="F2893" s="91">
        <v>748.01</v>
      </c>
      <c r="G2893" s="91">
        <v>704.09</v>
      </c>
      <c r="H2893" s="91">
        <v>733.04</v>
      </c>
      <c r="I2893" s="91">
        <v>747</v>
      </c>
      <c r="J2893" s="91">
        <v>757.59</v>
      </c>
      <c r="K2893" s="91">
        <v>773.07</v>
      </c>
      <c r="L2893" s="91">
        <v>791.09</v>
      </c>
      <c r="M2893" s="91">
        <v>810.1</v>
      </c>
      <c r="N2893" s="91">
        <v>831.04</v>
      </c>
      <c r="O2893" s="91">
        <v>853.23</v>
      </c>
      <c r="P2893" s="91">
        <v>877.96</v>
      </c>
      <c r="Q2893" s="91">
        <v>901.86</v>
      </c>
      <c r="R2893" s="91">
        <v>931.93</v>
      </c>
      <c r="S2893" s="91">
        <v>961.04</v>
      </c>
      <c r="T2893" s="91">
        <v>991.48</v>
      </c>
      <c r="U2893" s="91">
        <v>1026.6500000000001</v>
      </c>
      <c r="V2893" s="91">
        <v>1061.23</v>
      </c>
      <c r="W2893" s="91">
        <v>1096.32</v>
      </c>
      <c r="X2893" s="91">
        <v>1132.08</v>
      </c>
      <c r="Y2893" s="91">
        <v>1164.6300000000001</v>
      </c>
      <c r="Z2893" s="91">
        <v>1189.0999999999999</v>
      </c>
      <c r="AA2893" s="91">
        <v>1214.19</v>
      </c>
      <c r="AB2893" s="91">
        <v>1254.18</v>
      </c>
      <c r="AC2893" s="91">
        <v>1288.99</v>
      </c>
      <c r="AD2893" s="91">
        <v>1323.77</v>
      </c>
      <c r="AE2893" s="91">
        <v>1359.61</v>
      </c>
      <c r="AF2893" s="91">
        <v>1396.43</v>
      </c>
      <c r="AG2893" s="91">
        <v>1441.38</v>
      </c>
      <c r="AH2893" s="91">
        <v>1435.65</v>
      </c>
      <c r="AI2893" s="91">
        <v>1428.33</v>
      </c>
      <c r="AJ2893" s="91">
        <v>1421.89</v>
      </c>
      <c r="AK2893" s="91">
        <v>1413.72</v>
      </c>
    </row>
    <row r="2894" spans="1:37" s="91" customFormat="1" x14ac:dyDescent="0.3">
      <c r="A2894" s="91" t="str">
        <f t="shared" si="72"/>
        <v>SDGbaseTRAv2_UrbAS_IRTv3YIXhhd-9</v>
      </c>
      <c r="B2894" s="92" t="s">
        <v>221</v>
      </c>
      <c r="C2894" s="93" t="s">
        <v>287</v>
      </c>
      <c r="D2894" s="94" t="s">
        <v>95</v>
      </c>
      <c r="E2894" s="91" t="s">
        <v>93</v>
      </c>
      <c r="F2894" s="91">
        <v>1780.4</v>
      </c>
      <c r="G2894" s="91">
        <v>1655.68</v>
      </c>
      <c r="H2894" s="91">
        <v>1736.54</v>
      </c>
      <c r="I2894" s="91">
        <v>1766.91</v>
      </c>
      <c r="J2894" s="91">
        <v>1788.72</v>
      </c>
      <c r="K2894" s="91">
        <v>1825.36</v>
      </c>
      <c r="L2894" s="91">
        <v>1867.1</v>
      </c>
      <c r="M2894" s="91">
        <v>1910.43</v>
      </c>
      <c r="N2894" s="91">
        <v>1958.71</v>
      </c>
      <c r="O2894" s="91">
        <v>2010.42</v>
      </c>
      <c r="P2894" s="91">
        <v>2067.37</v>
      </c>
      <c r="Q2894" s="91">
        <v>2122.08</v>
      </c>
      <c r="R2894" s="91">
        <v>2194.6799999999998</v>
      </c>
      <c r="S2894" s="91">
        <v>2262.6</v>
      </c>
      <c r="T2894" s="91">
        <v>2333.89</v>
      </c>
      <c r="U2894" s="91">
        <v>2416.87</v>
      </c>
      <c r="V2894" s="91">
        <v>2496.98</v>
      </c>
      <c r="W2894" s="91">
        <v>2578.94</v>
      </c>
      <c r="X2894" s="91">
        <v>2662.98</v>
      </c>
      <c r="Y2894" s="91">
        <v>2739.19</v>
      </c>
      <c r="Z2894" s="91">
        <v>2809.06</v>
      </c>
      <c r="AA2894" s="91">
        <v>2872.58</v>
      </c>
      <c r="AB2894" s="91">
        <v>2959.19</v>
      </c>
      <c r="AC2894" s="91">
        <v>3037.09</v>
      </c>
      <c r="AD2894" s="91">
        <v>3118.23</v>
      </c>
      <c r="AE2894" s="91">
        <v>3202.17</v>
      </c>
      <c r="AF2894" s="91">
        <v>3288.25</v>
      </c>
      <c r="AG2894" s="91">
        <v>3378.61</v>
      </c>
      <c r="AH2894" s="91">
        <v>3362.96</v>
      </c>
      <c r="AI2894" s="91">
        <v>3346.69</v>
      </c>
      <c r="AJ2894" s="91">
        <v>3330.34</v>
      </c>
      <c r="AK2894" s="91">
        <v>3308.44</v>
      </c>
    </row>
    <row r="2895" spans="1:37" s="91" customFormat="1" x14ac:dyDescent="0.3">
      <c r="A2895" s="91" t="str">
        <f t="shared" si="72"/>
        <v>SDGbaseTRAv2_UrbAS_IRTv3C_YIXtotal</v>
      </c>
      <c r="B2895" s="92" t="s">
        <v>221</v>
      </c>
      <c r="C2895" s="93" t="s">
        <v>287</v>
      </c>
      <c r="D2895" s="94" t="s">
        <v>223</v>
      </c>
      <c r="E2895" s="91" t="s">
        <v>1</v>
      </c>
      <c r="F2895" s="91">
        <v>5873.17</v>
      </c>
      <c r="G2895" s="91">
        <v>5528.41</v>
      </c>
      <c r="H2895" s="91">
        <v>5696.26</v>
      </c>
      <c r="I2895" s="91">
        <v>5811.43</v>
      </c>
      <c r="J2895" s="91">
        <v>5903.48</v>
      </c>
      <c r="K2895" s="91">
        <v>6026.55</v>
      </c>
      <c r="L2895" s="91">
        <v>6166.32</v>
      </c>
      <c r="M2895" s="91">
        <v>6309.03</v>
      </c>
      <c r="N2895" s="91">
        <v>6467.12</v>
      </c>
      <c r="O2895" s="91">
        <v>6648.81</v>
      </c>
      <c r="P2895" s="91">
        <v>6844.09</v>
      </c>
      <c r="Q2895" s="91">
        <v>7036.53</v>
      </c>
      <c r="R2895" s="91">
        <v>7270.05</v>
      </c>
      <c r="S2895" s="91">
        <v>7498.46</v>
      </c>
      <c r="T2895" s="91">
        <v>7738.28</v>
      </c>
      <c r="U2895" s="91">
        <v>8013.76</v>
      </c>
      <c r="V2895" s="91">
        <v>8282.81</v>
      </c>
      <c r="W2895" s="91">
        <v>8558.7900000000009</v>
      </c>
      <c r="X2895" s="91">
        <v>8846.4</v>
      </c>
      <c r="Y2895" s="91">
        <v>9118.69</v>
      </c>
      <c r="Z2895" s="91">
        <v>9404.01</v>
      </c>
      <c r="AA2895" s="91">
        <v>9657.75</v>
      </c>
      <c r="AB2895" s="91">
        <v>9944.81</v>
      </c>
      <c r="AC2895" s="91">
        <v>10227.700000000001</v>
      </c>
      <c r="AD2895" s="91">
        <v>10521.26</v>
      </c>
      <c r="AE2895" s="91">
        <v>10822.27</v>
      </c>
      <c r="AF2895" s="91">
        <v>11130.3</v>
      </c>
      <c r="AG2895" s="91">
        <v>11441.92</v>
      </c>
      <c r="AH2895" s="91">
        <v>11519.16</v>
      </c>
      <c r="AI2895" s="91">
        <v>11554.28</v>
      </c>
      <c r="AJ2895" s="91">
        <v>11573.67</v>
      </c>
      <c r="AK2895" s="91">
        <v>11569.35</v>
      </c>
    </row>
    <row r="2896" spans="1:37" s="91" customFormat="1" x14ac:dyDescent="0.3">
      <c r="A2896" s="91" t="str">
        <f t="shared" si="72"/>
        <v>SDGbaseTRAv2_UrbAS_IRTv3TINSXent-n</v>
      </c>
      <c r="B2896" s="92" t="s">
        <v>221</v>
      </c>
      <c r="C2896" s="93" t="s">
        <v>287</v>
      </c>
      <c r="D2896" s="94" t="s">
        <v>94</v>
      </c>
      <c r="E2896" s="91" t="s">
        <v>82</v>
      </c>
      <c r="F2896" s="91">
        <v>0.14000000000000001</v>
      </c>
      <c r="G2896" s="91">
        <v>0.15</v>
      </c>
      <c r="H2896" s="91">
        <v>0.15</v>
      </c>
      <c r="I2896" s="91">
        <v>0.15</v>
      </c>
      <c r="J2896" s="91">
        <v>0.16</v>
      </c>
      <c r="K2896" s="91">
        <v>0.16</v>
      </c>
      <c r="L2896" s="91">
        <v>0.16</v>
      </c>
      <c r="M2896" s="91">
        <v>0.16</v>
      </c>
      <c r="N2896" s="91">
        <v>0.17</v>
      </c>
      <c r="O2896" s="91">
        <v>0.17</v>
      </c>
      <c r="P2896" s="91">
        <v>0.17</v>
      </c>
      <c r="Q2896" s="91">
        <v>0.17</v>
      </c>
      <c r="R2896" s="91">
        <v>0.17</v>
      </c>
      <c r="S2896" s="91">
        <v>0.16</v>
      </c>
      <c r="T2896" s="91">
        <v>0.16</v>
      </c>
      <c r="U2896" s="91">
        <v>0.16</v>
      </c>
      <c r="V2896" s="91">
        <v>0.16</v>
      </c>
      <c r="W2896" s="91">
        <v>0.15</v>
      </c>
      <c r="X2896" s="91">
        <v>0.15</v>
      </c>
      <c r="Y2896" s="91">
        <v>0.15</v>
      </c>
      <c r="Z2896" s="91">
        <v>0.14000000000000001</v>
      </c>
      <c r="AA2896" s="91">
        <v>0.14000000000000001</v>
      </c>
      <c r="AB2896" s="91">
        <v>0.14000000000000001</v>
      </c>
      <c r="AC2896" s="91">
        <v>0.14000000000000001</v>
      </c>
      <c r="AD2896" s="91">
        <v>0.14000000000000001</v>
      </c>
      <c r="AE2896" s="91">
        <v>0.14000000000000001</v>
      </c>
      <c r="AF2896" s="91">
        <v>0.14000000000000001</v>
      </c>
      <c r="AG2896" s="91">
        <v>0.14000000000000001</v>
      </c>
      <c r="AH2896" s="91">
        <v>0.14000000000000001</v>
      </c>
      <c r="AI2896" s="91">
        <v>0.14000000000000001</v>
      </c>
      <c r="AJ2896" s="91">
        <v>0.14000000000000001</v>
      </c>
      <c r="AK2896" s="91">
        <v>0.15</v>
      </c>
    </row>
    <row r="2897" spans="1:37" s="91" customFormat="1" x14ac:dyDescent="0.3">
      <c r="A2897" s="91" t="str">
        <f t="shared" si="72"/>
        <v>SDGbaseTRAv2_UrbAS_IRTv3TINSXent-e</v>
      </c>
      <c r="B2897" s="92" t="s">
        <v>221</v>
      </c>
      <c r="C2897" s="93" t="s">
        <v>287</v>
      </c>
      <c r="D2897" s="94" t="s">
        <v>94</v>
      </c>
      <c r="E2897" s="91" t="s">
        <v>83</v>
      </c>
      <c r="F2897" s="91">
        <v>0.11</v>
      </c>
      <c r="G2897" s="91">
        <v>0.12</v>
      </c>
      <c r="H2897" s="91">
        <v>0.12</v>
      </c>
      <c r="I2897" s="91">
        <v>0.12</v>
      </c>
      <c r="J2897" s="91">
        <v>0.12</v>
      </c>
      <c r="K2897" s="91">
        <v>0.12</v>
      </c>
      <c r="L2897" s="91">
        <v>0.12</v>
      </c>
      <c r="M2897" s="91">
        <v>0.12</v>
      </c>
      <c r="N2897" s="91">
        <v>0.12</v>
      </c>
      <c r="O2897" s="91">
        <v>0.12</v>
      </c>
      <c r="P2897" s="91">
        <v>0.12</v>
      </c>
      <c r="Q2897" s="91">
        <v>0.12</v>
      </c>
      <c r="R2897" s="91">
        <v>0.12</v>
      </c>
      <c r="S2897" s="91">
        <v>0.12</v>
      </c>
      <c r="T2897" s="91">
        <v>0.12</v>
      </c>
      <c r="U2897" s="91">
        <v>0.12</v>
      </c>
      <c r="V2897" s="91">
        <v>0.12</v>
      </c>
      <c r="W2897" s="91">
        <v>0.12</v>
      </c>
      <c r="X2897" s="91">
        <v>0.12</v>
      </c>
      <c r="Y2897" s="91">
        <v>0.12</v>
      </c>
      <c r="Z2897" s="91">
        <v>0.11</v>
      </c>
      <c r="AA2897" s="91">
        <v>0.11</v>
      </c>
      <c r="AB2897" s="91">
        <v>0.11</v>
      </c>
      <c r="AC2897" s="91">
        <v>0.11</v>
      </c>
      <c r="AD2897" s="91">
        <v>0.11</v>
      </c>
      <c r="AE2897" s="91">
        <v>0.11</v>
      </c>
      <c r="AF2897" s="91">
        <v>0.11</v>
      </c>
      <c r="AG2897" s="91">
        <v>0.11</v>
      </c>
      <c r="AH2897" s="91">
        <v>0.11</v>
      </c>
      <c r="AI2897" s="91">
        <v>0.11</v>
      </c>
      <c r="AJ2897" s="91">
        <v>0.11</v>
      </c>
      <c r="AK2897" s="91">
        <v>0.11</v>
      </c>
    </row>
    <row r="2898" spans="1:37" s="91" customFormat="1" x14ac:dyDescent="0.3">
      <c r="A2898" s="91" t="str">
        <f t="shared" si="72"/>
        <v>SDGbaseTRAv2_UrbAS_IRTv3TINSXhhd-0</v>
      </c>
      <c r="B2898" s="92" t="s">
        <v>221</v>
      </c>
      <c r="C2898" s="93" t="s">
        <v>287</v>
      </c>
      <c r="D2898" s="94" t="s">
        <v>94</v>
      </c>
      <c r="E2898" s="91" t="s">
        <v>84</v>
      </c>
      <c r="F2898" s="91">
        <v>0</v>
      </c>
      <c r="G2898" s="91">
        <v>0</v>
      </c>
      <c r="H2898" s="91">
        <v>0</v>
      </c>
      <c r="I2898" s="91">
        <v>0</v>
      </c>
      <c r="J2898" s="91">
        <v>0</v>
      </c>
      <c r="K2898" s="91">
        <v>0</v>
      </c>
      <c r="L2898" s="91">
        <v>0</v>
      </c>
      <c r="M2898" s="91">
        <v>0</v>
      </c>
      <c r="N2898" s="91">
        <v>0</v>
      </c>
      <c r="O2898" s="91">
        <v>0</v>
      </c>
      <c r="P2898" s="91">
        <v>0</v>
      </c>
      <c r="Q2898" s="91">
        <v>0</v>
      </c>
      <c r="R2898" s="91">
        <v>0</v>
      </c>
      <c r="S2898" s="91">
        <v>0</v>
      </c>
      <c r="T2898" s="91">
        <v>0</v>
      </c>
      <c r="U2898" s="91">
        <v>0</v>
      </c>
      <c r="V2898" s="91">
        <v>0</v>
      </c>
      <c r="W2898" s="91">
        <v>0</v>
      </c>
      <c r="X2898" s="91">
        <v>0</v>
      </c>
      <c r="Y2898" s="91">
        <v>0</v>
      </c>
      <c r="Z2898" s="91">
        <v>0</v>
      </c>
      <c r="AA2898" s="91">
        <v>0</v>
      </c>
      <c r="AB2898" s="91">
        <v>0</v>
      </c>
      <c r="AC2898" s="91">
        <v>0</v>
      </c>
      <c r="AD2898" s="91">
        <v>0</v>
      </c>
      <c r="AE2898" s="91">
        <v>0</v>
      </c>
      <c r="AF2898" s="91">
        <v>0</v>
      </c>
      <c r="AG2898" s="91">
        <v>0</v>
      </c>
      <c r="AH2898" s="91">
        <v>0</v>
      </c>
      <c r="AI2898" s="91">
        <v>0</v>
      </c>
      <c r="AJ2898" s="91">
        <v>0</v>
      </c>
      <c r="AK2898" s="91">
        <v>0</v>
      </c>
    </row>
    <row r="2899" spans="1:37" s="91" customFormat="1" x14ac:dyDescent="0.3">
      <c r="A2899" s="91" t="str">
        <f t="shared" si="72"/>
        <v>SDGbaseTRAv2_UrbAS_IRTv3TINSXhhd-1</v>
      </c>
      <c r="B2899" s="92" t="s">
        <v>221</v>
      </c>
      <c r="C2899" s="93" t="s">
        <v>287</v>
      </c>
      <c r="D2899" s="94" t="s">
        <v>94</v>
      </c>
      <c r="E2899" s="91" t="s">
        <v>85</v>
      </c>
      <c r="F2899" s="91">
        <v>0</v>
      </c>
      <c r="G2899" s="91">
        <v>0</v>
      </c>
      <c r="H2899" s="91">
        <v>0</v>
      </c>
      <c r="I2899" s="91">
        <v>0</v>
      </c>
      <c r="J2899" s="91">
        <v>0</v>
      </c>
      <c r="K2899" s="91">
        <v>0</v>
      </c>
      <c r="L2899" s="91">
        <v>0</v>
      </c>
      <c r="M2899" s="91">
        <v>0</v>
      </c>
      <c r="N2899" s="91">
        <v>0</v>
      </c>
      <c r="O2899" s="91">
        <v>0</v>
      </c>
      <c r="P2899" s="91">
        <v>0</v>
      </c>
      <c r="Q2899" s="91">
        <v>0</v>
      </c>
      <c r="R2899" s="91">
        <v>0</v>
      </c>
      <c r="S2899" s="91">
        <v>0</v>
      </c>
      <c r="T2899" s="91">
        <v>0</v>
      </c>
      <c r="U2899" s="91">
        <v>0</v>
      </c>
      <c r="V2899" s="91">
        <v>0</v>
      </c>
      <c r="W2899" s="91">
        <v>0</v>
      </c>
      <c r="X2899" s="91">
        <v>0</v>
      </c>
      <c r="Y2899" s="91">
        <v>0</v>
      </c>
      <c r="Z2899" s="91">
        <v>0</v>
      </c>
      <c r="AA2899" s="91">
        <v>0</v>
      </c>
      <c r="AB2899" s="91">
        <v>0</v>
      </c>
      <c r="AC2899" s="91">
        <v>0</v>
      </c>
      <c r="AD2899" s="91">
        <v>0</v>
      </c>
      <c r="AE2899" s="91">
        <v>0</v>
      </c>
      <c r="AF2899" s="91">
        <v>0</v>
      </c>
      <c r="AG2899" s="91">
        <v>0</v>
      </c>
      <c r="AH2899" s="91">
        <v>0</v>
      </c>
      <c r="AI2899" s="91">
        <v>0</v>
      </c>
      <c r="AJ2899" s="91">
        <v>0</v>
      </c>
      <c r="AK2899" s="91">
        <v>0</v>
      </c>
    </row>
    <row r="2900" spans="1:37" s="91" customFormat="1" x14ac:dyDescent="0.3">
      <c r="A2900" s="91" t="str">
        <f t="shared" si="72"/>
        <v>SDGbaseTRAv2_UrbAS_IRTv3TINSXhhd-2</v>
      </c>
      <c r="B2900" s="92" t="s">
        <v>221</v>
      </c>
      <c r="C2900" s="93" t="s">
        <v>287</v>
      </c>
      <c r="D2900" s="94" t="s">
        <v>94</v>
      </c>
      <c r="E2900" s="91" t="s">
        <v>86</v>
      </c>
      <c r="F2900" s="91">
        <v>0.01</v>
      </c>
      <c r="G2900" s="91">
        <v>0.01</v>
      </c>
      <c r="H2900" s="91">
        <v>0.01</v>
      </c>
      <c r="I2900" s="91">
        <v>0.01</v>
      </c>
      <c r="J2900" s="91">
        <v>0.01</v>
      </c>
      <c r="K2900" s="91">
        <v>0.01</v>
      </c>
      <c r="L2900" s="91">
        <v>0.01</v>
      </c>
      <c r="M2900" s="91">
        <v>0.01</v>
      </c>
      <c r="N2900" s="91">
        <v>0.01</v>
      </c>
      <c r="O2900" s="91">
        <v>0.01</v>
      </c>
      <c r="P2900" s="91">
        <v>0.01</v>
      </c>
      <c r="Q2900" s="91">
        <v>0.01</v>
      </c>
      <c r="R2900" s="91">
        <v>0.01</v>
      </c>
      <c r="S2900" s="91">
        <v>0.01</v>
      </c>
      <c r="T2900" s="91">
        <v>0.01</v>
      </c>
      <c r="U2900" s="91">
        <v>0.01</v>
      </c>
      <c r="V2900" s="91">
        <v>0.01</v>
      </c>
      <c r="W2900" s="91">
        <v>0.01</v>
      </c>
      <c r="X2900" s="91">
        <v>0.01</v>
      </c>
      <c r="Y2900" s="91">
        <v>0.01</v>
      </c>
      <c r="Z2900" s="91">
        <v>0.01</v>
      </c>
      <c r="AA2900" s="91">
        <v>0.01</v>
      </c>
      <c r="AB2900" s="91">
        <v>0.01</v>
      </c>
      <c r="AC2900" s="91">
        <v>0.01</v>
      </c>
      <c r="AD2900" s="91">
        <v>0.01</v>
      </c>
      <c r="AE2900" s="91">
        <v>0.01</v>
      </c>
      <c r="AF2900" s="91">
        <v>0.01</v>
      </c>
      <c r="AG2900" s="91">
        <v>0.01</v>
      </c>
      <c r="AH2900" s="91">
        <v>0.01</v>
      </c>
      <c r="AI2900" s="91">
        <v>0.01</v>
      </c>
      <c r="AJ2900" s="91">
        <v>0.01</v>
      </c>
      <c r="AK2900" s="91">
        <v>0.01</v>
      </c>
    </row>
    <row r="2901" spans="1:37" s="91" customFormat="1" x14ac:dyDescent="0.3">
      <c r="A2901" s="91" t="str">
        <f t="shared" si="72"/>
        <v>SDGbaseTRAv2_UrbAS_IRTv3TINSXhhd-3</v>
      </c>
      <c r="B2901" s="92" t="s">
        <v>221</v>
      </c>
      <c r="C2901" s="93" t="s">
        <v>287</v>
      </c>
      <c r="D2901" s="94" t="s">
        <v>94</v>
      </c>
      <c r="E2901" s="91" t="s">
        <v>87</v>
      </c>
      <c r="F2901" s="91">
        <v>0.01</v>
      </c>
      <c r="G2901" s="91">
        <v>0.01</v>
      </c>
      <c r="H2901" s="91">
        <v>0.01</v>
      </c>
      <c r="I2901" s="91">
        <v>0.01</v>
      </c>
      <c r="J2901" s="91">
        <v>0.01</v>
      </c>
      <c r="K2901" s="91">
        <v>0.01</v>
      </c>
      <c r="L2901" s="91">
        <v>0.01</v>
      </c>
      <c r="M2901" s="91">
        <v>0.01</v>
      </c>
      <c r="N2901" s="91">
        <v>0.01</v>
      </c>
      <c r="O2901" s="91">
        <v>0.01</v>
      </c>
      <c r="P2901" s="91">
        <v>0.01</v>
      </c>
      <c r="Q2901" s="91">
        <v>0.01</v>
      </c>
      <c r="R2901" s="91">
        <v>0.01</v>
      </c>
      <c r="S2901" s="91">
        <v>0.01</v>
      </c>
      <c r="T2901" s="91">
        <v>0.01</v>
      </c>
      <c r="U2901" s="91">
        <v>0.01</v>
      </c>
      <c r="V2901" s="91">
        <v>0.01</v>
      </c>
      <c r="W2901" s="91">
        <v>0.01</v>
      </c>
      <c r="X2901" s="91">
        <v>0.01</v>
      </c>
      <c r="Y2901" s="91">
        <v>0.01</v>
      </c>
      <c r="Z2901" s="91">
        <v>0.01</v>
      </c>
      <c r="AA2901" s="91">
        <v>0.01</v>
      </c>
      <c r="AB2901" s="91">
        <v>0.01</v>
      </c>
      <c r="AC2901" s="91">
        <v>0.01</v>
      </c>
      <c r="AD2901" s="91">
        <v>0.01</v>
      </c>
      <c r="AE2901" s="91">
        <v>0.01</v>
      </c>
      <c r="AF2901" s="91">
        <v>0.01</v>
      </c>
      <c r="AG2901" s="91">
        <v>0.01</v>
      </c>
      <c r="AH2901" s="91">
        <v>0.01</v>
      </c>
      <c r="AI2901" s="91">
        <v>0.01</v>
      </c>
      <c r="AJ2901" s="91">
        <v>0.01</v>
      </c>
      <c r="AK2901" s="91">
        <v>0.01</v>
      </c>
    </row>
    <row r="2902" spans="1:37" s="91" customFormat="1" x14ac:dyDescent="0.3">
      <c r="A2902" s="91" t="str">
        <f t="shared" si="72"/>
        <v>SDGbaseTRAv2_UrbAS_IRTv3TINSXhhd-4</v>
      </c>
      <c r="B2902" s="92" t="s">
        <v>221</v>
      </c>
      <c r="C2902" s="93" t="s">
        <v>287</v>
      </c>
      <c r="D2902" s="94" t="s">
        <v>94</v>
      </c>
      <c r="E2902" s="91" t="s">
        <v>88</v>
      </c>
      <c r="F2902" s="91">
        <v>0.02</v>
      </c>
      <c r="G2902" s="91">
        <v>0.02</v>
      </c>
      <c r="H2902" s="91">
        <v>0.02</v>
      </c>
      <c r="I2902" s="91">
        <v>0.02</v>
      </c>
      <c r="J2902" s="91">
        <v>0.02</v>
      </c>
      <c r="K2902" s="91">
        <v>0.02</v>
      </c>
      <c r="L2902" s="91">
        <v>0.02</v>
      </c>
      <c r="M2902" s="91">
        <v>0.02</v>
      </c>
      <c r="N2902" s="91">
        <v>0.02</v>
      </c>
      <c r="O2902" s="91">
        <v>0.02</v>
      </c>
      <c r="P2902" s="91">
        <v>0.02</v>
      </c>
      <c r="Q2902" s="91">
        <v>0.02</v>
      </c>
      <c r="R2902" s="91">
        <v>0.02</v>
      </c>
      <c r="S2902" s="91">
        <v>0.02</v>
      </c>
      <c r="T2902" s="91">
        <v>0.02</v>
      </c>
      <c r="U2902" s="91">
        <v>0.02</v>
      </c>
      <c r="V2902" s="91">
        <v>0.02</v>
      </c>
      <c r="W2902" s="91">
        <v>0.02</v>
      </c>
      <c r="X2902" s="91">
        <v>0.02</v>
      </c>
      <c r="Y2902" s="91">
        <v>0.02</v>
      </c>
      <c r="Z2902" s="91">
        <v>0.02</v>
      </c>
      <c r="AA2902" s="91">
        <v>0.02</v>
      </c>
      <c r="AB2902" s="91">
        <v>0.02</v>
      </c>
      <c r="AC2902" s="91">
        <v>0.02</v>
      </c>
      <c r="AD2902" s="91">
        <v>0.02</v>
      </c>
      <c r="AE2902" s="91">
        <v>0.02</v>
      </c>
      <c r="AF2902" s="91">
        <v>0.02</v>
      </c>
      <c r="AG2902" s="91">
        <v>0.02</v>
      </c>
      <c r="AH2902" s="91">
        <v>0.02</v>
      </c>
      <c r="AI2902" s="91">
        <v>0.02</v>
      </c>
      <c r="AJ2902" s="91">
        <v>0.02</v>
      </c>
      <c r="AK2902" s="91">
        <v>0.02</v>
      </c>
    </row>
    <row r="2903" spans="1:37" s="91" customFormat="1" x14ac:dyDescent="0.3">
      <c r="A2903" s="91" t="str">
        <f t="shared" si="72"/>
        <v>SDGbaseTRAv2_UrbAS_IRTv3TINSXhhd-5</v>
      </c>
      <c r="B2903" s="92" t="s">
        <v>221</v>
      </c>
      <c r="C2903" s="93" t="s">
        <v>287</v>
      </c>
      <c r="D2903" s="94" t="s">
        <v>94</v>
      </c>
      <c r="E2903" s="91" t="s">
        <v>89</v>
      </c>
      <c r="F2903" s="91">
        <v>0.04</v>
      </c>
      <c r="G2903" s="91">
        <v>0.04</v>
      </c>
      <c r="H2903" s="91">
        <v>0.04</v>
      </c>
      <c r="I2903" s="91">
        <v>0.04</v>
      </c>
      <c r="J2903" s="91">
        <v>0.04</v>
      </c>
      <c r="K2903" s="91">
        <v>0.04</v>
      </c>
      <c r="L2903" s="91">
        <v>0.04</v>
      </c>
      <c r="M2903" s="91">
        <v>0.04</v>
      </c>
      <c r="N2903" s="91">
        <v>0.05</v>
      </c>
      <c r="O2903" s="91">
        <v>0.05</v>
      </c>
      <c r="P2903" s="91">
        <v>0.05</v>
      </c>
      <c r="Q2903" s="91">
        <v>0.05</v>
      </c>
      <c r="R2903" s="91">
        <v>0.05</v>
      </c>
      <c r="S2903" s="91">
        <v>0.04</v>
      </c>
      <c r="T2903" s="91">
        <v>0.04</v>
      </c>
      <c r="U2903" s="91">
        <v>0.04</v>
      </c>
      <c r="V2903" s="91">
        <v>0.04</v>
      </c>
      <c r="W2903" s="91">
        <v>0.04</v>
      </c>
      <c r="X2903" s="91">
        <v>0.04</v>
      </c>
      <c r="Y2903" s="91">
        <v>0.04</v>
      </c>
      <c r="Z2903" s="91">
        <v>0.04</v>
      </c>
      <c r="AA2903" s="91">
        <v>0.04</v>
      </c>
      <c r="AB2903" s="91">
        <v>0.04</v>
      </c>
      <c r="AC2903" s="91">
        <v>0.04</v>
      </c>
      <c r="AD2903" s="91">
        <v>0.04</v>
      </c>
      <c r="AE2903" s="91">
        <v>0.04</v>
      </c>
      <c r="AF2903" s="91">
        <v>0.04</v>
      </c>
      <c r="AG2903" s="91">
        <v>0.04</v>
      </c>
      <c r="AH2903" s="91">
        <v>0.04</v>
      </c>
      <c r="AI2903" s="91">
        <v>0.04</v>
      </c>
      <c r="AJ2903" s="91">
        <v>0.04</v>
      </c>
      <c r="AK2903" s="91">
        <v>0.04</v>
      </c>
    </row>
    <row r="2904" spans="1:37" s="91" customFormat="1" x14ac:dyDescent="0.3">
      <c r="A2904" s="91" t="str">
        <f t="shared" si="72"/>
        <v>SDGbaseTRAv2_UrbAS_IRTv3TINSXhhd-6</v>
      </c>
      <c r="B2904" s="92" t="s">
        <v>221</v>
      </c>
      <c r="C2904" s="93" t="s">
        <v>287</v>
      </c>
      <c r="D2904" s="94" t="s">
        <v>94</v>
      </c>
      <c r="E2904" s="91" t="s">
        <v>90</v>
      </c>
      <c r="F2904" s="91">
        <v>0.05</v>
      </c>
      <c r="G2904" s="91">
        <v>0.05</v>
      </c>
      <c r="H2904" s="91">
        <v>0.05</v>
      </c>
      <c r="I2904" s="91">
        <v>0.06</v>
      </c>
      <c r="J2904" s="91">
        <v>0.06</v>
      </c>
      <c r="K2904" s="91">
        <v>0.06</v>
      </c>
      <c r="L2904" s="91">
        <v>0.06</v>
      </c>
      <c r="M2904" s="91">
        <v>0.06</v>
      </c>
      <c r="N2904" s="91">
        <v>0.06</v>
      </c>
      <c r="O2904" s="91">
        <v>0.06</v>
      </c>
      <c r="P2904" s="91">
        <v>0.06</v>
      </c>
      <c r="Q2904" s="91">
        <v>0.06</v>
      </c>
      <c r="R2904" s="91">
        <v>0.06</v>
      </c>
      <c r="S2904" s="91">
        <v>0.06</v>
      </c>
      <c r="T2904" s="91">
        <v>0.06</v>
      </c>
      <c r="U2904" s="91">
        <v>0.06</v>
      </c>
      <c r="V2904" s="91">
        <v>0.06</v>
      </c>
      <c r="W2904" s="91">
        <v>0.06</v>
      </c>
      <c r="X2904" s="91">
        <v>0.05</v>
      </c>
      <c r="Y2904" s="91">
        <v>0.05</v>
      </c>
      <c r="Z2904" s="91">
        <v>0.05</v>
      </c>
      <c r="AA2904" s="91">
        <v>0.05</v>
      </c>
      <c r="AB2904" s="91">
        <v>0.05</v>
      </c>
      <c r="AC2904" s="91">
        <v>0.05</v>
      </c>
      <c r="AD2904" s="91">
        <v>0.05</v>
      </c>
      <c r="AE2904" s="91">
        <v>0.05</v>
      </c>
      <c r="AF2904" s="91">
        <v>0.05</v>
      </c>
      <c r="AG2904" s="91">
        <v>0.05</v>
      </c>
      <c r="AH2904" s="91">
        <v>0.05</v>
      </c>
      <c r="AI2904" s="91">
        <v>0.05</v>
      </c>
      <c r="AJ2904" s="91">
        <v>0.05</v>
      </c>
      <c r="AK2904" s="91">
        <v>0.05</v>
      </c>
    </row>
    <row r="2905" spans="1:37" s="91" customFormat="1" x14ac:dyDescent="0.3">
      <c r="A2905" s="91" t="str">
        <f t="shared" si="72"/>
        <v>SDGbaseTRAv2_UrbAS_IRTv3TINSXhhd-7</v>
      </c>
      <c r="B2905" s="92" t="s">
        <v>221</v>
      </c>
      <c r="C2905" s="93" t="s">
        <v>287</v>
      </c>
      <c r="D2905" s="94" t="s">
        <v>94</v>
      </c>
      <c r="E2905" s="91" t="s">
        <v>91</v>
      </c>
      <c r="F2905" s="91">
        <v>0.08</v>
      </c>
      <c r="G2905" s="91">
        <v>0.09</v>
      </c>
      <c r="H2905" s="91">
        <v>0.09</v>
      </c>
      <c r="I2905" s="91">
        <v>0.09</v>
      </c>
      <c r="J2905" s="91">
        <v>0.1</v>
      </c>
      <c r="K2905" s="91">
        <v>0.1</v>
      </c>
      <c r="L2905" s="91">
        <v>0.1</v>
      </c>
      <c r="M2905" s="91">
        <v>0.1</v>
      </c>
      <c r="N2905" s="91">
        <v>0.1</v>
      </c>
      <c r="O2905" s="91">
        <v>0.1</v>
      </c>
      <c r="P2905" s="91">
        <v>0.1</v>
      </c>
      <c r="Q2905" s="91">
        <v>0.1</v>
      </c>
      <c r="R2905" s="91">
        <v>0.1</v>
      </c>
      <c r="S2905" s="91">
        <v>0.1</v>
      </c>
      <c r="T2905" s="91">
        <v>0.09</v>
      </c>
      <c r="U2905" s="91">
        <v>0.09</v>
      </c>
      <c r="V2905" s="91">
        <v>0.09</v>
      </c>
      <c r="W2905" s="91">
        <v>0.09</v>
      </c>
      <c r="X2905" s="91">
        <v>0.09</v>
      </c>
      <c r="Y2905" s="91">
        <v>0.09</v>
      </c>
      <c r="Z2905" s="91">
        <v>0.08</v>
      </c>
      <c r="AA2905" s="91">
        <v>0.08</v>
      </c>
      <c r="AB2905" s="91">
        <v>0.08</v>
      </c>
      <c r="AC2905" s="91">
        <v>0.08</v>
      </c>
      <c r="AD2905" s="91">
        <v>0.08</v>
      </c>
      <c r="AE2905" s="91">
        <v>0.08</v>
      </c>
      <c r="AF2905" s="91">
        <v>0.08</v>
      </c>
      <c r="AG2905" s="91">
        <v>0.08</v>
      </c>
      <c r="AH2905" s="91">
        <v>0.08</v>
      </c>
      <c r="AI2905" s="91">
        <v>0.08</v>
      </c>
      <c r="AJ2905" s="91">
        <v>0.08</v>
      </c>
      <c r="AK2905" s="91">
        <v>0.09</v>
      </c>
    </row>
    <row r="2906" spans="1:37" s="91" customFormat="1" x14ac:dyDescent="0.3">
      <c r="A2906" s="91" t="str">
        <f t="shared" si="72"/>
        <v>SDGbaseTRAv2_UrbAS_IRTv3TINSXhhd-8</v>
      </c>
      <c r="B2906" s="92" t="s">
        <v>221</v>
      </c>
      <c r="C2906" s="93" t="s">
        <v>287</v>
      </c>
      <c r="D2906" s="94" t="s">
        <v>94</v>
      </c>
      <c r="E2906" s="91" t="s">
        <v>92</v>
      </c>
      <c r="F2906" s="91">
        <v>0.15</v>
      </c>
      <c r="G2906" s="91">
        <v>0.16</v>
      </c>
      <c r="H2906" s="91">
        <v>0.15</v>
      </c>
      <c r="I2906" s="91">
        <v>0.16</v>
      </c>
      <c r="J2906" s="91">
        <v>0.17</v>
      </c>
      <c r="K2906" s="91">
        <v>0.17</v>
      </c>
      <c r="L2906" s="91">
        <v>0.17</v>
      </c>
      <c r="M2906" s="91">
        <v>0.17</v>
      </c>
      <c r="N2906" s="91">
        <v>0.18</v>
      </c>
      <c r="O2906" s="91">
        <v>0.18</v>
      </c>
      <c r="P2906" s="91">
        <v>0.18</v>
      </c>
      <c r="Q2906" s="91">
        <v>0.18</v>
      </c>
      <c r="R2906" s="91">
        <v>0.18</v>
      </c>
      <c r="S2906" s="91">
        <v>0.17</v>
      </c>
      <c r="T2906" s="91">
        <v>0.17</v>
      </c>
      <c r="U2906" s="91">
        <v>0.17</v>
      </c>
      <c r="V2906" s="91">
        <v>0.16</v>
      </c>
      <c r="W2906" s="91">
        <v>0.16</v>
      </c>
      <c r="X2906" s="91">
        <v>0.16</v>
      </c>
      <c r="Y2906" s="91">
        <v>0.16</v>
      </c>
      <c r="Z2906" s="91">
        <v>0.15</v>
      </c>
      <c r="AA2906" s="91">
        <v>0.15</v>
      </c>
      <c r="AB2906" s="91">
        <v>0.15</v>
      </c>
      <c r="AC2906" s="91">
        <v>0.15</v>
      </c>
      <c r="AD2906" s="91">
        <v>0.15</v>
      </c>
      <c r="AE2906" s="91">
        <v>0.15</v>
      </c>
      <c r="AF2906" s="91">
        <v>0.15</v>
      </c>
      <c r="AG2906" s="91">
        <v>0.15</v>
      </c>
      <c r="AH2906" s="91">
        <v>0.15</v>
      </c>
      <c r="AI2906" s="91">
        <v>0.15</v>
      </c>
      <c r="AJ2906" s="91">
        <v>0.15</v>
      </c>
      <c r="AK2906" s="91">
        <v>0.16</v>
      </c>
    </row>
    <row r="2907" spans="1:37" s="91" customFormat="1" x14ac:dyDescent="0.3">
      <c r="A2907" s="91" t="str">
        <f t="shared" si="72"/>
        <v>SDGbaseTRAv2_UrbAS_IRTv3TINSXhhd-9</v>
      </c>
      <c r="B2907" s="92" t="s">
        <v>221</v>
      </c>
      <c r="C2907" s="93" t="s">
        <v>287</v>
      </c>
      <c r="D2907" s="94" t="s">
        <v>94</v>
      </c>
      <c r="E2907" s="91" t="s">
        <v>93</v>
      </c>
      <c r="F2907" s="91">
        <v>0.2</v>
      </c>
      <c r="G2907" s="91">
        <v>0.21</v>
      </c>
      <c r="H2907" s="91">
        <v>0.21</v>
      </c>
      <c r="I2907" s="91">
        <v>0.22</v>
      </c>
      <c r="J2907" s="91">
        <v>0.23</v>
      </c>
      <c r="K2907" s="91">
        <v>0.23</v>
      </c>
      <c r="L2907" s="91">
        <v>0.23</v>
      </c>
      <c r="M2907" s="91">
        <v>0.23</v>
      </c>
      <c r="N2907" s="91">
        <v>0.23</v>
      </c>
      <c r="O2907" s="91">
        <v>0.24</v>
      </c>
      <c r="P2907" s="91">
        <v>0.24</v>
      </c>
      <c r="Q2907" s="91">
        <v>0.24</v>
      </c>
      <c r="R2907" s="91">
        <v>0.23</v>
      </c>
      <c r="S2907" s="91">
        <v>0.23</v>
      </c>
      <c r="T2907" s="91">
        <v>0.23</v>
      </c>
      <c r="U2907" s="91">
        <v>0.22</v>
      </c>
      <c r="V2907" s="91">
        <v>0.22</v>
      </c>
      <c r="W2907" s="91">
        <v>0.21</v>
      </c>
      <c r="X2907" s="91">
        <v>0.21</v>
      </c>
      <c r="Y2907" s="91">
        <v>0.21</v>
      </c>
      <c r="Z2907" s="91">
        <v>0.2</v>
      </c>
      <c r="AA2907" s="91">
        <v>0.2</v>
      </c>
      <c r="AB2907" s="91">
        <v>0.2</v>
      </c>
      <c r="AC2907" s="91">
        <v>0.2</v>
      </c>
      <c r="AD2907" s="91">
        <v>0.2</v>
      </c>
      <c r="AE2907" s="91">
        <v>0.2</v>
      </c>
      <c r="AF2907" s="91">
        <v>0.19</v>
      </c>
      <c r="AG2907" s="91">
        <v>0.19</v>
      </c>
      <c r="AH2907" s="91">
        <v>0.19</v>
      </c>
      <c r="AI2907" s="91">
        <v>0.2</v>
      </c>
      <c r="AJ2907" s="91">
        <v>0.2</v>
      </c>
      <c r="AK2907" s="91">
        <v>0.21</v>
      </c>
    </row>
    <row r="2908" spans="1:37" s="91" customFormat="1" x14ac:dyDescent="0.3">
      <c r="A2908" s="91" t="str">
        <f t="shared" si="72"/>
        <v>SDGbaseTRAv2_UrbAS_IRTv3MPSXent-n</v>
      </c>
      <c r="B2908" s="92" t="s">
        <v>221</v>
      </c>
      <c r="C2908" s="93" t="s">
        <v>287</v>
      </c>
      <c r="D2908" s="94" t="s">
        <v>81</v>
      </c>
      <c r="E2908" s="91" t="s">
        <v>82</v>
      </c>
      <c r="F2908" s="91">
        <v>0.44</v>
      </c>
      <c r="G2908" s="91">
        <v>0.44</v>
      </c>
      <c r="H2908" s="91">
        <v>0.44</v>
      </c>
      <c r="I2908" s="91">
        <v>0.44</v>
      </c>
      <c r="J2908" s="91">
        <v>0.44</v>
      </c>
      <c r="K2908" s="91">
        <v>0.44</v>
      </c>
      <c r="L2908" s="91">
        <v>0.44</v>
      </c>
      <c r="M2908" s="91">
        <v>0.44</v>
      </c>
      <c r="N2908" s="91">
        <v>0.44</v>
      </c>
      <c r="O2908" s="91">
        <v>0.44</v>
      </c>
      <c r="P2908" s="91">
        <v>0.44</v>
      </c>
      <c r="Q2908" s="91">
        <v>0.44</v>
      </c>
      <c r="R2908" s="91">
        <v>0.44</v>
      </c>
      <c r="S2908" s="91">
        <v>0.44</v>
      </c>
      <c r="T2908" s="91">
        <v>0.44</v>
      </c>
      <c r="U2908" s="91">
        <v>0.44</v>
      </c>
      <c r="V2908" s="91">
        <v>0.44</v>
      </c>
      <c r="W2908" s="91">
        <v>0.44</v>
      </c>
      <c r="X2908" s="91">
        <v>0.44</v>
      </c>
      <c r="Y2908" s="91">
        <v>0.44</v>
      </c>
      <c r="Z2908" s="91">
        <v>0.44</v>
      </c>
      <c r="AA2908" s="91">
        <v>0.44</v>
      </c>
      <c r="AB2908" s="91">
        <v>0.44</v>
      </c>
      <c r="AC2908" s="91">
        <v>0.44</v>
      </c>
      <c r="AD2908" s="91">
        <v>0.44</v>
      </c>
      <c r="AE2908" s="91">
        <v>0.44</v>
      </c>
      <c r="AF2908" s="91">
        <v>0.44</v>
      </c>
      <c r="AG2908" s="91">
        <v>0.44</v>
      </c>
      <c r="AH2908" s="91">
        <v>0.44</v>
      </c>
      <c r="AI2908" s="91">
        <v>0.44</v>
      </c>
      <c r="AJ2908" s="91">
        <v>0.44</v>
      </c>
      <c r="AK2908" s="91">
        <v>0.44</v>
      </c>
    </row>
    <row r="2909" spans="1:37" s="91" customFormat="1" x14ac:dyDescent="0.3">
      <c r="A2909" s="91" t="str">
        <f t="shared" si="72"/>
        <v>SDGbaseTRAv2_UrbAS_IRTv3MPSXent-e</v>
      </c>
      <c r="B2909" s="92" t="s">
        <v>221</v>
      </c>
      <c r="C2909" s="93" t="s">
        <v>287</v>
      </c>
      <c r="D2909" s="94" t="s">
        <v>81</v>
      </c>
      <c r="E2909" s="91" t="s">
        <v>83</v>
      </c>
      <c r="F2909" s="91">
        <v>1</v>
      </c>
      <c r="G2909" s="91">
        <v>1</v>
      </c>
      <c r="H2909" s="91">
        <v>1</v>
      </c>
      <c r="I2909" s="91">
        <v>1</v>
      </c>
      <c r="J2909" s="91">
        <v>1</v>
      </c>
      <c r="K2909" s="91">
        <v>1</v>
      </c>
      <c r="L2909" s="91">
        <v>1</v>
      </c>
      <c r="M2909" s="91">
        <v>1</v>
      </c>
      <c r="N2909" s="91">
        <v>1</v>
      </c>
      <c r="O2909" s="91">
        <v>1</v>
      </c>
      <c r="P2909" s="91">
        <v>1</v>
      </c>
      <c r="Q2909" s="91">
        <v>1</v>
      </c>
      <c r="R2909" s="91">
        <v>1</v>
      </c>
      <c r="S2909" s="91">
        <v>1</v>
      </c>
      <c r="T2909" s="91">
        <v>1</v>
      </c>
      <c r="U2909" s="91">
        <v>1</v>
      </c>
      <c r="V2909" s="91">
        <v>1</v>
      </c>
      <c r="W2909" s="91">
        <v>1</v>
      </c>
      <c r="X2909" s="91">
        <v>1</v>
      </c>
      <c r="Y2909" s="91">
        <v>1</v>
      </c>
      <c r="Z2909" s="91">
        <v>1</v>
      </c>
      <c r="AA2909" s="91">
        <v>1</v>
      </c>
      <c r="AB2909" s="91">
        <v>1</v>
      </c>
      <c r="AC2909" s="91">
        <v>1</v>
      </c>
      <c r="AD2909" s="91">
        <v>1</v>
      </c>
      <c r="AE2909" s="91">
        <v>1</v>
      </c>
      <c r="AF2909" s="91">
        <v>1</v>
      </c>
      <c r="AG2909" s="91">
        <v>1</v>
      </c>
      <c r="AH2909" s="91">
        <v>1</v>
      </c>
      <c r="AI2909" s="91">
        <v>1</v>
      </c>
      <c r="AJ2909" s="91">
        <v>1</v>
      </c>
      <c r="AK2909" s="91">
        <v>1</v>
      </c>
    </row>
    <row r="2910" spans="1:37" s="91" customFormat="1" x14ac:dyDescent="0.3">
      <c r="A2910" s="91" t="str">
        <f t="shared" si="72"/>
        <v>SDGbaseTRAv2_UrbAS_IRTv3MPSXhhd-0</v>
      </c>
      <c r="B2910" s="92" t="s">
        <v>221</v>
      </c>
      <c r="C2910" s="93" t="s">
        <v>287</v>
      </c>
      <c r="D2910" s="94" t="s">
        <v>81</v>
      </c>
      <c r="E2910" s="91" t="s">
        <v>84</v>
      </c>
      <c r="F2910" s="91">
        <v>0</v>
      </c>
      <c r="G2910" s="91">
        <v>0</v>
      </c>
      <c r="H2910" s="91">
        <v>0</v>
      </c>
      <c r="I2910" s="91">
        <v>0</v>
      </c>
      <c r="J2910" s="91">
        <v>0</v>
      </c>
      <c r="K2910" s="91">
        <v>0</v>
      </c>
      <c r="L2910" s="91">
        <v>0</v>
      </c>
      <c r="M2910" s="91">
        <v>0</v>
      </c>
      <c r="N2910" s="91">
        <v>0</v>
      </c>
      <c r="O2910" s="91">
        <v>0</v>
      </c>
      <c r="P2910" s="91">
        <v>0</v>
      </c>
      <c r="Q2910" s="91">
        <v>0</v>
      </c>
      <c r="R2910" s="91">
        <v>0.01</v>
      </c>
      <c r="S2910" s="91">
        <v>0.01</v>
      </c>
      <c r="T2910" s="91">
        <v>0.01</v>
      </c>
      <c r="U2910" s="91">
        <v>0.01</v>
      </c>
      <c r="V2910" s="91">
        <v>0.01</v>
      </c>
      <c r="W2910" s="91">
        <v>0.01</v>
      </c>
      <c r="X2910" s="91">
        <v>0.01</v>
      </c>
      <c r="Y2910" s="91">
        <v>0.01</v>
      </c>
      <c r="Z2910" s="91">
        <v>0.01</v>
      </c>
      <c r="AA2910" s="91">
        <v>0.01</v>
      </c>
      <c r="AB2910" s="91">
        <v>0.01</v>
      </c>
      <c r="AC2910" s="91">
        <v>0.01</v>
      </c>
      <c r="AD2910" s="91">
        <v>0.01</v>
      </c>
      <c r="AE2910" s="91">
        <v>0.01</v>
      </c>
      <c r="AF2910" s="91">
        <v>0.01</v>
      </c>
      <c r="AG2910" s="91">
        <v>0.01</v>
      </c>
      <c r="AH2910" s="91">
        <v>0</v>
      </c>
      <c r="AI2910" s="91">
        <v>0</v>
      </c>
      <c r="AJ2910" s="91">
        <v>-0.01</v>
      </c>
      <c r="AK2910" s="91">
        <v>-0.01</v>
      </c>
    </row>
    <row r="2911" spans="1:37" s="91" customFormat="1" x14ac:dyDescent="0.3">
      <c r="A2911" s="91" t="str">
        <f t="shared" si="72"/>
        <v>SDGbaseTRAv2_UrbAS_IRTv3MPSXhhd-1</v>
      </c>
      <c r="B2911" s="92" t="s">
        <v>221</v>
      </c>
      <c r="C2911" s="93" t="s">
        <v>287</v>
      </c>
      <c r="D2911" s="94" t="s">
        <v>81</v>
      </c>
      <c r="E2911" s="91" t="s">
        <v>85</v>
      </c>
      <c r="F2911" s="91">
        <v>0</v>
      </c>
      <c r="G2911" s="91">
        <v>0</v>
      </c>
      <c r="H2911" s="91">
        <v>0</v>
      </c>
      <c r="I2911" s="91">
        <v>0</v>
      </c>
      <c r="J2911" s="91">
        <v>0</v>
      </c>
      <c r="K2911" s="91">
        <v>0</v>
      </c>
      <c r="L2911" s="91">
        <v>0</v>
      </c>
      <c r="M2911" s="91">
        <v>0</v>
      </c>
      <c r="N2911" s="91">
        <v>0</v>
      </c>
      <c r="O2911" s="91">
        <v>0</v>
      </c>
      <c r="P2911" s="91">
        <v>0</v>
      </c>
      <c r="Q2911" s="91">
        <v>0</v>
      </c>
      <c r="R2911" s="91">
        <v>0.01</v>
      </c>
      <c r="S2911" s="91">
        <v>0.01</v>
      </c>
      <c r="T2911" s="91">
        <v>0.01</v>
      </c>
      <c r="U2911" s="91">
        <v>0.01</v>
      </c>
      <c r="V2911" s="91">
        <v>0.01</v>
      </c>
      <c r="W2911" s="91">
        <v>0.01</v>
      </c>
      <c r="X2911" s="91">
        <v>0.01</v>
      </c>
      <c r="Y2911" s="91">
        <v>0.01</v>
      </c>
      <c r="Z2911" s="91">
        <v>0.01</v>
      </c>
      <c r="AA2911" s="91">
        <v>0.01</v>
      </c>
      <c r="AB2911" s="91">
        <v>0.01</v>
      </c>
      <c r="AC2911" s="91">
        <v>0.01</v>
      </c>
      <c r="AD2911" s="91">
        <v>0.01</v>
      </c>
      <c r="AE2911" s="91">
        <v>0.01</v>
      </c>
      <c r="AF2911" s="91">
        <v>0.01</v>
      </c>
      <c r="AG2911" s="91">
        <v>0.01</v>
      </c>
      <c r="AH2911" s="91">
        <v>0</v>
      </c>
      <c r="AI2911" s="91">
        <v>0</v>
      </c>
      <c r="AJ2911" s="91">
        <v>-0.01</v>
      </c>
      <c r="AK2911" s="91">
        <v>-0.01</v>
      </c>
    </row>
    <row r="2912" spans="1:37" s="91" customFormat="1" x14ac:dyDescent="0.3">
      <c r="A2912" s="91" t="str">
        <f t="shared" si="72"/>
        <v>SDGbaseTRAv2_UrbAS_IRTv3MPSXhhd-2</v>
      </c>
      <c r="B2912" s="92" t="s">
        <v>221</v>
      </c>
      <c r="C2912" s="93" t="s">
        <v>287</v>
      </c>
      <c r="D2912" s="94" t="s">
        <v>81</v>
      </c>
      <c r="E2912" s="91" t="s">
        <v>86</v>
      </c>
      <c r="F2912" s="91">
        <v>0</v>
      </c>
      <c r="G2912" s="91">
        <v>0</v>
      </c>
      <c r="H2912" s="91">
        <v>0</v>
      </c>
      <c r="I2912" s="91">
        <v>0</v>
      </c>
      <c r="J2912" s="91">
        <v>0</v>
      </c>
      <c r="K2912" s="91">
        <v>0</v>
      </c>
      <c r="L2912" s="91">
        <v>0</v>
      </c>
      <c r="M2912" s="91">
        <v>0</v>
      </c>
      <c r="N2912" s="91">
        <v>0</v>
      </c>
      <c r="O2912" s="91">
        <v>0</v>
      </c>
      <c r="P2912" s="91">
        <v>0</v>
      </c>
      <c r="Q2912" s="91">
        <v>0.01</v>
      </c>
      <c r="R2912" s="91">
        <v>0.01</v>
      </c>
      <c r="S2912" s="91">
        <v>0.01</v>
      </c>
      <c r="T2912" s="91">
        <v>0.01</v>
      </c>
      <c r="U2912" s="91">
        <v>0.01</v>
      </c>
      <c r="V2912" s="91">
        <v>0.01</v>
      </c>
      <c r="W2912" s="91">
        <v>0.01</v>
      </c>
      <c r="X2912" s="91">
        <v>0.01</v>
      </c>
      <c r="Y2912" s="91">
        <v>0.01</v>
      </c>
      <c r="Z2912" s="91">
        <v>0.01</v>
      </c>
      <c r="AA2912" s="91">
        <v>0.01</v>
      </c>
      <c r="AB2912" s="91">
        <v>0.01</v>
      </c>
      <c r="AC2912" s="91">
        <v>0.01</v>
      </c>
      <c r="AD2912" s="91">
        <v>0.01</v>
      </c>
      <c r="AE2912" s="91">
        <v>0.01</v>
      </c>
      <c r="AF2912" s="91">
        <v>0.01</v>
      </c>
      <c r="AG2912" s="91">
        <v>0.01</v>
      </c>
      <c r="AH2912" s="91">
        <v>0</v>
      </c>
      <c r="AI2912" s="91">
        <v>0</v>
      </c>
      <c r="AJ2912" s="91">
        <v>-0.01</v>
      </c>
      <c r="AK2912" s="91">
        <v>-0.01</v>
      </c>
    </row>
    <row r="2913" spans="1:37" s="91" customFormat="1" x14ac:dyDescent="0.3">
      <c r="A2913" s="91" t="str">
        <f t="shared" si="72"/>
        <v>SDGbaseTRAv2_UrbAS_IRTv3MPSXhhd-3</v>
      </c>
      <c r="B2913" s="92" t="s">
        <v>221</v>
      </c>
      <c r="C2913" s="93" t="s">
        <v>287</v>
      </c>
      <c r="D2913" s="94" t="s">
        <v>81</v>
      </c>
      <c r="E2913" s="91" t="s">
        <v>87</v>
      </c>
      <c r="F2913" s="91">
        <v>0</v>
      </c>
      <c r="G2913" s="91">
        <v>0</v>
      </c>
      <c r="H2913" s="91">
        <v>0</v>
      </c>
      <c r="I2913" s="91">
        <v>0</v>
      </c>
      <c r="J2913" s="91">
        <v>0</v>
      </c>
      <c r="K2913" s="91">
        <v>0</v>
      </c>
      <c r="L2913" s="91">
        <v>0</v>
      </c>
      <c r="M2913" s="91">
        <v>0</v>
      </c>
      <c r="N2913" s="91">
        <v>0.01</v>
      </c>
      <c r="O2913" s="91">
        <v>0.01</v>
      </c>
      <c r="P2913" s="91">
        <v>0.01</v>
      </c>
      <c r="Q2913" s="91">
        <v>0.01</v>
      </c>
      <c r="R2913" s="91">
        <v>0.01</v>
      </c>
      <c r="S2913" s="91">
        <v>0.01</v>
      </c>
      <c r="T2913" s="91">
        <v>0.01</v>
      </c>
      <c r="U2913" s="91">
        <v>0.01</v>
      </c>
      <c r="V2913" s="91">
        <v>0.01</v>
      </c>
      <c r="W2913" s="91">
        <v>0.01</v>
      </c>
      <c r="X2913" s="91">
        <v>0.01</v>
      </c>
      <c r="Y2913" s="91">
        <v>0.01</v>
      </c>
      <c r="Z2913" s="91">
        <v>0.01</v>
      </c>
      <c r="AA2913" s="91">
        <v>0.01</v>
      </c>
      <c r="AB2913" s="91">
        <v>0.01</v>
      </c>
      <c r="AC2913" s="91">
        <v>0.01</v>
      </c>
      <c r="AD2913" s="91">
        <v>0.01</v>
      </c>
      <c r="AE2913" s="91">
        <v>0.01</v>
      </c>
      <c r="AF2913" s="91">
        <v>0.01</v>
      </c>
      <c r="AG2913" s="91">
        <v>0.01</v>
      </c>
      <c r="AH2913" s="91">
        <v>0</v>
      </c>
      <c r="AI2913" s="91">
        <v>0</v>
      </c>
      <c r="AJ2913" s="91">
        <v>-0.01</v>
      </c>
      <c r="AK2913" s="91">
        <v>-0.01</v>
      </c>
    </row>
    <row r="2914" spans="1:37" s="91" customFormat="1" x14ac:dyDescent="0.3">
      <c r="A2914" s="91" t="str">
        <f t="shared" si="72"/>
        <v>SDGbaseTRAv2_UrbAS_IRTv3MPSXhhd-4</v>
      </c>
      <c r="B2914" s="92" t="s">
        <v>221</v>
      </c>
      <c r="C2914" s="93" t="s">
        <v>287</v>
      </c>
      <c r="D2914" s="94" t="s">
        <v>81</v>
      </c>
      <c r="E2914" s="91" t="s">
        <v>88</v>
      </c>
      <c r="F2914" s="91">
        <v>0</v>
      </c>
      <c r="G2914" s="91">
        <v>0</v>
      </c>
      <c r="H2914" s="91">
        <v>0</v>
      </c>
      <c r="I2914" s="91">
        <v>0</v>
      </c>
      <c r="J2914" s="91">
        <v>0</v>
      </c>
      <c r="K2914" s="91">
        <v>0</v>
      </c>
      <c r="L2914" s="91">
        <v>0</v>
      </c>
      <c r="M2914" s="91">
        <v>0.01</v>
      </c>
      <c r="N2914" s="91">
        <v>0.01</v>
      </c>
      <c r="O2914" s="91">
        <v>0.01</v>
      </c>
      <c r="P2914" s="91">
        <v>0.01</v>
      </c>
      <c r="Q2914" s="91">
        <v>0.01</v>
      </c>
      <c r="R2914" s="91">
        <v>0.01</v>
      </c>
      <c r="S2914" s="91">
        <v>0.01</v>
      </c>
      <c r="T2914" s="91">
        <v>0.01</v>
      </c>
      <c r="U2914" s="91">
        <v>0.01</v>
      </c>
      <c r="V2914" s="91">
        <v>0.01</v>
      </c>
      <c r="W2914" s="91">
        <v>0.01</v>
      </c>
      <c r="X2914" s="91">
        <v>0.01</v>
      </c>
      <c r="Y2914" s="91">
        <v>0.01</v>
      </c>
      <c r="Z2914" s="91">
        <v>0.01</v>
      </c>
      <c r="AA2914" s="91">
        <v>0.01</v>
      </c>
      <c r="AB2914" s="91">
        <v>0.01</v>
      </c>
      <c r="AC2914" s="91">
        <v>0.01</v>
      </c>
      <c r="AD2914" s="91">
        <v>0.01</v>
      </c>
      <c r="AE2914" s="91">
        <v>0.01</v>
      </c>
      <c r="AF2914" s="91">
        <v>0.01</v>
      </c>
      <c r="AG2914" s="91">
        <v>0.01</v>
      </c>
      <c r="AH2914" s="91">
        <v>0</v>
      </c>
      <c r="AI2914" s="91">
        <v>0</v>
      </c>
      <c r="AJ2914" s="91">
        <v>-0.01</v>
      </c>
      <c r="AK2914" s="91">
        <v>-0.01</v>
      </c>
    </row>
    <row r="2915" spans="1:37" s="91" customFormat="1" x14ac:dyDescent="0.3">
      <c r="A2915" s="91" t="str">
        <f t="shared" si="72"/>
        <v>SDGbaseTRAv2_UrbAS_IRTv3MPSXhhd-5</v>
      </c>
      <c r="B2915" s="92" t="s">
        <v>221</v>
      </c>
      <c r="C2915" s="93" t="s">
        <v>287</v>
      </c>
      <c r="D2915" s="94" t="s">
        <v>81</v>
      </c>
      <c r="E2915" s="91" t="s">
        <v>89</v>
      </c>
      <c r="F2915" s="91">
        <v>0</v>
      </c>
      <c r="G2915" s="91">
        <v>0</v>
      </c>
      <c r="H2915" s="91">
        <v>0</v>
      </c>
      <c r="I2915" s="91">
        <v>0</v>
      </c>
      <c r="J2915" s="91">
        <v>0</v>
      </c>
      <c r="K2915" s="91">
        <v>0</v>
      </c>
      <c r="L2915" s="91">
        <v>0</v>
      </c>
      <c r="M2915" s="91">
        <v>0.01</v>
      </c>
      <c r="N2915" s="91">
        <v>0.01</v>
      </c>
      <c r="O2915" s="91">
        <v>0.01</v>
      </c>
      <c r="P2915" s="91">
        <v>0.01</v>
      </c>
      <c r="Q2915" s="91">
        <v>0.01</v>
      </c>
      <c r="R2915" s="91">
        <v>0.01</v>
      </c>
      <c r="S2915" s="91">
        <v>0.01</v>
      </c>
      <c r="T2915" s="91">
        <v>0.01</v>
      </c>
      <c r="U2915" s="91">
        <v>0.01</v>
      </c>
      <c r="V2915" s="91">
        <v>0.01</v>
      </c>
      <c r="W2915" s="91">
        <v>0.01</v>
      </c>
      <c r="X2915" s="91">
        <v>0.01</v>
      </c>
      <c r="Y2915" s="91">
        <v>0.01</v>
      </c>
      <c r="Z2915" s="91">
        <v>0.01</v>
      </c>
      <c r="AA2915" s="91">
        <v>0.01</v>
      </c>
      <c r="AB2915" s="91">
        <v>0.01</v>
      </c>
      <c r="AC2915" s="91">
        <v>0.01</v>
      </c>
      <c r="AD2915" s="91">
        <v>0.01</v>
      </c>
      <c r="AE2915" s="91">
        <v>0.01</v>
      </c>
      <c r="AF2915" s="91">
        <v>0.01</v>
      </c>
      <c r="AG2915" s="91">
        <v>0.01</v>
      </c>
      <c r="AH2915" s="91">
        <v>0</v>
      </c>
      <c r="AI2915" s="91">
        <v>0</v>
      </c>
      <c r="AJ2915" s="91">
        <v>-0.01</v>
      </c>
      <c r="AK2915" s="91">
        <v>-0.01</v>
      </c>
    </row>
    <row r="2916" spans="1:37" s="91" customFormat="1" x14ac:dyDescent="0.3">
      <c r="A2916" s="91" t="str">
        <f t="shared" si="72"/>
        <v>SDGbaseTRAv2_UrbAS_IRTv3MPSXhhd-6</v>
      </c>
      <c r="B2916" s="92" t="s">
        <v>221</v>
      </c>
      <c r="C2916" s="93" t="s">
        <v>287</v>
      </c>
      <c r="D2916" s="94" t="s">
        <v>81</v>
      </c>
      <c r="E2916" s="91" t="s">
        <v>90</v>
      </c>
      <c r="F2916" s="91">
        <v>0</v>
      </c>
      <c r="G2916" s="91">
        <v>0</v>
      </c>
      <c r="H2916" s="91">
        <v>0</v>
      </c>
      <c r="I2916" s="91">
        <v>0</v>
      </c>
      <c r="J2916" s="91">
        <v>0</v>
      </c>
      <c r="K2916" s="91">
        <v>0</v>
      </c>
      <c r="L2916" s="91">
        <v>0</v>
      </c>
      <c r="M2916" s="91">
        <v>0.01</v>
      </c>
      <c r="N2916" s="91">
        <v>0.01</v>
      </c>
      <c r="O2916" s="91">
        <v>0.01</v>
      </c>
      <c r="P2916" s="91">
        <v>0.01</v>
      </c>
      <c r="Q2916" s="91">
        <v>0.01</v>
      </c>
      <c r="R2916" s="91">
        <v>0.01</v>
      </c>
      <c r="S2916" s="91">
        <v>0.01</v>
      </c>
      <c r="T2916" s="91">
        <v>0.01</v>
      </c>
      <c r="U2916" s="91">
        <v>0.01</v>
      </c>
      <c r="V2916" s="91">
        <v>0.01</v>
      </c>
      <c r="W2916" s="91">
        <v>0.01</v>
      </c>
      <c r="X2916" s="91">
        <v>0.01</v>
      </c>
      <c r="Y2916" s="91">
        <v>0.01</v>
      </c>
      <c r="Z2916" s="91">
        <v>0.01</v>
      </c>
      <c r="AA2916" s="91">
        <v>0.01</v>
      </c>
      <c r="AB2916" s="91">
        <v>0.01</v>
      </c>
      <c r="AC2916" s="91">
        <v>0.01</v>
      </c>
      <c r="AD2916" s="91">
        <v>0.01</v>
      </c>
      <c r="AE2916" s="91">
        <v>0.01</v>
      </c>
      <c r="AF2916" s="91">
        <v>0.01</v>
      </c>
      <c r="AG2916" s="91">
        <v>0.01</v>
      </c>
      <c r="AH2916" s="91">
        <v>0</v>
      </c>
      <c r="AI2916" s="91">
        <v>0</v>
      </c>
      <c r="AJ2916" s="91">
        <v>-0.01</v>
      </c>
      <c r="AK2916" s="91">
        <v>-0.01</v>
      </c>
    </row>
    <row r="2917" spans="1:37" s="91" customFormat="1" x14ac:dyDescent="0.3">
      <c r="A2917" s="91" t="str">
        <f t="shared" si="72"/>
        <v>SDGbaseTRAv2_UrbAS_IRTv3MPSXhhd-7</v>
      </c>
      <c r="B2917" s="92" t="s">
        <v>221</v>
      </c>
      <c r="C2917" s="93" t="s">
        <v>287</v>
      </c>
      <c r="D2917" s="94" t="s">
        <v>81</v>
      </c>
      <c r="E2917" s="91" t="s">
        <v>91</v>
      </c>
      <c r="F2917" s="91">
        <v>0</v>
      </c>
      <c r="G2917" s="91">
        <v>0</v>
      </c>
      <c r="H2917" s="91">
        <v>0.01</v>
      </c>
      <c r="I2917" s="91">
        <v>0.01</v>
      </c>
      <c r="J2917" s="91">
        <v>0.01</v>
      </c>
      <c r="K2917" s="91">
        <v>0.01</v>
      </c>
      <c r="L2917" s="91">
        <v>0.01</v>
      </c>
      <c r="M2917" s="91">
        <v>0.01</v>
      </c>
      <c r="N2917" s="91">
        <v>0.01</v>
      </c>
      <c r="O2917" s="91">
        <v>0.01</v>
      </c>
      <c r="P2917" s="91">
        <v>0.01</v>
      </c>
      <c r="Q2917" s="91">
        <v>0.01</v>
      </c>
      <c r="R2917" s="91">
        <v>0.01</v>
      </c>
      <c r="S2917" s="91">
        <v>0.01</v>
      </c>
      <c r="T2917" s="91">
        <v>0.01</v>
      </c>
      <c r="U2917" s="91">
        <v>0.01</v>
      </c>
      <c r="V2917" s="91">
        <v>0.01</v>
      </c>
      <c r="W2917" s="91">
        <v>0.01</v>
      </c>
      <c r="X2917" s="91">
        <v>0.01</v>
      </c>
      <c r="Y2917" s="91">
        <v>0.01</v>
      </c>
      <c r="Z2917" s="91">
        <v>0.01</v>
      </c>
      <c r="AA2917" s="91">
        <v>0.01</v>
      </c>
      <c r="AB2917" s="91">
        <v>0.01</v>
      </c>
      <c r="AC2917" s="91">
        <v>0.01</v>
      </c>
      <c r="AD2917" s="91">
        <v>0.01</v>
      </c>
      <c r="AE2917" s="91">
        <v>0.01</v>
      </c>
      <c r="AF2917" s="91">
        <v>0.01</v>
      </c>
      <c r="AG2917" s="91">
        <v>0.01</v>
      </c>
      <c r="AH2917" s="91">
        <v>0</v>
      </c>
      <c r="AI2917" s="91">
        <v>0</v>
      </c>
      <c r="AJ2917" s="91">
        <v>-0.01</v>
      </c>
      <c r="AK2917" s="91">
        <v>-0.01</v>
      </c>
    </row>
    <row r="2918" spans="1:37" s="91" customFormat="1" x14ac:dyDescent="0.3">
      <c r="A2918" s="91" t="str">
        <f t="shared" si="72"/>
        <v>SDGbaseTRAv2_UrbAS_IRTv3MPSXhhd-8</v>
      </c>
      <c r="B2918" s="92" t="s">
        <v>221</v>
      </c>
      <c r="C2918" s="93" t="s">
        <v>287</v>
      </c>
      <c r="D2918" s="94" t="s">
        <v>81</v>
      </c>
      <c r="E2918" s="91" t="s">
        <v>92</v>
      </c>
      <c r="F2918" s="91">
        <v>0.01</v>
      </c>
      <c r="G2918" s="91">
        <v>0.01</v>
      </c>
      <c r="H2918" s="91">
        <v>0.01</v>
      </c>
      <c r="I2918" s="91">
        <v>0.01</v>
      </c>
      <c r="J2918" s="91">
        <v>0.01</v>
      </c>
      <c r="K2918" s="91">
        <v>0.01</v>
      </c>
      <c r="L2918" s="91">
        <v>0.01</v>
      </c>
      <c r="M2918" s="91">
        <v>0.01</v>
      </c>
      <c r="N2918" s="91">
        <v>0.01</v>
      </c>
      <c r="O2918" s="91">
        <v>0.01</v>
      </c>
      <c r="P2918" s="91">
        <v>0.01</v>
      </c>
      <c r="Q2918" s="91">
        <v>0.01</v>
      </c>
      <c r="R2918" s="91">
        <v>0.01</v>
      </c>
      <c r="S2918" s="91">
        <v>0.01</v>
      </c>
      <c r="T2918" s="91">
        <v>0.01</v>
      </c>
      <c r="U2918" s="91">
        <v>0.01</v>
      </c>
      <c r="V2918" s="91">
        <v>0.01</v>
      </c>
      <c r="W2918" s="91">
        <v>0.01</v>
      </c>
      <c r="X2918" s="91">
        <v>0.01</v>
      </c>
      <c r="Y2918" s="91">
        <v>0.01</v>
      </c>
      <c r="Z2918" s="91">
        <v>0.01</v>
      </c>
      <c r="AA2918" s="91">
        <v>0.01</v>
      </c>
      <c r="AB2918" s="91">
        <v>0.01</v>
      </c>
      <c r="AC2918" s="91">
        <v>0.01</v>
      </c>
      <c r="AD2918" s="91">
        <v>0.01</v>
      </c>
      <c r="AE2918" s="91">
        <v>0.01</v>
      </c>
      <c r="AF2918" s="91">
        <v>0.01</v>
      </c>
      <c r="AG2918" s="91">
        <v>0.01</v>
      </c>
      <c r="AH2918" s="91">
        <v>0.01</v>
      </c>
      <c r="AI2918" s="91">
        <v>0</v>
      </c>
      <c r="AJ2918" s="91">
        <v>0</v>
      </c>
      <c r="AK2918" s="91">
        <v>-0.01</v>
      </c>
    </row>
    <row r="2919" spans="1:37" s="91" customFormat="1" x14ac:dyDescent="0.3">
      <c r="A2919" s="91" t="str">
        <f t="shared" si="72"/>
        <v>SDGbaseTRAv2_UrbAS_IRTv3MPSXhhd-9</v>
      </c>
      <c r="B2919" s="92" t="s">
        <v>221</v>
      </c>
      <c r="C2919" s="93" t="s">
        <v>287</v>
      </c>
      <c r="D2919" s="94" t="s">
        <v>81</v>
      </c>
      <c r="E2919" s="91" t="s">
        <v>93</v>
      </c>
      <c r="F2919" s="91">
        <v>0.04</v>
      </c>
      <c r="G2919" s="91">
        <v>0.04</v>
      </c>
      <c r="H2919" s="91">
        <v>0.04</v>
      </c>
      <c r="I2919" s="91">
        <v>0.04</v>
      </c>
      <c r="J2919" s="91">
        <v>0.04</v>
      </c>
      <c r="K2919" s="91">
        <v>0.04</v>
      </c>
      <c r="L2919" s="91">
        <v>0.04</v>
      </c>
      <c r="M2919" s="91">
        <v>0.05</v>
      </c>
      <c r="N2919" s="91">
        <v>0.05</v>
      </c>
      <c r="O2919" s="91">
        <v>0.05</v>
      </c>
      <c r="P2919" s="91">
        <v>0.05</v>
      </c>
      <c r="Q2919" s="91">
        <v>0.05</v>
      </c>
      <c r="R2919" s="91">
        <v>0.05</v>
      </c>
      <c r="S2919" s="91">
        <v>0.05</v>
      </c>
      <c r="T2919" s="91">
        <v>0.05</v>
      </c>
      <c r="U2919" s="91">
        <v>0.05</v>
      </c>
      <c r="V2919" s="91">
        <v>0.05</v>
      </c>
      <c r="W2919" s="91">
        <v>0.05</v>
      </c>
      <c r="X2919" s="91">
        <v>0.05</v>
      </c>
      <c r="Y2919" s="91">
        <v>0.05</v>
      </c>
      <c r="Z2919" s="91">
        <v>0.05</v>
      </c>
      <c r="AA2919" s="91">
        <v>0.05</v>
      </c>
      <c r="AB2919" s="91">
        <v>0.05</v>
      </c>
      <c r="AC2919" s="91">
        <v>0.05</v>
      </c>
      <c r="AD2919" s="91">
        <v>0.05</v>
      </c>
      <c r="AE2919" s="91">
        <v>0.05</v>
      </c>
      <c r="AF2919" s="91">
        <v>0.05</v>
      </c>
      <c r="AG2919" s="91">
        <v>0.05</v>
      </c>
      <c r="AH2919" s="91">
        <v>0.04</v>
      </c>
      <c r="AI2919" s="91">
        <v>0.04</v>
      </c>
      <c r="AJ2919" s="91">
        <v>0.03</v>
      </c>
      <c r="AK2919" s="91">
        <v>0.03</v>
      </c>
    </row>
    <row r="2920" spans="1:37" s="91" customFormat="1" x14ac:dyDescent="0.3">
      <c r="A2920" s="91" t="str">
        <f t="shared" si="72"/>
        <v>SDGbaseTRAv2_UrbAS_IRTv3C_SavingsINSent-n</v>
      </c>
      <c r="B2920" s="92" t="s">
        <v>221</v>
      </c>
      <c r="C2920" s="93" t="s">
        <v>287</v>
      </c>
      <c r="D2920" s="94" t="s">
        <v>96</v>
      </c>
      <c r="E2920" s="91" t="s">
        <v>82</v>
      </c>
      <c r="F2920" s="91">
        <v>634.29</v>
      </c>
      <c r="G2920" s="91">
        <v>578.59</v>
      </c>
      <c r="H2920" s="91">
        <v>603.29</v>
      </c>
      <c r="I2920" s="91">
        <v>609.54</v>
      </c>
      <c r="J2920" s="91">
        <v>612.39</v>
      </c>
      <c r="K2920" s="91">
        <v>624.29999999999995</v>
      </c>
      <c r="L2920" s="91">
        <v>636.82000000000005</v>
      </c>
      <c r="M2920" s="91">
        <v>649.23</v>
      </c>
      <c r="N2920" s="91">
        <v>663.77</v>
      </c>
      <c r="O2920" s="91">
        <v>682.58</v>
      </c>
      <c r="P2920" s="91">
        <v>700.12</v>
      </c>
      <c r="Q2920" s="91">
        <v>716.34</v>
      </c>
      <c r="R2920" s="91">
        <v>744.15</v>
      </c>
      <c r="S2920" s="91">
        <v>768.08</v>
      </c>
      <c r="T2920" s="91">
        <v>793.7</v>
      </c>
      <c r="U2920" s="91">
        <v>824.3</v>
      </c>
      <c r="V2920" s="91">
        <v>853.6</v>
      </c>
      <c r="W2920" s="91">
        <v>883.55</v>
      </c>
      <c r="X2920" s="91">
        <v>914.26</v>
      </c>
      <c r="Y2920" s="91">
        <v>944.24</v>
      </c>
      <c r="Z2920" s="91">
        <v>993.21</v>
      </c>
      <c r="AA2920" s="91">
        <v>1028.3599999999999</v>
      </c>
      <c r="AB2920" s="91">
        <v>1050.8599999999999</v>
      </c>
      <c r="AC2920" s="91">
        <v>1078.43</v>
      </c>
      <c r="AD2920" s="91">
        <v>1111.04</v>
      </c>
      <c r="AE2920" s="91">
        <v>1144.71</v>
      </c>
      <c r="AF2920" s="91">
        <v>1178.9000000000001</v>
      </c>
      <c r="AG2920" s="91">
        <v>1188.96</v>
      </c>
      <c r="AH2920" s="91">
        <v>1198.3399999999999</v>
      </c>
      <c r="AI2920" s="91">
        <v>1201.05</v>
      </c>
      <c r="AJ2920" s="91">
        <v>1196.6300000000001</v>
      </c>
      <c r="AK2920" s="91">
        <v>1186.95</v>
      </c>
    </row>
    <row r="2921" spans="1:37" s="91" customFormat="1" x14ac:dyDescent="0.3">
      <c r="A2921" s="91" t="str">
        <f t="shared" si="72"/>
        <v>SDGbaseTRAv2_UrbAS_IRTv3C_SavingsINSent-e</v>
      </c>
      <c r="B2921" s="92" t="s">
        <v>221</v>
      </c>
      <c r="C2921" s="93" t="s">
        <v>287</v>
      </c>
      <c r="D2921" s="94" t="s">
        <v>96</v>
      </c>
      <c r="E2921" s="91" t="s">
        <v>83</v>
      </c>
      <c r="F2921" s="91">
        <v>60.1</v>
      </c>
      <c r="G2921" s="91">
        <v>65.95</v>
      </c>
      <c r="H2921" s="91">
        <v>54.6</v>
      </c>
      <c r="I2921" s="91">
        <v>55.52</v>
      </c>
      <c r="J2921" s="91">
        <v>57.98</v>
      </c>
      <c r="K2921" s="91">
        <v>61.66</v>
      </c>
      <c r="L2921" s="91">
        <v>65.03</v>
      </c>
      <c r="M2921" s="91">
        <v>64.66</v>
      </c>
      <c r="N2921" s="91">
        <v>62.99</v>
      </c>
      <c r="O2921" s="91">
        <v>62.07</v>
      </c>
      <c r="P2921" s="91">
        <v>64.09</v>
      </c>
      <c r="Q2921" s="91">
        <v>68.05</v>
      </c>
      <c r="R2921" s="91">
        <v>75</v>
      </c>
      <c r="S2921" s="91">
        <v>79.459999999999994</v>
      </c>
      <c r="T2921" s="91">
        <v>84.21</v>
      </c>
      <c r="U2921" s="91">
        <v>88.81</v>
      </c>
      <c r="V2921" s="91">
        <v>89.49</v>
      </c>
      <c r="W2921" s="91">
        <v>93.63</v>
      </c>
      <c r="X2921" s="91">
        <v>102.97</v>
      </c>
      <c r="Y2921" s="91">
        <v>111.82</v>
      </c>
      <c r="Z2921" s="91">
        <v>119.33</v>
      </c>
      <c r="AA2921" s="91">
        <v>123.58</v>
      </c>
      <c r="AB2921" s="91">
        <v>127.3</v>
      </c>
      <c r="AC2921" s="91">
        <v>137.9</v>
      </c>
      <c r="AD2921" s="91">
        <v>148.09</v>
      </c>
      <c r="AE2921" s="91">
        <v>156.43</v>
      </c>
      <c r="AF2921" s="91">
        <v>164.16</v>
      </c>
      <c r="AG2921" s="91">
        <v>198.96</v>
      </c>
      <c r="AH2921" s="91">
        <v>237.41</v>
      </c>
      <c r="AI2921" s="91">
        <v>277.91000000000003</v>
      </c>
      <c r="AJ2921" s="91">
        <v>317.77999999999997</v>
      </c>
      <c r="AK2921" s="91">
        <v>354.42</v>
      </c>
    </row>
    <row r="2922" spans="1:37" s="91" customFormat="1" x14ac:dyDescent="0.3">
      <c r="A2922" s="91" t="str">
        <f t="shared" si="72"/>
        <v>SDGbaseTRAv2_UrbAS_IRTv3C_SavingsINShhd-0</v>
      </c>
      <c r="B2922" s="92" t="s">
        <v>221</v>
      </c>
      <c r="C2922" s="93" t="s">
        <v>287</v>
      </c>
      <c r="D2922" s="94" t="s">
        <v>96</v>
      </c>
      <c r="E2922" s="91" t="s">
        <v>84</v>
      </c>
      <c r="F2922" s="91">
        <v>0.06</v>
      </c>
      <c r="G2922" s="91">
        <v>0</v>
      </c>
      <c r="H2922" s="91">
        <v>0.11</v>
      </c>
      <c r="I2922" s="91">
        <v>0.18</v>
      </c>
      <c r="J2922" s="91">
        <v>0.17</v>
      </c>
      <c r="K2922" s="91">
        <v>0.16</v>
      </c>
      <c r="L2922" s="91">
        <v>0.19</v>
      </c>
      <c r="M2922" s="91">
        <v>0.28999999999999998</v>
      </c>
      <c r="N2922" s="91">
        <v>0.41</v>
      </c>
      <c r="O2922" s="91">
        <v>0.37</v>
      </c>
      <c r="P2922" s="91">
        <v>0.43</v>
      </c>
      <c r="Q2922" s="91">
        <v>0.49</v>
      </c>
      <c r="R2922" s="91">
        <v>0.53</v>
      </c>
      <c r="S2922" s="91">
        <v>0.61</v>
      </c>
      <c r="T2922" s="91">
        <v>0.7</v>
      </c>
      <c r="U2922" s="91">
        <v>0.81</v>
      </c>
      <c r="V2922" s="91">
        <v>1.01</v>
      </c>
      <c r="W2922" s="91">
        <v>1.1499999999999999</v>
      </c>
      <c r="X2922" s="91">
        <v>1.2</v>
      </c>
      <c r="Y2922" s="91">
        <v>1.24</v>
      </c>
      <c r="Z2922" s="91">
        <v>1.23</v>
      </c>
      <c r="AA2922" s="91">
        <v>1.24</v>
      </c>
      <c r="AB2922" s="91">
        <v>1.21</v>
      </c>
      <c r="AC2922" s="91">
        <v>1.19</v>
      </c>
      <c r="AD2922" s="91">
        <v>1.22</v>
      </c>
      <c r="AE2922" s="91">
        <v>1.28</v>
      </c>
      <c r="AF2922" s="91">
        <v>1.37</v>
      </c>
      <c r="AG2922" s="91">
        <v>0.98</v>
      </c>
      <c r="AH2922" s="91">
        <v>0.2</v>
      </c>
      <c r="AI2922" s="91">
        <v>-0.78</v>
      </c>
      <c r="AJ2922" s="91">
        <v>-1.72</v>
      </c>
      <c r="AK2922" s="91">
        <v>-2.58</v>
      </c>
    </row>
    <row r="2923" spans="1:37" s="91" customFormat="1" x14ac:dyDescent="0.3">
      <c r="A2923" s="91" t="str">
        <f t="shared" si="72"/>
        <v>SDGbaseTRAv2_UrbAS_IRTv3C_SavingsINShhd-1</v>
      </c>
      <c r="B2923" s="92" t="s">
        <v>221</v>
      </c>
      <c r="C2923" s="93" t="s">
        <v>287</v>
      </c>
      <c r="D2923" s="94" t="s">
        <v>96</v>
      </c>
      <c r="E2923" s="91" t="s">
        <v>85</v>
      </c>
      <c r="F2923" s="91">
        <v>0.09</v>
      </c>
      <c r="G2923" s="91">
        <v>0.01</v>
      </c>
      <c r="H2923" s="91">
        <v>0.17</v>
      </c>
      <c r="I2923" s="91">
        <v>0.26</v>
      </c>
      <c r="J2923" s="91">
        <v>0.24</v>
      </c>
      <c r="K2923" s="91">
        <v>0.24</v>
      </c>
      <c r="L2923" s="91">
        <v>0.27</v>
      </c>
      <c r="M2923" s="91">
        <v>0.41</v>
      </c>
      <c r="N2923" s="91">
        <v>0.56999999999999995</v>
      </c>
      <c r="O2923" s="91">
        <v>0.51</v>
      </c>
      <c r="P2923" s="91">
        <v>0.6</v>
      </c>
      <c r="Q2923" s="91">
        <v>0.68</v>
      </c>
      <c r="R2923" s="91">
        <v>0.74</v>
      </c>
      <c r="S2923" s="91">
        <v>0.85</v>
      </c>
      <c r="T2923" s="91">
        <v>0.97</v>
      </c>
      <c r="U2923" s="91">
        <v>1.1200000000000001</v>
      </c>
      <c r="V2923" s="91">
        <v>1.4</v>
      </c>
      <c r="W2923" s="91">
        <v>1.58</v>
      </c>
      <c r="X2923" s="91">
        <v>1.65</v>
      </c>
      <c r="Y2923" s="91">
        <v>1.71</v>
      </c>
      <c r="Z2923" s="91">
        <v>1.69</v>
      </c>
      <c r="AA2923" s="91">
        <v>1.71</v>
      </c>
      <c r="AB2923" s="91">
        <v>1.67</v>
      </c>
      <c r="AC2923" s="91">
        <v>1.64</v>
      </c>
      <c r="AD2923" s="91">
        <v>1.68</v>
      </c>
      <c r="AE2923" s="91">
        <v>1.76</v>
      </c>
      <c r="AF2923" s="91">
        <v>1.89</v>
      </c>
      <c r="AG2923" s="91">
        <v>1.36</v>
      </c>
      <c r="AH2923" s="91">
        <v>0.3</v>
      </c>
      <c r="AI2923" s="91">
        <v>-1.04</v>
      </c>
      <c r="AJ2923" s="91">
        <v>-2.2999999999999998</v>
      </c>
      <c r="AK2923" s="91">
        <v>-3.47</v>
      </c>
    </row>
    <row r="2924" spans="1:37" s="91" customFormat="1" x14ac:dyDescent="0.3">
      <c r="A2924" s="91" t="str">
        <f t="shared" si="72"/>
        <v>SDGbaseTRAv2_UrbAS_IRTv3C_SavingsINShhd-2</v>
      </c>
      <c r="B2924" s="92" t="s">
        <v>221</v>
      </c>
      <c r="C2924" s="93" t="s">
        <v>287</v>
      </c>
      <c r="D2924" s="94" t="s">
        <v>96</v>
      </c>
      <c r="E2924" s="91" t="s">
        <v>86</v>
      </c>
      <c r="F2924" s="91">
        <v>0.15</v>
      </c>
      <c r="G2924" s="91">
        <v>0.05</v>
      </c>
      <c r="H2924" s="91">
        <v>0.24</v>
      </c>
      <c r="I2924" s="91">
        <v>0.34</v>
      </c>
      <c r="J2924" s="91">
        <v>0.33</v>
      </c>
      <c r="K2924" s="91">
        <v>0.32</v>
      </c>
      <c r="L2924" s="91">
        <v>0.36</v>
      </c>
      <c r="M2924" s="91">
        <v>0.53</v>
      </c>
      <c r="N2924" s="91">
        <v>0.72</v>
      </c>
      <c r="O2924" s="91">
        <v>0.65</v>
      </c>
      <c r="P2924" s="91">
        <v>0.75</v>
      </c>
      <c r="Q2924" s="91">
        <v>0.85</v>
      </c>
      <c r="R2924" s="91">
        <v>0.92</v>
      </c>
      <c r="S2924" s="91">
        <v>1.06</v>
      </c>
      <c r="T2924" s="91">
        <v>1.19</v>
      </c>
      <c r="U2924" s="91">
        <v>1.37</v>
      </c>
      <c r="V2924" s="91">
        <v>1.69</v>
      </c>
      <c r="W2924" s="91">
        <v>1.91</v>
      </c>
      <c r="X2924" s="91">
        <v>1.99</v>
      </c>
      <c r="Y2924" s="91">
        <v>2.06</v>
      </c>
      <c r="Z2924" s="91">
        <v>2.04</v>
      </c>
      <c r="AA2924" s="91">
        <v>2.06</v>
      </c>
      <c r="AB2924" s="91">
        <v>2.02</v>
      </c>
      <c r="AC2924" s="91">
        <v>1.99</v>
      </c>
      <c r="AD2924" s="91">
        <v>2.04</v>
      </c>
      <c r="AE2924" s="91">
        <v>2.14</v>
      </c>
      <c r="AF2924" s="91">
        <v>2.2799999999999998</v>
      </c>
      <c r="AG2924" s="91">
        <v>1.68</v>
      </c>
      <c r="AH2924" s="91">
        <v>0.45</v>
      </c>
      <c r="AI2924" s="91">
        <v>-1.1000000000000001</v>
      </c>
      <c r="AJ2924" s="91">
        <v>-2.56</v>
      </c>
      <c r="AK2924" s="91">
        <v>-3.9</v>
      </c>
    </row>
    <row r="2925" spans="1:37" s="91" customFormat="1" x14ac:dyDescent="0.3">
      <c r="A2925" s="91" t="str">
        <f t="shared" si="72"/>
        <v>SDGbaseTRAv2_UrbAS_IRTv3C_SavingsINShhd-3</v>
      </c>
      <c r="B2925" s="92" t="s">
        <v>221</v>
      </c>
      <c r="C2925" s="93" t="s">
        <v>287</v>
      </c>
      <c r="D2925" s="94" t="s">
        <v>96</v>
      </c>
      <c r="E2925" s="91" t="s">
        <v>87</v>
      </c>
      <c r="F2925" s="91">
        <v>0.3</v>
      </c>
      <c r="G2925" s="91">
        <v>0.18</v>
      </c>
      <c r="H2925" s="91">
        <v>0.41</v>
      </c>
      <c r="I2925" s="91">
        <v>0.54</v>
      </c>
      <c r="J2925" s="91">
        <v>0.52</v>
      </c>
      <c r="K2925" s="91">
        <v>0.52</v>
      </c>
      <c r="L2925" s="91">
        <v>0.56999999999999995</v>
      </c>
      <c r="M2925" s="91">
        <v>0.77</v>
      </c>
      <c r="N2925" s="91">
        <v>1.01</v>
      </c>
      <c r="O2925" s="91">
        <v>0.93</v>
      </c>
      <c r="P2925" s="91">
        <v>1.06</v>
      </c>
      <c r="Q2925" s="91">
        <v>1.18</v>
      </c>
      <c r="R2925" s="91">
        <v>1.28</v>
      </c>
      <c r="S2925" s="91">
        <v>1.44</v>
      </c>
      <c r="T2925" s="91">
        <v>1.61</v>
      </c>
      <c r="U2925" s="91">
        <v>1.83</v>
      </c>
      <c r="V2925" s="91">
        <v>2.23</v>
      </c>
      <c r="W2925" s="91">
        <v>2.5099999999999998</v>
      </c>
      <c r="X2925" s="91">
        <v>2.62</v>
      </c>
      <c r="Y2925" s="91">
        <v>2.7</v>
      </c>
      <c r="Z2925" s="91">
        <v>2.68</v>
      </c>
      <c r="AA2925" s="91">
        <v>2.71</v>
      </c>
      <c r="AB2925" s="91">
        <v>2.66</v>
      </c>
      <c r="AC2925" s="91">
        <v>2.63</v>
      </c>
      <c r="AD2925" s="91">
        <v>2.7</v>
      </c>
      <c r="AE2925" s="91">
        <v>2.82</v>
      </c>
      <c r="AF2925" s="91">
        <v>3.01</v>
      </c>
      <c r="AG2925" s="91">
        <v>2.2799999999999998</v>
      </c>
      <c r="AH2925" s="91">
        <v>0.79</v>
      </c>
      <c r="AI2925" s="91">
        <v>-1.08</v>
      </c>
      <c r="AJ2925" s="91">
        <v>-2.85</v>
      </c>
      <c r="AK2925" s="91">
        <v>-4.47</v>
      </c>
    </row>
    <row r="2926" spans="1:37" s="91" customFormat="1" x14ac:dyDescent="0.3">
      <c r="A2926" s="91" t="str">
        <f t="shared" si="72"/>
        <v>SDGbaseTRAv2_UrbAS_IRTv3C_SavingsINShhd-4</v>
      </c>
      <c r="B2926" s="92" t="s">
        <v>221</v>
      </c>
      <c r="C2926" s="93" t="s">
        <v>287</v>
      </c>
      <c r="D2926" s="94" t="s">
        <v>96</v>
      </c>
      <c r="E2926" s="91" t="s">
        <v>88</v>
      </c>
      <c r="F2926" s="91">
        <v>0.43</v>
      </c>
      <c r="G2926" s="91">
        <v>0.28999999999999998</v>
      </c>
      <c r="H2926" s="91">
        <v>0.55000000000000004</v>
      </c>
      <c r="I2926" s="91">
        <v>0.68</v>
      </c>
      <c r="J2926" s="91">
        <v>0.67</v>
      </c>
      <c r="K2926" s="91">
        <v>0.67</v>
      </c>
      <c r="L2926" s="91">
        <v>0.72</v>
      </c>
      <c r="M2926" s="91">
        <v>0.94</v>
      </c>
      <c r="N2926" s="91">
        <v>1.2</v>
      </c>
      <c r="O2926" s="91">
        <v>1.1200000000000001</v>
      </c>
      <c r="P2926" s="91">
        <v>1.26</v>
      </c>
      <c r="Q2926" s="91">
        <v>1.39</v>
      </c>
      <c r="R2926" s="91">
        <v>1.5</v>
      </c>
      <c r="S2926" s="91">
        <v>1.68</v>
      </c>
      <c r="T2926" s="91">
        <v>1.86</v>
      </c>
      <c r="U2926" s="91">
        <v>2.11</v>
      </c>
      <c r="V2926" s="91">
        <v>2.54</v>
      </c>
      <c r="W2926" s="91">
        <v>2.83</v>
      </c>
      <c r="X2926" s="91">
        <v>2.95</v>
      </c>
      <c r="Y2926" s="91">
        <v>3.05</v>
      </c>
      <c r="Z2926" s="91">
        <v>3.03</v>
      </c>
      <c r="AA2926" s="91">
        <v>3.06</v>
      </c>
      <c r="AB2926" s="91">
        <v>3.02</v>
      </c>
      <c r="AC2926" s="91">
        <v>2.99</v>
      </c>
      <c r="AD2926" s="91">
        <v>3.06</v>
      </c>
      <c r="AE2926" s="91">
        <v>3.2</v>
      </c>
      <c r="AF2926" s="91">
        <v>3.4</v>
      </c>
      <c r="AG2926" s="91">
        <v>2.63</v>
      </c>
      <c r="AH2926" s="91">
        <v>1.06</v>
      </c>
      <c r="AI2926" s="91">
        <v>-0.91</v>
      </c>
      <c r="AJ2926" s="91">
        <v>-2.76</v>
      </c>
      <c r="AK2926" s="91">
        <v>-4.46</v>
      </c>
    </row>
    <row r="2927" spans="1:37" s="91" customFormat="1" x14ac:dyDescent="0.3">
      <c r="A2927" s="91" t="str">
        <f t="shared" si="72"/>
        <v>SDGbaseTRAv2_UrbAS_IRTv3C_SavingsINShhd-5</v>
      </c>
      <c r="B2927" s="92" t="s">
        <v>221</v>
      </c>
      <c r="C2927" s="93" t="s">
        <v>287</v>
      </c>
      <c r="D2927" s="94" t="s">
        <v>96</v>
      </c>
      <c r="E2927" s="91" t="s">
        <v>89</v>
      </c>
      <c r="F2927" s="91">
        <v>0.66</v>
      </c>
      <c r="G2927" s="91">
        <v>0.47</v>
      </c>
      <c r="H2927" s="91">
        <v>0.82</v>
      </c>
      <c r="I2927" s="91">
        <v>1.01</v>
      </c>
      <c r="J2927" s="91">
        <v>0.99</v>
      </c>
      <c r="K2927" s="91">
        <v>0.98</v>
      </c>
      <c r="L2927" s="91">
        <v>1.06</v>
      </c>
      <c r="M2927" s="91">
        <v>1.36</v>
      </c>
      <c r="N2927" s="91">
        <v>1.71</v>
      </c>
      <c r="O2927" s="91">
        <v>1.6</v>
      </c>
      <c r="P2927" s="91">
        <v>1.79</v>
      </c>
      <c r="Q2927" s="91">
        <v>1.96</v>
      </c>
      <c r="R2927" s="91">
        <v>2.12</v>
      </c>
      <c r="S2927" s="91">
        <v>2.36</v>
      </c>
      <c r="T2927" s="91">
        <v>2.62</v>
      </c>
      <c r="U2927" s="91">
        <v>2.94</v>
      </c>
      <c r="V2927" s="91">
        <v>3.53</v>
      </c>
      <c r="W2927" s="91">
        <v>3.93</v>
      </c>
      <c r="X2927" s="91">
        <v>4.09</v>
      </c>
      <c r="Y2927" s="91">
        <v>4.21</v>
      </c>
      <c r="Z2927" s="91">
        <v>4.1900000000000004</v>
      </c>
      <c r="AA2927" s="91">
        <v>4.22</v>
      </c>
      <c r="AB2927" s="91">
        <v>4.17</v>
      </c>
      <c r="AC2927" s="91">
        <v>4.13</v>
      </c>
      <c r="AD2927" s="91">
        <v>4.2300000000000004</v>
      </c>
      <c r="AE2927" s="91">
        <v>4.42</v>
      </c>
      <c r="AF2927" s="91">
        <v>4.68</v>
      </c>
      <c r="AG2927" s="91">
        <v>3.67</v>
      </c>
      <c r="AH2927" s="91">
        <v>1.57</v>
      </c>
      <c r="AI2927" s="91">
        <v>-1.04</v>
      </c>
      <c r="AJ2927" s="91">
        <v>-3.48</v>
      </c>
      <c r="AK2927" s="91">
        <v>-5.71</v>
      </c>
    </row>
    <row r="2928" spans="1:37" s="91" customFormat="1" x14ac:dyDescent="0.3">
      <c r="A2928" s="91" t="str">
        <f t="shared" ref="A2928:A2991" si="73">_xlfn.CONCAT(C2928,D2928,E2928)</f>
        <v>SDGbaseTRAv2_UrbAS_IRTv3C_SavingsINShhd-6</v>
      </c>
      <c r="B2928" s="92" t="s">
        <v>221</v>
      </c>
      <c r="C2928" s="93" t="s">
        <v>287</v>
      </c>
      <c r="D2928" s="94" t="s">
        <v>96</v>
      </c>
      <c r="E2928" s="91" t="s">
        <v>90</v>
      </c>
      <c r="F2928" s="91">
        <v>0.9</v>
      </c>
      <c r="G2928" s="91">
        <v>0.67</v>
      </c>
      <c r="H2928" s="91">
        <v>1.0900000000000001</v>
      </c>
      <c r="I2928" s="91">
        <v>1.31</v>
      </c>
      <c r="J2928" s="91">
        <v>1.29</v>
      </c>
      <c r="K2928" s="91">
        <v>1.28</v>
      </c>
      <c r="L2928" s="91">
        <v>1.38</v>
      </c>
      <c r="M2928" s="91">
        <v>1.73</v>
      </c>
      <c r="N2928" s="91">
        <v>2.15</v>
      </c>
      <c r="O2928" s="91">
        <v>2.02</v>
      </c>
      <c r="P2928" s="91">
        <v>2.25</v>
      </c>
      <c r="Q2928" s="91">
        <v>2.46</v>
      </c>
      <c r="R2928" s="91">
        <v>2.64</v>
      </c>
      <c r="S2928" s="91">
        <v>2.94</v>
      </c>
      <c r="T2928" s="91">
        <v>3.24</v>
      </c>
      <c r="U2928" s="91">
        <v>3.63</v>
      </c>
      <c r="V2928" s="91">
        <v>4.32</v>
      </c>
      <c r="W2928" s="91">
        <v>4.8</v>
      </c>
      <c r="X2928" s="91">
        <v>4.99</v>
      </c>
      <c r="Y2928" s="91">
        <v>5.14</v>
      </c>
      <c r="Z2928" s="91">
        <v>5.1100000000000003</v>
      </c>
      <c r="AA2928" s="91">
        <v>5.15</v>
      </c>
      <c r="AB2928" s="91">
        <v>5.09</v>
      </c>
      <c r="AC2928" s="91">
        <v>5.04</v>
      </c>
      <c r="AD2928" s="91">
        <v>5.16</v>
      </c>
      <c r="AE2928" s="91">
        <v>5.39</v>
      </c>
      <c r="AF2928" s="91">
        <v>5.7</v>
      </c>
      <c r="AG2928" s="91">
        <v>4.5199999999999996</v>
      </c>
      <c r="AH2928" s="91">
        <v>2.0499999999999998</v>
      </c>
      <c r="AI2928" s="91">
        <v>-0.97</v>
      </c>
      <c r="AJ2928" s="91">
        <v>-3.8</v>
      </c>
      <c r="AK2928" s="91">
        <v>-6.37</v>
      </c>
    </row>
    <row r="2929" spans="1:37" s="91" customFormat="1" x14ac:dyDescent="0.3">
      <c r="A2929" s="91" t="str">
        <f t="shared" si="73"/>
        <v>SDGbaseTRAv2_UrbAS_IRTv3C_SavingsINShhd-7</v>
      </c>
      <c r="B2929" s="92" t="s">
        <v>221</v>
      </c>
      <c r="C2929" s="93" t="s">
        <v>287</v>
      </c>
      <c r="D2929" s="94" t="s">
        <v>96</v>
      </c>
      <c r="E2929" s="91" t="s">
        <v>91</v>
      </c>
      <c r="F2929" s="91">
        <v>1.64</v>
      </c>
      <c r="G2929" s="91">
        <v>1.28</v>
      </c>
      <c r="H2929" s="91">
        <v>1.88</v>
      </c>
      <c r="I2929" s="91">
        <v>2.19</v>
      </c>
      <c r="J2929" s="91">
        <v>2.15</v>
      </c>
      <c r="K2929" s="91">
        <v>2.16</v>
      </c>
      <c r="L2929" s="91">
        <v>2.2999999999999998</v>
      </c>
      <c r="M2929" s="91">
        <v>2.79</v>
      </c>
      <c r="N2929" s="91">
        <v>3.37</v>
      </c>
      <c r="O2929" s="91">
        <v>3.2</v>
      </c>
      <c r="P2929" s="91">
        <v>3.52</v>
      </c>
      <c r="Q2929" s="91">
        <v>3.81</v>
      </c>
      <c r="R2929" s="91">
        <v>4.08</v>
      </c>
      <c r="S2929" s="91">
        <v>4.5</v>
      </c>
      <c r="T2929" s="91">
        <v>4.93</v>
      </c>
      <c r="U2929" s="91">
        <v>5.49</v>
      </c>
      <c r="V2929" s="91">
        <v>6.46</v>
      </c>
      <c r="W2929" s="91">
        <v>7.13</v>
      </c>
      <c r="X2929" s="91">
        <v>7.42</v>
      </c>
      <c r="Y2929" s="91">
        <v>7.64</v>
      </c>
      <c r="Z2929" s="91">
        <v>7.62</v>
      </c>
      <c r="AA2929" s="91">
        <v>7.67</v>
      </c>
      <c r="AB2929" s="91">
        <v>7.61</v>
      </c>
      <c r="AC2929" s="91">
        <v>7.56</v>
      </c>
      <c r="AD2929" s="91">
        <v>7.74</v>
      </c>
      <c r="AE2929" s="91">
        <v>8.06</v>
      </c>
      <c r="AF2929" s="91">
        <v>8.51</v>
      </c>
      <c r="AG2929" s="91">
        <v>6.92</v>
      </c>
      <c r="AH2929" s="91">
        <v>3.55</v>
      </c>
      <c r="AI2929" s="91">
        <v>-0.55000000000000004</v>
      </c>
      <c r="AJ2929" s="91">
        <v>-4.38</v>
      </c>
      <c r="AK2929" s="91">
        <v>-7.84</v>
      </c>
    </row>
    <row r="2930" spans="1:37" s="91" customFormat="1" x14ac:dyDescent="0.3">
      <c r="A2930" s="91" t="str">
        <f t="shared" si="73"/>
        <v>SDGbaseTRAv2_UrbAS_IRTv3C_SavingsINShhd-8</v>
      </c>
      <c r="B2930" s="92" t="s">
        <v>221</v>
      </c>
      <c r="C2930" s="93" t="s">
        <v>287</v>
      </c>
      <c r="D2930" s="94" t="s">
        <v>96</v>
      </c>
      <c r="E2930" s="91" t="s">
        <v>92</v>
      </c>
      <c r="F2930" s="91">
        <v>3.78</v>
      </c>
      <c r="G2930" s="91">
        <v>3.08</v>
      </c>
      <c r="H2930" s="91">
        <v>4.16</v>
      </c>
      <c r="I2930" s="91">
        <v>4.66</v>
      </c>
      <c r="J2930" s="91">
        <v>4.58</v>
      </c>
      <c r="K2930" s="91">
        <v>4.5999999999999996</v>
      </c>
      <c r="L2930" s="91">
        <v>4.8600000000000003</v>
      </c>
      <c r="M2930" s="91">
        <v>5.68</v>
      </c>
      <c r="N2930" s="91">
        <v>6.66</v>
      </c>
      <c r="O2930" s="91">
        <v>6.39</v>
      </c>
      <c r="P2930" s="91">
        <v>6.92</v>
      </c>
      <c r="Q2930" s="91">
        <v>7.4</v>
      </c>
      <c r="R2930" s="91">
        <v>7.94</v>
      </c>
      <c r="S2930" s="91">
        <v>8.68</v>
      </c>
      <c r="T2930" s="91">
        <v>9.44</v>
      </c>
      <c r="U2930" s="91">
        <v>10.44</v>
      </c>
      <c r="V2930" s="91">
        <v>12.08</v>
      </c>
      <c r="W2930" s="91">
        <v>13.26</v>
      </c>
      <c r="X2930" s="91">
        <v>13.8</v>
      </c>
      <c r="Y2930" s="91">
        <v>14.22</v>
      </c>
      <c r="Z2930" s="91">
        <v>14.24</v>
      </c>
      <c r="AA2930" s="91">
        <v>14.35</v>
      </c>
      <c r="AB2930" s="91">
        <v>14.28</v>
      </c>
      <c r="AC2930" s="91">
        <v>14.25</v>
      </c>
      <c r="AD2930" s="91">
        <v>14.6</v>
      </c>
      <c r="AE2930" s="91">
        <v>15.19</v>
      </c>
      <c r="AF2930" s="91">
        <v>15.97</v>
      </c>
      <c r="AG2930" s="91">
        <v>13.4</v>
      </c>
      <c r="AH2930" s="91">
        <v>7.82</v>
      </c>
      <c r="AI2930" s="91">
        <v>1.07</v>
      </c>
      <c r="AJ2930" s="91">
        <v>-5.18</v>
      </c>
      <c r="AK2930" s="91">
        <v>-10.81</v>
      </c>
    </row>
    <row r="2931" spans="1:37" s="91" customFormat="1" x14ac:dyDescent="0.3">
      <c r="A2931" s="91" t="str">
        <f t="shared" si="73"/>
        <v>SDGbaseTRAv2_UrbAS_IRTv3C_SavingsINShhd-9</v>
      </c>
      <c r="B2931" s="92" t="s">
        <v>221</v>
      </c>
      <c r="C2931" s="93" t="s">
        <v>287</v>
      </c>
      <c r="D2931" s="94" t="s">
        <v>96</v>
      </c>
      <c r="E2931" s="91" t="s">
        <v>93</v>
      </c>
      <c r="F2931" s="91">
        <v>61.83</v>
      </c>
      <c r="G2931" s="91">
        <v>55.69</v>
      </c>
      <c r="H2931" s="91">
        <v>61.04</v>
      </c>
      <c r="I2931" s="91">
        <v>62.29</v>
      </c>
      <c r="J2931" s="91">
        <v>61.82</v>
      </c>
      <c r="K2931" s="91">
        <v>62.93</v>
      </c>
      <c r="L2931" s="91">
        <v>64.63</v>
      </c>
      <c r="M2931" s="91">
        <v>67.52</v>
      </c>
      <c r="N2931" s="91">
        <v>70.88</v>
      </c>
      <c r="O2931" s="91">
        <v>71.540000000000006</v>
      </c>
      <c r="P2931" s="91">
        <v>74.03</v>
      </c>
      <c r="Q2931" s="91">
        <v>76.23</v>
      </c>
      <c r="R2931" s="91">
        <v>80.38</v>
      </c>
      <c r="S2931" s="91">
        <v>84.28</v>
      </c>
      <c r="T2931" s="91">
        <v>88.38</v>
      </c>
      <c r="U2931" s="91">
        <v>93.47</v>
      </c>
      <c r="V2931" s="91">
        <v>99.8</v>
      </c>
      <c r="W2931" s="91">
        <v>105.21</v>
      </c>
      <c r="X2931" s="91">
        <v>109.36</v>
      </c>
      <c r="Y2931" s="91">
        <v>112.91</v>
      </c>
      <c r="Z2931" s="91">
        <v>115.61</v>
      </c>
      <c r="AA2931" s="91">
        <v>117.78</v>
      </c>
      <c r="AB2931" s="91">
        <v>120.21</v>
      </c>
      <c r="AC2931" s="91">
        <v>122.69</v>
      </c>
      <c r="AD2931" s="91">
        <v>126.24</v>
      </c>
      <c r="AE2931" s="91">
        <v>130.32</v>
      </c>
      <c r="AF2931" s="91">
        <v>134.9</v>
      </c>
      <c r="AG2931" s="91">
        <v>131.91999999999999</v>
      </c>
      <c r="AH2931" s="91">
        <v>118.97</v>
      </c>
      <c r="AI2931" s="91">
        <v>103.25</v>
      </c>
      <c r="AJ2931" s="91">
        <v>88.43</v>
      </c>
      <c r="AK2931" s="91">
        <v>74.709999999999994</v>
      </c>
    </row>
    <row r="2932" spans="1:37" s="91" customFormat="1" x14ac:dyDescent="0.3">
      <c r="A2932" s="91" t="str">
        <f t="shared" si="73"/>
        <v>SDGbaseTRAv2_UrbAS_IRTv3C_SavingsINStotal</v>
      </c>
      <c r="B2932" s="92" t="s">
        <v>221</v>
      </c>
      <c r="C2932" s="93" t="s">
        <v>287</v>
      </c>
      <c r="D2932" s="94" t="s">
        <v>96</v>
      </c>
      <c r="E2932" s="91" t="s">
        <v>1</v>
      </c>
      <c r="F2932" s="91">
        <v>764.23</v>
      </c>
      <c r="G2932" s="91">
        <v>706.25</v>
      </c>
      <c r="H2932" s="91">
        <v>728.36</v>
      </c>
      <c r="I2932" s="91">
        <v>738.51</v>
      </c>
      <c r="J2932" s="91">
        <v>743.14</v>
      </c>
      <c r="K2932" s="91">
        <v>759.82</v>
      </c>
      <c r="L2932" s="91">
        <v>778.2</v>
      </c>
      <c r="M2932" s="91">
        <v>795.89</v>
      </c>
      <c r="N2932" s="91">
        <v>815.46</v>
      </c>
      <c r="O2932" s="91">
        <v>833</v>
      </c>
      <c r="P2932" s="91">
        <v>856.81</v>
      </c>
      <c r="Q2932" s="91">
        <v>880.83</v>
      </c>
      <c r="R2932" s="91">
        <v>921.29</v>
      </c>
      <c r="S2932" s="91">
        <v>955.95</v>
      </c>
      <c r="T2932" s="91">
        <v>992.86</v>
      </c>
      <c r="U2932" s="91">
        <v>1036.31</v>
      </c>
      <c r="V2932" s="91">
        <v>1078.1500000000001</v>
      </c>
      <c r="W2932" s="91">
        <v>1121.5</v>
      </c>
      <c r="X2932" s="91">
        <v>1167.32</v>
      </c>
      <c r="Y2932" s="91">
        <v>1210.92</v>
      </c>
      <c r="Z2932" s="91">
        <v>1269.99</v>
      </c>
      <c r="AA2932" s="91">
        <v>1311.88</v>
      </c>
      <c r="AB2932" s="91">
        <v>1340.09</v>
      </c>
      <c r="AC2932" s="91">
        <v>1380.43</v>
      </c>
      <c r="AD2932" s="91">
        <v>1427.79</v>
      </c>
      <c r="AE2932" s="91">
        <v>1475.71</v>
      </c>
      <c r="AF2932" s="91">
        <v>1524.76</v>
      </c>
      <c r="AG2932" s="91">
        <v>1557.28</v>
      </c>
      <c r="AH2932" s="91">
        <v>1572.5</v>
      </c>
      <c r="AI2932" s="91">
        <v>1575.8</v>
      </c>
      <c r="AJ2932" s="91">
        <v>1573.82</v>
      </c>
      <c r="AK2932" s="91">
        <v>1566.48</v>
      </c>
    </row>
    <row r="2933" spans="1:37" s="91" customFormat="1" x14ac:dyDescent="0.3">
      <c r="A2933" s="91" t="str">
        <f t="shared" si="73"/>
        <v>SDGbaseTRAv2_UrbAS_IRTv3YGXtotal</v>
      </c>
      <c r="B2933" s="92" t="s">
        <v>221</v>
      </c>
      <c r="C2933" s="93" t="s">
        <v>287</v>
      </c>
      <c r="D2933" s="94" t="s">
        <v>224</v>
      </c>
      <c r="E2933" s="91" t="s">
        <v>1</v>
      </c>
      <c r="F2933" s="91">
        <v>1490.98</v>
      </c>
      <c r="G2933" s="91">
        <v>1431.73</v>
      </c>
      <c r="H2933" s="91">
        <v>1457.43</v>
      </c>
      <c r="I2933" s="91">
        <v>1530.2</v>
      </c>
      <c r="J2933" s="91">
        <v>1606.53</v>
      </c>
      <c r="K2933" s="91">
        <v>1641.47</v>
      </c>
      <c r="L2933" s="91">
        <v>1684.92</v>
      </c>
      <c r="M2933" s="91">
        <v>1733.53</v>
      </c>
      <c r="N2933" s="91">
        <v>1788.97</v>
      </c>
      <c r="O2933" s="91">
        <v>1854.38</v>
      </c>
      <c r="P2933" s="91">
        <v>1927</v>
      </c>
      <c r="Q2933" s="91">
        <v>2004.36</v>
      </c>
      <c r="R2933" s="91">
        <v>2022.94</v>
      </c>
      <c r="S2933" s="91">
        <v>2069.11</v>
      </c>
      <c r="T2933" s="91">
        <v>2116.23</v>
      </c>
      <c r="U2933" s="91">
        <v>2166.34</v>
      </c>
      <c r="V2933" s="91">
        <v>2219.85</v>
      </c>
      <c r="W2933" s="91">
        <v>2272.23</v>
      </c>
      <c r="X2933" s="91">
        <v>2324.52</v>
      </c>
      <c r="Y2933" s="91">
        <v>2376.83</v>
      </c>
      <c r="Z2933" s="91">
        <v>2433.79</v>
      </c>
      <c r="AA2933" s="91">
        <v>2503.11</v>
      </c>
      <c r="AB2933" s="91">
        <v>2571.9</v>
      </c>
      <c r="AC2933" s="91">
        <v>2629.71</v>
      </c>
      <c r="AD2933" s="91">
        <v>2687.92</v>
      </c>
      <c r="AE2933" s="91">
        <v>2751.43</v>
      </c>
      <c r="AF2933" s="91">
        <v>2817.6</v>
      </c>
      <c r="AG2933" s="91">
        <v>2883.37</v>
      </c>
      <c r="AH2933" s="91">
        <v>2906.26</v>
      </c>
      <c r="AI2933" s="91">
        <v>2931.4</v>
      </c>
      <c r="AJ2933" s="91">
        <v>2967.15</v>
      </c>
      <c r="AK2933" s="91">
        <v>3007.9</v>
      </c>
    </row>
    <row r="2934" spans="1:37" s="91" customFormat="1" x14ac:dyDescent="0.3">
      <c r="A2934" s="91" t="str">
        <f t="shared" si="73"/>
        <v>SDGbaseTRAv2_UrbAS_IRTv3EGXtotal</v>
      </c>
      <c r="B2934" s="92" t="s">
        <v>221</v>
      </c>
      <c r="C2934" s="93" t="s">
        <v>287</v>
      </c>
      <c r="D2934" s="94" t="s">
        <v>197</v>
      </c>
      <c r="E2934" s="91" t="s">
        <v>1</v>
      </c>
      <c r="F2934" s="91">
        <v>1502.94</v>
      </c>
      <c r="G2934" s="91">
        <v>1443.45</v>
      </c>
      <c r="H2934" s="91">
        <v>1468.03</v>
      </c>
      <c r="I2934" s="91">
        <v>1516.91</v>
      </c>
      <c r="J2934" s="91">
        <v>1579.57</v>
      </c>
      <c r="K2934" s="91">
        <v>1617.65</v>
      </c>
      <c r="L2934" s="91">
        <v>1661.86</v>
      </c>
      <c r="M2934" s="91">
        <v>1709.65</v>
      </c>
      <c r="N2934" s="91">
        <v>1763.24</v>
      </c>
      <c r="O2934" s="91">
        <v>1825.96</v>
      </c>
      <c r="P2934" s="91">
        <v>1895.23</v>
      </c>
      <c r="Q2934" s="91">
        <v>1968.59</v>
      </c>
      <c r="R2934" s="91">
        <v>2011.34</v>
      </c>
      <c r="S2934" s="91">
        <v>2057.04</v>
      </c>
      <c r="T2934" s="91">
        <v>2104.4499999999998</v>
      </c>
      <c r="U2934" s="91">
        <v>2155.9499999999998</v>
      </c>
      <c r="V2934" s="91">
        <v>2210.2199999999998</v>
      </c>
      <c r="W2934" s="91">
        <v>2263.59</v>
      </c>
      <c r="X2934" s="91">
        <v>2317.61</v>
      </c>
      <c r="Y2934" s="91">
        <v>2370.58</v>
      </c>
      <c r="Z2934" s="91">
        <v>2414.69</v>
      </c>
      <c r="AA2934" s="91">
        <v>2470.6999999999998</v>
      </c>
      <c r="AB2934" s="91">
        <v>2533.54</v>
      </c>
      <c r="AC2934" s="91">
        <v>2593.2800000000002</v>
      </c>
      <c r="AD2934" s="91">
        <v>2653.4</v>
      </c>
      <c r="AE2934" s="91">
        <v>2715.8</v>
      </c>
      <c r="AF2934" s="91">
        <v>2780.02</v>
      </c>
      <c r="AG2934" s="91">
        <v>2850.87</v>
      </c>
      <c r="AH2934" s="91">
        <v>2883.35</v>
      </c>
      <c r="AI2934" s="91">
        <v>2912.16</v>
      </c>
      <c r="AJ2934" s="91">
        <v>2948.24</v>
      </c>
      <c r="AK2934" s="91">
        <v>2988.35</v>
      </c>
    </row>
    <row r="2935" spans="1:37" s="91" customFormat="1" x14ac:dyDescent="0.3">
      <c r="A2935" s="91" t="str">
        <f t="shared" si="73"/>
        <v>SDGbaseTRAv2_UrbAS_IRTv3GADJXtotal</v>
      </c>
      <c r="B2935" s="92" t="s">
        <v>221</v>
      </c>
      <c r="C2935" s="93" t="s">
        <v>287</v>
      </c>
      <c r="D2935" s="94" t="s">
        <v>190</v>
      </c>
      <c r="E2935" s="91" t="s">
        <v>1</v>
      </c>
      <c r="F2935" s="91">
        <v>1</v>
      </c>
      <c r="G2935" s="91">
        <v>0.94</v>
      </c>
      <c r="H2935" s="91">
        <v>0.96</v>
      </c>
      <c r="I2935" s="91">
        <v>0.98</v>
      </c>
      <c r="J2935" s="91">
        <v>1</v>
      </c>
      <c r="K2935" s="91">
        <v>1.02</v>
      </c>
      <c r="L2935" s="91">
        <v>1.04</v>
      </c>
      <c r="M2935" s="91">
        <v>1.06</v>
      </c>
      <c r="N2935" s="91">
        <v>1.0900000000000001</v>
      </c>
      <c r="O2935" s="91">
        <v>1.1200000000000001</v>
      </c>
      <c r="P2935" s="91">
        <v>1.1499999999999999</v>
      </c>
      <c r="Q2935" s="91">
        <v>1.19</v>
      </c>
      <c r="R2935" s="91">
        <v>1.21</v>
      </c>
      <c r="S2935" s="91">
        <v>1.24</v>
      </c>
      <c r="T2935" s="91">
        <v>1.27</v>
      </c>
      <c r="U2935" s="91">
        <v>1.3</v>
      </c>
      <c r="V2935" s="91">
        <v>1.33</v>
      </c>
      <c r="W2935" s="91">
        <v>1.36</v>
      </c>
      <c r="X2935" s="91">
        <v>1.4</v>
      </c>
      <c r="Y2935" s="91">
        <v>1.43</v>
      </c>
      <c r="Z2935" s="91">
        <v>1.46</v>
      </c>
      <c r="AA2935" s="91">
        <v>1.5</v>
      </c>
      <c r="AB2935" s="91">
        <v>1.53</v>
      </c>
      <c r="AC2935" s="91">
        <v>1.57</v>
      </c>
      <c r="AD2935" s="91">
        <v>1.61</v>
      </c>
      <c r="AE2935" s="91">
        <v>1.64</v>
      </c>
      <c r="AF2935" s="91">
        <v>1.68</v>
      </c>
      <c r="AG2935" s="91">
        <v>1.72</v>
      </c>
      <c r="AH2935" s="91">
        <v>1.76</v>
      </c>
      <c r="AI2935" s="91">
        <v>1.8</v>
      </c>
      <c r="AJ2935" s="91">
        <v>1.85</v>
      </c>
      <c r="AK2935" s="91">
        <v>1.89</v>
      </c>
    </row>
    <row r="2936" spans="1:37" s="91" customFormat="1" x14ac:dyDescent="0.3">
      <c r="A2936" s="91" t="str">
        <f t="shared" si="73"/>
        <v>SDGbaseTRAv2_UrbAS_IRTv3GOVGRtotal</v>
      </c>
      <c r="B2936" s="92" t="s">
        <v>221</v>
      </c>
      <c r="C2936" s="93" t="s">
        <v>287</v>
      </c>
      <c r="D2936" s="94" t="s">
        <v>192</v>
      </c>
      <c r="E2936" s="91" t="s">
        <v>1</v>
      </c>
      <c r="G2936" s="91">
        <v>0.02</v>
      </c>
      <c r="H2936" s="91">
        <v>0.02</v>
      </c>
      <c r="I2936" s="91">
        <v>0.02</v>
      </c>
      <c r="J2936" s="91">
        <v>0.02</v>
      </c>
      <c r="K2936" s="91">
        <v>0.02</v>
      </c>
      <c r="L2936" s="91">
        <v>0.02</v>
      </c>
      <c r="M2936" s="91">
        <v>0.02</v>
      </c>
      <c r="N2936" s="91">
        <v>0.02</v>
      </c>
      <c r="O2936" s="91">
        <v>0.02</v>
      </c>
      <c r="P2936" s="91">
        <v>0.02</v>
      </c>
      <c r="Q2936" s="91">
        <v>0.02</v>
      </c>
      <c r="R2936" s="91">
        <v>0.02</v>
      </c>
      <c r="S2936" s="91">
        <v>0.02</v>
      </c>
      <c r="T2936" s="91">
        <v>0.02</v>
      </c>
      <c r="U2936" s="91">
        <v>0.02</v>
      </c>
      <c r="V2936" s="91">
        <v>0.02</v>
      </c>
      <c r="W2936" s="91">
        <v>0.02</v>
      </c>
      <c r="X2936" s="91">
        <v>0.02</v>
      </c>
      <c r="Y2936" s="91">
        <v>0.02</v>
      </c>
      <c r="Z2936" s="91">
        <v>0.02</v>
      </c>
      <c r="AA2936" s="91">
        <v>0.02</v>
      </c>
      <c r="AB2936" s="91">
        <v>0.02</v>
      </c>
      <c r="AC2936" s="91">
        <v>0.02</v>
      </c>
      <c r="AD2936" s="91">
        <v>0.02</v>
      </c>
      <c r="AE2936" s="91">
        <v>0.02</v>
      </c>
      <c r="AF2936" s="91">
        <v>0.02</v>
      </c>
      <c r="AG2936" s="91">
        <v>0.02</v>
      </c>
      <c r="AH2936" s="91">
        <v>0.02</v>
      </c>
      <c r="AI2936" s="91">
        <v>0.02</v>
      </c>
      <c r="AJ2936" s="91">
        <v>0.02</v>
      </c>
      <c r="AK2936" s="91">
        <v>0.02</v>
      </c>
    </row>
    <row r="2937" spans="1:37" s="91" customFormat="1" x14ac:dyDescent="0.3">
      <c r="A2937" s="91" t="str">
        <f t="shared" si="73"/>
        <v>SDGbaseTRAv2_UrbAS_IRTv3C_GovConscgsrv</v>
      </c>
      <c r="B2937" s="92" t="s">
        <v>221</v>
      </c>
      <c r="C2937" s="93" t="s">
        <v>287</v>
      </c>
      <c r="D2937" s="94" t="s">
        <v>213</v>
      </c>
      <c r="E2937" s="91" t="s">
        <v>184</v>
      </c>
      <c r="F2937" s="91">
        <v>1080.43</v>
      </c>
      <c r="G2937" s="91">
        <v>1020.94</v>
      </c>
      <c r="H2937" s="91">
        <v>1056.05</v>
      </c>
      <c r="I2937" s="91">
        <v>1097.5999999999999</v>
      </c>
      <c r="J2937" s="91">
        <v>1154.57</v>
      </c>
      <c r="K2937" s="91">
        <v>1187.6400000000001</v>
      </c>
      <c r="L2937" s="91">
        <v>1226.05</v>
      </c>
      <c r="M2937" s="91">
        <v>1267.3399999999999</v>
      </c>
      <c r="N2937" s="91">
        <v>1314.25</v>
      </c>
      <c r="O2937" s="91">
        <v>1369.68</v>
      </c>
      <c r="P2937" s="91">
        <v>1430.58</v>
      </c>
      <c r="Q2937" s="91">
        <v>1495.06</v>
      </c>
      <c r="R2937" s="91">
        <v>1528.97</v>
      </c>
      <c r="S2937" s="91">
        <v>1564.3</v>
      </c>
      <c r="T2937" s="91">
        <v>1601.1</v>
      </c>
      <c r="U2937" s="91">
        <v>1641.4</v>
      </c>
      <c r="V2937" s="91">
        <v>1682.98</v>
      </c>
      <c r="W2937" s="91">
        <v>1723.85</v>
      </c>
      <c r="X2937" s="91">
        <v>1764.83</v>
      </c>
      <c r="Y2937" s="91">
        <v>1804.13</v>
      </c>
      <c r="Z2937" s="91">
        <v>1835.14</v>
      </c>
      <c r="AA2937" s="91">
        <v>1877.24</v>
      </c>
      <c r="AB2937" s="91">
        <v>1926.38</v>
      </c>
      <c r="AC2937" s="91">
        <v>1970.9</v>
      </c>
      <c r="AD2937" s="91">
        <v>2016.56</v>
      </c>
      <c r="AE2937" s="91">
        <v>2064.2199999999998</v>
      </c>
      <c r="AF2937" s="91">
        <v>2113.11</v>
      </c>
      <c r="AG2937" s="91">
        <v>2168</v>
      </c>
      <c r="AH2937" s="91">
        <v>2184.5</v>
      </c>
      <c r="AI2937" s="91">
        <v>2208.4699999999998</v>
      </c>
      <c r="AJ2937" s="91">
        <v>2241.64</v>
      </c>
      <c r="AK2937" s="91">
        <v>2279.16</v>
      </c>
    </row>
    <row r="2938" spans="1:37" s="91" customFormat="1" x14ac:dyDescent="0.3">
      <c r="A2938" s="91" t="str">
        <f t="shared" si="73"/>
        <v>SDGbaseTRAv2_UrbAS_IRTv3C_GovConstotal</v>
      </c>
      <c r="B2938" s="92" t="s">
        <v>221</v>
      </c>
      <c r="C2938" s="93" t="s">
        <v>287</v>
      </c>
      <c r="D2938" s="94" t="s">
        <v>213</v>
      </c>
      <c r="E2938" s="91" t="s">
        <v>1</v>
      </c>
      <c r="F2938" s="91">
        <v>1080.43</v>
      </c>
      <c r="G2938" s="91">
        <v>1020.94</v>
      </c>
      <c r="H2938" s="91">
        <v>1056.05</v>
      </c>
      <c r="I2938" s="91">
        <v>1097.5999999999999</v>
      </c>
      <c r="J2938" s="91">
        <v>1154.57</v>
      </c>
      <c r="K2938" s="91">
        <v>1187.6400000000001</v>
      </c>
      <c r="L2938" s="91">
        <v>1226.05</v>
      </c>
      <c r="M2938" s="91">
        <v>1267.3399999999999</v>
      </c>
      <c r="N2938" s="91">
        <v>1314.25</v>
      </c>
      <c r="O2938" s="91">
        <v>1369.68</v>
      </c>
      <c r="P2938" s="91">
        <v>1430.58</v>
      </c>
      <c r="Q2938" s="91">
        <v>1495.06</v>
      </c>
      <c r="R2938" s="91">
        <v>1528.97</v>
      </c>
      <c r="S2938" s="91">
        <v>1564.3</v>
      </c>
      <c r="T2938" s="91">
        <v>1601.1</v>
      </c>
      <c r="U2938" s="91">
        <v>1641.4</v>
      </c>
      <c r="V2938" s="91">
        <v>1682.98</v>
      </c>
      <c r="W2938" s="91">
        <v>1723.85</v>
      </c>
      <c r="X2938" s="91">
        <v>1764.83</v>
      </c>
      <c r="Y2938" s="91">
        <v>1804.13</v>
      </c>
      <c r="Z2938" s="91">
        <v>1835.14</v>
      </c>
      <c r="AA2938" s="91">
        <v>1877.24</v>
      </c>
      <c r="AB2938" s="91">
        <v>1926.38</v>
      </c>
      <c r="AC2938" s="91">
        <v>1970.9</v>
      </c>
      <c r="AD2938" s="91">
        <v>2016.56</v>
      </c>
      <c r="AE2938" s="91">
        <v>2064.2199999999998</v>
      </c>
      <c r="AF2938" s="91">
        <v>2113.11</v>
      </c>
      <c r="AG2938" s="91">
        <v>2168</v>
      </c>
      <c r="AH2938" s="91">
        <v>2184.5</v>
      </c>
      <c r="AI2938" s="91">
        <v>2208.4699999999998</v>
      </c>
      <c r="AJ2938" s="91">
        <v>2241.64</v>
      </c>
      <c r="AK2938" s="91">
        <v>2279.16</v>
      </c>
    </row>
    <row r="2939" spans="1:37" s="91" customFormat="1" x14ac:dyDescent="0.3">
      <c r="A2939" s="91" t="str">
        <f t="shared" si="73"/>
        <v>SDGbaseTRAv2_UrbAS_IRTv3GSAVXtotal</v>
      </c>
      <c r="B2939" s="92" t="s">
        <v>221</v>
      </c>
      <c r="C2939" s="93" t="s">
        <v>287</v>
      </c>
      <c r="D2939" s="94" t="s">
        <v>98</v>
      </c>
      <c r="E2939" s="91" t="s">
        <v>1</v>
      </c>
      <c r="F2939" s="91">
        <v>-11.97</v>
      </c>
      <c r="G2939" s="91">
        <v>-11.72</v>
      </c>
      <c r="H2939" s="91">
        <v>-10.6</v>
      </c>
      <c r="I2939" s="91">
        <v>13.29</v>
      </c>
      <c r="J2939" s="91">
        <v>26.96</v>
      </c>
      <c r="K2939" s="91">
        <v>23.82</v>
      </c>
      <c r="L2939" s="91">
        <v>23.06</v>
      </c>
      <c r="M2939" s="91">
        <v>23.88</v>
      </c>
      <c r="N2939" s="91">
        <v>25.73</v>
      </c>
      <c r="O2939" s="91">
        <v>28.42</v>
      </c>
      <c r="P2939" s="91">
        <v>31.77</v>
      </c>
      <c r="Q2939" s="91">
        <v>35.770000000000003</v>
      </c>
      <c r="R2939" s="91">
        <v>11.6</v>
      </c>
      <c r="S2939" s="91">
        <v>12.08</v>
      </c>
      <c r="T2939" s="91">
        <v>11.78</v>
      </c>
      <c r="U2939" s="91">
        <v>10.39</v>
      </c>
      <c r="V2939" s="91">
        <v>9.6300000000000008</v>
      </c>
      <c r="W2939" s="91">
        <v>8.64</v>
      </c>
      <c r="X2939" s="91">
        <v>6.91</v>
      </c>
      <c r="Y2939" s="91">
        <v>6.25</v>
      </c>
      <c r="Z2939" s="91">
        <v>19.09</v>
      </c>
      <c r="AA2939" s="91">
        <v>32.409999999999997</v>
      </c>
      <c r="AB2939" s="91">
        <v>38.36</v>
      </c>
      <c r="AC2939" s="91">
        <v>36.44</v>
      </c>
      <c r="AD2939" s="91">
        <v>34.51</v>
      </c>
      <c r="AE2939" s="91">
        <v>35.630000000000003</v>
      </c>
      <c r="AF2939" s="91">
        <v>37.58</v>
      </c>
      <c r="AG2939" s="91">
        <v>32.5</v>
      </c>
      <c r="AH2939" s="91">
        <v>22.91</v>
      </c>
      <c r="AI2939" s="91">
        <v>19.239999999999998</v>
      </c>
      <c r="AJ2939" s="91">
        <v>18.91</v>
      </c>
      <c r="AK2939" s="91">
        <v>19.55</v>
      </c>
    </row>
    <row r="2940" spans="1:37" s="91" customFormat="1" x14ac:dyDescent="0.3">
      <c r="A2940" s="91" t="str">
        <f t="shared" si="73"/>
        <v>SDGbaseTRAv2_UrbAS_IRTv3FSAVXtotal</v>
      </c>
      <c r="B2940" s="92" t="s">
        <v>221</v>
      </c>
      <c r="C2940" s="93" t="s">
        <v>287</v>
      </c>
      <c r="D2940" s="94" t="s">
        <v>97</v>
      </c>
      <c r="E2940" s="91" t="s">
        <v>1</v>
      </c>
      <c r="F2940" s="91">
        <v>176.34</v>
      </c>
      <c r="G2940" s="91">
        <v>179.34</v>
      </c>
      <c r="H2940" s="91">
        <v>182.38</v>
      </c>
      <c r="I2940" s="91">
        <v>185.48</v>
      </c>
      <c r="J2940" s="91">
        <v>188.64</v>
      </c>
      <c r="K2940" s="91">
        <v>191.84</v>
      </c>
      <c r="L2940" s="91">
        <v>195.11</v>
      </c>
      <c r="M2940" s="91">
        <v>198.42</v>
      </c>
      <c r="N2940" s="91">
        <v>201.8</v>
      </c>
      <c r="O2940" s="91">
        <v>205.23</v>
      </c>
      <c r="P2940" s="91">
        <v>208.72</v>
      </c>
      <c r="Q2940" s="91">
        <v>212.26</v>
      </c>
      <c r="R2940" s="91">
        <v>215.87</v>
      </c>
      <c r="S2940" s="91">
        <v>219.54</v>
      </c>
      <c r="T2940" s="91">
        <v>223.27</v>
      </c>
      <c r="U2940" s="91">
        <v>227.07</v>
      </c>
      <c r="V2940" s="91">
        <v>230.93</v>
      </c>
      <c r="W2940" s="91">
        <v>234.86</v>
      </c>
      <c r="X2940" s="91">
        <v>238.85</v>
      </c>
      <c r="Y2940" s="91">
        <v>242.91</v>
      </c>
      <c r="Z2940" s="91">
        <v>247.04</v>
      </c>
      <c r="AA2940" s="91">
        <v>251.24</v>
      </c>
      <c r="AB2940" s="91">
        <v>255.51</v>
      </c>
      <c r="AC2940" s="91">
        <v>259.85000000000002</v>
      </c>
      <c r="AD2940" s="91">
        <v>264.27</v>
      </c>
      <c r="AE2940" s="91">
        <v>268.76</v>
      </c>
      <c r="AF2940" s="91">
        <v>273.33</v>
      </c>
      <c r="AG2940" s="91">
        <v>277.98</v>
      </c>
      <c r="AH2940" s="91">
        <v>282.7</v>
      </c>
      <c r="AI2940" s="91">
        <v>287.51</v>
      </c>
      <c r="AJ2940" s="91">
        <v>292.39999999999998</v>
      </c>
      <c r="AK2940" s="91">
        <v>297.37</v>
      </c>
    </row>
    <row r="2941" spans="1:37" s="91" customFormat="1" x14ac:dyDescent="0.3">
      <c r="A2941" s="91" t="str">
        <f t="shared" si="73"/>
        <v>SDGbaseTRAv2_UrbAS_IRTv3C_TSavtotal</v>
      </c>
      <c r="B2941" s="92" t="s">
        <v>221</v>
      </c>
      <c r="C2941" s="93" t="s">
        <v>287</v>
      </c>
      <c r="D2941" s="94" t="s">
        <v>100</v>
      </c>
      <c r="E2941" s="91" t="s">
        <v>1</v>
      </c>
      <c r="F2941" s="91">
        <v>928.6</v>
      </c>
      <c r="G2941" s="91">
        <v>873.86</v>
      </c>
      <c r="H2941" s="91">
        <v>900.14</v>
      </c>
      <c r="I2941" s="91">
        <v>937.29</v>
      </c>
      <c r="J2941" s="91">
        <v>958.74</v>
      </c>
      <c r="K2941" s="91">
        <v>975.48</v>
      </c>
      <c r="L2941" s="91">
        <v>996.36</v>
      </c>
      <c r="M2941" s="91">
        <v>1018.19</v>
      </c>
      <c r="N2941" s="91">
        <v>1042.99</v>
      </c>
      <c r="O2941" s="91">
        <v>1066.6400000000001</v>
      </c>
      <c r="P2941" s="91">
        <v>1097.3</v>
      </c>
      <c r="Q2941" s="91">
        <v>1128.8599999999999</v>
      </c>
      <c r="R2941" s="91">
        <v>1148.76</v>
      </c>
      <c r="S2941" s="91">
        <v>1187.57</v>
      </c>
      <c r="T2941" s="91">
        <v>1227.9100000000001</v>
      </c>
      <c r="U2941" s="91">
        <v>1273.77</v>
      </c>
      <c r="V2941" s="91">
        <v>1318.71</v>
      </c>
      <c r="W2941" s="91">
        <v>1364.99</v>
      </c>
      <c r="X2941" s="91">
        <v>1413.08</v>
      </c>
      <c r="Y2941" s="91">
        <v>1460.07</v>
      </c>
      <c r="Z2941" s="91">
        <v>1536.12</v>
      </c>
      <c r="AA2941" s="91">
        <v>1595.53</v>
      </c>
      <c r="AB2941" s="91">
        <v>1633.96</v>
      </c>
      <c r="AC2941" s="91">
        <v>1676.72</v>
      </c>
      <c r="AD2941" s="91">
        <v>1726.57</v>
      </c>
      <c r="AE2941" s="91">
        <v>1780.1</v>
      </c>
      <c r="AF2941" s="91">
        <v>1835.67</v>
      </c>
      <c r="AG2941" s="91">
        <v>1867.76</v>
      </c>
      <c r="AH2941" s="91">
        <v>1878.11</v>
      </c>
      <c r="AI2941" s="91">
        <v>1882.55</v>
      </c>
      <c r="AJ2941" s="91">
        <v>1885.13</v>
      </c>
      <c r="AK2941" s="91">
        <v>1883.39</v>
      </c>
    </row>
    <row r="2942" spans="1:37" s="91" customFormat="1" x14ac:dyDescent="0.3">
      <c r="A2942" s="91" t="str">
        <f t="shared" si="73"/>
        <v>SDGbaseTRAv2_UrbAS_IRTv3QINVXctext</v>
      </c>
      <c r="B2942" s="92" t="s">
        <v>221</v>
      </c>
      <c r="C2942" s="93" t="s">
        <v>287</v>
      </c>
      <c r="D2942" s="94" t="s">
        <v>101</v>
      </c>
      <c r="E2942" s="91" t="s">
        <v>102</v>
      </c>
      <c r="F2942" s="91">
        <v>0.02</v>
      </c>
      <c r="G2942" s="91">
        <v>0.02</v>
      </c>
      <c r="H2942" s="91">
        <v>0.02</v>
      </c>
      <c r="I2942" s="91">
        <v>0.02</v>
      </c>
      <c r="J2942" s="91">
        <v>0.02</v>
      </c>
      <c r="K2942" s="91">
        <v>0.02</v>
      </c>
      <c r="L2942" s="91">
        <v>0.02</v>
      </c>
      <c r="M2942" s="91">
        <v>0.03</v>
      </c>
      <c r="N2942" s="91">
        <v>0.03</v>
      </c>
      <c r="O2942" s="91">
        <v>0.03</v>
      </c>
      <c r="P2942" s="91">
        <v>0.03</v>
      </c>
      <c r="Q2942" s="91">
        <v>0.03</v>
      </c>
      <c r="R2942" s="91">
        <v>0.03</v>
      </c>
      <c r="S2942" s="91">
        <v>0.03</v>
      </c>
      <c r="T2942" s="91">
        <v>0.03</v>
      </c>
      <c r="U2942" s="91">
        <v>0.03</v>
      </c>
      <c r="V2942" s="91">
        <v>0.03</v>
      </c>
      <c r="W2942" s="91">
        <v>0.03</v>
      </c>
      <c r="X2942" s="91">
        <v>0.03</v>
      </c>
      <c r="Y2942" s="91">
        <v>0.04</v>
      </c>
      <c r="Z2942" s="91">
        <v>0.04</v>
      </c>
      <c r="AA2942" s="91">
        <v>0.04</v>
      </c>
      <c r="AB2942" s="91">
        <v>0.04</v>
      </c>
      <c r="AC2942" s="91">
        <v>0.04</v>
      </c>
      <c r="AD2942" s="91">
        <v>0.04</v>
      </c>
      <c r="AE2942" s="91">
        <v>0.04</v>
      </c>
      <c r="AF2942" s="91">
        <v>0.04</v>
      </c>
      <c r="AG2942" s="91">
        <v>0.04</v>
      </c>
      <c r="AH2942" s="91">
        <v>0.04</v>
      </c>
      <c r="AI2942" s="91">
        <v>0.04</v>
      </c>
      <c r="AJ2942" s="91">
        <v>0.04</v>
      </c>
      <c r="AK2942" s="91">
        <v>0.04</v>
      </c>
    </row>
    <row r="2943" spans="1:37" s="91" customFormat="1" x14ac:dyDescent="0.3">
      <c r="A2943" s="91" t="str">
        <f t="shared" si="73"/>
        <v>SDGbaseTRAv2_UrbAS_IRTv3QINVXcleat</v>
      </c>
      <c r="B2943" s="92" t="s">
        <v>221</v>
      </c>
      <c r="C2943" s="93" t="s">
        <v>287</v>
      </c>
      <c r="D2943" s="94" t="s">
        <v>101</v>
      </c>
      <c r="E2943" s="91" t="s">
        <v>103</v>
      </c>
      <c r="F2943" s="91">
        <v>0</v>
      </c>
      <c r="G2943" s="91">
        <v>0</v>
      </c>
      <c r="H2943" s="91">
        <v>0</v>
      </c>
      <c r="I2943" s="91">
        <v>0</v>
      </c>
      <c r="J2943" s="91">
        <v>0</v>
      </c>
      <c r="K2943" s="91">
        <v>0</v>
      </c>
      <c r="L2943" s="91">
        <v>0</v>
      </c>
      <c r="M2943" s="91">
        <v>0</v>
      </c>
      <c r="N2943" s="91">
        <v>0</v>
      </c>
      <c r="O2943" s="91">
        <v>0</v>
      </c>
      <c r="P2943" s="91">
        <v>0</v>
      </c>
      <c r="Q2943" s="91">
        <v>0</v>
      </c>
      <c r="R2943" s="91">
        <v>0</v>
      </c>
      <c r="S2943" s="91">
        <v>0</v>
      </c>
      <c r="T2943" s="91">
        <v>0</v>
      </c>
      <c r="U2943" s="91">
        <v>0</v>
      </c>
      <c r="V2943" s="91">
        <v>0</v>
      </c>
      <c r="W2943" s="91">
        <v>0</v>
      </c>
      <c r="X2943" s="91">
        <v>0</v>
      </c>
      <c r="Y2943" s="91">
        <v>0</v>
      </c>
      <c r="Z2943" s="91">
        <v>0</v>
      </c>
      <c r="AA2943" s="91">
        <v>0</v>
      </c>
      <c r="AB2943" s="91">
        <v>0</v>
      </c>
      <c r="AC2943" s="91">
        <v>0</v>
      </c>
      <c r="AD2943" s="91">
        <v>0</v>
      </c>
      <c r="AE2943" s="91">
        <v>0</v>
      </c>
      <c r="AF2943" s="91">
        <v>0</v>
      </c>
      <c r="AG2943" s="91">
        <v>0</v>
      </c>
      <c r="AH2943" s="91">
        <v>0</v>
      </c>
      <c r="AI2943" s="91">
        <v>0</v>
      </c>
      <c r="AJ2943" s="91">
        <v>0</v>
      </c>
      <c r="AK2943" s="91">
        <v>0</v>
      </c>
    </row>
    <row r="2944" spans="1:37" s="91" customFormat="1" x14ac:dyDescent="0.3">
      <c r="A2944" s="91" t="str">
        <f t="shared" si="73"/>
        <v>SDGbaseTRAv2_UrbAS_IRTv3QINVXcprnt</v>
      </c>
      <c r="B2944" s="92" t="s">
        <v>221</v>
      </c>
      <c r="C2944" s="93" t="s">
        <v>287</v>
      </c>
      <c r="D2944" s="94" t="s">
        <v>101</v>
      </c>
      <c r="E2944" s="91" t="s">
        <v>104</v>
      </c>
      <c r="F2944" s="91">
        <v>0</v>
      </c>
      <c r="G2944" s="91">
        <v>0</v>
      </c>
      <c r="H2944" s="91">
        <v>0</v>
      </c>
      <c r="I2944" s="91">
        <v>0</v>
      </c>
      <c r="J2944" s="91">
        <v>0</v>
      </c>
      <c r="K2944" s="91">
        <v>0</v>
      </c>
      <c r="L2944" s="91">
        <v>0</v>
      </c>
      <c r="M2944" s="91">
        <v>0</v>
      </c>
      <c r="N2944" s="91">
        <v>0</v>
      </c>
      <c r="O2944" s="91">
        <v>0</v>
      </c>
      <c r="P2944" s="91">
        <v>0</v>
      </c>
      <c r="Q2944" s="91">
        <v>0</v>
      </c>
      <c r="R2944" s="91">
        <v>0</v>
      </c>
      <c r="S2944" s="91">
        <v>0</v>
      </c>
      <c r="T2944" s="91">
        <v>0</v>
      </c>
      <c r="U2944" s="91">
        <v>0</v>
      </c>
      <c r="V2944" s="91">
        <v>0</v>
      </c>
      <c r="W2944" s="91">
        <v>0</v>
      </c>
      <c r="X2944" s="91">
        <v>0</v>
      </c>
      <c r="Y2944" s="91">
        <v>0</v>
      </c>
      <c r="Z2944" s="91">
        <v>0</v>
      </c>
      <c r="AA2944" s="91">
        <v>0</v>
      </c>
      <c r="AB2944" s="91">
        <v>0</v>
      </c>
      <c r="AC2944" s="91">
        <v>0</v>
      </c>
      <c r="AD2944" s="91">
        <v>0</v>
      </c>
      <c r="AE2944" s="91">
        <v>0</v>
      </c>
      <c r="AF2944" s="91">
        <v>0</v>
      </c>
      <c r="AG2944" s="91">
        <v>0</v>
      </c>
      <c r="AH2944" s="91">
        <v>0</v>
      </c>
      <c r="AI2944" s="91">
        <v>0</v>
      </c>
      <c r="AJ2944" s="91">
        <v>0</v>
      </c>
      <c r="AK2944" s="91">
        <v>0</v>
      </c>
    </row>
    <row r="2945" spans="1:37" s="91" customFormat="1" x14ac:dyDescent="0.3">
      <c r="A2945" s="91" t="str">
        <f t="shared" si="73"/>
        <v>SDGbaseTRAv2_UrbAS_IRTv3QINVXcrubb</v>
      </c>
      <c r="B2945" s="92" t="s">
        <v>221</v>
      </c>
      <c r="C2945" s="93" t="s">
        <v>287</v>
      </c>
      <c r="D2945" s="94" t="s">
        <v>101</v>
      </c>
      <c r="E2945" s="91" t="s">
        <v>105</v>
      </c>
      <c r="F2945" s="91">
        <v>0</v>
      </c>
      <c r="G2945" s="91">
        <v>0</v>
      </c>
      <c r="H2945" s="91">
        <v>0</v>
      </c>
      <c r="I2945" s="91">
        <v>0</v>
      </c>
      <c r="J2945" s="91">
        <v>0</v>
      </c>
      <c r="K2945" s="91">
        <v>0</v>
      </c>
      <c r="L2945" s="91">
        <v>0</v>
      </c>
      <c r="M2945" s="91">
        <v>0</v>
      </c>
      <c r="N2945" s="91">
        <v>0</v>
      </c>
      <c r="O2945" s="91">
        <v>0.01</v>
      </c>
      <c r="P2945" s="91">
        <v>0.01</v>
      </c>
      <c r="Q2945" s="91">
        <v>0.01</v>
      </c>
      <c r="R2945" s="91">
        <v>0.01</v>
      </c>
      <c r="S2945" s="91">
        <v>0.01</v>
      </c>
      <c r="T2945" s="91">
        <v>0.01</v>
      </c>
      <c r="U2945" s="91">
        <v>0.01</v>
      </c>
      <c r="V2945" s="91">
        <v>0.01</v>
      </c>
      <c r="W2945" s="91">
        <v>0.01</v>
      </c>
      <c r="X2945" s="91">
        <v>0.01</v>
      </c>
      <c r="Y2945" s="91">
        <v>0.01</v>
      </c>
      <c r="Z2945" s="91">
        <v>0.01</v>
      </c>
      <c r="AA2945" s="91">
        <v>0.01</v>
      </c>
      <c r="AB2945" s="91">
        <v>0.01</v>
      </c>
      <c r="AC2945" s="91">
        <v>0.01</v>
      </c>
      <c r="AD2945" s="91">
        <v>0.01</v>
      </c>
      <c r="AE2945" s="91">
        <v>0.01</v>
      </c>
      <c r="AF2945" s="91">
        <v>0.01</v>
      </c>
      <c r="AG2945" s="91">
        <v>0.01</v>
      </c>
      <c r="AH2945" s="91">
        <v>0.01</v>
      </c>
      <c r="AI2945" s="91">
        <v>0.01</v>
      </c>
      <c r="AJ2945" s="91">
        <v>0.01</v>
      </c>
      <c r="AK2945" s="91">
        <v>0.01</v>
      </c>
    </row>
    <row r="2946" spans="1:37" s="91" customFormat="1" x14ac:dyDescent="0.3">
      <c r="A2946" s="91" t="str">
        <f t="shared" si="73"/>
        <v>SDGbaseTRAv2_UrbAS_IRTv3QINVXcplas</v>
      </c>
      <c r="B2946" s="92" t="s">
        <v>221</v>
      </c>
      <c r="C2946" s="93" t="s">
        <v>287</v>
      </c>
      <c r="D2946" s="94" t="s">
        <v>101</v>
      </c>
      <c r="E2946" s="91" t="s">
        <v>106</v>
      </c>
      <c r="F2946" s="91">
        <v>0.01</v>
      </c>
      <c r="G2946" s="91">
        <v>0.01</v>
      </c>
      <c r="H2946" s="91">
        <v>0.01</v>
      </c>
      <c r="I2946" s="91">
        <v>0.01</v>
      </c>
      <c r="J2946" s="91">
        <v>0.01</v>
      </c>
      <c r="K2946" s="91">
        <v>0.01</v>
      </c>
      <c r="L2946" s="91">
        <v>0.01</v>
      </c>
      <c r="M2946" s="91">
        <v>0.01</v>
      </c>
      <c r="N2946" s="91">
        <v>0.01</v>
      </c>
      <c r="O2946" s="91">
        <v>0.01</v>
      </c>
      <c r="P2946" s="91">
        <v>0.01</v>
      </c>
      <c r="Q2946" s="91">
        <v>0.01</v>
      </c>
      <c r="R2946" s="91">
        <v>0.01</v>
      </c>
      <c r="S2946" s="91">
        <v>0.01</v>
      </c>
      <c r="T2946" s="91">
        <v>0.01</v>
      </c>
      <c r="U2946" s="91">
        <v>0.01</v>
      </c>
      <c r="V2946" s="91">
        <v>0.01</v>
      </c>
      <c r="W2946" s="91">
        <v>0.01</v>
      </c>
      <c r="X2946" s="91">
        <v>0.01</v>
      </c>
      <c r="Y2946" s="91">
        <v>0.01</v>
      </c>
      <c r="Z2946" s="91">
        <v>0.01</v>
      </c>
      <c r="AA2946" s="91">
        <v>0.02</v>
      </c>
      <c r="AB2946" s="91">
        <v>0.02</v>
      </c>
      <c r="AC2946" s="91">
        <v>0.02</v>
      </c>
      <c r="AD2946" s="91">
        <v>0.02</v>
      </c>
      <c r="AE2946" s="91">
        <v>0.02</v>
      </c>
      <c r="AF2946" s="91">
        <v>0.02</v>
      </c>
      <c r="AG2946" s="91">
        <v>0.02</v>
      </c>
      <c r="AH2946" s="91">
        <v>0.02</v>
      </c>
      <c r="AI2946" s="91">
        <v>0.02</v>
      </c>
      <c r="AJ2946" s="91">
        <v>0.02</v>
      </c>
      <c r="AK2946" s="91">
        <v>0.02</v>
      </c>
    </row>
    <row r="2947" spans="1:37" s="91" customFormat="1" x14ac:dyDescent="0.3">
      <c r="A2947" s="91" t="str">
        <f t="shared" si="73"/>
        <v>SDGbaseTRAv2_UrbAS_IRTv3QINVXcnmet</v>
      </c>
      <c r="B2947" s="92" t="s">
        <v>221</v>
      </c>
      <c r="C2947" s="93" t="s">
        <v>287</v>
      </c>
      <c r="D2947" s="94" t="s">
        <v>101</v>
      </c>
      <c r="E2947" s="91" t="s">
        <v>107</v>
      </c>
      <c r="F2947" s="91">
        <v>0.02</v>
      </c>
      <c r="G2947" s="91">
        <v>0.02</v>
      </c>
      <c r="H2947" s="91">
        <v>0.02</v>
      </c>
      <c r="I2947" s="91">
        <v>0.02</v>
      </c>
      <c r="J2947" s="91">
        <v>0.02</v>
      </c>
      <c r="K2947" s="91">
        <v>0.02</v>
      </c>
      <c r="L2947" s="91">
        <v>0.02</v>
      </c>
      <c r="M2947" s="91">
        <v>0.02</v>
      </c>
      <c r="N2947" s="91">
        <v>0.02</v>
      </c>
      <c r="O2947" s="91">
        <v>0.02</v>
      </c>
      <c r="P2947" s="91">
        <v>0.02</v>
      </c>
      <c r="Q2947" s="91">
        <v>0.02</v>
      </c>
      <c r="R2947" s="91">
        <v>0.03</v>
      </c>
      <c r="S2947" s="91">
        <v>0.03</v>
      </c>
      <c r="T2947" s="91">
        <v>0.03</v>
      </c>
      <c r="U2947" s="91">
        <v>0.03</v>
      </c>
      <c r="V2947" s="91">
        <v>0.03</v>
      </c>
      <c r="W2947" s="91">
        <v>0.03</v>
      </c>
      <c r="X2947" s="91">
        <v>0.03</v>
      </c>
      <c r="Y2947" s="91">
        <v>0.03</v>
      </c>
      <c r="Z2947" s="91">
        <v>0.03</v>
      </c>
      <c r="AA2947" s="91">
        <v>0.03</v>
      </c>
      <c r="AB2947" s="91">
        <v>0.03</v>
      </c>
      <c r="AC2947" s="91">
        <v>0.04</v>
      </c>
      <c r="AD2947" s="91">
        <v>0.04</v>
      </c>
      <c r="AE2947" s="91">
        <v>0.04</v>
      </c>
      <c r="AF2947" s="91">
        <v>0.04</v>
      </c>
      <c r="AG2947" s="91">
        <v>0.04</v>
      </c>
      <c r="AH2947" s="91">
        <v>0.04</v>
      </c>
      <c r="AI2947" s="91">
        <v>0.04</v>
      </c>
      <c r="AJ2947" s="91">
        <v>0.04</v>
      </c>
      <c r="AK2947" s="91">
        <v>0.04</v>
      </c>
    </row>
    <row r="2948" spans="1:37" s="91" customFormat="1" x14ac:dyDescent="0.3">
      <c r="A2948" s="91" t="str">
        <f t="shared" si="73"/>
        <v>SDGbaseTRAv2_UrbAS_IRTv3QINVXcnfrm</v>
      </c>
      <c r="B2948" s="92" t="s">
        <v>221</v>
      </c>
      <c r="C2948" s="93" t="s">
        <v>287</v>
      </c>
      <c r="D2948" s="94" t="s">
        <v>101</v>
      </c>
      <c r="E2948" s="91" t="s">
        <v>108</v>
      </c>
      <c r="F2948" s="91">
        <v>1.27</v>
      </c>
      <c r="G2948" s="91">
        <v>1.1499999999999999</v>
      </c>
      <c r="H2948" s="91">
        <v>1.19</v>
      </c>
      <c r="I2948" s="91">
        <v>1.23</v>
      </c>
      <c r="J2948" s="91">
        <v>1.25</v>
      </c>
      <c r="K2948" s="91">
        <v>1.28</v>
      </c>
      <c r="L2948" s="91">
        <v>1.31</v>
      </c>
      <c r="M2948" s="91">
        <v>1.34</v>
      </c>
      <c r="N2948" s="91">
        <v>1.38</v>
      </c>
      <c r="O2948" s="91">
        <v>1.42</v>
      </c>
      <c r="P2948" s="91">
        <v>1.46</v>
      </c>
      <c r="Q2948" s="91">
        <v>1.5</v>
      </c>
      <c r="R2948" s="91">
        <v>1.53</v>
      </c>
      <c r="S2948" s="91">
        <v>1.58</v>
      </c>
      <c r="T2948" s="91">
        <v>1.63</v>
      </c>
      <c r="U2948" s="91">
        <v>1.68</v>
      </c>
      <c r="V2948" s="91">
        <v>1.74</v>
      </c>
      <c r="W2948" s="91">
        <v>1.8</v>
      </c>
      <c r="X2948" s="91">
        <v>1.86</v>
      </c>
      <c r="Y2948" s="91">
        <v>1.91</v>
      </c>
      <c r="Z2948" s="91">
        <v>1.97</v>
      </c>
      <c r="AA2948" s="91">
        <v>2.0299999999999998</v>
      </c>
      <c r="AB2948" s="91">
        <v>2.08</v>
      </c>
      <c r="AC2948" s="91">
        <v>2.13</v>
      </c>
      <c r="AD2948" s="91">
        <v>2.19</v>
      </c>
      <c r="AE2948" s="91">
        <v>2.2599999999999998</v>
      </c>
      <c r="AF2948" s="91">
        <v>2.3199999999999998</v>
      </c>
      <c r="AG2948" s="91">
        <v>2.39</v>
      </c>
      <c r="AH2948" s="91">
        <v>2.38</v>
      </c>
      <c r="AI2948" s="91">
        <v>2.37</v>
      </c>
      <c r="AJ2948" s="91">
        <v>2.36</v>
      </c>
      <c r="AK2948" s="91">
        <v>2.34</v>
      </c>
    </row>
    <row r="2949" spans="1:37" s="91" customFormat="1" x14ac:dyDescent="0.3">
      <c r="A2949" s="91" t="str">
        <f t="shared" si="73"/>
        <v>SDGbaseTRAv2_UrbAS_IRTv3QINVXcmetp</v>
      </c>
      <c r="B2949" s="92" t="s">
        <v>221</v>
      </c>
      <c r="C2949" s="93" t="s">
        <v>287</v>
      </c>
      <c r="D2949" s="94" t="s">
        <v>101</v>
      </c>
      <c r="E2949" s="91" t="s">
        <v>109</v>
      </c>
      <c r="F2949" s="91">
        <v>2.2400000000000002</v>
      </c>
      <c r="G2949" s="91">
        <v>2.04</v>
      </c>
      <c r="H2949" s="91">
        <v>2.1</v>
      </c>
      <c r="I2949" s="91">
        <v>2.1800000000000002</v>
      </c>
      <c r="J2949" s="91">
        <v>2.21</v>
      </c>
      <c r="K2949" s="91">
        <v>2.2599999999999998</v>
      </c>
      <c r="L2949" s="91">
        <v>2.31</v>
      </c>
      <c r="M2949" s="91">
        <v>2.37</v>
      </c>
      <c r="N2949" s="91">
        <v>2.44</v>
      </c>
      <c r="O2949" s="91">
        <v>2.52</v>
      </c>
      <c r="P2949" s="91">
        <v>2.59</v>
      </c>
      <c r="Q2949" s="91">
        <v>2.66</v>
      </c>
      <c r="R2949" s="91">
        <v>2.71</v>
      </c>
      <c r="S2949" s="91">
        <v>2.79</v>
      </c>
      <c r="T2949" s="91">
        <v>2.88</v>
      </c>
      <c r="U2949" s="91">
        <v>2.98</v>
      </c>
      <c r="V2949" s="91">
        <v>3.09</v>
      </c>
      <c r="W2949" s="91">
        <v>3.2</v>
      </c>
      <c r="X2949" s="91">
        <v>3.29</v>
      </c>
      <c r="Y2949" s="91">
        <v>3.39</v>
      </c>
      <c r="Z2949" s="91">
        <v>3.5</v>
      </c>
      <c r="AA2949" s="91">
        <v>3.6</v>
      </c>
      <c r="AB2949" s="91">
        <v>3.68</v>
      </c>
      <c r="AC2949" s="91">
        <v>3.77</v>
      </c>
      <c r="AD2949" s="91">
        <v>3.88</v>
      </c>
      <c r="AE2949" s="91">
        <v>4</v>
      </c>
      <c r="AF2949" s="91">
        <v>4.12</v>
      </c>
      <c r="AG2949" s="91">
        <v>4.24</v>
      </c>
      <c r="AH2949" s="91">
        <v>4.22</v>
      </c>
      <c r="AI2949" s="91">
        <v>4.1900000000000004</v>
      </c>
      <c r="AJ2949" s="91">
        <v>4.17</v>
      </c>
      <c r="AK2949" s="91">
        <v>4.1500000000000004</v>
      </c>
    </row>
    <row r="2950" spans="1:37" s="91" customFormat="1" x14ac:dyDescent="0.3">
      <c r="A2950" s="91" t="str">
        <f t="shared" si="73"/>
        <v>SDGbaseTRAv2_UrbAS_IRTv3QINVXcmach</v>
      </c>
      <c r="B2950" s="92" t="s">
        <v>221</v>
      </c>
      <c r="C2950" s="93" t="s">
        <v>287</v>
      </c>
      <c r="D2950" s="94" t="s">
        <v>101</v>
      </c>
      <c r="E2950" s="91" t="s">
        <v>110</v>
      </c>
      <c r="F2950" s="91">
        <v>141.12</v>
      </c>
      <c r="G2950" s="91">
        <v>128.46</v>
      </c>
      <c r="H2950" s="91">
        <v>132.27000000000001</v>
      </c>
      <c r="I2950" s="91">
        <v>136.79</v>
      </c>
      <c r="J2950" s="91">
        <v>139.27000000000001</v>
      </c>
      <c r="K2950" s="91">
        <v>142.11000000000001</v>
      </c>
      <c r="L2950" s="91">
        <v>145.53</v>
      </c>
      <c r="M2950" s="91">
        <v>149.41999999999999</v>
      </c>
      <c r="N2950" s="91">
        <v>153.51</v>
      </c>
      <c r="O2950" s="91">
        <v>158.63</v>
      </c>
      <c r="P2950" s="91">
        <v>163.35</v>
      </c>
      <c r="Q2950" s="91">
        <v>167.83</v>
      </c>
      <c r="R2950" s="91">
        <v>170.7</v>
      </c>
      <c r="S2950" s="91">
        <v>176.05</v>
      </c>
      <c r="T2950" s="91">
        <v>181.71</v>
      </c>
      <c r="U2950" s="91">
        <v>188.26</v>
      </c>
      <c r="V2950" s="91">
        <v>195.06</v>
      </c>
      <c r="W2950" s="91">
        <v>201.76</v>
      </c>
      <c r="X2950" s="91">
        <v>207.92</v>
      </c>
      <c r="Y2950" s="91">
        <v>214.2</v>
      </c>
      <c r="Z2950" s="91">
        <v>220.85</v>
      </c>
      <c r="AA2950" s="91">
        <v>227.3</v>
      </c>
      <c r="AB2950" s="91">
        <v>232.94</v>
      </c>
      <c r="AC2950" s="91">
        <v>238.67</v>
      </c>
      <c r="AD2950" s="91">
        <v>245.42</v>
      </c>
      <c r="AE2950" s="91">
        <v>252.74</v>
      </c>
      <c r="AF2950" s="91">
        <v>260.45</v>
      </c>
      <c r="AG2950" s="91">
        <v>268.02</v>
      </c>
      <c r="AH2950" s="91">
        <v>267.05</v>
      </c>
      <c r="AI2950" s="91">
        <v>265.10000000000002</v>
      </c>
      <c r="AJ2950" s="91">
        <v>264.05</v>
      </c>
      <c r="AK2950" s="91">
        <v>262.51</v>
      </c>
    </row>
    <row r="2951" spans="1:37" s="91" customFormat="1" x14ac:dyDescent="0.3">
      <c r="A2951" s="91" t="str">
        <f t="shared" si="73"/>
        <v>SDGbaseTRAv2_UrbAS_IRTv3QINVXcemch</v>
      </c>
      <c r="B2951" s="92" t="s">
        <v>221</v>
      </c>
      <c r="C2951" s="93" t="s">
        <v>287</v>
      </c>
      <c r="D2951" s="94" t="s">
        <v>101</v>
      </c>
      <c r="E2951" s="91" t="s">
        <v>111</v>
      </c>
      <c r="F2951" s="91">
        <v>59.86</v>
      </c>
      <c r="G2951" s="91">
        <v>54.49</v>
      </c>
      <c r="H2951" s="91">
        <v>56.11</v>
      </c>
      <c r="I2951" s="91">
        <v>58.02</v>
      </c>
      <c r="J2951" s="91">
        <v>59.08</v>
      </c>
      <c r="K2951" s="91">
        <v>60.28</v>
      </c>
      <c r="L2951" s="91">
        <v>61.73</v>
      </c>
      <c r="M2951" s="91">
        <v>63.38</v>
      </c>
      <c r="N2951" s="91">
        <v>65.11</v>
      </c>
      <c r="O2951" s="91">
        <v>67.290000000000006</v>
      </c>
      <c r="P2951" s="91">
        <v>69.290000000000006</v>
      </c>
      <c r="Q2951" s="91">
        <v>71.19</v>
      </c>
      <c r="R2951" s="91">
        <v>72.41</v>
      </c>
      <c r="S2951" s="91">
        <v>74.680000000000007</v>
      </c>
      <c r="T2951" s="91">
        <v>77.08</v>
      </c>
      <c r="U2951" s="91">
        <v>79.86</v>
      </c>
      <c r="V2951" s="91">
        <v>82.74</v>
      </c>
      <c r="W2951" s="91">
        <v>85.58</v>
      </c>
      <c r="X2951" s="91">
        <v>88.19</v>
      </c>
      <c r="Y2951" s="91">
        <v>90.86</v>
      </c>
      <c r="Z2951" s="91">
        <v>93.68</v>
      </c>
      <c r="AA2951" s="91">
        <v>96.41</v>
      </c>
      <c r="AB2951" s="91">
        <v>98.81</v>
      </c>
      <c r="AC2951" s="91">
        <v>101.24</v>
      </c>
      <c r="AD2951" s="91">
        <v>104.1</v>
      </c>
      <c r="AE2951" s="91">
        <v>107.21</v>
      </c>
      <c r="AF2951" s="91">
        <v>110.48</v>
      </c>
      <c r="AG2951" s="91">
        <v>113.68</v>
      </c>
      <c r="AH2951" s="91">
        <v>113.28</v>
      </c>
      <c r="AI2951" s="91">
        <v>112.45</v>
      </c>
      <c r="AJ2951" s="91">
        <v>112</v>
      </c>
      <c r="AK2951" s="91">
        <v>111.35</v>
      </c>
    </row>
    <row r="2952" spans="1:37" s="91" customFormat="1" x14ac:dyDescent="0.3">
      <c r="A2952" s="91" t="str">
        <f t="shared" si="73"/>
        <v>SDGbaseTRAv2_UrbAS_IRTv3QINVXcsequ</v>
      </c>
      <c r="B2952" s="92" t="s">
        <v>221</v>
      </c>
      <c r="C2952" s="93" t="s">
        <v>287</v>
      </c>
      <c r="D2952" s="94" t="s">
        <v>101</v>
      </c>
      <c r="E2952" s="91" t="s">
        <v>112</v>
      </c>
      <c r="F2952" s="91">
        <v>30.11</v>
      </c>
      <c r="G2952" s="91">
        <v>27.44</v>
      </c>
      <c r="H2952" s="91">
        <v>28.24</v>
      </c>
      <c r="I2952" s="91">
        <v>29.19</v>
      </c>
      <c r="J2952" s="91">
        <v>29.72</v>
      </c>
      <c r="K2952" s="91">
        <v>30.32</v>
      </c>
      <c r="L2952" s="91">
        <v>31.04</v>
      </c>
      <c r="M2952" s="91">
        <v>31.86</v>
      </c>
      <c r="N2952" s="91">
        <v>32.72</v>
      </c>
      <c r="O2952" s="91">
        <v>33.799999999999997</v>
      </c>
      <c r="P2952" s="91">
        <v>34.79</v>
      </c>
      <c r="Q2952" s="91">
        <v>35.74</v>
      </c>
      <c r="R2952" s="91">
        <v>36.340000000000003</v>
      </c>
      <c r="S2952" s="91">
        <v>37.47</v>
      </c>
      <c r="T2952" s="91">
        <v>38.659999999999997</v>
      </c>
      <c r="U2952" s="91">
        <v>40.04</v>
      </c>
      <c r="V2952" s="91">
        <v>41.48</v>
      </c>
      <c r="W2952" s="91">
        <v>42.89</v>
      </c>
      <c r="X2952" s="91">
        <v>44.19</v>
      </c>
      <c r="Y2952" s="91">
        <v>45.51</v>
      </c>
      <c r="Z2952" s="91">
        <v>46.91</v>
      </c>
      <c r="AA2952" s="91">
        <v>48.27</v>
      </c>
      <c r="AB2952" s="91">
        <v>49.46</v>
      </c>
      <c r="AC2952" s="91">
        <v>50.67</v>
      </c>
      <c r="AD2952" s="91">
        <v>52.09</v>
      </c>
      <c r="AE2952" s="91">
        <v>53.63</v>
      </c>
      <c r="AF2952" s="91">
        <v>55.26</v>
      </c>
      <c r="AG2952" s="91">
        <v>56.85</v>
      </c>
      <c r="AH2952" s="91">
        <v>56.65</v>
      </c>
      <c r="AI2952" s="91">
        <v>56.24</v>
      </c>
      <c r="AJ2952" s="91">
        <v>56.02</v>
      </c>
      <c r="AK2952" s="91">
        <v>55.69</v>
      </c>
    </row>
    <row r="2953" spans="1:37" s="91" customFormat="1" x14ac:dyDescent="0.3">
      <c r="A2953" s="91" t="str">
        <f t="shared" si="73"/>
        <v>SDGbaseTRAv2_UrbAS_IRTv3QINVXcvehi</v>
      </c>
      <c r="B2953" s="92" t="s">
        <v>221</v>
      </c>
      <c r="C2953" s="93" t="s">
        <v>287</v>
      </c>
      <c r="D2953" s="94" t="s">
        <v>101</v>
      </c>
      <c r="E2953" s="91" t="s">
        <v>113</v>
      </c>
      <c r="F2953" s="91">
        <v>91.08</v>
      </c>
      <c r="G2953" s="91">
        <v>83.01</v>
      </c>
      <c r="H2953" s="91">
        <v>85.44</v>
      </c>
      <c r="I2953" s="91">
        <v>88.32</v>
      </c>
      <c r="J2953" s="91">
        <v>89.91</v>
      </c>
      <c r="K2953" s="91">
        <v>91.72</v>
      </c>
      <c r="L2953" s="91">
        <v>93.9</v>
      </c>
      <c r="M2953" s="91">
        <v>96.38</v>
      </c>
      <c r="N2953" s="91">
        <v>98.98</v>
      </c>
      <c r="O2953" s="91">
        <v>102.25</v>
      </c>
      <c r="P2953" s="91">
        <v>105.26</v>
      </c>
      <c r="Q2953" s="91">
        <v>108.12</v>
      </c>
      <c r="R2953" s="91">
        <v>109.95</v>
      </c>
      <c r="S2953" s="91">
        <v>113.36</v>
      </c>
      <c r="T2953" s="91">
        <v>116.97</v>
      </c>
      <c r="U2953" s="91">
        <v>121.15</v>
      </c>
      <c r="V2953" s="91">
        <v>125.48</v>
      </c>
      <c r="W2953" s="91">
        <v>129.75</v>
      </c>
      <c r="X2953" s="91">
        <v>133.68</v>
      </c>
      <c r="Y2953" s="91">
        <v>137.68</v>
      </c>
      <c r="Z2953" s="91">
        <v>141.91999999999999</v>
      </c>
      <c r="AA2953" s="91">
        <v>146.04</v>
      </c>
      <c r="AB2953" s="91">
        <v>149.63999999999999</v>
      </c>
      <c r="AC2953" s="91">
        <v>153.29</v>
      </c>
      <c r="AD2953" s="91">
        <v>157.59</v>
      </c>
      <c r="AE2953" s="91">
        <v>162.26</v>
      </c>
      <c r="AF2953" s="91">
        <v>167.18</v>
      </c>
      <c r="AG2953" s="91">
        <v>172</v>
      </c>
      <c r="AH2953" s="91">
        <v>171.39</v>
      </c>
      <c r="AI2953" s="91">
        <v>170.14</v>
      </c>
      <c r="AJ2953" s="91">
        <v>169.47</v>
      </c>
      <c r="AK2953" s="91">
        <v>168.49</v>
      </c>
    </row>
    <row r="2954" spans="1:37" s="91" customFormat="1" x14ac:dyDescent="0.3">
      <c r="A2954" s="91" t="str">
        <f t="shared" si="73"/>
        <v>SDGbaseTRAv2_UrbAS_IRTv3QINVXctequ</v>
      </c>
      <c r="B2954" s="92" t="s">
        <v>221</v>
      </c>
      <c r="C2954" s="93" t="s">
        <v>287</v>
      </c>
      <c r="D2954" s="94" t="s">
        <v>101</v>
      </c>
      <c r="E2954" s="91" t="s">
        <v>114</v>
      </c>
      <c r="F2954" s="91">
        <v>10.77</v>
      </c>
      <c r="G2954" s="91">
        <v>9.81</v>
      </c>
      <c r="H2954" s="91">
        <v>10.1</v>
      </c>
      <c r="I2954" s="91">
        <v>10.44</v>
      </c>
      <c r="J2954" s="91">
        <v>10.63</v>
      </c>
      <c r="K2954" s="91">
        <v>10.84</v>
      </c>
      <c r="L2954" s="91">
        <v>11.1</v>
      </c>
      <c r="M2954" s="91">
        <v>11.4</v>
      </c>
      <c r="N2954" s="91">
        <v>11.7</v>
      </c>
      <c r="O2954" s="91">
        <v>12.09</v>
      </c>
      <c r="P2954" s="91">
        <v>12.45</v>
      </c>
      <c r="Q2954" s="91">
        <v>12.78</v>
      </c>
      <c r="R2954" s="91">
        <v>13</v>
      </c>
      <c r="S2954" s="91">
        <v>13.4</v>
      </c>
      <c r="T2954" s="91">
        <v>13.83</v>
      </c>
      <c r="U2954" s="91">
        <v>14.32</v>
      </c>
      <c r="V2954" s="91">
        <v>14.84</v>
      </c>
      <c r="W2954" s="91">
        <v>15.34</v>
      </c>
      <c r="X2954" s="91">
        <v>15.81</v>
      </c>
      <c r="Y2954" s="91">
        <v>16.28</v>
      </c>
      <c r="Z2954" s="91">
        <v>16.78</v>
      </c>
      <c r="AA2954" s="91">
        <v>17.27</v>
      </c>
      <c r="AB2954" s="91">
        <v>17.690000000000001</v>
      </c>
      <c r="AC2954" s="91">
        <v>18.12</v>
      </c>
      <c r="AD2954" s="91">
        <v>18.63</v>
      </c>
      <c r="AE2954" s="91">
        <v>19.18</v>
      </c>
      <c r="AF2954" s="91">
        <v>19.77</v>
      </c>
      <c r="AG2954" s="91">
        <v>20.34</v>
      </c>
      <c r="AH2954" s="91">
        <v>20.260000000000002</v>
      </c>
      <c r="AI2954" s="91">
        <v>20.12</v>
      </c>
      <c r="AJ2954" s="91">
        <v>20.04</v>
      </c>
      <c r="AK2954" s="91">
        <v>19.920000000000002</v>
      </c>
    </row>
    <row r="2955" spans="1:37" s="91" customFormat="1" x14ac:dyDescent="0.3">
      <c r="A2955" s="91" t="str">
        <f t="shared" si="73"/>
        <v>SDGbaseTRAv2_UrbAS_IRTv3QINVXcfurn</v>
      </c>
      <c r="B2955" s="92" t="s">
        <v>221</v>
      </c>
      <c r="C2955" s="93" t="s">
        <v>287</v>
      </c>
      <c r="D2955" s="94" t="s">
        <v>101</v>
      </c>
      <c r="E2955" s="91" t="s">
        <v>115</v>
      </c>
      <c r="F2955" s="91">
        <v>21.77</v>
      </c>
      <c r="G2955" s="91">
        <v>19.84</v>
      </c>
      <c r="H2955" s="91">
        <v>20.420000000000002</v>
      </c>
      <c r="I2955" s="91">
        <v>21.11</v>
      </c>
      <c r="J2955" s="91">
        <v>21.49</v>
      </c>
      <c r="K2955" s="91">
        <v>21.92</v>
      </c>
      <c r="L2955" s="91">
        <v>22.44</v>
      </c>
      <c r="M2955" s="91">
        <v>23.04</v>
      </c>
      <c r="N2955" s="91">
        <v>23.66</v>
      </c>
      <c r="O2955" s="91">
        <v>24.44</v>
      </c>
      <c r="P2955" s="91">
        <v>25.16</v>
      </c>
      <c r="Q2955" s="91">
        <v>25.84</v>
      </c>
      <c r="R2955" s="91">
        <v>26.28</v>
      </c>
      <c r="S2955" s="91">
        <v>27.09</v>
      </c>
      <c r="T2955" s="91">
        <v>27.96</v>
      </c>
      <c r="U2955" s="91">
        <v>28.96</v>
      </c>
      <c r="V2955" s="91">
        <v>29.99</v>
      </c>
      <c r="W2955" s="91">
        <v>31.01</v>
      </c>
      <c r="X2955" s="91">
        <v>31.95</v>
      </c>
      <c r="Y2955" s="91">
        <v>32.909999999999997</v>
      </c>
      <c r="Z2955" s="91">
        <v>33.92</v>
      </c>
      <c r="AA2955" s="91">
        <v>34.9</v>
      </c>
      <c r="AB2955" s="91">
        <v>35.76</v>
      </c>
      <c r="AC2955" s="91">
        <v>36.64</v>
      </c>
      <c r="AD2955" s="91">
        <v>37.67</v>
      </c>
      <c r="AE2955" s="91">
        <v>38.78</v>
      </c>
      <c r="AF2955" s="91">
        <v>39.96</v>
      </c>
      <c r="AG2955" s="91">
        <v>41.11</v>
      </c>
      <c r="AH2955" s="91">
        <v>40.96</v>
      </c>
      <c r="AI2955" s="91">
        <v>40.67</v>
      </c>
      <c r="AJ2955" s="91">
        <v>40.51</v>
      </c>
      <c r="AK2955" s="91">
        <v>40.270000000000003</v>
      </c>
    </row>
    <row r="2956" spans="1:37" s="91" customFormat="1" x14ac:dyDescent="0.3">
      <c r="A2956" s="91" t="str">
        <f t="shared" si="73"/>
        <v>SDGbaseTRAv2_UrbAS_IRTv3QINVXcoman</v>
      </c>
      <c r="B2956" s="92" t="s">
        <v>221</v>
      </c>
      <c r="C2956" s="93" t="s">
        <v>287</v>
      </c>
      <c r="D2956" s="94" t="s">
        <v>101</v>
      </c>
      <c r="E2956" s="91" t="s">
        <v>116</v>
      </c>
      <c r="F2956" s="91">
        <v>1.45</v>
      </c>
      <c r="G2956" s="91">
        <v>1.33</v>
      </c>
      <c r="H2956" s="91">
        <v>1.36</v>
      </c>
      <c r="I2956" s="91">
        <v>1.41</v>
      </c>
      <c r="J2956" s="91">
        <v>1.44</v>
      </c>
      <c r="K2956" s="91">
        <v>1.46</v>
      </c>
      <c r="L2956" s="91">
        <v>1.5</v>
      </c>
      <c r="M2956" s="91">
        <v>1.54</v>
      </c>
      <c r="N2956" s="91">
        <v>1.58</v>
      </c>
      <c r="O2956" s="91">
        <v>1.63</v>
      </c>
      <c r="P2956" s="91">
        <v>1.68</v>
      </c>
      <c r="Q2956" s="91">
        <v>1.73</v>
      </c>
      <c r="R2956" s="91">
        <v>1.76</v>
      </c>
      <c r="S2956" s="91">
        <v>1.81</v>
      </c>
      <c r="T2956" s="91">
        <v>1.87</v>
      </c>
      <c r="U2956" s="91">
        <v>1.93</v>
      </c>
      <c r="V2956" s="91">
        <v>2</v>
      </c>
      <c r="W2956" s="91">
        <v>2.0699999999999998</v>
      </c>
      <c r="X2956" s="91">
        <v>2.14</v>
      </c>
      <c r="Y2956" s="91">
        <v>2.2000000000000002</v>
      </c>
      <c r="Z2956" s="91">
        <v>2.27</v>
      </c>
      <c r="AA2956" s="91">
        <v>2.33</v>
      </c>
      <c r="AB2956" s="91">
        <v>2.39</v>
      </c>
      <c r="AC2956" s="91">
        <v>2.4500000000000002</v>
      </c>
      <c r="AD2956" s="91">
        <v>2.52</v>
      </c>
      <c r="AE2956" s="91">
        <v>2.59</v>
      </c>
      <c r="AF2956" s="91">
        <v>2.67</v>
      </c>
      <c r="AG2956" s="91">
        <v>2.75</v>
      </c>
      <c r="AH2956" s="91">
        <v>2.74</v>
      </c>
      <c r="AI2956" s="91">
        <v>2.72</v>
      </c>
      <c r="AJ2956" s="91">
        <v>2.71</v>
      </c>
      <c r="AK2956" s="91">
        <v>2.69</v>
      </c>
    </row>
    <row r="2957" spans="1:37" s="91" customFormat="1" x14ac:dyDescent="0.3">
      <c r="A2957" s="91" t="str">
        <f t="shared" si="73"/>
        <v>SDGbaseTRAv2_UrbAS_IRTv3QINVXccons</v>
      </c>
      <c r="B2957" s="92" t="s">
        <v>221</v>
      </c>
      <c r="C2957" s="93" t="s">
        <v>287</v>
      </c>
      <c r="D2957" s="94" t="s">
        <v>101</v>
      </c>
      <c r="E2957" s="91" t="s">
        <v>117</v>
      </c>
      <c r="F2957" s="91">
        <v>405.25</v>
      </c>
      <c r="G2957" s="91">
        <v>369.33</v>
      </c>
      <c r="H2957" s="91">
        <v>380.17</v>
      </c>
      <c r="I2957" s="91">
        <v>392.96</v>
      </c>
      <c r="J2957" s="91">
        <v>400.02</v>
      </c>
      <c r="K2957" s="91">
        <v>408.07</v>
      </c>
      <c r="L2957" s="91">
        <v>417.79</v>
      </c>
      <c r="M2957" s="91">
        <v>428.81</v>
      </c>
      <c r="N2957" s="91">
        <v>440.4</v>
      </c>
      <c r="O2957" s="91">
        <v>454.94</v>
      </c>
      <c r="P2957" s="91">
        <v>468.32</v>
      </c>
      <c r="Q2957" s="91">
        <v>481.03</v>
      </c>
      <c r="R2957" s="91">
        <v>489.2</v>
      </c>
      <c r="S2957" s="91">
        <v>504.36</v>
      </c>
      <c r="T2957" s="91">
        <v>520.42999999999995</v>
      </c>
      <c r="U2957" s="91">
        <v>539.02</v>
      </c>
      <c r="V2957" s="91">
        <v>558.29999999999995</v>
      </c>
      <c r="W2957" s="91">
        <v>577.30999999999995</v>
      </c>
      <c r="X2957" s="91">
        <v>594.78</v>
      </c>
      <c r="Y2957" s="91">
        <v>612.59</v>
      </c>
      <c r="Z2957" s="91">
        <v>631.46</v>
      </c>
      <c r="AA2957" s="91">
        <v>649.76</v>
      </c>
      <c r="AB2957" s="91">
        <v>665.77</v>
      </c>
      <c r="AC2957" s="91">
        <v>682.03</v>
      </c>
      <c r="AD2957" s="91">
        <v>701.17</v>
      </c>
      <c r="AE2957" s="91">
        <v>721.94</v>
      </c>
      <c r="AF2957" s="91">
        <v>743.81</v>
      </c>
      <c r="AG2957" s="91">
        <v>765.28</v>
      </c>
      <c r="AH2957" s="91">
        <v>762.55</v>
      </c>
      <c r="AI2957" s="91">
        <v>757.02</v>
      </c>
      <c r="AJ2957" s="91">
        <v>754.02</v>
      </c>
      <c r="AK2957" s="91">
        <v>749.67</v>
      </c>
    </row>
    <row r="2958" spans="1:37" s="91" customFormat="1" x14ac:dyDescent="0.3">
      <c r="A2958" s="91" t="str">
        <f t="shared" si="73"/>
        <v>SDGbaseTRAv2_UrbAS_IRTv3QINVXcbsrv</v>
      </c>
      <c r="B2958" s="92" t="s">
        <v>221</v>
      </c>
      <c r="C2958" s="93" t="s">
        <v>287</v>
      </c>
      <c r="D2958" s="94" t="s">
        <v>101</v>
      </c>
      <c r="E2958" s="91" t="s">
        <v>118</v>
      </c>
      <c r="F2958" s="91">
        <v>61.78</v>
      </c>
      <c r="G2958" s="91">
        <v>56.3</v>
      </c>
      <c r="H2958" s="91">
        <v>57.95</v>
      </c>
      <c r="I2958" s="91">
        <v>59.91</v>
      </c>
      <c r="J2958" s="91">
        <v>60.98</v>
      </c>
      <c r="K2958" s="91">
        <v>62.21</v>
      </c>
      <c r="L2958" s="91">
        <v>63.69</v>
      </c>
      <c r="M2958" s="91">
        <v>65.37</v>
      </c>
      <c r="N2958" s="91">
        <v>67.14</v>
      </c>
      <c r="O2958" s="91">
        <v>69.349999999999994</v>
      </c>
      <c r="P2958" s="91">
        <v>71.39</v>
      </c>
      <c r="Q2958" s="91">
        <v>73.33</v>
      </c>
      <c r="R2958" s="91">
        <v>74.58</v>
      </c>
      <c r="S2958" s="91">
        <v>76.89</v>
      </c>
      <c r="T2958" s="91">
        <v>79.34</v>
      </c>
      <c r="U2958" s="91">
        <v>82.17</v>
      </c>
      <c r="V2958" s="91">
        <v>85.11</v>
      </c>
      <c r="W2958" s="91">
        <v>88.01</v>
      </c>
      <c r="X2958" s="91">
        <v>90.67</v>
      </c>
      <c r="Y2958" s="91">
        <v>93.39</v>
      </c>
      <c r="Z2958" s="91">
        <v>96.26</v>
      </c>
      <c r="AA2958" s="91">
        <v>99.05</v>
      </c>
      <c r="AB2958" s="91">
        <v>101.49</v>
      </c>
      <c r="AC2958" s="91">
        <v>103.97</v>
      </c>
      <c r="AD2958" s="91">
        <v>106.89</v>
      </c>
      <c r="AE2958" s="91">
        <v>110.06</v>
      </c>
      <c r="AF2958" s="91">
        <v>113.39</v>
      </c>
      <c r="AG2958" s="91">
        <v>116.66</v>
      </c>
      <c r="AH2958" s="91">
        <v>116.25</v>
      </c>
      <c r="AI2958" s="91">
        <v>115.4</v>
      </c>
      <c r="AJ2958" s="91">
        <v>114.95</v>
      </c>
      <c r="AK2958" s="91">
        <v>114.28</v>
      </c>
    </row>
    <row r="2959" spans="1:37" s="91" customFormat="1" x14ac:dyDescent="0.3">
      <c r="A2959" s="91" t="str">
        <f t="shared" si="73"/>
        <v>SDGbaseTRAv2_UrbAS_IRTv3QINVXcimpt</v>
      </c>
      <c r="B2959" s="92" t="s">
        <v>221</v>
      </c>
      <c r="C2959" s="93" t="s">
        <v>287</v>
      </c>
      <c r="D2959" s="94" t="s">
        <v>101</v>
      </c>
      <c r="E2959" s="91" t="s">
        <v>119</v>
      </c>
      <c r="F2959" s="91">
        <v>2.82</v>
      </c>
      <c r="G2959" s="91">
        <v>2.82</v>
      </c>
      <c r="H2959" s="91">
        <v>2.82</v>
      </c>
      <c r="I2959" s="91">
        <v>2.82</v>
      </c>
      <c r="J2959" s="91">
        <v>2.82</v>
      </c>
      <c r="K2959" s="91">
        <v>2.82</v>
      </c>
      <c r="L2959" s="91">
        <v>2.82</v>
      </c>
      <c r="M2959" s="91">
        <v>2.82</v>
      </c>
      <c r="N2959" s="91">
        <v>2.82</v>
      </c>
      <c r="O2959" s="91">
        <v>2.82</v>
      </c>
      <c r="P2959" s="91">
        <v>2.82</v>
      </c>
      <c r="Q2959" s="91">
        <v>2.82</v>
      </c>
      <c r="R2959" s="91">
        <v>2.82</v>
      </c>
      <c r="S2959" s="91">
        <v>2.82</v>
      </c>
      <c r="T2959" s="91">
        <v>2.82</v>
      </c>
      <c r="U2959" s="91">
        <v>2.82</v>
      </c>
      <c r="V2959" s="91">
        <v>2.82</v>
      </c>
      <c r="W2959" s="91">
        <v>2.82</v>
      </c>
      <c r="X2959" s="91">
        <v>2.82</v>
      </c>
      <c r="Y2959" s="91">
        <v>2.82</v>
      </c>
      <c r="Z2959" s="91">
        <v>2.82</v>
      </c>
      <c r="AA2959" s="91">
        <v>2.82</v>
      </c>
      <c r="AB2959" s="91">
        <v>2.82</v>
      </c>
      <c r="AC2959" s="91">
        <v>2.82</v>
      </c>
      <c r="AD2959" s="91">
        <v>2.82</v>
      </c>
      <c r="AE2959" s="91">
        <v>2.82</v>
      </c>
      <c r="AF2959" s="91">
        <v>2.82</v>
      </c>
      <c r="AG2959" s="91">
        <v>2.82</v>
      </c>
      <c r="AH2959" s="91">
        <v>2.82</v>
      </c>
      <c r="AI2959" s="91">
        <v>2.82</v>
      </c>
      <c r="AJ2959" s="91">
        <v>2.82</v>
      </c>
      <c r="AK2959" s="91">
        <v>2.82</v>
      </c>
    </row>
    <row r="2960" spans="1:37" s="91" customFormat="1" x14ac:dyDescent="0.3">
      <c r="A2960" s="91" t="str">
        <f t="shared" si="73"/>
        <v>SDGbaseTRAv2_UrbAS_IRTv3PQXcawhe</v>
      </c>
      <c r="B2960" s="92" t="s">
        <v>221</v>
      </c>
      <c r="C2960" s="93" t="s">
        <v>287</v>
      </c>
      <c r="D2960" s="94" t="s">
        <v>120</v>
      </c>
      <c r="E2960" s="91" t="s">
        <v>121</v>
      </c>
      <c r="F2960" s="91">
        <v>1.05</v>
      </c>
      <c r="G2960" s="91">
        <v>1.06</v>
      </c>
      <c r="H2960" s="91">
        <v>1.06</v>
      </c>
      <c r="I2960" s="91">
        <v>1.06</v>
      </c>
      <c r="J2960" s="91">
        <v>1.07</v>
      </c>
      <c r="K2960" s="91">
        <v>1.07</v>
      </c>
      <c r="L2960" s="91">
        <v>1.07</v>
      </c>
      <c r="M2960" s="91">
        <v>1.07</v>
      </c>
      <c r="N2960" s="91">
        <v>1.07</v>
      </c>
      <c r="O2960" s="91">
        <v>1.0900000000000001</v>
      </c>
      <c r="P2960" s="91">
        <v>1.1000000000000001</v>
      </c>
      <c r="Q2960" s="91">
        <v>1.1000000000000001</v>
      </c>
      <c r="R2960" s="91">
        <v>1.1000000000000001</v>
      </c>
      <c r="S2960" s="91">
        <v>1.1000000000000001</v>
      </c>
      <c r="T2960" s="91">
        <v>1.1000000000000001</v>
      </c>
      <c r="U2960" s="91">
        <v>1.1000000000000001</v>
      </c>
      <c r="V2960" s="91">
        <v>1.1000000000000001</v>
      </c>
      <c r="W2960" s="91">
        <v>1.1000000000000001</v>
      </c>
      <c r="X2960" s="91">
        <v>1.1000000000000001</v>
      </c>
      <c r="Y2960" s="91">
        <v>1.1000000000000001</v>
      </c>
      <c r="Z2960" s="91">
        <v>1.1000000000000001</v>
      </c>
      <c r="AA2960" s="91">
        <v>1.1000000000000001</v>
      </c>
      <c r="AB2960" s="91">
        <v>1.1000000000000001</v>
      </c>
      <c r="AC2960" s="91">
        <v>1.1000000000000001</v>
      </c>
      <c r="AD2960" s="91">
        <v>1.1000000000000001</v>
      </c>
      <c r="AE2960" s="91">
        <v>1.1000000000000001</v>
      </c>
      <c r="AF2960" s="91">
        <v>1.1000000000000001</v>
      </c>
      <c r="AG2960" s="91">
        <v>1.0900000000000001</v>
      </c>
      <c r="AH2960" s="91">
        <v>1.0900000000000001</v>
      </c>
      <c r="AI2960" s="91">
        <v>1.08</v>
      </c>
      <c r="AJ2960" s="91">
        <v>1.07</v>
      </c>
      <c r="AK2960" s="91">
        <v>1.06</v>
      </c>
    </row>
    <row r="2961" spans="1:37" s="91" customFormat="1" x14ac:dyDescent="0.3">
      <c r="A2961" s="91" t="str">
        <f t="shared" si="73"/>
        <v>SDGbaseTRAv2_UrbAS_IRTv3PQXcamai</v>
      </c>
      <c r="B2961" s="92" t="s">
        <v>221</v>
      </c>
      <c r="C2961" s="93" t="s">
        <v>287</v>
      </c>
      <c r="D2961" s="94" t="s">
        <v>120</v>
      </c>
      <c r="E2961" s="91" t="s">
        <v>122</v>
      </c>
      <c r="F2961" s="91">
        <v>1.1000000000000001</v>
      </c>
      <c r="G2961" s="91">
        <v>1.08</v>
      </c>
      <c r="H2961" s="91">
        <v>1.08</v>
      </c>
      <c r="I2961" s="91">
        <v>1.0900000000000001</v>
      </c>
      <c r="J2961" s="91">
        <v>1.1000000000000001</v>
      </c>
      <c r="K2961" s="91">
        <v>1.0900000000000001</v>
      </c>
      <c r="L2961" s="91">
        <v>1.0900000000000001</v>
      </c>
      <c r="M2961" s="91">
        <v>1.0900000000000001</v>
      </c>
      <c r="N2961" s="91">
        <v>1.08</v>
      </c>
      <c r="O2961" s="91">
        <v>1.0900000000000001</v>
      </c>
      <c r="P2961" s="91">
        <v>1.0900000000000001</v>
      </c>
      <c r="Q2961" s="91">
        <v>1.08</v>
      </c>
      <c r="R2961" s="91">
        <v>1.08</v>
      </c>
      <c r="S2961" s="91">
        <v>1.08</v>
      </c>
      <c r="T2961" s="91">
        <v>1.07</v>
      </c>
      <c r="U2961" s="91">
        <v>1.07</v>
      </c>
      <c r="V2961" s="91">
        <v>1.06</v>
      </c>
      <c r="W2961" s="91">
        <v>1.06</v>
      </c>
      <c r="X2961" s="91">
        <v>1.05</v>
      </c>
      <c r="Y2961" s="91">
        <v>1.05</v>
      </c>
      <c r="Z2961" s="91">
        <v>1.05</v>
      </c>
      <c r="AA2961" s="91">
        <v>1.05</v>
      </c>
      <c r="AB2961" s="91">
        <v>1.05</v>
      </c>
      <c r="AC2961" s="91">
        <v>1.04</v>
      </c>
      <c r="AD2961" s="91">
        <v>1.04</v>
      </c>
      <c r="AE2961" s="91">
        <v>1.04</v>
      </c>
      <c r="AF2961" s="91">
        <v>1.03</v>
      </c>
      <c r="AG2961" s="91">
        <v>1.03</v>
      </c>
      <c r="AH2961" s="91">
        <v>1</v>
      </c>
      <c r="AI2961" s="91">
        <v>0.99</v>
      </c>
      <c r="AJ2961" s="91">
        <v>0.98</v>
      </c>
      <c r="AK2961" s="91">
        <v>0.96</v>
      </c>
    </row>
    <row r="2962" spans="1:37" s="91" customFormat="1" x14ac:dyDescent="0.3">
      <c r="A2962" s="91" t="str">
        <f t="shared" si="73"/>
        <v>SDGbaseTRAv2_UrbAS_IRTv3PQXcaoce</v>
      </c>
      <c r="B2962" s="92" t="s">
        <v>221</v>
      </c>
      <c r="C2962" s="93" t="s">
        <v>287</v>
      </c>
      <c r="D2962" s="94" t="s">
        <v>120</v>
      </c>
      <c r="E2962" s="91" t="s">
        <v>123</v>
      </c>
      <c r="F2962" s="91">
        <v>1.0900000000000001</v>
      </c>
      <c r="G2962" s="91">
        <v>1.06</v>
      </c>
      <c r="H2962" s="91">
        <v>1.07</v>
      </c>
      <c r="I2962" s="91">
        <v>1.08</v>
      </c>
      <c r="J2962" s="91">
        <v>1.1000000000000001</v>
      </c>
      <c r="K2962" s="91">
        <v>1.1000000000000001</v>
      </c>
      <c r="L2962" s="91">
        <v>1.1000000000000001</v>
      </c>
      <c r="M2962" s="91">
        <v>1.1000000000000001</v>
      </c>
      <c r="N2962" s="91">
        <v>1.1000000000000001</v>
      </c>
      <c r="O2962" s="91">
        <v>1.1299999999999999</v>
      </c>
      <c r="P2962" s="91">
        <v>1.1299999999999999</v>
      </c>
      <c r="Q2962" s="91">
        <v>1.1299999999999999</v>
      </c>
      <c r="R2962" s="91">
        <v>1.1299999999999999</v>
      </c>
      <c r="S2962" s="91">
        <v>1.1299999999999999</v>
      </c>
      <c r="T2962" s="91">
        <v>1.1299999999999999</v>
      </c>
      <c r="U2962" s="91">
        <v>1.1399999999999999</v>
      </c>
      <c r="V2962" s="91">
        <v>1.1299999999999999</v>
      </c>
      <c r="W2962" s="91">
        <v>1.1299999999999999</v>
      </c>
      <c r="X2962" s="91">
        <v>1.1299999999999999</v>
      </c>
      <c r="Y2962" s="91">
        <v>1.1299999999999999</v>
      </c>
      <c r="Z2962" s="91">
        <v>1.1399999999999999</v>
      </c>
      <c r="AA2962" s="91">
        <v>1.1399999999999999</v>
      </c>
      <c r="AB2962" s="91">
        <v>1.1499999999999999</v>
      </c>
      <c r="AC2962" s="91">
        <v>1.1399999999999999</v>
      </c>
      <c r="AD2962" s="91">
        <v>1.1399999999999999</v>
      </c>
      <c r="AE2962" s="91">
        <v>1.1399999999999999</v>
      </c>
      <c r="AF2962" s="91">
        <v>1.1399999999999999</v>
      </c>
      <c r="AG2962" s="91">
        <v>1.1399999999999999</v>
      </c>
      <c r="AH2962" s="91">
        <v>1.1200000000000001</v>
      </c>
      <c r="AI2962" s="91">
        <v>1.1100000000000001</v>
      </c>
      <c r="AJ2962" s="91">
        <v>1.1000000000000001</v>
      </c>
      <c r="AK2962" s="91">
        <v>1.08</v>
      </c>
    </row>
    <row r="2963" spans="1:37" s="91" customFormat="1" x14ac:dyDescent="0.3">
      <c r="A2963" s="91" t="str">
        <f t="shared" si="73"/>
        <v>SDGbaseTRAv2_UrbAS_IRTv3PQXcaveg</v>
      </c>
      <c r="B2963" s="92" t="s">
        <v>221</v>
      </c>
      <c r="C2963" s="93" t="s">
        <v>287</v>
      </c>
      <c r="D2963" s="94" t="s">
        <v>120</v>
      </c>
      <c r="E2963" s="91" t="s">
        <v>124</v>
      </c>
      <c r="F2963" s="91">
        <v>1.1000000000000001</v>
      </c>
      <c r="G2963" s="91">
        <v>1.1200000000000001</v>
      </c>
      <c r="H2963" s="91">
        <v>1.1200000000000001</v>
      </c>
      <c r="I2963" s="91">
        <v>1.1200000000000001</v>
      </c>
      <c r="J2963" s="91">
        <v>1.1200000000000001</v>
      </c>
      <c r="K2963" s="91">
        <v>1.1100000000000001</v>
      </c>
      <c r="L2963" s="91">
        <v>1.1100000000000001</v>
      </c>
      <c r="M2963" s="91">
        <v>1.1100000000000001</v>
      </c>
      <c r="N2963" s="91">
        <v>1.1100000000000001</v>
      </c>
      <c r="O2963" s="91">
        <v>1.1100000000000001</v>
      </c>
      <c r="P2963" s="91">
        <v>1.1100000000000001</v>
      </c>
      <c r="Q2963" s="91">
        <v>1.1100000000000001</v>
      </c>
      <c r="R2963" s="91">
        <v>1.1100000000000001</v>
      </c>
      <c r="S2963" s="91">
        <v>1.1100000000000001</v>
      </c>
      <c r="T2963" s="91">
        <v>1.1100000000000001</v>
      </c>
      <c r="U2963" s="91">
        <v>1.1100000000000001</v>
      </c>
      <c r="V2963" s="91">
        <v>1.1000000000000001</v>
      </c>
      <c r="W2963" s="91">
        <v>1.1000000000000001</v>
      </c>
      <c r="X2963" s="91">
        <v>1.1000000000000001</v>
      </c>
      <c r="Y2963" s="91">
        <v>1.1000000000000001</v>
      </c>
      <c r="Z2963" s="91">
        <v>1.1000000000000001</v>
      </c>
      <c r="AA2963" s="91">
        <v>1.1000000000000001</v>
      </c>
      <c r="AB2963" s="91">
        <v>1.1000000000000001</v>
      </c>
      <c r="AC2963" s="91">
        <v>1.1000000000000001</v>
      </c>
      <c r="AD2963" s="91">
        <v>1.0900000000000001</v>
      </c>
      <c r="AE2963" s="91">
        <v>1.0900000000000001</v>
      </c>
      <c r="AF2963" s="91">
        <v>1.0900000000000001</v>
      </c>
      <c r="AG2963" s="91">
        <v>1.0900000000000001</v>
      </c>
      <c r="AH2963" s="91">
        <v>1.0900000000000001</v>
      </c>
      <c r="AI2963" s="91">
        <v>1.0900000000000001</v>
      </c>
      <c r="AJ2963" s="91">
        <v>1.0900000000000001</v>
      </c>
      <c r="AK2963" s="91">
        <v>1.0900000000000001</v>
      </c>
    </row>
    <row r="2964" spans="1:37" s="91" customFormat="1" x14ac:dyDescent="0.3">
      <c r="A2964" s="91" t="str">
        <f t="shared" si="73"/>
        <v>SDGbaseTRAv2_UrbAS_IRTv3PQXcaofr</v>
      </c>
      <c r="B2964" s="92" t="s">
        <v>221</v>
      </c>
      <c r="C2964" s="93" t="s">
        <v>287</v>
      </c>
      <c r="D2964" s="94" t="s">
        <v>120</v>
      </c>
      <c r="E2964" s="91" t="s">
        <v>125</v>
      </c>
      <c r="F2964" s="91">
        <v>1.1000000000000001</v>
      </c>
      <c r="G2964" s="91">
        <v>1.1100000000000001</v>
      </c>
      <c r="H2964" s="91">
        <v>1.1000000000000001</v>
      </c>
      <c r="I2964" s="91">
        <v>1.1000000000000001</v>
      </c>
      <c r="J2964" s="91">
        <v>1.0900000000000001</v>
      </c>
      <c r="K2964" s="91">
        <v>1.0900000000000001</v>
      </c>
      <c r="L2964" s="91">
        <v>1.08</v>
      </c>
      <c r="M2964" s="91">
        <v>1.08</v>
      </c>
      <c r="N2964" s="91">
        <v>1.07</v>
      </c>
      <c r="O2964" s="91">
        <v>1.05</v>
      </c>
      <c r="P2964" s="91">
        <v>1.05</v>
      </c>
      <c r="Q2964" s="91">
        <v>1.05</v>
      </c>
      <c r="R2964" s="91">
        <v>1.04</v>
      </c>
      <c r="S2964" s="91">
        <v>1.04</v>
      </c>
      <c r="T2964" s="91">
        <v>1.04</v>
      </c>
      <c r="U2964" s="91">
        <v>1.03</v>
      </c>
      <c r="V2964" s="91">
        <v>1.03</v>
      </c>
      <c r="W2964" s="91">
        <v>1.02</v>
      </c>
      <c r="X2964" s="91">
        <v>1.02</v>
      </c>
      <c r="Y2964" s="91">
        <v>1.02</v>
      </c>
      <c r="Z2964" s="91">
        <v>1.02</v>
      </c>
      <c r="AA2964" s="91">
        <v>1.02</v>
      </c>
      <c r="AB2964" s="91">
        <v>1.02</v>
      </c>
      <c r="AC2964" s="91">
        <v>1.01</v>
      </c>
      <c r="AD2964" s="91">
        <v>1.01</v>
      </c>
      <c r="AE2964" s="91">
        <v>1.01</v>
      </c>
      <c r="AF2964" s="91">
        <v>1</v>
      </c>
      <c r="AG2964" s="91">
        <v>1</v>
      </c>
      <c r="AH2964" s="91">
        <v>1</v>
      </c>
      <c r="AI2964" s="91">
        <v>1</v>
      </c>
      <c r="AJ2964" s="91">
        <v>1</v>
      </c>
      <c r="AK2964" s="91">
        <v>1.01</v>
      </c>
    </row>
    <row r="2965" spans="1:37" s="91" customFormat="1" x14ac:dyDescent="0.3">
      <c r="A2965" s="91" t="str">
        <f t="shared" si="73"/>
        <v>SDGbaseTRAv2_UrbAS_IRTv3PQXcagra</v>
      </c>
      <c r="B2965" s="92" t="s">
        <v>221</v>
      </c>
      <c r="C2965" s="93" t="s">
        <v>287</v>
      </c>
      <c r="D2965" s="94" t="s">
        <v>120</v>
      </c>
      <c r="E2965" s="91" t="s">
        <v>126</v>
      </c>
      <c r="F2965" s="91">
        <v>1.1000000000000001</v>
      </c>
      <c r="G2965" s="91">
        <v>1.1399999999999999</v>
      </c>
      <c r="H2965" s="91">
        <v>1.1399999999999999</v>
      </c>
      <c r="I2965" s="91">
        <v>1.1399999999999999</v>
      </c>
      <c r="J2965" s="91">
        <v>1.1399999999999999</v>
      </c>
      <c r="K2965" s="91">
        <v>1.1399999999999999</v>
      </c>
      <c r="L2965" s="91">
        <v>1.1399999999999999</v>
      </c>
      <c r="M2965" s="91">
        <v>1.1399999999999999</v>
      </c>
      <c r="N2965" s="91">
        <v>1.1399999999999999</v>
      </c>
      <c r="O2965" s="91">
        <v>1.1299999999999999</v>
      </c>
      <c r="P2965" s="91">
        <v>1.1299999999999999</v>
      </c>
      <c r="Q2965" s="91">
        <v>1.1299999999999999</v>
      </c>
      <c r="R2965" s="91">
        <v>1.1299999999999999</v>
      </c>
      <c r="S2965" s="91">
        <v>1.1299999999999999</v>
      </c>
      <c r="T2965" s="91">
        <v>1.1299999999999999</v>
      </c>
      <c r="U2965" s="91">
        <v>1.1299999999999999</v>
      </c>
      <c r="V2965" s="91">
        <v>1.1299999999999999</v>
      </c>
      <c r="W2965" s="91">
        <v>1.1299999999999999</v>
      </c>
      <c r="X2965" s="91">
        <v>1.1299999999999999</v>
      </c>
      <c r="Y2965" s="91">
        <v>1.1299999999999999</v>
      </c>
      <c r="Z2965" s="91">
        <v>1.1299999999999999</v>
      </c>
      <c r="AA2965" s="91">
        <v>1.1299999999999999</v>
      </c>
      <c r="AB2965" s="91">
        <v>1.1200000000000001</v>
      </c>
      <c r="AC2965" s="91">
        <v>1.1200000000000001</v>
      </c>
      <c r="AD2965" s="91">
        <v>1.1200000000000001</v>
      </c>
      <c r="AE2965" s="91">
        <v>1.1200000000000001</v>
      </c>
      <c r="AF2965" s="91">
        <v>1.1100000000000001</v>
      </c>
      <c r="AG2965" s="91">
        <v>1.1200000000000001</v>
      </c>
      <c r="AH2965" s="91">
        <v>1.1200000000000001</v>
      </c>
      <c r="AI2965" s="91">
        <v>1.1299999999999999</v>
      </c>
      <c r="AJ2965" s="91">
        <v>1.1299999999999999</v>
      </c>
      <c r="AK2965" s="91">
        <v>1.1399999999999999</v>
      </c>
    </row>
    <row r="2966" spans="1:37" s="91" customFormat="1" x14ac:dyDescent="0.3">
      <c r="A2966" s="91" t="str">
        <f t="shared" si="73"/>
        <v>SDGbaseTRAv2_UrbAS_IRTv3PQXcaoil</v>
      </c>
      <c r="B2966" s="92" t="s">
        <v>221</v>
      </c>
      <c r="C2966" s="93" t="s">
        <v>287</v>
      </c>
      <c r="D2966" s="94" t="s">
        <v>120</v>
      </c>
      <c r="E2966" s="91" t="s">
        <v>127</v>
      </c>
      <c r="F2966" s="91">
        <v>1.18</v>
      </c>
      <c r="G2966" s="91">
        <v>1.1399999999999999</v>
      </c>
      <c r="H2966" s="91">
        <v>1.1499999999999999</v>
      </c>
      <c r="I2966" s="91">
        <v>1.1499999999999999</v>
      </c>
      <c r="J2966" s="91">
        <v>1.1599999999999999</v>
      </c>
      <c r="K2966" s="91">
        <v>1.1599999999999999</v>
      </c>
      <c r="L2966" s="91">
        <v>1.1599999999999999</v>
      </c>
      <c r="M2966" s="91">
        <v>1.1599999999999999</v>
      </c>
      <c r="N2966" s="91">
        <v>1.1599999999999999</v>
      </c>
      <c r="O2966" s="91">
        <v>1.17</v>
      </c>
      <c r="P2966" s="91">
        <v>1.17</v>
      </c>
      <c r="Q2966" s="91">
        <v>1.17</v>
      </c>
      <c r="R2966" s="91">
        <v>1.18</v>
      </c>
      <c r="S2966" s="91">
        <v>1.18</v>
      </c>
      <c r="T2966" s="91">
        <v>1.18</v>
      </c>
      <c r="U2966" s="91">
        <v>1.18</v>
      </c>
      <c r="V2966" s="91">
        <v>1.18</v>
      </c>
      <c r="W2966" s="91">
        <v>1.18</v>
      </c>
      <c r="X2966" s="91">
        <v>1.19</v>
      </c>
      <c r="Y2966" s="91">
        <v>1.19</v>
      </c>
      <c r="Z2966" s="91">
        <v>1.18</v>
      </c>
      <c r="AA2966" s="91">
        <v>1.19</v>
      </c>
      <c r="AB2966" s="91">
        <v>1.19</v>
      </c>
      <c r="AC2966" s="91">
        <v>1.19</v>
      </c>
      <c r="AD2966" s="91">
        <v>1.19</v>
      </c>
      <c r="AE2966" s="91">
        <v>1.19</v>
      </c>
      <c r="AF2966" s="91">
        <v>1.19</v>
      </c>
      <c r="AG2966" s="91">
        <v>1.2</v>
      </c>
      <c r="AH2966" s="91">
        <v>1.18</v>
      </c>
      <c r="AI2966" s="91">
        <v>1.17</v>
      </c>
      <c r="AJ2966" s="91">
        <v>1.1599999999999999</v>
      </c>
      <c r="AK2966" s="91">
        <v>1.1499999999999999</v>
      </c>
    </row>
    <row r="2967" spans="1:37" s="91" customFormat="1" x14ac:dyDescent="0.3">
      <c r="A2967" s="91" t="str">
        <f t="shared" si="73"/>
        <v>SDGbaseTRAv2_UrbAS_IRTv3PQXcatub</v>
      </c>
      <c r="B2967" s="92" t="s">
        <v>221</v>
      </c>
      <c r="C2967" s="93" t="s">
        <v>287</v>
      </c>
      <c r="D2967" s="94" t="s">
        <v>120</v>
      </c>
      <c r="E2967" s="91" t="s">
        <v>128</v>
      </c>
      <c r="F2967" s="91">
        <v>1.1100000000000001</v>
      </c>
      <c r="G2967" s="91">
        <v>1.1200000000000001</v>
      </c>
      <c r="H2967" s="91">
        <v>1.1200000000000001</v>
      </c>
      <c r="I2967" s="91">
        <v>1.1299999999999999</v>
      </c>
      <c r="J2967" s="91">
        <v>1.1299999999999999</v>
      </c>
      <c r="K2967" s="91">
        <v>1.1299999999999999</v>
      </c>
      <c r="L2967" s="91">
        <v>1.1200000000000001</v>
      </c>
      <c r="M2967" s="91">
        <v>1.1200000000000001</v>
      </c>
      <c r="N2967" s="91">
        <v>1.1200000000000001</v>
      </c>
      <c r="O2967" s="91">
        <v>1.1200000000000001</v>
      </c>
      <c r="P2967" s="91">
        <v>1.1200000000000001</v>
      </c>
      <c r="Q2967" s="91">
        <v>1.1200000000000001</v>
      </c>
      <c r="R2967" s="91">
        <v>1.1200000000000001</v>
      </c>
      <c r="S2967" s="91">
        <v>1.1100000000000001</v>
      </c>
      <c r="T2967" s="91">
        <v>1.1100000000000001</v>
      </c>
      <c r="U2967" s="91">
        <v>1.1100000000000001</v>
      </c>
      <c r="V2967" s="91">
        <v>1.1100000000000001</v>
      </c>
      <c r="W2967" s="91">
        <v>1.1100000000000001</v>
      </c>
      <c r="X2967" s="91">
        <v>1.1100000000000001</v>
      </c>
      <c r="Y2967" s="91">
        <v>1.1100000000000001</v>
      </c>
      <c r="Z2967" s="91">
        <v>1.1100000000000001</v>
      </c>
      <c r="AA2967" s="91">
        <v>1.1100000000000001</v>
      </c>
      <c r="AB2967" s="91">
        <v>1.1100000000000001</v>
      </c>
      <c r="AC2967" s="91">
        <v>1.1000000000000001</v>
      </c>
      <c r="AD2967" s="91">
        <v>1.1000000000000001</v>
      </c>
      <c r="AE2967" s="91">
        <v>1.1000000000000001</v>
      </c>
      <c r="AF2967" s="91">
        <v>1.1000000000000001</v>
      </c>
      <c r="AG2967" s="91">
        <v>1.1000000000000001</v>
      </c>
      <c r="AH2967" s="91">
        <v>1.1000000000000001</v>
      </c>
      <c r="AI2967" s="91">
        <v>1.1000000000000001</v>
      </c>
      <c r="AJ2967" s="91">
        <v>1.1000000000000001</v>
      </c>
      <c r="AK2967" s="91">
        <v>1.1100000000000001</v>
      </c>
    </row>
    <row r="2968" spans="1:37" s="91" customFormat="1" x14ac:dyDescent="0.3">
      <c r="A2968" s="91" t="str">
        <f t="shared" si="73"/>
        <v>SDGbaseTRAv2_UrbAS_IRTv3PQXcapul</v>
      </c>
      <c r="B2968" s="92" t="s">
        <v>221</v>
      </c>
      <c r="C2968" s="93" t="s">
        <v>287</v>
      </c>
      <c r="D2968" s="94" t="s">
        <v>120</v>
      </c>
      <c r="E2968" s="91" t="s">
        <v>129</v>
      </c>
      <c r="F2968" s="91">
        <v>1.06</v>
      </c>
      <c r="G2968" s="91">
        <v>1.06</v>
      </c>
      <c r="H2968" s="91">
        <v>1.06</v>
      </c>
      <c r="I2968" s="91">
        <v>1.06</v>
      </c>
      <c r="J2968" s="91">
        <v>1.06</v>
      </c>
      <c r="K2968" s="91">
        <v>1.06</v>
      </c>
      <c r="L2968" s="91">
        <v>1.06</v>
      </c>
      <c r="M2968" s="91">
        <v>1.06</v>
      </c>
      <c r="N2968" s="91">
        <v>1.06</v>
      </c>
      <c r="O2968" s="91">
        <v>1.08</v>
      </c>
      <c r="P2968" s="91">
        <v>1.08</v>
      </c>
      <c r="Q2968" s="91">
        <v>1.08</v>
      </c>
      <c r="R2968" s="91">
        <v>1.08</v>
      </c>
      <c r="S2968" s="91">
        <v>1.08</v>
      </c>
      <c r="T2968" s="91">
        <v>1.08</v>
      </c>
      <c r="U2968" s="91">
        <v>1.08</v>
      </c>
      <c r="V2968" s="91">
        <v>1.08</v>
      </c>
      <c r="W2968" s="91">
        <v>1.08</v>
      </c>
      <c r="X2968" s="91">
        <v>1.08</v>
      </c>
      <c r="Y2968" s="91">
        <v>1.08</v>
      </c>
      <c r="Z2968" s="91">
        <v>1.08</v>
      </c>
      <c r="AA2968" s="91">
        <v>1.08</v>
      </c>
      <c r="AB2968" s="91">
        <v>1.08</v>
      </c>
      <c r="AC2968" s="91">
        <v>1.08</v>
      </c>
      <c r="AD2968" s="91">
        <v>1.08</v>
      </c>
      <c r="AE2968" s="91">
        <v>1.08</v>
      </c>
      <c r="AF2968" s="91">
        <v>1.08</v>
      </c>
      <c r="AG2968" s="91">
        <v>1.08</v>
      </c>
      <c r="AH2968" s="91">
        <v>1.07</v>
      </c>
      <c r="AI2968" s="91">
        <v>1.06</v>
      </c>
      <c r="AJ2968" s="91">
        <v>1.06</v>
      </c>
      <c r="AK2968" s="91">
        <v>1.05</v>
      </c>
    </row>
    <row r="2969" spans="1:37" s="91" customFormat="1" x14ac:dyDescent="0.3">
      <c r="A2969" s="91" t="str">
        <f t="shared" si="73"/>
        <v>SDGbaseTRAv2_UrbAS_IRTv3PQXcasug</v>
      </c>
      <c r="B2969" s="92" t="s">
        <v>221</v>
      </c>
      <c r="C2969" s="93" t="s">
        <v>287</v>
      </c>
      <c r="D2969" s="94" t="s">
        <v>120</v>
      </c>
      <c r="E2969" s="91" t="s">
        <v>130</v>
      </c>
      <c r="F2969" s="91">
        <v>1.17</v>
      </c>
      <c r="G2969" s="91">
        <v>1.17</v>
      </c>
      <c r="H2969" s="91">
        <v>1.1499999999999999</v>
      </c>
      <c r="I2969" s="91">
        <v>1.1499999999999999</v>
      </c>
      <c r="J2969" s="91">
        <v>1.1399999999999999</v>
      </c>
      <c r="K2969" s="91">
        <v>1.1299999999999999</v>
      </c>
      <c r="L2969" s="91">
        <v>1.1299999999999999</v>
      </c>
      <c r="M2969" s="91">
        <v>1.1299999999999999</v>
      </c>
      <c r="N2969" s="91">
        <v>1.1299999999999999</v>
      </c>
      <c r="O2969" s="91">
        <v>1.1299999999999999</v>
      </c>
      <c r="P2969" s="91">
        <v>1.1200000000000001</v>
      </c>
      <c r="Q2969" s="91">
        <v>1.1200000000000001</v>
      </c>
      <c r="R2969" s="91">
        <v>1.1200000000000001</v>
      </c>
      <c r="S2969" s="91">
        <v>1.1100000000000001</v>
      </c>
      <c r="T2969" s="91">
        <v>1.1100000000000001</v>
      </c>
      <c r="U2969" s="91">
        <v>1.1100000000000001</v>
      </c>
      <c r="V2969" s="91">
        <v>1.1000000000000001</v>
      </c>
      <c r="W2969" s="91">
        <v>1.1000000000000001</v>
      </c>
      <c r="X2969" s="91">
        <v>1.1000000000000001</v>
      </c>
      <c r="Y2969" s="91">
        <v>1.1000000000000001</v>
      </c>
      <c r="Z2969" s="91">
        <v>1.1000000000000001</v>
      </c>
      <c r="AA2969" s="91">
        <v>1.0900000000000001</v>
      </c>
      <c r="AB2969" s="91">
        <v>1.0900000000000001</v>
      </c>
      <c r="AC2969" s="91">
        <v>1.08</v>
      </c>
      <c r="AD2969" s="91">
        <v>1.08</v>
      </c>
      <c r="AE2969" s="91">
        <v>1.08</v>
      </c>
      <c r="AF2969" s="91">
        <v>1.07</v>
      </c>
      <c r="AG2969" s="91">
        <v>1.07</v>
      </c>
      <c r="AH2969" s="91">
        <v>1.06</v>
      </c>
      <c r="AI2969" s="91">
        <v>1.05</v>
      </c>
      <c r="AJ2969" s="91">
        <v>1.05</v>
      </c>
      <c r="AK2969" s="91">
        <v>1.05</v>
      </c>
    </row>
    <row r="2970" spans="1:37" s="91" customFormat="1" x14ac:dyDescent="0.3">
      <c r="A2970" s="91" t="str">
        <f t="shared" si="73"/>
        <v>SDGbaseTRAv2_UrbAS_IRTv3PQXcaoth</v>
      </c>
      <c r="B2970" s="92" t="s">
        <v>221</v>
      </c>
      <c r="C2970" s="93" t="s">
        <v>287</v>
      </c>
      <c r="D2970" s="94" t="s">
        <v>120</v>
      </c>
      <c r="E2970" s="91" t="s">
        <v>131</v>
      </c>
      <c r="F2970" s="91">
        <v>1.1399999999999999</v>
      </c>
      <c r="G2970" s="91">
        <v>1.0900000000000001</v>
      </c>
      <c r="H2970" s="91">
        <v>1.1100000000000001</v>
      </c>
      <c r="I2970" s="91">
        <v>1.1200000000000001</v>
      </c>
      <c r="J2970" s="91">
        <v>1.1299999999999999</v>
      </c>
      <c r="K2970" s="91">
        <v>1.1499999999999999</v>
      </c>
      <c r="L2970" s="91">
        <v>1.1599999999999999</v>
      </c>
      <c r="M2970" s="91">
        <v>1.18</v>
      </c>
      <c r="N2970" s="91">
        <v>1.19</v>
      </c>
      <c r="O2970" s="91">
        <v>1.25</v>
      </c>
      <c r="P2970" s="91">
        <v>1.27</v>
      </c>
      <c r="Q2970" s="91">
        <v>1.27</v>
      </c>
      <c r="R2970" s="91">
        <v>1.29</v>
      </c>
      <c r="S2970" s="91">
        <v>1.3</v>
      </c>
      <c r="T2970" s="91">
        <v>1.31</v>
      </c>
      <c r="U2970" s="91">
        <v>1.33</v>
      </c>
      <c r="V2970" s="91">
        <v>1.35</v>
      </c>
      <c r="W2970" s="91">
        <v>1.37</v>
      </c>
      <c r="X2970" s="91">
        <v>1.4</v>
      </c>
      <c r="Y2970" s="91">
        <v>1.41</v>
      </c>
      <c r="Z2970" s="91">
        <v>1.42</v>
      </c>
      <c r="AA2970" s="91">
        <v>1.43</v>
      </c>
      <c r="AB2970" s="91">
        <v>1.45</v>
      </c>
      <c r="AC2970" s="91">
        <v>1.47</v>
      </c>
      <c r="AD2970" s="91">
        <v>1.48</v>
      </c>
      <c r="AE2970" s="91">
        <v>1.49</v>
      </c>
      <c r="AF2970" s="91">
        <v>1.5</v>
      </c>
      <c r="AG2970" s="91">
        <v>1.53</v>
      </c>
      <c r="AH2970" s="91">
        <v>1.5</v>
      </c>
      <c r="AI2970" s="91">
        <v>1.46</v>
      </c>
      <c r="AJ2970" s="91">
        <v>1.43</v>
      </c>
      <c r="AK2970" s="91">
        <v>1.39</v>
      </c>
    </row>
    <row r="2971" spans="1:37" s="91" customFormat="1" x14ac:dyDescent="0.3">
      <c r="A2971" s="91" t="str">
        <f t="shared" si="73"/>
        <v>SDGbaseTRAv2_UrbAS_IRTv3PQXclani</v>
      </c>
      <c r="B2971" s="92" t="s">
        <v>221</v>
      </c>
      <c r="C2971" s="93" t="s">
        <v>287</v>
      </c>
      <c r="D2971" s="94" t="s">
        <v>120</v>
      </c>
      <c r="E2971" s="91" t="s">
        <v>132</v>
      </c>
      <c r="F2971" s="91">
        <v>1.23</v>
      </c>
      <c r="G2971" s="91">
        <v>1.1200000000000001</v>
      </c>
      <c r="H2971" s="91">
        <v>1.1599999999999999</v>
      </c>
      <c r="I2971" s="91">
        <v>1.17</v>
      </c>
      <c r="J2971" s="91">
        <v>1.18</v>
      </c>
      <c r="K2971" s="91">
        <v>1.19</v>
      </c>
      <c r="L2971" s="91">
        <v>1.19</v>
      </c>
      <c r="M2971" s="91">
        <v>1.19</v>
      </c>
      <c r="N2971" s="91">
        <v>1.19</v>
      </c>
      <c r="O2971" s="91">
        <v>1.2</v>
      </c>
      <c r="P2971" s="91">
        <v>1.2</v>
      </c>
      <c r="Q2971" s="91">
        <v>1.19</v>
      </c>
      <c r="R2971" s="91">
        <v>1.2</v>
      </c>
      <c r="S2971" s="91">
        <v>1.2</v>
      </c>
      <c r="T2971" s="91">
        <v>1.2</v>
      </c>
      <c r="U2971" s="91">
        <v>1.2</v>
      </c>
      <c r="V2971" s="91">
        <v>1.21</v>
      </c>
      <c r="W2971" s="91">
        <v>1.21</v>
      </c>
      <c r="X2971" s="91">
        <v>1.21</v>
      </c>
      <c r="Y2971" s="91">
        <v>1.21</v>
      </c>
      <c r="Z2971" s="91">
        <v>1.21</v>
      </c>
      <c r="AA2971" s="91">
        <v>1.19</v>
      </c>
      <c r="AB2971" s="91">
        <v>1.19</v>
      </c>
      <c r="AC2971" s="91">
        <v>1.19</v>
      </c>
      <c r="AD2971" s="91">
        <v>1.19</v>
      </c>
      <c r="AE2971" s="91">
        <v>1.19</v>
      </c>
      <c r="AF2971" s="91">
        <v>1.19</v>
      </c>
      <c r="AG2971" s="91">
        <v>1.2</v>
      </c>
      <c r="AH2971" s="91">
        <v>1.22</v>
      </c>
      <c r="AI2971" s="91">
        <v>1.23</v>
      </c>
      <c r="AJ2971" s="91">
        <v>1.24</v>
      </c>
      <c r="AK2971" s="91">
        <v>1.25</v>
      </c>
    </row>
    <row r="2972" spans="1:37" s="91" customFormat="1" x14ac:dyDescent="0.3">
      <c r="A2972" s="91" t="str">
        <f t="shared" si="73"/>
        <v>SDGbaseTRAv2_UrbAS_IRTv3PQXcfore</v>
      </c>
      <c r="B2972" s="92" t="s">
        <v>221</v>
      </c>
      <c r="C2972" s="93" t="s">
        <v>287</v>
      </c>
      <c r="D2972" s="94" t="s">
        <v>120</v>
      </c>
      <c r="E2972" s="91" t="s">
        <v>133</v>
      </c>
      <c r="F2972" s="91">
        <v>1.1499999999999999</v>
      </c>
      <c r="G2972" s="91">
        <v>1.1499999999999999</v>
      </c>
      <c r="H2972" s="91">
        <v>1.1399999999999999</v>
      </c>
      <c r="I2972" s="91">
        <v>1.1499999999999999</v>
      </c>
      <c r="J2972" s="91">
        <v>1.1499999999999999</v>
      </c>
      <c r="K2972" s="91">
        <v>1.1399999999999999</v>
      </c>
      <c r="L2972" s="91">
        <v>1.1399999999999999</v>
      </c>
      <c r="M2972" s="91">
        <v>1.1399999999999999</v>
      </c>
      <c r="N2972" s="91">
        <v>1.1399999999999999</v>
      </c>
      <c r="O2972" s="91">
        <v>1.1399999999999999</v>
      </c>
      <c r="P2972" s="91">
        <v>1.1399999999999999</v>
      </c>
      <c r="Q2972" s="91">
        <v>1.1399999999999999</v>
      </c>
      <c r="R2972" s="91">
        <v>1.1399999999999999</v>
      </c>
      <c r="S2972" s="91">
        <v>1.1399999999999999</v>
      </c>
      <c r="T2972" s="91">
        <v>1.1399999999999999</v>
      </c>
      <c r="U2972" s="91">
        <v>1.1399999999999999</v>
      </c>
      <c r="V2972" s="91">
        <v>1.1399999999999999</v>
      </c>
      <c r="W2972" s="91">
        <v>1.1399999999999999</v>
      </c>
      <c r="X2972" s="91">
        <v>1.1399999999999999</v>
      </c>
      <c r="Y2972" s="91">
        <v>1.1399999999999999</v>
      </c>
      <c r="Z2972" s="91">
        <v>1.1399999999999999</v>
      </c>
      <c r="AA2972" s="91">
        <v>1.1399999999999999</v>
      </c>
      <c r="AB2972" s="91">
        <v>1.1399999999999999</v>
      </c>
      <c r="AC2972" s="91">
        <v>1.1299999999999999</v>
      </c>
      <c r="AD2972" s="91">
        <v>1.1299999999999999</v>
      </c>
      <c r="AE2972" s="91">
        <v>1.1299999999999999</v>
      </c>
      <c r="AF2972" s="91">
        <v>1.1299999999999999</v>
      </c>
      <c r="AG2972" s="91">
        <v>1.1299999999999999</v>
      </c>
      <c r="AH2972" s="91">
        <v>1.1299999999999999</v>
      </c>
      <c r="AI2972" s="91">
        <v>1.1399999999999999</v>
      </c>
      <c r="AJ2972" s="91">
        <v>1.1399999999999999</v>
      </c>
      <c r="AK2972" s="91">
        <v>1.1499999999999999</v>
      </c>
    </row>
    <row r="2973" spans="1:37" s="91" customFormat="1" x14ac:dyDescent="0.3">
      <c r="A2973" s="91" t="str">
        <f t="shared" si="73"/>
        <v>SDGbaseTRAv2_UrbAS_IRTv3PQXcfish</v>
      </c>
      <c r="B2973" s="92" t="s">
        <v>221</v>
      </c>
      <c r="C2973" s="93" t="s">
        <v>287</v>
      </c>
      <c r="D2973" s="94" t="s">
        <v>120</v>
      </c>
      <c r="E2973" s="91" t="s">
        <v>134</v>
      </c>
      <c r="F2973" s="91">
        <v>1.27</v>
      </c>
      <c r="G2973" s="91">
        <v>1.2</v>
      </c>
      <c r="H2973" s="91">
        <v>1.2</v>
      </c>
      <c r="I2973" s="91">
        <v>1.19</v>
      </c>
      <c r="J2973" s="91">
        <v>1.19</v>
      </c>
      <c r="K2973" s="91">
        <v>1.18</v>
      </c>
      <c r="L2973" s="91">
        <v>1.18</v>
      </c>
      <c r="M2973" s="91">
        <v>1.18</v>
      </c>
      <c r="N2973" s="91">
        <v>1.18</v>
      </c>
      <c r="O2973" s="91">
        <v>1.19</v>
      </c>
      <c r="P2973" s="91">
        <v>1.19</v>
      </c>
      <c r="Q2973" s="91">
        <v>1.18</v>
      </c>
      <c r="R2973" s="91">
        <v>1.18</v>
      </c>
      <c r="S2973" s="91">
        <v>1.18</v>
      </c>
      <c r="T2973" s="91">
        <v>1.18</v>
      </c>
      <c r="U2973" s="91">
        <v>1.18</v>
      </c>
      <c r="V2973" s="91">
        <v>1.18</v>
      </c>
      <c r="W2973" s="91">
        <v>1.19</v>
      </c>
      <c r="X2973" s="91">
        <v>1.19</v>
      </c>
      <c r="Y2973" s="91">
        <v>1.19</v>
      </c>
      <c r="Z2973" s="91">
        <v>1.19</v>
      </c>
      <c r="AA2973" s="91">
        <v>1.18</v>
      </c>
      <c r="AB2973" s="91">
        <v>1.18</v>
      </c>
      <c r="AC2973" s="91">
        <v>1.18</v>
      </c>
      <c r="AD2973" s="91">
        <v>1.17</v>
      </c>
      <c r="AE2973" s="91">
        <v>1.17</v>
      </c>
      <c r="AF2973" s="91">
        <v>1.17</v>
      </c>
      <c r="AG2973" s="91">
        <v>1.17</v>
      </c>
      <c r="AH2973" s="91">
        <v>1.19</v>
      </c>
      <c r="AI2973" s="91">
        <v>1.19</v>
      </c>
      <c r="AJ2973" s="91">
        <v>1.2</v>
      </c>
      <c r="AK2973" s="91">
        <v>1.2</v>
      </c>
    </row>
    <row r="2974" spans="1:37" s="91" customFormat="1" x14ac:dyDescent="0.3">
      <c r="A2974" s="91" t="str">
        <f t="shared" si="73"/>
        <v>SDGbaseTRAv2_UrbAS_IRTv3PQXccoal-low</v>
      </c>
      <c r="B2974" s="92" t="s">
        <v>221</v>
      </c>
      <c r="C2974" s="93" t="s">
        <v>287</v>
      </c>
      <c r="D2974" s="94" t="s">
        <v>120</v>
      </c>
      <c r="E2974" s="91" t="s">
        <v>135</v>
      </c>
      <c r="F2974" s="91">
        <v>0.02</v>
      </c>
      <c r="G2974" s="91">
        <v>0.02</v>
      </c>
      <c r="H2974" s="91">
        <v>0.02</v>
      </c>
      <c r="I2974" s="91">
        <v>0.02</v>
      </c>
      <c r="J2974" s="91">
        <v>0.02</v>
      </c>
      <c r="K2974" s="91">
        <v>0.02</v>
      </c>
      <c r="L2974" s="91">
        <v>0.02</v>
      </c>
      <c r="M2974" s="91">
        <v>0.02</v>
      </c>
      <c r="N2974" s="91">
        <v>0.02</v>
      </c>
      <c r="O2974" s="91">
        <v>0.02</v>
      </c>
      <c r="P2974" s="91">
        <v>0.02</v>
      </c>
      <c r="Q2974" s="91">
        <v>0.02</v>
      </c>
      <c r="R2974" s="91">
        <v>0.02</v>
      </c>
      <c r="S2974" s="91">
        <v>0.02</v>
      </c>
      <c r="T2974" s="91">
        <v>0.02</v>
      </c>
      <c r="U2974" s="91">
        <v>0.02</v>
      </c>
      <c r="V2974" s="91">
        <v>0.02</v>
      </c>
      <c r="W2974" s="91">
        <v>0.02</v>
      </c>
      <c r="X2974" s="91">
        <v>0.02</v>
      </c>
      <c r="Y2974" s="91">
        <v>0.02</v>
      </c>
      <c r="Z2974" s="91">
        <v>0.02</v>
      </c>
      <c r="AA2974" s="91">
        <v>0.02</v>
      </c>
      <c r="AB2974" s="91">
        <v>0.02</v>
      </c>
      <c r="AC2974" s="91">
        <v>0.02</v>
      </c>
      <c r="AD2974" s="91">
        <v>0.02</v>
      </c>
      <c r="AE2974" s="91">
        <v>0.02</v>
      </c>
      <c r="AF2974" s="91">
        <v>0.02</v>
      </c>
      <c r="AG2974" s="91">
        <v>0.02</v>
      </c>
      <c r="AH2974" s="91">
        <v>0.02</v>
      </c>
      <c r="AI2974" s="91">
        <v>0.02</v>
      </c>
      <c r="AJ2974" s="91">
        <v>0.02</v>
      </c>
      <c r="AK2974" s="91">
        <v>0.02</v>
      </c>
    </row>
    <row r="2975" spans="1:37" s="91" customFormat="1" x14ac:dyDescent="0.3">
      <c r="A2975" s="91" t="str">
        <f t="shared" si="73"/>
        <v>SDGbaseTRAv2_UrbAS_IRTv3PQXccoal-hgh</v>
      </c>
      <c r="B2975" s="92" t="s">
        <v>221</v>
      </c>
      <c r="C2975" s="93" t="s">
        <v>287</v>
      </c>
      <c r="D2975" s="94" t="s">
        <v>120</v>
      </c>
      <c r="E2975" s="91" t="s">
        <v>136</v>
      </c>
      <c r="F2975" s="91">
        <v>0.04</v>
      </c>
      <c r="G2975" s="91">
        <v>0.04</v>
      </c>
      <c r="H2975" s="91">
        <v>0.04</v>
      </c>
      <c r="I2975" s="91">
        <v>0.04</v>
      </c>
      <c r="J2975" s="91">
        <v>0.04</v>
      </c>
      <c r="K2975" s="91">
        <v>0.04</v>
      </c>
      <c r="L2975" s="91">
        <v>0.04</v>
      </c>
      <c r="M2975" s="91">
        <v>0.04</v>
      </c>
      <c r="N2975" s="91">
        <v>0.04</v>
      </c>
      <c r="O2975" s="91">
        <v>0.04</v>
      </c>
      <c r="P2975" s="91">
        <v>0.04</v>
      </c>
      <c r="Q2975" s="91">
        <v>0.04</v>
      </c>
      <c r="R2975" s="91">
        <v>0.04</v>
      </c>
      <c r="S2975" s="91">
        <v>0.04</v>
      </c>
      <c r="T2975" s="91">
        <v>0.04</v>
      </c>
      <c r="U2975" s="91">
        <v>0.04</v>
      </c>
      <c r="V2975" s="91">
        <v>0.04</v>
      </c>
      <c r="W2975" s="91">
        <v>0.04</v>
      </c>
      <c r="X2975" s="91">
        <v>0.04</v>
      </c>
      <c r="Y2975" s="91">
        <v>0.04</v>
      </c>
      <c r="Z2975" s="91">
        <v>0.04</v>
      </c>
      <c r="AA2975" s="91">
        <v>0.04</v>
      </c>
      <c r="AB2975" s="91">
        <v>0.04</v>
      </c>
      <c r="AC2975" s="91">
        <v>0.04</v>
      </c>
      <c r="AD2975" s="91">
        <v>0.04</v>
      </c>
      <c r="AE2975" s="91">
        <v>0.04</v>
      </c>
      <c r="AF2975" s="91">
        <v>0.04</v>
      </c>
      <c r="AG2975" s="91">
        <v>0.04</v>
      </c>
      <c r="AH2975" s="91">
        <v>0.04</v>
      </c>
      <c r="AI2975" s="91">
        <v>0.04</v>
      </c>
      <c r="AJ2975" s="91">
        <v>0.04</v>
      </c>
      <c r="AK2975" s="91">
        <v>0.04</v>
      </c>
    </row>
    <row r="2976" spans="1:37" s="91" customFormat="1" x14ac:dyDescent="0.3">
      <c r="A2976" s="91" t="str">
        <f t="shared" si="73"/>
        <v>SDGbaseTRAv2_UrbAS_IRTv3PQXccoil</v>
      </c>
      <c r="B2976" s="92" t="s">
        <v>221</v>
      </c>
      <c r="C2976" s="93" t="s">
        <v>287</v>
      </c>
      <c r="D2976" s="94" t="s">
        <v>120</v>
      </c>
      <c r="E2976" s="91" t="s">
        <v>137</v>
      </c>
      <c r="F2976" s="91">
        <v>0.13</v>
      </c>
      <c r="G2976" s="91">
        <v>0.14000000000000001</v>
      </c>
      <c r="H2976" s="91">
        <v>0.14000000000000001</v>
      </c>
      <c r="I2976" s="91">
        <v>0.14000000000000001</v>
      </c>
      <c r="J2976" s="91">
        <v>0.14000000000000001</v>
      </c>
      <c r="K2976" s="91">
        <v>0.14000000000000001</v>
      </c>
      <c r="L2976" s="91">
        <v>0.14000000000000001</v>
      </c>
      <c r="M2976" s="91">
        <v>0.14000000000000001</v>
      </c>
      <c r="N2976" s="91">
        <v>0.14000000000000001</v>
      </c>
      <c r="O2976" s="91">
        <v>0.15</v>
      </c>
      <c r="P2976" s="91">
        <v>0.15</v>
      </c>
      <c r="Q2976" s="91">
        <v>0.15</v>
      </c>
      <c r="R2976" s="91">
        <v>0.15</v>
      </c>
      <c r="S2976" s="91">
        <v>0.15</v>
      </c>
      <c r="T2976" s="91">
        <v>0.15</v>
      </c>
      <c r="U2976" s="91">
        <v>0.15</v>
      </c>
      <c r="V2976" s="91">
        <v>0.15</v>
      </c>
      <c r="W2976" s="91">
        <v>0.15</v>
      </c>
      <c r="X2976" s="91">
        <v>0.15</v>
      </c>
      <c r="Y2976" s="91">
        <v>0.15</v>
      </c>
      <c r="Z2976" s="91">
        <v>0.15</v>
      </c>
      <c r="AA2976" s="91">
        <v>0.15</v>
      </c>
      <c r="AB2976" s="91">
        <v>0.15</v>
      </c>
      <c r="AC2976" s="91">
        <v>0.15</v>
      </c>
      <c r="AD2976" s="91">
        <v>0.15</v>
      </c>
      <c r="AE2976" s="91">
        <v>0.15</v>
      </c>
      <c r="AF2976" s="91">
        <v>0.15</v>
      </c>
      <c r="AG2976" s="91">
        <v>0.15</v>
      </c>
      <c r="AH2976" s="91">
        <v>0.15</v>
      </c>
      <c r="AI2976" s="91">
        <v>0.15</v>
      </c>
      <c r="AJ2976" s="91">
        <v>0.15</v>
      </c>
      <c r="AK2976" s="91">
        <v>0.15</v>
      </c>
    </row>
    <row r="2977" spans="1:37" s="91" customFormat="1" x14ac:dyDescent="0.3">
      <c r="A2977" s="91" t="str">
        <f t="shared" si="73"/>
        <v>SDGbaseTRAv2_UrbAS_IRTv3PQXcngas</v>
      </c>
      <c r="B2977" s="92" t="s">
        <v>221</v>
      </c>
      <c r="C2977" s="93" t="s">
        <v>287</v>
      </c>
      <c r="D2977" s="94" t="s">
        <v>120</v>
      </c>
      <c r="E2977" s="91" t="s">
        <v>138</v>
      </c>
      <c r="F2977" s="91">
        <v>0.04</v>
      </c>
      <c r="G2977" s="91">
        <v>0.04</v>
      </c>
      <c r="H2977" s="91">
        <v>0.04</v>
      </c>
      <c r="I2977" s="91">
        <v>0.04</v>
      </c>
      <c r="J2977" s="91">
        <v>0.04</v>
      </c>
      <c r="K2977" s="91">
        <v>0.04</v>
      </c>
      <c r="L2977" s="91">
        <v>0.04</v>
      </c>
      <c r="M2977" s="91">
        <v>0.04</v>
      </c>
      <c r="N2977" s="91">
        <v>0.04</v>
      </c>
      <c r="O2977" s="91">
        <v>0.04</v>
      </c>
      <c r="P2977" s="91">
        <v>0.04</v>
      </c>
      <c r="Q2977" s="91">
        <v>0.04</v>
      </c>
      <c r="R2977" s="91">
        <v>0.04</v>
      </c>
      <c r="S2977" s="91">
        <v>0.04</v>
      </c>
      <c r="T2977" s="91">
        <v>0.04</v>
      </c>
      <c r="U2977" s="91">
        <v>0.04</v>
      </c>
      <c r="V2977" s="91">
        <v>0.04</v>
      </c>
      <c r="W2977" s="91">
        <v>0.04</v>
      </c>
      <c r="X2977" s="91">
        <v>0.04</v>
      </c>
      <c r="Y2977" s="91">
        <v>0.04</v>
      </c>
      <c r="Z2977" s="91">
        <v>0.04</v>
      </c>
      <c r="AA2977" s="91">
        <v>0.04</v>
      </c>
      <c r="AB2977" s="91">
        <v>0.04</v>
      </c>
      <c r="AC2977" s="91">
        <v>0.04</v>
      </c>
      <c r="AD2977" s="91">
        <v>0.04</v>
      </c>
      <c r="AE2977" s="91">
        <v>0.04</v>
      </c>
      <c r="AF2977" s="91">
        <v>0.04</v>
      </c>
      <c r="AG2977" s="91">
        <v>0.04</v>
      </c>
      <c r="AH2977" s="91">
        <v>0.04</v>
      </c>
      <c r="AI2977" s="91">
        <v>0.04</v>
      </c>
      <c r="AJ2977" s="91">
        <v>0.04</v>
      </c>
      <c r="AK2977" s="91">
        <v>0.04</v>
      </c>
    </row>
    <row r="2978" spans="1:37" s="91" customFormat="1" x14ac:dyDescent="0.3">
      <c r="A2978" s="91" t="str">
        <f t="shared" si="73"/>
        <v>SDGbaseTRAv2_UrbAS_IRTv3PQXcpgm</v>
      </c>
      <c r="B2978" s="92" t="s">
        <v>221</v>
      </c>
      <c r="C2978" s="93" t="s">
        <v>287</v>
      </c>
      <c r="D2978" s="94" t="s">
        <v>120</v>
      </c>
      <c r="E2978" s="91" t="s">
        <v>139</v>
      </c>
      <c r="F2978" s="91">
        <v>1</v>
      </c>
      <c r="G2978" s="91">
        <v>-1.44</v>
      </c>
      <c r="H2978" s="91">
        <v>-0.65</v>
      </c>
      <c r="I2978" s="91">
        <v>0.41</v>
      </c>
      <c r="J2978" s="91">
        <v>1.1200000000000001</v>
      </c>
      <c r="K2978" s="91">
        <v>1.48</v>
      </c>
      <c r="L2978" s="91">
        <v>1.5</v>
      </c>
      <c r="M2978" s="91">
        <v>0.56999999999999995</v>
      </c>
      <c r="N2978" s="91">
        <v>0.14000000000000001</v>
      </c>
      <c r="O2978" s="91">
        <v>-0.56999999999999995</v>
      </c>
      <c r="P2978" s="91">
        <v>-0.71</v>
      </c>
      <c r="Q2978" s="91">
        <v>-0.69</v>
      </c>
      <c r="R2978" s="91">
        <v>-0.43</v>
      </c>
      <c r="S2978" s="91">
        <v>-0.26</v>
      </c>
      <c r="T2978" s="91">
        <v>-0.18</v>
      </c>
      <c r="U2978" s="91">
        <v>-0.17</v>
      </c>
      <c r="V2978" s="91">
        <v>-0.08</v>
      </c>
      <c r="W2978" s="91">
        <v>-0.04</v>
      </c>
      <c r="X2978" s="91">
        <v>-7.0000000000000007E-2</v>
      </c>
      <c r="Y2978" s="91">
        <v>-0.03</v>
      </c>
      <c r="Z2978" s="91">
        <v>-0.21</v>
      </c>
      <c r="AA2978" s="91">
        <v>-0.3</v>
      </c>
      <c r="AB2978" s="91">
        <v>3.17</v>
      </c>
      <c r="AC2978" s="91">
        <v>5</v>
      </c>
      <c r="AD2978" s="91">
        <v>5.04</v>
      </c>
      <c r="AE2978" s="91">
        <v>4.71</v>
      </c>
      <c r="AF2978" s="91">
        <v>4.29</v>
      </c>
      <c r="AG2978" s="91">
        <v>4.38</v>
      </c>
      <c r="AH2978" s="91">
        <v>8.31</v>
      </c>
      <c r="AI2978" s="91">
        <v>12.2</v>
      </c>
      <c r="AJ2978" s="91">
        <v>14.13</v>
      </c>
      <c r="AK2978" s="91">
        <v>15.62</v>
      </c>
    </row>
    <row r="2979" spans="1:37" s="91" customFormat="1" x14ac:dyDescent="0.3">
      <c r="A2979" s="91" t="str">
        <f t="shared" si="73"/>
        <v>SDGbaseTRAv2_UrbAS_IRTv3PQXcmore</v>
      </c>
      <c r="B2979" s="92" t="s">
        <v>221</v>
      </c>
      <c r="C2979" s="93" t="s">
        <v>287</v>
      </c>
      <c r="D2979" s="94" t="s">
        <v>120</v>
      </c>
      <c r="E2979" s="91" t="s">
        <v>140</v>
      </c>
      <c r="F2979" s="91">
        <v>0.97</v>
      </c>
      <c r="G2979" s="91">
        <v>0.99</v>
      </c>
      <c r="H2979" s="91">
        <v>1</v>
      </c>
      <c r="I2979" s="91">
        <v>1</v>
      </c>
      <c r="J2979" s="91">
        <v>1</v>
      </c>
      <c r="K2979" s="91">
        <v>1</v>
      </c>
      <c r="L2979" s="91">
        <v>1.01</v>
      </c>
      <c r="M2979" s="91">
        <v>1.01</v>
      </c>
      <c r="N2979" s="91">
        <v>1.02</v>
      </c>
      <c r="O2979" s="91">
        <v>1.05</v>
      </c>
      <c r="P2979" s="91">
        <v>1.06</v>
      </c>
      <c r="Q2979" s="91">
        <v>1.06</v>
      </c>
      <c r="R2979" s="91">
        <v>1.06</v>
      </c>
      <c r="S2979" s="91">
        <v>1.06</v>
      </c>
      <c r="T2979" s="91">
        <v>1.06</v>
      </c>
      <c r="U2979" s="91">
        <v>1.06</v>
      </c>
      <c r="V2979" s="91">
        <v>1.06</v>
      </c>
      <c r="W2979" s="91">
        <v>1.06</v>
      </c>
      <c r="X2979" s="91">
        <v>1.07</v>
      </c>
      <c r="Y2979" s="91">
        <v>1.07</v>
      </c>
      <c r="Z2979" s="91">
        <v>1.07</v>
      </c>
      <c r="AA2979" s="91">
        <v>1.08</v>
      </c>
      <c r="AB2979" s="91">
        <v>1.08</v>
      </c>
      <c r="AC2979" s="91">
        <v>1.08</v>
      </c>
      <c r="AD2979" s="91">
        <v>1.08</v>
      </c>
      <c r="AE2979" s="91">
        <v>1.08</v>
      </c>
      <c r="AF2979" s="91">
        <v>1.08</v>
      </c>
      <c r="AG2979" s="91">
        <v>1.07</v>
      </c>
      <c r="AH2979" s="91">
        <v>1.07</v>
      </c>
      <c r="AI2979" s="91">
        <v>1.06</v>
      </c>
      <c r="AJ2979" s="91">
        <v>1.05</v>
      </c>
      <c r="AK2979" s="91">
        <v>1.04</v>
      </c>
    </row>
    <row r="2980" spans="1:37" s="91" customFormat="1" x14ac:dyDescent="0.3">
      <c r="A2980" s="91" t="str">
        <f t="shared" si="73"/>
        <v>SDGbaseTRAv2_UrbAS_IRTv3PQXcmine</v>
      </c>
      <c r="B2980" s="92" t="s">
        <v>221</v>
      </c>
      <c r="C2980" s="93" t="s">
        <v>287</v>
      </c>
      <c r="D2980" s="94" t="s">
        <v>120</v>
      </c>
      <c r="E2980" s="91" t="s">
        <v>141</v>
      </c>
      <c r="F2980" s="91">
        <v>1.03</v>
      </c>
      <c r="G2980" s="91">
        <v>1.03</v>
      </c>
      <c r="H2980" s="91">
        <v>1.03</v>
      </c>
      <c r="I2980" s="91">
        <v>1.04</v>
      </c>
      <c r="J2980" s="91">
        <v>1.05</v>
      </c>
      <c r="K2980" s="91">
        <v>1.05</v>
      </c>
      <c r="L2980" s="91">
        <v>1.04</v>
      </c>
      <c r="M2980" s="91">
        <v>1.04</v>
      </c>
      <c r="N2980" s="91">
        <v>1.04</v>
      </c>
      <c r="O2980" s="91">
        <v>1.01</v>
      </c>
      <c r="P2980" s="91">
        <v>0.99</v>
      </c>
      <c r="Q2980" s="91">
        <v>0.99</v>
      </c>
      <c r="R2980" s="91">
        <v>0.99</v>
      </c>
      <c r="S2980" s="91">
        <v>1</v>
      </c>
      <c r="T2980" s="91">
        <v>1</v>
      </c>
      <c r="U2980" s="91">
        <v>1</v>
      </c>
      <c r="V2980" s="91">
        <v>1.01</v>
      </c>
      <c r="W2980" s="91">
        <v>1.01</v>
      </c>
      <c r="X2980" s="91">
        <v>1.03</v>
      </c>
      <c r="Y2980" s="91">
        <v>1.03</v>
      </c>
      <c r="Z2980" s="91">
        <v>1.03</v>
      </c>
      <c r="AA2980" s="91">
        <v>1.03</v>
      </c>
      <c r="AB2980" s="91">
        <v>1.02</v>
      </c>
      <c r="AC2980" s="91">
        <v>1.02</v>
      </c>
      <c r="AD2980" s="91">
        <v>1.02</v>
      </c>
      <c r="AE2980" s="91">
        <v>1.02</v>
      </c>
      <c r="AF2980" s="91">
        <v>1.03</v>
      </c>
      <c r="AG2980" s="91">
        <v>1.05</v>
      </c>
      <c r="AH2980" s="91">
        <v>1.06</v>
      </c>
      <c r="AI2980" s="91">
        <v>1.07</v>
      </c>
      <c r="AJ2980" s="91">
        <v>1.0900000000000001</v>
      </c>
      <c r="AK2980" s="91">
        <v>1.1100000000000001</v>
      </c>
    </row>
    <row r="2981" spans="1:37" s="91" customFormat="1" x14ac:dyDescent="0.3">
      <c r="A2981" s="91" t="str">
        <f t="shared" si="73"/>
        <v>SDGbaseTRAv2_UrbAS_IRTv3PQXcmeat</v>
      </c>
      <c r="B2981" s="92" t="s">
        <v>221</v>
      </c>
      <c r="C2981" s="93" t="s">
        <v>287</v>
      </c>
      <c r="D2981" s="94" t="s">
        <v>120</v>
      </c>
      <c r="E2981" s="91" t="s">
        <v>142</v>
      </c>
      <c r="F2981" s="91">
        <v>1.29</v>
      </c>
      <c r="G2981" s="91">
        <v>1.25</v>
      </c>
      <c r="H2981" s="91">
        <v>1.25</v>
      </c>
      <c r="I2981" s="91">
        <v>1.25</v>
      </c>
      <c r="J2981" s="91">
        <v>1.26</v>
      </c>
      <c r="K2981" s="91">
        <v>1.26</v>
      </c>
      <c r="L2981" s="91">
        <v>1.26</v>
      </c>
      <c r="M2981" s="91">
        <v>1.26</v>
      </c>
      <c r="N2981" s="91">
        <v>1.26</v>
      </c>
      <c r="O2981" s="91">
        <v>1.26</v>
      </c>
      <c r="P2981" s="91">
        <v>1.26</v>
      </c>
      <c r="Q2981" s="91">
        <v>1.26</v>
      </c>
      <c r="R2981" s="91">
        <v>1.27</v>
      </c>
      <c r="S2981" s="91">
        <v>1.27</v>
      </c>
      <c r="T2981" s="91">
        <v>1.28</v>
      </c>
      <c r="U2981" s="91">
        <v>1.28</v>
      </c>
      <c r="V2981" s="91">
        <v>1.28</v>
      </c>
      <c r="W2981" s="91">
        <v>1.29</v>
      </c>
      <c r="X2981" s="91">
        <v>1.29</v>
      </c>
      <c r="Y2981" s="91">
        <v>1.29</v>
      </c>
      <c r="Z2981" s="91">
        <v>1.28</v>
      </c>
      <c r="AA2981" s="91">
        <v>1.28</v>
      </c>
      <c r="AB2981" s="91">
        <v>1.28</v>
      </c>
      <c r="AC2981" s="91">
        <v>1.28</v>
      </c>
      <c r="AD2981" s="91">
        <v>1.28</v>
      </c>
      <c r="AE2981" s="91">
        <v>1.28</v>
      </c>
      <c r="AF2981" s="91">
        <v>1.28</v>
      </c>
      <c r="AG2981" s="91">
        <v>1.29</v>
      </c>
      <c r="AH2981" s="91">
        <v>1.3</v>
      </c>
      <c r="AI2981" s="91">
        <v>1.3</v>
      </c>
      <c r="AJ2981" s="91">
        <v>1.31</v>
      </c>
      <c r="AK2981" s="91">
        <v>1.31</v>
      </c>
    </row>
    <row r="2982" spans="1:37" s="91" customFormat="1" x14ac:dyDescent="0.3">
      <c r="A2982" s="91" t="str">
        <f t="shared" si="73"/>
        <v>SDGbaseTRAv2_UrbAS_IRTv3PQXcpfis</v>
      </c>
      <c r="B2982" s="92" t="s">
        <v>221</v>
      </c>
      <c r="C2982" s="93" t="s">
        <v>287</v>
      </c>
      <c r="D2982" s="94" t="s">
        <v>120</v>
      </c>
      <c r="E2982" s="91" t="s">
        <v>143</v>
      </c>
      <c r="F2982" s="91">
        <v>1.27</v>
      </c>
      <c r="G2982" s="91">
        <v>1.26</v>
      </c>
      <c r="H2982" s="91">
        <v>1.25</v>
      </c>
      <c r="I2982" s="91">
        <v>1.24</v>
      </c>
      <c r="J2982" s="91">
        <v>1.24</v>
      </c>
      <c r="K2982" s="91">
        <v>1.23</v>
      </c>
      <c r="L2982" s="91">
        <v>1.23</v>
      </c>
      <c r="M2982" s="91">
        <v>1.23</v>
      </c>
      <c r="N2982" s="91">
        <v>1.23</v>
      </c>
      <c r="O2982" s="91">
        <v>1.23</v>
      </c>
      <c r="P2982" s="91">
        <v>1.23</v>
      </c>
      <c r="Q2982" s="91">
        <v>1.22</v>
      </c>
      <c r="R2982" s="91">
        <v>1.23</v>
      </c>
      <c r="S2982" s="91">
        <v>1.23</v>
      </c>
      <c r="T2982" s="91">
        <v>1.23</v>
      </c>
      <c r="U2982" s="91">
        <v>1.24</v>
      </c>
      <c r="V2982" s="91">
        <v>1.24</v>
      </c>
      <c r="W2982" s="91">
        <v>1.24</v>
      </c>
      <c r="X2982" s="91">
        <v>1.24</v>
      </c>
      <c r="Y2982" s="91">
        <v>1.24</v>
      </c>
      <c r="Z2982" s="91">
        <v>1.24</v>
      </c>
      <c r="AA2982" s="91">
        <v>1.24</v>
      </c>
      <c r="AB2982" s="91">
        <v>1.24</v>
      </c>
      <c r="AC2982" s="91">
        <v>1.23</v>
      </c>
      <c r="AD2982" s="91">
        <v>1.24</v>
      </c>
      <c r="AE2982" s="91">
        <v>1.24</v>
      </c>
      <c r="AF2982" s="91">
        <v>1.24</v>
      </c>
      <c r="AG2982" s="91">
        <v>1.24</v>
      </c>
      <c r="AH2982" s="91">
        <v>1.24</v>
      </c>
      <c r="AI2982" s="91">
        <v>1.24</v>
      </c>
      <c r="AJ2982" s="91">
        <v>1.24</v>
      </c>
      <c r="AK2982" s="91">
        <v>1.24</v>
      </c>
    </row>
    <row r="2983" spans="1:37" s="91" customFormat="1" x14ac:dyDescent="0.3">
      <c r="A2983" s="91" t="str">
        <f t="shared" si="73"/>
        <v>SDGbaseTRAv2_UrbAS_IRTv3PQXcvege</v>
      </c>
      <c r="B2983" s="92" t="s">
        <v>221</v>
      </c>
      <c r="C2983" s="93" t="s">
        <v>287</v>
      </c>
      <c r="D2983" s="94" t="s">
        <v>120</v>
      </c>
      <c r="E2983" s="91" t="s">
        <v>144</v>
      </c>
      <c r="F2983" s="91">
        <v>1.24</v>
      </c>
      <c r="G2983" s="91">
        <v>1.23</v>
      </c>
      <c r="H2983" s="91">
        <v>1.23</v>
      </c>
      <c r="I2983" s="91">
        <v>1.23</v>
      </c>
      <c r="J2983" s="91">
        <v>1.23</v>
      </c>
      <c r="K2983" s="91">
        <v>1.22</v>
      </c>
      <c r="L2983" s="91">
        <v>1.22</v>
      </c>
      <c r="M2983" s="91">
        <v>1.22</v>
      </c>
      <c r="N2983" s="91">
        <v>1.22</v>
      </c>
      <c r="O2983" s="91">
        <v>1.22</v>
      </c>
      <c r="P2983" s="91">
        <v>1.21</v>
      </c>
      <c r="Q2983" s="91">
        <v>1.21</v>
      </c>
      <c r="R2983" s="91">
        <v>1.22</v>
      </c>
      <c r="S2983" s="91">
        <v>1.22</v>
      </c>
      <c r="T2983" s="91">
        <v>1.22</v>
      </c>
      <c r="U2983" s="91">
        <v>1.23</v>
      </c>
      <c r="V2983" s="91">
        <v>1.23</v>
      </c>
      <c r="W2983" s="91">
        <v>1.23</v>
      </c>
      <c r="X2983" s="91">
        <v>1.23</v>
      </c>
      <c r="Y2983" s="91">
        <v>1.23</v>
      </c>
      <c r="Z2983" s="91">
        <v>1.23</v>
      </c>
      <c r="AA2983" s="91">
        <v>1.23</v>
      </c>
      <c r="AB2983" s="91">
        <v>1.23</v>
      </c>
      <c r="AC2983" s="91">
        <v>1.22</v>
      </c>
      <c r="AD2983" s="91">
        <v>1.23</v>
      </c>
      <c r="AE2983" s="91">
        <v>1.23</v>
      </c>
      <c r="AF2983" s="91">
        <v>1.23</v>
      </c>
      <c r="AG2983" s="91">
        <v>1.23</v>
      </c>
      <c r="AH2983" s="91">
        <v>1.23</v>
      </c>
      <c r="AI2983" s="91">
        <v>1.23</v>
      </c>
      <c r="AJ2983" s="91">
        <v>1.23</v>
      </c>
      <c r="AK2983" s="91">
        <v>1.24</v>
      </c>
    </row>
    <row r="2984" spans="1:37" s="91" customFormat="1" x14ac:dyDescent="0.3">
      <c r="A2984" s="91" t="str">
        <f t="shared" si="73"/>
        <v>SDGbaseTRAv2_UrbAS_IRTv3PQXcfats</v>
      </c>
      <c r="B2984" s="92" t="s">
        <v>221</v>
      </c>
      <c r="C2984" s="93" t="s">
        <v>287</v>
      </c>
      <c r="D2984" s="94" t="s">
        <v>120</v>
      </c>
      <c r="E2984" s="91" t="s">
        <v>145</v>
      </c>
      <c r="F2984" s="91">
        <v>1.4</v>
      </c>
      <c r="G2984" s="91">
        <v>1.4</v>
      </c>
      <c r="H2984" s="91">
        <v>1.4</v>
      </c>
      <c r="I2984" s="91">
        <v>1.4</v>
      </c>
      <c r="J2984" s="91">
        <v>1.4</v>
      </c>
      <c r="K2984" s="91">
        <v>1.4</v>
      </c>
      <c r="L2984" s="91">
        <v>1.4</v>
      </c>
      <c r="M2984" s="91">
        <v>1.4</v>
      </c>
      <c r="N2984" s="91">
        <v>1.4</v>
      </c>
      <c r="O2984" s="91">
        <v>1.42</v>
      </c>
      <c r="P2984" s="91">
        <v>1.42</v>
      </c>
      <c r="Q2984" s="91">
        <v>1.42</v>
      </c>
      <c r="R2984" s="91">
        <v>1.42</v>
      </c>
      <c r="S2984" s="91">
        <v>1.42</v>
      </c>
      <c r="T2984" s="91">
        <v>1.42</v>
      </c>
      <c r="U2984" s="91">
        <v>1.42</v>
      </c>
      <c r="V2984" s="91">
        <v>1.42</v>
      </c>
      <c r="W2984" s="91">
        <v>1.42</v>
      </c>
      <c r="X2984" s="91">
        <v>1.42</v>
      </c>
      <c r="Y2984" s="91">
        <v>1.42</v>
      </c>
      <c r="Z2984" s="91">
        <v>1.42</v>
      </c>
      <c r="AA2984" s="91">
        <v>1.42</v>
      </c>
      <c r="AB2984" s="91">
        <v>1.42</v>
      </c>
      <c r="AC2984" s="91">
        <v>1.42</v>
      </c>
      <c r="AD2984" s="91">
        <v>1.42</v>
      </c>
      <c r="AE2984" s="91">
        <v>1.42</v>
      </c>
      <c r="AF2984" s="91">
        <v>1.42</v>
      </c>
      <c r="AG2984" s="91">
        <v>1.41</v>
      </c>
      <c r="AH2984" s="91">
        <v>1.41</v>
      </c>
      <c r="AI2984" s="91">
        <v>1.4</v>
      </c>
      <c r="AJ2984" s="91">
        <v>1.4</v>
      </c>
      <c r="AK2984" s="91">
        <v>1.39</v>
      </c>
    </row>
    <row r="2985" spans="1:37" s="91" customFormat="1" x14ac:dyDescent="0.3">
      <c r="A2985" s="91" t="str">
        <f t="shared" si="73"/>
        <v>SDGbaseTRAv2_UrbAS_IRTv3PQXcdair</v>
      </c>
      <c r="B2985" s="92" t="s">
        <v>221</v>
      </c>
      <c r="C2985" s="93" t="s">
        <v>287</v>
      </c>
      <c r="D2985" s="94" t="s">
        <v>120</v>
      </c>
      <c r="E2985" s="91" t="s">
        <v>146</v>
      </c>
      <c r="F2985" s="91">
        <v>1.55</v>
      </c>
      <c r="G2985" s="91">
        <v>1.52</v>
      </c>
      <c r="H2985" s="91">
        <v>1.52</v>
      </c>
      <c r="I2985" s="91">
        <v>1.52</v>
      </c>
      <c r="J2985" s="91">
        <v>1.52</v>
      </c>
      <c r="K2985" s="91">
        <v>1.52</v>
      </c>
      <c r="L2985" s="91">
        <v>1.52</v>
      </c>
      <c r="M2985" s="91">
        <v>1.52</v>
      </c>
      <c r="N2985" s="91">
        <v>1.52</v>
      </c>
      <c r="O2985" s="91">
        <v>1.51</v>
      </c>
      <c r="P2985" s="91">
        <v>1.51</v>
      </c>
      <c r="Q2985" s="91">
        <v>1.51</v>
      </c>
      <c r="R2985" s="91">
        <v>1.51</v>
      </c>
      <c r="S2985" s="91">
        <v>1.52</v>
      </c>
      <c r="T2985" s="91">
        <v>1.52</v>
      </c>
      <c r="U2985" s="91">
        <v>1.53</v>
      </c>
      <c r="V2985" s="91">
        <v>1.53</v>
      </c>
      <c r="W2985" s="91">
        <v>1.54</v>
      </c>
      <c r="X2985" s="91">
        <v>1.54</v>
      </c>
      <c r="Y2985" s="91">
        <v>1.54</v>
      </c>
      <c r="Z2985" s="91">
        <v>1.53</v>
      </c>
      <c r="AA2985" s="91">
        <v>1.53</v>
      </c>
      <c r="AB2985" s="91">
        <v>1.52</v>
      </c>
      <c r="AC2985" s="91">
        <v>1.52</v>
      </c>
      <c r="AD2985" s="91">
        <v>1.52</v>
      </c>
      <c r="AE2985" s="91">
        <v>1.53</v>
      </c>
      <c r="AF2985" s="91">
        <v>1.53</v>
      </c>
      <c r="AG2985" s="91">
        <v>1.54</v>
      </c>
      <c r="AH2985" s="91">
        <v>1.54</v>
      </c>
      <c r="AI2985" s="91">
        <v>1.54</v>
      </c>
      <c r="AJ2985" s="91">
        <v>1.54</v>
      </c>
      <c r="AK2985" s="91">
        <v>1.55</v>
      </c>
    </row>
    <row r="2986" spans="1:37" s="91" customFormat="1" x14ac:dyDescent="0.3">
      <c r="A2986" s="91" t="str">
        <f t="shared" si="73"/>
        <v>SDGbaseTRAv2_UrbAS_IRTv3PQXcgrai</v>
      </c>
      <c r="B2986" s="92" t="s">
        <v>221</v>
      </c>
      <c r="C2986" s="93" t="s">
        <v>287</v>
      </c>
      <c r="D2986" s="94" t="s">
        <v>120</v>
      </c>
      <c r="E2986" s="91" t="s">
        <v>147</v>
      </c>
      <c r="F2986" s="91">
        <v>1.37</v>
      </c>
      <c r="G2986" s="91">
        <v>1.36</v>
      </c>
      <c r="H2986" s="91">
        <v>1.35</v>
      </c>
      <c r="I2986" s="91">
        <v>1.35</v>
      </c>
      <c r="J2986" s="91">
        <v>1.36</v>
      </c>
      <c r="K2986" s="91">
        <v>1.35</v>
      </c>
      <c r="L2986" s="91">
        <v>1.35</v>
      </c>
      <c r="M2986" s="91">
        <v>1.34</v>
      </c>
      <c r="N2986" s="91">
        <v>1.34</v>
      </c>
      <c r="O2986" s="91">
        <v>1.34</v>
      </c>
      <c r="P2986" s="91">
        <v>1.33</v>
      </c>
      <c r="Q2986" s="91">
        <v>1.33</v>
      </c>
      <c r="R2986" s="91">
        <v>1.33</v>
      </c>
      <c r="S2986" s="91">
        <v>1.33</v>
      </c>
      <c r="T2986" s="91">
        <v>1.33</v>
      </c>
      <c r="U2986" s="91">
        <v>1.33</v>
      </c>
      <c r="V2986" s="91">
        <v>1.33</v>
      </c>
      <c r="W2986" s="91">
        <v>1.33</v>
      </c>
      <c r="X2986" s="91">
        <v>1.33</v>
      </c>
      <c r="Y2986" s="91">
        <v>1.33</v>
      </c>
      <c r="Z2986" s="91">
        <v>1.32</v>
      </c>
      <c r="AA2986" s="91">
        <v>1.32</v>
      </c>
      <c r="AB2986" s="91">
        <v>1.32</v>
      </c>
      <c r="AC2986" s="91">
        <v>1.32</v>
      </c>
      <c r="AD2986" s="91">
        <v>1.32</v>
      </c>
      <c r="AE2986" s="91">
        <v>1.32</v>
      </c>
      <c r="AF2986" s="91">
        <v>1.32</v>
      </c>
      <c r="AG2986" s="91">
        <v>1.33</v>
      </c>
      <c r="AH2986" s="91">
        <v>1.32</v>
      </c>
      <c r="AI2986" s="91">
        <v>1.32</v>
      </c>
      <c r="AJ2986" s="91">
        <v>1.32</v>
      </c>
      <c r="AK2986" s="91">
        <v>1.33</v>
      </c>
    </row>
    <row r="2987" spans="1:37" s="91" customFormat="1" x14ac:dyDescent="0.3">
      <c r="A2987" s="91" t="str">
        <f t="shared" si="73"/>
        <v>SDGbaseTRAv2_UrbAS_IRTv3PQXcstar</v>
      </c>
      <c r="B2987" s="92" t="s">
        <v>221</v>
      </c>
      <c r="C2987" s="93" t="s">
        <v>287</v>
      </c>
      <c r="D2987" s="94" t="s">
        <v>120</v>
      </c>
      <c r="E2987" s="91" t="s">
        <v>148</v>
      </c>
      <c r="F2987" s="91">
        <v>1.22</v>
      </c>
      <c r="G2987" s="91">
        <v>1.21</v>
      </c>
      <c r="H2987" s="91">
        <v>1.19</v>
      </c>
      <c r="I2987" s="91">
        <v>1.19</v>
      </c>
      <c r="J2987" s="91">
        <v>1.19</v>
      </c>
      <c r="K2987" s="91">
        <v>1.19</v>
      </c>
      <c r="L2987" s="91">
        <v>1.18</v>
      </c>
      <c r="M2987" s="91">
        <v>1.17</v>
      </c>
      <c r="N2987" s="91">
        <v>1.1599999999999999</v>
      </c>
      <c r="O2987" s="91">
        <v>1.1599999999999999</v>
      </c>
      <c r="P2987" s="91">
        <v>1.1499999999999999</v>
      </c>
      <c r="Q2987" s="91">
        <v>1.1499999999999999</v>
      </c>
      <c r="R2987" s="91">
        <v>1.1499999999999999</v>
      </c>
      <c r="S2987" s="91">
        <v>1.1399999999999999</v>
      </c>
      <c r="T2987" s="91">
        <v>1.1399999999999999</v>
      </c>
      <c r="U2987" s="91">
        <v>1.1399999999999999</v>
      </c>
      <c r="V2987" s="91">
        <v>1.1399999999999999</v>
      </c>
      <c r="W2987" s="91">
        <v>1.1399999999999999</v>
      </c>
      <c r="X2987" s="91">
        <v>1.1299999999999999</v>
      </c>
      <c r="Y2987" s="91">
        <v>1.1299999999999999</v>
      </c>
      <c r="Z2987" s="91">
        <v>1.1200000000000001</v>
      </c>
      <c r="AA2987" s="91">
        <v>1.1200000000000001</v>
      </c>
      <c r="AB2987" s="91">
        <v>1.1299999999999999</v>
      </c>
      <c r="AC2987" s="91">
        <v>1.1200000000000001</v>
      </c>
      <c r="AD2987" s="91">
        <v>1.1200000000000001</v>
      </c>
      <c r="AE2987" s="91">
        <v>1.1200000000000001</v>
      </c>
      <c r="AF2987" s="91">
        <v>1.1200000000000001</v>
      </c>
      <c r="AG2987" s="91">
        <v>1.1499999999999999</v>
      </c>
      <c r="AH2987" s="91">
        <v>1.1599999999999999</v>
      </c>
      <c r="AI2987" s="91">
        <v>1.18</v>
      </c>
      <c r="AJ2987" s="91">
        <v>1.21</v>
      </c>
      <c r="AK2987" s="91">
        <v>1.24</v>
      </c>
    </row>
    <row r="2988" spans="1:37" s="91" customFormat="1" x14ac:dyDescent="0.3">
      <c r="A2988" s="91" t="str">
        <f t="shared" si="73"/>
        <v>SDGbaseTRAv2_UrbAS_IRTv3PQXcafee</v>
      </c>
      <c r="B2988" s="92" t="s">
        <v>221</v>
      </c>
      <c r="C2988" s="93" t="s">
        <v>287</v>
      </c>
      <c r="D2988" s="94" t="s">
        <v>120</v>
      </c>
      <c r="E2988" s="91" t="s">
        <v>149</v>
      </c>
      <c r="F2988" s="91">
        <v>2.11</v>
      </c>
      <c r="G2988" s="91">
        <v>2.02</v>
      </c>
      <c r="H2988" s="91">
        <v>2.06</v>
      </c>
      <c r="I2988" s="91">
        <v>2.06</v>
      </c>
      <c r="J2988" s="91">
        <v>2.06</v>
      </c>
      <c r="K2988" s="91">
        <v>2.06</v>
      </c>
      <c r="L2988" s="91">
        <v>2.06</v>
      </c>
      <c r="M2988" s="91">
        <v>2.06</v>
      </c>
      <c r="N2988" s="91">
        <v>2.0699999999999998</v>
      </c>
      <c r="O2988" s="91">
        <v>2.0499999999999998</v>
      </c>
      <c r="P2988" s="91">
        <v>2.06</v>
      </c>
      <c r="Q2988" s="91">
        <v>2.06</v>
      </c>
      <c r="R2988" s="91">
        <v>2.08</v>
      </c>
      <c r="S2988" s="91">
        <v>2.08</v>
      </c>
      <c r="T2988" s="91">
        <v>2.09</v>
      </c>
      <c r="U2988" s="91">
        <v>2.09</v>
      </c>
      <c r="V2988" s="91">
        <v>2.1</v>
      </c>
      <c r="W2988" s="91">
        <v>2.1</v>
      </c>
      <c r="X2988" s="91">
        <v>2.11</v>
      </c>
      <c r="Y2988" s="91">
        <v>2.11</v>
      </c>
      <c r="Z2988" s="91">
        <v>2.09</v>
      </c>
      <c r="AA2988" s="91">
        <v>2.08</v>
      </c>
      <c r="AB2988" s="91">
        <v>2.0699999999999998</v>
      </c>
      <c r="AC2988" s="91">
        <v>2.08</v>
      </c>
      <c r="AD2988" s="91">
        <v>2.08</v>
      </c>
      <c r="AE2988" s="91">
        <v>2.08</v>
      </c>
      <c r="AF2988" s="91">
        <v>2.08</v>
      </c>
      <c r="AG2988" s="91">
        <v>2.09</v>
      </c>
      <c r="AH2988" s="91">
        <v>2.11</v>
      </c>
      <c r="AI2988" s="91">
        <v>2.11</v>
      </c>
      <c r="AJ2988" s="91">
        <v>2.1</v>
      </c>
      <c r="AK2988" s="91">
        <v>2.1</v>
      </c>
    </row>
    <row r="2989" spans="1:37" s="91" customFormat="1" x14ac:dyDescent="0.3">
      <c r="A2989" s="91" t="str">
        <f t="shared" si="73"/>
        <v>SDGbaseTRAv2_UrbAS_IRTv3PQXcbake</v>
      </c>
      <c r="B2989" s="92" t="s">
        <v>221</v>
      </c>
      <c r="C2989" s="93" t="s">
        <v>287</v>
      </c>
      <c r="D2989" s="94" t="s">
        <v>120</v>
      </c>
      <c r="E2989" s="91" t="s">
        <v>150</v>
      </c>
      <c r="F2989" s="91">
        <v>1.21</v>
      </c>
      <c r="G2989" s="91">
        <v>1.21</v>
      </c>
      <c r="H2989" s="91">
        <v>1.21</v>
      </c>
      <c r="I2989" s="91">
        <v>1.21</v>
      </c>
      <c r="J2989" s="91">
        <v>1.21</v>
      </c>
      <c r="K2989" s="91">
        <v>1.2</v>
      </c>
      <c r="L2989" s="91">
        <v>1.2</v>
      </c>
      <c r="M2989" s="91">
        <v>1.2</v>
      </c>
      <c r="N2989" s="91">
        <v>1.2</v>
      </c>
      <c r="O2989" s="91">
        <v>1.2</v>
      </c>
      <c r="P2989" s="91">
        <v>1.2</v>
      </c>
      <c r="Q2989" s="91">
        <v>1.2</v>
      </c>
      <c r="R2989" s="91">
        <v>1.2</v>
      </c>
      <c r="S2989" s="91">
        <v>1.2</v>
      </c>
      <c r="T2989" s="91">
        <v>1.2</v>
      </c>
      <c r="U2989" s="91">
        <v>1.21</v>
      </c>
      <c r="V2989" s="91">
        <v>1.21</v>
      </c>
      <c r="W2989" s="91">
        <v>1.21</v>
      </c>
      <c r="X2989" s="91">
        <v>1.21</v>
      </c>
      <c r="Y2989" s="91">
        <v>1.21</v>
      </c>
      <c r="Z2989" s="91">
        <v>1.2</v>
      </c>
      <c r="AA2989" s="91">
        <v>1.2</v>
      </c>
      <c r="AB2989" s="91">
        <v>1.2</v>
      </c>
      <c r="AC2989" s="91">
        <v>1.2</v>
      </c>
      <c r="AD2989" s="91">
        <v>1.2</v>
      </c>
      <c r="AE2989" s="91">
        <v>1.2</v>
      </c>
      <c r="AF2989" s="91">
        <v>1.2</v>
      </c>
      <c r="AG2989" s="91">
        <v>1.21</v>
      </c>
      <c r="AH2989" s="91">
        <v>1.21</v>
      </c>
      <c r="AI2989" s="91">
        <v>1.21</v>
      </c>
      <c r="AJ2989" s="91">
        <v>1.22</v>
      </c>
      <c r="AK2989" s="91">
        <v>1.22</v>
      </c>
    </row>
    <row r="2990" spans="1:37" s="91" customFormat="1" x14ac:dyDescent="0.3">
      <c r="A2990" s="91" t="str">
        <f t="shared" si="73"/>
        <v>SDGbaseTRAv2_UrbAS_IRTv3PQXcsuga</v>
      </c>
      <c r="B2990" s="92" t="s">
        <v>221</v>
      </c>
      <c r="C2990" s="93" t="s">
        <v>287</v>
      </c>
      <c r="D2990" s="94" t="s">
        <v>120</v>
      </c>
      <c r="E2990" s="91" t="s">
        <v>151</v>
      </c>
      <c r="F2990" s="91">
        <v>1.5</v>
      </c>
      <c r="G2990" s="91">
        <v>1.5</v>
      </c>
      <c r="H2990" s="91">
        <v>1.49</v>
      </c>
      <c r="I2990" s="91">
        <v>1.49</v>
      </c>
      <c r="J2990" s="91">
        <v>1.49</v>
      </c>
      <c r="K2990" s="91">
        <v>1.48</v>
      </c>
      <c r="L2990" s="91">
        <v>1.48</v>
      </c>
      <c r="M2990" s="91">
        <v>1.48</v>
      </c>
      <c r="N2990" s="91">
        <v>1.48</v>
      </c>
      <c r="O2990" s="91">
        <v>1.46</v>
      </c>
      <c r="P2990" s="91">
        <v>1.46</v>
      </c>
      <c r="Q2990" s="91">
        <v>1.46</v>
      </c>
      <c r="R2990" s="91">
        <v>1.47</v>
      </c>
      <c r="S2990" s="91">
        <v>1.47</v>
      </c>
      <c r="T2990" s="91">
        <v>1.47</v>
      </c>
      <c r="U2990" s="91">
        <v>1.47</v>
      </c>
      <c r="V2990" s="91">
        <v>1.47</v>
      </c>
      <c r="W2990" s="91">
        <v>1.47</v>
      </c>
      <c r="X2990" s="91">
        <v>1.47</v>
      </c>
      <c r="Y2990" s="91">
        <v>1.47</v>
      </c>
      <c r="Z2990" s="91">
        <v>1.46</v>
      </c>
      <c r="AA2990" s="91">
        <v>1.46</v>
      </c>
      <c r="AB2990" s="91">
        <v>1.46</v>
      </c>
      <c r="AC2990" s="91">
        <v>1.45</v>
      </c>
      <c r="AD2990" s="91">
        <v>1.45</v>
      </c>
      <c r="AE2990" s="91">
        <v>1.45</v>
      </c>
      <c r="AF2990" s="91">
        <v>1.45</v>
      </c>
      <c r="AG2990" s="91">
        <v>1.45</v>
      </c>
      <c r="AH2990" s="91">
        <v>1.44</v>
      </c>
      <c r="AI2990" s="91">
        <v>1.42</v>
      </c>
      <c r="AJ2990" s="91">
        <v>1.42</v>
      </c>
      <c r="AK2990" s="91">
        <v>1.41</v>
      </c>
    </row>
    <row r="2991" spans="1:37" s="91" customFormat="1" x14ac:dyDescent="0.3">
      <c r="A2991" s="91" t="str">
        <f t="shared" si="73"/>
        <v>SDGbaseTRAv2_UrbAS_IRTv3PQXcconf</v>
      </c>
      <c r="B2991" s="92" t="s">
        <v>221</v>
      </c>
      <c r="C2991" s="93" t="s">
        <v>287</v>
      </c>
      <c r="D2991" s="94" t="s">
        <v>120</v>
      </c>
      <c r="E2991" s="91" t="s">
        <v>152</v>
      </c>
      <c r="F2991" s="91">
        <v>1.34</v>
      </c>
      <c r="G2991" s="91">
        <v>1.32</v>
      </c>
      <c r="H2991" s="91">
        <v>1.33</v>
      </c>
      <c r="I2991" s="91">
        <v>1.33</v>
      </c>
      <c r="J2991" s="91">
        <v>1.32</v>
      </c>
      <c r="K2991" s="91">
        <v>1.33</v>
      </c>
      <c r="L2991" s="91">
        <v>1.33</v>
      </c>
      <c r="M2991" s="91">
        <v>1.33</v>
      </c>
      <c r="N2991" s="91">
        <v>1.33</v>
      </c>
      <c r="O2991" s="91">
        <v>1.32</v>
      </c>
      <c r="P2991" s="91">
        <v>1.33</v>
      </c>
      <c r="Q2991" s="91">
        <v>1.33</v>
      </c>
      <c r="R2991" s="91">
        <v>1.33</v>
      </c>
      <c r="S2991" s="91">
        <v>1.34</v>
      </c>
      <c r="T2991" s="91">
        <v>1.34</v>
      </c>
      <c r="U2991" s="91">
        <v>1.35</v>
      </c>
      <c r="V2991" s="91">
        <v>1.35</v>
      </c>
      <c r="W2991" s="91">
        <v>1.35</v>
      </c>
      <c r="X2991" s="91">
        <v>1.35</v>
      </c>
      <c r="Y2991" s="91">
        <v>1.35</v>
      </c>
      <c r="Z2991" s="91">
        <v>1.35</v>
      </c>
      <c r="AA2991" s="91">
        <v>1.34</v>
      </c>
      <c r="AB2991" s="91">
        <v>1.34</v>
      </c>
      <c r="AC2991" s="91">
        <v>1.34</v>
      </c>
      <c r="AD2991" s="91">
        <v>1.34</v>
      </c>
      <c r="AE2991" s="91">
        <v>1.34</v>
      </c>
      <c r="AF2991" s="91">
        <v>1.34</v>
      </c>
      <c r="AG2991" s="91">
        <v>1.35</v>
      </c>
      <c r="AH2991" s="91">
        <v>1.35</v>
      </c>
      <c r="AI2991" s="91">
        <v>1.34</v>
      </c>
      <c r="AJ2991" s="91">
        <v>1.34</v>
      </c>
      <c r="AK2991" s="91">
        <v>1.34</v>
      </c>
    </row>
    <row r="2992" spans="1:37" s="91" customFormat="1" x14ac:dyDescent="0.3">
      <c r="A2992" s="91" t="str">
        <f t="shared" ref="A2992:A3055" si="74">_xlfn.CONCAT(C2992,D2992,E2992)</f>
        <v>SDGbaseTRAv2_UrbAS_IRTv3PQXcpast</v>
      </c>
      <c r="B2992" s="92" t="s">
        <v>221</v>
      </c>
      <c r="C2992" s="93" t="s">
        <v>287</v>
      </c>
      <c r="D2992" s="94" t="s">
        <v>120</v>
      </c>
      <c r="E2992" s="91" t="s">
        <v>153</v>
      </c>
      <c r="F2992" s="91">
        <v>1.44</v>
      </c>
      <c r="G2992" s="91">
        <v>1.39</v>
      </c>
      <c r="H2992" s="91">
        <v>1.39</v>
      </c>
      <c r="I2992" s="91">
        <v>1.38</v>
      </c>
      <c r="J2992" s="91">
        <v>1.38</v>
      </c>
      <c r="K2992" s="91">
        <v>1.38</v>
      </c>
      <c r="L2992" s="91">
        <v>1.38</v>
      </c>
      <c r="M2992" s="91">
        <v>1.38</v>
      </c>
      <c r="N2992" s="91">
        <v>1.38</v>
      </c>
      <c r="O2992" s="91">
        <v>1.39</v>
      </c>
      <c r="P2992" s="91">
        <v>1.39</v>
      </c>
      <c r="Q2992" s="91">
        <v>1.39</v>
      </c>
      <c r="R2992" s="91">
        <v>1.39</v>
      </c>
      <c r="S2992" s="91">
        <v>1.39</v>
      </c>
      <c r="T2992" s="91">
        <v>1.4</v>
      </c>
      <c r="U2992" s="91">
        <v>1.4</v>
      </c>
      <c r="V2992" s="91">
        <v>1.4</v>
      </c>
      <c r="W2992" s="91">
        <v>1.4</v>
      </c>
      <c r="X2992" s="91">
        <v>1.4</v>
      </c>
      <c r="Y2992" s="91">
        <v>1.4</v>
      </c>
      <c r="Z2992" s="91">
        <v>1.4</v>
      </c>
      <c r="AA2992" s="91">
        <v>1.39</v>
      </c>
      <c r="AB2992" s="91">
        <v>1.39</v>
      </c>
      <c r="AC2992" s="91">
        <v>1.39</v>
      </c>
      <c r="AD2992" s="91">
        <v>1.38</v>
      </c>
      <c r="AE2992" s="91">
        <v>1.38</v>
      </c>
      <c r="AF2992" s="91">
        <v>1.38</v>
      </c>
      <c r="AG2992" s="91">
        <v>1.39</v>
      </c>
      <c r="AH2992" s="91">
        <v>1.4</v>
      </c>
      <c r="AI2992" s="91">
        <v>1.4</v>
      </c>
      <c r="AJ2992" s="91">
        <v>1.4</v>
      </c>
      <c r="AK2992" s="91">
        <v>1.41</v>
      </c>
    </row>
    <row r="2993" spans="1:37" s="91" customFormat="1" x14ac:dyDescent="0.3">
      <c r="A2993" s="91" t="str">
        <f t="shared" si="74"/>
        <v>SDGbaseTRAv2_UrbAS_IRTv3PQXcofoo</v>
      </c>
      <c r="B2993" s="92" t="s">
        <v>221</v>
      </c>
      <c r="C2993" s="93" t="s">
        <v>287</v>
      </c>
      <c r="D2993" s="94" t="s">
        <v>120</v>
      </c>
      <c r="E2993" s="91" t="s">
        <v>154</v>
      </c>
      <c r="F2993" s="91">
        <v>1.49</v>
      </c>
      <c r="G2993" s="91">
        <v>1.48</v>
      </c>
      <c r="H2993" s="91">
        <v>1.47</v>
      </c>
      <c r="I2993" s="91">
        <v>1.47</v>
      </c>
      <c r="J2993" s="91">
        <v>1.47</v>
      </c>
      <c r="K2993" s="91">
        <v>1.47</v>
      </c>
      <c r="L2993" s="91">
        <v>1.47</v>
      </c>
      <c r="M2993" s="91">
        <v>1.47</v>
      </c>
      <c r="N2993" s="91">
        <v>1.47</v>
      </c>
      <c r="O2993" s="91">
        <v>1.46</v>
      </c>
      <c r="P2993" s="91">
        <v>1.46</v>
      </c>
      <c r="Q2993" s="91">
        <v>1.46</v>
      </c>
      <c r="R2993" s="91">
        <v>1.47</v>
      </c>
      <c r="S2993" s="91">
        <v>1.47</v>
      </c>
      <c r="T2993" s="91">
        <v>1.48</v>
      </c>
      <c r="U2993" s="91">
        <v>1.48</v>
      </c>
      <c r="V2993" s="91">
        <v>1.48</v>
      </c>
      <c r="W2993" s="91">
        <v>1.49</v>
      </c>
      <c r="X2993" s="91">
        <v>1.49</v>
      </c>
      <c r="Y2993" s="91">
        <v>1.49</v>
      </c>
      <c r="Z2993" s="91">
        <v>1.49</v>
      </c>
      <c r="AA2993" s="91">
        <v>1.49</v>
      </c>
      <c r="AB2993" s="91">
        <v>1.48</v>
      </c>
      <c r="AC2993" s="91">
        <v>1.48</v>
      </c>
      <c r="AD2993" s="91">
        <v>1.48</v>
      </c>
      <c r="AE2993" s="91">
        <v>1.48</v>
      </c>
      <c r="AF2993" s="91">
        <v>1.48</v>
      </c>
      <c r="AG2993" s="91">
        <v>1.48</v>
      </c>
      <c r="AH2993" s="91">
        <v>1.48</v>
      </c>
      <c r="AI2993" s="91">
        <v>1.47</v>
      </c>
      <c r="AJ2993" s="91">
        <v>1.47</v>
      </c>
      <c r="AK2993" s="91">
        <v>1.47</v>
      </c>
    </row>
    <row r="2994" spans="1:37" s="91" customFormat="1" x14ac:dyDescent="0.3">
      <c r="A2994" s="91" t="str">
        <f t="shared" si="74"/>
        <v>SDGbaseTRAv2_UrbAS_IRTv3PQXcbevt</v>
      </c>
      <c r="B2994" s="92" t="s">
        <v>221</v>
      </c>
      <c r="C2994" s="93" t="s">
        <v>287</v>
      </c>
      <c r="D2994" s="94" t="s">
        <v>120</v>
      </c>
      <c r="E2994" s="91" t="s">
        <v>155</v>
      </c>
      <c r="F2994" s="91">
        <v>2.2000000000000002</v>
      </c>
      <c r="G2994" s="91">
        <v>2.14</v>
      </c>
      <c r="H2994" s="91">
        <v>2.1</v>
      </c>
      <c r="I2994" s="91">
        <v>2.09</v>
      </c>
      <c r="J2994" s="91">
        <v>2.09</v>
      </c>
      <c r="K2994" s="91">
        <v>2.09</v>
      </c>
      <c r="L2994" s="91">
        <v>2.08</v>
      </c>
      <c r="M2994" s="91">
        <v>2.09</v>
      </c>
      <c r="N2994" s="91">
        <v>2.09</v>
      </c>
      <c r="O2994" s="91">
        <v>2.0699999999999998</v>
      </c>
      <c r="P2994" s="91">
        <v>2.0699999999999998</v>
      </c>
      <c r="Q2994" s="91">
        <v>2.0699999999999998</v>
      </c>
      <c r="R2994" s="91">
        <v>2.08</v>
      </c>
      <c r="S2994" s="91">
        <v>2.09</v>
      </c>
      <c r="T2994" s="91">
        <v>2.1</v>
      </c>
      <c r="U2994" s="91">
        <v>2.11</v>
      </c>
      <c r="V2994" s="91">
        <v>2.12</v>
      </c>
      <c r="W2994" s="91">
        <v>2.13</v>
      </c>
      <c r="X2994" s="91">
        <v>2.13</v>
      </c>
      <c r="Y2994" s="91">
        <v>2.14</v>
      </c>
      <c r="Z2994" s="91">
        <v>2.14</v>
      </c>
      <c r="AA2994" s="91">
        <v>2.14</v>
      </c>
      <c r="AB2994" s="91">
        <v>2.14</v>
      </c>
      <c r="AC2994" s="91">
        <v>2.14</v>
      </c>
      <c r="AD2994" s="91">
        <v>2.15</v>
      </c>
      <c r="AE2994" s="91">
        <v>2.16</v>
      </c>
      <c r="AF2994" s="91">
        <v>2.16</v>
      </c>
      <c r="AG2994" s="91">
        <v>2.1800000000000002</v>
      </c>
      <c r="AH2994" s="91">
        <v>2.17</v>
      </c>
      <c r="AI2994" s="91">
        <v>2.16</v>
      </c>
      <c r="AJ2994" s="91">
        <v>2.16</v>
      </c>
      <c r="AK2994" s="91">
        <v>2.17</v>
      </c>
    </row>
    <row r="2995" spans="1:37" s="91" customFormat="1" x14ac:dyDescent="0.3">
      <c r="A2995" s="91" t="str">
        <f t="shared" si="74"/>
        <v>SDGbaseTRAv2_UrbAS_IRTv3PQXctext</v>
      </c>
      <c r="B2995" s="92" t="s">
        <v>221</v>
      </c>
      <c r="C2995" s="93" t="s">
        <v>287</v>
      </c>
      <c r="D2995" s="94" t="s">
        <v>120</v>
      </c>
      <c r="E2995" s="91" t="s">
        <v>102</v>
      </c>
      <c r="F2995" s="91">
        <v>1.37</v>
      </c>
      <c r="G2995" s="91">
        <v>1.4</v>
      </c>
      <c r="H2995" s="91">
        <v>1.41</v>
      </c>
      <c r="I2995" s="91">
        <v>1.42</v>
      </c>
      <c r="J2995" s="91">
        <v>1.42</v>
      </c>
      <c r="K2995" s="91">
        <v>1.42</v>
      </c>
      <c r="L2995" s="91">
        <v>1.42</v>
      </c>
      <c r="M2995" s="91">
        <v>1.42</v>
      </c>
      <c r="N2995" s="91">
        <v>1.43</v>
      </c>
      <c r="O2995" s="91">
        <v>1.43</v>
      </c>
      <c r="P2995" s="91">
        <v>1.43</v>
      </c>
      <c r="Q2995" s="91">
        <v>1.44</v>
      </c>
      <c r="R2995" s="91">
        <v>1.44</v>
      </c>
      <c r="S2995" s="91">
        <v>1.44</v>
      </c>
      <c r="T2995" s="91">
        <v>1.45</v>
      </c>
      <c r="U2995" s="91">
        <v>1.45</v>
      </c>
      <c r="V2995" s="91">
        <v>1.45</v>
      </c>
      <c r="W2995" s="91">
        <v>1.46</v>
      </c>
      <c r="X2995" s="91">
        <v>1.46</v>
      </c>
      <c r="Y2995" s="91">
        <v>1.46</v>
      </c>
      <c r="Z2995" s="91">
        <v>1.47</v>
      </c>
      <c r="AA2995" s="91">
        <v>1.48</v>
      </c>
      <c r="AB2995" s="91">
        <v>1.47</v>
      </c>
      <c r="AC2995" s="91">
        <v>1.47</v>
      </c>
      <c r="AD2995" s="91">
        <v>1.47</v>
      </c>
      <c r="AE2995" s="91">
        <v>1.48</v>
      </c>
      <c r="AF2995" s="91">
        <v>1.48</v>
      </c>
      <c r="AG2995" s="91">
        <v>1.47</v>
      </c>
      <c r="AH2995" s="91">
        <v>1.46</v>
      </c>
      <c r="AI2995" s="91">
        <v>1.45</v>
      </c>
      <c r="AJ2995" s="91">
        <v>1.45</v>
      </c>
      <c r="AK2995" s="91">
        <v>1.44</v>
      </c>
    </row>
    <row r="2996" spans="1:37" s="91" customFormat="1" x14ac:dyDescent="0.3">
      <c r="A2996" s="91" t="str">
        <f t="shared" si="74"/>
        <v>SDGbaseTRAv2_UrbAS_IRTv3PQXcclth</v>
      </c>
      <c r="B2996" s="92" t="s">
        <v>221</v>
      </c>
      <c r="C2996" s="93" t="s">
        <v>287</v>
      </c>
      <c r="D2996" s="94" t="s">
        <v>120</v>
      </c>
      <c r="E2996" s="91" t="s">
        <v>156</v>
      </c>
      <c r="F2996" s="91">
        <v>1.33</v>
      </c>
      <c r="G2996" s="91">
        <v>1.37</v>
      </c>
      <c r="H2996" s="91">
        <v>1.37</v>
      </c>
      <c r="I2996" s="91">
        <v>1.37</v>
      </c>
      <c r="J2996" s="91">
        <v>1.37</v>
      </c>
      <c r="K2996" s="91">
        <v>1.37</v>
      </c>
      <c r="L2996" s="91">
        <v>1.37</v>
      </c>
      <c r="M2996" s="91">
        <v>1.38</v>
      </c>
      <c r="N2996" s="91">
        <v>1.38</v>
      </c>
      <c r="O2996" s="91">
        <v>1.39</v>
      </c>
      <c r="P2996" s="91">
        <v>1.39</v>
      </c>
      <c r="Q2996" s="91">
        <v>1.4</v>
      </c>
      <c r="R2996" s="91">
        <v>1.4</v>
      </c>
      <c r="S2996" s="91">
        <v>1.4</v>
      </c>
      <c r="T2996" s="91">
        <v>1.4</v>
      </c>
      <c r="U2996" s="91">
        <v>1.41</v>
      </c>
      <c r="V2996" s="91">
        <v>1.41</v>
      </c>
      <c r="W2996" s="91">
        <v>1.41</v>
      </c>
      <c r="X2996" s="91">
        <v>1.42</v>
      </c>
      <c r="Y2996" s="91">
        <v>1.42</v>
      </c>
      <c r="Z2996" s="91">
        <v>1.42</v>
      </c>
      <c r="AA2996" s="91">
        <v>1.42</v>
      </c>
      <c r="AB2996" s="91">
        <v>1.42</v>
      </c>
      <c r="AC2996" s="91">
        <v>1.42</v>
      </c>
      <c r="AD2996" s="91">
        <v>1.42</v>
      </c>
      <c r="AE2996" s="91">
        <v>1.43</v>
      </c>
      <c r="AF2996" s="91">
        <v>1.43</v>
      </c>
      <c r="AG2996" s="91">
        <v>1.43</v>
      </c>
      <c r="AH2996" s="91">
        <v>1.42</v>
      </c>
      <c r="AI2996" s="91">
        <v>1.41</v>
      </c>
      <c r="AJ2996" s="91">
        <v>1.41</v>
      </c>
      <c r="AK2996" s="91">
        <v>1.4</v>
      </c>
    </row>
    <row r="2997" spans="1:37" s="91" customFormat="1" x14ac:dyDescent="0.3">
      <c r="A2997" s="91" t="str">
        <f t="shared" si="74"/>
        <v>SDGbaseTRAv2_UrbAS_IRTv3PQXcleat</v>
      </c>
      <c r="B2997" s="92" t="s">
        <v>221</v>
      </c>
      <c r="C2997" s="93" t="s">
        <v>287</v>
      </c>
      <c r="D2997" s="94" t="s">
        <v>120</v>
      </c>
      <c r="E2997" s="91" t="s">
        <v>103</v>
      </c>
      <c r="F2997" s="91">
        <v>1.1599999999999999</v>
      </c>
      <c r="G2997" s="91">
        <v>1.1599999999999999</v>
      </c>
      <c r="H2997" s="91">
        <v>1.17</v>
      </c>
      <c r="I2997" s="91">
        <v>1.1599999999999999</v>
      </c>
      <c r="J2997" s="91">
        <v>1.1599999999999999</v>
      </c>
      <c r="K2997" s="91">
        <v>1.1599999999999999</v>
      </c>
      <c r="L2997" s="91">
        <v>1.1599999999999999</v>
      </c>
      <c r="M2997" s="91">
        <v>1.1599999999999999</v>
      </c>
      <c r="N2997" s="91">
        <v>1.1599999999999999</v>
      </c>
      <c r="O2997" s="91">
        <v>1.18</v>
      </c>
      <c r="P2997" s="91">
        <v>1.18</v>
      </c>
      <c r="Q2997" s="91">
        <v>1.17</v>
      </c>
      <c r="R2997" s="91">
        <v>1.17</v>
      </c>
      <c r="S2997" s="91">
        <v>1.17</v>
      </c>
      <c r="T2997" s="91">
        <v>1.17</v>
      </c>
      <c r="U2997" s="91">
        <v>1.17</v>
      </c>
      <c r="V2997" s="91">
        <v>1.17</v>
      </c>
      <c r="W2997" s="91">
        <v>1.17</v>
      </c>
      <c r="X2997" s="91">
        <v>1.18</v>
      </c>
      <c r="Y2997" s="91">
        <v>1.18</v>
      </c>
      <c r="Z2997" s="91">
        <v>1.17</v>
      </c>
      <c r="AA2997" s="91">
        <v>1.17</v>
      </c>
      <c r="AB2997" s="91">
        <v>1.17</v>
      </c>
      <c r="AC2997" s="91">
        <v>1.17</v>
      </c>
      <c r="AD2997" s="91">
        <v>1.17</v>
      </c>
      <c r="AE2997" s="91">
        <v>1.17</v>
      </c>
      <c r="AF2997" s="91">
        <v>1.17</v>
      </c>
      <c r="AG2997" s="91">
        <v>1.17</v>
      </c>
      <c r="AH2997" s="91">
        <v>1.17</v>
      </c>
      <c r="AI2997" s="91">
        <v>1.17</v>
      </c>
      <c r="AJ2997" s="91">
        <v>1.17</v>
      </c>
      <c r="AK2997" s="91">
        <v>1.17</v>
      </c>
    </row>
    <row r="2998" spans="1:37" s="91" customFormat="1" x14ac:dyDescent="0.3">
      <c r="A2998" s="91" t="str">
        <f t="shared" si="74"/>
        <v>SDGbaseTRAv2_UrbAS_IRTv3PQXcfoot</v>
      </c>
      <c r="B2998" s="92" t="s">
        <v>221</v>
      </c>
      <c r="C2998" s="93" t="s">
        <v>287</v>
      </c>
      <c r="D2998" s="94" t="s">
        <v>120</v>
      </c>
      <c r="E2998" s="91" t="s">
        <v>157</v>
      </c>
      <c r="F2998" s="91">
        <v>1.21</v>
      </c>
      <c r="G2998" s="91">
        <v>1.22</v>
      </c>
      <c r="H2998" s="91">
        <v>1.23</v>
      </c>
      <c r="I2998" s="91">
        <v>1.23</v>
      </c>
      <c r="J2998" s="91">
        <v>1.23</v>
      </c>
      <c r="K2998" s="91">
        <v>1.23</v>
      </c>
      <c r="L2998" s="91">
        <v>1.23</v>
      </c>
      <c r="M2998" s="91">
        <v>1.24</v>
      </c>
      <c r="N2998" s="91">
        <v>1.24</v>
      </c>
      <c r="O2998" s="91">
        <v>1.27</v>
      </c>
      <c r="P2998" s="91">
        <v>1.27</v>
      </c>
      <c r="Q2998" s="91">
        <v>1.28</v>
      </c>
      <c r="R2998" s="91">
        <v>1.28</v>
      </c>
      <c r="S2998" s="91">
        <v>1.28</v>
      </c>
      <c r="T2998" s="91">
        <v>1.28</v>
      </c>
      <c r="U2998" s="91">
        <v>1.28</v>
      </c>
      <c r="V2998" s="91">
        <v>1.28</v>
      </c>
      <c r="W2998" s="91">
        <v>1.29</v>
      </c>
      <c r="X2998" s="91">
        <v>1.29</v>
      </c>
      <c r="Y2998" s="91">
        <v>1.29</v>
      </c>
      <c r="Z2998" s="91">
        <v>1.3</v>
      </c>
      <c r="AA2998" s="91">
        <v>1.3</v>
      </c>
      <c r="AB2998" s="91">
        <v>1.3</v>
      </c>
      <c r="AC2998" s="91">
        <v>1.3</v>
      </c>
      <c r="AD2998" s="91">
        <v>1.3</v>
      </c>
      <c r="AE2998" s="91">
        <v>1.3</v>
      </c>
      <c r="AF2998" s="91">
        <v>1.3</v>
      </c>
      <c r="AG2998" s="91">
        <v>1.3</v>
      </c>
      <c r="AH2998" s="91">
        <v>1.29</v>
      </c>
      <c r="AI2998" s="91">
        <v>1.28</v>
      </c>
      <c r="AJ2998" s="91">
        <v>1.28</v>
      </c>
      <c r="AK2998" s="91">
        <v>1.27</v>
      </c>
    </row>
    <row r="2999" spans="1:37" s="91" customFormat="1" x14ac:dyDescent="0.3">
      <c r="A2999" s="91" t="str">
        <f t="shared" si="74"/>
        <v>SDGbaseTRAv2_UrbAS_IRTv3PQXcwood</v>
      </c>
      <c r="B2999" s="92" t="s">
        <v>221</v>
      </c>
      <c r="C2999" s="93" t="s">
        <v>287</v>
      </c>
      <c r="D2999" s="94" t="s">
        <v>120</v>
      </c>
      <c r="E2999" s="91" t="s">
        <v>158</v>
      </c>
      <c r="F2999" s="91">
        <v>1.21</v>
      </c>
      <c r="G2999" s="91">
        <v>1.23</v>
      </c>
      <c r="H2999" s="91">
        <v>1.23</v>
      </c>
      <c r="I2999" s="91">
        <v>1.24</v>
      </c>
      <c r="J2999" s="91">
        <v>1.24</v>
      </c>
      <c r="K2999" s="91">
        <v>1.24</v>
      </c>
      <c r="L2999" s="91">
        <v>1.24</v>
      </c>
      <c r="M2999" s="91">
        <v>1.24</v>
      </c>
      <c r="N2999" s="91">
        <v>1.23</v>
      </c>
      <c r="O2999" s="91">
        <v>1.22</v>
      </c>
      <c r="P2999" s="91">
        <v>1.22</v>
      </c>
      <c r="Q2999" s="91">
        <v>1.22</v>
      </c>
      <c r="R2999" s="91">
        <v>1.22</v>
      </c>
      <c r="S2999" s="91">
        <v>1.23</v>
      </c>
      <c r="T2999" s="91">
        <v>1.23</v>
      </c>
      <c r="U2999" s="91">
        <v>1.23</v>
      </c>
      <c r="V2999" s="91">
        <v>1.23</v>
      </c>
      <c r="W2999" s="91">
        <v>1.24</v>
      </c>
      <c r="X2999" s="91">
        <v>1.24</v>
      </c>
      <c r="Y2999" s="91">
        <v>1.24</v>
      </c>
      <c r="Z2999" s="91">
        <v>1.23</v>
      </c>
      <c r="AA2999" s="91">
        <v>1.23</v>
      </c>
      <c r="AB2999" s="91">
        <v>1.23</v>
      </c>
      <c r="AC2999" s="91">
        <v>1.23</v>
      </c>
      <c r="AD2999" s="91">
        <v>1.23</v>
      </c>
      <c r="AE2999" s="91">
        <v>1.23</v>
      </c>
      <c r="AF2999" s="91">
        <v>1.23</v>
      </c>
      <c r="AG2999" s="91">
        <v>1.23</v>
      </c>
      <c r="AH2999" s="91">
        <v>1.23</v>
      </c>
      <c r="AI2999" s="91">
        <v>1.23</v>
      </c>
      <c r="AJ2999" s="91">
        <v>1.23</v>
      </c>
      <c r="AK2999" s="91">
        <v>1.23</v>
      </c>
    </row>
    <row r="3000" spans="1:37" s="91" customFormat="1" x14ac:dyDescent="0.3">
      <c r="A3000" s="91" t="str">
        <f t="shared" si="74"/>
        <v>SDGbaseTRAv2_UrbAS_IRTv3PQXcpapr</v>
      </c>
      <c r="B3000" s="92" t="s">
        <v>221</v>
      </c>
      <c r="C3000" s="93" t="s">
        <v>287</v>
      </c>
      <c r="D3000" s="94" t="s">
        <v>120</v>
      </c>
      <c r="E3000" s="91" t="s">
        <v>159</v>
      </c>
      <c r="F3000" s="91">
        <v>1.32</v>
      </c>
      <c r="G3000" s="91">
        <v>1.32</v>
      </c>
      <c r="H3000" s="91">
        <v>1.31</v>
      </c>
      <c r="I3000" s="91">
        <v>1.3</v>
      </c>
      <c r="J3000" s="91">
        <v>1.31</v>
      </c>
      <c r="K3000" s="91">
        <v>1.3</v>
      </c>
      <c r="L3000" s="91">
        <v>1.29</v>
      </c>
      <c r="M3000" s="91">
        <v>1.31</v>
      </c>
      <c r="N3000" s="91">
        <v>1.31</v>
      </c>
      <c r="O3000" s="91">
        <v>1.3</v>
      </c>
      <c r="P3000" s="91">
        <v>1.3</v>
      </c>
      <c r="Q3000" s="91">
        <v>1.3</v>
      </c>
      <c r="R3000" s="91">
        <v>1.28</v>
      </c>
      <c r="S3000" s="91">
        <v>1.28</v>
      </c>
      <c r="T3000" s="91">
        <v>1.28</v>
      </c>
      <c r="U3000" s="91">
        <v>1.29</v>
      </c>
      <c r="V3000" s="91">
        <v>1.29</v>
      </c>
      <c r="W3000" s="91">
        <v>1.29</v>
      </c>
      <c r="X3000" s="91">
        <v>1.29</v>
      </c>
      <c r="Y3000" s="91">
        <v>1.29</v>
      </c>
      <c r="Z3000" s="91">
        <v>1.29</v>
      </c>
      <c r="AA3000" s="91">
        <v>1.3</v>
      </c>
      <c r="AB3000" s="91">
        <v>1.29</v>
      </c>
      <c r="AC3000" s="91">
        <v>1.29</v>
      </c>
      <c r="AD3000" s="91">
        <v>1.29</v>
      </c>
      <c r="AE3000" s="91">
        <v>1.29</v>
      </c>
      <c r="AF3000" s="91">
        <v>1.29</v>
      </c>
      <c r="AG3000" s="91">
        <v>1.29</v>
      </c>
      <c r="AH3000" s="91">
        <v>1.28</v>
      </c>
      <c r="AI3000" s="91">
        <v>1.27</v>
      </c>
      <c r="AJ3000" s="91">
        <v>1.27</v>
      </c>
      <c r="AK3000" s="91">
        <v>1.26</v>
      </c>
    </row>
    <row r="3001" spans="1:37" s="91" customFormat="1" x14ac:dyDescent="0.3">
      <c r="A3001" s="91" t="str">
        <f t="shared" si="74"/>
        <v>SDGbaseTRAv2_UrbAS_IRTv3PQXcprnt</v>
      </c>
      <c r="B3001" s="92" t="s">
        <v>221</v>
      </c>
      <c r="C3001" s="93" t="s">
        <v>287</v>
      </c>
      <c r="D3001" s="94" t="s">
        <v>120</v>
      </c>
      <c r="E3001" s="91" t="s">
        <v>104</v>
      </c>
      <c r="F3001" s="91">
        <v>1.42</v>
      </c>
      <c r="G3001" s="91">
        <v>1.45</v>
      </c>
      <c r="H3001" s="91">
        <v>1.45</v>
      </c>
      <c r="I3001" s="91">
        <v>1.46</v>
      </c>
      <c r="J3001" s="91">
        <v>1.45</v>
      </c>
      <c r="K3001" s="91">
        <v>1.45</v>
      </c>
      <c r="L3001" s="91">
        <v>1.45</v>
      </c>
      <c r="M3001" s="91">
        <v>1.46</v>
      </c>
      <c r="N3001" s="91">
        <v>1.46</v>
      </c>
      <c r="O3001" s="91">
        <v>1.45</v>
      </c>
      <c r="P3001" s="91">
        <v>1.45</v>
      </c>
      <c r="Q3001" s="91">
        <v>1.46</v>
      </c>
      <c r="R3001" s="91">
        <v>1.45</v>
      </c>
      <c r="S3001" s="91">
        <v>1.46</v>
      </c>
      <c r="T3001" s="91">
        <v>1.46</v>
      </c>
      <c r="U3001" s="91">
        <v>1.46</v>
      </c>
      <c r="V3001" s="91">
        <v>1.47</v>
      </c>
      <c r="W3001" s="91">
        <v>1.47</v>
      </c>
      <c r="X3001" s="91">
        <v>1.47</v>
      </c>
      <c r="Y3001" s="91">
        <v>1.47</v>
      </c>
      <c r="Z3001" s="91">
        <v>1.46</v>
      </c>
      <c r="AA3001" s="91">
        <v>1.46</v>
      </c>
      <c r="AB3001" s="91">
        <v>1.46</v>
      </c>
      <c r="AC3001" s="91">
        <v>1.46</v>
      </c>
      <c r="AD3001" s="91">
        <v>1.46</v>
      </c>
      <c r="AE3001" s="91">
        <v>1.47</v>
      </c>
      <c r="AF3001" s="91">
        <v>1.47</v>
      </c>
      <c r="AG3001" s="91">
        <v>1.47</v>
      </c>
      <c r="AH3001" s="91">
        <v>1.46</v>
      </c>
      <c r="AI3001" s="91">
        <v>1.44</v>
      </c>
      <c r="AJ3001" s="91">
        <v>1.44</v>
      </c>
      <c r="AK3001" s="91">
        <v>1.43</v>
      </c>
    </row>
    <row r="3002" spans="1:37" s="91" customFormat="1" x14ac:dyDescent="0.3">
      <c r="A3002" s="91" t="str">
        <f t="shared" si="74"/>
        <v>SDGbaseTRAv2_UrbAS_IRTv3PQXcpetr-p</v>
      </c>
      <c r="B3002" s="92" t="s">
        <v>221</v>
      </c>
      <c r="C3002" s="93" t="s">
        <v>287</v>
      </c>
      <c r="D3002" s="94" t="s">
        <v>120</v>
      </c>
      <c r="E3002" s="91" t="s">
        <v>160</v>
      </c>
      <c r="F3002" s="91">
        <v>0.5</v>
      </c>
      <c r="G3002" s="91">
        <v>0.51</v>
      </c>
      <c r="H3002" s="91">
        <v>0.51</v>
      </c>
      <c r="I3002" s="91">
        <v>0.51</v>
      </c>
      <c r="J3002" s="91">
        <v>0.51</v>
      </c>
      <c r="K3002" s="91">
        <v>0.51</v>
      </c>
      <c r="L3002" s="91">
        <v>0.51</v>
      </c>
      <c r="M3002" s="91">
        <v>0.52</v>
      </c>
      <c r="N3002" s="91">
        <v>0.52</v>
      </c>
      <c r="O3002" s="91">
        <v>0.54</v>
      </c>
      <c r="P3002" s="91">
        <v>0.55000000000000004</v>
      </c>
      <c r="Q3002" s="91">
        <v>0.55000000000000004</v>
      </c>
      <c r="R3002" s="91">
        <v>0.55000000000000004</v>
      </c>
      <c r="S3002" s="91">
        <v>0.55000000000000004</v>
      </c>
      <c r="T3002" s="91">
        <v>0.55000000000000004</v>
      </c>
      <c r="U3002" s="91">
        <v>0.55000000000000004</v>
      </c>
      <c r="V3002" s="91">
        <v>0.55000000000000004</v>
      </c>
      <c r="W3002" s="91">
        <v>0.55000000000000004</v>
      </c>
      <c r="X3002" s="91">
        <v>0.55000000000000004</v>
      </c>
      <c r="Y3002" s="91">
        <v>0.55000000000000004</v>
      </c>
      <c r="Z3002" s="91">
        <v>0.56000000000000005</v>
      </c>
      <c r="AA3002" s="91">
        <v>0.56000000000000005</v>
      </c>
      <c r="AB3002" s="91">
        <v>0.56000000000000005</v>
      </c>
      <c r="AC3002" s="91">
        <v>0.56000000000000005</v>
      </c>
      <c r="AD3002" s="91">
        <v>0.56000000000000005</v>
      </c>
      <c r="AE3002" s="91">
        <v>0.56000000000000005</v>
      </c>
      <c r="AF3002" s="91">
        <v>0.56000000000000005</v>
      </c>
      <c r="AG3002" s="91">
        <v>0.56000000000000005</v>
      </c>
      <c r="AH3002" s="91">
        <v>0.56000000000000005</v>
      </c>
      <c r="AI3002" s="91">
        <v>0.55000000000000004</v>
      </c>
      <c r="AJ3002" s="91">
        <v>0.55000000000000004</v>
      </c>
      <c r="AK3002" s="91">
        <v>0.54</v>
      </c>
    </row>
    <row r="3003" spans="1:37" s="91" customFormat="1" x14ac:dyDescent="0.3">
      <c r="A3003" s="91" t="str">
        <f t="shared" si="74"/>
        <v>SDGbaseTRAv2_UrbAS_IRTv3PQXcpetr-d</v>
      </c>
      <c r="B3003" s="92" t="s">
        <v>221</v>
      </c>
      <c r="C3003" s="93" t="s">
        <v>287</v>
      </c>
      <c r="D3003" s="94" t="s">
        <v>120</v>
      </c>
      <c r="E3003" s="91" t="s">
        <v>161</v>
      </c>
      <c r="F3003" s="91">
        <v>0.42</v>
      </c>
      <c r="G3003" s="91">
        <v>0.42</v>
      </c>
      <c r="H3003" s="91">
        <v>0.43</v>
      </c>
      <c r="I3003" s="91">
        <v>0.42</v>
      </c>
      <c r="J3003" s="91">
        <v>0.42</v>
      </c>
      <c r="K3003" s="91">
        <v>0.43</v>
      </c>
      <c r="L3003" s="91">
        <v>0.43</v>
      </c>
      <c r="M3003" s="91">
        <v>0.43</v>
      </c>
      <c r="N3003" s="91">
        <v>0.43</v>
      </c>
      <c r="O3003" s="91">
        <v>0.44</v>
      </c>
      <c r="P3003" s="91">
        <v>0.45</v>
      </c>
      <c r="Q3003" s="91">
        <v>0.45</v>
      </c>
      <c r="R3003" s="91">
        <v>0.45</v>
      </c>
      <c r="S3003" s="91">
        <v>0.45</v>
      </c>
      <c r="T3003" s="91">
        <v>0.45</v>
      </c>
      <c r="U3003" s="91">
        <v>0.45</v>
      </c>
      <c r="V3003" s="91">
        <v>0.45</v>
      </c>
      <c r="W3003" s="91">
        <v>0.45</v>
      </c>
      <c r="X3003" s="91">
        <v>0.45</v>
      </c>
      <c r="Y3003" s="91">
        <v>0.45</v>
      </c>
      <c r="Z3003" s="91">
        <v>0.46</v>
      </c>
      <c r="AA3003" s="91">
        <v>0.46</v>
      </c>
      <c r="AB3003" s="91">
        <v>0.46</v>
      </c>
      <c r="AC3003" s="91">
        <v>0.46</v>
      </c>
      <c r="AD3003" s="91">
        <v>0.46</v>
      </c>
      <c r="AE3003" s="91">
        <v>0.46</v>
      </c>
      <c r="AF3003" s="91">
        <v>0.46</v>
      </c>
      <c r="AG3003" s="91">
        <v>0.46</v>
      </c>
      <c r="AH3003" s="91">
        <v>0.46</v>
      </c>
      <c r="AI3003" s="91">
        <v>0.45</v>
      </c>
      <c r="AJ3003" s="91">
        <v>0.45</v>
      </c>
      <c r="AK3003" s="91">
        <v>0.45</v>
      </c>
    </row>
    <row r="3004" spans="1:37" s="91" customFormat="1" x14ac:dyDescent="0.3">
      <c r="A3004" s="91" t="str">
        <f t="shared" si="74"/>
        <v>SDGbaseTRAv2_UrbAS_IRTv3PQXcpetr-h</v>
      </c>
      <c r="B3004" s="92" t="s">
        <v>221</v>
      </c>
      <c r="C3004" s="93" t="s">
        <v>287</v>
      </c>
      <c r="D3004" s="94" t="s">
        <v>120</v>
      </c>
      <c r="E3004" s="91" t="s">
        <v>162</v>
      </c>
      <c r="F3004" s="91">
        <v>0.08</v>
      </c>
      <c r="G3004" s="91">
        <v>0.09</v>
      </c>
      <c r="H3004" s="91">
        <v>0.09</v>
      </c>
      <c r="I3004" s="91">
        <v>0.09</v>
      </c>
      <c r="J3004" s="91">
        <v>0.09</v>
      </c>
      <c r="K3004" s="91">
        <v>0.09</v>
      </c>
      <c r="L3004" s="91">
        <v>0.09</v>
      </c>
      <c r="M3004" s="91">
        <v>0.09</v>
      </c>
      <c r="N3004" s="91">
        <v>0.09</v>
      </c>
      <c r="O3004" s="91">
        <v>0.09</v>
      </c>
      <c r="P3004" s="91">
        <v>0.09</v>
      </c>
      <c r="Q3004" s="91">
        <v>0.09</v>
      </c>
      <c r="R3004" s="91">
        <v>0.09</v>
      </c>
      <c r="S3004" s="91">
        <v>0.09</v>
      </c>
      <c r="T3004" s="91">
        <v>0.09</v>
      </c>
      <c r="U3004" s="91">
        <v>0.09</v>
      </c>
      <c r="V3004" s="91">
        <v>0.09</v>
      </c>
      <c r="W3004" s="91">
        <v>0.09</v>
      </c>
      <c r="X3004" s="91">
        <v>0.09</v>
      </c>
      <c r="Y3004" s="91">
        <v>0.09</v>
      </c>
      <c r="Z3004" s="91">
        <v>0.09</v>
      </c>
      <c r="AA3004" s="91">
        <v>0.09</v>
      </c>
      <c r="AB3004" s="91">
        <v>0.09</v>
      </c>
      <c r="AC3004" s="91">
        <v>0.09</v>
      </c>
      <c r="AD3004" s="91">
        <v>0.09</v>
      </c>
      <c r="AE3004" s="91">
        <v>0.09</v>
      </c>
      <c r="AF3004" s="91">
        <v>0.09</v>
      </c>
      <c r="AG3004" s="91">
        <v>0.09</v>
      </c>
      <c r="AH3004" s="91">
        <v>0.09</v>
      </c>
      <c r="AI3004" s="91">
        <v>0.09</v>
      </c>
      <c r="AJ3004" s="91">
        <v>0.09</v>
      </c>
      <c r="AK3004" s="91">
        <v>0.09</v>
      </c>
    </row>
    <row r="3005" spans="1:37" s="91" customFormat="1" x14ac:dyDescent="0.3">
      <c r="A3005" s="91" t="str">
        <f t="shared" si="74"/>
        <v>SDGbaseTRAv2_UrbAS_IRTv3PQXcpetr-k</v>
      </c>
      <c r="B3005" s="92" t="s">
        <v>221</v>
      </c>
      <c r="C3005" s="93" t="s">
        <v>287</v>
      </c>
      <c r="D3005" s="94" t="s">
        <v>120</v>
      </c>
      <c r="E3005" s="91" t="s">
        <v>163</v>
      </c>
      <c r="F3005" s="91">
        <v>0.26</v>
      </c>
      <c r="G3005" s="91">
        <v>0.26</v>
      </c>
      <c r="H3005" s="91">
        <v>0.27</v>
      </c>
      <c r="I3005" s="91">
        <v>0.26</v>
      </c>
      <c r="J3005" s="91">
        <v>0.26</v>
      </c>
      <c r="K3005" s="91">
        <v>0.27</v>
      </c>
      <c r="L3005" s="91">
        <v>0.27</v>
      </c>
      <c r="M3005" s="91">
        <v>0.27</v>
      </c>
      <c r="N3005" s="91">
        <v>0.27</v>
      </c>
      <c r="O3005" s="91">
        <v>0.3</v>
      </c>
      <c r="P3005" s="91">
        <v>0.3</v>
      </c>
      <c r="Q3005" s="91">
        <v>0.3</v>
      </c>
      <c r="R3005" s="91">
        <v>0.3</v>
      </c>
      <c r="S3005" s="91">
        <v>0.3</v>
      </c>
      <c r="T3005" s="91">
        <v>0.3</v>
      </c>
      <c r="U3005" s="91">
        <v>0.3</v>
      </c>
      <c r="V3005" s="91">
        <v>0.3</v>
      </c>
      <c r="W3005" s="91">
        <v>0.3</v>
      </c>
      <c r="X3005" s="91">
        <v>0.3</v>
      </c>
      <c r="Y3005" s="91">
        <v>0.3</v>
      </c>
      <c r="Z3005" s="91">
        <v>0.31</v>
      </c>
      <c r="AA3005" s="91">
        <v>0.31</v>
      </c>
      <c r="AB3005" s="91">
        <v>0.32</v>
      </c>
      <c r="AC3005" s="91">
        <v>0.32</v>
      </c>
      <c r="AD3005" s="91">
        <v>0.32</v>
      </c>
      <c r="AE3005" s="91">
        <v>0.32</v>
      </c>
      <c r="AF3005" s="91">
        <v>0.32</v>
      </c>
      <c r="AG3005" s="91">
        <v>0.31</v>
      </c>
      <c r="AH3005" s="91">
        <v>0.31</v>
      </c>
      <c r="AI3005" s="91">
        <v>0.31</v>
      </c>
      <c r="AJ3005" s="91">
        <v>0.31</v>
      </c>
      <c r="AK3005" s="91">
        <v>0.3</v>
      </c>
    </row>
    <row r="3006" spans="1:37" s="91" customFormat="1" x14ac:dyDescent="0.3">
      <c r="A3006" s="91" t="str">
        <f t="shared" si="74"/>
        <v>SDGbaseTRAv2_UrbAS_IRTv3PQXcpetr-l</v>
      </c>
      <c r="B3006" s="92" t="s">
        <v>221</v>
      </c>
      <c r="C3006" s="93" t="s">
        <v>287</v>
      </c>
      <c r="D3006" s="94" t="s">
        <v>120</v>
      </c>
      <c r="E3006" s="91" t="s">
        <v>164</v>
      </c>
      <c r="F3006" s="91">
        <v>0.97</v>
      </c>
      <c r="G3006" s="91">
        <v>0.99</v>
      </c>
      <c r="H3006" s="91">
        <v>1</v>
      </c>
      <c r="I3006" s="91">
        <v>0.99</v>
      </c>
      <c r="J3006" s="91">
        <v>0.99</v>
      </c>
      <c r="K3006" s="91">
        <v>1</v>
      </c>
      <c r="L3006" s="91">
        <v>1</v>
      </c>
      <c r="M3006" s="91">
        <v>1</v>
      </c>
      <c r="N3006" s="91">
        <v>1.01</v>
      </c>
      <c r="O3006" s="91">
        <v>1.05</v>
      </c>
      <c r="P3006" s="91">
        <v>1.06</v>
      </c>
      <c r="Q3006" s="91">
        <v>1.06</v>
      </c>
      <c r="R3006" s="91">
        <v>1.06</v>
      </c>
      <c r="S3006" s="91">
        <v>1.06</v>
      </c>
      <c r="T3006" s="91">
        <v>1.06</v>
      </c>
      <c r="U3006" s="91">
        <v>1.06</v>
      </c>
      <c r="V3006" s="91">
        <v>1.06</v>
      </c>
      <c r="W3006" s="91">
        <v>1.07</v>
      </c>
      <c r="X3006" s="91">
        <v>1.07</v>
      </c>
      <c r="Y3006" s="91">
        <v>1.07</v>
      </c>
      <c r="Z3006" s="91">
        <v>1.08</v>
      </c>
      <c r="AA3006" s="91">
        <v>1.0900000000000001</v>
      </c>
      <c r="AB3006" s="91">
        <v>1.0900000000000001</v>
      </c>
      <c r="AC3006" s="91">
        <v>1.0900000000000001</v>
      </c>
      <c r="AD3006" s="91">
        <v>1.0900000000000001</v>
      </c>
      <c r="AE3006" s="91">
        <v>1.0900000000000001</v>
      </c>
      <c r="AF3006" s="91">
        <v>1.0900000000000001</v>
      </c>
      <c r="AG3006" s="91">
        <v>1.08</v>
      </c>
      <c r="AH3006" s="91">
        <v>1.08</v>
      </c>
      <c r="AI3006" s="91">
        <v>1.07</v>
      </c>
      <c r="AJ3006" s="91">
        <v>1.06</v>
      </c>
      <c r="AK3006" s="91">
        <v>1.05</v>
      </c>
    </row>
    <row r="3007" spans="1:37" s="91" customFormat="1" x14ac:dyDescent="0.3">
      <c r="A3007" s="91" t="str">
        <f t="shared" si="74"/>
        <v>SDGbaseTRAv2_UrbAS_IRTv3PQXchydr</v>
      </c>
      <c r="B3007" s="92" t="s">
        <v>221</v>
      </c>
      <c r="C3007" s="93" t="s">
        <v>287</v>
      </c>
      <c r="D3007" s="94" t="s">
        <v>120</v>
      </c>
      <c r="E3007" s="91" t="s">
        <v>165</v>
      </c>
      <c r="F3007" s="91">
        <v>0.91</v>
      </c>
      <c r="G3007" s="91">
        <v>0.93</v>
      </c>
      <c r="H3007" s="91">
        <v>0.94</v>
      </c>
      <c r="I3007" s="91">
        <v>0.94</v>
      </c>
      <c r="J3007" s="91">
        <v>0.94</v>
      </c>
      <c r="K3007" s="91">
        <v>0.94</v>
      </c>
      <c r="L3007" s="91">
        <v>0.94</v>
      </c>
      <c r="M3007" s="91">
        <v>0.95</v>
      </c>
      <c r="N3007" s="91">
        <v>0.95</v>
      </c>
      <c r="O3007" s="91">
        <v>0.99</v>
      </c>
      <c r="P3007" s="91">
        <v>0.99</v>
      </c>
      <c r="Q3007" s="91">
        <v>0.99</v>
      </c>
      <c r="R3007" s="91">
        <v>0.99</v>
      </c>
      <c r="S3007" s="91">
        <v>0.99</v>
      </c>
      <c r="T3007" s="91">
        <v>0.99</v>
      </c>
      <c r="U3007" s="91">
        <v>1</v>
      </c>
      <c r="V3007" s="91">
        <v>1</v>
      </c>
      <c r="W3007" s="91">
        <v>1</v>
      </c>
      <c r="X3007" s="91">
        <v>1</v>
      </c>
      <c r="Y3007" s="91">
        <v>1.1399999999999999</v>
      </c>
      <c r="Z3007" s="91">
        <v>5.03</v>
      </c>
      <c r="AA3007" s="91">
        <v>6.43</v>
      </c>
      <c r="AB3007" s="91">
        <v>4.18</v>
      </c>
      <c r="AC3007" s="91">
        <v>3.28</v>
      </c>
      <c r="AD3007" s="91">
        <v>3.31</v>
      </c>
      <c r="AE3007" s="91">
        <v>3.5</v>
      </c>
      <c r="AF3007" s="91">
        <v>3.7</v>
      </c>
      <c r="AG3007" s="91">
        <v>1</v>
      </c>
      <c r="AH3007" s="91">
        <v>1</v>
      </c>
      <c r="AI3007" s="91">
        <v>0.99</v>
      </c>
      <c r="AJ3007" s="91">
        <v>0.98</v>
      </c>
      <c r="AK3007" s="91">
        <v>0.97</v>
      </c>
    </row>
    <row r="3008" spans="1:37" s="91" customFormat="1" x14ac:dyDescent="0.3">
      <c r="A3008" s="91" t="str">
        <f t="shared" si="74"/>
        <v>SDGbaseTRAv2_UrbAS_IRTv3PQXcammo</v>
      </c>
      <c r="B3008" s="92" t="s">
        <v>221</v>
      </c>
      <c r="C3008" s="93" t="s">
        <v>287</v>
      </c>
      <c r="D3008" s="94" t="s">
        <v>120</v>
      </c>
      <c r="E3008" s="91" t="s">
        <v>166</v>
      </c>
      <c r="F3008" s="91">
        <v>1.19</v>
      </c>
      <c r="G3008" s="91">
        <v>0.78</v>
      </c>
      <c r="H3008" s="91">
        <v>0.78</v>
      </c>
      <c r="I3008" s="91">
        <v>0.79</v>
      </c>
      <c r="J3008" s="91">
        <v>0.79</v>
      </c>
      <c r="K3008" s="91">
        <v>0.79</v>
      </c>
      <c r="L3008" s="91">
        <v>0.79</v>
      </c>
      <c r="M3008" s="91">
        <v>0.79</v>
      </c>
      <c r="N3008" s="91">
        <v>0.79</v>
      </c>
      <c r="O3008" s="91">
        <v>0.77</v>
      </c>
      <c r="P3008" s="91">
        <v>0.77</v>
      </c>
      <c r="Q3008" s="91">
        <v>0.78</v>
      </c>
      <c r="R3008" s="91">
        <v>0.77</v>
      </c>
      <c r="S3008" s="91">
        <v>0.77</v>
      </c>
      <c r="T3008" s="91">
        <v>0.77</v>
      </c>
      <c r="U3008" s="91">
        <v>0.76</v>
      </c>
      <c r="V3008" s="91">
        <v>0.76</v>
      </c>
      <c r="W3008" s="91">
        <v>0.76</v>
      </c>
      <c r="X3008" s="91">
        <v>0.76</v>
      </c>
      <c r="Y3008" s="91">
        <v>0.9</v>
      </c>
      <c r="Z3008" s="91">
        <v>2.11</v>
      </c>
      <c r="AA3008" s="91">
        <v>3.38</v>
      </c>
      <c r="AB3008" s="91">
        <v>2.58</v>
      </c>
      <c r="AC3008" s="91">
        <v>2.2799999999999998</v>
      </c>
      <c r="AD3008" s="91">
        <v>2.39</v>
      </c>
      <c r="AE3008" s="91">
        <v>2.6</v>
      </c>
      <c r="AF3008" s="91">
        <v>2.82</v>
      </c>
      <c r="AG3008" s="91">
        <v>1.33</v>
      </c>
      <c r="AH3008" s="91">
        <v>1.35</v>
      </c>
      <c r="AI3008" s="91">
        <v>1.37</v>
      </c>
      <c r="AJ3008" s="91">
        <v>1.39</v>
      </c>
      <c r="AK3008" s="91">
        <v>1.42</v>
      </c>
    </row>
    <row r="3009" spans="1:37" s="91" customFormat="1" x14ac:dyDescent="0.3">
      <c r="A3009" s="91" t="str">
        <f t="shared" si="74"/>
        <v>SDGbaseTRAv2_UrbAS_IRTv3PQXcbchm</v>
      </c>
      <c r="B3009" s="92" t="s">
        <v>221</v>
      </c>
      <c r="C3009" s="93" t="s">
        <v>287</v>
      </c>
      <c r="D3009" s="94" t="s">
        <v>120</v>
      </c>
      <c r="E3009" s="91" t="s">
        <v>167</v>
      </c>
      <c r="F3009" s="91">
        <v>1.19</v>
      </c>
      <c r="G3009" s="91">
        <v>1.22</v>
      </c>
      <c r="H3009" s="91">
        <v>1.23</v>
      </c>
      <c r="I3009" s="91">
        <v>1.23</v>
      </c>
      <c r="J3009" s="91">
        <v>1.23</v>
      </c>
      <c r="K3009" s="91">
        <v>1.23</v>
      </c>
      <c r="L3009" s="91">
        <v>1.24</v>
      </c>
      <c r="M3009" s="91">
        <v>1.25</v>
      </c>
      <c r="N3009" s="91">
        <v>1.25</v>
      </c>
      <c r="O3009" s="91">
        <v>1.29</v>
      </c>
      <c r="P3009" s="91">
        <v>1.3</v>
      </c>
      <c r="Q3009" s="91">
        <v>1.31</v>
      </c>
      <c r="R3009" s="91">
        <v>1.3</v>
      </c>
      <c r="S3009" s="91">
        <v>1.3</v>
      </c>
      <c r="T3009" s="91">
        <v>1.31</v>
      </c>
      <c r="U3009" s="91">
        <v>1.31</v>
      </c>
      <c r="V3009" s="91">
        <v>1.31</v>
      </c>
      <c r="W3009" s="91">
        <v>1.31</v>
      </c>
      <c r="X3009" s="91">
        <v>1.31</v>
      </c>
      <c r="Y3009" s="91">
        <v>1.31</v>
      </c>
      <c r="Z3009" s="91">
        <v>1.32</v>
      </c>
      <c r="AA3009" s="91">
        <v>1.32</v>
      </c>
      <c r="AB3009" s="91">
        <v>1.32</v>
      </c>
      <c r="AC3009" s="91">
        <v>1.32</v>
      </c>
      <c r="AD3009" s="91">
        <v>1.33</v>
      </c>
      <c r="AE3009" s="91">
        <v>1.32</v>
      </c>
      <c r="AF3009" s="91">
        <v>1.32</v>
      </c>
      <c r="AG3009" s="91">
        <v>1.32</v>
      </c>
      <c r="AH3009" s="91">
        <v>1.31</v>
      </c>
      <c r="AI3009" s="91">
        <v>1.3</v>
      </c>
      <c r="AJ3009" s="91">
        <v>1.29</v>
      </c>
      <c r="AK3009" s="91">
        <v>1.28</v>
      </c>
    </row>
    <row r="3010" spans="1:37" s="91" customFormat="1" x14ac:dyDescent="0.3">
      <c r="A3010" s="91" t="str">
        <f t="shared" si="74"/>
        <v>SDGbaseTRAv2_UrbAS_IRTv3PQXcochm</v>
      </c>
      <c r="B3010" s="92" t="s">
        <v>221</v>
      </c>
      <c r="C3010" s="93" t="s">
        <v>287</v>
      </c>
      <c r="D3010" s="94" t="s">
        <v>120</v>
      </c>
      <c r="E3010" s="91" t="s">
        <v>168</v>
      </c>
      <c r="F3010" s="91">
        <v>1.3</v>
      </c>
      <c r="G3010" s="91">
        <v>1.33</v>
      </c>
      <c r="H3010" s="91">
        <v>1.34</v>
      </c>
      <c r="I3010" s="91">
        <v>1.34</v>
      </c>
      <c r="J3010" s="91">
        <v>1.34</v>
      </c>
      <c r="K3010" s="91">
        <v>1.34</v>
      </c>
      <c r="L3010" s="91">
        <v>1.35</v>
      </c>
      <c r="M3010" s="91">
        <v>1.36</v>
      </c>
      <c r="N3010" s="91">
        <v>1.36</v>
      </c>
      <c r="O3010" s="91">
        <v>1.41</v>
      </c>
      <c r="P3010" s="91">
        <v>1.42</v>
      </c>
      <c r="Q3010" s="91">
        <v>1.42</v>
      </c>
      <c r="R3010" s="91">
        <v>1.42</v>
      </c>
      <c r="S3010" s="91">
        <v>1.42</v>
      </c>
      <c r="T3010" s="91">
        <v>1.42</v>
      </c>
      <c r="U3010" s="91">
        <v>1.42</v>
      </c>
      <c r="V3010" s="91">
        <v>1.42</v>
      </c>
      <c r="W3010" s="91">
        <v>1.43</v>
      </c>
      <c r="X3010" s="91">
        <v>1.43</v>
      </c>
      <c r="Y3010" s="91">
        <v>1.43</v>
      </c>
      <c r="Z3010" s="91">
        <v>1.44</v>
      </c>
      <c r="AA3010" s="91">
        <v>1.44</v>
      </c>
      <c r="AB3010" s="91">
        <v>1.45</v>
      </c>
      <c r="AC3010" s="91">
        <v>1.45</v>
      </c>
      <c r="AD3010" s="91">
        <v>1.45</v>
      </c>
      <c r="AE3010" s="91">
        <v>1.45</v>
      </c>
      <c r="AF3010" s="91">
        <v>1.45</v>
      </c>
      <c r="AG3010" s="91">
        <v>1.44</v>
      </c>
      <c r="AH3010" s="91">
        <v>1.43</v>
      </c>
      <c r="AI3010" s="91">
        <v>1.42</v>
      </c>
      <c r="AJ3010" s="91">
        <v>1.41</v>
      </c>
      <c r="AK3010" s="91">
        <v>1.4</v>
      </c>
    </row>
    <row r="3011" spans="1:37" s="91" customFormat="1" x14ac:dyDescent="0.3">
      <c r="A3011" s="91" t="str">
        <f t="shared" si="74"/>
        <v>SDGbaseTRAv2_UrbAS_IRTv3PQXcrubb</v>
      </c>
      <c r="B3011" s="92" t="s">
        <v>221</v>
      </c>
      <c r="C3011" s="93" t="s">
        <v>287</v>
      </c>
      <c r="D3011" s="94" t="s">
        <v>120</v>
      </c>
      <c r="E3011" s="91" t="s">
        <v>105</v>
      </c>
      <c r="F3011" s="91">
        <v>1.27</v>
      </c>
      <c r="G3011" s="91">
        <v>1.28</v>
      </c>
      <c r="H3011" s="91">
        <v>1.29</v>
      </c>
      <c r="I3011" s="91">
        <v>1.28</v>
      </c>
      <c r="J3011" s="91">
        <v>1.28</v>
      </c>
      <c r="K3011" s="91">
        <v>1.29</v>
      </c>
      <c r="L3011" s="91">
        <v>1.29</v>
      </c>
      <c r="M3011" s="91">
        <v>1.29</v>
      </c>
      <c r="N3011" s="91">
        <v>1.3</v>
      </c>
      <c r="O3011" s="91">
        <v>1.31</v>
      </c>
      <c r="P3011" s="91">
        <v>1.32</v>
      </c>
      <c r="Q3011" s="91">
        <v>1.32</v>
      </c>
      <c r="R3011" s="91">
        <v>1.32</v>
      </c>
      <c r="S3011" s="91">
        <v>1.32</v>
      </c>
      <c r="T3011" s="91">
        <v>1.33</v>
      </c>
      <c r="U3011" s="91">
        <v>1.33</v>
      </c>
      <c r="V3011" s="91">
        <v>1.33</v>
      </c>
      <c r="W3011" s="91">
        <v>1.33</v>
      </c>
      <c r="X3011" s="91">
        <v>1.34</v>
      </c>
      <c r="Y3011" s="91">
        <v>1.34</v>
      </c>
      <c r="Z3011" s="91">
        <v>1.36</v>
      </c>
      <c r="AA3011" s="91">
        <v>1.38</v>
      </c>
      <c r="AB3011" s="91">
        <v>1.37</v>
      </c>
      <c r="AC3011" s="91">
        <v>1.37</v>
      </c>
      <c r="AD3011" s="91">
        <v>1.37</v>
      </c>
      <c r="AE3011" s="91">
        <v>1.37</v>
      </c>
      <c r="AF3011" s="91">
        <v>1.38</v>
      </c>
      <c r="AG3011" s="91">
        <v>1.35</v>
      </c>
      <c r="AH3011" s="91">
        <v>1.35</v>
      </c>
      <c r="AI3011" s="91">
        <v>1.33</v>
      </c>
      <c r="AJ3011" s="91">
        <v>1.33</v>
      </c>
      <c r="AK3011" s="91">
        <v>1.32</v>
      </c>
    </row>
    <row r="3012" spans="1:37" s="91" customFormat="1" x14ac:dyDescent="0.3">
      <c r="A3012" s="91" t="str">
        <f t="shared" si="74"/>
        <v>SDGbaseTRAv2_UrbAS_IRTv3PQXcplas</v>
      </c>
      <c r="B3012" s="92" t="s">
        <v>221</v>
      </c>
      <c r="C3012" s="93" t="s">
        <v>287</v>
      </c>
      <c r="D3012" s="94" t="s">
        <v>120</v>
      </c>
      <c r="E3012" s="91" t="s">
        <v>106</v>
      </c>
      <c r="F3012" s="91">
        <v>1.5</v>
      </c>
      <c r="G3012" s="91">
        <v>1.52</v>
      </c>
      <c r="H3012" s="91">
        <v>1.52</v>
      </c>
      <c r="I3012" s="91">
        <v>1.52</v>
      </c>
      <c r="J3012" s="91">
        <v>1.52</v>
      </c>
      <c r="K3012" s="91">
        <v>1.52</v>
      </c>
      <c r="L3012" s="91">
        <v>1.52</v>
      </c>
      <c r="M3012" s="91">
        <v>1.53</v>
      </c>
      <c r="N3012" s="91">
        <v>1.53</v>
      </c>
      <c r="O3012" s="91">
        <v>1.53</v>
      </c>
      <c r="P3012" s="91">
        <v>1.53</v>
      </c>
      <c r="Q3012" s="91">
        <v>1.54</v>
      </c>
      <c r="R3012" s="91">
        <v>1.54</v>
      </c>
      <c r="S3012" s="91">
        <v>1.54</v>
      </c>
      <c r="T3012" s="91">
        <v>1.54</v>
      </c>
      <c r="U3012" s="91">
        <v>1.55</v>
      </c>
      <c r="V3012" s="91">
        <v>1.55</v>
      </c>
      <c r="W3012" s="91">
        <v>1.55</v>
      </c>
      <c r="X3012" s="91">
        <v>1.56</v>
      </c>
      <c r="Y3012" s="91">
        <v>1.56</v>
      </c>
      <c r="Z3012" s="91">
        <v>1.58</v>
      </c>
      <c r="AA3012" s="91">
        <v>1.6</v>
      </c>
      <c r="AB3012" s="91">
        <v>1.59</v>
      </c>
      <c r="AC3012" s="91">
        <v>1.58</v>
      </c>
      <c r="AD3012" s="91">
        <v>1.58</v>
      </c>
      <c r="AE3012" s="91">
        <v>1.59</v>
      </c>
      <c r="AF3012" s="91">
        <v>1.59</v>
      </c>
      <c r="AG3012" s="91">
        <v>1.56</v>
      </c>
      <c r="AH3012" s="91">
        <v>1.55</v>
      </c>
      <c r="AI3012" s="91">
        <v>1.54</v>
      </c>
      <c r="AJ3012" s="91">
        <v>1.53</v>
      </c>
      <c r="AK3012" s="91">
        <v>1.52</v>
      </c>
    </row>
    <row r="3013" spans="1:37" s="91" customFormat="1" x14ac:dyDescent="0.3">
      <c r="A3013" s="91" t="str">
        <f t="shared" si="74"/>
        <v>SDGbaseTRAv2_UrbAS_IRTv3PQXcnmet</v>
      </c>
      <c r="B3013" s="92" t="s">
        <v>221</v>
      </c>
      <c r="C3013" s="93" t="s">
        <v>287</v>
      </c>
      <c r="D3013" s="94" t="s">
        <v>120</v>
      </c>
      <c r="E3013" s="91" t="s">
        <v>107</v>
      </c>
      <c r="F3013" s="91">
        <v>1.4</v>
      </c>
      <c r="G3013" s="91">
        <v>1.43</v>
      </c>
      <c r="H3013" s="91">
        <v>1.43</v>
      </c>
      <c r="I3013" s="91">
        <v>1.43</v>
      </c>
      <c r="J3013" s="91">
        <v>1.43</v>
      </c>
      <c r="K3013" s="91">
        <v>1.43</v>
      </c>
      <c r="L3013" s="91">
        <v>1.43</v>
      </c>
      <c r="M3013" s="91">
        <v>1.43</v>
      </c>
      <c r="N3013" s="91">
        <v>1.42</v>
      </c>
      <c r="O3013" s="91">
        <v>1.41</v>
      </c>
      <c r="P3013" s="91">
        <v>1.41</v>
      </c>
      <c r="Q3013" s="91">
        <v>1.41</v>
      </c>
      <c r="R3013" s="91">
        <v>1.41</v>
      </c>
      <c r="S3013" s="91">
        <v>1.41</v>
      </c>
      <c r="T3013" s="91">
        <v>1.41</v>
      </c>
      <c r="U3013" s="91">
        <v>1.42</v>
      </c>
      <c r="V3013" s="91">
        <v>1.42</v>
      </c>
      <c r="W3013" s="91">
        <v>1.42</v>
      </c>
      <c r="X3013" s="91">
        <v>1.43</v>
      </c>
      <c r="Y3013" s="91">
        <v>1.43</v>
      </c>
      <c r="Z3013" s="91">
        <v>1.42</v>
      </c>
      <c r="AA3013" s="91">
        <v>1.42</v>
      </c>
      <c r="AB3013" s="91">
        <v>1.42</v>
      </c>
      <c r="AC3013" s="91">
        <v>1.42</v>
      </c>
      <c r="AD3013" s="91">
        <v>1.42</v>
      </c>
      <c r="AE3013" s="91">
        <v>1.42</v>
      </c>
      <c r="AF3013" s="91">
        <v>1.42</v>
      </c>
      <c r="AG3013" s="91">
        <v>1.43</v>
      </c>
      <c r="AH3013" s="91">
        <v>1.43</v>
      </c>
      <c r="AI3013" s="91">
        <v>1.44</v>
      </c>
      <c r="AJ3013" s="91">
        <v>1.44</v>
      </c>
      <c r="AK3013" s="91">
        <v>1.45</v>
      </c>
    </row>
    <row r="3014" spans="1:37" s="91" customFormat="1" x14ac:dyDescent="0.3">
      <c r="A3014" s="91" t="str">
        <f t="shared" si="74"/>
        <v>SDGbaseTRAv2_UrbAS_IRTv3PQXciron</v>
      </c>
      <c r="B3014" s="92" t="s">
        <v>221</v>
      </c>
      <c r="C3014" s="93" t="s">
        <v>287</v>
      </c>
      <c r="D3014" s="94" t="s">
        <v>120</v>
      </c>
      <c r="E3014" s="91" t="s">
        <v>169</v>
      </c>
      <c r="F3014" s="91">
        <v>1.22</v>
      </c>
      <c r="G3014" s="91">
        <v>1.34</v>
      </c>
      <c r="H3014" s="91">
        <v>1.37</v>
      </c>
      <c r="I3014" s="91">
        <v>1.4</v>
      </c>
      <c r="J3014" s="91">
        <v>1.42</v>
      </c>
      <c r="K3014" s="91">
        <v>1.42</v>
      </c>
      <c r="L3014" s="91">
        <v>1.41</v>
      </c>
      <c r="M3014" s="91">
        <v>1.4</v>
      </c>
      <c r="N3014" s="91">
        <v>1.39</v>
      </c>
      <c r="O3014" s="91">
        <v>1.35</v>
      </c>
      <c r="P3014" s="91">
        <v>1.34</v>
      </c>
      <c r="Q3014" s="91">
        <v>1.35</v>
      </c>
      <c r="R3014" s="91">
        <v>1.35</v>
      </c>
      <c r="S3014" s="91">
        <v>1.34</v>
      </c>
      <c r="T3014" s="91">
        <v>1.35</v>
      </c>
      <c r="U3014" s="91">
        <v>1.34</v>
      </c>
      <c r="V3014" s="91">
        <v>1.29</v>
      </c>
      <c r="W3014" s="91">
        <v>1.28</v>
      </c>
      <c r="X3014" s="91">
        <v>1.38</v>
      </c>
      <c r="Y3014" s="91">
        <v>1.39</v>
      </c>
      <c r="Z3014" s="91">
        <v>1.85</v>
      </c>
      <c r="AA3014" s="91">
        <v>2.02</v>
      </c>
      <c r="AB3014" s="91">
        <v>1.76</v>
      </c>
      <c r="AC3014" s="91">
        <v>1.66</v>
      </c>
      <c r="AD3014" s="91">
        <v>1.67</v>
      </c>
      <c r="AE3014" s="91">
        <v>1.69</v>
      </c>
      <c r="AF3014" s="91">
        <v>1.71</v>
      </c>
      <c r="AG3014" s="91">
        <v>1.4</v>
      </c>
      <c r="AH3014" s="91">
        <v>1.42</v>
      </c>
      <c r="AI3014" s="91">
        <v>1.44</v>
      </c>
      <c r="AJ3014" s="91">
        <v>1.45</v>
      </c>
      <c r="AK3014" s="91">
        <v>1.47</v>
      </c>
    </row>
    <row r="3015" spans="1:37" s="91" customFormat="1" x14ac:dyDescent="0.3">
      <c r="A3015" s="91" t="str">
        <f t="shared" si="74"/>
        <v>SDGbaseTRAv2_UrbAS_IRTv3PQXcnfrm</v>
      </c>
      <c r="B3015" s="92" t="s">
        <v>221</v>
      </c>
      <c r="C3015" s="93" t="s">
        <v>287</v>
      </c>
      <c r="D3015" s="94" t="s">
        <v>120</v>
      </c>
      <c r="E3015" s="91" t="s">
        <v>108</v>
      </c>
      <c r="F3015" s="91">
        <v>1.25</v>
      </c>
      <c r="G3015" s="91">
        <v>1.29</v>
      </c>
      <c r="H3015" s="91">
        <v>1.35</v>
      </c>
      <c r="I3015" s="91">
        <v>1.41</v>
      </c>
      <c r="J3015" s="91">
        <v>1.45</v>
      </c>
      <c r="K3015" s="91">
        <v>1.47</v>
      </c>
      <c r="L3015" s="91">
        <v>1.47</v>
      </c>
      <c r="M3015" s="91">
        <v>1.43</v>
      </c>
      <c r="N3015" s="91">
        <v>1.4</v>
      </c>
      <c r="O3015" s="91">
        <v>1.34</v>
      </c>
      <c r="P3015" s="91">
        <v>1.32</v>
      </c>
      <c r="Q3015" s="91">
        <v>1.31</v>
      </c>
      <c r="R3015" s="91">
        <v>1.32</v>
      </c>
      <c r="S3015" s="91">
        <v>1.32</v>
      </c>
      <c r="T3015" s="91">
        <v>1.32</v>
      </c>
      <c r="U3015" s="91">
        <v>1.31</v>
      </c>
      <c r="V3015" s="91">
        <v>1.28</v>
      </c>
      <c r="W3015" s="91">
        <v>1.27</v>
      </c>
      <c r="X3015" s="91">
        <v>1.28</v>
      </c>
      <c r="Y3015" s="91">
        <v>1.28</v>
      </c>
      <c r="Z3015" s="91">
        <v>1.38</v>
      </c>
      <c r="AA3015" s="91">
        <v>1.42</v>
      </c>
      <c r="AB3015" s="91">
        <v>1.49</v>
      </c>
      <c r="AC3015" s="91">
        <v>1.54</v>
      </c>
      <c r="AD3015" s="91">
        <v>1.55</v>
      </c>
      <c r="AE3015" s="91">
        <v>1.55</v>
      </c>
      <c r="AF3015" s="91">
        <v>1.54</v>
      </c>
      <c r="AG3015" s="91">
        <v>1.48</v>
      </c>
      <c r="AH3015" s="91">
        <v>1.61</v>
      </c>
      <c r="AI3015" s="91">
        <v>1.73</v>
      </c>
      <c r="AJ3015" s="91">
        <v>1.78</v>
      </c>
      <c r="AK3015" s="91">
        <v>1.83</v>
      </c>
    </row>
    <row r="3016" spans="1:37" s="91" customFormat="1" x14ac:dyDescent="0.3">
      <c r="A3016" s="91" t="str">
        <f t="shared" si="74"/>
        <v>SDGbaseTRAv2_UrbAS_IRTv3PQXcmetp</v>
      </c>
      <c r="B3016" s="92" t="s">
        <v>221</v>
      </c>
      <c r="C3016" s="93" t="s">
        <v>287</v>
      </c>
      <c r="D3016" s="94" t="s">
        <v>120</v>
      </c>
      <c r="E3016" s="91" t="s">
        <v>109</v>
      </c>
      <c r="F3016" s="91">
        <v>1.27</v>
      </c>
      <c r="G3016" s="91">
        <v>1.36</v>
      </c>
      <c r="H3016" s="91">
        <v>1.37</v>
      </c>
      <c r="I3016" s="91">
        <v>1.38</v>
      </c>
      <c r="J3016" s="91">
        <v>1.39</v>
      </c>
      <c r="K3016" s="91">
        <v>1.39</v>
      </c>
      <c r="L3016" s="91">
        <v>1.39</v>
      </c>
      <c r="M3016" s="91">
        <v>1.38</v>
      </c>
      <c r="N3016" s="91">
        <v>1.38</v>
      </c>
      <c r="O3016" s="91">
        <v>1.36</v>
      </c>
      <c r="P3016" s="91">
        <v>1.36</v>
      </c>
      <c r="Q3016" s="91">
        <v>1.37</v>
      </c>
      <c r="R3016" s="91">
        <v>1.37</v>
      </c>
      <c r="S3016" s="91">
        <v>1.37</v>
      </c>
      <c r="T3016" s="91">
        <v>1.37</v>
      </c>
      <c r="U3016" s="91">
        <v>1.37</v>
      </c>
      <c r="V3016" s="91">
        <v>1.36</v>
      </c>
      <c r="W3016" s="91">
        <v>1.36</v>
      </c>
      <c r="X3016" s="91">
        <v>1.38</v>
      </c>
      <c r="Y3016" s="91">
        <v>1.39</v>
      </c>
      <c r="Z3016" s="91">
        <v>1.49</v>
      </c>
      <c r="AA3016" s="91">
        <v>1.53</v>
      </c>
      <c r="AB3016" s="91">
        <v>1.48</v>
      </c>
      <c r="AC3016" s="91">
        <v>1.47</v>
      </c>
      <c r="AD3016" s="91">
        <v>1.47</v>
      </c>
      <c r="AE3016" s="91">
        <v>1.47</v>
      </c>
      <c r="AF3016" s="91">
        <v>1.48</v>
      </c>
      <c r="AG3016" s="91">
        <v>1.41</v>
      </c>
      <c r="AH3016" s="91">
        <v>1.42</v>
      </c>
      <c r="AI3016" s="91">
        <v>1.43</v>
      </c>
      <c r="AJ3016" s="91">
        <v>1.43</v>
      </c>
      <c r="AK3016" s="91">
        <v>1.44</v>
      </c>
    </row>
    <row r="3017" spans="1:37" s="91" customFormat="1" x14ac:dyDescent="0.3">
      <c r="A3017" s="91" t="str">
        <f t="shared" si="74"/>
        <v>SDGbaseTRAv2_UrbAS_IRTv3PQXcmach</v>
      </c>
      <c r="B3017" s="92" t="s">
        <v>221</v>
      </c>
      <c r="C3017" s="93" t="s">
        <v>287</v>
      </c>
      <c r="D3017" s="94" t="s">
        <v>120</v>
      </c>
      <c r="E3017" s="91" t="s">
        <v>110</v>
      </c>
      <c r="F3017" s="91">
        <v>1.1299999999999999</v>
      </c>
      <c r="G3017" s="91">
        <v>1.17</v>
      </c>
      <c r="H3017" s="91">
        <v>1.19</v>
      </c>
      <c r="I3017" s="91">
        <v>1.19</v>
      </c>
      <c r="J3017" s="91">
        <v>1.2</v>
      </c>
      <c r="K3017" s="91">
        <v>1.2</v>
      </c>
      <c r="L3017" s="91">
        <v>1.2</v>
      </c>
      <c r="M3017" s="91">
        <v>1.2</v>
      </c>
      <c r="N3017" s="91">
        <v>1.2</v>
      </c>
      <c r="O3017" s="91">
        <v>1.2</v>
      </c>
      <c r="P3017" s="91">
        <v>1.21</v>
      </c>
      <c r="Q3017" s="91">
        <v>1.21</v>
      </c>
      <c r="R3017" s="91">
        <v>1.21</v>
      </c>
      <c r="S3017" s="91">
        <v>1.21</v>
      </c>
      <c r="T3017" s="91">
        <v>1.22</v>
      </c>
      <c r="U3017" s="91">
        <v>1.22</v>
      </c>
      <c r="V3017" s="91">
        <v>1.22</v>
      </c>
      <c r="W3017" s="91">
        <v>1.22</v>
      </c>
      <c r="X3017" s="91">
        <v>1.23</v>
      </c>
      <c r="Y3017" s="91">
        <v>1.23</v>
      </c>
      <c r="Z3017" s="91">
        <v>1.27</v>
      </c>
      <c r="AA3017" s="91">
        <v>1.29</v>
      </c>
      <c r="AB3017" s="91">
        <v>1.29</v>
      </c>
      <c r="AC3017" s="91">
        <v>1.29</v>
      </c>
      <c r="AD3017" s="91">
        <v>1.29</v>
      </c>
      <c r="AE3017" s="91">
        <v>1.29</v>
      </c>
      <c r="AF3017" s="91">
        <v>1.29</v>
      </c>
      <c r="AG3017" s="91">
        <v>1.26</v>
      </c>
      <c r="AH3017" s="91">
        <v>1.28</v>
      </c>
      <c r="AI3017" s="91">
        <v>1.3</v>
      </c>
      <c r="AJ3017" s="91">
        <v>1.31</v>
      </c>
      <c r="AK3017" s="91">
        <v>1.31</v>
      </c>
    </row>
    <row r="3018" spans="1:37" s="91" customFormat="1" x14ac:dyDescent="0.3">
      <c r="A3018" s="91" t="str">
        <f t="shared" si="74"/>
        <v>SDGbaseTRAv2_UrbAS_IRTv3PQXcfcel</v>
      </c>
      <c r="B3018" s="92" t="s">
        <v>221</v>
      </c>
      <c r="C3018" s="93" t="s">
        <v>287</v>
      </c>
      <c r="D3018" s="94" t="s">
        <v>120</v>
      </c>
      <c r="E3018" s="91" t="s">
        <v>170</v>
      </c>
      <c r="F3018" s="91">
        <v>1</v>
      </c>
      <c r="G3018" s="91">
        <v>1.02</v>
      </c>
      <c r="H3018" s="91">
        <v>1.04</v>
      </c>
      <c r="I3018" s="91">
        <v>1.03</v>
      </c>
      <c r="J3018" s="91">
        <v>1.03</v>
      </c>
      <c r="K3018" s="91">
        <v>1.04</v>
      </c>
      <c r="L3018" s="91">
        <v>1.04</v>
      </c>
      <c r="M3018" s="91">
        <v>1.05</v>
      </c>
      <c r="N3018" s="91">
        <v>1.05</v>
      </c>
      <c r="O3018" s="91">
        <v>1.0900000000000001</v>
      </c>
      <c r="P3018" s="91">
        <v>1.1000000000000001</v>
      </c>
      <c r="Q3018" s="91">
        <v>1.1000000000000001</v>
      </c>
      <c r="R3018" s="91">
        <v>1.1000000000000001</v>
      </c>
      <c r="S3018" s="91">
        <v>1.1000000000000001</v>
      </c>
      <c r="T3018" s="91">
        <v>1.1000000000000001</v>
      </c>
      <c r="U3018" s="91">
        <v>1.1000000000000001</v>
      </c>
      <c r="V3018" s="91">
        <v>1.1000000000000001</v>
      </c>
      <c r="W3018" s="91">
        <v>1.1000000000000001</v>
      </c>
      <c r="X3018" s="91">
        <v>1.1000000000000001</v>
      </c>
      <c r="Y3018" s="91">
        <v>1.1000000000000001</v>
      </c>
      <c r="Z3018" s="91">
        <v>1.1100000000000001</v>
      </c>
      <c r="AA3018" s="91">
        <v>1.1100000000000001</v>
      </c>
      <c r="AB3018" s="91">
        <v>1.1100000000000001</v>
      </c>
      <c r="AC3018" s="91">
        <v>1.1100000000000001</v>
      </c>
      <c r="AD3018" s="91">
        <v>1.1100000000000001</v>
      </c>
      <c r="AE3018" s="91">
        <v>1.1100000000000001</v>
      </c>
      <c r="AF3018" s="91">
        <v>1.1100000000000001</v>
      </c>
      <c r="AG3018" s="91">
        <v>1.1100000000000001</v>
      </c>
      <c r="AH3018" s="91">
        <v>1.1000000000000001</v>
      </c>
      <c r="AI3018" s="91">
        <v>1.0900000000000001</v>
      </c>
      <c r="AJ3018" s="91">
        <v>1.08</v>
      </c>
      <c r="AK3018" s="91">
        <v>1.08</v>
      </c>
    </row>
    <row r="3019" spans="1:37" s="91" customFormat="1" x14ac:dyDescent="0.3">
      <c r="A3019" s="91" t="str">
        <f t="shared" si="74"/>
        <v>SDGbaseTRAv2_UrbAS_IRTv3PQXcelct</v>
      </c>
      <c r="B3019" s="92" t="s">
        <v>221</v>
      </c>
      <c r="C3019" s="93" t="s">
        <v>287</v>
      </c>
      <c r="D3019" s="94" t="s">
        <v>120</v>
      </c>
      <c r="E3019" s="91" t="s">
        <v>171</v>
      </c>
      <c r="F3019" s="91">
        <v>1</v>
      </c>
      <c r="G3019" s="91">
        <v>1.02</v>
      </c>
      <c r="H3019" s="91">
        <v>1.04</v>
      </c>
      <c r="I3019" s="91">
        <v>1.03</v>
      </c>
      <c r="J3019" s="91">
        <v>1.03</v>
      </c>
      <c r="K3019" s="91">
        <v>1.04</v>
      </c>
      <c r="L3019" s="91">
        <v>1.04</v>
      </c>
      <c r="M3019" s="91">
        <v>1.05</v>
      </c>
      <c r="N3019" s="91">
        <v>1.05</v>
      </c>
      <c r="O3019" s="91">
        <v>1.0900000000000001</v>
      </c>
      <c r="P3019" s="91">
        <v>1.1000000000000001</v>
      </c>
      <c r="Q3019" s="91">
        <v>1.1000000000000001</v>
      </c>
      <c r="R3019" s="91">
        <v>1.1000000000000001</v>
      </c>
      <c r="S3019" s="91">
        <v>1.1000000000000001</v>
      </c>
      <c r="T3019" s="91">
        <v>1.1000000000000001</v>
      </c>
      <c r="U3019" s="91">
        <v>1.1000000000000001</v>
      </c>
      <c r="V3019" s="91">
        <v>1.1000000000000001</v>
      </c>
      <c r="W3019" s="91">
        <v>1.1000000000000001</v>
      </c>
      <c r="X3019" s="91">
        <v>1.1000000000000001</v>
      </c>
      <c r="Y3019" s="91">
        <v>1.1000000000000001</v>
      </c>
      <c r="Z3019" s="91">
        <v>1.1100000000000001</v>
      </c>
      <c r="AA3019" s="91">
        <v>1.1100000000000001</v>
      </c>
      <c r="AB3019" s="91">
        <v>1.1100000000000001</v>
      </c>
      <c r="AC3019" s="91">
        <v>1.1100000000000001</v>
      </c>
      <c r="AD3019" s="91">
        <v>1.1100000000000001</v>
      </c>
      <c r="AE3019" s="91">
        <v>1.1100000000000001</v>
      </c>
      <c r="AF3019" s="91">
        <v>1.1100000000000001</v>
      </c>
      <c r="AG3019" s="91">
        <v>1.1100000000000001</v>
      </c>
      <c r="AH3019" s="91">
        <v>1.1000000000000001</v>
      </c>
      <c r="AI3019" s="91">
        <v>1.0900000000000001</v>
      </c>
      <c r="AJ3019" s="91">
        <v>1.08</v>
      </c>
      <c r="AK3019" s="91">
        <v>1.08</v>
      </c>
    </row>
    <row r="3020" spans="1:37" s="91" customFormat="1" x14ac:dyDescent="0.3">
      <c r="A3020" s="91" t="str">
        <f t="shared" si="74"/>
        <v>SDGbaseTRAv2_UrbAS_IRTv3PQXcemch</v>
      </c>
      <c r="B3020" s="92" t="s">
        <v>221</v>
      </c>
      <c r="C3020" s="93" t="s">
        <v>287</v>
      </c>
      <c r="D3020" s="94" t="s">
        <v>120</v>
      </c>
      <c r="E3020" s="91" t="s">
        <v>111</v>
      </c>
      <c r="F3020" s="91">
        <v>1.25</v>
      </c>
      <c r="G3020" s="91">
        <v>1.28</v>
      </c>
      <c r="H3020" s="91">
        <v>1.29</v>
      </c>
      <c r="I3020" s="91">
        <v>1.31</v>
      </c>
      <c r="J3020" s="91">
        <v>1.31</v>
      </c>
      <c r="K3020" s="91">
        <v>1.32</v>
      </c>
      <c r="L3020" s="91">
        <v>1.32</v>
      </c>
      <c r="M3020" s="91">
        <v>1.31</v>
      </c>
      <c r="N3020" s="91">
        <v>1.31</v>
      </c>
      <c r="O3020" s="91">
        <v>1.32</v>
      </c>
      <c r="P3020" s="91">
        <v>1.32</v>
      </c>
      <c r="Q3020" s="91">
        <v>1.32</v>
      </c>
      <c r="R3020" s="91">
        <v>1.32</v>
      </c>
      <c r="S3020" s="91">
        <v>1.33</v>
      </c>
      <c r="T3020" s="91">
        <v>1.33</v>
      </c>
      <c r="U3020" s="91">
        <v>1.33</v>
      </c>
      <c r="V3020" s="91">
        <v>1.33</v>
      </c>
      <c r="W3020" s="91">
        <v>1.33</v>
      </c>
      <c r="X3020" s="91">
        <v>1.33</v>
      </c>
      <c r="Y3020" s="91">
        <v>1.33</v>
      </c>
      <c r="Z3020" s="91">
        <v>1.37</v>
      </c>
      <c r="AA3020" s="91">
        <v>1.38</v>
      </c>
      <c r="AB3020" s="91">
        <v>1.39</v>
      </c>
      <c r="AC3020" s="91">
        <v>1.4</v>
      </c>
      <c r="AD3020" s="91">
        <v>1.4</v>
      </c>
      <c r="AE3020" s="91">
        <v>1.4</v>
      </c>
      <c r="AF3020" s="91">
        <v>1.4</v>
      </c>
      <c r="AG3020" s="91">
        <v>1.37</v>
      </c>
      <c r="AH3020" s="91">
        <v>1.4</v>
      </c>
      <c r="AI3020" s="91">
        <v>1.41</v>
      </c>
      <c r="AJ3020" s="91">
        <v>1.42</v>
      </c>
      <c r="AK3020" s="91">
        <v>1.42</v>
      </c>
    </row>
    <row r="3021" spans="1:37" s="91" customFormat="1" x14ac:dyDescent="0.3">
      <c r="A3021" s="91" t="str">
        <f t="shared" si="74"/>
        <v>SDGbaseTRAv2_UrbAS_IRTv3PQXcsequ</v>
      </c>
      <c r="B3021" s="92" t="s">
        <v>221</v>
      </c>
      <c r="C3021" s="93" t="s">
        <v>287</v>
      </c>
      <c r="D3021" s="94" t="s">
        <v>120</v>
      </c>
      <c r="E3021" s="91" t="s">
        <v>112</v>
      </c>
      <c r="F3021" s="91">
        <v>1.1499999999999999</v>
      </c>
      <c r="G3021" s="91">
        <v>1.17</v>
      </c>
      <c r="H3021" s="91">
        <v>1.18</v>
      </c>
      <c r="I3021" s="91">
        <v>1.18</v>
      </c>
      <c r="J3021" s="91">
        <v>1.19</v>
      </c>
      <c r="K3021" s="91">
        <v>1.19</v>
      </c>
      <c r="L3021" s="91">
        <v>1.19</v>
      </c>
      <c r="M3021" s="91">
        <v>1.19</v>
      </c>
      <c r="N3021" s="91">
        <v>1.2</v>
      </c>
      <c r="O3021" s="91">
        <v>1.21</v>
      </c>
      <c r="P3021" s="91">
        <v>1.22</v>
      </c>
      <c r="Q3021" s="91">
        <v>1.22</v>
      </c>
      <c r="R3021" s="91">
        <v>1.23</v>
      </c>
      <c r="S3021" s="91">
        <v>1.23</v>
      </c>
      <c r="T3021" s="91">
        <v>1.23</v>
      </c>
      <c r="U3021" s="91">
        <v>1.23</v>
      </c>
      <c r="V3021" s="91">
        <v>1.23</v>
      </c>
      <c r="W3021" s="91">
        <v>1.24</v>
      </c>
      <c r="X3021" s="91">
        <v>1.24</v>
      </c>
      <c r="Y3021" s="91">
        <v>1.24</v>
      </c>
      <c r="Z3021" s="91">
        <v>1.24</v>
      </c>
      <c r="AA3021" s="91">
        <v>1.25</v>
      </c>
      <c r="AB3021" s="91">
        <v>1.26</v>
      </c>
      <c r="AC3021" s="91">
        <v>1.27</v>
      </c>
      <c r="AD3021" s="91">
        <v>1.28</v>
      </c>
      <c r="AE3021" s="91">
        <v>1.28</v>
      </c>
      <c r="AF3021" s="91">
        <v>1.27</v>
      </c>
      <c r="AG3021" s="91">
        <v>1.27</v>
      </c>
      <c r="AH3021" s="91">
        <v>1.28</v>
      </c>
      <c r="AI3021" s="91">
        <v>1.29</v>
      </c>
      <c r="AJ3021" s="91">
        <v>1.3</v>
      </c>
      <c r="AK3021" s="91">
        <v>1.3</v>
      </c>
    </row>
    <row r="3022" spans="1:37" s="91" customFormat="1" x14ac:dyDescent="0.3">
      <c r="A3022" s="91" t="str">
        <f t="shared" si="74"/>
        <v>SDGbaseTRAv2_UrbAS_IRTv3PQXcvehi</v>
      </c>
      <c r="B3022" s="92" t="s">
        <v>221</v>
      </c>
      <c r="C3022" s="93" t="s">
        <v>287</v>
      </c>
      <c r="D3022" s="94" t="s">
        <v>120</v>
      </c>
      <c r="E3022" s="91" t="s">
        <v>113</v>
      </c>
      <c r="F3022" s="91">
        <v>1.27</v>
      </c>
      <c r="G3022" s="91">
        <v>1.29</v>
      </c>
      <c r="H3022" s="91">
        <v>1.31</v>
      </c>
      <c r="I3022" s="91">
        <v>1.32</v>
      </c>
      <c r="J3022" s="91">
        <v>1.33</v>
      </c>
      <c r="K3022" s="91">
        <v>1.33</v>
      </c>
      <c r="L3022" s="91">
        <v>1.34</v>
      </c>
      <c r="M3022" s="91">
        <v>1.33</v>
      </c>
      <c r="N3022" s="91">
        <v>1.33</v>
      </c>
      <c r="O3022" s="91">
        <v>1.32</v>
      </c>
      <c r="P3022" s="91">
        <v>1.33</v>
      </c>
      <c r="Q3022" s="91">
        <v>1.33</v>
      </c>
      <c r="R3022" s="91">
        <v>1.33</v>
      </c>
      <c r="S3022" s="91">
        <v>1.34</v>
      </c>
      <c r="T3022" s="91">
        <v>1.34</v>
      </c>
      <c r="U3022" s="91">
        <v>1.34</v>
      </c>
      <c r="V3022" s="91">
        <v>1.34</v>
      </c>
      <c r="W3022" s="91">
        <v>1.34</v>
      </c>
      <c r="X3022" s="91">
        <v>1.35</v>
      </c>
      <c r="Y3022" s="91">
        <v>1.38</v>
      </c>
      <c r="Z3022" s="91">
        <v>1.43</v>
      </c>
      <c r="AA3022" s="91">
        <v>1.48</v>
      </c>
      <c r="AB3022" s="91">
        <v>1.5</v>
      </c>
      <c r="AC3022" s="91">
        <v>1.52</v>
      </c>
      <c r="AD3022" s="91">
        <v>1.53</v>
      </c>
      <c r="AE3022" s="91">
        <v>1.53</v>
      </c>
      <c r="AF3022" s="91">
        <v>1.53</v>
      </c>
      <c r="AG3022" s="91">
        <v>1.51</v>
      </c>
      <c r="AH3022" s="91">
        <v>1.54</v>
      </c>
      <c r="AI3022" s="91">
        <v>1.57</v>
      </c>
      <c r="AJ3022" s="91">
        <v>1.58</v>
      </c>
      <c r="AK3022" s="91">
        <v>1.59</v>
      </c>
    </row>
    <row r="3023" spans="1:37" s="91" customFormat="1" x14ac:dyDescent="0.3">
      <c r="A3023" s="91" t="str">
        <f t="shared" si="74"/>
        <v>SDGbaseTRAv2_UrbAS_IRTv3PQXctequ</v>
      </c>
      <c r="B3023" s="92" t="s">
        <v>221</v>
      </c>
      <c r="C3023" s="93" t="s">
        <v>287</v>
      </c>
      <c r="D3023" s="94" t="s">
        <v>120</v>
      </c>
      <c r="E3023" s="91" t="s">
        <v>114</v>
      </c>
      <c r="F3023" s="91">
        <v>1.08</v>
      </c>
      <c r="G3023" s="91">
        <v>1.1399999999999999</v>
      </c>
      <c r="H3023" s="91">
        <v>1.1499999999999999</v>
      </c>
      <c r="I3023" s="91">
        <v>1.1599999999999999</v>
      </c>
      <c r="J3023" s="91">
        <v>1.17</v>
      </c>
      <c r="K3023" s="91">
        <v>1.18</v>
      </c>
      <c r="L3023" s="91">
        <v>1.18</v>
      </c>
      <c r="M3023" s="91">
        <v>1.17</v>
      </c>
      <c r="N3023" s="91">
        <v>1.1599999999999999</v>
      </c>
      <c r="O3023" s="91">
        <v>1.1499999999999999</v>
      </c>
      <c r="P3023" s="91">
        <v>1.1399999999999999</v>
      </c>
      <c r="Q3023" s="91">
        <v>1.1399999999999999</v>
      </c>
      <c r="R3023" s="91">
        <v>1.1499999999999999</v>
      </c>
      <c r="S3023" s="91">
        <v>1.1599999999999999</v>
      </c>
      <c r="T3023" s="91">
        <v>1.1599999999999999</v>
      </c>
      <c r="U3023" s="91">
        <v>1.1599999999999999</v>
      </c>
      <c r="V3023" s="91">
        <v>1.1599999999999999</v>
      </c>
      <c r="W3023" s="91">
        <v>1.1599999999999999</v>
      </c>
      <c r="X3023" s="91">
        <v>1.17</v>
      </c>
      <c r="Y3023" s="91">
        <v>1.18</v>
      </c>
      <c r="Z3023" s="91">
        <v>1.21</v>
      </c>
      <c r="AA3023" s="91">
        <v>1.23</v>
      </c>
      <c r="AB3023" s="91">
        <v>1.25</v>
      </c>
      <c r="AC3023" s="91">
        <v>1.27</v>
      </c>
      <c r="AD3023" s="91">
        <v>1.27</v>
      </c>
      <c r="AE3023" s="91">
        <v>1.27</v>
      </c>
      <c r="AF3023" s="91">
        <v>1.27</v>
      </c>
      <c r="AG3023" s="91">
        <v>1.25</v>
      </c>
      <c r="AH3023" s="91">
        <v>1.29</v>
      </c>
      <c r="AI3023" s="91">
        <v>1.33</v>
      </c>
      <c r="AJ3023" s="91">
        <v>1.34</v>
      </c>
      <c r="AK3023" s="91">
        <v>1.36</v>
      </c>
    </row>
    <row r="3024" spans="1:37" s="91" customFormat="1" x14ac:dyDescent="0.3">
      <c r="A3024" s="91" t="str">
        <f t="shared" si="74"/>
        <v>SDGbaseTRAv2_UrbAS_IRTv3PQXcfurn</v>
      </c>
      <c r="B3024" s="92" t="s">
        <v>221</v>
      </c>
      <c r="C3024" s="93" t="s">
        <v>287</v>
      </c>
      <c r="D3024" s="94" t="s">
        <v>120</v>
      </c>
      <c r="E3024" s="91" t="s">
        <v>115</v>
      </c>
      <c r="F3024" s="91">
        <v>1.32</v>
      </c>
      <c r="G3024" s="91">
        <v>1.37</v>
      </c>
      <c r="H3024" s="91">
        <v>1.37</v>
      </c>
      <c r="I3024" s="91">
        <v>1.37</v>
      </c>
      <c r="J3024" s="91">
        <v>1.37</v>
      </c>
      <c r="K3024" s="91">
        <v>1.37</v>
      </c>
      <c r="L3024" s="91">
        <v>1.37</v>
      </c>
      <c r="M3024" s="91">
        <v>1.37</v>
      </c>
      <c r="N3024" s="91">
        <v>1.37</v>
      </c>
      <c r="O3024" s="91">
        <v>1.37</v>
      </c>
      <c r="P3024" s="91">
        <v>1.37</v>
      </c>
      <c r="Q3024" s="91">
        <v>1.37</v>
      </c>
      <c r="R3024" s="91">
        <v>1.37</v>
      </c>
      <c r="S3024" s="91">
        <v>1.37</v>
      </c>
      <c r="T3024" s="91">
        <v>1.38</v>
      </c>
      <c r="U3024" s="91">
        <v>1.38</v>
      </c>
      <c r="V3024" s="91">
        <v>1.38</v>
      </c>
      <c r="W3024" s="91">
        <v>1.38</v>
      </c>
      <c r="X3024" s="91">
        <v>1.39</v>
      </c>
      <c r="Y3024" s="91">
        <v>1.39</v>
      </c>
      <c r="Z3024" s="91">
        <v>1.4</v>
      </c>
      <c r="AA3024" s="91">
        <v>1.41</v>
      </c>
      <c r="AB3024" s="91">
        <v>1.4</v>
      </c>
      <c r="AC3024" s="91">
        <v>1.4</v>
      </c>
      <c r="AD3024" s="91">
        <v>1.4</v>
      </c>
      <c r="AE3024" s="91">
        <v>1.4</v>
      </c>
      <c r="AF3024" s="91">
        <v>1.41</v>
      </c>
      <c r="AG3024" s="91">
        <v>1.4</v>
      </c>
      <c r="AH3024" s="91">
        <v>1.39</v>
      </c>
      <c r="AI3024" s="91">
        <v>1.38</v>
      </c>
      <c r="AJ3024" s="91">
        <v>1.38</v>
      </c>
      <c r="AK3024" s="91">
        <v>1.38</v>
      </c>
    </row>
    <row r="3025" spans="1:37" s="91" customFormat="1" x14ac:dyDescent="0.3">
      <c r="A3025" s="91" t="str">
        <f t="shared" si="74"/>
        <v>SDGbaseTRAv2_UrbAS_IRTv3PQXcoman</v>
      </c>
      <c r="B3025" s="92" t="s">
        <v>221</v>
      </c>
      <c r="C3025" s="93" t="s">
        <v>287</v>
      </c>
      <c r="D3025" s="94" t="s">
        <v>120</v>
      </c>
      <c r="E3025" s="91" t="s">
        <v>116</v>
      </c>
      <c r="F3025" s="91">
        <v>1.2</v>
      </c>
      <c r="G3025" s="91">
        <v>1.25</v>
      </c>
      <c r="H3025" s="91">
        <v>1.25</v>
      </c>
      <c r="I3025" s="91">
        <v>1.24</v>
      </c>
      <c r="J3025" s="91">
        <v>1.23</v>
      </c>
      <c r="K3025" s="91">
        <v>1.23</v>
      </c>
      <c r="L3025" s="91">
        <v>1.23</v>
      </c>
      <c r="M3025" s="91">
        <v>1.23</v>
      </c>
      <c r="N3025" s="91">
        <v>1.23</v>
      </c>
      <c r="O3025" s="91">
        <v>1.25</v>
      </c>
      <c r="P3025" s="91">
        <v>1.24</v>
      </c>
      <c r="Q3025" s="91">
        <v>1.23</v>
      </c>
      <c r="R3025" s="91">
        <v>1.23</v>
      </c>
      <c r="S3025" s="91">
        <v>1.23</v>
      </c>
      <c r="T3025" s="91">
        <v>1.23</v>
      </c>
      <c r="U3025" s="91">
        <v>1.23</v>
      </c>
      <c r="V3025" s="91">
        <v>1.23</v>
      </c>
      <c r="W3025" s="91">
        <v>1.23</v>
      </c>
      <c r="X3025" s="91">
        <v>1.23</v>
      </c>
      <c r="Y3025" s="91">
        <v>1.23</v>
      </c>
      <c r="Z3025" s="91">
        <v>1.23</v>
      </c>
      <c r="AA3025" s="91">
        <v>1.23</v>
      </c>
      <c r="AB3025" s="91">
        <v>1.23</v>
      </c>
      <c r="AC3025" s="91">
        <v>1.23</v>
      </c>
      <c r="AD3025" s="91">
        <v>1.24</v>
      </c>
      <c r="AE3025" s="91">
        <v>1.24</v>
      </c>
      <c r="AF3025" s="91">
        <v>1.24</v>
      </c>
      <c r="AG3025" s="91">
        <v>1.25</v>
      </c>
      <c r="AH3025" s="91">
        <v>1.25</v>
      </c>
      <c r="AI3025" s="91">
        <v>1.26</v>
      </c>
      <c r="AJ3025" s="91">
        <v>1.27</v>
      </c>
      <c r="AK3025" s="91">
        <v>1.28</v>
      </c>
    </row>
    <row r="3026" spans="1:37" s="91" customFormat="1" x14ac:dyDescent="0.3">
      <c r="A3026" s="91" t="str">
        <f t="shared" si="74"/>
        <v>SDGbaseTRAv2_UrbAS_IRTv3PQXcelec</v>
      </c>
      <c r="B3026" s="92" t="s">
        <v>221</v>
      </c>
      <c r="C3026" s="93" t="s">
        <v>287</v>
      </c>
      <c r="D3026" s="94" t="s">
        <v>120</v>
      </c>
      <c r="E3026" s="91" t="s">
        <v>172</v>
      </c>
      <c r="F3026" s="91">
        <v>0.36</v>
      </c>
      <c r="G3026" s="91">
        <v>0.36</v>
      </c>
      <c r="H3026" s="91">
        <v>0.33</v>
      </c>
      <c r="I3026" s="91">
        <v>0.33</v>
      </c>
      <c r="J3026" s="91">
        <v>0.34</v>
      </c>
      <c r="K3026" s="91">
        <v>0.34</v>
      </c>
      <c r="L3026" s="91">
        <v>0.34</v>
      </c>
      <c r="M3026" s="91">
        <v>0.34</v>
      </c>
      <c r="N3026" s="91">
        <v>0.33</v>
      </c>
      <c r="O3026" s="91">
        <v>0.33</v>
      </c>
      <c r="P3026" s="91">
        <v>0.33</v>
      </c>
      <c r="Q3026" s="91">
        <v>0.34</v>
      </c>
      <c r="R3026" s="91">
        <v>0.34</v>
      </c>
      <c r="S3026" s="91">
        <v>0.34</v>
      </c>
      <c r="T3026" s="91">
        <v>0.35</v>
      </c>
      <c r="U3026" s="91">
        <v>0.35</v>
      </c>
      <c r="V3026" s="91">
        <v>0.35</v>
      </c>
      <c r="W3026" s="91">
        <v>0.35</v>
      </c>
      <c r="X3026" s="91">
        <v>0.34</v>
      </c>
      <c r="Y3026" s="91">
        <v>0.35</v>
      </c>
      <c r="Z3026" s="91">
        <v>0.35</v>
      </c>
      <c r="AA3026" s="91">
        <v>0.34</v>
      </c>
      <c r="AB3026" s="91">
        <v>0.34</v>
      </c>
      <c r="AC3026" s="91">
        <v>0.35</v>
      </c>
      <c r="AD3026" s="91">
        <v>0.35</v>
      </c>
      <c r="AE3026" s="91">
        <v>0.36</v>
      </c>
      <c r="AF3026" s="91">
        <v>0.36</v>
      </c>
      <c r="AG3026" s="91">
        <v>0.38</v>
      </c>
      <c r="AH3026" s="91">
        <v>0.4</v>
      </c>
      <c r="AI3026" s="91">
        <v>0.42</v>
      </c>
      <c r="AJ3026" s="91">
        <v>0.44</v>
      </c>
      <c r="AK3026" s="91">
        <v>0.46</v>
      </c>
    </row>
    <row r="3027" spans="1:37" s="91" customFormat="1" x14ac:dyDescent="0.3">
      <c r="A3027" s="91" t="str">
        <f t="shared" si="74"/>
        <v>SDGbaseTRAv2_UrbAS_IRTv3PQXcwatr</v>
      </c>
      <c r="B3027" s="92" t="s">
        <v>221</v>
      </c>
      <c r="C3027" s="93" t="s">
        <v>287</v>
      </c>
      <c r="D3027" s="94" t="s">
        <v>120</v>
      </c>
      <c r="E3027" s="91" t="s">
        <v>173</v>
      </c>
      <c r="F3027" s="91">
        <v>1.05</v>
      </c>
      <c r="G3027" s="91">
        <v>0.94</v>
      </c>
      <c r="H3027" s="91">
        <v>0.95</v>
      </c>
      <c r="I3027" s="91">
        <v>0.96</v>
      </c>
      <c r="J3027" s="91">
        <v>0.96</v>
      </c>
      <c r="K3027" s="91">
        <v>0.97</v>
      </c>
      <c r="L3027" s="91">
        <v>0.97</v>
      </c>
      <c r="M3027" s="91">
        <v>0.97</v>
      </c>
      <c r="N3027" s="91">
        <v>0.97</v>
      </c>
      <c r="O3027" s="91">
        <v>0.97</v>
      </c>
      <c r="P3027" s="91">
        <v>0.97</v>
      </c>
      <c r="Q3027" s="91">
        <v>0.97</v>
      </c>
      <c r="R3027" s="91">
        <v>0.98</v>
      </c>
      <c r="S3027" s="91">
        <v>0.99</v>
      </c>
      <c r="T3027" s="91">
        <v>1</v>
      </c>
      <c r="U3027" s="91">
        <v>1</v>
      </c>
      <c r="V3027" s="91">
        <v>1</v>
      </c>
      <c r="W3027" s="91">
        <v>1</v>
      </c>
      <c r="X3027" s="91">
        <v>1.01</v>
      </c>
      <c r="Y3027" s="91">
        <v>1.01</v>
      </c>
      <c r="Z3027" s="91">
        <v>1</v>
      </c>
      <c r="AA3027" s="91">
        <v>0.99</v>
      </c>
      <c r="AB3027" s="91">
        <v>1</v>
      </c>
      <c r="AC3027" s="91">
        <v>1</v>
      </c>
      <c r="AD3027" s="91">
        <v>1.01</v>
      </c>
      <c r="AE3027" s="91">
        <v>1.01</v>
      </c>
      <c r="AF3027" s="91">
        <v>1.01</v>
      </c>
      <c r="AG3027" s="91">
        <v>1.02</v>
      </c>
      <c r="AH3027" s="91">
        <v>1.04</v>
      </c>
      <c r="AI3027" s="91">
        <v>1.05</v>
      </c>
      <c r="AJ3027" s="91">
        <v>1.06</v>
      </c>
      <c r="AK3027" s="91">
        <v>1.06</v>
      </c>
    </row>
    <row r="3028" spans="1:37" s="91" customFormat="1" x14ac:dyDescent="0.3">
      <c r="A3028" s="91" t="str">
        <f t="shared" si="74"/>
        <v>SDGbaseTRAv2_UrbAS_IRTv3PQXccons</v>
      </c>
      <c r="B3028" s="92" t="s">
        <v>221</v>
      </c>
      <c r="C3028" s="93" t="s">
        <v>287</v>
      </c>
      <c r="D3028" s="94" t="s">
        <v>120</v>
      </c>
      <c r="E3028" s="91" t="s">
        <v>117</v>
      </c>
      <c r="F3028" s="91">
        <v>1.01</v>
      </c>
      <c r="G3028" s="91">
        <v>1.07</v>
      </c>
      <c r="H3028" s="91">
        <v>1.06</v>
      </c>
      <c r="I3028" s="91">
        <v>1.07</v>
      </c>
      <c r="J3028" s="91">
        <v>1.07</v>
      </c>
      <c r="K3028" s="91">
        <v>1.06</v>
      </c>
      <c r="L3028" s="91">
        <v>1.06</v>
      </c>
      <c r="M3028" s="91">
        <v>1.06</v>
      </c>
      <c r="N3028" s="91">
        <v>1.06</v>
      </c>
      <c r="O3028" s="91">
        <v>1.05</v>
      </c>
      <c r="P3028" s="91">
        <v>1.05</v>
      </c>
      <c r="Q3028" s="91">
        <v>1.05</v>
      </c>
      <c r="R3028" s="91">
        <v>1.05</v>
      </c>
      <c r="S3028" s="91">
        <v>1.05</v>
      </c>
      <c r="T3028" s="91">
        <v>1.05</v>
      </c>
      <c r="U3028" s="91">
        <v>1.06</v>
      </c>
      <c r="V3028" s="91">
        <v>1.06</v>
      </c>
      <c r="W3028" s="91">
        <v>1.06</v>
      </c>
      <c r="X3028" s="91">
        <v>1.06</v>
      </c>
      <c r="Y3028" s="91">
        <v>1.06</v>
      </c>
      <c r="Z3028" s="91">
        <v>1.08</v>
      </c>
      <c r="AA3028" s="91">
        <v>1.0900000000000001</v>
      </c>
      <c r="AB3028" s="91">
        <v>1.08</v>
      </c>
      <c r="AC3028" s="91">
        <v>1.07</v>
      </c>
      <c r="AD3028" s="91">
        <v>1.07</v>
      </c>
      <c r="AE3028" s="91">
        <v>1.08</v>
      </c>
      <c r="AF3028" s="91">
        <v>1.08</v>
      </c>
      <c r="AG3028" s="91">
        <v>1.07</v>
      </c>
      <c r="AH3028" s="91">
        <v>1.07</v>
      </c>
      <c r="AI3028" s="91">
        <v>1.07</v>
      </c>
      <c r="AJ3028" s="91">
        <v>1.07</v>
      </c>
      <c r="AK3028" s="91">
        <v>1.07</v>
      </c>
    </row>
    <row r="3029" spans="1:37" s="91" customFormat="1" x14ac:dyDescent="0.3">
      <c r="A3029" s="91" t="str">
        <f t="shared" si="74"/>
        <v>SDGbaseTRAv2_UrbAS_IRTv3PQXctrad</v>
      </c>
      <c r="B3029" s="92" t="s">
        <v>221</v>
      </c>
      <c r="C3029" s="93" t="s">
        <v>287</v>
      </c>
      <c r="D3029" s="94" t="s">
        <v>120</v>
      </c>
      <c r="E3029" s="91" t="s">
        <v>174</v>
      </c>
      <c r="F3029" s="91">
        <v>1</v>
      </c>
      <c r="G3029" s="91">
        <v>1.01</v>
      </c>
      <c r="H3029" s="91">
        <v>1.01</v>
      </c>
      <c r="I3029" s="91">
        <v>1.02</v>
      </c>
      <c r="J3029" s="91">
        <v>1.01</v>
      </c>
      <c r="K3029" s="91">
        <v>1.01</v>
      </c>
      <c r="L3029" s="91">
        <v>1.01</v>
      </c>
      <c r="M3029" s="91">
        <v>1.01</v>
      </c>
      <c r="N3029" s="91">
        <v>1.01</v>
      </c>
      <c r="O3029" s="91">
        <v>0.99</v>
      </c>
      <c r="P3029" s="91">
        <v>0.99</v>
      </c>
      <c r="Q3029" s="91">
        <v>1</v>
      </c>
      <c r="R3029" s="91">
        <v>1</v>
      </c>
      <c r="S3029" s="91">
        <v>1.01</v>
      </c>
      <c r="T3029" s="91">
        <v>1.02</v>
      </c>
      <c r="U3029" s="91">
        <v>1.02</v>
      </c>
      <c r="V3029" s="91">
        <v>1.03</v>
      </c>
      <c r="W3029" s="91">
        <v>1.03</v>
      </c>
      <c r="X3029" s="91">
        <v>1.03</v>
      </c>
      <c r="Y3029" s="91">
        <v>1.03</v>
      </c>
      <c r="Z3029" s="91">
        <v>1.02</v>
      </c>
      <c r="AA3029" s="91">
        <v>1.01</v>
      </c>
      <c r="AB3029" s="91">
        <v>1.01</v>
      </c>
      <c r="AC3029" s="91">
        <v>1.01</v>
      </c>
      <c r="AD3029" s="91">
        <v>1.01</v>
      </c>
      <c r="AE3029" s="91">
        <v>1.01</v>
      </c>
      <c r="AF3029" s="91">
        <v>1.01</v>
      </c>
      <c r="AG3029" s="91">
        <v>1.02</v>
      </c>
      <c r="AH3029" s="91">
        <v>1.01</v>
      </c>
      <c r="AI3029" s="91">
        <v>1</v>
      </c>
      <c r="AJ3029" s="91">
        <v>1</v>
      </c>
      <c r="AK3029" s="91">
        <v>1</v>
      </c>
    </row>
    <row r="3030" spans="1:37" s="91" customFormat="1" x14ac:dyDescent="0.3">
      <c r="A3030" s="91" t="str">
        <f t="shared" si="74"/>
        <v>SDGbaseTRAv2_UrbAS_IRTv3PQXchotl</v>
      </c>
      <c r="B3030" s="92" t="s">
        <v>221</v>
      </c>
      <c r="C3030" s="93" t="s">
        <v>287</v>
      </c>
      <c r="D3030" s="94" t="s">
        <v>120</v>
      </c>
      <c r="E3030" s="91" t="s">
        <v>175</v>
      </c>
      <c r="F3030" s="91">
        <v>1.08</v>
      </c>
      <c r="G3030" s="91">
        <v>1.08</v>
      </c>
      <c r="H3030" s="91">
        <v>1.08</v>
      </c>
      <c r="I3030" s="91">
        <v>1.07</v>
      </c>
      <c r="J3030" s="91">
        <v>1.07</v>
      </c>
      <c r="K3030" s="91">
        <v>1.07</v>
      </c>
      <c r="L3030" s="91">
        <v>1.07</v>
      </c>
      <c r="M3030" s="91">
        <v>1.07</v>
      </c>
      <c r="N3030" s="91">
        <v>1.07</v>
      </c>
      <c r="O3030" s="91">
        <v>1.08</v>
      </c>
      <c r="P3030" s="91">
        <v>1.08</v>
      </c>
      <c r="Q3030" s="91">
        <v>1.08</v>
      </c>
      <c r="R3030" s="91">
        <v>1.08</v>
      </c>
      <c r="S3030" s="91">
        <v>1.0900000000000001</v>
      </c>
      <c r="T3030" s="91">
        <v>1.0900000000000001</v>
      </c>
      <c r="U3030" s="91">
        <v>1.0900000000000001</v>
      </c>
      <c r="V3030" s="91">
        <v>1.1000000000000001</v>
      </c>
      <c r="W3030" s="91">
        <v>1.1000000000000001</v>
      </c>
      <c r="X3030" s="91">
        <v>1.1000000000000001</v>
      </c>
      <c r="Y3030" s="91">
        <v>1.1100000000000001</v>
      </c>
      <c r="Z3030" s="91">
        <v>1.1000000000000001</v>
      </c>
      <c r="AA3030" s="91">
        <v>1.1000000000000001</v>
      </c>
      <c r="AB3030" s="91">
        <v>1.1000000000000001</v>
      </c>
      <c r="AC3030" s="91">
        <v>1.1000000000000001</v>
      </c>
      <c r="AD3030" s="91">
        <v>1.1000000000000001</v>
      </c>
      <c r="AE3030" s="91">
        <v>1.1000000000000001</v>
      </c>
      <c r="AF3030" s="91">
        <v>1.1000000000000001</v>
      </c>
      <c r="AG3030" s="91">
        <v>1.1100000000000001</v>
      </c>
      <c r="AH3030" s="91">
        <v>1.1100000000000001</v>
      </c>
      <c r="AI3030" s="91">
        <v>1.1100000000000001</v>
      </c>
      <c r="AJ3030" s="91">
        <v>1.1000000000000001</v>
      </c>
      <c r="AK3030" s="91">
        <v>1.1000000000000001</v>
      </c>
    </row>
    <row r="3031" spans="1:37" s="91" customFormat="1" x14ac:dyDescent="0.3">
      <c r="A3031" s="91" t="str">
        <f t="shared" si="74"/>
        <v>SDGbaseTRAv2_UrbAS_IRTv3PQXcptrp-l</v>
      </c>
      <c r="B3031" s="92" t="s">
        <v>221</v>
      </c>
      <c r="C3031" s="93" t="s">
        <v>287</v>
      </c>
      <c r="D3031" s="94" t="s">
        <v>120</v>
      </c>
      <c r="E3031" s="91" t="s">
        <v>176</v>
      </c>
      <c r="F3031" s="91">
        <v>0.95</v>
      </c>
      <c r="G3031" s="91">
        <v>0.95</v>
      </c>
      <c r="H3031" s="91">
        <v>0.95</v>
      </c>
      <c r="I3031" s="91">
        <v>0.95</v>
      </c>
      <c r="J3031" s="91">
        <v>0.95</v>
      </c>
      <c r="K3031" s="91">
        <v>0.95</v>
      </c>
      <c r="L3031" s="91">
        <v>0.95</v>
      </c>
      <c r="M3031" s="91">
        <v>0.95</v>
      </c>
      <c r="N3031" s="91">
        <v>0.95</v>
      </c>
      <c r="O3031" s="91">
        <v>0.95</v>
      </c>
      <c r="P3031" s="91">
        <v>0.94</v>
      </c>
      <c r="Q3031" s="91">
        <v>0.94</v>
      </c>
      <c r="R3031" s="91">
        <v>0.93</v>
      </c>
      <c r="S3031" s="91">
        <v>0.93</v>
      </c>
      <c r="T3031" s="91">
        <v>0.92</v>
      </c>
      <c r="U3031" s="91">
        <v>0.91</v>
      </c>
      <c r="V3031" s="91">
        <v>0.9</v>
      </c>
      <c r="W3031" s="91">
        <v>0.9</v>
      </c>
      <c r="X3031" s="91">
        <v>0.89</v>
      </c>
      <c r="Y3031" s="91">
        <v>0.88</v>
      </c>
      <c r="Z3031" s="91">
        <v>0.87</v>
      </c>
      <c r="AA3031" s="91">
        <v>0.86</v>
      </c>
      <c r="AB3031" s="91">
        <v>0.85</v>
      </c>
      <c r="AC3031" s="91">
        <v>0.84</v>
      </c>
      <c r="AD3031" s="91">
        <v>0.84</v>
      </c>
      <c r="AE3031" s="91">
        <v>0.83</v>
      </c>
      <c r="AF3031" s="91">
        <v>0.83</v>
      </c>
      <c r="AG3031" s="91">
        <v>0.83</v>
      </c>
      <c r="AH3031" s="91">
        <v>0.83</v>
      </c>
      <c r="AI3031" s="91">
        <v>0.83</v>
      </c>
      <c r="AJ3031" s="91">
        <v>0.83</v>
      </c>
      <c r="AK3031" s="91">
        <v>0.84</v>
      </c>
    </row>
    <row r="3032" spans="1:37" s="91" customFormat="1" x14ac:dyDescent="0.3">
      <c r="A3032" s="91" t="str">
        <f t="shared" si="74"/>
        <v>SDGbaseTRAv2_UrbAS_IRTv3PQXcftrp-l</v>
      </c>
      <c r="B3032" s="92" t="s">
        <v>221</v>
      </c>
      <c r="C3032" s="93" t="s">
        <v>287</v>
      </c>
      <c r="D3032" s="94" t="s">
        <v>120</v>
      </c>
      <c r="E3032" s="91" t="s">
        <v>177</v>
      </c>
      <c r="F3032" s="91">
        <v>1</v>
      </c>
      <c r="G3032" s="91">
        <v>0.98</v>
      </c>
      <c r="H3032" s="91">
        <v>0.98</v>
      </c>
      <c r="I3032" s="91">
        <v>1</v>
      </c>
      <c r="J3032" s="91">
        <v>1.02</v>
      </c>
      <c r="K3032" s="91">
        <v>1</v>
      </c>
      <c r="L3032" s="91">
        <v>0.99</v>
      </c>
      <c r="M3032" s="91">
        <v>0.99</v>
      </c>
      <c r="N3032" s="91">
        <v>0.99</v>
      </c>
      <c r="O3032" s="91">
        <v>0.98</v>
      </c>
      <c r="P3032" s="91">
        <v>0.97</v>
      </c>
      <c r="Q3032" s="91">
        <v>0.97</v>
      </c>
      <c r="R3032" s="91">
        <v>0.93</v>
      </c>
      <c r="S3032" s="91">
        <v>0.9</v>
      </c>
      <c r="T3032" s="91">
        <v>0.88</v>
      </c>
      <c r="U3032" s="91">
        <v>0.86</v>
      </c>
      <c r="V3032" s="91">
        <v>0.85</v>
      </c>
      <c r="W3032" s="91">
        <v>0.84</v>
      </c>
      <c r="X3032" s="91">
        <v>0.82</v>
      </c>
      <c r="Y3032" s="91">
        <v>0.81</v>
      </c>
      <c r="Z3032" s="91">
        <v>0.83</v>
      </c>
      <c r="AA3032" s="91">
        <v>0.87</v>
      </c>
      <c r="AB3032" s="91">
        <v>0.84</v>
      </c>
      <c r="AC3032" s="91">
        <v>0.82</v>
      </c>
      <c r="AD3032" s="91">
        <v>0.82</v>
      </c>
      <c r="AE3032" s="91">
        <v>0.81</v>
      </c>
      <c r="AF3032" s="91">
        <v>0.81</v>
      </c>
      <c r="AG3032" s="91">
        <v>0.75</v>
      </c>
      <c r="AH3032" s="91">
        <v>0.75</v>
      </c>
      <c r="AI3032" s="91">
        <v>0.75</v>
      </c>
      <c r="AJ3032" s="91">
        <v>0.75</v>
      </c>
      <c r="AK3032" s="91">
        <v>0.75</v>
      </c>
    </row>
    <row r="3033" spans="1:37" s="91" customFormat="1" x14ac:dyDescent="0.3">
      <c r="A3033" s="91" t="str">
        <f t="shared" si="74"/>
        <v>SDGbaseTRAv2_UrbAS_IRTv3PQXcptrp-o</v>
      </c>
      <c r="B3033" s="92" t="s">
        <v>221</v>
      </c>
      <c r="C3033" s="93" t="s">
        <v>287</v>
      </c>
      <c r="D3033" s="94" t="s">
        <v>120</v>
      </c>
      <c r="E3033" s="91" t="s">
        <v>178</v>
      </c>
      <c r="F3033" s="91">
        <v>0.95</v>
      </c>
      <c r="G3033" s="91">
        <v>0.94</v>
      </c>
      <c r="H3033" s="91">
        <v>0.91</v>
      </c>
      <c r="I3033" s="91">
        <v>0.89</v>
      </c>
      <c r="J3033" s="91">
        <v>0.88</v>
      </c>
      <c r="K3033" s="91">
        <v>0.87</v>
      </c>
      <c r="L3033" s="91">
        <v>0.86</v>
      </c>
      <c r="M3033" s="91">
        <v>0.86</v>
      </c>
      <c r="N3033" s="91">
        <v>0.85</v>
      </c>
      <c r="O3033" s="91">
        <v>0.87</v>
      </c>
      <c r="P3033" s="91">
        <v>0.87</v>
      </c>
      <c r="Q3033" s="91">
        <v>0.87</v>
      </c>
      <c r="R3033" s="91">
        <v>0.87</v>
      </c>
      <c r="S3033" s="91">
        <v>0.88</v>
      </c>
      <c r="T3033" s="91">
        <v>0.88</v>
      </c>
      <c r="U3033" s="91">
        <v>0.88</v>
      </c>
      <c r="V3033" s="91">
        <v>0.88</v>
      </c>
      <c r="W3033" s="91">
        <v>0.88</v>
      </c>
      <c r="X3033" s="91">
        <v>0.88</v>
      </c>
      <c r="Y3033" s="91">
        <v>0.88</v>
      </c>
      <c r="Z3033" s="91">
        <v>0.88</v>
      </c>
      <c r="AA3033" s="91">
        <v>0.89</v>
      </c>
      <c r="AB3033" s="91">
        <v>0.89</v>
      </c>
      <c r="AC3033" s="91">
        <v>0.89</v>
      </c>
      <c r="AD3033" s="91">
        <v>0.89</v>
      </c>
      <c r="AE3033" s="91">
        <v>0.89</v>
      </c>
      <c r="AF3033" s="91">
        <v>0.89</v>
      </c>
      <c r="AG3033" s="91">
        <v>0.89</v>
      </c>
      <c r="AH3033" s="91">
        <v>0.89</v>
      </c>
      <c r="AI3033" s="91">
        <v>0.89</v>
      </c>
      <c r="AJ3033" s="91">
        <v>0.89</v>
      </c>
      <c r="AK3033" s="91">
        <v>0.89</v>
      </c>
    </row>
    <row r="3034" spans="1:37" s="91" customFormat="1" x14ac:dyDescent="0.3">
      <c r="A3034" s="91" t="str">
        <f t="shared" si="74"/>
        <v>SDGbaseTRAv2_UrbAS_IRTv3PQXcftrp-o</v>
      </c>
      <c r="B3034" s="92" t="s">
        <v>221</v>
      </c>
      <c r="C3034" s="93" t="s">
        <v>287</v>
      </c>
      <c r="D3034" s="94" t="s">
        <v>120</v>
      </c>
      <c r="E3034" s="91" t="s">
        <v>179</v>
      </c>
      <c r="F3034" s="91">
        <v>0.97</v>
      </c>
      <c r="G3034" s="91">
        <v>0.94</v>
      </c>
      <c r="H3034" s="91">
        <v>0.92</v>
      </c>
      <c r="I3034" s="91">
        <v>0.9</v>
      </c>
      <c r="J3034" s="91">
        <v>0.88</v>
      </c>
      <c r="K3034" s="91">
        <v>0.87</v>
      </c>
      <c r="L3034" s="91">
        <v>0.87</v>
      </c>
      <c r="M3034" s="91">
        <v>0.87</v>
      </c>
      <c r="N3034" s="91">
        <v>0.87</v>
      </c>
      <c r="O3034" s="91">
        <v>0.89</v>
      </c>
      <c r="P3034" s="91">
        <v>0.89</v>
      </c>
      <c r="Q3034" s="91">
        <v>0.9</v>
      </c>
      <c r="R3034" s="91">
        <v>0.9</v>
      </c>
      <c r="S3034" s="91">
        <v>0.89</v>
      </c>
      <c r="T3034" s="91">
        <v>0.89</v>
      </c>
      <c r="U3034" s="91">
        <v>0.9</v>
      </c>
      <c r="V3034" s="91">
        <v>0.9</v>
      </c>
      <c r="W3034" s="91">
        <v>0.9</v>
      </c>
      <c r="X3034" s="91">
        <v>0.9</v>
      </c>
      <c r="Y3034" s="91">
        <v>0.9</v>
      </c>
      <c r="Z3034" s="91">
        <v>0.91</v>
      </c>
      <c r="AA3034" s="91">
        <v>0.91</v>
      </c>
      <c r="AB3034" s="91">
        <v>0.91</v>
      </c>
      <c r="AC3034" s="91">
        <v>0.91</v>
      </c>
      <c r="AD3034" s="91">
        <v>0.92</v>
      </c>
      <c r="AE3034" s="91">
        <v>0.92</v>
      </c>
      <c r="AF3034" s="91">
        <v>0.92</v>
      </c>
      <c r="AG3034" s="91">
        <v>0.91</v>
      </c>
      <c r="AH3034" s="91">
        <v>0.91</v>
      </c>
      <c r="AI3034" s="91">
        <v>0.91</v>
      </c>
      <c r="AJ3034" s="91">
        <v>0.91</v>
      </c>
      <c r="AK3034" s="91">
        <v>0.91</v>
      </c>
    </row>
    <row r="3035" spans="1:37" s="91" customFormat="1" x14ac:dyDescent="0.3">
      <c r="A3035" s="91" t="str">
        <f t="shared" si="74"/>
        <v>SDGbaseTRAv2_UrbAS_IRTv3PQXcprtr</v>
      </c>
      <c r="B3035" s="92" t="s">
        <v>221</v>
      </c>
      <c r="C3035" s="93" t="s">
        <v>287</v>
      </c>
      <c r="D3035" s="94" t="s">
        <v>120</v>
      </c>
      <c r="E3035" s="91" t="s">
        <v>180</v>
      </c>
      <c r="F3035" s="91">
        <v>1</v>
      </c>
      <c r="G3035" s="91">
        <v>1.02</v>
      </c>
      <c r="H3035" s="91">
        <v>1.02</v>
      </c>
      <c r="I3035" s="91">
        <v>1.01</v>
      </c>
      <c r="J3035" s="91">
        <v>1</v>
      </c>
      <c r="K3035" s="91">
        <v>0.99</v>
      </c>
      <c r="L3035" s="91">
        <v>0.98</v>
      </c>
      <c r="M3035" s="91">
        <v>0.97</v>
      </c>
      <c r="N3035" s="91">
        <v>0.96</v>
      </c>
      <c r="O3035" s="91">
        <v>0.98</v>
      </c>
      <c r="P3035" s="91">
        <v>0.94</v>
      </c>
      <c r="Q3035" s="91">
        <v>0.89</v>
      </c>
      <c r="R3035" s="91">
        <v>0.83</v>
      </c>
      <c r="S3035" s="91">
        <v>0.78</v>
      </c>
      <c r="T3035" s="91">
        <v>0.73</v>
      </c>
      <c r="U3035" s="91">
        <v>0.68</v>
      </c>
      <c r="V3035" s="91">
        <v>0.64</v>
      </c>
      <c r="W3035" s="91">
        <v>0.6</v>
      </c>
      <c r="X3035" s="91">
        <v>0.55000000000000004</v>
      </c>
      <c r="Y3035" s="91">
        <v>0.51</v>
      </c>
      <c r="Z3035" s="91">
        <v>0.46</v>
      </c>
      <c r="AA3035" s="91">
        <v>0.42</v>
      </c>
      <c r="AB3035" s="91">
        <v>0.39</v>
      </c>
      <c r="AC3035" s="91">
        <v>0.37</v>
      </c>
      <c r="AD3035" s="91">
        <v>0.34</v>
      </c>
      <c r="AE3035" s="91">
        <v>0.32</v>
      </c>
      <c r="AF3035" s="91">
        <v>0.28999999999999998</v>
      </c>
      <c r="AG3035" s="91">
        <v>0.27</v>
      </c>
      <c r="AH3035" s="91">
        <v>0.26</v>
      </c>
      <c r="AI3035" s="91">
        <v>0.24</v>
      </c>
      <c r="AJ3035" s="91">
        <v>0.23</v>
      </c>
      <c r="AK3035" s="91">
        <v>0.21</v>
      </c>
    </row>
    <row r="3036" spans="1:37" s="91" customFormat="1" x14ac:dyDescent="0.3">
      <c r="A3036" s="91" t="str">
        <f t="shared" si="74"/>
        <v>SDGbaseTRAv2_UrbAS_IRTv3PQXctrps</v>
      </c>
      <c r="B3036" s="92" t="s">
        <v>221</v>
      </c>
      <c r="C3036" s="93" t="s">
        <v>287</v>
      </c>
      <c r="D3036" s="94" t="s">
        <v>120</v>
      </c>
      <c r="E3036" s="91" t="s">
        <v>181</v>
      </c>
      <c r="F3036" s="91">
        <v>1</v>
      </c>
      <c r="G3036" s="91">
        <v>1</v>
      </c>
      <c r="H3036" s="91">
        <v>1</v>
      </c>
      <c r="I3036" s="91">
        <v>1</v>
      </c>
      <c r="J3036" s="91">
        <v>1</v>
      </c>
      <c r="K3036" s="91">
        <v>1</v>
      </c>
      <c r="L3036" s="91">
        <v>1</v>
      </c>
      <c r="M3036" s="91">
        <v>1</v>
      </c>
      <c r="N3036" s="91">
        <v>1</v>
      </c>
      <c r="O3036" s="91">
        <v>0.99</v>
      </c>
      <c r="P3036" s="91">
        <v>0.99</v>
      </c>
      <c r="Q3036" s="91">
        <v>0.99</v>
      </c>
      <c r="R3036" s="91">
        <v>0.99</v>
      </c>
      <c r="S3036" s="91">
        <v>0.99</v>
      </c>
      <c r="T3036" s="91">
        <v>0.99</v>
      </c>
      <c r="U3036" s="91">
        <v>0.99</v>
      </c>
      <c r="V3036" s="91">
        <v>0.99</v>
      </c>
      <c r="W3036" s="91">
        <v>0.99</v>
      </c>
      <c r="X3036" s="91">
        <v>0.99</v>
      </c>
      <c r="Y3036" s="91">
        <v>0.99</v>
      </c>
      <c r="Z3036" s="91">
        <v>0.99</v>
      </c>
      <c r="AA3036" s="91">
        <v>0.99</v>
      </c>
      <c r="AB3036" s="91">
        <v>1</v>
      </c>
      <c r="AC3036" s="91">
        <v>1</v>
      </c>
      <c r="AD3036" s="91">
        <v>1.01</v>
      </c>
      <c r="AE3036" s="91">
        <v>1.01</v>
      </c>
      <c r="AF3036" s="91">
        <v>1.01</v>
      </c>
      <c r="AG3036" s="91">
        <v>1.01</v>
      </c>
      <c r="AH3036" s="91">
        <v>1.01</v>
      </c>
      <c r="AI3036" s="91">
        <v>1.01</v>
      </c>
      <c r="AJ3036" s="91">
        <v>1.01</v>
      </c>
      <c r="AK3036" s="91">
        <v>1.01</v>
      </c>
    </row>
    <row r="3037" spans="1:37" s="91" customFormat="1" x14ac:dyDescent="0.3">
      <c r="A3037" s="91" t="str">
        <f t="shared" si="74"/>
        <v>SDGbaseTRAv2_UrbAS_IRTv3PQXccomm</v>
      </c>
      <c r="B3037" s="92" t="s">
        <v>221</v>
      </c>
      <c r="C3037" s="93" t="s">
        <v>287</v>
      </c>
      <c r="D3037" s="94" t="s">
        <v>120</v>
      </c>
      <c r="E3037" s="91" t="s">
        <v>182</v>
      </c>
      <c r="F3037" s="91">
        <v>1</v>
      </c>
      <c r="G3037" s="91">
        <v>0.96</v>
      </c>
      <c r="H3037" s="91">
        <v>0.97</v>
      </c>
      <c r="I3037" s="91">
        <v>0.98</v>
      </c>
      <c r="J3037" s="91">
        <v>0.98</v>
      </c>
      <c r="K3037" s="91">
        <v>0.99</v>
      </c>
      <c r="L3037" s="91">
        <v>0.99</v>
      </c>
      <c r="M3037" s="91">
        <v>0.99</v>
      </c>
      <c r="N3037" s="91">
        <v>0.99</v>
      </c>
      <c r="O3037" s="91">
        <v>1</v>
      </c>
      <c r="P3037" s="91">
        <v>1</v>
      </c>
      <c r="Q3037" s="91">
        <v>1</v>
      </c>
      <c r="R3037" s="91">
        <v>1.01</v>
      </c>
      <c r="S3037" s="91">
        <v>1.01</v>
      </c>
      <c r="T3037" s="91">
        <v>1.01</v>
      </c>
      <c r="U3037" s="91">
        <v>1.01</v>
      </c>
      <c r="V3037" s="91">
        <v>1.02</v>
      </c>
      <c r="W3037" s="91">
        <v>1.02</v>
      </c>
      <c r="X3037" s="91">
        <v>1.02</v>
      </c>
      <c r="Y3037" s="91">
        <v>1.02</v>
      </c>
      <c r="Z3037" s="91">
        <v>1.02</v>
      </c>
      <c r="AA3037" s="91">
        <v>1.01</v>
      </c>
      <c r="AB3037" s="91">
        <v>1.01</v>
      </c>
      <c r="AC3037" s="91">
        <v>1.02</v>
      </c>
      <c r="AD3037" s="91">
        <v>1.02</v>
      </c>
      <c r="AE3037" s="91">
        <v>1.02</v>
      </c>
      <c r="AF3037" s="91">
        <v>1.02</v>
      </c>
      <c r="AG3037" s="91">
        <v>1.03</v>
      </c>
      <c r="AH3037" s="91">
        <v>1.03</v>
      </c>
      <c r="AI3037" s="91">
        <v>1.03</v>
      </c>
      <c r="AJ3037" s="91">
        <v>1.03</v>
      </c>
      <c r="AK3037" s="91">
        <v>1.03</v>
      </c>
    </row>
    <row r="3038" spans="1:37" s="91" customFormat="1" x14ac:dyDescent="0.3">
      <c r="A3038" s="91" t="str">
        <f t="shared" si="74"/>
        <v>SDGbaseTRAv2_UrbAS_IRTv3PQXcfsrv</v>
      </c>
      <c r="B3038" s="92" t="s">
        <v>221</v>
      </c>
      <c r="C3038" s="93" t="s">
        <v>287</v>
      </c>
      <c r="D3038" s="94" t="s">
        <v>120</v>
      </c>
      <c r="E3038" s="91" t="s">
        <v>183</v>
      </c>
      <c r="F3038" s="91">
        <v>1.04</v>
      </c>
      <c r="G3038" s="91">
        <v>1.01</v>
      </c>
      <c r="H3038" s="91">
        <v>1.02</v>
      </c>
      <c r="I3038" s="91">
        <v>1.01</v>
      </c>
      <c r="J3038" s="91">
        <v>1.01</v>
      </c>
      <c r="K3038" s="91">
        <v>1.01</v>
      </c>
      <c r="L3038" s="91">
        <v>1.02</v>
      </c>
      <c r="M3038" s="91">
        <v>1.02</v>
      </c>
      <c r="N3038" s="91">
        <v>1.02</v>
      </c>
      <c r="O3038" s="91">
        <v>1.02</v>
      </c>
      <c r="P3038" s="91">
        <v>1.02</v>
      </c>
      <c r="Q3038" s="91">
        <v>1.02</v>
      </c>
      <c r="R3038" s="91">
        <v>1.03</v>
      </c>
      <c r="S3038" s="91">
        <v>1.04</v>
      </c>
      <c r="T3038" s="91">
        <v>1.04</v>
      </c>
      <c r="U3038" s="91">
        <v>1.05</v>
      </c>
      <c r="V3038" s="91">
        <v>1.05</v>
      </c>
      <c r="W3038" s="91">
        <v>1.06</v>
      </c>
      <c r="X3038" s="91">
        <v>1.06</v>
      </c>
      <c r="Y3038" s="91">
        <v>1.06</v>
      </c>
      <c r="Z3038" s="91">
        <v>1.05</v>
      </c>
      <c r="AA3038" s="91">
        <v>1.04</v>
      </c>
      <c r="AB3038" s="91">
        <v>1.05</v>
      </c>
      <c r="AC3038" s="91">
        <v>1.05</v>
      </c>
      <c r="AD3038" s="91">
        <v>1.05</v>
      </c>
      <c r="AE3038" s="91">
        <v>1.05</v>
      </c>
      <c r="AF3038" s="91">
        <v>1.05</v>
      </c>
      <c r="AG3038" s="91">
        <v>1.06</v>
      </c>
      <c r="AH3038" s="91">
        <v>1.05</v>
      </c>
      <c r="AI3038" s="91">
        <v>1.05</v>
      </c>
      <c r="AJ3038" s="91">
        <v>1.04</v>
      </c>
      <c r="AK3038" s="91">
        <v>1.03</v>
      </c>
    </row>
    <row r="3039" spans="1:37" s="91" customFormat="1" x14ac:dyDescent="0.3">
      <c r="A3039" s="91" t="str">
        <f t="shared" si="74"/>
        <v>SDGbaseTRAv2_UrbAS_IRTv3PQXcbsrv</v>
      </c>
      <c r="B3039" s="92" t="s">
        <v>221</v>
      </c>
      <c r="C3039" s="93" t="s">
        <v>287</v>
      </c>
      <c r="D3039" s="94" t="s">
        <v>120</v>
      </c>
      <c r="E3039" s="91" t="s">
        <v>118</v>
      </c>
      <c r="F3039" s="91">
        <v>1.04</v>
      </c>
      <c r="G3039" s="91">
        <v>1.01</v>
      </c>
      <c r="H3039" s="91">
        <v>1.02</v>
      </c>
      <c r="I3039" s="91">
        <v>1.02</v>
      </c>
      <c r="J3039" s="91">
        <v>1.02</v>
      </c>
      <c r="K3039" s="91">
        <v>1.02</v>
      </c>
      <c r="L3039" s="91">
        <v>1.02</v>
      </c>
      <c r="M3039" s="91">
        <v>1.02</v>
      </c>
      <c r="N3039" s="91">
        <v>1.03</v>
      </c>
      <c r="O3039" s="91">
        <v>1.02</v>
      </c>
      <c r="P3039" s="91">
        <v>1.02</v>
      </c>
      <c r="Q3039" s="91">
        <v>1.03</v>
      </c>
      <c r="R3039" s="91">
        <v>1.03</v>
      </c>
      <c r="S3039" s="91">
        <v>1.03</v>
      </c>
      <c r="T3039" s="91">
        <v>1.04</v>
      </c>
      <c r="U3039" s="91">
        <v>1.04</v>
      </c>
      <c r="V3039" s="91">
        <v>1.04</v>
      </c>
      <c r="W3039" s="91">
        <v>1.04</v>
      </c>
      <c r="X3039" s="91">
        <v>1.05</v>
      </c>
      <c r="Y3039" s="91">
        <v>1.05</v>
      </c>
      <c r="Z3039" s="91">
        <v>1.04</v>
      </c>
      <c r="AA3039" s="91">
        <v>1.04</v>
      </c>
      <c r="AB3039" s="91">
        <v>1.04</v>
      </c>
      <c r="AC3039" s="91">
        <v>1.04</v>
      </c>
      <c r="AD3039" s="91">
        <v>1.04</v>
      </c>
      <c r="AE3039" s="91">
        <v>1.04</v>
      </c>
      <c r="AF3039" s="91">
        <v>1.04</v>
      </c>
      <c r="AG3039" s="91">
        <v>1.05</v>
      </c>
      <c r="AH3039" s="91">
        <v>1.05</v>
      </c>
      <c r="AI3039" s="91">
        <v>1.04</v>
      </c>
      <c r="AJ3039" s="91">
        <v>1.04</v>
      </c>
      <c r="AK3039" s="91">
        <v>1.04</v>
      </c>
    </row>
    <row r="3040" spans="1:37" s="91" customFormat="1" x14ac:dyDescent="0.3">
      <c r="A3040" s="91" t="str">
        <f t="shared" si="74"/>
        <v>SDGbaseTRAv2_UrbAS_IRTv3PQXcgsrv</v>
      </c>
      <c r="B3040" s="92" t="s">
        <v>221</v>
      </c>
      <c r="C3040" s="93" t="s">
        <v>287</v>
      </c>
      <c r="D3040" s="94" t="s">
        <v>120</v>
      </c>
      <c r="E3040" s="91" t="s">
        <v>184</v>
      </c>
      <c r="F3040" s="91">
        <v>1.02</v>
      </c>
      <c r="G3040" s="91">
        <v>1.03</v>
      </c>
      <c r="H3040" s="91">
        <v>1.04</v>
      </c>
      <c r="I3040" s="91">
        <v>1.06</v>
      </c>
      <c r="J3040" s="91">
        <v>1.0900000000000001</v>
      </c>
      <c r="K3040" s="91">
        <v>1.1000000000000001</v>
      </c>
      <c r="L3040" s="91">
        <v>1.1200000000000001</v>
      </c>
      <c r="M3040" s="91">
        <v>1.1299999999999999</v>
      </c>
      <c r="N3040" s="91">
        <v>1.1499999999999999</v>
      </c>
      <c r="O3040" s="91">
        <v>1.1599999999999999</v>
      </c>
      <c r="P3040" s="91">
        <v>1.18</v>
      </c>
      <c r="Q3040" s="91">
        <v>1.2</v>
      </c>
      <c r="R3040" s="91">
        <v>1.2</v>
      </c>
      <c r="S3040" s="91">
        <v>1.19</v>
      </c>
      <c r="T3040" s="91">
        <v>1.19</v>
      </c>
      <c r="U3040" s="91">
        <v>1.2</v>
      </c>
      <c r="V3040" s="91">
        <v>1.2</v>
      </c>
      <c r="W3040" s="91">
        <v>1.2</v>
      </c>
      <c r="X3040" s="91">
        <v>1.2</v>
      </c>
      <c r="Y3040" s="91">
        <v>1.2</v>
      </c>
      <c r="Z3040" s="91">
        <v>1.19</v>
      </c>
      <c r="AA3040" s="91">
        <v>1.19</v>
      </c>
      <c r="AB3040" s="91">
        <v>1.19</v>
      </c>
      <c r="AC3040" s="91">
        <v>1.19</v>
      </c>
      <c r="AD3040" s="91">
        <v>1.19</v>
      </c>
      <c r="AE3040" s="91">
        <v>1.19</v>
      </c>
      <c r="AF3040" s="91">
        <v>1.19</v>
      </c>
      <c r="AG3040" s="91">
        <v>1.19</v>
      </c>
      <c r="AH3040" s="91">
        <v>1.18</v>
      </c>
      <c r="AI3040" s="91">
        <v>1.1599999999999999</v>
      </c>
      <c r="AJ3040" s="91">
        <v>1.1499999999999999</v>
      </c>
      <c r="AK3040" s="91">
        <v>1.1399999999999999</v>
      </c>
    </row>
    <row r="3041" spans="1:37" s="91" customFormat="1" x14ac:dyDescent="0.3">
      <c r="A3041" s="91" t="str">
        <f t="shared" si="74"/>
        <v>SDGbaseTRAv2_UrbAS_IRTv3PQXcosrv</v>
      </c>
      <c r="B3041" s="92" t="s">
        <v>221</v>
      </c>
      <c r="C3041" s="93" t="s">
        <v>287</v>
      </c>
      <c r="D3041" s="94" t="s">
        <v>120</v>
      </c>
      <c r="E3041" s="91" t="s">
        <v>185</v>
      </c>
      <c r="F3041" s="91">
        <v>1.07</v>
      </c>
      <c r="G3041" s="91">
        <v>1.1499999999999999</v>
      </c>
      <c r="H3041" s="91">
        <v>1.1299999999999999</v>
      </c>
      <c r="I3041" s="91">
        <v>1.1200000000000001</v>
      </c>
      <c r="J3041" s="91">
        <v>1.1200000000000001</v>
      </c>
      <c r="K3041" s="91">
        <v>1.1200000000000001</v>
      </c>
      <c r="L3041" s="91">
        <v>1.1200000000000001</v>
      </c>
      <c r="M3041" s="91">
        <v>1.1200000000000001</v>
      </c>
      <c r="N3041" s="91">
        <v>1.1200000000000001</v>
      </c>
      <c r="O3041" s="91">
        <v>1.1100000000000001</v>
      </c>
      <c r="P3041" s="91">
        <v>1.1200000000000001</v>
      </c>
      <c r="Q3041" s="91">
        <v>1.1200000000000001</v>
      </c>
      <c r="R3041" s="91">
        <v>1.1299999999999999</v>
      </c>
      <c r="S3041" s="91">
        <v>1.1299999999999999</v>
      </c>
      <c r="T3041" s="91">
        <v>1.1399999999999999</v>
      </c>
      <c r="U3041" s="91">
        <v>1.1399999999999999</v>
      </c>
      <c r="V3041" s="91">
        <v>1.1399999999999999</v>
      </c>
      <c r="W3041" s="91">
        <v>1.1499999999999999</v>
      </c>
      <c r="X3041" s="91">
        <v>1.1499999999999999</v>
      </c>
      <c r="Y3041" s="91">
        <v>1.1499999999999999</v>
      </c>
      <c r="Z3041" s="91">
        <v>1.1499999999999999</v>
      </c>
      <c r="AA3041" s="91">
        <v>1.1399999999999999</v>
      </c>
      <c r="AB3041" s="91">
        <v>1.1399999999999999</v>
      </c>
      <c r="AC3041" s="91">
        <v>1.1399999999999999</v>
      </c>
      <c r="AD3041" s="91">
        <v>1.1399999999999999</v>
      </c>
      <c r="AE3041" s="91">
        <v>1.1399999999999999</v>
      </c>
      <c r="AF3041" s="91">
        <v>1.1399999999999999</v>
      </c>
      <c r="AG3041" s="91">
        <v>1.1499999999999999</v>
      </c>
      <c r="AH3041" s="91">
        <v>1.1599999999999999</v>
      </c>
      <c r="AI3041" s="91">
        <v>1.1599999999999999</v>
      </c>
      <c r="AJ3041" s="91">
        <v>1.1499999999999999</v>
      </c>
      <c r="AK3041" s="91">
        <v>1.1499999999999999</v>
      </c>
    </row>
    <row r="3042" spans="1:37" s="91" customFormat="1" x14ac:dyDescent="0.3">
      <c r="A3042" s="91" t="str">
        <f t="shared" si="74"/>
        <v>SDGbaseTRAv2_UrbAS_IRTv3PQXcimpt</v>
      </c>
      <c r="B3042" s="92" t="s">
        <v>221</v>
      </c>
      <c r="C3042" s="93" t="s">
        <v>287</v>
      </c>
      <c r="D3042" s="94" t="s">
        <v>120</v>
      </c>
      <c r="E3042" s="91" t="s">
        <v>119</v>
      </c>
      <c r="F3042" s="91">
        <v>1.01</v>
      </c>
      <c r="G3042" s="91">
        <v>1.04</v>
      </c>
      <c r="H3042" s="91">
        <v>1.05</v>
      </c>
      <c r="I3042" s="91">
        <v>1.05</v>
      </c>
      <c r="J3042" s="91">
        <v>1.05</v>
      </c>
      <c r="K3042" s="91">
        <v>1.05</v>
      </c>
      <c r="L3042" s="91">
        <v>1.05</v>
      </c>
      <c r="M3042" s="91">
        <v>1.06</v>
      </c>
      <c r="N3042" s="91">
        <v>1.06</v>
      </c>
      <c r="O3042" s="91">
        <v>1.0900000000000001</v>
      </c>
      <c r="P3042" s="91">
        <v>1.1000000000000001</v>
      </c>
      <c r="Q3042" s="91">
        <v>1.1000000000000001</v>
      </c>
      <c r="R3042" s="91">
        <v>1.1000000000000001</v>
      </c>
      <c r="S3042" s="91">
        <v>1.1000000000000001</v>
      </c>
      <c r="T3042" s="91">
        <v>1.1000000000000001</v>
      </c>
      <c r="U3042" s="91">
        <v>1.1000000000000001</v>
      </c>
      <c r="V3042" s="91">
        <v>1.1000000000000001</v>
      </c>
      <c r="W3042" s="91">
        <v>1.1100000000000001</v>
      </c>
      <c r="X3042" s="91">
        <v>1.1100000000000001</v>
      </c>
      <c r="Y3042" s="91">
        <v>1.1100000000000001</v>
      </c>
      <c r="Z3042" s="91">
        <v>1.1100000000000001</v>
      </c>
      <c r="AA3042" s="91">
        <v>1.1200000000000001</v>
      </c>
      <c r="AB3042" s="91">
        <v>1.1200000000000001</v>
      </c>
      <c r="AC3042" s="91">
        <v>1.1200000000000001</v>
      </c>
      <c r="AD3042" s="91">
        <v>1.1200000000000001</v>
      </c>
      <c r="AE3042" s="91">
        <v>1.1200000000000001</v>
      </c>
      <c r="AF3042" s="91">
        <v>1.1200000000000001</v>
      </c>
      <c r="AG3042" s="91">
        <v>1.1100000000000001</v>
      </c>
      <c r="AH3042" s="91">
        <v>1.1100000000000001</v>
      </c>
      <c r="AI3042" s="91">
        <v>1.1000000000000001</v>
      </c>
      <c r="AJ3042" s="91">
        <v>1.0900000000000001</v>
      </c>
      <c r="AK3042" s="91">
        <v>1.08</v>
      </c>
    </row>
    <row r="3043" spans="1:37" s="91" customFormat="1" x14ac:dyDescent="0.3">
      <c r="A3043" s="91" t="str">
        <f t="shared" si="74"/>
        <v>SDGbaseTRAv2_UrbAS_IRTv3C_InvValctext</v>
      </c>
      <c r="B3043" s="92" t="s">
        <v>221</v>
      </c>
      <c r="C3043" s="93" t="s">
        <v>287</v>
      </c>
      <c r="D3043" s="94" t="s">
        <v>186</v>
      </c>
      <c r="E3043" s="91" t="s">
        <v>102</v>
      </c>
      <c r="F3043" s="91">
        <v>0.03</v>
      </c>
      <c r="G3043" s="91">
        <v>0.03</v>
      </c>
      <c r="H3043" s="91">
        <v>0.03</v>
      </c>
      <c r="I3043" s="91">
        <v>0.03</v>
      </c>
      <c r="J3043" s="91">
        <v>0.03</v>
      </c>
      <c r="K3043" s="91">
        <v>0.03</v>
      </c>
      <c r="L3043" s="91">
        <v>0.03</v>
      </c>
      <c r="M3043" s="91">
        <v>0.04</v>
      </c>
      <c r="N3043" s="91">
        <v>0.04</v>
      </c>
      <c r="O3043" s="91">
        <v>0.04</v>
      </c>
      <c r="P3043" s="91">
        <v>0.04</v>
      </c>
      <c r="Q3043" s="91">
        <v>0.04</v>
      </c>
      <c r="R3043" s="91">
        <v>0.04</v>
      </c>
      <c r="S3043" s="91">
        <v>0.04</v>
      </c>
      <c r="T3043" s="91">
        <v>0.04</v>
      </c>
      <c r="U3043" s="91">
        <v>0.05</v>
      </c>
      <c r="V3043" s="91">
        <v>0.05</v>
      </c>
      <c r="W3043" s="91">
        <v>0.05</v>
      </c>
      <c r="X3043" s="91">
        <v>0.05</v>
      </c>
      <c r="Y3043" s="91">
        <v>0.05</v>
      </c>
      <c r="Z3043" s="91">
        <v>0.05</v>
      </c>
      <c r="AA3043" s="91">
        <v>0.06</v>
      </c>
      <c r="AB3043" s="91">
        <v>0.06</v>
      </c>
      <c r="AC3043" s="91">
        <v>0.06</v>
      </c>
      <c r="AD3043" s="91">
        <v>0.06</v>
      </c>
      <c r="AE3043" s="91">
        <v>0.06</v>
      </c>
      <c r="AF3043" s="91">
        <v>0.06</v>
      </c>
      <c r="AG3043" s="91">
        <v>7.0000000000000007E-2</v>
      </c>
      <c r="AH3043" s="91">
        <v>7.0000000000000007E-2</v>
      </c>
      <c r="AI3043" s="91">
        <v>0.06</v>
      </c>
      <c r="AJ3043" s="91">
        <v>0.06</v>
      </c>
      <c r="AK3043" s="91">
        <v>0.06</v>
      </c>
    </row>
    <row r="3044" spans="1:37" s="91" customFormat="1" x14ac:dyDescent="0.3">
      <c r="A3044" s="91" t="str">
        <f t="shared" si="74"/>
        <v>SDGbaseTRAv2_UrbAS_IRTv3C_InvValcleat</v>
      </c>
      <c r="B3044" s="92" t="s">
        <v>221</v>
      </c>
      <c r="C3044" s="93" t="s">
        <v>287</v>
      </c>
      <c r="D3044" s="94" t="s">
        <v>186</v>
      </c>
      <c r="E3044" s="91" t="s">
        <v>103</v>
      </c>
      <c r="F3044" s="91">
        <v>0</v>
      </c>
      <c r="G3044" s="91">
        <v>0</v>
      </c>
      <c r="H3044" s="91">
        <v>0</v>
      </c>
      <c r="I3044" s="91">
        <v>0</v>
      </c>
      <c r="J3044" s="91">
        <v>0</v>
      </c>
      <c r="K3044" s="91">
        <v>0</v>
      </c>
      <c r="L3044" s="91">
        <v>0</v>
      </c>
      <c r="M3044" s="91">
        <v>0</v>
      </c>
      <c r="N3044" s="91">
        <v>0</v>
      </c>
      <c r="O3044" s="91">
        <v>0</v>
      </c>
      <c r="P3044" s="91">
        <v>0</v>
      </c>
      <c r="Q3044" s="91">
        <v>0</v>
      </c>
      <c r="R3044" s="91">
        <v>0</v>
      </c>
      <c r="S3044" s="91">
        <v>0</v>
      </c>
      <c r="T3044" s="91">
        <v>0</v>
      </c>
      <c r="U3044" s="91">
        <v>0</v>
      </c>
      <c r="V3044" s="91">
        <v>0</v>
      </c>
      <c r="W3044" s="91">
        <v>0</v>
      </c>
      <c r="X3044" s="91">
        <v>0</v>
      </c>
      <c r="Y3044" s="91">
        <v>0</v>
      </c>
      <c r="Z3044" s="91">
        <v>0</v>
      </c>
      <c r="AA3044" s="91">
        <v>0</v>
      </c>
      <c r="AB3044" s="91">
        <v>0</v>
      </c>
      <c r="AC3044" s="91">
        <v>0</v>
      </c>
      <c r="AD3044" s="91">
        <v>0</v>
      </c>
      <c r="AE3044" s="91">
        <v>0</v>
      </c>
      <c r="AF3044" s="91">
        <v>0</v>
      </c>
      <c r="AG3044" s="91">
        <v>0</v>
      </c>
      <c r="AH3044" s="91">
        <v>0</v>
      </c>
      <c r="AI3044" s="91">
        <v>0</v>
      </c>
      <c r="AJ3044" s="91">
        <v>0</v>
      </c>
      <c r="AK3044" s="91">
        <v>0</v>
      </c>
    </row>
    <row r="3045" spans="1:37" s="91" customFormat="1" x14ac:dyDescent="0.3">
      <c r="A3045" s="91" t="str">
        <f t="shared" si="74"/>
        <v>SDGbaseTRAv2_UrbAS_IRTv3C_InvValcprnt</v>
      </c>
      <c r="B3045" s="92" t="s">
        <v>221</v>
      </c>
      <c r="C3045" s="93" t="s">
        <v>287</v>
      </c>
      <c r="D3045" s="94" t="s">
        <v>186</v>
      </c>
      <c r="E3045" s="91" t="s">
        <v>104</v>
      </c>
      <c r="F3045" s="91">
        <v>0</v>
      </c>
      <c r="G3045" s="91">
        <v>0</v>
      </c>
      <c r="H3045" s="91">
        <v>0</v>
      </c>
      <c r="I3045" s="91">
        <v>0</v>
      </c>
      <c r="J3045" s="91">
        <v>0</v>
      </c>
      <c r="K3045" s="91">
        <v>0</v>
      </c>
      <c r="L3045" s="91">
        <v>0</v>
      </c>
      <c r="M3045" s="91">
        <v>0</v>
      </c>
      <c r="N3045" s="91">
        <v>0</v>
      </c>
      <c r="O3045" s="91">
        <v>0</v>
      </c>
      <c r="P3045" s="91">
        <v>0</v>
      </c>
      <c r="Q3045" s="91">
        <v>0</v>
      </c>
      <c r="R3045" s="91">
        <v>0</v>
      </c>
      <c r="S3045" s="91">
        <v>0</v>
      </c>
      <c r="T3045" s="91">
        <v>0</v>
      </c>
      <c r="U3045" s="91">
        <v>0</v>
      </c>
      <c r="V3045" s="91">
        <v>0</v>
      </c>
      <c r="W3045" s="91">
        <v>0</v>
      </c>
      <c r="X3045" s="91">
        <v>0</v>
      </c>
      <c r="Y3045" s="91">
        <v>0</v>
      </c>
      <c r="Z3045" s="91">
        <v>0</v>
      </c>
      <c r="AA3045" s="91">
        <v>0</v>
      </c>
      <c r="AB3045" s="91">
        <v>0</v>
      </c>
      <c r="AC3045" s="91">
        <v>0</v>
      </c>
      <c r="AD3045" s="91">
        <v>0</v>
      </c>
      <c r="AE3045" s="91">
        <v>0</v>
      </c>
      <c r="AF3045" s="91">
        <v>0</v>
      </c>
      <c r="AG3045" s="91">
        <v>0</v>
      </c>
      <c r="AH3045" s="91">
        <v>0</v>
      </c>
      <c r="AI3045" s="91">
        <v>0</v>
      </c>
      <c r="AJ3045" s="91">
        <v>0</v>
      </c>
      <c r="AK3045" s="91">
        <v>0</v>
      </c>
    </row>
    <row r="3046" spans="1:37" s="91" customFormat="1" x14ac:dyDescent="0.3">
      <c r="A3046" s="91" t="str">
        <f t="shared" si="74"/>
        <v>SDGbaseTRAv2_UrbAS_IRTv3C_InvValcrubb</v>
      </c>
      <c r="B3046" s="92" t="s">
        <v>221</v>
      </c>
      <c r="C3046" s="93" t="s">
        <v>287</v>
      </c>
      <c r="D3046" s="94" t="s">
        <v>186</v>
      </c>
      <c r="E3046" s="91" t="s">
        <v>105</v>
      </c>
      <c r="F3046" s="91">
        <v>0.01</v>
      </c>
      <c r="G3046" s="91">
        <v>0.01</v>
      </c>
      <c r="H3046" s="91">
        <v>0.01</v>
      </c>
      <c r="I3046" s="91">
        <v>0.01</v>
      </c>
      <c r="J3046" s="91">
        <v>0.01</v>
      </c>
      <c r="K3046" s="91">
        <v>0.01</v>
      </c>
      <c r="L3046" s="91">
        <v>0.01</v>
      </c>
      <c r="M3046" s="91">
        <v>0.01</v>
      </c>
      <c r="N3046" s="91">
        <v>0.01</v>
      </c>
      <c r="O3046" s="91">
        <v>0.01</v>
      </c>
      <c r="P3046" s="91">
        <v>0.01</v>
      </c>
      <c r="Q3046" s="91">
        <v>0.01</v>
      </c>
      <c r="R3046" s="91">
        <v>0.01</v>
      </c>
      <c r="S3046" s="91">
        <v>0.01</v>
      </c>
      <c r="T3046" s="91">
        <v>0.01</v>
      </c>
      <c r="U3046" s="91">
        <v>0.01</v>
      </c>
      <c r="V3046" s="91">
        <v>0.01</v>
      </c>
      <c r="W3046" s="91">
        <v>0.01</v>
      </c>
      <c r="X3046" s="91">
        <v>0.01</v>
      </c>
      <c r="Y3046" s="91">
        <v>0.01</v>
      </c>
      <c r="Z3046" s="91">
        <v>0.01</v>
      </c>
      <c r="AA3046" s="91">
        <v>0.01</v>
      </c>
      <c r="AB3046" s="91">
        <v>0.01</v>
      </c>
      <c r="AC3046" s="91">
        <v>0.01</v>
      </c>
      <c r="AD3046" s="91">
        <v>0.01</v>
      </c>
      <c r="AE3046" s="91">
        <v>0.01</v>
      </c>
      <c r="AF3046" s="91">
        <v>0.01</v>
      </c>
      <c r="AG3046" s="91">
        <v>0.01</v>
      </c>
      <c r="AH3046" s="91">
        <v>0.01</v>
      </c>
      <c r="AI3046" s="91">
        <v>0.01</v>
      </c>
      <c r="AJ3046" s="91">
        <v>0.01</v>
      </c>
      <c r="AK3046" s="91">
        <v>0.01</v>
      </c>
    </row>
    <row r="3047" spans="1:37" s="91" customFormat="1" x14ac:dyDescent="0.3">
      <c r="A3047" s="91" t="str">
        <f t="shared" si="74"/>
        <v>SDGbaseTRAv2_UrbAS_IRTv3C_InvValcplas</v>
      </c>
      <c r="B3047" s="92" t="s">
        <v>221</v>
      </c>
      <c r="C3047" s="93" t="s">
        <v>287</v>
      </c>
      <c r="D3047" s="94" t="s">
        <v>186</v>
      </c>
      <c r="E3047" s="91" t="s">
        <v>106</v>
      </c>
      <c r="F3047" s="91">
        <v>0.01</v>
      </c>
      <c r="G3047" s="91">
        <v>0.01</v>
      </c>
      <c r="H3047" s="91">
        <v>0.01</v>
      </c>
      <c r="I3047" s="91">
        <v>0.01</v>
      </c>
      <c r="J3047" s="91">
        <v>0.01</v>
      </c>
      <c r="K3047" s="91">
        <v>0.01</v>
      </c>
      <c r="L3047" s="91">
        <v>0.01</v>
      </c>
      <c r="M3047" s="91">
        <v>0.02</v>
      </c>
      <c r="N3047" s="91">
        <v>0.02</v>
      </c>
      <c r="O3047" s="91">
        <v>0.02</v>
      </c>
      <c r="P3047" s="91">
        <v>0.02</v>
      </c>
      <c r="Q3047" s="91">
        <v>0.02</v>
      </c>
      <c r="R3047" s="91">
        <v>0.02</v>
      </c>
      <c r="S3047" s="91">
        <v>0.02</v>
      </c>
      <c r="T3047" s="91">
        <v>0.02</v>
      </c>
      <c r="U3047" s="91">
        <v>0.02</v>
      </c>
      <c r="V3047" s="91">
        <v>0.02</v>
      </c>
      <c r="W3047" s="91">
        <v>0.02</v>
      </c>
      <c r="X3047" s="91">
        <v>0.02</v>
      </c>
      <c r="Y3047" s="91">
        <v>0.02</v>
      </c>
      <c r="Z3047" s="91">
        <v>0.02</v>
      </c>
      <c r="AA3047" s="91">
        <v>0.02</v>
      </c>
      <c r="AB3047" s="91">
        <v>0.02</v>
      </c>
      <c r="AC3047" s="91">
        <v>0.03</v>
      </c>
      <c r="AD3047" s="91">
        <v>0.03</v>
      </c>
      <c r="AE3047" s="91">
        <v>0.03</v>
      </c>
      <c r="AF3047" s="91">
        <v>0.03</v>
      </c>
      <c r="AG3047" s="91">
        <v>0.03</v>
      </c>
      <c r="AH3047" s="91">
        <v>0.03</v>
      </c>
      <c r="AI3047" s="91">
        <v>0.03</v>
      </c>
      <c r="AJ3047" s="91">
        <v>0.03</v>
      </c>
      <c r="AK3047" s="91">
        <v>0.03</v>
      </c>
    </row>
    <row r="3048" spans="1:37" s="91" customFormat="1" x14ac:dyDescent="0.3">
      <c r="A3048" s="91" t="str">
        <f t="shared" si="74"/>
        <v>SDGbaseTRAv2_UrbAS_IRTv3C_InvValcnmet</v>
      </c>
      <c r="B3048" s="92" t="s">
        <v>221</v>
      </c>
      <c r="C3048" s="93" t="s">
        <v>287</v>
      </c>
      <c r="D3048" s="94" t="s">
        <v>186</v>
      </c>
      <c r="E3048" s="91" t="s">
        <v>107</v>
      </c>
      <c r="F3048" s="91">
        <v>0.03</v>
      </c>
      <c r="G3048" s="91">
        <v>0.03</v>
      </c>
      <c r="H3048" s="91">
        <v>0.03</v>
      </c>
      <c r="I3048" s="91">
        <v>0.03</v>
      </c>
      <c r="J3048" s="91">
        <v>0.03</v>
      </c>
      <c r="K3048" s="91">
        <v>0.03</v>
      </c>
      <c r="L3048" s="91">
        <v>0.03</v>
      </c>
      <c r="M3048" s="91">
        <v>0.03</v>
      </c>
      <c r="N3048" s="91">
        <v>0.03</v>
      </c>
      <c r="O3048" s="91">
        <v>0.03</v>
      </c>
      <c r="P3048" s="91">
        <v>0.03</v>
      </c>
      <c r="Q3048" s="91">
        <v>0.04</v>
      </c>
      <c r="R3048" s="91">
        <v>0.04</v>
      </c>
      <c r="S3048" s="91">
        <v>0.04</v>
      </c>
      <c r="T3048" s="91">
        <v>0.04</v>
      </c>
      <c r="U3048" s="91">
        <v>0.04</v>
      </c>
      <c r="V3048" s="91">
        <v>0.04</v>
      </c>
      <c r="W3048" s="91">
        <v>0.04</v>
      </c>
      <c r="X3048" s="91">
        <v>0.04</v>
      </c>
      <c r="Y3048" s="91">
        <v>0.05</v>
      </c>
      <c r="Z3048" s="91">
        <v>0.05</v>
      </c>
      <c r="AA3048" s="91">
        <v>0.05</v>
      </c>
      <c r="AB3048" s="91">
        <v>0.05</v>
      </c>
      <c r="AC3048" s="91">
        <v>0.05</v>
      </c>
      <c r="AD3048" s="91">
        <v>0.05</v>
      </c>
      <c r="AE3048" s="91">
        <v>0.05</v>
      </c>
      <c r="AF3048" s="91">
        <v>0.05</v>
      </c>
      <c r="AG3048" s="91">
        <v>0.06</v>
      </c>
      <c r="AH3048" s="91">
        <v>0.06</v>
      </c>
      <c r="AI3048" s="91">
        <v>0.06</v>
      </c>
      <c r="AJ3048" s="91">
        <v>0.06</v>
      </c>
      <c r="AK3048" s="91">
        <v>0.06</v>
      </c>
    </row>
    <row r="3049" spans="1:37" s="91" customFormat="1" x14ac:dyDescent="0.3">
      <c r="A3049" s="91" t="str">
        <f t="shared" si="74"/>
        <v>SDGbaseTRAv2_UrbAS_IRTv3C_InvValcnfrm</v>
      </c>
      <c r="B3049" s="92" t="s">
        <v>221</v>
      </c>
      <c r="C3049" s="93" t="s">
        <v>287</v>
      </c>
      <c r="D3049" s="94" t="s">
        <v>186</v>
      </c>
      <c r="E3049" s="91" t="s">
        <v>108</v>
      </c>
      <c r="F3049" s="91">
        <v>1.58</v>
      </c>
      <c r="G3049" s="91">
        <v>1.49</v>
      </c>
      <c r="H3049" s="91">
        <v>1.61</v>
      </c>
      <c r="I3049" s="91">
        <v>1.74</v>
      </c>
      <c r="J3049" s="91">
        <v>1.82</v>
      </c>
      <c r="K3049" s="91">
        <v>1.88</v>
      </c>
      <c r="L3049" s="91">
        <v>1.92</v>
      </c>
      <c r="M3049" s="91">
        <v>1.92</v>
      </c>
      <c r="N3049" s="91">
        <v>1.93</v>
      </c>
      <c r="O3049" s="91">
        <v>1.91</v>
      </c>
      <c r="P3049" s="91">
        <v>1.93</v>
      </c>
      <c r="Q3049" s="91">
        <v>1.98</v>
      </c>
      <c r="R3049" s="91">
        <v>2.0099999999999998</v>
      </c>
      <c r="S3049" s="91">
        <v>2.0699999999999998</v>
      </c>
      <c r="T3049" s="91">
        <v>2.14</v>
      </c>
      <c r="U3049" s="91">
        <v>2.21</v>
      </c>
      <c r="V3049" s="91">
        <v>2.2400000000000002</v>
      </c>
      <c r="W3049" s="91">
        <v>2.29</v>
      </c>
      <c r="X3049" s="91">
        <v>2.38</v>
      </c>
      <c r="Y3049" s="91">
        <v>2.4500000000000002</v>
      </c>
      <c r="Z3049" s="91">
        <v>2.72</v>
      </c>
      <c r="AA3049" s="91">
        <v>2.89</v>
      </c>
      <c r="AB3049" s="91">
        <v>3.1</v>
      </c>
      <c r="AC3049" s="91">
        <v>3.28</v>
      </c>
      <c r="AD3049" s="91">
        <v>3.39</v>
      </c>
      <c r="AE3049" s="91">
        <v>3.49</v>
      </c>
      <c r="AF3049" s="91">
        <v>3.58</v>
      </c>
      <c r="AG3049" s="91">
        <v>3.54</v>
      </c>
      <c r="AH3049" s="91">
        <v>3.84</v>
      </c>
      <c r="AI3049" s="91">
        <v>4.09</v>
      </c>
      <c r="AJ3049" s="91">
        <v>4.2</v>
      </c>
      <c r="AK3049" s="91">
        <v>4.28</v>
      </c>
    </row>
    <row r="3050" spans="1:37" s="91" customFormat="1" x14ac:dyDescent="0.3">
      <c r="A3050" s="91" t="str">
        <f t="shared" si="74"/>
        <v>SDGbaseTRAv2_UrbAS_IRTv3C_InvValcmetp</v>
      </c>
      <c r="B3050" s="92" t="s">
        <v>221</v>
      </c>
      <c r="C3050" s="93" t="s">
        <v>287</v>
      </c>
      <c r="D3050" s="94" t="s">
        <v>186</v>
      </c>
      <c r="E3050" s="91" t="s">
        <v>109</v>
      </c>
      <c r="F3050" s="91">
        <v>2.84</v>
      </c>
      <c r="G3050" s="91">
        <v>2.77</v>
      </c>
      <c r="H3050" s="91">
        <v>2.88</v>
      </c>
      <c r="I3050" s="91">
        <v>3</v>
      </c>
      <c r="J3050" s="91">
        <v>3.07</v>
      </c>
      <c r="K3050" s="91">
        <v>3.14</v>
      </c>
      <c r="L3050" s="91">
        <v>3.21</v>
      </c>
      <c r="M3050" s="91">
        <v>3.28</v>
      </c>
      <c r="N3050" s="91">
        <v>3.37</v>
      </c>
      <c r="O3050" s="91">
        <v>3.43</v>
      </c>
      <c r="P3050" s="91">
        <v>3.53</v>
      </c>
      <c r="Q3050" s="91">
        <v>3.63</v>
      </c>
      <c r="R3050" s="91">
        <v>3.7</v>
      </c>
      <c r="S3050" s="91">
        <v>3.82</v>
      </c>
      <c r="T3050" s="91">
        <v>3.95</v>
      </c>
      <c r="U3050" s="91">
        <v>4.0999999999999996</v>
      </c>
      <c r="V3050" s="91">
        <v>4.2</v>
      </c>
      <c r="W3050" s="91">
        <v>4.3499999999999996</v>
      </c>
      <c r="X3050" s="91">
        <v>4.55</v>
      </c>
      <c r="Y3050" s="91">
        <v>4.7</v>
      </c>
      <c r="Z3050" s="91">
        <v>5.2</v>
      </c>
      <c r="AA3050" s="91">
        <v>5.5</v>
      </c>
      <c r="AB3050" s="91">
        <v>5.46</v>
      </c>
      <c r="AC3050" s="91">
        <v>5.54</v>
      </c>
      <c r="AD3050" s="91">
        <v>5.7</v>
      </c>
      <c r="AE3050" s="91">
        <v>5.89</v>
      </c>
      <c r="AF3050" s="91">
        <v>6.09</v>
      </c>
      <c r="AG3050" s="91">
        <v>5.98</v>
      </c>
      <c r="AH3050" s="91">
        <v>5.99</v>
      </c>
      <c r="AI3050" s="91">
        <v>5.98</v>
      </c>
      <c r="AJ3050" s="91">
        <v>5.98</v>
      </c>
      <c r="AK3050" s="91">
        <v>5.97</v>
      </c>
    </row>
    <row r="3051" spans="1:37" s="91" customFormat="1" x14ac:dyDescent="0.3">
      <c r="A3051" s="91" t="str">
        <f t="shared" si="74"/>
        <v>SDGbaseTRAv2_UrbAS_IRTv3C_InvValcmach</v>
      </c>
      <c r="B3051" s="92" t="s">
        <v>221</v>
      </c>
      <c r="C3051" s="93" t="s">
        <v>287</v>
      </c>
      <c r="D3051" s="94" t="s">
        <v>186</v>
      </c>
      <c r="E3051" s="91" t="s">
        <v>110</v>
      </c>
      <c r="F3051" s="91">
        <v>159.36000000000001</v>
      </c>
      <c r="G3051" s="91">
        <v>150.74</v>
      </c>
      <c r="H3051" s="91">
        <v>156.97</v>
      </c>
      <c r="I3051" s="91">
        <v>163.41999999999999</v>
      </c>
      <c r="J3051" s="91">
        <v>166.97</v>
      </c>
      <c r="K3051" s="91">
        <v>170.85</v>
      </c>
      <c r="L3051" s="91">
        <v>175.18</v>
      </c>
      <c r="M3051" s="91">
        <v>179.41</v>
      </c>
      <c r="N3051" s="91">
        <v>184.18</v>
      </c>
      <c r="O3051" s="91">
        <v>191.01</v>
      </c>
      <c r="P3051" s="91">
        <v>197.18</v>
      </c>
      <c r="Q3051" s="91">
        <v>202.94</v>
      </c>
      <c r="R3051" s="91">
        <v>206.75</v>
      </c>
      <c r="S3051" s="91">
        <v>213.69</v>
      </c>
      <c r="T3051" s="91">
        <v>221.02</v>
      </c>
      <c r="U3051" s="91">
        <v>229.41</v>
      </c>
      <c r="V3051" s="91">
        <v>237.06</v>
      </c>
      <c r="W3051" s="91">
        <v>245.5</v>
      </c>
      <c r="X3051" s="91">
        <v>255.09</v>
      </c>
      <c r="Y3051" s="91">
        <v>263.05</v>
      </c>
      <c r="Z3051" s="91">
        <v>280.25</v>
      </c>
      <c r="AA3051" s="91">
        <v>292.39</v>
      </c>
      <c r="AB3051" s="91">
        <v>299.45999999999998</v>
      </c>
      <c r="AC3051" s="91">
        <v>307.45999999999998</v>
      </c>
      <c r="AD3051" s="91">
        <v>316.58999999999997</v>
      </c>
      <c r="AE3051" s="91">
        <v>326.26</v>
      </c>
      <c r="AF3051" s="91">
        <v>336.3</v>
      </c>
      <c r="AG3051" s="91">
        <v>338.59</v>
      </c>
      <c r="AH3051" s="91">
        <v>342.22</v>
      </c>
      <c r="AI3051" s="91">
        <v>344.1</v>
      </c>
      <c r="AJ3051" s="91">
        <v>344.65</v>
      </c>
      <c r="AK3051" s="91">
        <v>344.19</v>
      </c>
    </row>
    <row r="3052" spans="1:37" s="91" customFormat="1" x14ac:dyDescent="0.3">
      <c r="A3052" s="91" t="str">
        <f t="shared" si="74"/>
        <v>SDGbaseTRAv2_UrbAS_IRTv3C_InvValcemch</v>
      </c>
      <c r="B3052" s="92" t="s">
        <v>221</v>
      </c>
      <c r="C3052" s="93" t="s">
        <v>287</v>
      </c>
      <c r="D3052" s="94" t="s">
        <v>186</v>
      </c>
      <c r="E3052" s="91" t="s">
        <v>111</v>
      </c>
      <c r="F3052" s="91">
        <v>74.739999999999995</v>
      </c>
      <c r="G3052" s="91">
        <v>69.61</v>
      </c>
      <c r="H3052" s="91">
        <v>72.650000000000006</v>
      </c>
      <c r="I3052" s="91">
        <v>75.739999999999995</v>
      </c>
      <c r="J3052" s="91">
        <v>77.489999999999995</v>
      </c>
      <c r="K3052" s="91">
        <v>79.33</v>
      </c>
      <c r="L3052" s="91">
        <v>81.349999999999994</v>
      </c>
      <c r="M3052" s="91">
        <v>83.26</v>
      </c>
      <c r="N3052" s="91">
        <v>85.46</v>
      </c>
      <c r="O3052" s="91">
        <v>88.49</v>
      </c>
      <c r="P3052" s="91">
        <v>91.34</v>
      </c>
      <c r="Q3052" s="91">
        <v>94.06</v>
      </c>
      <c r="R3052" s="91">
        <v>95.83</v>
      </c>
      <c r="S3052" s="91">
        <v>99</v>
      </c>
      <c r="T3052" s="91">
        <v>102.37</v>
      </c>
      <c r="U3052" s="91">
        <v>106.21</v>
      </c>
      <c r="V3052" s="91">
        <v>109.78</v>
      </c>
      <c r="W3052" s="91">
        <v>113.58</v>
      </c>
      <c r="X3052" s="91">
        <v>117.66</v>
      </c>
      <c r="Y3052" s="91">
        <v>121.29</v>
      </c>
      <c r="Z3052" s="91">
        <v>127.87</v>
      </c>
      <c r="AA3052" s="91">
        <v>133.02000000000001</v>
      </c>
      <c r="AB3052" s="91">
        <v>137.33000000000001</v>
      </c>
      <c r="AC3052" s="91">
        <v>141.49</v>
      </c>
      <c r="AD3052" s="91">
        <v>145.69999999999999</v>
      </c>
      <c r="AE3052" s="91">
        <v>150.05000000000001</v>
      </c>
      <c r="AF3052" s="91">
        <v>154.56</v>
      </c>
      <c r="AG3052" s="91">
        <v>156.27000000000001</v>
      </c>
      <c r="AH3052" s="91">
        <v>158.03</v>
      </c>
      <c r="AI3052" s="91">
        <v>158.78</v>
      </c>
      <c r="AJ3052" s="91">
        <v>158.75</v>
      </c>
      <c r="AK3052" s="91">
        <v>158.41999999999999</v>
      </c>
    </row>
    <row r="3053" spans="1:37" s="91" customFormat="1" x14ac:dyDescent="0.3">
      <c r="A3053" s="91" t="str">
        <f t="shared" si="74"/>
        <v>SDGbaseTRAv2_UrbAS_IRTv3C_InvValcsequ</v>
      </c>
      <c r="B3053" s="92" t="s">
        <v>221</v>
      </c>
      <c r="C3053" s="93" t="s">
        <v>287</v>
      </c>
      <c r="D3053" s="94" t="s">
        <v>186</v>
      </c>
      <c r="E3053" s="91" t="s">
        <v>112</v>
      </c>
      <c r="F3053" s="91">
        <v>34.74</v>
      </c>
      <c r="G3053" s="91">
        <v>32.020000000000003</v>
      </c>
      <c r="H3053" s="91">
        <v>33.340000000000003</v>
      </c>
      <c r="I3053" s="91">
        <v>34.56</v>
      </c>
      <c r="J3053" s="91">
        <v>35.270000000000003</v>
      </c>
      <c r="K3053" s="91">
        <v>36.11</v>
      </c>
      <c r="L3053" s="91">
        <v>37.06</v>
      </c>
      <c r="M3053" s="91">
        <v>38.049999999999997</v>
      </c>
      <c r="N3053" s="91">
        <v>39.14</v>
      </c>
      <c r="O3053" s="91">
        <v>41.06</v>
      </c>
      <c r="P3053" s="91">
        <v>42.48</v>
      </c>
      <c r="Q3053" s="91">
        <v>43.72</v>
      </c>
      <c r="R3053" s="91">
        <v>44.53</v>
      </c>
      <c r="S3053" s="91">
        <v>46.01</v>
      </c>
      <c r="T3053" s="91">
        <v>47.57</v>
      </c>
      <c r="U3053" s="91">
        <v>49.36</v>
      </c>
      <c r="V3053" s="91">
        <v>51.18</v>
      </c>
      <c r="W3053" s="91">
        <v>53.01</v>
      </c>
      <c r="X3053" s="91">
        <v>54.75</v>
      </c>
      <c r="Y3053" s="91">
        <v>56.4</v>
      </c>
      <c r="Z3053" s="91">
        <v>58.36</v>
      </c>
      <c r="AA3053" s="91">
        <v>60.22</v>
      </c>
      <c r="AB3053" s="91">
        <v>62.56</v>
      </c>
      <c r="AC3053" s="91">
        <v>64.59</v>
      </c>
      <c r="AD3053" s="91">
        <v>66.489999999999995</v>
      </c>
      <c r="AE3053" s="91">
        <v>68.430000000000007</v>
      </c>
      <c r="AF3053" s="91">
        <v>70.44</v>
      </c>
      <c r="AG3053" s="91">
        <v>72.180000000000007</v>
      </c>
      <c r="AH3053" s="91">
        <v>72.73</v>
      </c>
      <c r="AI3053" s="91">
        <v>72.75</v>
      </c>
      <c r="AJ3053" s="91">
        <v>72.61</v>
      </c>
      <c r="AK3053" s="91">
        <v>72.239999999999995</v>
      </c>
    </row>
    <row r="3054" spans="1:37" s="91" customFormat="1" x14ac:dyDescent="0.3">
      <c r="A3054" s="91" t="str">
        <f t="shared" si="74"/>
        <v>SDGbaseTRAv2_UrbAS_IRTv3C_InvValcvehi</v>
      </c>
      <c r="B3054" s="92" t="s">
        <v>221</v>
      </c>
      <c r="C3054" s="93" t="s">
        <v>287</v>
      </c>
      <c r="D3054" s="94" t="s">
        <v>186</v>
      </c>
      <c r="E3054" s="91" t="s">
        <v>113</v>
      </c>
      <c r="F3054" s="91">
        <v>115.65</v>
      </c>
      <c r="G3054" s="91">
        <v>107.23</v>
      </c>
      <c r="H3054" s="91">
        <v>111.8</v>
      </c>
      <c r="I3054" s="91">
        <v>116.7</v>
      </c>
      <c r="J3054" s="91">
        <v>119.44</v>
      </c>
      <c r="K3054" s="91">
        <v>122.3</v>
      </c>
      <c r="L3054" s="91">
        <v>125.36</v>
      </c>
      <c r="M3054" s="91">
        <v>128</v>
      </c>
      <c r="N3054" s="91">
        <v>131.21</v>
      </c>
      <c r="O3054" s="91">
        <v>135.27000000000001</v>
      </c>
      <c r="P3054" s="91">
        <v>139.56</v>
      </c>
      <c r="Q3054" s="91">
        <v>143.76</v>
      </c>
      <c r="R3054" s="91">
        <v>146.66999999999999</v>
      </c>
      <c r="S3054" s="91">
        <v>151.65</v>
      </c>
      <c r="T3054" s="91">
        <v>156.86000000000001</v>
      </c>
      <c r="U3054" s="91">
        <v>162.78</v>
      </c>
      <c r="V3054" s="91">
        <v>168.43</v>
      </c>
      <c r="W3054" s="91">
        <v>174.36</v>
      </c>
      <c r="X3054" s="91">
        <v>180.63</v>
      </c>
      <c r="Y3054" s="91">
        <v>189.8</v>
      </c>
      <c r="Z3054" s="91">
        <v>203.49</v>
      </c>
      <c r="AA3054" s="91">
        <v>215.46</v>
      </c>
      <c r="AB3054" s="91">
        <v>224.78</v>
      </c>
      <c r="AC3054" s="91">
        <v>233.07</v>
      </c>
      <c r="AD3054" s="91">
        <v>240.62</v>
      </c>
      <c r="AE3054" s="91">
        <v>248.17</v>
      </c>
      <c r="AF3054" s="91">
        <v>255.88</v>
      </c>
      <c r="AG3054" s="91">
        <v>259.33999999999997</v>
      </c>
      <c r="AH3054" s="91">
        <v>263.25</v>
      </c>
      <c r="AI3054" s="91">
        <v>266.58</v>
      </c>
      <c r="AJ3054" s="91">
        <v>268.08999999999997</v>
      </c>
      <c r="AK3054" s="91">
        <v>268.41000000000003</v>
      </c>
    </row>
    <row r="3055" spans="1:37" s="91" customFormat="1" x14ac:dyDescent="0.3">
      <c r="A3055" s="91" t="str">
        <f t="shared" si="74"/>
        <v>SDGbaseTRAv2_UrbAS_IRTv3C_InvValctequ</v>
      </c>
      <c r="B3055" s="92" t="s">
        <v>221</v>
      </c>
      <c r="C3055" s="93" t="s">
        <v>287</v>
      </c>
      <c r="D3055" s="94" t="s">
        <v>186</v>
      </c>
      <c r="E3055" s="91" t="s">
        <v>114</v>
      </c>
      <c r="F3055" s="91">
        <v>11.68</v>
      </c>
      <c r="G3055" s="91">
        <v>11.17</v>
      </c>
      <c r="H3055" s="91">
        <v>11.61</v>
      </c>
      <c r="I3055" s="91">
        <v>12.16</v>
      </c>
      <c r="J3055" s="91">
        <v>12.46</v>
      </c>
      <c r="K3055" s="91">
        <v>12.76</v>
      </c>
      <c r="L3055" s="91">
        <v>13.08</v>
      </c>
      <c r="M3055" s="91">
        <v>13.31</v>
      </c>
      <c r="N3055" s="91">
        <v>13.62</v>
      </c>
      <c r="O3055" s="91">
        <v>13.85</v>
      </c>
      <c r="P3055" s="91">
        <v>14.23</v>
      </c>
      <c r="Q3055" s="91">
        <v>14.64</v>
      </c>
      <c r="R3055" s="91">
        <v>14.96</v>
      </c>
      <c r="S3055" s="91">
        <v>15.48</v>
      </c>
      <c r="T3055" s="91">
        <v>16.02</v>
      </c>
      <c r="U3055" s="91">
        <v>16.64</v>
      </c>
      <c r="V3055" s="91">
        <v>17.22</v>
      </c>
      <c r="W3055" s="91">
        <v>17.84</v>
      </c>
      <c r="X3055" s="91">
        <v>18.54</v>
      </c>
      <c r="Y3055" s="91">
        <v>19.16</v>
      </c>
      <c r="Z3055" s="91">
        <v>20.350000000000001</v>
      </c>
      <c r="AA3055" s="91">
        <v>21.21</v>
      </c>
      <c r="AB3055" s="91">
        <v>22.17</v>
      </c>
      <c r="AC3055" s="91">
        <v>23</v>
      </c>
      <c r="AD3055" s="91">
        <v>23.7</v>
      </c>
      <c r="AE3055" s="91">
        <v>24.4</v>
      </c>
      <c r="AF3055" s="91">
        <v>25.11</v>
      </c>
      <c r="AG3055" s="91">
        <v>25.48</v>
      </c>
      <c r="AH3055" s="91">
        <v>26.14</v>
      </c>
      <c r="AI3055" s="91">
        <v>26.7</v>
      </c>
      <c r="AJ3055" s="91">
        <v>26.95</v>
      </c>
      <c r="AK3055" s="91">
        <v>27.08</v>
      </c>
    </row>
    <row r="3056" spans="1:37" s="91" customFormat="1" x14ac:dyDescent="0.3">
      <c r="A3056" s="91" t="str">
        <f t="shared" ref="A3056:A3119" si="75">_xlfn.CONCAT(C3056,D3056,E3056)</f>
        <v>SDGbaseTRAv2_UrbAS_IRTv3C_InvValcfurn</v>
      </c>
      <c r="B3056" s="92" t="s">
        <v>221</v>
      </c>
      <c r="C3056" s="93" t="s">
        <v>287</v>
      </c>
      <c r="D3056" s="94" t="s">
        <v>186</v>
      </c>
      <c r="E3056" s="91" t="s">
        <v>115</v>
      </c>
      <c r="F3056" s="91">
        <v>28.64</v>
      </c>
      <c r="G3056" s="91">
        <v>27.16</v>
      </c>
      <c r="H3056" s="91">
        <v>27.97</v>
      </c>
      <c r="I3056" s="91">
        <v>28.97</v>
      </c>
      <c r="J3056" s="91">
        <v>29.48</v>
      </c>
      <c r="K3056" s="91">
        <v>30.05</v>
      </c>
      <c r="L3056" s="91">
        <v>30.78</v>
      </c>
      <c r="M3056" s="91">
        <v>31.61</v>
      </c>
      <c r="N3056" s="91">
        <v>32.49</v>
      </c>
      <c r="O3056" s="91">
        <v>33.39</v>
      </c>
      <c r="P3056" s="91">
        <v>34.409999999999997</v>
      </c>
      <c r="Q3056" s="91">
        <v>35.42</v>
      </c>
      <c r="R3056" s="91">
        <v>36.06</v>
      </c>
      <c r="S3056" s="91">
        <v>37.25</v>
      </c>
      <c r="T3056" s="91">
        <v>38.51</v>
      </c>
      <c r="U3056" s="91">
        <v>39.979999999999997</v>
      </c>
      <c r="V3056" s="91">
        <v>41.44</v>
      </c>
      <c r="W3056" s="91">
        <v>42.91</v>
      </c>
      <c r="X3056" s="91">
        <v>44.36</v>
      </c>
      <c r="Y3056" s="91">
        <v>45.72</v>
      </c>
      <c r="Z3056" s="91">
        <v>47.62</v>
      </c>
      <c r="AA3056" s="91">
        <v>49.31</v>
      </c>
      <c r="AB3056" s="91">
        <v>50.2</v>
      </c>
      <c r="AC3056" s="91">
        <v>51.28</v>
      </c>
      <c r="AD3056" s="91">
        <v>52.77</v>
      </c>
      <c r="AE3056" s="91">
        <v>54.42</v>
      </c>
      <c r="AF3056" s="91">
        <v>56.17</v>
      </c>
      <c r="AG3056" s="91">
        <v>57.38</v>
      </c>
      <c r="AH3056" s="91">
        <v>56.91</v>
      </c>
      <c r="AI3056" s="91">
        <v>56.29</v>
      </c>
      <c r="AJ3056" s="91">
        <v>56</v>
      </c>
      <c r="AK3056" s="91">
        <v>55.67</v>
      </c>
    </row>
    <row r="3057" spans="1:37" s="91" customFormat="1" x14ac:dyDescent="0.3">
      <c r="A3057" s="91" t="str">
        <f t="shared" si="75"/>
        <v>SDGbaseTRAv2_UrbAS_IRTv3C_InvValcoman</v>
      </c>
      <c r="B3057" s="92" t="s">
        <v>221</v>
      </c>
      <c r="C3057" s="93" t="s">
        <v>287</v>
      </c>
      <c r="D3057" s="94" t="s">
        <v>186</v>
      </c>
      <c r="E3057" s="91" t="s">
        <v>116</v>
      </c>
      <c r="F3057" s="91">
        <v>1.75</v>
      </c>
      <c r="G3057" s="91">
        <v>1.66</v>
      </c>
      <c r="H3057" s="91">
        <v>1.7</v>
      </c>
      <c r="I3057" s="91">
        <v>1.74</v>
      </c>
      <c r="J3057" s="91">
        <v>1.77</v>
      </c>
      <c r="K3057" s="91">
        <v>1.81</v>
      </c>
      <c r="L3057" s="91">
        <v>1.85</v>
      </c>
      <c r="M3057" s="91">
        <v>1.9</v>
      </c>
      <c r="N3057" s="91">
        <v>1.95</v>
      </c>
      <c r="O3057" s="91">
        <v>2.0299999999999998</v>
      </c>
      <c r="P3057" s="91">
        <v>2.08</v>
      </c>
      <c r="Q3057" s="91">
        <v>2.13</v>
      </c>
      <c r="R3057" s="91">
        <v>2.15</v>
      </c>
      <c r="S3057" s="91">
        <v>2.2200000000000002</v>
      </c>
      <c r="T3057" s="91">
        <v>2.29</v>
      </c>
      <c r="U3057" s="91">
        <v>2.37</v>
      </c>
      <c r="V3057" s="91">
        <v>2.46</v>
      </c>
      <c r="W3057" s="91">
        <v>2.5499999999999998</v>
      </c>
      <c r="X3057" s="91">
        <v>2.63</v>
      </c>
      <c r="Y3057" s="91">
        <v>2.71</v>
      </c>
      <c r="Z3057" s="91">
        <v>2.79</v>
      </c>
      <c r="AA3057" s="91">
        <v>2.87</v>
      </c>
      <c r="AB3057" s="91">
        <v>2.94</v>
      </c>
      <c r="AC3057" s="91">
        <v>3.02</v>
      </c>
      <c r="AD3057" s="91">
        <v>3.11</v>
      </c>
      <c r="AE3057" s="91">
        <v>3.21</v>
      </c>
      <c r="AF3057" s="91">
        <v>3.32</v>
      </c>
      <c r="AG3057" s="91">
        <v>3.42</v>
      </c>
      <c r="AH3057" s="91">
        <v>3.43</v>
      </c>
      <c r="AI3057" s="91">
        <v>3.42</v>
      </c>
      <c r="AJ3057" s="91">
        <v>3.43</v>
      </c>
      <c r="AK3057" s="91">
        <v>3.43</v>
      </c>
    </row>
    <row r="3058" spans="1:37" s="91" customFormat="1" x14ac:dyDescent="0.3">
      <c r="A3058" s="91" t="str">
        <f t="shared" si="75"/>
        <v>SDGbaseTRAv2_UrbAS_IRTv3C_InvValccons</v>
      </c>
      <c r="B3058" s="92" t="s">
        <v>221</v>
      </c>
      <c r="C3058" s="93" t="s">
        <v>287</v>
      </c>
      <c r="D3058" s="94" t="s">
        <v>186</v>
      </c>
      <c r="E3058" s="91" t="s">
        <v>117</v>
      </c>
      <c r="F3058" s="91">
        <v>407.96</v>
      </c>
      <c r="G3058" s="91">
        <v>394.25</v>
      </c>
      <c r="H3058" s="91">
        <v>403.31</v>
      </c>
      <c r="I3058" s="91">
        <v>419.3</v>
      </c>
      <c r="J3058" s="91">
        <v>429.38</v>
      </c>
      <c r="K3058" s="91">
        <v>434.38</v>
      </c>
      <c r="L3058" s="91">
        <v>442.6</v>
      </c>
      <c r="M3058" s="91">
        <v>453.3</v>
      </c>
      <c r="N3058" s="91">
        <v>464.8</v>
      </c>
      <c r="O3058" s="91">
        <v>476.72</v>
      </c>
      <c r="P3058" s="91">
        <v>490.67</v>
      </c>
      <c r="Q3058" s="91">
        <v>504.82</v>
      </c>
      <c r="R3058" s="91">
        <v>512.42999999999995</v>
      </c>
      <c r="S3058" s="91">
        <v>530.02</v>
      </c>
      <c r="T3058" s="91">
        <v>548.30999999999995</v>
      </c>
      <c r="U3058" s="91">
        <v>569.08000000000004</v>
      </c>
      <c r="V3058" s="91">
        <v>589.6</v>
      </c>
      <c r="W3058" s="91">
        <v>610.59</v>
      </c>
      <c r="X3058" s="91">
        <v>632.22</v>
      </c>
      <c r="Y3058" s="91">
        <v>651.62</v>
      </c>
      <c r="Z3058" s="91">
        <v>684.01</v>
      </c>
      <c r="AA3058" s="91">
        <v>708.27</v>
      </c>
      <c r="AB3058" s="91">
        <v>716.68</v>
      </c>
      <c r="AC3058" s="91">
        <v>730.85</v>
      </c>
      <c r="AD3058" s="91">
        <v>752.51</v>
      </c>
      <c r="AE3058" s="91">
        <v>776.78</v>
      </c>
      <c r="AF3058" s="91">
        <v>802.13</v>
      </c>
      <c r="AG3058" s="91">
        <v>817.07</v>
      </c>
      <c r="AH3058" s="91">
        <v>813.52</v>
      </c>
      <c r="AI3058" s="91">
        <v>807.4</v>
      </c>
      <c r="AJ3058" s="91">
        <v>805.19</v>
      </c>
      <c r="AK3058" s="91">
        <v>802.14</v>
      </c>
    </row>
    <row r="3059" spans="1:37" s="91" customFormat="1" x14ac:dyDescent="0.3">
      <c r="A3059" s="91" t="str">
        <f t="shared" si="75"/>
        <v>SDGbaseTRAv2_UrbAS_IRTv3C_InvValcbsrv</v>
      </c>
      <c r="B3059" s="92" t="s">
        <v>221</v>
      </c>
      <c r="C3059" s="93" t="s">
        <v>287</v>
      </c>
      <c r="D3059" s="94" t="s">
        <v>186</v>
      </c>
      <c r="E3059" s="91" t="s">
        <v>118</v>
      </c>
      <c r="F3059" s="91">
        <v>64.14</v>
      </c>
      <c r="G3059" s="91">
        <v>56.74</v>
      </c>
      <c r="H3059" s="91">
        <v>58.82</v>
      </c>
      <c r="I3059" s="91">
        <v>61.01</v>
      </c>
      <c r="J3059" s="91">
        <v>62.16</v>
      </c>
      <c r="K3059" s="91">
        <v>63.57</v>
      </c>
      <c r="L3059" s="91">
        <v>65.180000000000007</v>
      </c>
      <c r="M3059" s="91">
        <v>66.98</v>
      </c>
      <c r="N3059" s="91">
        <v>68.84</v>
      </c>
      <c r="O3059" s="91">
        <v>70.92</v>
      </c>
      <c r="P3059" s="91">
        <v>73.13</v>
      </c>
      <c r="Q3059" s="91">
        <v>75.28</v>
      </c>
      <c r="R3059" s="91">
        <v>76.849999999999994</v>
      </c>
      <c r="S3059" s="91">
        <v>79.5</v>
      </c>
      <c r="T3059" s="91">
        <v>82.24</v>
      </c>
      <c r="U3059" s="91">
        <v>85.34</v>
      </c>
      <c r="V3059" s="91">
        <v>88.64</v>
      </c>
      <c r="W3059" s="91">
        <v>91.86</v>
      </c>
      <c r="X3059" s="91">
        <v>94.82</v>
      </c>
      <c r="Y3059" s="91">
        <v>97.69</v>
      </c>
      <c r="Z3059" s="91">
        <v>100.31</v>
      </c>
      <c r="AA3059" s="91">
        <v>102.83</v>
      </c>
      <c r="AB3059" s="91">
        <v>105.34</v>
      </c>
      <c r="AC3059" s="91">
        <v>108.01</v>
      </c>
      <c r="AD3059" s="91">
        <v>111.15</v>
      </c>
      <c r="AE3059" s="91">
        <v>114.57</v>
      </c>
      <c r="AF3059" s="91">
        <v>118.12</v>
      </c>
      <c r="AG3059" s="91">
        <v>122.06</v>
      </c>
      <c r="AH3059" s="91">
        <v>121.64</v>
      </c>
      <c r="AI3059" s="91">
        <v>120.59</v>
      </c>
      <c r="AJ3059" s="91">
        <v>119.94</v>
      </c>
      <c r="AK3059" s="91">
        <v>119.1</v>
      </c>
    </row>
    <row r="3060" spans="1:37" s="91" customFormat="1" x14ac:dyDescent="0.3">
      <c r="A3060" s="91" t="str">
        <f t="shared" si="75"/>
        <v>SDGbaseTRAv2_UrbAS_IRTv3C_InvValcimpt</v>
      </c>
      <c r="B3060" s="92" t="s">
        <v>221</v>
      </c>
      <c r="C3060" s="93" t="s">
        <v>287</v>
      </c>
      <c r="D3060" s="94" t="s">
        <v>186</v>
      </c>
      <c r="E3060" s="91" t="s">
        <v>119</v>
      </c>
      <c r="F3060" s="91">
        <v>2.86</v>
      </c>
      <c r="G3060" s="91">
        <v>2.92</v>
      </c>
      <c r="H3060" s="91">
        <v>2.95</v>
      </c>
      <c r="I3060" s="91">
        <v>2.95</v>
      </c>
      <c r="J3060" s="91">
        <v>2.95</v>
      </c>
      <c r="K3060" s="91">
        <v>2.95</v>
      </c>
      <c r="L3060" s="91">
        <v>2.96</v>
      </c>
      <c r="M3060" s="91">
        <v>2.98</v>
      </c>
      <c r="N3060" s="91">
        <v>2.99</v>
      </c>
      <c r="O3060" s="91">
        <v>3.07</v>
      </c>
      <c r="P3060" s="91">
        <v>3.1</v>
      </c>
      <c r="Q3060" s="91">
        <v>3.1</v>
      </c>
      <c r="R3060" s="91">
        <v>3.1</v>
      </c>
      <c r="S3060" s="91">
        <v>3.1</v>
      </c>
      <c r="T3060" s="91">
        <v>3.11</v>
      </c>
      <c r="U3060" s="91">
        <v>3.11</v>
      </c>
      <c r="V3060" s="91">
        <v>3.11</v>
      </c>
      <c r="W3060" s="91">
        <v>3.12</v>
      </c>
      <c r="X3060" s="91">
        <v>3.12</v>
      </c>
      <c r="Y3060" s="91">
        <v>3.12</v>
      </c>
      <c r="Z3060" s="91">
        <v>3.13</v>
      </c>
      <c r="AA3060" s="91">
        <v>3.14</v>
      </c>
      <c r="AB3060" s="91">
        <v>3.15</v>
      </c>
      <c r="AC3060" s="91">
        <v>3.15</v>
      </c>
      <c r="AD3060" s="91">
        <v>3.15</v>
      </c>
      <c r="AE3060" s="91">
        <v>3.15</v>
      </c>
      <c r="AF3060" s="91">
        <v>3.15</v>
      </c>
      <c r="AG3060" s="91">
        <v>3.13</v>
      </c>
      <c r="AH3060" s="91">
        <v>3.11</v>
      </c>
      <c r="AI3060" s="91">
        <v>3.09</v>
      </c>
      <c r="AJ3060" s="91">
        <v>3.06</v>
      </c>
      <c r="AK3060" s="91">
        <v>3.04</v>
      </c>
    </row>
    <row r="3061" spans="1:37" s="91" customFormat="1" x14ac:dyDescent="0.3">
      <c r="A3061" s="91" t="str">
        <f t="shared" si="75"/>
        <v>SDGbaseTRAv2_UrbAS_IRTv3C_InvValtotal</v>
      </c>
      <c r="B3061" s="92" t="s">
        <v>221</v>
      </c>
      <c r="C3061" s="93" t="s">
        <v>287</v>
      </c>
      <c r="D3061" s="94" t="s">
        <v>186</v>
      </c>
      <c r="E3061" s="91" t="s">
        <v>1</v>
      </c>
      <c r="F3061" s="91">
        <v>906.02</v>
      </c>
      <c r="G3061" s="91">
        <v>857.83</v>
      </c>
      <c r="H3061" s="91">
        <v>885.7</v>
      </c>
      <c r="I3061" s="91">
        <v>921.37</v>
      </c>
      <c r="J3061" s="91">
        <v>942.35</v>
      </c>
      <c r="K3061" s="91">
        <v>959.21</v>
      </c>
      <c r="L3061" s="91">
        <v>980.61</v>
      </c>
      <c r="M3061" s="91">
        <v>1004.08</v>
      </c>
      <c r="N3061" s="91">
        <v>1030.07</v>
      </c>
      <c r="O3061" s="91">
        <v>1061.25</v>
      </c>
      <c r="P3061" s="91">
        <v>1093.73</v>
      </c>
      <c r="Q3061" s="91">
        <v>1125.56</v>
      </c>
      <c r="R3061" s="91">
        <v>1145.1300000000001</v>
      </c>
      <c r="S3061" s="91">
        <v>1183.92</v>
      </c>
      <c r="T3061" s="91">
        <v>1224.5</v>
      </c>
      <c r="U3061" s="91">
        <v>1270.71</v>
      </c>
      <c r="V3061" s="91">
        <v>1315.48</v>
      </c>
      <c r="W3061" s="91">
        <v>1362.08</v>
      </c>
      <c r="X3061" s="91">
        <v>1410.89</v>
      </c>
      <c r="Y3061" s="91">
        <v>1457.83</v>
      </c>
      <c r="Z3061" s="91">
        <v>1536.23</v>
      </c>
      <c r="AA3061" s="91">
        <v>1597.26</v>
      </c>
      <c r="AB3061" s="91">
        <v>1633.33</v>
      </c>
      <c r="AC3061" s="91">
        <v>1674.89</v>
      </c>
      <c r="AD3061" s="91">
        <v>1725.03</v>
      </c>
      <c r="AE3061" s="91">
        <v>1778.96</v>
      </c>
      <c r="AF3061" s="91">
        <v>1835</v>
      </c>
      <c r="AG3061" s="91">
        <v>1864.6</v>
      </c>
      <c r="AH3061" s="91">
        <v>1870.97</v>
      </c>
      <c r="AI3061" s="91">
        <v>1869.94</v>
      </c>
      <c r="AJ3061" s="91">
        <v>1869.02</v>
      </c>
      <c r="AK3061" s="91">
        <v>1864.13</v>
      </c>
    </row>
    <row r="3062" spans="1:37" s="91" customFormat="1" x14ac:dyDescent="0.3">
      <c r="A3062" s="91" t="str">
        <f t="shared" si="75"/>
        <v>SDGbaseTRAv2_UrbAS_IRTv3IADJXtotal</v>
      </c>
      <c r="B3062" s="92" t="s">
        <v>221</v>
      </c>
      <c r="C3062" s="93" t="s">
        <v>287</v>
      </c>
      <c r="D3062" s="94" t="s">
        <v>187</v>
      </c>
      <c r="E3062" s="91" t="s">
        <v>1</v>
      </c>
      <c r="F3062" s="91">
        <v>1</v>
      </c>
      <c r="G3062" s="91">
        <v>0.91</v>
      </c>
      <c r="H3062" s="91">
        <v>0.94</v>
      </c>
      <c r="I3062" s="91">
        <v>0.97</v>
      </c>
      <c r="J3062" s="91">
        <v>0.99</v>
      </c>
      <c r="K3062" s="91">
        <v>1.01</v>
      </c>
      <c r="L3062" s="91">
        <v>1.03</v>
      </c>
      <c r="M3062" s="91">
        <v>1.06</v>
      </c>
      <c r="N3062" s="91">
        <v>1.0900000000000001</v>
      </c>
      <c r="O3062" s="91">
        <v>1.1299999999999999</v>
      </c>
      <c r="P3062" s="91">
        <v>1.1599999999999999</v>
      </c>
      <c r="Q3062" s="91">
        <v>1.19</v>
      </c>
      <c r="R3062" s="91">
        <v>1.21</v>
      </c>
      <c r="S3062" s="91">
        <v>1.25</v>
      </c>
      <c r="T3062" s="91">
        <v>1.29</v>
      </c>
      <c r="U3062" s="91">
        <v>1.34</v>
      </c>
      <c r="V3062" s="91">
        <v>1.39</v>
      </c>
      <c r="W3062" s="91">
        <v>1.44</v>
      </c>
      <c r="X3062" s="91">
        <v>1.48</v>
      </c>
      <c r="Y3062" s="91">
        <v>1.53</v>
      </c>
      <c r="Z3062" s="91">
        <v>1.58</v>
      </c>
      <c r="AA3062" s="91">
        <v>1.62</v>
      </c>
      <c r="AB3062" s="91">
        <v>1.67</v>
      </c>
      <c r="AC3062" s="91">
        <v>1.71</v>
      </c>
      <c r="AD3062" s="91">
        <v>1.76</v>
      </c>
      <c r="AE3062" s="91">
        <v>1.81</v>
      </c>
      <c r="AF3062" s="91">
        <v>1.87</v>
      </c>
      <c r="AG3062" s="91">
        <v>1.92</v>
      </c>
      <c r="AH3062" s="91">
        <v>1.91</v>
      </c>
      <c r="AI3062" s="91">
        <v>1.9</v>
      </c>
      <c r="AJ3062" s="91">
        <v>1.89</v>
      </c>
      <c r="AK3062" s="91">
        <v>1.88</v>
      </c>
    </row>
    <row r="3063" spans="1:37" s="91" customFormat="1" x14ac:dyDescent="0.3">
      <c r="A3063" s="91" t="str">
        <f t="shared" si="75"/>
        <v>SDGbaseTRAv2_UrbAS_IRTv3C_QINV_IADJtotal</v>
      </c>
      <c r="B3063" s="92" t="s">
        <v>221</v>
      </c>
      <c r="C3063" s="93" t="s">
        <v>287</v>
      </c>
      <c r="D3063" s="94" t="s">
        <v>188</v>
      </c>
      <c r="E3063" s="91" t="s">
        <v>1</v>
      </c>
      <c r="F3063" s="91">
        <v>906.02</v>
      </c>
      <c r="G3063" s="91">
        <v>944.54</v>
      </c>
      <c r="H3063" s="91">
        <v>946.37</v>
      </c>
      <c r="I3063" s="91">
        <v>951.24</v>
      </c>
      <c r="J3063" s="91">
        <v>955.11</v>
      </c>
      <c r="K3063" s="91">
        <v>952.34</v>
      </c>
      <c r="L3063" s="91">
        <v>950.17</v>
      </c>
      <c r="M3063" s="91">
        <v>947.07</v>
      </c>
      <c r="N3063" s="91">
        <v>945.16</v>
      </c>
      <c r="O3063" s="91">
        <v>941.66</v>
      </c>
      <c r="P3063" s="91">
        <v>941.91</v>
      </c>
      <c r="Q3063" s="91">
        <v>942.94</v>
      </c>
      <c r="R3063" s="91">
        <v>942.85</v>
      </c>
      <c r="S3063" s="91">
        <v>944.65</v>
      </c>
      <c r="T3063" s="91">
        <v>946.04</v>
      </c>
      <c r="U3063" s="91">
        <v>946.98</v>
      </c>
      <c r="V3063" s="91">
        <v>945.61</v>
      </c>
      <c r="W3063" s="91">
        <v>946.07</v>
      </c>
      <c r="X3063" s="91">
        <v>950.5</v>
      </c>
      <c r="Y3063" s="91">
        <v>952.89</v>
      </c>
      <c r="Z3063" s="91">
        <v>973.47</v>
      </c>
      <c r="AA3063" s="91">
        <v>983</v>
      </c>
      <c r="AB3063" s="91">
        <v>980.51</v>
      </c>
      <c r="AC3063" s="91">
        <v>980.99</v>
      </c>
      <c r="AD3063" s="91">
        <v>982.21</v>
      </c>
      <c r="AE3063" s="91">
        <v>983.2</v>
      </c>
      <c r="AF3063" s="91">
        <v>983.78</v>
      </c>
      <c r="AG3063" s="91">
        <v>971.09</v>
      </c>
      <c r="AH3063" s="91">
        <v>977.96</v>
      </c>
      <c r="AI3063" s="91">
        <v>984.7</v>
      </c>
      <c r="AJ3063" s="91">
        <v>988.2</v>
      </c>
      <c r="AK3063" s="91">
        <v>991.44</v>
      </c>
    </row>
    <row r="3064" spans="1:37" s="91" customFormat="1" x14ac:dyDescent="0.3">
      <c r="A3064" s="91" t="str">
        <f t="shared" si="75"/>
        <v>SDGbaseTRAv2_UrbAS_IRTv3trnsfrx_govent-n</v>
      </c>
      <c r="B3064" s="92" t="s">
        <v>221</v>
      </c>
      <c r="C3064" s="93" t="s">
        <v>287</v>
      </c>
      <c r="D3064" s="94" t="s">
        <v>193</v>
      </c>
      <c r="E3064" s="91" t="s">
        <v>82</v>
      </c>
      <c r="F3064" s="91">
        <v>182.31</v>
      </c>
      <c r="G3064" s="91">
        <v>182.31</v>
      </c>
      <c r="H3064" s="91">
        <v>182.31</v>
      </c>
      <c r="I3064" s="91">
        <v>182.31</v>
      </c>
      <c r="J3064" s="91">
        <v>182.31</v>
      </c>
      <c r="K3064" s="91">
        <v>182.31</v>
      </c>
      <c r="L3064" s="91">
        <v>182.31</v>
      </c>
      <c r="M3064" s="91">
        <v>182.31</v>
      </c>
      <c r="N3064" s="91">
        <v>182.31</v>
      </c>
      <c r="O3064" s="91">
        <v>182.31</v>
      </c>
      <c r="P3064" s="91">
        <v>182.31</v>
      </c>
      <c r="Q3064" s="91">
        <v>182.31</v>
      </c>
      <c r="R3064" s="91">
        <v>182.31</v>
      </c>
      <c r="S3064" s="91">
        <v>182.31</v>
      </c>
      <c r="T3064" s="91">
        <v>182.31</v>
      </c>
      <c r="U3064" s="91">
        <v>182.31</v>
      </c>
      <c r="V3064" s="91">
        <v>182.31</v>
      </c>
      <c r="W3064" s="91">
        <v>182.31</v>
      </c>
      <c r="X3064" s="91">
        <v>182.31</v>
      </c>
      <c r="Y3064" s="91">
        <v>182.31</v>
      </c>
      <c r="Z3064" s="91">
        <v>182.31</v>
      </c>
      <c r="AA3064" s="91">
        <v>182.31</v>
      </c>
      <c r="AB3064" s="91">
        <v>182.31</v>
      </c>
      <c r="AC3064" s="91">
        <v>182.31</v>
      </c>
      <c r="AD3064" s="91">
        <v>182.31</v>
      </c>
      <c r="AE3064" s="91">
        <v>182.31</v>
      </c>
      <c r="AF3064" s="91">
        <v>182.31</v>
      </c>
      <c r="AG3064" s="91">
        <v>182.31</v>
      </c>
      <c r="AH3064" s="91">
        <v>182.31</v>
      </c>
      <c r="AI3064" s="91">
        <v>182.31</v>
      </c>
      <c r="AJ3064" s="91">
        <v>182.31</v>
      </c>
      <c r="AK3064" s="91">
        <v>182.31</v>
      </c>
    </row>
    <row r="3065" spans="1:37" s="91" customFormat="1" x14ac:dyDescent="0.3">
      <c r="A3065" s="91" t="str">
        <f t="shared" si="75"/>
        <v>SDGbaseTRAv2_UrbAS_IRTv3trnsfrx_govhhd-0</v>
      </c>
      <c r="B3065" s="92" t="s">
        <v>221</v>
      </c>
      <c r="C3065" s="93" t="s">
        <v>287</v>
      </c>
      <c r="D3065" s="94" t="s">
        <v>193</v>
      </c>
      <c r="E3065" s="91" t="s">
        <v>84</v>
      </c>
      <c r="F3065" s="91">
        <v>42.27</v>
      </c>
      <c r="G3065" s="91">
        <v>42.27</v>
      </c>
      <c r="H3065" s="91">
        <v>40.130000000000003</v>
      </c>
      <c r="I3065" s="91">
        <v>41.62</v>
      </c>
      <c r="J3065" s="91">
        <v>42.78</v>
      </c>
      <c r="K3065" s="91">
        <v>43.8</v>
      </c>
      <c r="L3065" s="91">
        <v>44.98</v>
      </c>
      <c r="M3065" s="91">
        <v>46.31</v>
      </c>
      <c r="N3065" s="91">
        <v>47.67</v>
      </c>
      <c r="O3065" s="91">
        <v>49.16</v>
      </c>
      <c r="P3065" s="91">
        <v>50.86</v>
      </c>
      <c r="Q3065" s="91">
        <v>52.67</v>
      </c>
      <c r="R3065" s="91">
        <v>54.47</v>
      </c>
      <c r="S3065" s="91">
        <v>56.58</v>
      </c>
      <c r="T3065" s="91">
        <v>58.75</v>
      </c>
      <c r="U3065" s="91">
        <v>61.03</v>
      </c>
      <c r="V3065" s="91">
        <v>63.62</v>
      </c>
      <c r="W3065" s="91">
        <v>66.16</v>
      </c>
      <c r="X3065" s="91">
        <v>68.819999999999993</v>
      </c>
      <c r="Y3065" s="91">
        <v>71.61</v>
      </c>
      <c r="Z3065" s="91">
        <v>74.28</v>
      </c>
      <c r="AA3065" s="91">
        <v>77.11</v>
      </c>
      <c r="AB3065" s="91">
        <v>79.900000000000006</v>
      </c>
      <c r="AC3065" s="91">
        <v>83</v>
      </c>
      <c r="AD3065" s="91">
        <v>85.95</v>
      </c>
      <c r="AE3065" s="91">
        <v>88.95</v>
      </c>
      <c r="AF3065" s="91">
        <v>92.08</v>
      </c>
      <c r="AG3065" s="91">
        <v>95.33</v>
      </c>
      <c r="AH3065" s="91">
        <v>98.59</v>
      </c>
      <c r="AI3065" s="91">
        <v>99.57</v>
      </c>
      <c r="AJ3065" s="91">
        <v>100.16</v>
      </c>
      <c r="AK3065" s="91">
        <v>100.69</v>
      </c>
    </row>
    <row r="3066" spans="1:37" s="91" customFormat="1" x14ac:dyDescent="0.3">
      <c r="A3066" s="91" t="str">
        <f t="shared" si="75"/>
        <v>SDGbaseTRAv2_UrbAS_IRTv3trnsfrx_govhhd-1</v>
      </c>
      <c r="B3066" s="92" t="s">
        <v>221</v>
      </c>
      <c r="C3066" s="93" t="s">
        <v>287</v>
      </c>
      <c r="D3066" s="94" t="s">
        <v>193</v>
      </c>
      <c r="E3066" s="91" t="s">
        <v>85</v>
      </c>
      <c r="F3066" s="91">
        <v>53.47</v>
      </c>
      <c r="G3066" s="91">
        <v>53.47</v>
      </c>
      <c r="H3066" s="91">
        <v>50.76</v>
      </c>
      <c r="I3066" s="91">
        <v>52.65</v>
      </c>
      <c r="J3066" s="91">
        <v>54.12</v>
      </c>
      <c r="K3066" s="91">
        <v>55.41</v>
      </c>
      <c r="L3066" s="91">
        <v>56.9</v>
      </c>
      <c r="M3066" s="91">
        <v>58.58</v>
      </c>
      <c r="N3066" s="91">
        <v>60.3</v>
      </c>
      <c r="O3066" s="91">
        <v>62.18</v>
      </c>
      <c r="P3066" s="91">
        <v>64.34</v>
      </c>
      <c r="Q3066" s="91">
        <v>66.63</v>
      </c>
      <c r="R3066" s="91">
        <v>68.91</v>
      </c>
      <c r="S3066" s="91">
        <v>71.58</v>
      </c>
      <c r="T3066" s="91">
        <v>74.31</v>
      </c>
      <c r="U3066" s="91">
        <v>77.2</v>
      </c>
      <c r="V3066" s="91">
        <v>80.47</v>
      </c>
      <c r="W3066" s="91">
        <v>83.69</v>
      </c>
      <c r="X3066" s="91">
        <v>87.05</v>
      </c>
      <c r="Y3066" s="91">
        <v>90.58</v>
      </c>
      <c r="Z3066" s="91">
        <v>93.96</v>
      </c>
      <c r="AA3066" s="91">
        <v>97.54</v>
      </c>
      <c r="AB3066" s="91">
        <v>101.07</v>
      </c>
      <c r="AC3066" s="91">
        <v>104.99</v>
      </c>
      <c r="AD3066" s="91">
        <v>108.72</v>
      </c>
      <c r="AE3066" s="91">
        <v>112.52</v>
      </c>
      <c r="AF3066" s="91">
        <v>116.47</v>
      </c>
      <c r="AG3066" s="91">
        <v>120.59</v>
      </c>
      <c r="AH3066" s="91">
        <v>124.71</v>
      </c>
      <c r="AI3066" s="91">
        <v>125.95</v>
      </c>
      <c r="AJ3066" s="91">
        <v>126.7</v>
      </c>
      <c r="AK3066" s="91">
        <v>127.37</v>
      </c>
    </row>
    <row r="3067" spans="1:37" s="91" customFormat="1" x14ac:dyDescent="0.3">
      <c r="A3067" s="91" t="str">
        <f t="shared" si="75"/>
        <v>SDGbaseTRAv2_UrbAS_IRTv3trnsfrx_govhhd-2</v>
      </c>
      <c r="B3067" s="92" t="s">
        <v>221</v>
      </c>
      <c r="C3067" s="93" t="s">
        <v>287</v>
      </c>
      <c r="D3067" s="94" t="s">
        <v>193</v>
      </c>
      <c r="E3067" s="91" t="s">
        <v>86</v>
      </c>
      <c r="F3067" s="91">
        <v>58.1</v>
      </c>
      <c r="G3067" s="91">
        <v>58.1</v>
      </c>
      <c r="H3067" s="91">
        <v>55.15</v>
      </c>
      <c r="I3067" s="91">
        <v>57.2</v>
      </c>
      <c r="J3067" s="91">
        <v>58.8</v>
      </c>
      <c r="K3067" s="91">
        <v>60.2</v>
      </c>
      <c r="L3067" s="91">
        <v>61.82</v>
      </c>
      <c r="M3067" s="91">
        <v>63.64</v>
      </c>
      <c r="N3067" s="91">
        <v>65.52</v>
      </c>
      <c r="O3067" s="91">
        <v>67.56</v>
      </c>
      <c r="P3067" s="91">
        <v>69.900000000000006</v>
      </c>
      <c r="Q3067" s="91">
        <v>72.39</v>
      </c>
      <c r="R3067" s="91">
        <v>74.86</v>
      </c>
      <c r="S3067" s="91">
        <v>77.77</v>
      </c>
      <c r="T3067" s="91">
        <v>80.739999999999995</v>
      </c>
      <c r="U3067" s="91">
        <v>83.88</v>
      </c>
      <c r="V3067" s="91">
        <v>87.43</v>
      </c>
      <c r="W3067" s="91">
        <v>90.93</v>
      </c>
      <c r="X3067" s="91">
        <v>94.58</v>
      </c>
      <c r="Y3067" s="91">
        <v>98.41</v>
      </c>
      <c r="Z3067" s="91">
        <v>102.08</v>
      </c>
      <c r="AA3067" s="91">
        <v>105.97</v>
      </c>
      <c r="AB3067" s="91">
        <v>109.81</v>
      </c>
      <c r="AC3067" s="91">
        <v>114.07</v>
      </c>
      <c r="AD3067" s="91">
        <v>118.12</v>
      </c>
      <c r="AE3067" s="91">
        <v>122.25</v>
      </c>
      <c r="AF3067" s="91">
        <v>126.55</v>
      </c>
      <c r="AG3067" s="91">
        <v>131.01</v>
      </c>
      <c r="AH3067" s="91">
        <v>135.49</v>
      </c>
      <c r="AI3067" s="91">
        <v>136.85</v>
      </c>
      <c r="AJ3067" s="91">
        <v>137.66</v>
      </c>
      <c r="AK3067" s="91">
        <v>138.38999999999999</v>
      </c>
    </row>
    <row r="3068" spans="1:37" s="91" customFormat="1" x14ac:dyDescent="0.3">
      <c r="A3068" s="91" t="str">
        <f t="shared" si="75"/>
        <v>SDGbaseTRAv2_UrbAS_IRTv3trnsfrx_govhhd-3</v>
      </c>
      <c r="B3068" s="92" t="s">
        <v>221</v>
      </c>
      <c r="C3068" s="93" t="s">
        <v>287</v>
      </c>
      <c r="D3068" s="94" t="s">
        <v>193</v>
      </c>
      <c r="E3068" s="91" t="s">
        <v>87</v>
      </c>
      <c r="F3068" s="91">
        <v>61.81</v>
      </c>
      <c r="G3068" s="91">
        <v>61.81</v>
      </c>
      <c r="H3068" s="91">
        <v>58.67</v>
      </c>
      <c r="I3068" s="91">
        <v>60.85</v>
      </c>
      <c r="J3068" s="91">
        <v>62.55</v>
      </c>
      <c r="K3068" s="91">
        <v>64.040000000000006</v>
      </c>
      <c r="L3068" s="91">
        <v>65.77</v>
      </c>
      <c r="M3068" s="91">
        <v>67.709999999999994</v>
      </c>
      <c r="N3068" s="91">
        <v>69.7</v>
      </c>
      <c r="O3068" s="91">
        <v>71.87</v>
      </c>
      <c r="P3068" s="91">
        <v>74.37</v>
      </c>
      <c r="Q3068" s="91">
        <v>77.010000000000005</v>
      </c>
      <c r="R3068" s="91">
        <v>79.650000000000006</v>
      </c>
      <c r="S3068" s="91">
        <v>82.73</v>
      </c>
      <c r="T3068" s="91">
        <v>85.9</v>
      </c>
      <c r="U3068" s="91">
        <v>89.23</v>
      </c>
      <c r="V3068" s="91">
        <v>93.01</v>
      </c>
      <c r="W3068" s="91">
        <v>96.74</v>
      </c>
      <c r="X3068" s="91">
        <v>100.62</v>
      </c>
      <c r="Y3068" s="91">
        <v>104.7</v>
      </c>
      <c r="Z3068" s="91">
        <v>108.6</v>
      </c>
      <c r="AA3068" s="91">
        <v>112.74</v>
      </c>
      <c r="AB3068" s="91">
        <v>116.82</v>
      </c>
      <c r="AC3068" s="91">
        <v>121.36</v>
      </c>
      <c r="AD3068" s="91">
        <v>125.67</v>
      </c>
      <c r="AE3068" s="91">
        <v>130.06</v>
      </c>
      <c r="AF3068" s="91">
        <v>134.63</v>
      </c>
      <c r="AG3068" s="91">
        <v>139.38</v>
      </c>
      <c r="AH3068" s="91">
        <v>144.13999999999999</v>
      </c>
      <c r="AI3068" s="91">
        <v>145.59</v>
      </c>
      <c r="AJ3068" s="91">
        <v>146.44999999999999</v>
      </c>
      <c r="AK3068" s="91">
        <v>147.22999999999999</v>
      </c>
    </row>
    <row r="3069" spans="1:37" s="91" customFormat="1" x14ac:dyDescent="0.3">
      <c r="A3069" s="91" t="str">
        <f t="shared" si="75"/>
        <v>SDGbaseTRAv2_UrbAS_IRTv3trnsfrx_govhhd-4</v>
      </c>
      <c r="B3069" s="92" t="s">
        <v>221</v>
      </c>
      <c r="C3069" s="93" t="s">
        <v>287</v>
      </c>
      <c r="D3069" s="94" t="s">
        <v>193</v>
      </c>
      <c r="E3069" s="91" t="s">
        <v>88</v>
      </c>
      <c r="F3069" s="91">
        <v>54.28</v>
      </c>
      <c r="G3069" s="91">
        <v>54.28</v>
      </c>
      <c r="H3069" s="91">
        <v>51.52</v>
      </c>
      <c r="I3069" s="91">
        <v>53.44</v>
      </c>
      <c r="J3069" s="91">
        <v>54.93</v>
      </c>
      <c r="K3069" s="91">
        <v>56.24</v>
      </c>
      <c r="L3069" s="91">
        <v>57.76</v>
      </c>
      <c r="M3069" s="91">
        <v>59.46</v>
      </c>
      <c r="N3069" s="91">
        <v>61.21</v>
      </c>
      <c r="O3069" s="91">
        <v>63.11</v>
      </c>
      <c r="P3069" s="91">
        <v>65.3</v>
      </c>
      <c r="Q3069" s="91">
        <v>67.63</v>
      </c>
      <c r="R3069" s="91">
        <v>69.94</v>
      </c>
      <c r="S3069" s="91">
        <v>72.650000000000006</v>
      </c>
      <c r="T3069" s="91">
        <v>75.430000000000007</v>
      </c>
      <c r="U3069" s="91">
        <v>78.36</v>
      </c>
      <c r="V3069" s="91">
        <v>81.680000000000007</v>
      </c>
      <c r="W3069" s="91">
        <v>84.95</v>
      </c>
      <c r="X3069" s="91">
        <v>88.36</v>
      </c>
      <c r="Y3069" s="91">
        <v>91.94</v>
      </c>
      <c r="Z3069" s="91">
        <v>95.37</v>
      </c>
      <c r="AA3069" s="91">
        <v>99</v>
      </c>
      <c r="AB3069" s="91">
        <v>102.59</v>
      </c>
      <c r="AC3069" s="91">
        <v>106.57</v>
      </c>
      <c r="AD3069" s="91">
        <v>110.36</v>
      </c>
      <c r="AE3069" s="91">
        <v>114.21</v>
      </c>
      <c r="AF3069" s="91">
        <v>118.22</v>
      </c>
      <c r="AG3069" s="91">
        <v>122.4</v>
      </c>
      <c r="AH3069" s="91">
        <v>126.58</v>
      </c>
      <c r="AI3069" s="91">
        <v>127.85</v>
      </c>
      <c r="AJ3069" s="91">
        <v>128.61000000000001</v>
      </c>
      <c r="AK3069" s="91">
        <v>129.29</v>
      </c>
    </row>
    <row r="3070" spans="1:37" s="91" customFormat="1" x14ac:dyDescent="0.3">
      <c r="A3070" s="91" t="str">
        <f t="shared" si="75"/>
        <v>SDGbaseTRAv2_UrbAS_IRTv3trnsfrx_govhhd-5</v>
      </c>
      <c r="B3070" s="92" t="s">
        <v>221</v>
      </c>
      <c r="C3070" s="93" t="s">
        <v>287</v>
      </c>
      <c r="D3070" s="94" t="s">
        <v>193</v>
      </c>
      <c r="E3070" s="91" t="s">
        <v>89</v>
      </c>
      <c r="F3070" s="91">
        <v>51.45</v>
      </c>
      <c r="G3070" s="91">
        <v>51.45</v>
      </c>
      <c r="H3070" s="91">
        <v>48.84</v>
      </c>
      <c r="I3070" s="91">
        <v>50.65</v>
      </c>
      <c r="J3070" s="91">
        <v>52.07</v>
      </c>
      <c r="K3070" s="91">
        <v>53.31</v>
      </c>
      <c r="L3070" s="91">
        <v>54.75</v>
      </c>
      <c r="M3070" s="91">
        <v>56.36</v>
      </c>
      <c r="N3070" s="91">
        <v>58.02</v>
      </c>
      <c r="O3070" s="91">
        <v>59.82</v>
      </c>
      <c r="P3070" s="91">
        <v>61.9</v>
      </c>
      <c r="Q3070" s="91">
        <v>64.099999999999994</v>
      </c>
      <c r="R3070" s="91">
        <v>66.3</v>
      </c>
      <c r="S3070" s="91">
        <v>68.87</v>
      </c>
      <c r="T3070" s="91">
        <v>71.5</v>
      </c>
      <c r="U3070" s="91">
        <v>74.28</v>
      </c>
      <c r="V3070" s="91">
        <v>77.42</v>
      </c>
      <c r="W3070" s="91">
        <v>80.52</v>
      </c>
      <c r="X3070" s="91">
        <v>83.76</v>
      </c>
      <c r="Y3070" s="91">
        <v>87.15</v>
      </c>
      <c r="Z3070" s="91">
        <v>90.4</v>
      </c>
      <c r="AA3070" s="91">
        <v>93.84</v>
      </c>
      <c r="AB3070" s="91">
        <v>97.24</v>
      </c>
      <c r="AC3070" s="91">
        <v>101.02</v>
      </c>
      <c r="AD3070" s="91">
        <v>104.6</v>
      </c>
      <c r="AE3070" s="91">
        <v>108.26</v>
      </c>
      <c r="AF3070" s="91">
        <v>112.06</v>
      </c>
      <c r="AG3070" s="91">
        <v>116.02</v>
      </c>
      <c r="AH3070" s="91">
        <v>119.98</v>
      </c>
      <c r="AI3070" s="91">
        <v>121.18</v>
      </c>
      <c r="AJ3070" s="91">
        <v>121.9</v>
      </c>
      <c r="AK3070" s="91">
        <v>122.55</v>
      </c>
    </row>
    <row r="3071" spans="1:37" s="91" customFormat="1" x14ac:dyDescent="0.3">
      <c r="A3071" s="91" t="str">
        <f t="shared" si="75"/>
        <v>SDGbaseTRAv2_UrbAS_IRTv3trnsfrx_govhhd-6</v>
      </c>
      <c r="B3071" s="92" t="s">
        <v>221</v>
      </c>
      <c r="C3071" s="93" t="s">
        <v>287</v>
      </c>
      <c r="D3071" s="94" t="s">
        <v>193</v>
      </c>
      <c r="E3071" s="91" t="s">
        <v>90</v>
      </c>
      <c r="F3071" s="91">
        <v>33.299999999999997</v>
      </c>
      <c r="G3071" s="91">
        <v>33.299999999999997</v>
      </c>
      <c r="H3071" s="91">
        <v>31.61</v>
      </c>
      <c r="I3071" s="91">
        <v>32.79</v>
      </c>
      <c r="J3071" s="91">
        <v>33.71</v>
      </c>
      <c r="K3071" s="91">
        <v>34.51</v>
      </c>
      <c r="L3071" s="91">
        <v>35.44</v>
      </c>
      <c r="M3071" s="91">
        <v>36.479999999999997</v>
      </c>
      <c r="N3071" s="91">
        <v>37.56</v>
      </c>
      <c r="O3071" s="91">
        <v>38.729999999999997</v>
      </c>
      <c r="P3071" s="91">
        <v>40.07</v>
      </c>
      <c r="Q3071" s="91">
        <v>41.5</v>
      </c>
      <c r="R3071" s="91">
        <v>42.92</v>
      </c>
      <c r="S3071" s="91">
        <v>44.58</v>
      </c>
      <c r="T3071" s="91">
        <v>46.28</v>
      </c>
      <c r="U3071" s="91">
        <v>48.08</v>
      </c>
      <c r="V3071" s="91">
        <v>50.12</v>
      </c>
      <c r="W3071" s="91">
        <v>52.13</v>
      </c>
      <c r="X3071" s="91">
        <v>54.22</v>
      </c>
      <c r="Y3071" s="91">
        <v>56.41</v>
      </c>
      <c r="Z3071" s="91">
        <v>58.52</v>
      </c>
      <c r="AA3071" s="91">
        <v>60.75</v>
      </c>
      <c r="AB3071" s="91">
        <v>62.95</v>
      </c>
      <c r="AC3071" s="91">
        <v>65.39</v>
      </c>
      <c r="AD3071" s="91">
        <v>67.709999999999994</v>
      </c>
      <c r="AE3071" s="91">
        <v>70.08</v>
      </c>
      <c r="AF3071" s="91">
        <v>72.540000000000006</v>
      </c>
      <c r="AG3071" s="91">
        <v>75.099999999999994</v>
      </c>
      <c r="AH3071" s="91">
        <v>77.67</v>
      </c>
      <c r="AI3071" s="91">
        <v>78.45</v>
      </c>
      <c r="AJ3071" s="91">
        <v>78.91</v>
      </c>
      <c r="AK3071" s="91">
        <v>79.33</v>
      </c>
    </row>
    <row r="3072" spans="1:37" s="91" customFormat="1" x14ac:dyDescent="0.3">
      <c r="A3072" s="91" t="str">
        <f t="shared" si="75"/>
        <v>SDGbaseTRAv2_UrbAS_IRTv3trnsfrx_govhhd-7</v>
      </c>
      <c r="B3072" s="92" t="s">
        <v>221</v>
      </c>
      <c r="C3072" s="93" t="s">
        <v>287</v>
      </c>
      <c r="D3072" s="94" t="s">
        <v>193</v>
      </c>
      <c r="E3072" s="91" t="s">
        <v>91</v>
      </c>
      <c r="F3072" s="91">
        <v>17.170000000000002</v>
      </c>
      <c r="G3072" s="91">
        <v>17.170000000000002</v>
      </c>
      <c r="H3072" s="91">
        <v>16.29</v>
      </c>
      <c r="I3072" s="91">
        <v>16.899999999999999</v>
      </c>
      <c r="J3072" s="91">
        <v>17.37</v>
      </c>
      <c r="K3072" s="91">
        <v>17.79</v>
      </c>
      <c r="L3072" s="91">
        <v>18.27</v>
      </c>
      <c r="M3072" s="91">
        <v>18.8</v>
      </c>
      <c r="N3072" s="91">
        <v>19.36</v>
      </c>
      <c r="O3072" s="91">
        <v>19.96</v>
      </c>
      <c r="P3072" s="91">
        <v>20.65</v>
      </c>
      <c r="Q3072" s="91">
        <v>21.39</v>
      </c>
      <c r="R3072" s="91">
        <v>22.12</v>
      </c>
      <c r="S3072" s="91">
        <v>22.98</v>
      </c>
      <c r="T3072" s="91">
        <v>23.86</v>
      </c>
      <c r="U3072" s="91">
        <v>24.78</v>
      </c>
      <c r="V3072" s="91">
        <v>25.83</v>
      </c>
      <c r="W3072" s="91">
        <v>26.87</v>
      </c>
      <c r="X3072" s="91">
        <v>27.95</v>
      </c>
      <c r="Y3072" s="91">
        <v>29.08</v>
      </c>
      <c r="Z3072" s="91">
        <v>30.16</v>
      </c>
      <c r="AA3072" s="91">
        <v>31.31</v>
      </c>
      <c r="AB3072" s="91">
        <v>32.450000000000003</v>
      </c>
      <c r="AC3072" s="91">
        <v>33.700000000000003</v>
      </c>
      <c r="AD3072" s="91">
        <v>34.9</v>
      </c>
      <c r="AE3072" s="91">
        <v>36.119999999999997</v>
      </c>
      <c r="AF3072" s="91">
        <v>37.39</v>
      </c>
      <c r="AG3072" s="91">
        <v>38.71</v>
      </c>
      <c r="AH3072" s="91">
        <v>40.03</v>
      </c>
      <c r="AI3072" s="91">
        <v>40.43</v>
      </c>
      <c r="AJ3072" s="91">
        <v>40.67</v>
      </c>
      <c r="AK3072" s="91">
        <v>40.89</v>
      </c>
    </row>
    <row r="3073" spans="1:37" s="91" customFormat="1" x14ac:dyDescent="0.3">
      <c r="A3073" s="91" t="str">
        <f t="shared" si="75"/>
        <v>SDGbaseTRAv2_UrbAS_IRTv3trnsfrx_govhhd-8</v>
      </c>
      <c r="B3073" s="92" t="s">
        <v>221</v>
      </c>
      <c r="C3073" s="93" t="s">
        <v>287</v>
      </c>
      <c r="D3073" s="94" t="s">
        <v>193</v>
      </c>
      <c r="E3073" s="91" t="s">
        <v>92</v>
      </c>
      <c r="F3073" s="91">
        <v>-31.54</v>
      </c>
      <c r="G3073" s="91">
        <v>-31.54</v>
      </c>
      <c r="H3073" s="91">
        <v>-29.94</v>
      </c>
      <c r="I3073" s="91">
        <v>-31.05</v>
      </c>
      <c r="J3073" s="91">
        <v>-31.92</v>
      </c>
      <c r="K3073" s="91">
        <v>-32.68</v>
      </c>
      <c r="L3073" s="91">
        <v>-33.56</v>
      </c>
      <c r="M3073" s="91">
        <v>-34.549999999999997</v>
      </c>
      <c r="N3073" s="91">
        <v>-35.57</v>
      </c>
      <c r="O3073" s="91">
        <v>-36.67</v>
      </c>
      <c r="P3073" s="91">
        <v>-37.950000000000003</v>
      </c>
      <c r="Q3073" s="91">
        <v>-39.299999999999997</v>
      </c>
      <c r="R3073" s="91">
        <v>-40.64</v>
      </c>
      <c r="S3073" s="91">
        <v>-42.22</v>
      </c>
      <c r="T3073" s="91">
        <v>-43.83</v>
      </c>
      <c r="U3073" s="91">
        <v>-45.53</v>
      </c>
      <c r="V3073" s="91">
        <v>-47.46</v>
      </c>
      <c r="W3073" s="91">
        <v>-49.36</v>
      </c>
      <c r="X3073" s="91">
        <v>-51.35</v>
      </c>
      <c r="Y3073" s="91">
        <v>-53.42</v>
      </c>
      <c r="Z3073" s="91">
        <v>-55.42</v>
      </c>
      <c r="AA3073" s="91">
        <v>-57.53</v>
      </c>
      <c r="AB3073" s="91">
        <v>-59.61</v>
      </c>
      <c r="AC3073" s="91">
        <v>-61.93</v>
      </c>
      <c r="AD3073" s="91">
        <v>-64.13</v>
      </c>
      <c r="AE3073" s="91">
        <v>-66.37</v>
      </c>
      <c r="AF3073" s="91">
        <v>-68.7</v>
      </c>
      <c r="AG3073" s="91">
        <v>-71.12</v>
      </c>
      <c r="AH3073" s="91">
        <v>-73.55</v>
      </c>
      <c r="AI3073" s="91">
        <v>-74.290000000000006</v>
      </c>
      <c r="AJ3073" s="91">
        <v>-74.73</v>
      </c>
      <c r="AK3073" s="91">
        <v>-75.13</v>
      </c>
    </row>
    <row r="3074" spans="1:37" s="91" customFormat="1" x14ac:dyDescent="0.3">
      <c r="A3074" s="91" t="str">
        <f t="shared" si="75"/>
        <v>SDGbaseTRAv2_UrbAS_IRTv3trnsfrx_govhhd-9</v>
      </c>
      <c r="B3074" s="92" t="s">
        <v>221</v>
      </c>
      <c r="C3074" s="93" t="s">
        <v>287</v>
      </c>
      <c r="D3074" s="94" t="s">
        <v>193</v>
      </c>
      <c r="E3074" s="91" t="s">
        <v>93</v>
      </c>
      <c r="F3074" s="91">
        <v>-164.45</v>
      </c>
      <c r="G3074" s="91">
        <v>-164.45</v>
      </c>
      <c r="H3074" s="91">
        <v>-156.11000000000001</v>
      </c>
      <c r="I3074" s="91">
        <v>-161.91999999999999</v>
      </c>
      <c r="J3074" s="91">
        <v>-166.43</v>
      </c>
      <c r="K3074" s="91">
        <v>-170.4</v>
      </c>
      <c r="L3074" s="91">
        <v>-175</v>
      </c>
      <c r="M3074" s="91">
        <v>-180.15</v>
      </c>
      <c r="N3074" s="91">
        <v>-185.45</v>
      </c>
      <c r="O3074" s="91">
        <v>-191.23</v>
      </c>
      <c r="P3074" s="91">
        <v>-197.86</v>
      </c>
      <c r="Q3074" s="91">
        <v>-204.9</v>
      </c>
      <c r="R3074" s="91">
        <v>-211.91</v>
      </c>
      <c r="S3074" s="91">
        <v>-220.12</v>
      </c>
      <c r="T3074" s="91">
        <v>-228.54</v>
      </c>
      <c r="U3074" s="91">
        <v>-237.42</v>
      </c>
      <c r="V3074" s="91">
        <v>-247.48</v>
      </c>
      <c r="W3074" s="91">
        <v>-257.39</v>
      </c>
      <c r="X3074" s="91">
        <v>-267.72000000000003</v>
      </c>
      <c r="Y3074" s="91">
        <v>-278.57</v>
      </c>
      <c r="Z3074" s="91">
        <v>-288.95</v>
      </c>
      <c r="AA3074" s="91">
        <v>-299.97000000000003</v>
      </c>
      <c r="AB3074" s="91">
        <v>-310.83</v>
      </c>
      <c r="AC3074" s="91">
        <v>-322.89</v>
      </c>
      <c r="AD3074" s="91">
        <v>-334.36</v>
      </c>
      <c r="AE3074" s="91">
        <v>-346.05</v>
      </c>
      <c r="AF3074" s="91">
        <v>-358.2</v>
      </c>
      <c r="AG3074" s="91">
        <v>-370.85</v>
      </c>
      <c r="AH3074" s="91">
        <v>-383.52</v>
      </c>
      <c r="AI3074" s="91">
        <v>-387.36</v>
      </c>
      <c r="AJ3074" s="91">
        <v>-389.66</v>
      </c>
      <c r="AK3074" s="91">
        <v>-391.72</v>
      </c>
    </row>
    <row r="3075" spans="1:37" s="91" customFormat="1" x14ac:dyDescent="0.3">
      <c r="A3075" s="91" t="str">
        <f t="shared" si="75"/>
        <v>SDGbaseTRAv2_UrbAS_IRTv3trnsfrx_rowent-e</v>
      </c>
      <c r="B3075" s="92" t="s">
        <v>221</v>
      </c>
      <c r="C3075" s="93" t="s">
        <v>287</v>
      </c>
      <c r="D3075" s="94" t="s">
        <v>194</v>
      </c>
      <c r="E3075" s="91" t="s">
        <v>83</v>
      </c>
      <c r="F3075" s="91">
        <v>-32.42</v>
      </c>
      <c r="G3075" s="91">
        <v>-32.42</v>
      </c>
      <c r="H3075" s="91">
        <v>-32.42</v>
      </c>
      <c r="I3075" s="91">
        <v>-32.42</v>
      </c>
      <c r="J3075" s="91">
        <v>-32.42</v>
      </c>
      <c r="K3075" s="91">
        <v>-32.42</v>
      </c>
      <c r="L3075" s="91">
        <v>-32.42</v>
      </c>
      <c r="M3075" s="91">
        <v>-32.42</v>
      </c>
      <c r="N3075" s="91">
        <v>-32.42</v>
      </c>
      <c r="O3075" s="91">
        <v>-32.42</v>
      </c>
      <c r="P3075" s="91">
        <v>-32.42</v>
      </c>
      <c r="Q3075" s="91">
        <v>-32.42</v>
      </c>
      <c r="R3075" s="91">
        <v>-32.42</v>
      </c>
      <c r="S3075" s="91">
        <v>-32.42</v>
      </c>
      <c r="T3075" s="91">
        <v>-32.42</v>
      </c>
      <c r="U3075" s="91">
        <v>-32.42</v>
      </c>
      <c r="V3075" s="91">
        <v>-32.42</v>
      </c>
      <c r="W3075" s="91">
        <v>-32.42</v>
      </c>
      <c r="X3075" s="91">
        <v>-32.42</v>
      </c>
      <c r="Y3075" s="91">
        <v>-32.42</v>
      </c>
      <c r="Z3075" s="91">
        <v>-32.42</v>
      </c>
      <c r="AA3075" s="91">
        <v>-32.42</v>
      </c>
      <c r="AB3075" s="91">
        <v>-32.42</v>
      </c>
      <c r="AC3075" s="91">
        <v>-32.42</v>
      </c>
      <c r="AD3075" s="91">
        <v>-32.42</v>
      </c>
      <c r="AE3075" s="91">
        <v>-32.42</v>
      </c>
      <c r="AF3075" s="91">
        <v>-32.42</v>
      </c>
      <c r="AG3075" s="91">
        <v>-32.42</v>
      </c>
      <c r="AH3075" s="91">
        <v>-32.42</v>
      </c>
      <c r="AI3075" s="91">
        <v>-32.42</v>
      </c>
      <c r="AJ3075" s="91">
        <v>-32.42</v>
      </c>
      <c r="AK3075" s="91">
        <v>-32.42</v>
      </c>
    </row>
    <row r="3076" spans="1:37" s="91" customFormat="1" x14ac:dyDescent="0.3">
      <c r="A3076" s="91" t="str">
        <f t="shared" si="75"/>
        <v>SDGbaseTRAv2_UrbAS_IRTv3trnsfrx_rowhhd-0</v>
      </c>
      <c r="B3076" s="92" t="s">
        <v>221</v>
      </c>
      <c r="C3076" s="93" t="s">
        <v>287</v>
      </c>
      <c r="D3076" s="94" t="s">
        <v>194</v>
      </c>
      <c r="E3076" s="91" t="s">
        <v>84</v>
      </c>
      <c r="F3076" s="91">
        <v>0.03</v>
      </c>
      <c r="G3076" s="91">
        <v>0.03</v>
      </c>
      <c r="H3076" s="91">
        <v>0.03</v>
      </c>
      <c r="I3076" s="91">
        <v>0.03</v>
      </c>
      <c r="J3076" s="91">
        <v>0.03</v>
      </c>
      <c r="K3076" s="91">
        <v>0.03</v>
      </c>
      <c r="L3076" s="91">
        <v>0.03</v>
      </c>
      <c r="M3076" s="91">
        <v>0.03</v>
      </c>
      <c r="N3076" s="91">
        <v>0.03</v>
      </c>
      <c r="O3076" s="91">
        <v>0.03</v>
      </c>
      <c r="P3076" s="91">
        <v>0.03</v>
      </c>
      <c r="Q3076" s="91">
        <v>0.03</v>
      </c>
      <c r="R3076" s="91">
        <v>0.03</v>
      </c>
      <c r="S3076" s="91">
        <v>0.03</v>
      </c>
      <c r="T3076" s="91">
        <v>0.03</v>
      </c>
      <c r="U3076" s="91">
        <v>0.03</v>
      </c>
      <c r="V3076" s="91">
        <v>0.03</v>
      </c>
      <c r="W3076" s="91">
        <v>0.03</v>
      </c>
      <c r="X3076" s="91">
        <v>0.03</v>
      </c>
      <c r="Y3076" s="91">
        <v>0.03</v>
      </c>
      <c r="Z3076" s="91">
        <v>0.03</v>
      </c>
      <c r="AA3076" s="91">
        <v>0.03</v>
      </c>
      <c r="AB3076" s="91">
        <v>0.03</v>
      </c>
      <c r="AC3076" s="91">
        <v>0.03</v>
      </c>
      <c r="AD3076" s="91">
        <v>0.03</v>
      </c>
      <c r="AE3076" s="91">
        <v>0.03</v>
      </c>
      <c r="AF3076" s="91">
        <v>0.03</v>
      </c>
      <c r="AG3076" s="91">
        <v>0.03</v>
      </c>
      <c r="AH3076" s="91">
        <v>0.03</v>
      </c>
      <c r="AI3076" s="91">
        <v>0.03</v>
      </c>
      <c r="AJ3076" s="91">
        <v>0.03</v>
      </c>
      <c r="AK3076" s="91">
        <v>0.03</v>
      </c>
    </row>
    <row r="3077" spans="1:37" s="91" customFormat="1" x14ac:dyDescent="0.3">
      <c r="A3077" s="91" t="str">
        <f t="shared" si="75"/>
        <v>SDGbaseTRAv2_UrbAS_IRTv3trnsfrx_rowhhd-1</v>
      </c>
      <c r="B3077" s="92" t="s">
        <v>221</v>
      </c>
      <c r="C3077" s="93" t="s">
        <v>287</v>
      </c>
      <c r="D3077" s="94" t="s">
        <v>194</v>
      </c>
      <c r="E3077" s="91" t="s">
        <v>85</v>
      </c>
      <c r="F3077" s="91">
        <v>0.06</v>
      </c>
      <c r="G3077" s="91">
        <v>0.06</v>
      </c>
      <c r="H3077" s="91">
        <v>0.06</v>
      </c>
      <c r="I3077" s="91">
        <v>0.06</v>
      </c>
      <c r="J3077" s="91">
        <v>0.06</v>
      </c>
      <c r="K3077" s="91">
        <v>0.06</v>
      </c>
      <c r="L3077" s="91">
        <v>0.06</v>
      </c>
      <c r="M3077" s="91">
        <v>0.06</v>
      </c>
      <c r="N3077" s="91">
        <v>0.06</v>
      </c>
      <c r="O3077" s="91">
        <v>0.06</v>
      </c>
      <c r="P3077" s="91">
        <v>0.06</v>
      </c>
      <c r="Q3077" s="91">
        <v>0.06</v>
      </c>
      <c r="R3077" s="91">
        <v>0.06</v>
      </c>
      <c r="S3077" s="91">
        <v>0.06</v>
      </c>
      <c r="T3077" s="91">
        <v>0.06</v>
      </c>
      <c r="U3077" s="91">
        <v>0.06</v>
      </c>
      <c r="V3077" s="91">
        <v>0.06</v>
      </c>
      <c r="W3077" s="91">
        <v>0.06</v>
      </c>
      <c r="X3077" s="91">
        <v>0.06</v>
      </c>
      <c r="Y3077" s="91">
        <v>0.06</v>
      </c>
      <c r="Z3077" s="91">
        <v>0.06</v>
      </c>
      <c r="AA3077" s="91">
        <v>0.06</v>
      </c>
      <c r="AB3077" s="91">
        <v>0.06</v>
      </c>
      <c r="AC3077" s="91">
        <v>0.06</v>
      </c>
      <c r="AD3077" s="91">
        <v>0.06</v>
      </c>
      <c r="AE3077" s="91">
        <v>0.06</v>
      </c>
      <c r="AF3077" s="91">
        <v>0.06</v>
      </c>
      <c r="AG3077" s="91">
        <v>0.06</v>
      </c>
      <c r="AH3077" s="91">
        <v>0.06</v>
      </c>
      <c r="AI3077" s="91">
        <v>0.06</v>
      </c>
      <c r="AJ3077" s="91">
        <v>0.06</v>
      </c>
      <c r="AK3077" s="91">
        <v>0.06</v>
      </c>
    </row>
    <row r="3078" spans="1:37" s="91" customFormat="1" x14ac:dyDescent="0.3">
      <c r="A3078" s="91" t="str">
        <f t="shared" si="75"/>
        <v>SDGbaseTRAv2_UrbAS_IRTv3trnsfrx_rowhhd-2</v>
      </c>
      <c r="B3078" s="92" t="s">
        <v>221</v>
      </c>
      <c r="C3078" s="93" t="s">
        <v>287</v>
      </c>
      <c r="D3078" s="94" t="s">
        <v>194</v>
      </c>
      <c r="E3078" s="91" t="s">
        <v>86</v>
      </c>
      <c r="F3078" s="91">
        <v>0.13</v>
      </c>
      <c r="G3078" s="91">
        <v>0.13</v>
      </c>
      <c r="H3078" s="91">
        <v>0.13</v>
      </c>
      <c r="I3078" s="91">
        <v>0.13</v>
      </c>
      <c r="J3078" s="91">
        <v>0.13</v>
      </c>
      <c r="K3078" s="91">
        <v>0.13</v>
      </c>
      <c r="L3078" s="91">
        <v>0.13</v>
      </c>
      <c r="M3078" s="91">
        <v>0.13</v>
      </c>
      <c r="N3078" s="91">
        <v>0.13</v>
      </c>
      <c r="O3078" s="91">
        <v>0.13</v>
      </c>
      <c r="P3078" s="91">
        <v>0.13</v>
      </c>
      <c r="Q3078" s="91">
        <v>0.13</v>
      </c>
      <c r="R3078" s="91">
        <v>0.13</v>
      </c>
      <c r="S3078" s="91">
        <v>0.13</v>
      </c>
      <c r="T3078" s="91">
        <v>0.13</v>
      </c>
      <c r="U3078" s="91">
        <v>0.13</v>
      </c>
      <c r="V3078" s="91">
        <v>0.13</v>
      </c>
      <c r="W3078" s="91">
        <v>0.13</v>
      </c>
      <c r="X3078" s="91">
        <v>0.13</v>
      </c>
      <c r="Y3078" s="91">
        <v>0.13</v>
      </c>
      <c r="Z3078" s="91">
        <v>0.13</v>
      </c>
      <c r="AA3078" s="91">
        <v>0.13</v>
      </c>
      <c r="AB3078" s="91">
        <v>0.13</v>
      </c>
      <c r="AC3078" s="91">
        <v>0.13</v>
      </c>
      <c r="AD3078" s="91">
        <v>0.13</v>
      </c>
      <c r="AE3078" s="91">
        <v>0.13</v>
      </c>
      <c r="AF3078" s="91">
        <v>0.13</v>
      </c>
      <c r="AG3078" s="91">
        <v>0.13</v>
      </c>
      <c r="AH3078" s="91">
        <v>0.13</v>
      </c>
      <c r="AI3078" s="91">
        <v>0.13</v>
      </c>
      <c r="AJ3078" s="91">
        <v>0.13</v>
      </c>
      <c r="AK3078" s="91">
        <v>0.13</v>
      </c>
    </row>
    <row r="3079" spans="1:37" s="91" customFormat="1" x14ac:dyDescent="0.3">
      <c r="A3079" s="91" t="str">
        <f t="shared" si="75"/>
        <v>SDGbaseTRAv2_UrbAS_IRTv3trnsfrx_rowhhd-3</v>
      </c>
      <c r="B3079" s="92" t="s">
        <v>221</v>
      </c>
      <c r="C3079" s="93" t="s">
        <v>287</v>
      </c>
      <c r="D3079" s="94" t="s">
        <v>194</v>
      </c>
      <c r="E3079" s="91" t="s">
        <v>87</v>
      </c>
      <c r="F3079" s="91">
        <v>0.21</v>
      </c>
      <c r="G3079" s="91">
        <v>0.21</v>
      </c>
      <c r="H3079" s="91">
        <v>0.21</v>
      </c>
      <c r="I3079" s="91">
        <v>0.21</v>
      </c>
      <c r="J3079" s="91">
        <v>0.21</v>
      </c>
      <c r="K3079" s="91">
        <v>0.21</v>
      </c>
      <c r="L3079" s="91">
        <v>0.21</v>
      </c>
      <c r="M3079" s="91">
        <v>0.21</v>
      </c>
      <c r="N3079" s="91">
        <v>0.21</v>
      </c>
      <c r="O3079" s="91">
        <v>0.21</v>
      </c>
      <c r="P3079" s="91">
        <v>0.21</v>
      </c>
      <c r="Q3079" s="91">
        <v>0.21</v>
      </c>
      <c r="R3079" s="91">
        <v>0.21</v>
      </c>
      <c r="S3079" s="91">
        <v>0.21</v>
      </c>
      <c r="T3079" s="91">
        <v>0.21</v>
      </c>
      <c r="U3079" s="91">
        <v>0.21</v>
      </c>
      <c r="V3079" s="91">
        <v>0.21</v>
      </c>
      <c r="W3079" s="91">
        <v>0.21</v>
      </c>
      <c r="X3079" s="91">
        <v>0.21</v>
      </c>
      <c r="Y3079" s="91">
        <v>0.21</v>
      </c>
      <c r="Z3079" s="91">
        <v>0.21</v>
      </c>
      <c r="AA3079" s="91">
        <v>0.21</v>
      </c>
      <c r="AB3079" s="91">
        <v>0.21</v>
      </c>
      <c r="AC3079" s="91">
        <v>0.21</v>
      </c>
      <c r="AD3079" s="91">
        <v>0.21</v>
      </c>
      <c r="AE3079" s="91">
        <v>0.21</v>
      </c>
      <c r="AF3079" s="91">
        <v>0.21</v>
      </c>
      <c r="AG3079" s="91">
        <v>0.21</v>
      </c>
      <c r="AH3079" s="91">
        <v>0.21</v>
      </c>
      <c r="AI3079" s="91">
        <v>0.21</v>
      </c>
      <c r="AJ3079" s="91">
        <v>0.21</v>
      </c>
      <c r="AK3079" s="91">
        <v>0.21</v>
      </c>
    </row>
    <row r="3080" spans="1:37" s="91" customFormat="1" x14ac:dyDescent="0.3">
      <c r="A3080" s="91" t="str">
        <f t="shared" si="75"/>
        <v>SDGbaseTRAv2_UrbAS_IRTv3trnsfrx_rowhhd-4</v>
      </c>
      <c r="B3080" s="92" t="s">
        <v>221</v>
      </c>
      <c r="C3080" s="93" t="s">
        <v>287</v>
      </c>
      <c r="D3080" s="94" t="s">
        <v>194</v>
      </c>
      <c r="E3080" s="91" t="s">
        <v>88</v>
      </c>
      <c r="F3080" s="91">
        <v>0.21</v>
      </c>
      <c r="G3080" s="91">
        <v>0.21</v>
      </c>
      <c r="H3080" s="91">
        <v>0.21</v>
      </c>
      <c r="I3080" s="91">
        <v>0.21</v>
      </c>
      <c r="J3080" s="91">
        <v>0.21</v>
      </c>
      <c r="K3080" s="91">
        <v>0.21</v>
      </c>
      <c r="L3080" s="91">
        <v>0.21</v>
      </c>
      <c r="M3080" s="91">
        <v>0.21</v>
      </c>
      <c r="N3080" s="91">
        <v>0.21</v>
      </c>
      <c r="O3080" s="91">
        <v>0.21</v>
      </c>
      <c r="P3080" s="91">
        <v>0.21</v>
      </c>
      <c r="Q3080" s="91">
        <v>0.21</v>
      </c>
      <c r="R3080" s="91">
        <v>0.21</v>
      </c>
      <c r="S3080" s="91">
        <v>0.21</v>
      </c>
      <c r="T3080" s="91">
        <v>0.21</v>
      </c>
      <c r="U3080" s="91">
        <v>0.21</v>
      </c>
      <c r="V3080" s="91">
        <v>0.21</v>
      </c>
      <c r="W3080" s="91">
        <v>0.21</v>
      </c>
      <c r="X3080" s="91">
        <v>0.21</v>
      </c>
      <c r="Y3080" s="91">
        <v>0.21</v>
      </c>
      <c r="Z3080" s="91">
        <v>0.21</v>
      </c>
      <c r="AA3080" s="91">
        <v>0.21</v>
      </c>
      <c r="AB3080" s="91">
        <v>0.21</v>
      </c>
      <c r="AC3080" s="91">
        <v>0.21</v>
      </c>
      <c r="AD3080" s="91">
        <v>0.21</v>
      </c>
      <c r="AE3080" s="91">
        <v>0.21</v>
      </c>
      <c r="AF3080" s="91">
        <v>0.21</v>
      </c>
      <c r="AG3080" s="91">
        <v>0.21</v>
      </c>
      <c r="AH3080" s="91">
        <v>0.21</v>
      </c>
      <c r="AI3080" s="91">
        <v>0.21</v>
      </c>
      <c r="AJ3080" s="91">
        <v>0.21</v>
      </c>
      <c r="AK3080" s="91">
        <v>0.21</v>
      </c>
    </row>
    <row r="3081" spans="1:37" s="91" customFormat="1" x14ac:dyDescent="0.3">
      <c r="A3081" s="91" t="str">
        <f t="shared" si="75"/>
        <v>SDGbaseTRAv2_UrbAS_IRTv3trnsfrx_rowhhd-5</v>
      </c>
      <c r="B3081" s="92" t="s">
        <v>221</v>
      </c>
      <c r="C3081" s="93" t="s">
        <v>287</v>
      </c>
      <c r="D3081" s="94" t="s">
        <v>194</v>
      </c>
      <c r="E3081" s="91" t="s">
        <v>89</v>
      </c>
      <c r="F3081" s="91">
        <v>0.3</v>
      </c>
      <c r="G3081" s="91">
        <v>0.3</v>
      </c>
      <c r="H3081" s="91">
        <v>0.3</v>
      </c>
      <c r="I3081" s="91">
        <v>0.3</v>
      </c>
      <c r="J3081" s="91">
        <v>0.3</v>
      </c>
      <c r="K3081" s="91">
        <v>0.3</v>
      </c>
      <c r="L3081" s="91">
        <v>0.3</v>
      </c>
      <c r="M3081" s="91">
        <v>0.3</v>
      </c>
      <c r="N3081" s="91">
        <v>0.3</v>
      </c>
      <c r="O3081" s="91">
        <v>0.3</v>
      </c>
      <c r="P3081" s="91">
        <v>0.3</v>
      </c>
      <c r="Q3081" s="91">
        <v>0.3</v>
      </c>
      <c r="R3081" s="91">
        <v>0.3</v>
      </c>
      <c r="S3081" s="91">
        <v>0.3</v>
      </c>
      <c r="T3081" s="91">
        <v>0.3</v>
      </c>
      <c r="U3081" s="91">
        <v>0.3</v>
      </c>
      <c r="V3081" s="91">
        <v>0.3</v>
      </c>
      <c r="W3081" s="91">
        <v>0.3</v>
      </c>
      <c r="X3081" s="91">
        <v>0.3</v>
      </c>
      <c r="Y3081" s="91">
        <v>0.3</v>
      </c>
      <c r="Z3081" s="91">
        <v>0.3</v>
      </c>
      <c r="AA3081" s="91">
        <v>0.3</v>
      </c>
      <c r="AB3081" s="91">
        <v>0.3</v>
      </c>
      <c r="AC3081" s="91">
        <v>0.3</v>
      </c>
      <c r="AD3081" s="91">
        <v>0.3</v>
      </c>
      <c r="AE3081" s="91">
        <v>0.3</v>
      </c>
      <c r="AF3081" s="91">
        <v>0.3</v>
      </c>
      <c r="AG3081" s="91">
        <v>0.3</v>
      </c>
      <c r="AH3081" s="91">
        <v>0.3</v>
      </c>
      <c r="AI3081" s="91">
        <v>0.3</v>
      </c>
      <c r="AJ3081" s="91">
        <v>0.3</v>
      </c>
      <c r="AK3081" s="91">
        <v>0.3</v>
      </c>
    </row>
    <row r="3082" spans="1:37" s="91" customFormat="1" x14ac:dyDescent="0.3">
      <c r="A3082" s="91" t="str">
        <f t="shared" si="75"/>
        <v>SDGbaseTRAv2_UrbAS_IRTv3trnsfrx_rowhhd-6</v>
      </c>
      <c r="B3082" s="92" t="s">
        <v>221</v>
      </c>
      <c r="C3082" s="93" t="s">
        <v>287</v>
      </c>
      <c r="D3082" s="94" t="s">
        <v>194</v>
      </c>
      <c r="E3082" s="91" t="s">
        <v>90</v>
      </c>
      <c r="F3082" s="91">
        <v>0.56000000000000005</v>
      </c>
      <c r="G3082" s="91">
        <v>0.56000000000000005</v>
      </c>
      <c r="H3082" s="91">
        <v>0.56000000000000005</v>
      </c>
      <c r="I3082" s="91">
        <v>0.56000000000000005</v>
      </c>
      <c r="J3082" s="91">
        <v>0.56000000000000005</v>
      </c>
      <c r="K3082" s="91">
        <v>0.56000000000000005</v>
      </c>
      <c r="L3082" s="91">
        <v>0.56000000000000005</v>
      </c>
      <c r="M3082" s="91">
        <v>0.56000000000000005</v>
      </c>
      <c r="N3082" s="91">
        <v>0.56000000000000005</v>
      </c>
      <c r="O3082" s="91">
        <v>0.56000000000000005</v>
      </c>
      <c r="P3082" s="91">
        <v>0.56000000000000005</v>
      </c>
      <c r="Q3082" s="91">
        <v>0.56000000000000005</v>
      </c>
      <c r="R3082" s="91">
        <v>0.56000000000000005</v>
      </c>
      <c r="S3082" s="91">
        <v>0.56000000000000005</v>
      </c>
      <c r="T3082" s="91">
        <v>0.56000000000000005</v>
      </c>
      <c r="U3082" s="91">
        <v>0.56000000000000005</v>
      </c>
      <c r="V3082" s="91">
        <v>0.56000000000000005</v>
      </c>
      <c r="W3082" s="91">
        <v>0.56000000000000005</v>
      </c>
      <c r="X3082" s="91">
        <v>0.56000000000000005</v>
      </c>
      <c r="Y3082" s="91">
        <v>0.56000000000000005</v>
      </c>
      <c r="Z3082" s="91">
        <v>0.56000000000000005</v>
      </c>
      <c r="AA3082" s="91">
        <v>0.56000000000000005</v>
      </c>
      <c r="AB3082" s="91">
        <v>0.56000000000000005</v>
      </c>
      <c r="AC3082" s="91">
        <v>0.56000000000000005</v>
      </c>
      <c r="AD3082" s="91">
        <v>0.56000000000000005</v>
      </c>
      <c r="AE3082" s="91">
        <v>0.56000000000000005</v>
      </c>
      <c r="AF3082" s="91">
        <v>0.56000000000000005</v>
      </c>
      <c r="AG3082" s="91">
        <v>0.56000000000000005</v>
      </c>
      <c r="AH3082" s="91">
        <v>0.56000000000000005</v>
      </c>
      <c r="AI3082" s="91">
        <v>0.56000000000000005</v>
      </c>
      <c r="AJ3082" s="91">
        <v>0.56000000000000005</v>
      </c>
      <c r="AK3082" s="91">
        <v>0.56000000000000005</v>
      </c>
    </row>
    <row r="3083" spans="1:37" s="91" customFormat="1" x14ac:dyDescent="0.3">
      <c r="A3083" s="91" t="str">
        <f t="shared" si="75"/>
        <v>SDGbaseTRAv2_UrbAS_IRTv3trnsfrx_rowhhd-7</v>
      </c>
      <c r="B3083" s="92" t="s">
        <v>221</v>
      </c>
      <c r="C3083" s="93" t="s">
        <v>287</v>
      </c>
      <c r="D3083" s="94" t="s">
        <v>194</v>
      </c>
      <c r="E3083" s="91" t="s">
        <v>91</v>
      </c>
      <c r="F3083" s="91">
        <v>0.68</v>
      </c>
      <c r="G3083" s="91">
        <v>0.68</v>
      </c>
      <c r="H3083" s="91">
        <v>0.68</v>
      </c>
      <c r="I3083" s="91">
        <v>0.68</v>
      </c>
      <c r="J3083" s="91">
        <v>0.68</v>
      </c>
      <c r="K3083" s="91">
        <v>0.68</v>
      </c>
      <c r="L3083" s="91">
        <v>0.68</v>
      </c>
      <c r="M3083" s="91">
        <v>0.68</v>
      </c>
      <c r="N3083" s="91">
        <v>0.68</v>
      </c>
      <c r="O3083" s="91">
        <v>0.68</v>
      </c>
      <c r="P3083" s="91">
        <v>0.68</v>
      </c>
      <c r="Q3083" s="91">
        <v>0.68</v>
      </c>
      <c r="R3083" s="91">
        <v>0.68</v>
      </c>
      <c r="S3083" s="91">
        <v>0.68</v>
      </c>
      <c r="T3083" s="91">
        <v>0.68</v>
      </c>
      <c r="U3083" s="91">
        <v>0.68</v>
      </c>
      <c r="V3083" s="91">
        <v>0.68</v>
      </c>
      <c r="W3083" s="91">
        <v>0.68</v>
      </c>
      <c r="X3083" s="91">
        <v>0.68</v>
      </c>
      <c r="Y3083" s="91">
        <v>0.68</v>
      </c>
      <c r="Z3083" s="91">
        <v>0.68</v>
      </c>
      <c r="AA3083" s="91">
        <v>0.68</v>
      </c>
      <c r="AB3083" s="91">
        <v>0.68</v>
      </c>
      <c r="AC3083" s="91">
        <v>0.68</v>
      </c>
      <c r="AD3083" s="91">
        <v>0.68</v>
      </c>
      <c r="AE3083" s="91">
        <v>0.68</v>
      </c>
      <c r="AF3083" s="91">
        <v>0.68</v>
      </c>
      <c r="AG3083" s="91">
        <v>0.68</v>
      </c>
      <c r="AH3083" s="91">
        <v>0.68</v>
      </c>
      <c r="AI3083" s="91">
        <v>0.68</v>
      </c>
      <c r="AJ3083" s="91">
        <v>0.68</v>
      </c>
      <c r="AK3083" s="91">
        <v>0.68</v>
      </c>
    </row>
    <row r="3084" spans="1:37" s="91" customFormat="1" x14ac:dyDescent="0.3">
      <c r="A3084" s="91" t="str">
        <f t="shared" si="75"/>
        <v>SDGbaseTRAv2_UrbAS_IRTv3trnsfrx_rowhhd-8</v>
      </c>
      <c r="B3084" s="92" t="s">
        <v>221</v>
      </c>
      <c r="C3084" s="93" t="s">
        <v>287</v>
      </c>
      <c r="D3084" s="94" t="s">
        <v>194</v>
      </c>
      <c r="E3084" s="91" t="s">
        <v>92</v>
      </c>
      <c r="F3084" s="91">
        <v>2.34</v>
      </c>
      <c r="G3084" s="91">
        <v>2.34</v>
      </c>
      <c r="H3084" s="91">
        <v>2.34</v>
      </c>
      <c r="I3084" s="91">
        <v>2.34</v>
      </c>
      <c r="J3084" s="91">
        <v>2.34</v>
      </c>
      <c r="K3084" s="91">
        <v>2.34</v>
      </c>
      <c r="L3084" s="91">
        <v>2.34</v>
      </c>
      <c r="M3084" s="91">
        <v>2.34</v>
      </c>
      <c r="N3084" s="91">
        <v>2.34</v>
      </c>
      <c r="O3084" s="91">
        <v>2.34</v>
      </c>
      <c r="P3084" s="91">
        <v>2.34</v>
      </c>
      <c r="Q3084" s="91">
        <v>2.34</v>
      </c>
      <c r="R3084" s="91">
        <v>2.34</v>
      </c>
      <c r="S3084" s="91">
        <v>2.34</v>
      </c>
      <c r="T3084" s="91">
        <v>2.34</v>
      </c>
      <c r="U3084" s="91">
        <v>2.34</v>
      </c>
      <c r="V3084" s="91">
        <v>2.34</v>
      </c>
      <c r="W3084" s="91">
        <v>2.34</v>
      </c>
      <c r="X3084" s="91">
        <v>2.34</v>
      </c>
      <c r="Y3084" s="91">
        <v>2.34</v>
      </c>
      <c r="Z3084" s="91">
        <v>2.34</v>
      </c>
      <c r="AA3084" s="91">
        <v>2.34</v>
      </c>
      <c r="AB3084" s="91">
        <v>2.34</v>
      </c>
      <c r="AC3084" s="91">
        <v>2.34</v>
      </c>
      <c r="AD3084" s="91">
        <v>2.34</v>
      </c>
      <c r="AE3084" s="91">
        <v>2.34</v>
      </c>
      <c r="AF3084" s="91">
        <v>2.34</v>
      </c>
      <c r="AG3084" s="91">
        <v>2.34</v>
      </c>
      <c r="AH3084" s="91">
        <v>2.34</v>
      </c>
      <c r="AI3084" s="91">
        <v>2.34</v>
      </c>
      <c r="AJ3084" s="91">
        <v>2.34</v>
      </c>
      <c r="AK3084" s="91">
        <v>2.34</v>
      </c>
    </row>
    <row r="3085" spans="1:37" s="91" customFormat="1" x14ac:dyDescent="0.3">
      <c r="A3085" s="91" t="str">
        <f t="shared" si="75"/>
        <v>SDGbaseTRAv2_UrbAS_IRTv3trnsfrx_rowhhd-9</v>
      </c>
      <c r="B3085" s="92" t="s">
        <v>221</v>
      </c>
      <c r="C3085" s="93" t="s">
        <v>287</v>
      </c>
      <c r="D3085" s="94" t="s">
        <v>194</v>
      </c>
      <c r="E3085" s="91" t="s">
        <v>93</v>
      </c>
      <c r="F3085" s="91">
        <v>8.82</v>
      </c>
      <c r="G3085" s="91">
        <v>8.82</v>
      </c>
      <c r="H3085" s="91">
        <v>8.82</v>
      </c>
      <c r="I3085" s="91">
        <v>8.82</v>
      </c>
      <c r="J3085" s="91">
        <v>8.82</v>
      </c>
      <c r="K3085" s="91">
        <v>8.82</v>
      </c>
      <c r="L3085" s="91">
        <v>8.82</v>
      </c>
      <c r="M3085" s="91">
        <v>8.82</v>
      </c>
      <c r="N3085" s="91">
        <v>8.82</v>
      </c>
      <c r="O3085" s="91">
        <v>8.82</v>
      </c>
      <c r="P3085" s="91">
        <v>8.82</v>
      </c>
      <c r="Q3085" s="91">
        <v>8.82</v>
      </c>
      <c r="R3085" s="91">
        <v>8.82</v>
      </c>
      <c r="S3085" s="91">
        <v>8.82</v>
      </c>
      <c r="T3085" s="91">
        <v>8.82</v>
      </c>
      <c r="U3085" s="91">
        <v>8.82</v>
      </c>
      <c r="V3085" s="91">
        <v>8.82</v>
      </c>
      <c r="W3085" s="91">
        <v>8.82</v>
      </c>
      <c r="X3085" s="91">
        <v>8.82</v>
      </c>
      <c r="Y3085" s="91">
        <v>8.82</v>
      </c>
      <c r="Z3085" s="91">
        <v>8.82</v>
      </c>
      <c r="AA3085" s="91">
        <v>8.82</v>
      </c>
      <c r="AB3085" s="91">
        <v>8.82</v>
      </c>
      <c r="AC3085" s="91">
        <v>8.82</v>
      </c>
      <c r="AD3085" s="91">
        <v>8.82</v>
      </c>
      <c r="AE3085" s="91">
        <v>8.82</v>
      </c>
      <c r="AF3085" s="91">
        <v>8.82</v>
      </c>
      <c r="AG3085" s="91">
        <v>8.82</v>
      </c>
      <c r="AH3085" s="91">
        <v>8.82</v>
      </c>
      <c r="AI3085" s="91">
        <v>8.82</v>
      </c>
      <c r="AJ3085" s="91">
        <v>8.82</v>
      </c>
      <c r="AK3085" s="91">
        <v>8.82</v>
      </c>
    </row>
    <row r="3086" spans="1:37" s="91" customFormat="1" x14ac:dyDescent="0.3">
      <c r="A3086" s="91" t="str">
        <f t="shared" si="75"/>
        <v>SDGbaseTRAv2_UrbAS_IRTv3trnsfrx_rowgov</v>
      </c>
      <c r="B3086" s="92" t="s">
        <v>221</v>
      </c>
      <c r="C3086" s="93" t="s">
        <v>287</v>
      </c>
      <c r="D3086" s="94" t="s">
        <v>194</v>
      </c>
      <c r="E3086" s="91" t="s">
        <v>195</v>
      </c>
      <c r="F3086" s="91">
        <v>-48.31</v>
      </c>
      <c r="G3086" s="91">
        <v>-48.31</v>
      </c>
      <c r="H3086" s="91">
        <v>-48.31</v>
      </c>
      <c r="I3086" s="91">
        <v>-48.31</v>
      </c>
      <c r="J3086" s="91">
        <v>-48.31</v>
      </c>
      <c r="K3086" s="91">
        <v>-48.31</v>
      </c>
      <c r="L3086" s="91">
        <v>-48.31</v>
      </c>
      <c r="M3086" s="91">
        <v>-48.31</v>
      </c>
      <c r="N3086" s="91">
        <v>-48.31</v>
      </c>
      <c r="O3086" s="91">
        <v>-48.31</v>
      </c>
      <c r="P3086" s="91">
        <v>-48.31</v>
      </c>
      <c r="Q3086" s="91">
        <v>-48.31</v>
      </c>
      <c r="R3086" s="91">
        <v>-48.31</v>
      </c>
      <c r="S3086" s="91">
        <v>-48.31</v>
      </c>
      <c r="T3086" s="91">
        <v>-48.31</v>
      </c>
      <c r="U3086" s="91">
        <v>-48.31</v>
      </c>
      <c r="V3086" s="91">
        <v>-48.31</v>
      </c>
      <c r="W3086" s="91">
        <v>-48.31</v>
      </c>
      <c r="X3086" s="91">
        <v>-48.31</v>
      </c>
      <c r="Y3086" s="91">
        <v>-48.31</v>
      </c>
      <c r="Z3086" s="91">
        <v>-48.31</v>
      </c>
      <c r="AA3086" s="91">
        <v>-48.31</v>
      </c>
      <c r="AB3086" s="91">
        <v>-48.31</v>
      </c>
      <c r="AC3086" s="91">
        <v>-48.31</v>
      </c>
      <c r="AD3086" s="91">
        <v>-48.31</v>
      </c>
      <c r="AE3086" s="91">
        <v>-48.31</v>
      </c>
      <c r="AF3086" s="91">
        <v>-48.31</v>
      </c>
      <c r="AG3086" s="91">
        <v>-48.31</v>
      </c>
      <c r="AH3086" s="91">
        <v>-48.31</v>
      </c>
      <c r="AI3086" s="91">
        <v>-48.31</v>
      </c>
      <c r="AJ3086" s="91">
        <v>-48.31</v>
      </c>
      <c r="AK3086" s="91">
        <v>-48.31</v>
      </c>
    </row>
    <row r="3087" spans="1:37" s="91" customFormat="1" x14ac:dyDescent="0.3">
      <c r="A3087" s="91" t="str">
        <f t="shared" si="75"/>
        <v>SDGbaseTRAv2_UrbAS_IRTv3C_NetTrnsGov2Instotal</v>
      </c>
      <c r="B3087" s="92" t="s">
        <v>221</v>
      </c>
      <c r="C3087" s="93" t="s">
        <v>287</v>
      </c>
      <c r="D3087" s="94" t="s">
        <v>196</v>
      </c>
      <c r="E3087" s="91" t="s">
        <v>1</v>
      </c>
      <c r="F3087" s="91">
        <v>406.48</v>
      </c>
      <c r="G3087" s="91">
        <v>406.48</v>
      </c>
      <c r="H3087" s="91">
        <v>397.55</v>
      </c>
      <c r="I3087" s="91">
        <v>403.76</v>
      </c>
      <c r="J3087" s="91">
        <v>408.59</v>
      </c>
      <c r="K3087" s="91">
        <v>412.84</v>
      </c>
      <c r="L3087" s="91">
        <v>417.75</v>
      </c>
      <c r="M3087" s="91">
        <v>423.27</v>
      </c>
      <c r="N3087" s="91">
        <v>428.93</v>
      </c>
      <c r="O3087" s="91">
        <v>435.11</v>
      </c>
      <c r="P3087" s="91">
        <v>442.2</v>
      </c>
      <c r="Q3087" s="91">
        <v>449.73</v>
      </c>
      <c r="R3087" s="91">
        <v>457.22</v>
      </c>
      <c r="S3087" s="91">
        <v>466.01</v>
      </c>
      <c r="T3087" s="91">
        <v>475.01</v>
      </c>
      <c r="U3087" s="91">
        <v>484.5</v>
      </c>
      <c r="V3087" s="91">
        <v>495.26</v>
      </c>
      <c r="W3087" s="91">
        <v>505.86</v>
      </c>
      <c r="X3087" s="91">
        <v>516.91</v>
      </c>
      <c r="Y3087" s="91">
        <v>528.5</v>
      </c>
      <c r="Z3087" s="91">
        <v>539.61</v>
      </c>
      <c r="AA3087" s="91">
        <v>551.39</v>
      </c>
      <c r="AB3087" s="91">
        <v>563.01</v>
      </c>
      <c r="AC3087" s="91">
        <v>575.9</v>
      </c>
      <c r="AD3087" s="91">
        <v>588.16999999999996</v>
      </c>
      <c r="AE3087" s="91">
        <v>600.66</v>
      </c>
      <c r="AF3087" s="91">
        <v>613.66</v>
      </c>
      <c r="AG3087" s="91">
        <v>627.19000000000005</v>
      </c>
      <c r="AH3087" s="91">
        <v>640.73</v>
      </c>
      <c r="AI3087" s="91">
        <v>644.84</v>
      </c>
      <c r="AJ3087" s="91">
        <v>647.29999999999995</v>
      </c>
      <c r="AK3087" s="91">
        <v>649.5</v>
      </c>
    </row>
    <row r="3088" spans="1:37" s="91" customFormat="1" x14ac:dyDescent="0.3">
      <c r="A3088" s="91" t="str">
        <f t="shared" si="75"/>
        <v>SDGbaseTRAv2_UrbAS_IRTv3QFSXflab-p</v>
      </c>
      <c r="B3088" s="92" t="s">
        <v>221</v>
      </c>
      <c r="C3088" s="93" t="s">
        <v>287</v>
      </c>
      <c r="D3088" s="94" t="s">
        <v>198</v>
      </c>
      <c r="E3088" s="91" t="s">
        <v>199</v>
      </c>
      <c r="F3088" s="91">
        <v>3154.55</v>
      </c>
      <c r="G3088" s="91">
        <v>2922.76</v>
      </c>
      <c r="H3088" s="91">
        <v>3033.22</v>
      </c>
      <c r="I3088" s="91">
        <v>3130.38</v>
      </c>
      <c r="J3088" s="91">
        <v>3217.41</v>
      </c>
      <c r="K3088" s="91">
        <v>3297.89</v>
      </c>
      <c r="L3088" s="91">
        <v>3378.97</v>
      </c>
      <c r="M3088" s="91">
        <v>3461.58</v>
      </c>
      <c r="N3088" s="91">
        <v>3548.37</v>
      </c>
      <c r="O3088" s="91">
        <v>3645.32</v>
      </c>
      <c r="P3088" s="91">
        <v>3750.16</v>
      </c>
      <c r="Q3088" s="91">
        <v>3858.14</v>
      </c>
      <c r="R3088" s="91">
        <v>3972.43</v>
      </c>
      <c r="S3088" s="91">
        <v>4091.08</v>
      </c>
      <c r="T3088" s="91">
        <v>4214.29</v>
      </c>
      <c r="U3088" s="91">
        <v>4346.74</v>
      </c>
      <c r="V3088" s="91">
        <v>4484.22</v>
      </c>
      <c r="W3088" s="91">
        <v>4626.08</v>
      </c>
      <c r="X3088" s="91">
        <v>4774.46</v>
      </c>
      <c r="Y3088" s="91">
        <v>4921.93</v>
      </c>
      <c r="Z3088" s="91">
        <v>5034.32</v>
      </c>
      <c r="AA3088" s="91">
        <v>5134.2299999999996</v>
      </c>
      <c r="AB3088" s="91">
        <v>5280.01</v>
      </c>
      <c r="AC3088" s="91">
        <v>5437.06</v>
      </c>
      <c r="AD3088" s="91">
        <v>5593.21</v>
      </c>
      <c r="AE3088" s="91">
        <v>5748.8</v>
      </c>
      <c r="AF3088" s="91">
        <v>5905.22</v>
      </c>
      <c r="AG3088" s="91">
        <v>6110.2</v>
      </c>
      <c r="AH3088" s="91">
        <v>6247.98</v>
      </c>
      <c r="AI3088" s="91">
        <v>6336.47</v>
      </c>
      <c r="AJ3088" s="91">
        <v>6395.95</v>
      </c>
      <c r="AK3088" s="91">
        <v>6434.71</v>
      </c>
    </row>
    <row r="3089" spans="1:37" s="91" customFormat="1" x14ac:dyDescent="0.3">
      <c r="A3089" s="91" t="str">
        <f t="shared" si="75"/>
        <v>SDGbaseTRAv2_UrbAS_IRTv3QFSXflab-m</v>
      </c>
      <c r="B3089" s="92" t="s">
        <v>221</v>
      </c>
      <c r="C3089" s="93" t="s">
        <v>287</v>
      </c>
      <c r="D3089" s="94" t="s">
        <v>198</v>
      </c>
      <c r="E3089" s="91" t="s">
        <v>200</v>
      </c>
      <c r="F3089" s="91">
        <v>5235.99</v>
      </c>
      <c r="G3089" s="91">
        <v>4887.7</v>
      </c>
      <c r="H3089" s="91">
        <v>5092.05</v>
      </c>
      <c r="I3089" s="91">
        <v>5265.8</v>
      </c>
      <c r="J3089" s="91">
        <v>5414.95</v>
      </c>
      <c r="K3089" s="91">
        <v>5551.46</v>
      </c>
      <c r="L3089" s="91">
        <v>5688.58</v>
      </c>
      <c r="M3089" s="91">
        <v>5829.73</v>
      </c>
      <c r="N3089" s="91">
        <v>5977.2</v>
      </c>
      <c r="O3089" s="91">
        <v>6129.57</v>
      </c>
      <c r="P3089" s="91">
        <v>6294.74</v>
      </c>
      <c r="Q3089" s="91">
        <v>6464.39</v>
      </c>
      <c r="R3089" s="91">
        <v>6647.24</v>
      </c>
      <c r="S3089" s="91">
        <v>6841.88</v>
      </c>
      <c r="T3089" s="91">
        <v>7047.15</v>
      </c>
      <c r="U3089" s="91">
        <v>7270.41</v>
      </c>
      <c r="V3089" s="91">
        <v>7506.81</v>
      </c>
      <c r="W3089" s="91">
        <v>7752.12</v>
      </c>
      <c r="X3089" s="91">
        <v>8005.29</v>
      </c>
      <c r="Y3089" s="91">
        <v>8252.18</v>
      </c>
      <c r="Z3089" s="91">
        <v>8426.1200000000008</v>
      </c>
      <c r="AA3089" s="91">
        <v>8577</v>
      </c>
      <c r="AB3089" s="91">
        <v>8806.59</v>
      </c>
      <c r="AC3089" s="91">
        <v>9057.25</v>
      </c>
      <c r="AD3089" s="91">
        <v>9308.74</v>
      </c>
      <c r="AE3089" s="91">
        <v>9561.42</v>
      </c>
      <c r="AF3089" s="91">
        <v>9817.56</v>
      </c>
      <c r="AG3089" s="91">
        <v>10155.82</v>
      </c>
      <c r="AH3089" s="91">
        <v>10360.39</v>
      </c>
      <c r="AI3089" s="91">
        <v>10467.99</v>
      </c>
      <c r="AJ3089" s="91">
        <v>10519.98</v>
      </c>
      <c r="AK3089" s="91">
        <v>10533.16</v>
      </c>
    </row>
    <row r="3090" spans="1:37" s="91" customFormat="1" x14ac:dyDescent="0.3">
      <c r="A3090" s="91" t="str">
        <f t="shared" si="75"/>
        <v>SDGbaseTRAv2_UrbAS_IRTv3QFSXflab-s</v>
      </c>
      <c r="B3090" s="92" t="s">
        <v>221</v>
      </c>
      <c r="C3090" s="93" t="s">
        <v>287</v>
      </c>
      <c r="D3090" s="94" t="s">
        <v>198</v>
      </c>
      <c r="E3090" s="91" t="s">
        <v>201</v>
      </c>
      <c r="F3090" s="91">
        <v>4708.9399999999996</v>
      </c>
      <c r="G3090" s="91">
        <v>4347.68</v>
      </c>
      <c r="H3090" s="91">
        <v>4510.08</v>
      </c>
      <c r="I3090" s="91">
        <v>4660.12</v>
      </c>
      <c r="J3090" s="91">
        <v>4793.58</v>
      </c>
      <c r="K3090" s="91">
        <v>4920.5600000000004</v>
      </c>
      <c r="L3090" s="91">
        <v>5047.7700000000004</v>
      </c>
      <c r="M3090" s="91">
        <v>5177.78</v>
      </c>
      <c r="N3090" s="91">
        <v>5311.79</v>
      </c>
      <c r="O3090" s="91">
        <v>5440.56</v>
      </c>
      <c r="P3090" s="91">
        <v>5582.88</v>
      </c>
      <c r="Q3090" s="91">
        <v>5732.26</v>
      </c>
      <c r="R3090" s="91">
        <v>5891.98</v>
      </c>
      <c r="S3090" s="91">
        <v>6060.48</v>
      </c>
      <c r="T3090" s="91">
        <v>6237.42</v>
      </c>
      <c r="U3090" s="91">
        <v>6427.34</v>
      </c>
      <c r="V3090" s="91">
        <v>6628.4</v>
      </c>
      <c r="W3090" s="91">
        <v>6838.05</v>
      </c>
      <c r="X3090" s="91">
        <v>7055.45</v>
      </c>
      <c r="Y3090" s="91">
        <v>7270.7</v>
      </c>
      <c r="Z3090" s="91">
        <v>7439.22</v>
      </c>
      <c r="AA3090" s="91">
        <v>7589.97</v>
      </c>
      <c r="AB3090" s="91">
        <v>7780.52</v>
      </c>
      <c r="AC3090" s="91">
        <v>7985.57</v>
      </c>
      <c r="AD3090" s="91">
        <v>8195.74</v>
      </c>
      <c r="AE3090" s="91">
        <v>8410.68</v>
      </c>
      <c r="AF3090" s="91">
        <v>8630.9500000000007</v>
      </c>
      <c r="AG3090" s="91">
        <v>8904.92</v>
      </c>
      <c r="AH3090" s="91">
        <v>9099.1299999999992</v>
      </c>
      <c r="AI3090" s="91">
        <v>9229.25</v>
      </c>
      <c r="AJ3090" s="91">
        <v>9317.2800000000007</v>
      </c>
      <c r="AK3090" s="91">
        <v>9373.09</v>
      </c>
    </row>
    <row r="3091" spans="1:37" s="91" customFormat="1" x14ac:dyDescent="0.3">
      <c r="A3091" s="91" t="str">
        <f t="shared" si="75"/>
        <v>SDGbaseTRAv2_UrbAS_IRTv3QFSXflab-t</v>
      </c>
      <c r="B3091" s="92" t="s">
        <v>221</v>
      </c>
      <c r="C3091" s="93" t="s">
        <v>287</v>
      </c>
      <c r="D3091" s="94" t="s">
        <v>198</v>
      </c>
      <c r="E3091" s="91" t="s">
        <v>202</v>
      </c>
      <c r="F3091" s="91">
        <v>3319.1</v>
      </c>
      <c r="G3091" s="91">
        <v>3025.15</v>
      </c>
      <c r="H3091" s="91">
        <v>3112.04</v>
      </c>
      <c r="I3091" s="91">
        <v>3196.15</v>
      </c>
      <c r="J3091" s="91">
        <v>3272.1</v>
      </c>
      <c r="K3091" s="91">
        <v>3348.12</v>
      </c>
      <c r="L3091" s="91">
        <v>3426.99</v>
      </c>
      <c r="M3091" s="91">
        <v>3509.23</v>
      </c>
      <c r="N3091" s="91">
        <v>3594.99</v>
      </c>
      <c r="O3091" s="91">
        <v>3675.67</v>
      </c>
      <c r="P3091" s="91">
        <v>3766.43</v>
      </c>
      <c r="Q3091" s="91">
        <v>3863.27</v>
      </c>
      <c r="R3091" s="91">
        <v>3970.71</v>
      </c>
      <c r="S3091" s="91">
        <v>4085.19</v>
      </c>
      <c r="T3091" s="91">
        <v>4206.03</v>
      </c>
      <c r="U3091" s="91">
        <v>4335.3599999999997</v>
      </c>
      <c r="V3091" s="91">
        <v>4470.9799999999996</v>
      </c>
      <c r="W3091" s="91">
        <v>4612.68</v>
      </c>
      <c r="X3091" s="91">
        <v>4762.53</v>
      </c>
      <c r="Y3091" s="91">
        <v>4911.2700000000004</v>
      </c>
      <c r="Z3091" s="91">
        <v>5035.1400000000003</v>
      </c>
      <c r="AA3091" s="91">
        <v>5147.97</v>
      </c>
      <c r="AB3091" s="91">
        <v>5281.31</v>
      </c>
      <c r="AC3091" s="91">
        <v>5421.81</v>
      </c>
      <c r="AD3091" s="91">
        <v>5564.82</v>
      </c>
      <c r="AE3091" s="91">
        <v>5710.55</v>
      </c>
      <c r="AF3091" s="91">
        <v>5859.61</v>
      </c>
      <c r="AG3091" s="91">
        <v>6040.68</v>
      </c>
      <c r="AH3091" s="91">
        <v>6173.44</v>
      </c>
      <c r="AI3091" s="91">
        <v>6265.69</v>
      </c>
      <c r="AJ3091" s="91">
        <v>6330.82</v>
      </c>
      <c r="AK3091" s="91">
        <v>6375.18</v>
      </c>
    </row>
    <row r="3092" spans="1:37" s="91" customFormat="1" x14ac:dyDescent="0.3">
      <c r="A3092" s="91" t="str">
        <f t="shared" si="75"/>
        <v>SDGbaseTRAv2_UrbAS_IRTv3QFSXfcap</v>
      </c>
      <c r="B3092" s="92" t="s">
        <v>221</v>
      </c>
      <c r="C3092" s="93" t="s">
        <v>287</v>
      </c>
      <c r="D3092" s="94" t="s">
        <v>198</v>
      </c>
      <c r="E3092" s="91" t="s">
        <v>203</v>
      </c>
      <c r="F3092" s="91">
        <v>3799.09</v>
      </c>
      <c r="G3092" s="91">
        <v>3955.03</v>
      </c>
      <c r="H3092" s="91">
        <v>4074.85</v>
      </c>
      <c r="I3092" s="91">
        <v>4169.7700000000004</v>
      </c>
      <c r="J3092" s="91">
        <v>4266.49</v>
      </c>
      <c r="K3092" s="91">
        <v>4383.13</v>
      </c>
      <c r="L3092" s="91">
        <v>4521.04</v>
      </c>
      <c r="M3092" s="91">
        <v>4658.79</v>
      </c>
      <c r="N3092" s="91">
        <v>4793.5200000000004</v>
      </c>
      <c r="O3092" s="91">
        <v>4906.5</v>
      </c>
      <c r="P3092" s="91">
        <v>5017.82</v>
      </c>
      <c r="Q3092" s="91">
        <v>5126.8100000000004</v>
      </c>
      <c r="R3092" s="91">
        <v>5263.91</v>
      </c>
      <c r="S3092" s="91">
        <v>5398.46</v>
      </c>
      <c r="T3092" s="91">
        <v>5543.3</v>
      </c>
      <c r="U3092" s="91">
        <v>5720.1</v>
      </c>
      <c r="V3092" s="91">
        <v>5882.99</v>
      </c>
      <c r="W3092" s="91">
        <v>6058.59</v>
      </c>
      <c r="X3092" s="91">
        <v>6247.24</v>
      </c>
      <c r="Y3092" s="91">
        <v>6422.12</v>
      </c>
      <c r="Z3092" s="91">
        <v>6599.02</v>
      </c>
      <c r="AA3092" s="91">
        <v>6782.97</v>
      </c>
      <c r="AB3092" s="91">
        <v>6972.89</v>
      </c>
      <c r="AC3092" s="91">
        <v>7150.74</v>
      </c>
      <c r="AD3092" s="91">
        <v>7335.26</v>
      </c>
      <c r="AE3092" s="91">
        <v>7528.62</v>
      </c>
      <c r="AF3092" s="91">
        <v>7731.79</v>
      </c>
      <c r="AG3092" s="91">
        <v>7922.32</v>
      </c>
      <c r="AH3092" s="91">
        <v>7776.7</v>
      </c>
      <c r="AI3092" s="91">
        <v>7643.21</v>
      </c>
      <c r="AJ3092" s="91">
        <v>7543.18</v>
      </c>
      <c r="AK3092" s="91">
        <v>7446.85</v>
      </c>
    </row>
    <row r="3093" spans="1:37" s="91" customFormat="1" x14ac:dyDescent="0.3">
      <c r="A3093" s="91" t="str">
        <f t="shared" si="75"/>
        <v>SDGbaseTRAv2_UrbAS_IRTv3QFSXfegy</v>
      </c>
      <c r="B3093" s="92" t="s">
        <v>221</v>
      </c>
      <c r="C3093" s="93" t="s">
        <v>287</v>
      </c>
      <c r="D3093" s="94" t="s">
        <v>198</v>
      </c>
      <c r="E3093" s="91" t="s">
        <v>204</v>
      </c>
      <c r="F3093" s="91">
        <v>200.18</v>
      </c>
      <c r="G3093" s="91">
        <v>215.85</v>
      </c>
      <c r="H3093" s="91">
        <v>219.02</v>
      </c>
      <c r="I3093" s="91">
        <v>223.41</v>
      </c>
      <c r="J3093" s="91">
        <v>227.99</v>
      </c>
      <c r="K3093" s="91">
        <v>237.61</v>
      </c>
      <c r="L3093" s="91">
        <v>248.42</v>
      </c>
      <c r="M3093" s="91">
        <v>250.27</v>
      </c>
      <c r="N3093" s="91">
        <v>248.22</v>
      </c>
      <c r="O3093" s="91">
        <v>248.92</v>
      </c>
      <c r="P3093" s="91">
        <v>255.69</v>
      </c>
      <c r="Q3093" s="91">
        <v>263.68</v>
      </c>
      <c r="R3093" s="91">
        <v>278.51</v>
      </c>
      <c r="S3093" s="91">
        <v>289.42</v>
      </c>
      <c r="T3093" s="91">
        <v>300.24</v>
      </c>
      <c r="U3093" s="91">
        <v>310.58</v>
      </c>
      <c r="V3093" s="91">
        <v>310.8</v>
      </c>
      <c r="W3093" s="91">
        <v>319.22000000000003</v>
      </c>
      <c r="X3093" s="91">
        <v>341.93</v>
      </c>
      <c r="Y3093" s="91">
        <v>363.12</v>
      </c>
      <c r="Z3093" s="91">
        <v>380.88</v>
      </c>
      <c r="AA3093" s="91">
        <v>401.87</v>
      </c>
      <c r="AB3093" s="91">
        <v>419.57</v>
      </c>
      <c r="AC3093" s="91">
        <v>434.93</v>
      </c>
      <c r="AD3093" s="91">
        <v>453.95</v>
      </c>
      <c r="AE3093" s="91">
        <v>473.19</v>
      </c>
      <c r="AF3093" s="91">
        <v>492.2</v>
      </c>
      <c r="AG3093" s="91">
        <v>579.63</v>
      </c>
      <c r="AH3093" s="91">
        <v>653.51</v>
      </c>
      <c r="AI3093" s="91">
        <v>725.46</v>
      </c>
      <c r="AJ3093" s="91">
        <v>795.47</v>
      </c>
      <c r="AK3093" s="91">
        <v>862.57</v>
      </c>
    </row>
    <row r="3094" spans="1:37" s="91" customFormat="1" x14ac:dyDescent="0.3">
      <c r="A3094" s="91" t="str">
        <f t="shared" si="75"/>
        <v>SDGbaseTRAv2_UrbAS_IRTv3QFSXfland</v>
      </c>
      <c r="B3094" s="92" t="s">
        <v>221</v>
      </c>
      <c r="C3094" s="93" t="s">
        <v>287</v>
      </c>
      <c r="D3094" s="94" t="s">
        <v>198</v>
      </c>
      <c r="E3094" s="91" t="s">
        <v>205</v>
      </c>
      <c r="F3094" s="91">
        <v>17.03</v>
      </c>
      <c r="G3094" s="91">
        <v>17.2</v>
      </c>
      <c r="H3094" s="91">
        <v>17.37</v>
      </c>
      <c r="I3094" s="91">
        <v>17.54</v>
      </c>
      <c r="J3094" s="91">
        <v>17.72</v>
      </c>
      <c r="K3094" s="91">
        <v>17.899999999999999</v>
      </c>
      <c r="L3094" s="91">
        <v>18.07</v>
      </c>
      <c r="M3094" s="91">
        <v>18.260000000000002</v>
      </c>
      <c r="N3094" s="91">
        <v>18.440000000000001</v>
      </c>
      <c r="O3094" s="91">
        <v>18.62</v>
      </c>
      <c r="P3094" s="91">
        <v>18.809999999999999</v>
      </c>
      <c r="Q3094" s="91">
        <v>19</v>
      </c>
      <c r="R3094" s="91">
        <v>19.190000000000001</v>
      </c>
      <c r="S3094" s="91">
        <v>19.38</v>
      </c>
      <c r="T3094" s="91">
        <v>19.57</v>
      </c>
      <c r="U3094" s="91">
        <v>19.77</v>
      </c>
      <c r="V3094" s="91">
        <v>19.97</v>
      </c>
      <c r="W3094" s="91">
        <v>20.170000000000002</v>
      </c>
      <c r="X3094" s="91">
        <v>20.37</v>
      </c>
      <c r="Y3094" s="91">
        <v>20.57</v>
      </c>
      <c r="Z3094" s="91">
        <v>20.78</v>
      </c>
      <c r="AA3094" s="91">
        <v>20.98</v>
      </c>
      <c r="AB3094" s="91">
        <v>21.19</v>
      </c>
      <c r="AC3094" s="91">
        <v>21.41</v>
      </c>
      <c r="AD3094" s="91">
        <v>21.62</v>
      </c>
      <c r="AE3094" s="91">
        <v>21.84</v>
      </c>
      <c r="AF3094" s="91">
        <v>22.05</v>
      </c>
      <c r="AG3094" s="91">
        <v>22.28</v>
      </c>
      <c r="AH3094" s="91">
        <v>22.5</v>
      </c>
      <c r="AI3094" s="91">
        <v>22.72</v>
      </c>
      <c r="AJ3094" s="91">
        <v>22.95</v>
      </c>
      <c r="AK3094" s="91">
        <v>23.18</v>
      </c>
    </row>
    <row r="3095" spans="1:37" s="91" customFormat="1" x14ac:dyDescent="0.3">
      <c r="A3095" s="91" t="str">
        <f t="shared" si="75"/>
        <v>SDGbaseTRAv2_UrbAS_IRTv3P_ActivePoptotal</v>
      </c>
      <c r="B3095" s="92" t="s">
        <v>221</v>
      </c>
      <c r="C3095" s="93" t="s">
        <v>287</v>
      </c>
      <c r="D3095" s="94" t="s">
        <v>207</v>
      </c>
      <c r="E3095" s="91" t="s">
        <v>1</v>
      </c>
      <c r="G3095" s="91">
        <v>24292.9</v>
      </c>
      <c r="H3095" s="91">
        <v>24642.6</v>
      </c>
      <c r="I3095" s="91">
        <v>24992.2</v>
      </c>
      <c r="J3095" s="91">
        <v>25341.9</v>
      </c>
      <c r="K3095" s="91">
        <v>25691.599999999999</v>
      </c>
      <c r="L3095" s="91">
        <v>26041.200000000001</v>
      </c>
      <c r="M3095" s="91">
        <v>26390.6</v>
      </c>
      <c r="N3095" s="91">
        <v>26740</v>
      </c>
      <c r="O3095" s="91">
        <v>27089.3</v>
      </c>
      <c r="P3095" s="91">
        <v>27438.7</v>
      </c>
      <c r="Q3095" s="91">
        <v>27788.1</v>
      </c>
      <c r="R3095" s="91">
        <v>28086.2</v>
      </c>
      <c r="S3095" s="91">
        <v>28384.400000000001</v>
      </c>
      <c r="T3095" s="91">
        <v>28682.5</v>
      </c>
      <c r="U3095" s="91">
        <v>28980.7</v>
      </c>
      <c r="V3095" s="91">
        <v>29278.799999999999</v>
      </c>
      <c r="W3095" s="91">
        <v>29514.3</v>
      </c>
      <c r="X3095" s="91">
        <v>29749.7</v>
      </c>
      <c r="Y3095" s="91">
        <v>29985.200000000001</v>
      </c>
      <c r="Z3095" s="91">
        <v>30220.7</v>
      </c>
      <c r="AA3095" s="91">
        <v>30456.1</v>
      </c>
      <c r="AB3095" s="91">
        <v>30638.2</v>
      </c>
      <c r="AC3095" s="91">
        <v>30820.3</v>
      </c>
      <c r="AD3095" s="91">
        <v>31002.3</v>
      </c>
      <c r="AE3095" s="91">
        <v>31184.400000000001</v>
      </c>
      <c r="AF3095" s="91">
        <v>31366.5</v>
      </c>
      <c r="AG3095" s="91">
        <v>31469.200000000001</v>
      </c>
      <c r="AH3095" s="91">
        <v>31571.9</v>
      </c>
      <c r="AI3095" s="91">
        <v>31674.6</v>
      </c>
      <c r="AJ3095" s="91">
        <v>31777.4</v>
      </c>
      <c r="AK3095" s="91">
        <v>31880.1</v>
      </c>
    </row>
    <row r="3096" spans="1:37" s="91" customFormat="1" x14ac:dyDescent="0.3">
      <c r="A3096" s="91" t="str">
        <f t="shared" si="75"/>
        <v>SDGbaseTRAv2_UrbAS_IRTv3P_WAgePoptotal</v>
      </c>
      <c r="B3096" s="92" t="s">
        <v>221</v>
      </c>
      <c r="C3096" s="93" t="s">
        <v>287</v>
      </c>
      <c r="D3096" s="94" t="s">
        <v>208</v>
      </c>
      <c r="E3096" s="91" t="s">
        <v>1</v>
      </c>
      <c r="G3096" s="91">
        <v>38959.5</v>
      </c>
      <c r="H3096" s="91">
        <v>39520.300000000003</v>
      </c>
      <c r="I3096" s="91">
        <v>40081.1</v>
      </c>
      <c r="J3096" s="91">
        <v>40641.9</v>
      </c>
      <c r="K3096" s="91">
        <v>41202.699999999997</v>
      </c>
      <c r="L3096" s="91">
        <v>41763.4</v>
      </c>
      <c r="M3096" s="91">
        <v>42323.7</v>
      </c>
      <c r="N3096" s="91">
        <v>42884</v>
      </c>
      <c r="O3096" s="91">
        <v>43444.3</v>
      </c>
      <c r="P3096" s="91">
        <v>44004.6</v>
      </c>
      <c r="Q3096" s="91">
        <v>44564.9</v>
      </c>
      <c r="R3096" s="91">
        <v>45043.1</v>
      </c>
      <c r="S3096" s="91">
        <v>45521.2</v>
      </c>
      <c r="T3096" s="91">
        <v>45999.4</v>
      </c>
      <c r="U3096" s="91">
        <v>46477.5</v>
      </c>
      <c r="V3096" s="91">
        <v>46955.7</v>
      </c>
      <c r="W3096" s="91">
        <v>47333.3</v>
      </c>
      <c r="X3096" s="91">
        <v>47710.9</v>
      </c>
      <c r="Y3096" s="91">
        <v>48088.6</v>
      </c>
      <c r="Z3096" s="91">
        <v>48466.2</v>
      </c>
      <c r="AA3096" s="91">
        <v>48843.8</v>
      </c>
      <c r="AB3096" s="91">
        <v>49135.8</v>
      </c>
      <c r="AC3096" s="91">
        <v>49427.8</v>
      </c>
      <c r="AD3096" s="91">
        <v>49719.8</v>
      </c>
      <c r="AE3096" s="91">
        <v>50011.8</v>
      </c>
      <c r="AF3096" s="91">
        <v>50303.8</v>
      </c>
      <c r="AG3096" s="91">
        <v>50468.5</v>
      </c>
      <c r="AH3096" s="91">
        <v>50633.3</v>
      </c>
      <c r="AI3096" s="91">
        <v>50798</v>
      </c>
      <c r="AJ3096" s="91">
        <v>50962.7</v>
      </c>
      <c r="AK3096" s="91">
        <v>51127.5</v>
      </c>
    </row>
    <row r="3097" spans="1:37" s="91" customFormat="1" x14ac:dyDescent="0.3">
      <c r="A3097" s="91" t="str">
        <f t="shared" si="75"/>
        <v>SDGbaseTRAv2_UrbAS_IRTv3C_BroadUnEmpRatetotal</v>
      </c>
      <c r="B3097" s="92" t="s">
        <v>221</v>
      </c>
      <c r="C3097" s="93" t="s">
        <v>287</v>
      </c>
      <c r="D3097" s="94" t="s">
        <v>209</v>
      </c>
      <c r="E3097" s="91" t="s">
        <v>1</v>
      </c>
      <c r="G3097" s="91">
        <v>0.37</v>
      </c>
      <c r="H3097" s="91">
        <v>0.36</v>
      </c>
      <c r="I3097" s="91">
        <v>0.35</v>
      </c>
      <c r="J3097" s="91">
        <v>0.34</v>
      </c>
      <c r="K3097" s="91">
        <v>0.33</v>
      </c>
      <c r="L3097" s="91">
        <v>0.33</v>
      </c>
      <c r="M3097" s="91">
        <v>0.32</v>
      </c>
      <c r="N3097" s="91">
        <v>0.31</v>
      </c>
      <c r="O3097" s="91">
        <v>0.3</v>
      </c>
      <c r="P3097" s="91">
        <v>0.28999999999999998</v>
      </c>
      <c r="Q3097" s="91">
        <v>0.28000000000000003</v>
      </c>
      <c r="R3097" s="91">
        <v>0.27</v>
      </c>
      <c r="S3097" s="91">
        <v>0.26</v>
      </c>
      <c r="T3097" s="91">
        <v>0.24</v>
      </c>
      <c r="U3097" s="91">
        <v>0.23</v>
      </c>
      <c r="V3097" s="91">
        <v>0.21</v>
      </c>
      <c r="W3097" s="91">
        <v>0.19</v>
      </c>
      <c r="X3097" s="91">
        <v>0.17</v>
      </c>
      <c r="Y3097" s="91">
        <v>0.15</v>
      </c>
      <c r="Z3097" s="91">
        <v>0.14000000000000001</v>
      </c>
      <c r="AA3097" s="91">
        <v>0.13</v>
      </c>
      <c r="AB3097" s="91">
        <v>0.11</v>
      </c>
      <c r="AC3097" s="91">
        <v>0.09</v>
      </c>
      <c r="AD3097" s="91">
        <v>0.08</v>
      </c>
      <c r="AE3097" s="91">
        <v>0.06</v>
      </c>
      <c r="AF3097" s="91">
        <v>0.04</v>
      </c>
      <c r="AG3097" s="91">
        <v>0.01</v>
      </c>
      <c r="AH3097" s="91">
        <v>-0.01</v>
      </c>
      <c r="AI3097" s="91">
        <v>-0.02</v>
      </c>
      <c r="AJ3097" s="91">
        <v>-0.02</v>
      </c>
      <c r="AK3097" s="91">
        <v>-0.03</v>
      </c>
    </row>
    <row r="3098" spans="1:37" s="91" customFormat="1" x14ac:dyDescent="0.3">
      <c r="A3098" s="91" t="str">
        <f t="shared" si="75"/>
        <v>SDGbaseTRAv2_UrbAS_IRTv3C_LabForceParttotal</v>
      </c>
      <c r="B3098" s="92" t="s">
        <v>221</v>
      </c>
      <c r="C3098" s="93" t="s">
        <v>287</v>
      </c>
      <c r="D3098" s="94" t="s">
        <v>210</v>
      </c>
      <c r="E3098" s="91" t="s">
        <v>1</v>
      </c>
      <c r="G3098" s="91">
        <v>0.39</v>
      </c>
      <c r="H3098" s="91">
        <v>0.4</v>
      </c>
      <c r="I3098" s="91">
        <v>0.41</v>
      </c>
      <c r="J3098" s="91">
        <v>0.41</v>
      </c>
      <c r="K3098" s="91">
        <v>0.42</v>
      </c>
      <c r="L3098" s="91">
        <v>0.42</v>
      </c>
      <c r="M3098" s="91">
        <v>0.42</v>
      </c>
      <c r="N3098" s="91">
        <v>0.43</v>
      </c>
      <c r="O3098" s="91">
        <v>0.43</v>
      </c>
      <c r="P3098" s="91">
        <v>0.44</v>
      </c>
      <c r="Q3098" s="91">
        <v>0.45</v>
      </c>
      <c r="R3098" s="91">
        <v>0.45</v>
      </c>
      <c r="S3098" s="91">
        <v>0.46</v>
      </c>
      <c r="T3098" s="91">
        <v>0.47</v>
      </c>
      <c r="U3098" s="91">
        <v>0.48</v>
      </c>
      <c r="V3098" s="91">
        <v>0.49</v>
      </c>
      <c r="W3098" s="91">
        <v>0.5</v>
      </c>
      <c r="X3098" s="91">
        <v>0.52</v>
      </c>
      <c r="Y3098" s="91">
        <v>0.53</v>
      </c>
      <c r="Z3098" s="91">
        <v>0.54</v>
      </c>
      <c r="AA3098" s="91">
        <v>0.54</v>
      </c>
      <c r="AB3098" s="91">
        <v>0.55000000000000004</v>
      </c>
      <c r="AC3098" s="91">
        <v>0.56000000000000005</v>
      </c>
      <c r="AD3098" s="91">
        <v>0.57999999999999996</v>
      </c>
      <c r="AE3098" s="91">
        <v>0.59</v>
      </c>
      <c r="AF3098" s="91">
        <v>0.6</v>
      </c>
      <c r="AG3098" s="91">
        <v>0.62</v>
      </c>
      <c r="AH3098" s="91">
        <v>0.63</v>
      </c>
      <c r="AI3098" s="91">
        <v>0.64</v>
      </c>
      <c r="AJ3098" s="91">
        <v>0.64</v>
      </c>
      <c r="AK3098" s="91">
        <v>0.64</v>
      </c>
    </row>
    <row r="3099" spans="1:37" s="91" customFormat="1" x14ac:dyDescent="0.3">
      <c r="A3099" s="91" t="str">
        <f t="shared" si="75"/>
        <v>SDGbaseTRAv2_UrbAS_IRTv3QVAXaawhe</v>
      </c>
      <c r="B3099" s="92" t="s">
        <v>221</v>
      </c>
      <c r="C3099" s="93" t="s">
        <v>287</v>
      </c>
      <c r="D3099" s="94" t="s">
        <v>211</v>
      </c>
      <c r="E3099" s="91" t="s">
        <v>4</v>
      </c>
      <c r="F3099" s="91">
        <v>2.66</v>
      </c>
      <c r="G3099" s="91">
        <v>2.64</v>
      </c>
      <c r="H3099" s="91">
        <v>2.7</v>
      </c>
      <c r="I3099" s="91">
        <v>2.73</v>
      </c>
      <c r="J3099" s="91">
        <v>2.77</v>
      </c>
      <c r="K3099" s="91">
        <v>2.81</v>
      </c>
      <c r="L3099" s="91">
        <v>2.85</v>
      </c>
      <c r="M3099" s="91">
        <v>2.89</v>
      </c>
      <c r="N3099" s="91">
        <v>2.93</v>
      </c>
      <c r="O3099" s="91">
        <v>3</v>
      </c>
      <c r="P3099" s="91">
        <v>3.04</v>
      </c>
      <c r="Q3099" s="91">
        <v>3.08</v>
      </c>
      <c r="R3099" s="91">
        <v>3.13</v>
      </c>
      <c r="S3099" s="91">
        <v>3.18</v>
      </c>
      <c r="T3099" s="91">
        <v>3.22</v>
      </c>
      <c r="U3099" s="91">
        <v>3.28</v>
      </c>
      <c r="V3099" s="91">
        <v>3.32</v>
      </c>
      <c r="W3099" s="91">
        <v>3.36</v>
      </c>
      <c r="X3099" s="91">
        <v>3.41</v>
      </c>
      <c r="Y3099" s="91">
        <v>3.45</v>
      </c>
      <c r="Z3099" s="91">
        <v>3.49</v>
      </c>
      <c r="AA3099" s="91">
        <v>3.54</v>
      </c>
      <c r="AB3099" s="91">
        <v>3.59</v>
      </c>
      <c r="AC3099" s="91">
        <v>3.64</v>
      </c>
      <c r="AD3099" s="91">
        <v>3.68</v>
      </c>
      <c r="AE3099" s="91">
        <v>3.72</v>
      </c>
      <c r="AF3099" s="91">
        <v>3.77</v>
      </c>
      <c r="AG3099" s="91">
        <v>3.82</v>
      </c>
      <c r="AH3099" s="91">
        <v>3.81</v>
      </c>
      <c r="AI3099" s="91">
        <v>3.8</v>
      </c>
      <c r="AJ3099" s="91">
        <v>3.79</v>
      </c>
      <c r="AK3099" s="91">
        <v>3.78</v>
      </c>
    </row>
    <row r="3100" spans="1:37" s="91" customFormat="1" x14ac:dyDescent="0.3">
      <c r="A3100" s="91" t="str">
        <f t="shared" si="75"/>
        <v>SDGbaseTRAv2_UrbAS_IRTv3QVAXaamai</v>
      </c>
      <c r="B3100" s="92" t="s">
        <v>221</v>
      </c>
      <c r="C3100" s="93" t="s">
        <v>287</v>
      </c>
      <c r="D3100" s="94" t="s">
        <v>211</v>
      </c>
      <c r="E3100" s="91" t="s">
        <v>5</v>
      </c>
      <c r="F3100" s="91">
        <v>11.93</v>
      </c>
      <c r="G3100" s="91">
        <v>11.8</v>
      </c>
      <c r="H3100" s="91">
        <v>12.08</v>
      </c>
      <c r="I3100" s="91">
        <v>12.27</v>
      </c>
      <c r="J3100" s="91">
        <v>12.51</v>
      </c>
      <c r="K3100" s="91">
        <v>12.69</v>
      </c>
      <c r="L3100" s="91">
        <v>12.9</v>
      </c>
      <c r="M3100" s="91">
        <v>13.08</v>
      </c>
      <c r="N3100" s="91">
        <v>13.26</v>
      </c>
      <c r="O3100" s="91">
        <v>13.67</v>
      </c>
      <c r="P3100" s="91">
        <v>13.92</v>
      </c>
      <c r="Q3100" s="91">
        <v>14.1</v>
      </c>
      <c r="R3100" s="91">
        <v>14.33</v>
      </c>
      <c r="S3100" s="91">
        <v>14.54</v>
      </c>
      <c r="T3100" s="91">
        <v>14.73</v>
      </c>
      <c r="U3100" s="91">
        <v>14.96</v>
      </c>
      <c r="V3100" s="91">
        <v>15.14</v>
      </c>
      <c r="W3100" s="91">
        <v>15.31</v>
      </c>
      <c r="X3100" s="91">
        <v>15.48</v>
      </c>
      <c r="Y3100" s="91">
        <v>15.65</v>
      </c>
      <c r="Z3100" s="91">
        <v>15.85</v>
      </c>
      <c r="AA3100" s="91">
        <v>16.059999999999999</v>
      </c>
      <c r="AB3100" s="91">
        <v>16.329999999999998</v>
      </c>
      <c r="AC3100" s="91">
        <v>16.52</v>
      </c>
      <c r="AD3100" s="91">
        <v>16.7</v>
      </c>
      <c r="AE3100" s="91">
        <v>16.89</v>
      </c>
      <c r="AF3100" s="91">
        <v>17.09</v>
      </c>
      <c r="AG3100" s="91">
        <v>17.21</v>
      </c>
      <c r="AH3100" s="91">
        <v>17.100000000000001</v>
      </c>
      <c r="AI3100" s="91">
        <v>16.989999999999998</v>
      </c>
      <c r="AJ3100" s="91">
        <v>16.89</v>
      </c>
      <c r="AK3100" s="91">
        <v>16.77</v>
      </c>
    </row>
    <row r="3101" spans="1:37" s="91" customFormat="1" x14ac:dyDescent="0.3">
      <c r="A3101" s="91" t="str">
        <f t="shared" si="75"/>
        <v>SDGbaseTRAv2_UrbAS_IRTv3QVAXaaoce</v>
      </c>
      <c r="B3101" s="92" t="s">
        <v>221</v>
      </c>
      <c r="C3101" s="93" t="s">
        <v>287</v>
      </c>
      <c r="D3101" s="94" t="s">
        <v>211</v>
      </c>
      <c r="E3101" s="91" t="s">
        <v>6</v>
      </c>
      <c r="F3101" s="91">
        <v>0.82</v>
      </c>
      <c r="G3101" s="91">
        <v>0.81</v>
      </c>
      <c r="H3101" s="91">
        <v>0.83</v>
      </c>
      <c r="I3101" s="91">
        <v>0.84</v>
      </c>
      <c r="J3101" s="91">
        <v>0.85</v>
      </c>
      <c r="K3101" s="91">
        <v>0.86</v>
      </c>
      <c r="L3101" s="91">
        <v>0.88</v>
      </c>
      <c r="M3101" s="91">
        <v>0.89</v>
      </c>
      <c r="N3101" s="91">
        <v>0.9</v>
      </c>
      <c r="O3101" s="91">
        <v>0.92</v>
      </c>
      <c r="P3101" s="91">
        <v>0.94</v>
      </c>
      <c r="Q3101" s="91">
        <v>0.96</v>
      </c>
      <c r="R3101" s="91">
        <v>0.97</v>
      </c>
      <c r="S3101" s="91">
        <v>0.99</v>
      </c>
      <c r="T3101" s="91">
        <v>1.01</v>
      </c>
      <c r="U3101" s="91">
        <v>1.02</v>
      </c>
      <c r="V3101" s="91">
        <v>1.04</v>
      </c>
      <c r="W3101" s="91">
        <v>1.05</v>
      </c>
      <c r="X3101" s="91">
        <v>1.07</v>
      </c>
      <c r="Y3101" s="91">
        <v>1.08</v>
      </c>
      <c r="Z3101" s="91">
        <v>1.1000000000000001</v>
      </c>
      <c r="AA3101" s="91">
        <v>1.1100000000000001</v>
      </c>
      <c r="AB3101" s="91">
        <v>1.1299999999999999</v>
      </c>
      <c r="AC3101" s="91">
        <v>1.1499999999999999</v>
      </c>
      <c r="AD3101" s="91">
        <v>1.17</v>
      </c>
      <c r="AE3101" s="91">
        <v>1.18</v>
      </c>
      <c r="AF3101" s="91">
        <v>1.2</v>
      </c>
      <c r="AG3101" s="91">
        <v>1.21</v>
      </c>
      <c r="AH3101" s="91">
        <v>1.21</v>
      </c>
      <c r="AI3101" s="91">
        <v>1.21</v>
      </c>
      <c r="AJ3101" s="91">
        <v>1.21</v>
      </c>
      <c r="AK3101" s="91">
        <v>1.21</v>
      </c>
    </row>
    <row r="3102" spans="1:37" s="91" customFormat="1" x14ac:dyDescent="0.3">
      <c r="A3102" s="91" t="str">
        <f t="shared" si="75"/>
        <v>SDGbaseTRAv2_UrbAS_IRTv3QVAXaaveg</v>
      </c>
      <c r="B3102" s="92" t="s">
        <v>221</v>
      </c>
      <c r="C3102" s="93" t="s">
        <v>287</v>
      </c>
      <c r="D3102" s="94" t="s">
        <v>211</v>
      </c>
      <c r="E3102" s="91" t="s">
        <v>7</v>
      </c>
      <c r="F3102" s="91">
        <v>6.73</v>
      </c>
      <c r="G3102" s="91">
        <v>6.43</v>
      </c>
      <c r="H3102" s="91">
        <v>6.53</v>
      </c>
      <c r="I3102" s="91">
        <v>6.64</v>
      </c>
      <c r="J3102" s="91">
        <v>6.76</v>
      </c>
      <c r="K3102" s="91">
        <v>6.83</v>
      </c>
      <c r="L3102" s="91">
        <v>6.91</v>
      </c>
      <c r="M3102" s="91">
        <v>6.97</v>
      </c>
      <c r="N3102" s="91">
        <v>7.03</v>
      </c>
      <c r="O3102" s="91">
        <v>7.18</v>
      </c>
      <c r="P3102" s="91">
        <v>7.25</v>
      </c>
      <c r="Q3102" s="91">
        <v>7.31</v>
      </c>
      <c r="R3102" s="91">
        <v>7.43</v>
      </c>
      <c r="S3102" s="91">
        <v>7.54</v>
      </c>
      <c r="T3102" s="91">
        <v>7.65</v>
      </c>
      <c r="U3102" s="91">
        <v>7.76</v>
      </c>
      <c r="V3102" s="91">
        <v>7.86</v>
      </c>
      <c r="W3102" s="91">
        <v>7.95</v>
      </c>
      <c r="X3102" s="91">
        <v>8.0500000000000007</v>
      </c>
      <c r="Y3102" s="91">
        <v>8.15</v>
      </c>
      <c r="Z3102" s="91">
        <v>8.2200000000000006</v>
      </c>
      <c r="AA3102" s="91">
        <v>8.31</v>
      </c>
      <c r="AB3102" s="91">
        <v>8.48</v>
      </c>
      <c r="AC3102" s="91">
        <v>8.58</v>
      </c>
      <c r="AD3102" s="91">
        <v>8.68</v>
      </c>
      <c r="AE3102" s="91">
        <v>8.7799999999999994</v>
      </c>
      <c r="AF3102" s="91">
        <v>8.91</v>
      </c>
      <c r="AG3102" s="91">
        <v>9.06</v>
      </c>
      <c r="AH3102" s="91">
        <v>9.02</v>
      </c>
      <c r="AI3102" s="91">
        <v>9</v>
      </c>
      <c r="AJ3102" s="91">
        <v>8.99</v>
      </c>
      <c r="AK3102" s="91">
        <v>8.9600000000000009</v>
      </c>
    </row>
    <row r="3103" spans="1:37" s="91" customFormat="1" x14ac:dyDescent="0.3">
      <c r="A3103" s="91" t="str">
        <f t="shared" si="75"/>
        <v>SDGbaseTRAv2_UrbAS_IRTv3QVAXaaofr</v>
      </c>
      <c r="B3103" s="92" t="s">
        <v>221</v>
      </c>
      <c r="C3103" s="93" t="s">
        <v>287</v>
      </c>
      <c r="D3103" s="94" t="s">
        <v>211</v>
      </c>
      <c r="E3103" s="91" t="s">
        <v>8</v>
      </c>
      <c r="F3103" s="91">
        <v>13</v>
      </c>
      <c r="G3103" s="91">
        <v>12.57</v>
      </c>
      <c r="H3103" s="91">
        <v>12.95</v>
      </c>
      <c r="I3103" s="91">
        <v>13.15</v>
      </c>
      <c r="J3103" s="91">
        <v>13.41</v>
      </c>
      <c r="K3103" s="91">
        <v>13.64</v>
      </c>
      <c r="L3103" s="91">
        <v>13.9</v>
      </c>
      <c r="M3103" s="91">
        <v>14.11</v>
      </c>
      <c r="N3103" s="91">
        <v>14.33</v>
      </c>
      <c r="O3103" s="91">
        <v>15.08</v>
      </c>
      <c r="P3103" s="91">
        <v>15.4</v>
      </c>
      <c r="Q3103" s="91">
        <v>15.6</v>
      </c>
      <c r="R3103" s="91">
        <v>15.91</v>
      </c>
      <c r="S3103" s="91">
        <v>16.21</v>
      </c>
      <c r="T3103" s="91">
        <v>16.510000000000002</v>
      </c>
      <c r="U3103" s="91">
        <v>16.850000000000001</v>
      </c>
      <c r="V3103" s="91">
        <v>17.14</v>
      </c>
      <c r="W3103" s="91">
        <v>17.440000000000001</v>
      </c>
      <c r="X3103" s="91">
        <v>17.72</v>
      </c>
      <c r="Y3103" s="91">
        <v>17.989999999999998</v>
      </c>
      <c r="Z3103" s="91">
        <v>18.190000000000001</v>
      </c>
      <c r="AA3103" s="91">
        <v>18.440000000000001</v>
      </c>
      <c r="AB3103" s="91">
        <v>18.91</v>
      </c>
      <c r="AC3103" s="91">
        <v>19.239999999999998</v>
      </c>
      <c r="AD3103" s="91">
        <v>19.55</v>
      </c>
      <c r="AE3103" s="91">
        <v>19.850000000000001</v>
      </c>
      <c r="AF3103" s="91">
        <v>20.18</v>
      </c>
      <c r="AG3103" s="91">
        <v>20.54</v>
      </c>
      <c r="AH3103" s="91">
        <v>20.46</v>
      </c>
      <c r="AI3103" s="91">
        <v>20.3</v>
      </c>
      <c r="AJ3103" s="91">
        <v>20.149999999999999</v>
      </c>
      <c r="AK3103" s="91">
        <v>19.97</v>
      </c>
    </row>
    <row r="3104" spans="1:37" s="91" customFormat="1" x14ac:dyDescent="0.3">
      <c r="A3104" s="91" t="str">
        <f t="shared" si="75"/>
        <v>SDGbaseTRAv2_UrbAS_IRTv3QVAXaagra</v>
      </c>
      <c r="B3104" s="92" t="s">
        <v>221</v>
      </c>
      <c r="C3104" s="93" t="s">
        <v>287</v>
      </c>
      <c r="D3104" s="94" t="s">
        <v>211</v>
      </c>
      <c r="E3104" s="91" t="s">
        <v>9</v>
      </c>
      <c r="F3104" s="91">
        <v>6.2</v>
      </c>
      <c r="G3104" s="91">
        <v>6.02</v>
      </c>
      <c r="H3104" s="91">
        <v>6.27</v>
      </c>
      <c r="I3104" s="91">
        <v>6.35</v>
      </c>
      <c r="J3104" s="91">
        <v>6.47</v>
      </c>
      <c r="K3104" s="91">
        <v>6.61</v>
      </c>
      <c r="L3104" s="91">
        <v>6.76</v>
      </c>
      <c r="M3104" s="91">
        <v>6.91</v>
      </c>
      <c r="N3104" s="91">
        <v>7.08</v>
      </c>
      <c r="O3104" s="91">
        <v>7.58</v>
      </c>
      <c r="P3104" s="91">
        <v>7.83</v>
      </c>
      <c r="Q3104" s="91">
        <v>7.99</v>
      </c>
      <c r="R3104" s="91">
        <v>8.19</v>
      </c>
      <c r="S3104" s="91">
        <v>8.39</v>
      </c>
      <c r="T3104" s="91">
        <v>8.61</v>
      </c>
      <c r="U3104" s="91">
        <v>8.85</v>
      </c>
      <c r="V3104" s="91">
        <v>9.06</v>
      </c>
      <c r="W3104" s="91">
        <v>9.2899999999999991</v>
      </c>
      <c r="X3104" s="91">
        <v>9.5399999999999991</v>
      </c>
      <c r="Y3104" s="91">
        <v>9.77</v>
      </c>
      <c r="Z3104" s="91">
        <v>10.06</v>
      </c>
      <c r="AA3104" s="91">
        <v>10.32</v>
      </c>
      <c r="AB3104" s="91">
        <v>10.62</v>
      </c>
      <c r="AC3104" s="91">
        <v>10.88</v>
      </c>
      <c r="AD3104" s="91">
        <v>11.11</v>
      </c>
      <c r="AE3104" s="91">
        <v>11.34</v>
      </c>
      <c r="AF3104" s="91">
        <v>11.57</v>
      </c>
      <c r="AG3104" s="91">
        <v>11.7</v>
      </c>
      <c r="AH3104" s="91">
        <v>11.73</v>
      </c>
      <c r="AI3104" s="91">
        <v>11.65</v>
      </c>
      <c r="AJ3104" s="91">
        <v>11.55</v>
      </c>
      <c r="AK3104" s="91">
        <v>11.43</v>
      </c>
    </row>
    <row r="3105" spans="1:37" s="91" customFormat="1" x14ac:dyDescent="0.3">
      <c r="A3105" s="91" t="str">
        <f t="shared" si="75"/>
        <v>SDGbaseTRAv2_UrbAS_IRTv3QVAXaaoil</v>
      </c>
      <c r="B3105" s="92" t="s">
        <v>221</v>
      </c>
      <c r="C3105" s="93" t="s">
        <v>287</v>
      </c>
      <c r="D3105" s="94" t="s">
        <v>211</v>
      </c>
      <c r="E3105" s="91" t="s">
        <v>10</v>
      </c>
      <c r="F3105" s="91">
        <v>5.45</v>
      </c>
      <c r="G3105" s="91">
        <v>5.35</v>
      </c>
      <c r="H3105" s="91">
        <v>5.45</v>
      </c>
      <c r="I3105" s="91">
        <v>5.53</v>
      </c>
      <c r="J3105" s="91">
        <v>5.62</v>
      </c>
      <c r="K3105" s="91">
        <v>5.69</v>
      </c>
      <c r="L3105" s="91">
        <v>5.78</v>
      </c>
      <c r="M3105" s="91">
        <v>5.85</v>
      </c>
      <c r="N3105" s="91">
        <v>5.93</v>
      </c>
      <c r="O3105" s="91">
        <v>6.06</v>
      </c>
      <c r="P3105" s="91">
        <v>6.16</v>
      </c>
      <c r="Q3105" s="91">
        <v>6.24</v>
      </c>
      <c r="R3105" s="91">
        <v>6.36</v>
      </c>
      <c r="S3105" s="91">
        <v>6.47</v>
      </c>
      <c r="T3105" s="91">
        <v>6.58</v>
      </c>
      <c r="U3105" s="91">
        <v>6.7</v>
      </c>
      <c r="V3105" s="91">
        <v>6.81</v>
      </c>
      <c r="W3105" s="91">
        <v>6.91</v>
      </c>
      <c r="X3105" s="91">
        <v>7.02</v>
      </c>
      <c r="Y3105" s="91">
        <v>7.13</v>
      </c>
      <c r="Z3105" s="91">
        <v>7.24</v>
      </c>
      <c r="AA3105" s="91">
        <v>7.35</v>
      </c>
      <c r="AB3105" s="91">
        <v>7.49</v>
      </c>
      <c r="AC3105" s="91">
        <v>7.6</v>
      </c>
      <c r="AD3105" s="91">
        <v>7.71</v>
      </c>
      <c r="AE3105" s="91">
        <v>7.82</v>
      </c>
      <c r="AF3105" s="91">
        <v>7.95</v>
      </c>
      <c r="AG3105" s="91">
        <v>8.07</v>
      </c>
      <c r="AH3105" s="91">
        <v>8.07</v>
      </c>
      <c r="AI3105" s="91">
        <v>8.08</v>
      </c>
      <c r="AJ3105" s="91">
        <v>8.1</v>
      </c>
      <c r="AK3105" s="91">
        <v>8.1</v>
      </c>
    </row>
    <row r="3106" spans="1:37" s="91" customFormat="1" x14ac:dyDescent="0.3">
      <c r="A3106" s="91" t="str">
        <f t="shared" si="75"/>
        <v>SDGbaseTRAv2_UrbAS_IRTv3QVAXaatub</v>
      </c>
      <c r="B3106" s="92" t="s">
        <v>221</v>
      </c>
      <c r="C3106" s="93" t="s">
        <v>287</v>
      </c>
      <c r="D3106" s="94" t="s">
        <v>211</v>
      </c>
      <c r="E3106" s="91" t="s">
        <v>11</v>
      </c>
      <c r="F3106" s="91">
        <v>2.95</v>
      </c>
      <c r="G3106" s="91">
        <v>2.82</v>
      </c>
      <c r="H3106" s="91">
        <v>2.87</v>
      </c>
      <c r="I3106" s="91">
        <v>2.92</v>
      </c>
      <c r="J3106" s="91">
        <v>2.97</v>
      </c>
      <c r="K3106" s="91">
        <v>3.01</v>
      </c>
      <c r="L3106" s="91">
        <v>3.04</v>
      </c>
      <c r="M3106" s="91">
        <v>3.08</v>
      </c>
      <c r="N3106" s="91">
        <v>3.11</v>
      </c>
      <c r="O3106" s="91">
        <v>3.18</v>
      </c>
      <c r="P3106" s="91">
        <v>3.22</v>
      </c>
      <c r="Q3106" s="91">
        <v>3.25</v>
      </c>
      <c r="R3106" s="91">
        <v>3.31</v>
      </c>
      <c r="S3106" s="91">
        <v>3.37</v>
      </c>
      <c r="T3106" s="91">
        <v>3.42</v>
      </c>
      <c r="U3106" s="91">
        <v>3.47</v>
      </c>
      <c r="V3106" s="91">
        <v>3.52</v>
      </c>
      <c r="W3106" s="91">
        <v>3.57</v>
      </c>
      <c r="X3106" s="91">
        <v>3.61</v>
      </c>
      <c r="Y3106" s="91">
        <v>3.66</v>
      </c>
      <c r="Z3106" s="91">
        <v>3.69</v>
      </c>
      <c r="AA3106" s="91">
        <v>3.73</v>
      </c>
      <c r="AB3106" s="91">
        <v>3.81</v>
      </c>
      <c r="AC3106" s="91">
        <v>3.86</v>
      </c>
      <c r="AD3106" s="91">
        <v>3.9</v>
      </c>
      <c r="AE3106" s="91">
        <v>3.95</v>
      </c>
      <c r="AF3106" s="91">
        <v>4.01</v>
      </c>
      <c r="AG3106" s="91">
        <v>4.07</v>
      </c>
      <c r="AH3106" s="91">
        <v>4.03</v>
      </c>
      <c r="AI3106" s="91">
        <v>4</v>
      </c>
      <c r="AJ3106" s="91">
        <v>3.98</v>
      </c>
      <c r="AK3106" s="91">
        <v>3.94</v>
      </c>
    </row>
    <row r="3107" spans="1:37" s="91" customFormat="1" x14ac:dyDescent="0.3">
      <c r="A3107" s="91" t="str">
        <f t="shared" si="75"/>
        <v>SDGbaseTRAv2_UrbAS_IRTv3QVAXaapul</v>
      </c>
      <c r="B3107" s="92" t="s">
        <v>221</v>
      </c>
      <c r="C3107" s="93" t="s">
        <v>287</v>
      </c>
      <c r="D3107" s="94" t="s">
        <v>211</v>
      </c>
      <c r="E3107" s="91" t="s">
        <v>12</v>
      </c>
      <c r="F3107" s="91">
        <v>0.52</v>
      </c>
      <c r="G3107" s="91">
        <v>0.52</v>
      </c>
      <c r="H3107" s="91">
        <v>0.52</v>
      </c>
      <c r="I3107" s="91">
        <v>0.53</v>
      </c>
      <c r="J3107" s="91">
        <v>0.54</v>
      </c>
      <c r="K3107" s="91">
        <v>0.55000000000000004</v>
      </c>
      <c r="L3107" s="91">
        <v>0.56000000000000005</v>
      </c>
      <c r="M3107" s="91">
        <v>0.56000000000000005</v>
      </c>
      <c r="N3107" s="91">
        <v>0.56999999999999995</v>
      </c>
      <c r="O3107" s="91">
        <v>0.57999999999999996</v>
      </c>
      <c r="P3107" s="91">
        <v>0.57999999999999996</v>
      </c>
      <c r="Q3107" s="91">
        <v>0.59</v>
      </c>
      <c r="R3107" s="91">
        <v>0.6</v>
      </c>
      <c r="S3107" s="91">
        <v>0.6</v>
      </c>
      <c r="T3107" s="91">
        <v>0.61</v>
      </c>
      <c r="U3107" s="91">
        <v>0.62</v>
      </c>
      <c r="V3107" s="91">
        <v>0.63</v>
      </c>
      <c r="W3107" s="91">
        <v>0.64</v>
      </c>
      <c r="X3107" s="91">
        <v>0.64</v>
      </c>
      <c r="Y3107" s="91">
        <v>0.65</v>
      </c>
      <c r="Z3107" s="91">
        <v>0.66</v>
      </c>
      <c r="AA3107" s="91">
        <v>0.66</v>
      </c>
      <c r="AB3107" s="91">
        <v>0.67</v>
      </c>
      <c r="AC3107" s="91">
        <v>0.68</v>
      </c>
      <c r="AD3107" s="91">
        <v>0.69</v>
      </c>
      <c r="AE3107" s="91">
        <v>0.7</v>
      </c>
      <c r="AF3107" s="91">
        <v>0.71</v>
      </c>
      <c r="AG3107" s="91">
        <v>0.72</v>
      </c>
      <c r="AH3107" s="91">
        <v>0.72</v>
      </c>
      <c r="AI3107" s="91">
        <v>0.72</v>
      </c>
      <c r="AJ3107" s="91">
        <v>0.72</v>
      </c>
      <c r="AK3107" s="91">
        <v>0.72</v>
      </c>
    </row>
    <row r="3108" spans="1:37" s="91" customFormat="1" x14ac:dyDescent="0.3">
      <c r="A3108" s="91" t="str">
        <f t="shared" si="75"/>
        <v>SDGbaseTRAv2_UrbAS_IRTv3QVAXaasug</v>
      </c>
      <c r="B3108" s="92" t="s">
        <v>221</v>
      </c>
      <c r="C3108" s="93" t="s">
        <v>287</v>
      </c>
      <c r="D3108" s="94" t="s">
        <v>211</v>
      </c>
      <c r="E3108" s="91" t="s">
        <v>13</v>
      </c>
      <c r="F3108" s="91">
        <v>3.82</v>
      </c>
      <c r="G3108" s="91">
        <v>3.74</v>
      </c>
      <c r="H3108" s="91">
        <v>3.8</v>
      </c>
      <c r="I3108" s="91">
        <v>3.86</v>
      </c>
      <c r="J3108" s="91">
        <v>3.92</v>
      </c>
      <c r="K3108" s="91">
        <v>3.97</v>
      </c>
      <c r="L3108" s="91">
        <v>4.0199999999999996</v>
      </c>
      <c r="M3108" s="91">
        <v>4.0599999999999996</v>
      </c>
      <c r="N3108" s="91">
        <v>4.0999999999999996</v>
      </c>
      <c r="O3108" s="91">
        <v>4.21</v>
      </c>
      <c r="P3108" s="91">
        <v>4.26</v>
      </c>
      <c r="Q3108" s="91">
        <v>4.28</v>
      </c>
      <c r="R3108" s="91">
        <v>4.34</v>
      </c>
      <c r="S3108" s="91">
        <v>4.3899999999999997</v>
      </c>
      <c r="T3108" s="91">
        <v>4.4400000000000004</v>
      </c>
      <c r="U3108" s="91">
        <v>4.5</v>
      </c>
      <c r="V3108" s="91">
        <v>4.53</v>
      </c>
      <c r="W3108" s="91">
        <v>4.58</v>
      </c>
      <c r="X3108" s="91">
        <v>4.63</v>
      </c>
      <c r="Y3108" s="91">
        <v>4.68</v>
      </c>
      <c r="Z3108" s="91">
        <v>4.74</v>
      </c>
      <c r="AA3108" s="91">
        <v>4.79</v>
      </c>
      <c r="AB3108" s="91">
        <v>4.8600000000000003</v>
      </c>
      <c r="AC3108" s="91">
        <v>4.8899999999999997</v>
      </c>
      <c r="AD3108" s="91">
        <v>4.93</v>
      </c>
      <c r="AE3108" s="91">
        <v>4.96</v>
      </c>
      <c r="AF3108" s="91">
        <v>5.01</v>
      </c>
      <c r="AG3108" s="91">
        <v>5.0599999999999996</v>
      </c>
      <c r="AH3108" s="91">
        <v>5.05</v>
      </c>
      <c r="AI3108" s="91">
        <v>5.04</v>
      </c>
      <c r="AJ3108" s="91">
        <v>5.04</v>
      </c>
      <c r="AK3108" s="91">
        <v>5.03</v>
      </c>
    </row>
    <row r="3109" spans="1:37" s="91" customFormat="1" x14ac:dyDescent="0.3">
      <c r="A3109" s="91" t="str">
        <f t="shared" si="75"/>
        <v>SDGbaseTRAv2_UrbAS_IRTv3QVAXaaoth</v>
      </c>
      <c r="B3109" s="92" t="s">
        <v>221</v>
      </c>
      <c r="C3109" s="93" t="s">
        <v>287</v>
      </c>
      <c r="D3109" s="94" t="s">
        <v>211</v>
      </c>
      <c r="E3109" s="91" t="s">
        <v>14</v>
      </c>
      <c r="F3109" s="91">
        <v>7.29</v>
      </c>
      <c r="G3109" s="91">
        <v>7.3</v>
      </c>
      <c r="H3109" s="91">
        <v>7.41</v>
      </c>
      <c r="I3109" s="91">
        <v>7.46</v>
      </c>
      <c r="J3109" s="91">
        <v>7.51</v>
      </c>
      <c r="K3109" s="91">
        <v>7.58</v>
      </c>
      <c r="L3109" s="91">
        <v>7.65</v>
      </c>
      <c r="M3109" s="91">
        <v>7.74</v>
      </c>
      <c r="N3109" s="91">
        <v>7.85</v>
      </c>
      <c r="O3109" s="91">
        <v>8</v>
      </c>
      <c r="P3109" s="91">
        <v>8.15</v>
      </c>
      <c r="Q3109" s="91">
        <v>8.2799999999999994</v>
      </c>
      <c r="R3109" s="91">
        <v>8.42</v>
      </c>
      <c r="S3109" s="91">
        <v>8.56</v>
      </c>
      <c r="T3109" s="91">
        <v>8.6999999999999993</v>
      </c>
      <c r="U3109" s="91">
        <v>8.85</v>
      </c>
      <c r="V3109" s="91">
        <v>8.99</v>
      </c>
      <c r="W3109" s="91">
        <v>9.1300000000000008</v>
      </c>
      <c r="X3109" s="91">
        <v>9.2799999999999994</v>
      </c>
      <c r="Y3109" s="91">
        <v>9.43</v>
      </c>
      <c r="Z3109" s="91">
        <v>9.58</v>
      </c>
      <c r="AA3109" s="91">
        <v>9.73</v>
      </c>
      <c r="AB3109" s="91">
        <v>9.89</v>
      </c>
      <c r="AC3109" s="91">
        <v>10.039999999999999</v>
      </c>
      <c r="AD3109" s="91">
        <v>10.18</v>
      </c>
      <c r="AE3109" s="91">
        <v>10.33</v>
      </c>
      <c r="AF3109" s="91">
        <v>10.48</v>
      </c>
      <c r="AG3109" s="91">
        <v>10.63</v>
      </c>
      <c r="AH3109" s="91">
        <v>10.69</v>
      </c>
      <c r="AI3109" s="91">
        <v>10.75</v>
      </c>
      <c r="AJ3109" s="91">
        <v>10.8</v>
      </c>
      <c r="AK3109" s="91">
        <v>10.85</v>
      </c>
    </row>
    <row r="3110" spans="1:37" s="91" customFormat="1" x14ac:dyDescent="0.3">
      <c r="A3110" s="91" t="str">
        <f t="shared" si="75"/>
        <v>SDGbaseTRAv2_UrbAS_IRTv3QVAXalani</v>
      </c>
      <c r="B3110" s="92" t="s">
        <v>221</v>
      </c>
      <c r="C3110" s="93" t="s">
        <v>287</v>
      </c>
      <c r="D3110" s="94" t="s">
        <v>211</v>
      </c>
      <c r="E3110" s="91" t="s">
        <v>15</v>
      </c>
      <c r="F3110" s="91">
        <v>27.55</v>
      </c>
      <c r="G3110" s="91">
        <v>27.71</v>
      </c>
      <c r="H3110" s="91">
        <v>28.22</v>
      </c>
      <c r="I3110" s="91">
        <v>28.51</v>
      </c>
      <c r="J3110" s="91">
        <v>28.87</v>
      </c>
      <c r="K3110" s="91">
        <v>29.36</v>
      </c>
      <c r="L3110" s="91">
        <v>30.01</v>
      </c>
      <c r="M3110" s="91">
        <v>30.7</v>
      </c>
      <c r="N3110" s="91">
        <v>31.45</v>
      </c>
      <c r="O3110" s="91">
        <v>32.61</v>
      </c>
      <c r="P3110" s="91">
        <v>33.69</v>
      </c>
      <c r="Q3110" s="91">
        <v>34.57</v>
      </c>
      <c r="R3110" s="91">
        <v>35.57</v>
      </c>
      <c r="S3110" s="91">
        <v>36.549999999999997</v>
      </c>
      <c r="T3110" s="91">
        <v>37.61</v>
      </c>
      <c r="U3110" s="91">
        <v>38.86</v>
      </c>
      <c r="V3110" s="91">
        <v>39.979999999999997</v>
      </c>
      <c r="W3110" s="91">
        <v>41.16</v>
      </c>
      <c r="X3110" s="91">
        <v>42.43</v>
      </c>
      <c r="Y3110" s="91">
        <v>43.62</v>
      </c>
      <c r="Z3110" s="91">
        <v>44.89</v>
      </c>
      <c r="AA3110" s="91">
        <v>46.24</v>
      </c>
      <c r="AB3110" s="91">
        <v>47.74</v>
      </c>
      <c r="AC3110" s="91">
        <v>49.01</v>
      </c>
      <c r="AD3110" s="91">
        <v>50.22</v>
      </c>
      <c r="AE3110" s="91">
        <v>51.46</v>
      </c>
      <c r="AF3110" s="91">
        <v>52.76</v>
      </c>
      <c r="AG3110" s="91">
        <v>53.95</v>
      </c>
      <c r="AH3110" s="91">
        <v>53.37</v>
      </c>
      <c r="AI3110" s="91">
        <v>52.69</v>
      </c>
      <c r="AJ3110" s="91">
        <v>52.14</v>
      </c>
      <c r="AK3110" s="91">
        <v>51.55</v>
      </c>
    </row>
    <row r="3111" spans="1:37" s="91" customFormat="1" x14ac:dyDescent="0.3">
      <c r="A3111" s="91" t="str">
        <f t="shared" si="75"/>
        <v>SDGbaseTRAv2_UrbAS_IRTv3QVAXafore</v>
      </c>
      <c r="B3111" s="92" t="s">
        <v>221</v>
      </c>
      <c r="C3111" s="93" t="s">
        <v>287</v>
      </c>
      <c r="D3111" s="94" t="s">
        <v>211</v>
      </c>
      <c r="E3111" s="91" t="s">
        <v>16</v>
      </c>
      <c r="F3111" s="91">
        <v>6.49</v>
      </c>
      <c r="G3111" s="91">
        <v>6.15</v>
      </c>
      <c r="H3111" s="91">
        <v>6.32</v>
      </c>
      <c r="I3111" s="91">
        <v>6.44</v>
      </c>
      <c r="J3111" s="91">
        <v>6.56</v>
      </c>
      <c r="K3111" s="91">
        <v>6.65</v>
      </c>
      <c r="L3111" s="91">
        <v>6.75</v>
      </c>
      <c r="M3111" s="91">
        <v>6.83</v>
      </c>
      <c r="N3111" s="91">
        <v>6.95</v>
      </c>
      <c r="O3111" s="91">
        <v>7.18</v>
      </c>
      <c r="P3111" s="91">
        <v>7.32</v>
      </c>
      <c r="Q3111" s="91">
        <v>7.39</v>
      </c>
      <c r="R3111" s="91">
        <v>7.52</v>
      </c>
      <c r="S3111" s="91">
        <v>7.64</v>
      </c>
      <c r="T3111" s="91">
        <v>7.75</v>
      </c>
      <c r="U3111" s="91">
        <v>7.93</v>
      </c>
      <c r="V3111" s="91">
        <v>8.08</v>
      </c>
      <c r="W3111" s="91">
        <v>8.26</v>
      </c>
      <c r="X3111" s="91">
        <v>8.4600000000000009</v>
      </c>
      <c r="Y3111" s="91">
        <v>8.68</v>
      </c>
      <c r="Z3111" s="91">
        <v>8.83</v>
      </c>
      <c r="AA3111" s="91">
        <v>8.98</v>
      </c>
      <c r="AB3111" s="91">
        <v>9.18</v>
      </c>
      <c r="AC3111" s="91">
        <v>9.33</v>
      </c>
      <c r="AD3111" s="91">
        <v>9.4700000000000006</v>
      </c>
      <c r="AE3111" s="91">
        <v>9.6199999999999992</v>
      </c>
      <c r="AF3111" s="91">
        <v>9.7799999999999994</v>
      </c>
      <c r="AG3111" s="91">
        <v>9.9600000000000009</v>
      </c>
      <c r="AH3111" s="91">
        <v>9.89</v>
      </c>
      <c r="AI3111" s="91">
        <v>9.81</v>
      </c>
      <c r="AJ3111" s="91">
        <v>9.74</v>
      </c>
      <c r="AK3111" s="91">
        <v>9.65</v>
      </c>
    </row>
    <row r="3112" spans="1:37" s="91" customFormat="1" x14ac:dyDescent="0.3">
      <c r="A3112" s="91" t="str">
        <f t="shared" si="75"/>
        <v>SDGbaseTRAv2_UrbAS_IRTv3QVAXafish</v>
      </c>
      <c r="B3112" s="92" t="s">
        <v>221</v>
      </c>
      <c r="C3112" s="93" t="s">
        <v>287</v>
      </c>
      <c r="D3112" s="94" t="s">
        <v>211</v>
      </c>
      <c r="E3112" s="91" t="s">
        <v>17</v>
      </c>
      <c r="F3112" s="91">
        <v>7.37</v>
      </c>
      <c r="G3112" s="91">
        <v>7.41</v>
      </c>
      <c r="H3112" s="91">
        <v>7.69</v>
      </c>
      <c r="I3112" s="91">
        <v>7.84</v>
      </c>
      <c r="J3112" s="91">
        <v>7.98</v>
      </c>
      <c r="K3112" s="91">
        <v>8.15</v>
      </c>
      <c r="L3112" s="91">
        <v>8.35</v>
      </c>
      <c r="M3112" s="91">
        <v>8.56</v>
      </c>
      <c r="N3112" s="91">
        <v>8.7899999999999991</v>
      </c>
      <c r="O3112" s="91">
        <v>9.16</v>
      </c>
      <c r="P3112" s="91">
        <v>9.48</v>
      </c>
      <c r="Q3112" s="91">
        <v>9.74</v>
      </c>
      <c r="R3112" s="91">
        <v>10.029999999999999</v>
      </c>
      <c r="S3112" s="91">
        <v>10.32</v>
      </c>
      <c r="T3112" s="91">
        <v>10.62</v>
      </c>
      <c r="U3112" s="91">
        <v>10.97</v>
      </c>
      <c r="V3112" s="91">
        <v>11.28</v>
      </c>
      <c r="W3112" s="91">
        <v>11.61</v>
      </c>
      <c r="X3112" s="91">
        <v>11.97</v>
      </c>
      <c r="Y3112" s="91">
        <v>12.3</v>
      </c>
      <c r="Z3112" s="91">
        <v>12.7</v>
      </c>
      <c r="AA3112" s="91">
        <v>13.13</v>
      </c>
      <c r="AB3112" s="91">
        <v>13.58</v>
      </c>
      <c r="AC3112" s="91">
        <v>13.98</v>
      </c>
      <c r="AD3112" s="91">
        <v>14.37</v>
      </c>
      <c r="AE3112" s="91">
        <v>14.77</v>
      </c>
      <c r="AF3112" s="91">
        <v>15.18</v>
      </c>
      <c r="AG3112" s="91">
        <v>15.52</v>
      </c>
      <c r="AH3112" s="91">
        <v>15.4</v>
      </c>
      <c r="AI3112" s="91">
        <v>15.22</v>
      </c>
      <c r="AJ3112" s="91">
        <v>15.05</v>
      </c>
      <c r="AK3112" s="91">
        <v>14.87</v>
      </c>
    </row>
    <row r="3113" spans="1:37" s="91" customFormat="1" x14ac:dyDescent="0.3">
      <c r="A3113" s="91" t="str">
        <f t="shared" si="75"/>
        <v>SDGbaseTRAv2_UrbAS_IRTv3QVAXacoal</v>
      </c>
      <c r="B3113" s="92" t="s">
        <v>221</v>
      </c>
      <c r="C3113" s="93" t="s">
        <v>287</v>
      </c>
      <c r="D3113" s="94" t="s">
        <v>211</v>
      </c>
      <c r="E3113" s="91" t="s">
        <v>18</v>
      </c>
      <c r="F3113" s="91">
        <v>112.99</v>
      </c>
      <c r="G3113" s="91">
        <v>109.36</v>
      </c>
      <c r="H3113" s="91">
        <v>107.45</v>
      </c>
      <c r="I3113" s="91">
        <v>105.71</v>
      </c>
      <c r="J3113" s="91">
        <v>102.52</v>
      </c>
      <c r="K3113" s="91">
        <v>101.16</v>
      </c>
      <c r="L3113" s="91">
        <v>99.17</v>
      </c>
      <c r="M3113" s="91">
        <v>97.19</v>
      </c>
      <c r="N3113" s="91">
        <v>96.06</v>
      </c>
      <c r="O3113" s="91">
        <v>94.64</v>
      </c>
      <c r="P3113" s="91">
        <v>91.74</v>
      </c>
      <c r="Q3113" s="91">
        <v>86.89</v>
      </c>
      <c r="R3113" s="91">
        <v>83.69</v>
      </c>
      <c r="S3113" s="91">
        <v>83.66</v>
      </c>
      <c r="T3113" s="91">
        <v>82.77</v>
      </c>
      <c r="U3113" s="91">
        <v>82.34</v>
      </c>
      <c r="V3113" s="91">
        <v>81.459999999999994</v>
      </c>
      <c r="W3113" s="91">
        <v>81.2</v>
      </c>
      <c r="X3113" s="91">
        <v>79.099999999999994</v>
      </c>
      <c r="Y3113" s="91">
        <v>77.180000000000007</v>
      </c>
      <c r="Z3113" s="91">
        <v>75.260000000000005</v>
      </c>
      <c r="AA3113" s="91">
        <v>73.33</v>
      </c>
      <c r="AB3113" s="91">
        <v>69.11</v>
      </c>
      <c r="AC3113" s="91">
        <v>64.88</v>
      </c>
      <c r="AD3113" s="91">
        <v>60.66</v>
      </c>
      <c r="AE3113" s="91">
        <v>56.43</v>
      </c>
      <c r="AF3113" s="91">
        <v>52.21</v>
      </c>
      <c r="AG3113" s="91">
        <v>44.49</v>
      </c>
      <c r="AH3113" s="91">
        <v>36.770000000000003</v>
      </c>
      <c r="AI3113" s="91">
        <v>29.05</v>
      </c>
      <c r="AJ3113" s="91">
        <v>21.33</v>
      </c>
      <c r="AK3113" s="91">
        <v>13.61</v>
      </c>
    </row>
    <row r="3114" spans="1:37" s="91" customFormat="1" x14ac:dyDescent="0.3">
      <c r="A3114" s="91" t="str">
        <f t="shared" si="75"/>
        <v>SDGbaseTRAv2_UrbAS_IRTv3QVAXagold</v>
      </c>
      <c r="B3114" s="92" t="s">
        <v>221</v>
      </c>
      <c r="C3114" s="93" t="s">
        <v>287</v>
      </c>
      <c r="D3114" s="94" t="s">
        <v>211</v>
      </c>
      <c r="E3114" s="91" t="s">
        <v>19</v>
      </c>
      <c r="F3114" s="91">
        <v>61.14</v>
      </c>
      <c r="G3114" s="91">
        <v>61.08</v>
      </c>
      <c r="H3114" s="91">
        <v>60.95</v>
      </c>
      <c r="I3114" s="91">
        <v>60.89</v>
      </c>
      <c r="J3114" s="91">
        <v>60.83</v>
      </c>
      <c r="K3114" s="91">
        <v>60.77</v>
      </c>
      <c r="L3114" s="91">
        <v>60.71</v>
      </c>
      <c r="M3114" s="91">
        <v>60.65</v>
      </c>
      <c r="N3114" s="91">
        <v>60.59</v>
      </c>
      <c r="O3114" s="91">
        <v>60.53</v>
      </c>
      <c r="P3114" s="91">
        <v>60.47</v>
      </c>
      <c r="Q3114" s="91">
        <v>60.41</v>
      </c>
      <c r="R3114" s="91">
        <v>60.35</v>
      </c>
      <c r="S3114" s="91">
        <v>60.29</v>
      </c>
      <c r="T3114" s="91">
        <v>60.23</v>
      </c>
      <c r="U3114" s="91">
        <v>60.17</v>
      </c>
      <c r="V3114" s="91">
        <v>60.1</v>
      </c>
      <c r="W3114" s="91">
        <v>60.04</v>
      </c>
      <c r="X3114" s="91">
        <v>59.98</v>
      </c>
      <c r="Y3114" s="91">
        <v>59.92</v>
      </c>
      <c r="Z3114" s="91">
        <v>59.86</v>
      </c>
      <c r="AA3114" s="91">
        <v>59.81</v>
      </c>
      <c r="AB3114" s="91">
        <v>59.75</v>
      </c>
      <c r="AC3114" s="91">
        <v>59.69</v>
      </c>
      <c r="AD3114" s="91">
        <v>59.63</v>
      </c>
      <c r="AE3114" s="91">
        <v>59.57</v>
      </c>
      <c r="AF3114" s="91">
        <v>59.51</v>
      </c>
      <c r="AG3114" s="91">
        <v>59.45</v>
      </c>
      <c r="AH3114" s="91">
        <v>59.39</v>
      </c>
      <c r="AI3114" s="91">
        <v>59.33</v>
      </c>
      <c r="AJ3114" s="91">
        <v>59.27</v>
      </c>
      <c r="AK3114" s="91">
        <v>59.21</v>
      </c>
    </row>
    <row r="3115" spans="1:37" s="91" customFormat="1" x14ac:dyDescent="0.3">
      <c r="A3115" s="91" t="str">
        <f t="shared" si="75"/>
        <v>SDGbaseTRAv2_UrbAS_IRTv3QVAXangas</v>
      </c>
      <c r="B3115" s="92" t="s">
        <v>221</v>
      </c>
      <c r="C3115" s="93" t="s">
        <v>287</v>
      </c>
      <c r="D3115" s="94" t="s">
        <v>211</v>
      </c>
      <c r="E3115" s="91" t="s">
        <v>20</v>
      </c>
      <c r="F3115" s="91">
        <v>0.94</v>
      </c>
      <c r="G3115" s="91">
        <v>0.8</v>
      </c>
      <c r="H3115" s="91">
        <v>0.76</v>
      </c>
      <c r="I3115" s="91">
        <v>0.71</v>
      </c>
      <c r="J3115" s="91">
        <v>0.67</v>
      </c>
      <c r="K3115" s="91">
        <v>0.64</v>
      </c>
      <c r="L3115" s="91">
        <v>0.6</v>
      </c>
      <c r="M3115" s="91">
        <v>0.56999999999999995</v>
      </c>
      <c r="N3115" s="91">
        <v>0.55000000000000004</v>
      </c>
      <c r="O3115" s="91">
        <v>0.54</v>
      </c>
      <c r="P3115" s="91">
        <v>0.52</v>
      </c>
      <c r="Q3115" s="91">
        <v>0.49</v>
      </c>
      <c r="R3115" s="91">
        <v>0.47</v>
      </c>
      <c r="S3115" s="91">
        <v>0.45</v>
      </c>
      <c r="T3115" s="91">
        <v>0.42</v>
      </c>
      <c r="U3115" s="91">
        <v>0.4</v>
      </c>
      <c r="V3115" s="91">
        <v>0.38</v>
      </c>
      <c r="W3115" s="91">
        <v>0.36</v>
      </c>
      <c r="X3115" s="91">
        <v>0.35</v>
      </c>
      <c r="Y3115" s="91">
        <v>0.33</v>
      </c>
      <c r="Z3115" s="91">
        <v>0.32</v>
      </c>
      <c r="AA3115" s="91">
        <v>0.3</v>
      </c>
      <c r="AB3115" s="91">
        <v>0.28999999999999998</v>
      </c>
      <c r="AC3115" s="91">
        <v>0.27</v>
      </c>
      <c r="AD3115" s="91">
        <v>0.26</v>
      </c>
      <c r="AE3115" s="91">
        <v>0.25</v>
      </c>
      <c r="AF3115" s="91">
        <v>0.24</v>
      </c>
      <c r="AG3115" s="91">
        <v>0.22</v>
      </c>
      <c r="AH3115" s="91">
        <v>0.21</v>
      </c>
      <c r="AI3115" s="91">
        <v>0.2</v>
      </c>
      <c r="AJ3115" s="91">
        <v>0.2</v>
      </c>
      <c r="AK3115" s="91">
        <v>0.19</v>
      </c>
    </row>
    <row r="3116" spans="1:37" s="91" customFormat="1" x14ac:dyDescent="0.3">
      <c r="A3116" s="91" t="str">
        <f t="shared" si="75"/>
        <v>SDGbaseTRAv2_UrbAS_IRTv3QVAXapgm</v>
      </c>
      <c r="B3116" s="92" t="s">
        <v>221</v>
      </c>
      <c r="C3116" s="93" t="s">
        <v>287</v>
      </c>
      <c r="D3116" s="94" t="s">
        <v>211</v>
      </c>
      <c r="E3116" s="91" t="s">
        <v>21</v>
      </c>
      <c r="F3116" s="91">
        <v>97.82</v>
      </c>
      <c r="G3116" s="91">
        <v>74.040000000000006</v>
      </c>
      <c r="H3116" s="91">
        <v>78.069999999999993</v>
      </c>
      <c r="I3116" s="91">
        <v>82</v>
      </c>
      <c r="J3116" s="91">
        <v>85.98</v>
      </c>
      <c r="K3116" s="91">
        <v>90.03</v>
      </c>
      <c r="L3116" s="91">
        <v>94.12</v>
      </c>
      <c r="M3116" s="91">
        <v>94.7</v>
      </c>
      <c r="N3116" s="91">
        <v>95.25</v>
      </c>
      <c r="O3116" s="91">
        <v>96.08</v>
      </c>
      <c r="P3116" s="91">
        <v>96.7</v>
      </c>
      <c r="Q3116" s="91">
        <v>97.22</v>
      </c>
      <c r="R3116" s="91">
        <v>99.24</v>
      </c>
      <c r="S3116" s="91">
        <v>101.29</v>
      </c>
      <c r="T3116" s="91">
        <v>103.37</v>
      </c>
      <c r="U3116" s="91">
        <v>105.49</v>
      </c>
      <c r="V3116" s="91">
        <v>107.71</v>
      </c>
      <c r="W3116" s="91">
        <v>109.91</v>
      </c>
      <c r="X3116" s="91">
        <v>112</v>
      </c>
      <c r="Y3116" s="91">
        <v>114.08</v>
      </c>
      <c r="Z3116" s="91">
        <v>115.67</v>
      </c>
      <c r="AA3116" s="91">
        <v>117.56</v>
      </c>
      <c r="AB3116" s="91">
        <v>140.6</v>
      </c>
      <c r="AC3116" s="91">
        <v>163.72999999999999</v>
      </c>
      <c r="AD3116" s="91">
        <v>187</v>
      </c>
      <c r="AE3116" s="91">
        <v>210.32</v>
      </c>
      <c r="AF3116" s="91">
        <v>233.65</v>
      </c>
      <c r="AG3116" s="91">
        <v>257.23</v>
      </c>
      <c r="AH3116" s="91">
        <v>279.85000000000002</v>
      </c>
      <c r="AI3116" s="91">
        <v>302.56</v>
      </c>
      <c r="AJ3116" s="91">
        <v>325.45</v>
      </c>
      <c r="AK3116" s="91">
        <v>348.37</v>
      </c>
    </row>
    <row r="3117" spans="1:37" s="91" customFormat="1" x14ac:dyDescent="0.3">
      <c r="A3117" s="91" t="str">
        <f t="shared" si="75"/>
        <v>SDGbaseTRAv2_UrbAS_IRTv3QVAXamore</v>
      </c>
      <c r="B3117" s="92" t="s">
        <v>221</v>
      </c>
      <c r="C3117" s="93" t="s">
        <v>287</v>
      </c>
      <c r="D3117" s="94" t="s">
        <v>211</v>
      </c>
      <c r="E3117" s="91" t="s">
        <v>22</v>
      </c>
      <c r="F3117" s="91">
        <v>78.23</v>
      </c>
      <c r="G3117" s="91">
        <v>72.510000000000005</v>
      </c>
      <c r="H3117" s="91">
        <v>75.84</v>
      </c>
      <c r="I3117" s="91">
        <v>77.69</v>
      </c>
      <c r="J3117" s="91">
        <v>79.75</v>
      </c>
      <c r="K3117" s="91">
        <v>81.81</v>
      </c>
      <c r="L3117" s="91">
        <v>84.17</v>
      </c>
      <c r="M3117" s="91">
        <v>86.88</v>
      </c>
      <c r="N3117" s="91">
        <v>89.74</v>
      </c>
      <c r="O3117" s="91">
        <v>95.77</v>
      </c>
      <c r="P3117" s="91">
        <v>99.97</v>
      </c>
      <c r="Q3117" s="91">
        <v>103.31</v>
      </c>
      <c r="R3117" s="91">
        <v>106.33</v>
      </c>
      <c r="S3117" s="91">
        <v>109.3</v>
      </c>
      <c r="T3117" s="91">
        <v>112.34</v>
      </c>
      <c r="U3117" s="91">
        <v>115.61</v>
      </c>
      <c r="V3117" s="91">
        <v>118.34</v>
      </c>
      <c r="W3117" s="91">
        <v>121.29</v>
      </c>
      <c r="X3117" s="91">
        <v>124.6</v>
      </c>
      <c r="Y3117" s="91">
        <v>127.34</v>
      </c>
      <c r="Z3117" s="91">
        <v>130.59</v>
      </c>
      <c r="AA3117" s="91">
        <v>133.86000000000001</v>
      </c>
      <c r="AB3117" s="91">
        <v>136.72</v>
      </c>
      <c r="AC3117" s="91">
        <v>139.02000000000001</v>
      </c>
      <c r="AD3117" s="91">
        <v>141.21</v>
      </c>
      <c r="AE3117" s="91">
        <v>143.27000000000001</v>
      </c>
      <c r="AF3117" s="91">
        <v>145.4</v>
      </c>
      <c r="AG3117" s="91">
        <v>146.06</v>
      </c>
      <c r="AH3117" s="91">
        <v>144.53</v>
      </c>
      <c r="AI3117" s="91">
        <v>141.29</v>
      </c>
      <c r="AJ3117" s="91">
        <v>138.01</v>
      </c>
      <c r="AK3117" s="91">
        <v>134.01</v>
      </c>
    </row>
    <row r="3118" spans="1:37" s="91" customFormat="1" x14ac:dyDescent="0.3">
      <c r="A3118" s="91" t="str">
        <f t="shared" si="75"/>
        <v>SDGbaseTRAv2_UrbAS_IRTv3QVAXamine</v>
      </c>
      <c r="B3118" s="92" t="s">
        <v>221</v>
      </c>
      <c r="C3118" s="93" t="s">
        <v>287</v>
      </c>
      <c r="D3118" s="94" t="s">
        <v>211</v>
      </c>
      <c r="E3118" s="91" t="s">
        <v>23</v>
      </c>
      <c r="F3118" s="91">
        <v>57.01</v>
      </c>
      <c r="G3118" s="91">
        <v>52.95</v>
      </c>
      <c r="H3118" s="91">
        <v>54.9</v>
      </c>
      <c r="I3118" s="91">
        <v>56.32</v>
      </c>
      <c r="J3118" s="91">
        <v>57.94</v>
      </c>
      <c r="K3118" s="91">
        <v>59.38</v>
      </c>
      <c r="L3118" s="91">
        <v>61.06</v>
      </c>
      <c r="M3118" s="91">
        <v>62.92</v>
      </c>
      <c r="N3118" s="91">
        <v>64.8</v>
      </c>
      <c r="O3118" s="91">
        <v>67.67</v>
      </c>
      <c r="P3118" s="91">
        <v>69.8</v>
      </c>
      <c r="Q3118" s="91">
        <v>71.680000000000007</v>
      </c>
      <c r="R3118" s="91">
        <v>73.459999999999994</v>
      </c>
      <c r="S3118" s="91">
        <v>75.37</v>
      </c>
      <c r="T3118" s="91">
        <v>77.48</v>
      </c>
      <c r="U3118" s="91">
        <v>79.760000000000005</v>
      </c>
      <c r="V3118" s="91">
        <v>81.8</v>
      </c>
      <c r="W3118" s="91">
        <v>84.1</v>
      </c>
      <c r="X3118" s="91">
        <v>86.92</v>
      </c>
      <c r="Y3118" s="91">
        <v>89.48</v>
      </c>
      <c r="Z3118" s="91">
        <v>92.3</v>
      </c>
      <c r="AA3118" s="91">
        <v>95.16</v>
      </c>
      <c r="AB3118" s="91">
        <v>97.74</v>
      </c>
      <c r="AC3118" s="91">
        <v>99.86</v>
      </c>
      <c r="AD3118" s="91">
        <v>101.95</v>
      </c>
      <c r="AE3118" s="91">
        <v>104.09</v>
      </c>
      <c r="AF3118" s="91">
        <v>106.43</v>
      </c>
      <c r="AG3118" s="91">
        <v>108.7</v>
      </c>
      <c r="AH3118" s="91">
        <v>108.36</v>
      </c>
      <c r="AI3118" s="91">
        <v>107.27</v>
      </c>
      <c r="AJ3118" s="91">
        <v>106.43</v>
      </c>
      <c r="AK3118" s="91">
        <v>105.44</v>
      </c>
    </row>
    <row r="3119" spans="1:37" s="91" customFormat="1" x14ac:dyDescent="0.3">
      <c r="A3119" s="91" t="str">
        <f t="shared" si="75"/>
        <v>SDGbaseTRAv2_UrbAS_IRTv3QVAXameat</v>
      </c>
      <c r="B3119" s="92" t="s">
        <v>221</v>
      </c>
      <c r="C3119" s="93" t="s">
        <v>287</v>
      </c>
      <c r="D3119" s="94" t="s">
        <v>211</v>
      </c>
      <c r="E3119" s="91" t="s">
        <v>24</v>
      </c>
      <c r="F3119" s="91">
        <v>14.3</v>
      </c>
      <c r="G3119" s="91">
        <v>14.32</v>
      </c>
      <c r="H3119" s="91">
        <v>14.64</v>
      </c>
      <c r="I3119" s="91">
        <v>14.86</v>
      </c>
      <c r="J3119" s="91">
        <v>15.1</v>
      </c>
      <c r="K3119" s="91">
        <v>15.34</v>
      </c>
      <c r="L3119" s="91">
        <v>15.66</v>
      </c>
      <c r="M3119" s="91">
        <v>16</v>
      </c>
      <c r="N3119" s="91">
        <v>16.350000000000001</v>
      </c>
      <c r="O3119" s="91">
        <v>16.829999999999998</v>
      </c>
      <c r="P3119" s="91">
        <v>17.27</v>
      </c>
      <c r="Q3119" s="91">
        <v>17.63</v>
      </c>
      <c r="R3119" s="91">
        <v>18.079999999999998</v>
      </c>
      <c r="S3119" s="91">
        <v>18.53</v>
      </c>
      <c r="T3119" s="91">
        <v>19.02</v>
      </c>
      <c r="U3119" s="91">
        <v>19.579999999999998</v>
      </c>
      <c r="V3119" s="91">
        <v>20.07</v>
      </c>
      <c r="W3119" s="91">
        <v>20.59</v>
      </c>
      <c r="X3119" s="91">
        <v>21.13</v>
      </c>
      <c r="Y3119" s="91">
        <v>21.62</v>
      </c>
      <c r="Z3119" s="91">
        <v>22.13</v>
      </c>
      <c r="AA3119" s="91">
        <v>22.69</v>
      </c>
      <c r="AB3119" s="91">
        <v>23.31</v>
      </c>
      <c r="AC3119" s="91">
        <v>23.8</v>
      </c>
      <c r="AD3119" s="91">
        <v>24.26</v>
      </c>
      <c r="AE3119" s="91">
        <v>24.72</v>
      </c>
      <c r="AF3119" s="91">
        <v>25.22</v>
      </c>
      <c r="AG3119" s="91">
        <v>25.68</v>
      </c>
      <c r="AH3119" s="91">
        <v>25.43</v>
      </c>
      <c r="AI3119" s="91">
        <v>25.2</v>
      </c>
      <c r="AJ3119" s="91">
        <v>25.02</v>
      </c>
      <c r="AK3119" s="91">
        <v>24.82</v>
      </c>
    </row>
    <row r="3120" spans="1:37" s="91" customFormat="1" x14ac:dyDescent="0.3">
      <c r="A3120" s="91" t="str">
        <f t="shared" ref="A3120:A3183" si="76">_xlfn.CONCAT(C3120,D3120,E3120)</f>
        <v>SDGbaseTRAv2_UrbAS_IRTv3QVAXapfis</v>
      </c>
      <c r="B3120" s="92" t="s">
        <v>221</v>
      </c>
      <c r="C3120" s="93" t="s">
        <v>287</v>
      </c>
      <c r="D3120" s="94" t="s">
        <v>211</v>
      </c>
      <c r="E3120" s="91" t="s">
        <v>25</v>
      </c>
      <c r="F3120" s="91">
        <v>6.32</v>
      </c>
      <c r="G3120" s="91">
        <v>6.24</v>
      </c>
      <c r="H3120" s="91">
        <v>6.44</v>
      </c>
      <c r="I3120" s="91">
        <v>6.55</v>
      </c>
      <c r="J3120" s="91">
        <v>6.68</v>
      </c>
      <c r="K3120" s="91">
        <v>6.8</v>
      </c>
      <c r="L3120" s="91">
        <v>6.95</v>
      </c>
      <c r="M3120" s="91">
        <v>7.1</v>
      </c>
      <c r="N3120" s="91">
        <v>7.25</v>
      </c>
      <c r="O3120" s="91">
        <v>7.59</v>
      </c>
      <c r="P3120" s="91">
        <v>7.81</v>
      </c>
      <c r="Q3120" s="91">
        <v>7.97</v>
      </c>
      <c r="R3120" s="91">
        <v>8.17</v>
      </c>
      <c r="S3120" s="91">
        <v>8.3699999999999992</v>
      </c>
      <c r="T3120" s="91">
        <v>8.58</v>
      </c>
      <c r="U3120" s="91">
        <v>8.83</v>
      </c>
      <c r="V3120" s="91">
        <v>9.0399999999999991</v>
      </c>
      <c r="W3120" s="91">
        <v>9.27</v>
      </c>
      <c r="X3120" s="91">
        <v>9.5299999999999994</v>
      </c>
      <c r="Y3120" s="91">
        <v>9.76</v>
      </c>
      <c r="Z3120" s="91">
        <v>10.050000000000001</v>
      </c>
      <c r="AA3120" s="91">
        <v>10.32</v>
      </c>
      <c r="AB3120" s="91">
        <v>10.62</v>
      </c>
      <c r="AC3120" s="91">
        <v>10.88</v>
      </c>
      <c r="AD3120" s="91">
        <v>11.12</v>
      </c>
      <c r="AE3120" s="91">
        <v>11.37</v>
      </c>
      <c r="AF3120" s="91">
        <v>11.62</v>
      </c>
      <c r="AG3120" s="91">
        <v>11.82</v>
      </c>
      <c r="AH3120" s="91">
        <v>11.78</v>
      </c>
      <c r="AI3120" s="91">
        <v>11.68</v>
      </c>
      <c r="AJ3120" s="91">
        <v>11.6</v>
      </c>
      <c r="AK3120" s="91">
        <v>11.49</v>
      </c>
    </row>
    <row r="3121" spans="1:37" s="91" customFormat="1" x14ac:dyDescent="0.3">
      <c r="A3121" s="91" t="str">
        <f t="shared" si="76"/>
        <v>SDGbaseTRAv2_UrbAS_IRTv3QVAXavege</v>
      </c>
      <c r="B3121" s="92" t="s">
        <v>221</v>
      </c>
      <c r="C3121" s="93" t="s">
        <v>287</v>
      </c>
      <c r="D3121" s="94" t="s">
        <v>211</v>
      </c>
      <c r="E3121" s="91" t="s">
        <v>26</v>
      </c>
      <c r="F3121" s="91">
        <v>10.97</v>
      </c>
      <c r="G3121" s="91">
        <v>10.63</v>
      </c>
      <c r="H3121" s="91">
        <v>11</v>
      </c>
      <c r="I3121" s="91">
        <v>11.17</v>
      </c>
      <c r="J3121" s="91">
        <v>11.37</v>
      </c>
      <c r="K3121" s="91">
        <v>11.59</v>
      </c>
      <c r="L3121" s="91">
        <v>11.85</v>
      </c>
      <c r="M3121" s="91">
        <v>12.11</v>
      </c>
      <c r="N3121" s="91">
        <v>12.39</v>
      </c>
      <c r="O3121" s="91">
        <v>13.05</v>
      </c>
      <c r="P3121" s="91">
        <v>13.43</v>
      </c>
      <c r="Q3121" s="91">
        <v>13.71</v>
      </c>
      <c r="R3121" s="91">
        <v>14.1</v>
      </c>
      <c r="S3121" s="91">
        <v>14.47</v>
      </c>
      <c r="T3121" s="91">
        <v>14.87</v>
      </c>
      <c r="U3121" s="91">
        <v>15.32</v>
      </c>
      <c r="V3121" s="91">
        <v>15.71</v>
      </c>
      <c r="W3121" s="91">
        <v>16.14</v>
      </c>
      <c r="X3121" s="91">
        <v>16.62</v>
      </c>
      <c r="Y3121" s="91">
        <v>17.04</v>
      </c>
      <c r="Z3121" s="91">
        <v>17.52</v>
      </c>
      <c r="AA3121" s="91">
        <v>17.920000000000002</v>
      </c>
      <c r="AB3121" s="91">
        <v>18.489999999999998</v>
      </c>
      <c r="AC3121" s="91">
        <v>18.96</v>
      </c>
      <c r="AD3121" s="91">
        <v>19.39</v>
      </c>
      <c r="AE3121" s="91">
        <v>19.8</v>
      </c>
      <c r="AF3121" s="91">
        <v>20.239999999999998</v>
      </c>
      <c r="AG3121" s="91">
        <v>20.65</v>
      </c>
      <c r="AH3121" s="91">
        <v>20.69</v>
      </c>
      <c r="AI3121" s="91">
        <v>20.6</v>
      </c>
      <c r="AJ3121" s="91">
        <v>20.46</v>
      </c>
      <c r="AK3121" s="91">
        <v>20.27</v>
      </c>
    </row>
    <row r="3122" spans="1:37" s="91" customFormat="1" x14ac:dyDescent="0.3">
      <c r="A3122" s="91" t="str">
        <f t="shared" si="76"/>
        <v>SDGbaseTRAv2_UrbAS_IRTv3QVAXafats</v>
      </c>
      <c r="B3122" s="92" t="s">
        <v>221</v>
      </c>
      <c r="C3122" s="93" t="s">
        <v>287</v>
      </c>
      <c r="D3122" s="94" t="s">
        <v>211</v>
      </c>
      <c r="E3122" s="91" t="s">
        <v>27</v>
      </c>
      <c r="F3122" s="91">
        <v>3.48</v>
      </c>
      <c r="G3122" s="91">
        <v>3.56</v>
      </c>
      <c r="H3122" s="91">
        <v>3.7</v>
      </c>
      <c r="I3122" s="91">
        <v>3.77</v>
      </c>
      <c r="J3122" s="91">
        <v>3.85</v>
      </c>
      <c r="K3122" s="91">
        <v>3.94</v>
      </c>
      <c r="L3122" s="91">
        <v>4.03</v>
      </c>
      <c r="M3122" s="91">
        <v>4.13</v>
      </c>
      <c r="N3122" s="91">
        <v>4.24</v>
      </c>
      <c r="O3122" s="91">
        <v>4.46</v>
      </c>
      <c r="P3122" s="91">
        <v>4.6399999999999997</v>
      </c>
      <c r="Q3122" s="91">
        <v>4.79</v>
      </c>
      <c r="R3122" s="91">
        <v>4.93</v>
      </c>
      <c r="S3122" s="91">
        <v>5.05</v>
      </c>
      <c r="T3122" s="91">
        <v>5.16</v>
      </c>
      <c r="U3122" s="91">
        <v>5.3</v>
      </c>
      <c r="V3122" s="91">
        <v>5.4</v>
      </c>
      <c r="W3122" s="91">
        <v>5.5</v>
      </c>
      <c r="X3122" s="91">
        <v>5.62</v>
      </c>
      <c r="Y3122" s="91">
        <v>5.72</v>
      </c>
      <c r="Z3122" s="91">
        <v>5.86</v>
      </c>
      <c r="AA3122" s="91">
        <v>6.02</v>
      </c>
      <c r="AB3122" s="91">
        <v>6.19</v>
      </c>
      <c r="AC3122" s="91">
        <v>6.31</v>
      </c>
      <c r="AD3122" s="91">
        <v>6.42</v>
      </c>
      <c r="AE3122" s="91">
        <v>6.52</v>
      </c>
      <c r="AF3122" s="91">
        <v>6.62</v>
      </c>
      <c r="AG3122" s="91">
        <v>6.67</v>
      </c>
      <c r="AH3122" s="91">
        <v>6.57</v>
      </c>
      <c r="AI3122" s="91">
        <v>6.45</v>
      </c>
      <c r="AJ3122" s="91">
        <v>6.33</v>
      </c>
      <c r="AK3122" s="91">
        <v>6.21</v>
      </c>
    </row>
    <row r="3123" spans="1:37" s="91" customFormat="1" x14ac:dyDescent="0.3">
      <c r="A3123" s="91" t="str">
        <f t="shared" si="76"/>
        <v>SDGbaseTRAv2_UrbAS_IRTv3QVAXadair</v>
      </c>
      <c r="B3123" s="92" t="s">
        <v>221</v>
      </c>
      <c r="C3123" s="93" t="s">
        <v>287</v>
      </c>
      <c r="D3123" s="94" t="s">
        <v>211</v>
      </c>
      <c r="E3123" s="91" t="s">
        <v>28</v>
      </c>
      <c r="F3123" s="91">
        <v>10.56</v>
      </c>
      <c r="G3123" s="91">
        <v>10.33</v>
      </c>
      <c r="H3123" s="91">
        <v>10.57</v>
      </c>
      <c r="I3123" s="91">
        <v>10.7</v>
      </c>
      <c r="J3123" s="91">
        <v>10.88</v>
      </c>
      <c r="K3123" s="91">
        <v>11.07</v>
      </c>
      <c r="L3123" s="91">
        <v>11.29</v>
      </c>
      <c r="M3123" s="91">
        <v>11.52</v>
      </c>
      <c r="N3123" s="91">
        <v>11.77</v>
      </c>
      <c r="O3123" s="91">
        <v>12.28</v>
      </c>
      <c r="P3123" s="91">
        <v>12.59</v>
      </c>
      <c r="Q3123" s="91">
        <v>12.82</v>
      </c>
      <c r="R3123" s="91">
        <v>13.16</v>
      </c>
      <c r="S3123" s="91">
        <v>13.48</v>
      </c>
      <c r="T3123" s="91">
        <v>13.83</v>
      </c>
      <c r="U3123" s="91">
        <v>14.22</v>
      </c>
      <c r="V3123" s="91">
        <v>14.58</v>
      </c>
      <c r="W3123" s="91">
        <v>14.97</v>
      </c>
      <c r="X3123" s="91">
        <v>15.4</v>
      </c>
      <c r="Y3123" s="91">
        <v>15.79</v>
      </c>
      <c r="Z3123" s="91">
        <v>16.2</v>
      </c>
      <c r="AA3123" s="91">
        <v>16.559999999999999</v>
      </c>
      <c r="AB3123" s="91">
        <v>17.07</v>
      </c>
      <c r="AC3123" s="91">
        <v>17.47</v>
      </c>
      <c r="AD3123" s="91">
        <v>17.84</v>
      </c>
      <c r="AE3123" s="91">
        <v>18.190000000000001</v>
      </c>
      <c r="AF3123" s="91">
        <v>18.57</v>
      </c>
      <c r="AG3123" s="91">
        <v>18.96</v>
      </c>
      <c r="AH3123" s="91">
        <v>18.95</v>
      </c>
      <c r="AI3123" s="91">
        <v>18.88</v>
      </c>
      <c r="AJ3123" s="91">
        <v>18.79</v>
      </c>
      <c r="AK3123" s="91">
        <v>18.66</v>
      </c>
    </row>
    <row r="3124" spans="1:37" s="91" customFormat="1" x14ac:dyDescent="0.3">
      <c r="A3124" s="91" t="str">
        <f t="shared" si="76"/>
        <v>SDGbaseTRAv2_UrbAS_IRTv3QVAXagrai</v>
      </c>
      <c r="B3124" s="92" t="s">
        <v>221</v>
      </c>
      <c r="C3124" s="93" t="s">
        <v>287</v>
      </c>
      <c r="D3124" s="94" t="s">
        <v>211</v>
      </c>
      <c r="E3124" s="91" t="s">
        <v>29</v>
      </c>
      <c r="F3124" s="91">
        <v>8.56</v>
      </c>
      <c r="G3124" s="91">
        <v>8.4</v>
      </c>
      <c r="H3124" s="91">
        <v>8.5299999999999994</v>
      </c>
      <c r="I3124" s="91">
        <v>8.67</v>
      </c>
      <c r="J3124" s="91">
        <v>8.83</v>
      </c>
      <c r="K3124" s="91">
        <v>8.91</v>
      </c>
      <c r="L3124" s="91">
        <v>8.99</v>
      </c>
      <c r="M3124" s="91">
        <v>9.0500000000000007</v>
      </c>
      <c r="N3124" s="91">
        <v>9.1199999999999992</v>
      </c>
      <c r="O3124" s="91">
        <v>9.32</v>
      </c>
      <c r="P3124" s="91">
        <v>9.41</v>
      </c>
      <c r="Q3124" s="91">
        <v>9.4499999999999993</v>
      </c>
      <c r="R3124" s="91">
        <v>9.5399999999999991</v>
      </c>
      <c r="S3124" s="91">
        <v>9.61</v>
      </c>
      <c r="T3124" s="91">
        <v>9.66</v>
      </c>
      <c r="U3124" s="91">
        <v>9.75</v>
      </c>
      <c r="V3124" s="91">
        <v>9.7899999999999991</v>
      </c>
      <c r="W3124" s="91">
        <v>9.82</v>
      </c>
      <c r="X3124" s="91">
        <v>9.86</v>
      </c>
      <c r="Y3124" s="91">
        <v>9.91</v>
      </c>
      <c r="Z3124" s="91">
        <v>9.9700000000000006</v>
      </c>
      <c r="AA3124" s="91">
        <v>10.050000000000001</v>
      </c>
      <c r="AB3124" s="91">
        <v>10.18</v>
      </c>
      <c r="AC3124" s="91">
        <v>10.220000000000001</v>
      </c>
      <c r="AD3124" s="91">
        <v>10.27</v>
      </c>
      <c r="AE3124" s="91">
        <v>10.33</v>
      </c>
      <c r="AF3124" s="91">
        <v>10.4</v>
      </c>
      <c r="AG3124" s="91">
        <v>10.43</v>
      </c>
      <c r="AH3124" s="91">
        <v>10.29</v>
      </c>
      <c r="AI3124" s="91">
        <v>10.220000000000001</v>
      </c>
      <c r="AJ3124" s="91">
        <v>10.16</v>
      </c>
      <c r="AK3124" s="91">
        <v>10.09</v>
      </c>
    </row>
    <row r="3125" spans="1:37" s="91" customFormat="1" x14ac:dyDescent="0.3">
      <c r="A3125" s="91" t="str">
        <f t="shared" si="76"/>
        <v>SDGbaseTRAv2_UrbAS_IRTv3QVAXastar</v>
      </c>
      <c r="B3125" s="92" t="s">
        <v>221</v>
      </c>
      <c r="C3125" s="93" t="s">
        <v>287</v>
      </c>
      <c r="D3125" s="94" t="s">
        <v>211</v>
      </c>
      <c r="E3125" s="91" t="s">
        <v>30</v>
      </c>
      <c r="F3125" s="91">
        <v>7.25</v>
      </c>
      <c r="G3125" s="91">
        <v>7.16</v>
      </c>
      <c r="H3125" s="91">
        <v>7.32</v>
      </c>
      <c r="I3125" s="91">
        <v>7.45</v>
      </c>
      <c r="J3125" s="91">
        <v>7.6</v>
      </c>
      <c r="K3125" s="91">
        <v>7.68</v>
      </c>
      <c r="L3125" s="91">
        <v>7.77</v>
      </c>
      <c r="M3125" s="91">
        <v>7.85</v>
      </c>
      <c r="N3125" s="91">
        <v>7.94</v>
      </c>
      <c r="O3125" s="91">
        <v>8.1199999999999992</v>
      </c>
      <c r="P3125" s="91">
        <v>8.2100000000000009</v>
      </c>
      <c r="Q3125" s="91">
        <v>8.27</v>
      </c>
      <c r="R3125" s="91">
        <v>8.35</v>
      </c>
      <c r="S3125" s="91">
        <v>8.4</v>
      </c>
      <c r="T3125" s="91">
        <v>8.4499999999999993</v>
      </c>
      <c r="U3125" s="91">
        <v>8.51</v>
      </c>
      <c r="V3125" s="91">
        <v>8.5399999999999991</v>
      </c>
      <c r="W3125" s="91">
        <v>8.56</v>
      </c>
      <c r="X3125" s="91">
        <v>8.58</v>
      </c>
      <c r="Y3125" s="91">
        <v>8.6</v>
      </c>
      <c r="Z3125" s="91">
        <v>8.64</v>
      </c>
      <c r="AA3125" s="91">
        <v>8.69</v>
      </c>
      <c r="AB3125" s="91">
        <v>8.76</v>
      </c>
      <c r="AC3125" s="91">
        <v>8.77</v>
      </c>
      <c r="AD3125" s="91">
        <v>8.7799999999999994</v>
      </c>
      <c r="AE3125" s="91">
        <v>8.8000000000000007</v>
      </c>
      <c r="AF3125" s="91">
        <v>8.83</v>
      </c>
      <c r="AG3125" s="91">
        <v>8.67</v>
      </c>
      <c r="AH3125" s="91">
        <v>8.39</v>
      </c>
      <c r="AI3125" s="91">
        <v>8.1300000000000008</v>
      </c>
      <c r="AJ3125" s="91">
        <v>7.88</v>
      </c>
      <c r="AK3125" s="91">
        <v>7.62</v>
      </c>
    </row>
    <row r="3126" spans="1:37" s="91" customFormat="1" x14ac:dyDescent="0.3">
      <c r="A3126" s="91" t="str">
        <f t="shared" si="76"/>
        <v>SDGbaseTRAv2_UrbAS_IRTv3QVAXafeed</v>
      </c>
      <c r="B3126" s="92" t="s">
        <v>221</v>
      </c>
      <c r="C3126" s="93" t="s">
        <v>287</v>
      </c>
      <c r="D3126" s="94" t="s">
        <v>211</v>
      </c>
      <c r="E3126" s="91" t="s">
        <v>31</v>
      </c>
      <c r="F3126" s="91">
        <v>6.55</v>
      </c>
      <c r="G3126" s="91">
        <v>6.51</v>
      </c>
      <c r="H3126" s="91">
        <v>6.64</v>
      </c>
      <c r="I3126" s="91">
        <v>6.69</v>
      </c>
      <c r="J3126" s="91">
        <v>6.76</v>
      </c>
      <c r="K3126" s="91">
        <v>6.87</v>
      </c>
      <c r="L3126" s="91">
        <v>7.03</v>
      </c>
      <c r="M3126" s="91">
        <v>7.19</v>
      </c>
      <c r="N3126" s="91">
        <v>7.37</v>
      </c>
      <c r="O3126" s="91">
        <v>7.63</v>
      </c>
      <c r="P3126" s="91">
        <v>7.87</v>
      </c>
      <c r="Q3126" s="91">
        <v>8.08</v>
      </c>
      <c r="R3126" s="91">
        <v>8.34</v>
      </c>
      <c r="S3126" s="91">
        <v>8.61</v>
      </c>
      <c r="T3126" s="91">
        <v>8.9</v>
      </c>
      <c r="U3126" s="91">
        <v>9.24</v>
      </c>
      <c r="V3126" s="91">
        <v>9.56</v>
      </c>
      <c r="W3126" s="91">
        <v>9.9</v>
      </c>
      <c r="X3126" s="91">
        <v>10.26</v>
      </c>
      <c r="Y3126" s="91">
        <v>10.61</v>
      </c>
      <c r="Z3126" s="91">
        <v>10.99</v>
      </c>
      <c r="AA3126" s="91">
        <v>11.35</v>
      </c>
      <c r="AB3126" s="91">
        <v>11.76</v>
      </c>
      <c r="AC3126" s="91">
        <v>12.14</v>
      </c>
      <c r="AD3126" s="91">
        <v>12.52</v>
      </c>
      <c r="AE3126" s="91">
        <v>12.9</v>
      </c>
      <c r="AF3126" s="91">
        <v>13.29</v>
      </c>
      <c r="AG3126" s="91">
        <v>13.66</v>
      </c>
      <c r="AH3126" s="91">
        <v>13.62</v>
      </c>
      <c r="AI3126" s="91">
        <v>13.53</v>
      </c>
      <c r="AJ3126" s="91">
        <v>13.47</v>
      </c>
      <c r="AK3126" s="91">
        <v>13.38</v>
      </c>
    </row>
    <row r="3127" spans="1:37" s="91" customFormat="1" x14ac:dyDescent="0.3">
      <c r="A3127" s="91" t="str">
        <f t="shared" si="76"/>
        <v>SDGbaseTRAv2_UrbAS_IRTv3QVAXabake</v>
      </c>
      <c r="B3127" s="92" t="s">
        <v>221</v>
      </c>
      <c r="C3127" s="93" t="s">
        <v>287</v>
      </c>
      <c r="D3127" s="94" t="s">
        <v>211</v>
      </c>
      <c r="E3127" s="91" t="s">
        <v>32</v>
      </c>
      <c r="F3127" s="91">
        <v>22.28</v>
      </c>
      <c r="G3127" s="91">
        <v>21.34</v>
      </c>
      <c r="H3127" s="91">
        <v>21.77</v>
      </c>
      <c r="I3127" s="91">
        <v>22.15</v>
      </c>
      <c r="J3127" s="91">
        <v>22.57</v>
      </c>
      <c r="K3127" s="91">
        <v>22.9</v>
      </c>
      <c r="L3127" s="91">
        <v>23.29</v>
      </c>
      <c r="M3127" s="91">
        <v>23.66</v>
      </c>
      <c r="N3127" s="91">
        <v>24.05</v>
      </c>
      <c r="O3127" s="91">
        <v>24.69</v>
      </c>
      <c r="P3127" s="91">
        <v>25.15</v>
      </c>
      <c r="Q3127" s="91">
        <v>25.51</v>
      </c>
      <c r="R3127" s="91">
        <v>26.07</v>
      </c>
      <c r="S3127" s="91">
        <v>26.58</v>
      </c>
      <c r="T3127" s="91">
        <v>27.11</v>
      </c>
      <c r="U3127" s="91">
        <v>27.69</v>
      </c>
      <c r="V3127" s="91">
        <v>28.18</v>
      </c>
      <c r="W3127" s="91">
        <v>28.71</v>
      </c>
      <c r="X3127" s="91">
        <v>29.32</v>
      </c>
      <c r="Y3127" s="91">
        <v>29.87</v>
      </c>
      <c r="Z3127" s="91">
        <v>30.38</v>
      </c>
      <c r="AA3127" s="91">
        <v>30.87</v>
      </c>
      <c r="AB3127" s="91">
        <v>31.58</v>
      </c>
      <c r="AC3127" s="91">
        <v>32.07</v>
      </c>
      <c r="AD3127" s="91">
        <v>32.56</v>
      </c>
      <c r="AE3127" s="91">
        <v>33.049999999999997</v>
      </c>
      <c r="AF3127" s="91">
        <v>33.6</v>
      </c>
      <c r="AG3127" s="91">
        <v>34.11</v>
      </c>
      <c r="AH3127" s="91">
        <v>33.97</v>
      </c>
      <c r="AI3127" s="91">
        <v>33.89</v>
      </c>
      <c r="AJ3127" s="91">
        <v>33.799999999999997</v>
      </c>
      <c r="AK3127" s="91">
        <v>33.64</v>
      </c>
    </row>
    <row r="3128" spans="1:37" s="91" customFormat="1" x14ac:dyDescent="0.3">
      <c r="A3128" s="91" t="str">
        <f t="shared" si="76"/>
        <v>SDGbaseTRAv2_UrbAS_IRTv3QVAXasuga</v>
      </c>
      <c r="B3128" s="92" t="s">
        <v>221</v>
      </c>
      <c r="C3128" s="93" t="s">
        <v>287</v>
      </c>
      <c r="D3128" s="94" t="s">
        <v>211</v>
      </c>
      <c r="E3128" s="91" t="s">
        <v>33</v>
      </c>
      <c r="F3128" s="91">
        <v>8.52</v>
      </c>
      <c r="G3128" s="91">
        <v>8.2899999999999991</v>
      </c>
      <c r="H3128" s="91">
        <v>8.4700000000000006</v>
      </c>
      <c r="I3128" s="91">
        <v>8.6199999999999992</v>
      </c>
      <c r="J3128" s="91">
        <v>8.8000000000000007</v>
      </c>
      <c r="K3128" s="91">
        <v>8.92</v>
      </c>
      <c r="L3128" s="91">
        <v>9.06</v>
      </c>
      <c r="M3128" s="91">
        <v>9.16</v>
      </c>
      <c r="N3128" s="91">
        <v>9.27</v>
      </c>
      <c r="O3128" s="91">
        <v>9.58</v>
      </c>
      <c r="P3128" s="91">
        <v>9.7100000000000009</v>
      </c>
      <c r="Q3128" s="91">
        <v>9.77</v>
      </c>
      <c r="R3128" s="91">
        <v>9.92</v>
      </c>
      <c r="S3128" s="91">
        <v>10.06</v>
      </c>
      <c r="T3128" s="91">
        <v>10.19</v>
      </c>
      <c r="U3128" s="91">
        <v>10.34</v>
      </c>
      <c r="V3128" s="91">
        <v>10.43</v>
      </c>
      <c r="W3128" s="91">
        <v>10.54</v>
      </c>
      <c r="X3128" s="91">
        <v>10.69</v>
      </c>
      <c r="Y3128" s="91">
        <v>10.81</v>
      </c>
      <c r="Z3128" s="91">
        <v>10.96</v>
      </c>
      <c r="AA3128" s="91">
        <v>11.09</v>
      </c>
      <c r="AB3128" s="91">
        <v>11.27</v>
      </c>
      <c r="AC3128" s="91">
        <v>11.35</v>
      </c>
      <c r="AD3128" s="91">
        <v>11.44</v>
      </c>
      <c r="AE3128" s="91">
        <v>11.53</v>
      </c>
      <c r="AF3128" s="91">
        <v>11.64</v>
      </c>
      <c r="AG3128" s="91">
        <v>11.78</v>
      </c>
      <c r="AH3128" s="91">
        <v>11.75</v>
      </c>
      <c r="AI3128" s="91">
        <v>11.73</v>
      </c>
      <c r="AJ3128" s="91">
        <v>11.72</v>
      </c>
      <c r="AK3128" s="91">
        <v>11.69</v>
      </c>
    </row>
    <row r="3129" spans="1:37" s="91" customFormat="1" x14ac:dyDescent="0.3">
      <c r="A3129" s="91" t="str">
        <f t="shared" si="76"/>
        <v>SDGbaseTRAv2_UrbAS_IRTv3QVAXaconf</v>
      </c>
      <c r="B3129" s="92" t="s">
        <v>221</v>
      </c>
      <c r="C3129" s="93" t="s">
        <v>287</v>
      </c>
      <c r="D3129" s="94" t="s">
        <v>211</v>
      </c>
      <c r="E3129" s="91" t="s">
        <v>34</v>
      </c>
      <c r="F3129" s="91">
        <v>2.4900000000000002</v>
      </c>
      <c r="G3129" s="91">
        <v>2.4</v>
      </c>
      <c r="H3129" s="91">
        <v>2.48</v>
      </c>
      <c r="I3129" s="91">
        <v>2.5099999999999998</v>
      </c>
      <c r="J3129" s="91">
        <v>2.54</v>
      </c>
      <c r="K3129" s="91">
        <v>2.59</v>
      </c>
      <c r="L3129" s="91">
        <v>2.66</v>
      </c>
      <c r="M3129" s="91">
        <v>2.72</v>
      </c>
      <c r="N3129" s="91">
        <v>2.79</v>
      </c>
      <c r="O3129" s="91">
        <v>2.92</v>
      </c>
      <c r="P3129" s="91">
        <v>3.01</v>
      </c>
      <c r="Q3129" s="91">
        <v>3.09</v>
      </c>
      <c r="R3129" s="91">
        <v>3.22</v>
      </c>
      <c r="S3129" s="91">
        <v>3.33</v>
      </c>
      <c r="T3129" s="91">
        <v>3.46</v>
      </c>
      <c r="U3129" s="91">
        <v>3.61</v>
      </c>
      <c r="V3129" s="91">
        <v>3.74</v>
      </c>
      <c r="W3129" s="91">
        <v>3.88</v>
      </c>
      <c r="X3129" s="91">
        <v>4.03</v>
      </c>
      <c r="Y3129" s="91">
        <v>4.16</v>
      </c>
      <c r="Z3129" s="91">
        <v>4.33</v>
      </c>
      <c r="AA3129" s="91">
        <v>4.46</v>
      </c>
      <c r="AB3129" s="91">
        <v>4.63</v>
      </c>
      <c r="AC3129" s="91">
        <v>4.8</v>
      </c>
      <c r="AD3129" s="91">
        <v>4.95</v>
      </c>
      <c r="AE3129" s="91">
        <v>5.1100000000000003</v>
      </c>
      <c r="AF3129" s="91">
        <v>5.27</v>
      </c>
      <c r="AG3129" s="91">
        <v>5.41</v>
      </c>
      <c r="AH3129" s="91">
        <v>5.46</v>
      </c>
      <c r="AI3129" s="91">
        <v>5.46</v>
      </c>
      <c r="AJ3129" s="91">
        <v>5.44</v>
      </c>
      <c r="AK3129" s="91">
        <v>5.41</v>
      </c>
    </row>
    <row r="3130" spans="1:37" s="91" customFormat="1" x14ac:dyDescent="0.3">
      <c r="A3130" s="91" t="str">
        <f t="shared" si="76"/>
        <v>SDGbaseTRAv2_UrbAS_IRTv3QVAXapast</v>
      </c>
      <c r="B3130" s="92" t="s">
        <v>221</v>
      </c>
      <c r="C3130" s="93" t="s">
        <v>287</v>
      </c>
      <c r="D3130" s="94" t="s">
        <v>211</v>
      </c>
      <c r="E3130" s="91" t="s">
        <v>35</v>
      </c>
      <c r="F3130" s="91">
        <v>0.65</v>
      </c>
      <c r="G3130" s="91">
        <v>0.66</v>
      </c>
      <c r="H3130" s="91">
        <v>0.68</v>
      </c>
      <c r="I3130" s="91">
        <v>0.7</v>
      </c>
      <c r="J3130" s="91">
        <v>0.71</v>
      </c>
      <c r="K3130" s="91">
        <v>0.73</v>
      </c>
      <c r="L3130" s="91">
        <v>0.75</v>
      </c>
      <c r="M3130" s="91">
        <v>0.77</v>
      </c>
      <c r="N3130" s="91">
        <v>0.79</v>
      </c>
      <c r="O3130" s="91">
        <v>0.83</v>
      </c>
      <c r="P3130" s="91">
        <v>0.86</v>
      </c>
      <c r="Q3130" s="91">
        <v>0.89</v>
      </c>
      <c r="R3130" s="91">
        <v>0.91</v>
      </c>
      <c r="S3130" s="91">
        <v>0.94</v>
      </c>
      <c r="T3130" s="91">
        <v>0.98</v>
      </c>
      <c r="U3130" s="91">
        <v>1.01</v>
      </c>
      <c r="V3130" s="91">
        <v>1.05</v>
      </c>
      <c r="W3130" s="91">
        <v>1.08</v>
      </c>
      <c r="X3130" s="91">
        <v>1.1200000000000001</v>
      </c>
      <c r="Y3130" s="91">
        <v>1.1599999999999999</v>
      </c>
      <c r="Z3130" s="91">
        <v>1.2</v>
      </c>
      <c r="AA3130" s="91">
        <v>1.24</v>
      </c>
      <c r="AB3130" s="91">
        <v>1.28</v>
      </c>
      <c r="AC3130" s="91">
        <v>1.31</v>
      </c>
      <c r="AD3130" s="91">
        <v>1.35</v>
      </c>
      <c r="AE3130" s="91">
        <v>1.38</v>
      </c>
      <c r="AF3130" s="91">
        <v>1.42</v>
      </c>
      <c r="AG3130" s="91">
        <v>1.45</v>
      </c>
      <c r="AH3130" s="91">
        <v>1.43</v>
      </c>
      <c r="AI3130" s="91">
        <v>1.41</v>
      </c>
      <c r="AJ3130" s="91">
        <v>1.39</v>
      </c>
      <c r="AK3130" s="91">
        <v>1.37</v>
      </c>
    </row>
    <row r="3131" spans="1:37" s="91" customFormat="1" x14ac:dyDescent="0.3">
      <c r="A3131" s="91" t="str">
        <f t="shared" si="76"/>
        <v>SDGbaseTRAv2_UrbAS_IRTv3QVAXaofoo</v>
      </c>
      <c r="B3131" s="92" t="s">
        <v>221</v>
      </c>
      <c r="C3131" s="93" t="s">
        <v>287</v>
      </c>
      <c r="D3131" s="94" t="s">
        <v>211</v>
      </c>
      <c r="E3131" s="91" t="s">
        <v>36</v>
      </c>
      <c r="F3131" s="91">
        <v>12.41</v>
      </c>
      <c r="G3131" s="91">
        <v>12.12</v>
      </c>
      <c r="H3131" s="91">
        <v>12.48</v>
      </c>
      <c r="I3131" s="91">
        <v>12.66</v>
      </c>
      <c r="J3131" s="91">
        <v>12.89</v>
      </c>
      <c r="K3131" s="91">
        <v>13.14</v>
      </c>
      <c r="L3131" s="91">
        <v>13.43</v>
      </c>
      <c r="M3131" s="91">
        <v>13.72</v>
      </c>
      <c r="N3131" s="91">
        <v>14.04</v>
      </c>
      <c r="O3131" s="91">
        <v>14.74</v>
      </c>
      <c r="P3131" s="91">
        <v>15.17</v>
      </c>
      <c r="Q3131" s="91">
        <v>15.46</v>
      </c>
      <c r="R3131" s="91">
        <v>15.87</v>
      </c>
      <c r="S3131" s="91">
        <v>16.260000000000002</v>
      </c>
      <c r="T3131" s="91">
        <v>16.690000000000001</v>
      </c>
      <c r="U3131" s="91">
        <v>17.18</v>
      </c>
      <c r="V3131" s="91">
        <v>17.600000000000001</v>
      </c>
      <c r="W3131" s="91">
        <v>18.059999999999999</v>
      </c>
      <c r="X3131" s="91">
        <v>18.579999999999998</v>
      </c>
      <c r="Y3131" s="91">
        <v>19.05</v>
      </c>
      <c r="Z3131" s="91">
        <v>19.489999999999998</v>
      </c>
      <c r="AA3131" s="91">
        <v>19.899999999999999</v>
      </c>
      <c r="AB3131" s="91">
        <v>20.52</v>
      </c>
      <c r="AC3131" s="91">
        <v>21</v>
      </c>
      <c r="AD3131" s="91">
        <v>21.42</v>
      </c>
      <c r="AE3131" s="91">
        <v>21.83</v>
      </c>
      <c r="AF3131" s="91">
        <v>22.27</v>
      </c>
      <c r="AG3131" s="91">
        <v>22.75</v>
      </c>
      <c r="AH3131" s="91">
        <v>22.76</v>
      </c>
      <c r="AI3131" s="91">
        <v>22.65</v>
      </c>
      <c r="AJ3131" s="91">
        <v>22.52</v>
      </c>
      <c r="AK3131" s="91">
        <v>22.34</v>
      </c>
    </row>
    <row r="3132" spans="1:37" s="91" customFormat="1" x14ac:dyDescent="0.3">
      <c r="A3132" s="91" t="str">
        <f t="shared" si="76"/>
        <v>SDGbaseTRAv2_UrbAS_IRTv3QVAXabevt</v>
      </c>
      <c r="B3132" s="92" t="s">
        <v>221</v>
      </c>
      <c r="C3132" s="93" t="s">
        <v>287</v>
      </c>
      <c r="D3132" s="94" t="s">
        <v>211</v>
      </c>
      <c r="E3132" s="91" t="s">
        <v>37</v>
      </c>
      <c r="F3132" s="91">
        <v>40.840000000000003</v>
      </c>
      <c r="G3132" s="91">
        <v>40.22</v>
      </c>
      <c r="H3132" s="91">
        <v>42.21</v>
      </c>
      <c r="I3132" s="91">
        <v>42.95</v>
      </c>
      <c r="J3132" s="91">
        <v>43.84</v>
      </c>
      <c r="K3132" s="91">
        <v>45.01</v>
      </c>
      <c r="L3132" s="91">
        <v>46.31</v>
      </c>
      <c r="M3132" s="91">
        <v>47.66</v>
      </c>
      <c r="N3132" s="91">
        <v>49.06</v>
      </c>
      <c r="O3132" s="91">
        <v>52.82</v>
      </c>
      <c r="P3132" s="91">
        <v>54.82</v>
      </c>
      <c r="Q3132" s="91">
        <v>56.17</v>
      </c>
      <c r="R3132" s="91">
        <v>57.97</v>
      </c>
      <c r="S3132" s="91">
        <v>59.72</v>
      </c>
      <c r="T3132" s="91">
        <v>61.65</v>
      </c>
      <c r="U3132" s="91">
        <v>63.73</v>
      </c>
      <c r="V3132" s="91">
        <v>65.48</v>
      </c>
      <c r="W3132" s="91">
        <v>67.52</v>
      </c>
      <c r="X3132" s="91">
        <v>69.790000000000006</v>
      </c>
      <c r="Y3132" s="91">
        <v>71.69</v>
      </c>
      <c r="Z3132" s="91">
        <v>74.22</v>
      </c>
      <c r="AA3132" s="91">
        <v>76.28</v>
      </c>
      <c r="AB3132" s="91">
        <v>78.8</v>
      </c>
      <c r="AC3132" s="91">
        <v>80.95</v>
      </c>
      <c r="AD3132" s="91">
        <v>82.91</v>
      </c>
      <c r="AE3132" s="91">
        <v>84.71</v>
      </c>
      <c r="AF3132" s="91">
        <v>86.61</v>
      </c>
      <c r="AG3132" s="91">
        <v>88.04</v>
      </c>
      <c r="AH3132" s="91">
        <v>88.61</v>
      </c>
      <c r="AI3132" s="91">
        <v>88.34</v>
      </c>
      <c r="AJ3132" s="91">
        <v>87.92</v>
      </c>
      <c r="AK3132" s="91">
        <v>87.25</v>
      </c>
    </row>
    <row r="3133" spans="1:37" s="91" customFormat="1" x14ac:dyDescent="0.3">
      <c r="A3133" s="91" t="str">
        <f t="shared" si="76"/>
        <v>SDGbaseTRAv2_UrbAS_IRTv3QVAXatext</v>
      </c>
      <c r="B3133" s="92" t="s">
        <v>221</v>
      </c>
      <c r="C3133" s="93" t="s">
        <v>287</v>
      </c>
      <c r="D3133" s="94" t="s">
        <v>211</v>
      </c>
      <c r="E3133" s="91" t="s">
        <v>38</v>
      </c>
      <c r="F3133" s="91">
        <v>6.57</v>
      </c>
      <c r="G3133" s="91">
        <v>6.07</v>
      </c>
      <c r="H3133" s="91">
        <v>6.24</v>
      </c>
      <c r="I3133" s="91">
        <v>6.31</v>
      </c>
      <c r="J3133" s="91">
        <v>6.41</v>
      </c>
      <c r="K3133" s="91">
        <v>6.55</v>
      </c>
      <c r="L3133" s="91">
        <v>6.71</v>
      </c>
      <c r="M3133" s="91">
        <v>6.88</v>
      </c>
      <c r="N3133" s="91">
        <v>7.07</v>
      </c>
      <c r="O3133" s="91">
        <v>7.44</v>
      </c>
      <c r="P3133" s="91">
        <v>7.68</v>
      </c>
      <c r="Q3133" s="91">
        <v>7.85</v>
      </c>
      <c r="R3133" s="91">
        <v>8.07</v>
      </c>
      <c r="S3133" s="91">
        <v>8.3000000000000007</v>
      </c>
      <c r="T3133" s="91">
        <v>8.5399999999999991</v>
      </c>
      <c r="U3133" s="91">
        <v>8.8000000000000007</v>
      </c>
      <c r="V3133" s="91">
        <v>9.06</v>
      </c>
      <c r="W3133" s="91">
        <v>9.35</v>
      </c>
      <c r="X3133" s="91">
        <v>9.67</v>
      </c>
      <c r="Y3133" s="91">
        <v>9.9499999999999993</v>
      </c>
      <c r="Z3133" s="91">
        <v>10.17</v>
      </c>
      <c r="AA3133" s="91">
        <v>10.34</v>
      </c>
      <c r="AB3133" s="91">
        <v>10.7</v>
      </c>
      <c r="AC3133" s="91">
        <v>10.99</v>
      </c>
      <c r="AD3133" s="91">
        <v>11.25</v>
      </c>
      <c r="AE3133" s="91">
        <v>11.5</v>
      </c>
      <c r="AF3133" s="91">
        <v>11.78</v>
      </c>
      <c r="AG3133" s="91">
        <v>12.22</v>
      </c>
      <c r="AH3133" s="91">
        <v>12.31</v>
      </c>
      <c r="AI3133" s="91">
        <v>12.3</v>
      </c>
      <c r="AJ3133" s="91">
        <v>12.27</v>
      </c>
      <c r="AK3133" s="91">
        <v>12.2</v>
      </c>
    </row>
    <row r="3134" spans="1:37" s="91" customFormat="1" x14ac:dyDescent="0.3">
      <c r="A3134" s="91" t="str">
        <f t="shared" si="76"/>
        <v>SDGbaseTRAv2_UrbAS_IRTv3QVAXaclth</v>
      </c>
      <c r="B3134" s="92" t="s">
        <v>221</v>
      </c>
      <c r="C3134" s="93" t="s">
        <v>287</v>
      </c>
      <c r="D3134" s="94" t="s">
        <v>211</v>
      </c>
      <c r="E3134" s="91" t="s">
        <v>39</v>
      </c>
      <c r="F3134" s="91">
        <v>6.76</v>
      </c>
      <c r="G3134" s="91">
        <v>6.2</v>
      </c>
      <c r="H3134" s="91">
        <v>6.37</v>
      </c>
      <c r="I3134" s="91">
        <v>6.47</v>
      </c>
      <c r="J3134" s="91">
        <v>6.59</v>
      </c>
      <c r="K3134" s="91">
        <v>6.71</v>
      </c>
      <c r="L3134" s="91">
        <v>6.84</v>
      </c>
      <c r="M3134" s="91">
        <v>6.98</v>
      </c>
      <c r="N3134" s="91">
        <v>7.13</v>
      </c>
      <c r="O3134" s="91">
        <v>7.42</v>
      </c>
      <c r="P3134" s="91">
        <v>7.61</v>
      </c>
      <c r="Q3134" s="91">
        <v>7.75</v>
      </c>
      <c r="R3134" s="91">
        <v>7.96</v>
      </c>
      <c r="S3134" s="91">
        <v>8.16</v>
      </c>
      <c r="T3134" s="91">
        <v>8.3800000000000008</v>
      </c>
      <c r="U3134" s="91">
        <v>8.6199999999999992</v>
      </c>
      <c r="V3134" s="91">
        <v>8.84</v>
      </c>
      <c r="W3134" s="91">
        <v>9.09</v>
      </c>
      <c r="X3134" s="91">
        <v>9.35</v>
      </c>
      <c r="Y3134" s="91">
        <v>9.59</v>
      </c>
      <c r="Z3134" s="91">
        <v>9.81</v>
      </c>
      <c r="AA3134" s="91">
        <v>10</v>
      </c>
      <c r="AB3134" s="91">
        <v>10.31</v>
      </c>
      <c r="AC3134" s="91">
        <v>10.56</v>
      </c>
      <c r="AD3134" s="91">
        <v>10.78</v>
      </c>
      <c r="AE3134" s="91">
        <v>10.99</v>
      </c>
      <c r="AF3134" s="91">
        <v>11.23</v>
      </c>
      <c r="AG3134" s="91">
        <v>11.53</v>
      </c>
      <c r="AH3134" s="91">
        <v>11.61</v>
      </c>
      <c r="AI3134" s="91">
        <v>11.65</v>
      </c>
      <c r="AJ3134" s="91">
        <v>11.67</v>
      </c>
      <c r="AK3134" s="91">
        <v>11.64</v>
      </c>
    </row>
    <row r="3135" spans="1:37" s="91" customFormat="1" x14ac:dyDescent="0.3">
      <c r="A3135" s="91" t="str">
        <f t="shared" si="76"/>
        <v>SDGbaseTRAv2_UrbAS_IRTv3QVAXaleat</v>
      </c>
      <c r="B3135" s="92" t="s">
        <v>221</v>
      </c>
      <c r="C3135" s="93" t="s">
        <v>287</v>
      </c>
      <c r="D3135" s="94" t="s">
        <v>211</v>
      </c>
      <c r="E3135" s="91" t="s">
        <v>40</v>
      </c>
      <c r="F3135" s="91">
        <v>2.4500000000000002</v>
      </c>
      <c r="G3135" s="91">
        <v>2.44</v>
      </c>
      <c r="H3135" s="91">
        <v>2.56</v>
      </c>
      <c r="I3135" s="91">
        <v>2.61</v>
      </c>
      <c r="J3135" s="91">
        <v>2.66</v>
      </c>
      <c r="K3135" s="91">
        <v>2.73</v>
      </c>
      <c r="L3135" s="91">
        <v>2.81</v>
      </c>
      <c r="M3135" s="91">
        <v>2.91</v>
      </c>
      <c r="N3135" s="91">
        <v>3.02</v>
      </c>
      <c r="O3135" s="91">
        <v>3.27</v>
      </c>
      <c r="P3135" s="91">
        <v>3.47</v>
      </c>
      <c r="Q3135" s="91">
        <v>3.63</v>
      </c>
      <c r="R3135" s="91">
        <v>3.77</v>
      </c>
      <c r="S3135" s="91">
        <v>3.89</v>
      </c>
      <c r="T3135" s="91">
        <v>4.03</v>
      </c>
      <c r="U3135" s="91">
        <v>4.18</v>
      </c>
      <c r="V3135" s="91">
        <v>4.3</v>
      </c>
      <c r="W3135" s="91">
        <v>4.4400000000000004</v>
      </c>
      <c r="X3135" s="91">
        <v>4.5999999999999996</v>
      </c>
      <c r="Y3135" s="91">
        <v>4.72</v>
      </c>
      <c r="Z3135" s="91">
        <v>4.8899999999999997</v>
      </c>
      <c r="AA3135" s="91">
        <v>5.07</v>
      </c>
      <c r="AB3135" s="91">
        <v>5.26</v>
      </c>
      <c r="AC3135" s="91">
        <v>5.42</v>
      </c>
      <c r="AD3135" s="91">
        <v>5.58</v>
      </c>
      <c r="AE3135" s="91">
        <v>5.73</v>
      </c>
      <c r="AF3135" s="91">
        <v>5.89</v>
      </c>
      <c r="AG3135" s="91">
        <v>5.99</v>
      </c>
      <c r="AH3135" s="91">
        <v>5.87</v>
      </c>
      <c r="AI3135" s="91">
        <v>5.7</v>
      </c>
      <c r="AJ3135" s="91">
        <v>5.55</v>
      </c>
      <c r="AK3135" s="91">
        <v>5.4</v>
      </c>
    </row>
    <row r="3136" spans="1:37" s="91" customFormat="1" x14ac:dyDescent="0.3">
      <c r="A3136" s="91" t="str">
        <f t="shared" si="76"/>
        <v>SDGbaseTRAv2_UrbAS_IRTv3QVAXafoot</v>
      </c>
      <c r="B3136" s="92" t="s">
        <v>221</v>
      </c>
      <c r="C3136" s="93" t="s">
        <v>287</v>
      </c>
      <c r="D3136" s="94" t="s">
        <v>211</v>
      </c>
      <c r="E3136" s="91" t="s">
        <v>41</v>
      </c>
      <c r="F3136" s="91">
        <v>1.91</v>
      </c>
      <c r="G3136" s="91">
        <v>1.82</v>
      </c>
      <c r="H3136" s="91">
        <v>1.87</v>
      </c>
      <c r="I3136" s="91">
        <v>1.9</v>
      </c>
      <c r="J3136" s="91">
        <v>1.94</v>
      </c>
      <c r="K3136" s="91">
        <v>1.98</v>
      </c>
      <c r="L3136" s="91">
        <v>2.02</v>
      </c>
      <c r="M3136" s="91">
        <v>2.06</v>
      </c>
      <c r="N3136" s="91">
        <v>2.11</v>
      </c>
      <c r="O3136" s="91">
        <v>2.21</v>
      </c>
      <c r="P3136" s="91">
        <v>2.27</v>
      </c>
      <c r="Q3136" s="91">
        <v>2.3199999999999998</v>
      </c>
      <c r="R3136" s="91">
        <v>2.38</v>
      </c>
      <c r="S3136" s="91">
        <v>2.44</v>
      </c>
      <c r="T3136" s="91">
        <v>2.5</v>
      </c>
      <c r="U3136" s="91">
        <v>2.57</v>
      </c>
      <c r="V3136" s="91">
        <v>2.63</v>
      </c>
      <c r="W3136" s="91">
        <v>2.7</v>
      </c>
      <c r="X3136" s="91">
        <v>2.78</v>
      </c>
      <c r="Y3136" s="91">
        <v>2.85</v>
      </c>
      <c r="Z3136" s="91">
        <v>2.89</v>
      </c>
      <c r="AA3136" s="91">
        <v>2.93</v>
      </c>
      <c r="AB3136" s="91">
        <v>3.05</v>
      </c>
      <c r="AC3136" s="91">
        <v>3.14</v>
      </c>
      <c r="AD3136" s="91">
        <v>3.21</v>
      </c>
      <c r="AE3136" s="91">
        <v>3.28</v>
      </c>
      <c r="AF3136" s="91">
        <v>3.35</v>
      </c>
      <c r="AG3136" s="91">
        <v>3.46</v>
      </c>
      <c r="AH3136" s="91">
        <v>3.48</v>
      </c>
      <c r="AI3136" s="91">
        <v>3.49</v>
      </c>
      <c r="AJ3136" s="91">
        <v>3.49</v>
      </c>
      <c r="AK3136" s="91">
        <v>3.48</v>
      </c>
    </row>
    <row r="3137" spans="1:37" s="91" customFormat="1" x14ac:dyDescent="0.3">
      <c r="A3137" s="91" t="str">
        <f t="shared" si="76"/>
        <v>SDGbaseTRAv2_UrbAS_IRTv3QVAXawood</v>
      </c>
      <c r="B3137" s="92" t="s">
        <v>221</v>
      </c>
      <c r="C3137" s="93" t="s">
        <v>287</v>
      </c>
      <c r="D3137" s="94" t="s">
        <v>211</v>
      </c>
      <c r="E3137" s="91" t="s">
        <v>42</v>
      </c>
      <c r="F3137" s="91">
        <v>23.69</v>
      </c>
      <c r="G3137" s="91">
        <v>22.02</v>
      </c>
      <c r="H3137" s="91">
        <v>22.75</v>
      </c>
      <c r="I3137" s="91">
        <v>23.23</v>
      </c>
      <c r="J3137" s="91">
        <v>23.71</v>
      </c>
      <c r="K3137" s="91">
        <v>24.2</v>
      </c>
      <c r="L3137" s="91">
        <v>24.76</v>
      </c>
      <c r="M3137" s="91">
        <v>25.37</v>
      </c>
      <c r="N3137" s="91">
        <v>26.01</v>
      </c>
      <c r="O3137" s="91">
        <v>27.01</v>
      </c>
      <c r="P3137" s="91">
        <v>27.74</v>
      </c>
      <c r="Q3137" s="91">
        <v>28.38</v>
      </c>
      <c r="R3137" s="91">
        <v>29.1</v>
      </c>
      <c r="S3137" s="91">
        <v>29.87</v>
      </c>
      <c r="T3137" s="91">
        <v>30.7</v>
      </c>
      <c r="U3137" s="91">
        <v>31.64</v>
      </c>
      <c r="V3137" s="91">
        <v>32.53</v>
      </c>
      <c r="W3137" s="91">
        <v>33.5</v>
      </c>
      <c r="X3137" s="91">
        <v>34.549999999999997</v>
      </c>
      <c r="Y3137" s="91">
        <v>35.53</v>
      </c>
      <c r="Z3137" s="91">
        <v>36.44</v>
      </c>
      <c r="AA3137" s="91">
        <v>37.31</v>
      </c>
      <c r="AB3137" s="91">
        <v>38.28</v>
      </c>
      <c r="AC3137" s="91">
        <v>39.15</v>
      </c>
      <c r="AD3137" s="91">
        <v>40.01</v>
      </c>
      <c r="AE3137" s="91">
        <v>40.9</v>
      </c>
      <c r="AF3137" s="91">
        <v>41.85</v>
      </c>
      <c r="AG3137" s="91">
        <v>42.86</v>
      </c>
      <c r="AH3137" s="91">
        <v>42.86</v>
      </c>
      <c r="AI3137" s="91">
        <v>42.58</v>
      </c>
      <c r="AJ3137" s="91">
        <v>42.31</v>
      </c>
      <c r="AK3137" s="91">
        <v>41.98</v>
      </c>
    </row>
    <row r="3138" spans="1:37" s="91" customFormat="1" x14ac:dyDescent="0.3">
      <c r="A3138" s="91" t="str">
        <f t="shared" si="76"/>
        <v>SDGbaseTRAv2_UrbAS_IRTv3QVAXapapr</v>
      </c>
      <c r="B3138" s="92" t="s">
        <v>221</v>
      </c>
      <c r="C3138" s="93" t="s">
        <v>287</v>
      </c>
      <c r="D3138" s="94" t="s">
        <v>211</v>
      </c>
      <c r="E3138" s="91" t="s">
        <v>43</v>
      </c>
      <c r="F3138" s="91">
        <v>24.02</v>
      </c>
      <c r="G3138" s="91">
        <v>22.72</v>
      </c>
      <c r="H3138" s="91">
        <v>23.56</v>
      </c>
      <c r="I3138" s="91">
        <v>24.03</v>
      </c>
      <c r="J3138" s="91">
        <v>24.42</v>
      </c>
      <c r="K3138" s="91">
        <v>24.99</v>
      </c>
      <c r="L3138" s="91">
        <v>25.57</v>
      </c>
      <c r="M3138" s="91">
        <v>26</v>
      </c>
      <c r="N3138" s="91">
        <v>26.65</v>
      </c>
      <c r="O3138" s="91">
        <v>27.72</v>
      </c>
      <c r="P3138" s="91">
        <v>28.47</v>
      </c>
      <c r="Q3138" s="91">
        <v>29.12</v>
      </c>
      <c r="R3138" s="91">
        <v>30.3</v>
      </c>
      <c r="S3138" s="91">
        <v>31.1</v>
      </c>
      <c r="T3138" s="91">
        <v>31.98</v>
      </c>
      <c r="U3138" s="91">
        <v>32.979999999999997</v>
      </c>
      <c r="V3138" s="91">
        <v>33.89</v>
      </c>
      <c r="W3138" s="91">
        <v>34.9</v>
      </c>
      <c r="X3138" s="91">
        <v>35.99</v>
      </c>
      <c r="Y3138" s="91">
        <v>36.979999999999997</v>
      </c>
      <c r="Z3138" s="91">
        <v>37.89</v>
      </c>
      <c r="AA3138" s="91">
        <v>38.68</v>
      </c>
      <c r="AB3138" s="91">
        <v>39.729999999999997</v>
      </c>
      <c r="AC3138" s="91">
        <v>40.630000000000003</v>
      </c>
      <c r="AD3138" s="91">
        <v>41.48</v>
      </c>
      <c r="AE3138" s="91">
        <v>42.33</v>
      </c>
      <c r="AF3138" s="91">
        <v>43.23</v>
      </c>
      <c r="AG3138" s="91">
        <v>44.32</v>
      </c>
      <c r="AH3138" s="91">
        <v>44.32</v>
      </c>
      <c r="AI3138" s="91">
        <v>44.05</v>
      </c>
      <c r="AJ3138" s="91">
        <v>43.78</v>
      </c>
      <c r="AK3138" s="91">
        <v>43.42</v>
      </c>
    </row>
    <row r="3139" spans="1:37" s="91" customFormat="1" x14ac:dyDescent="0.3">
      <c r="A3139" s="91" t="str">
        <f t="shared" si="76"/>
        <v>SDGbaseTRAv2_UrbAS_IRTv3QVAXaprnt</v>
      </c>
      <c r="B3139" s="92" t="s">
        <v>221</v>
      </c>
      <c r="C3139" s="93" t="s">
        <v>287</v>
      </c>
      <c r="D3139" s="94" t="s">
        <v>211</v>
      </c>
      <c r="E3139" s="91" t="s">
        <v>44</v>
      </c>
      <c r="F3139" s="91">
        <v>16.78</v>
      </c>
      <c r="G3139" s="91">
        <v>15.58</v>
      </c>
      <c r="H3139" s="91">
        <v>16.100000000000001</v>
      </c>
      <c r="I3139" s="91">
        <v>16.38</v>
      </c>
      <c r="J3139" s="91">
        <v>16.62</v>
      </c>
      <c r="K3139" s="91">
        <v>16.96</v>
      </c>
      <c r="L3139" s="91">
        <v>17.34</v>
      </c>
      <c r="M3139" s="91">
        <v>17.760000000000002</v>
      </c>
      <c r="N3139" s="91">
        <v>18.22</v>
      </c>
      <c r="O3139" s="91">
        <v>18.63</v>
      </c>
      <c r="P3139" s="91">
        <v>19.100000000000001</v>
      </c>
      <c r="Q3139" s="91">
        <v>19.59</v>
      </c>
      <c r="R3139" s="91">
        <v>20.22</v>
      </c>
      <c r="S3139" s="91">
        <v>20.83</v>
      </c>
      <c r="T3139" s="91">
        <v>21.48</v>
      </c>
      <c r="U3139" s="91">
        <v>22.23</v>
      </c>
      <c r="V3139" s="91">
        <v>22.96</v>
      </c>
      <c r="W3139" s="91">
        <v>23.74</v>
      </c>
      <c r="X3139" s="91">
        <v>24.57</v>
      </c>
      <c r="Y3139" s="91">
        <v>25.36</v>
      </c>
      <c r="Z3139" s="91">
        <v>26.06</v>
      </c>
      <c r="AA3139" s="91">
        <v>26.73</v>
      </c>
      <c r="AB3139" s="91">
        <v>27.45</v>
      </c>
      <c r="AC3139" s="91">
        <v>28.16</v>
      </c>
      <c r="AD3139" s="91">
        <v>28.88</v>
      </c>
      <c r="AE3139" s="91">
        <v>29.63</v>
      </c>
      <c r="AF3139" s="91">
        <v>30.41</v>
      </c>
      <c r="AG3139" s="91">
        <v>31.3</v>
      </c>
      <c r="AH3139" s="91">
        <v>31.37</v>
      </c>
      <c r="AI3139" s="91">
        <v>31.28</v>
      </c>
      <c r="AJ3139" s="91">
        <v>31.19</v>
      </c>
      <c r="AK3139" s="91">
        <v>31.04</v>
      </c>
    </row>
    <row r="3140" spans="1:37" s="91" customFormat="1" x14ac:dyDescent="0.3">
      <c r="A3140" s="91" t="str">
        <f t="shared" si="76"/>
        <v>SDGbaseTRAv2_UrbAS_IRTv3QVAXapetr</v>
      </c>
      <c r="B3140" s="92" t="s">
        <v>221</v>
      </c>
      <c r="C3140" s="93" t="s">
        <v>287</v>
      </c>
      <c r="D3140" s="94" t="s">
        <v>211</v>
      </c>
      <c r="E3140" s="91" t="s">
        <v>45</v>
      </c>
      <c r="F3140" s="91">
        <v>46.32</v>
      </c>
      <c r="G3140" s="91">
        <v>28.85</v>
      </c>
      <c r="H3140" s="91">
        <v>33.28</v>
      </c>
      <c r="I3140" s="91">
        <v>38.35</v>
      </c>
      <c r="J3140" s="91">
        <v>38.35</v>
      </c>
      <c r="K3140" s="91">
        <v>38.35</v>
      </c>
      <c r="L3140" s="91">
        <v>38.35</v>
      </c>
      <c r="M3140" s="91">
        <v>38.35</v>
      </c>
      <c r="N3140" s="91">
        <v>38.299999999999997</v>
      </c>
      <c r="O3140" s="91">
        <v>16.66</v>
      </c>
      <c r="P3140" s="91">
        <v>10.65</v>
      </c>
      <c r="Q3140" s="91">
        <v>10.57</v>
      </c>
      <c r="R3140" s="91">
        <v>10.57</v>
      </c>
      <c r="S3140" s="91">
        <v>10.57</v>
      </c>
      <c r="T3140" s="91">
        <v>10.57</v>
      </c>
      <c r="U3140" s="91">
        <v>10.57</v>
      </c>
      <c r="V3140" s="91">
        <v>10.52</v>
      </c>
      <c r="W3140" s="91">
        <v>10.52</v>
      </c>
      <c r="X3140" s="91">
        <v>10.57</v>
      </c>
      <c r="Y3140" s="91">
        <v>10.5</v>
      </c>
      <c r="Z3140" s="91">
        <v>10.43</v>
      </c>
      <c r="AA3140" s="91">
        <v>10.37</v>
      </c>
      <c r="AB3140" s="91">
        <v>9.4499999999999993</v>
      </c>
      <c r="AC3140" s="91">
        <v>8.5299999999999994</v>
      </c>
      <c r="AD3140" s="91">
        <v>7.61</v>
      </c>
      <c r="AE3140" s="91">
        <v>6.69</v>
      </c>
      <c r="AF3140" s="91">
        <v>5.78</v>
      </c>
      <c r="AG3140" s="91">
        <v>4.82</v>
      </c>
      <c r="AH3140" s="91">
        <v>3.86</v>
      </c>
      <c r="AI3140" s="91">
        <v>2.9</v>
      </c>
      <c r="AJ3140" s="91">
        <v>1.94</v>
      </c>
      <c r="AK3140" s="91">
        <v>0.99</v>
      </c>
    </row>
    <row r="3141" spans="1:37" s="91" customFormat="1" x14ac:dyDescent="0.3">
      <c r="A3141" s="91" t="str">
        <f t="shared" si="76"/>
        <v>SDGbaseTRAv2_UrbAS_IRTv3QVAXahydr</v>
      </c>
      <c r="B3141" s="92" t="s">
        <v>221</v>
      </c>
      <c r="C3141" s="93" t="s">
        <v>287</v>
      </c>
      <c r="D3141" s="94" t="s">
        <v>211</v>
      </c>
      <c r="E3141" s="91" t="s">
        <v>46</v>
      </c>
      <c r="F3141" s="91">
        <v>0.12</v>
      </c>
      <c r="G3141" s="91">
        <v>0.13</v>
      </c>
      <c r="H3141" s="91">
        <v>0.31</v>
      </c>
      <c r="I3141" s="91">
        <v>0.74</v>
      </c>
      <c r="J3141" s="91">
        <v>0.74</v>
      </c>
      <c r="K3141" s="91">
        <v>0.74</v>
      </c>
      <c r="L3141" s="91">
        <v>0.74</v>
      </c>
      <c r="M3141" s="91">
        <v>0.74</v>
      </c>
      <c r="N3141" s="91">
        <v>0.74</v>
      </c>
      <c r="O3141" s="91">
        <v>0.74</v>
      </c>
      <c r="P3141" s="91">
        <v>0.74</v>
      </c>
      <c r="Q3141" s="91">
        <v>0.74</v>
      </c>
      <c r="R3141" s="91">
        <v>0.74</v>
      </c>
      <c r="S3141" s="91">
        <v>0.74</v>
      </c>
      <c r="T3141" s="91">
        <v>0.74</v>
      </c>
      <c r="U3141" s="91">
        <v>0.74</v>
      </c>
      <c r="V3141" s="91">
        <v>0.74</v>
      </c>
      <c r="W3141" s="91">
        <v>0.74</v>
      </c>
      <c r="X3141" s="91">
        <v>2.37</v>
      </c>
      <c r="Y3141" s="91">
        <v>3.57</v>
      </c>
      <c r="Z3141" s="91">
        <v>4.7699999999999996</v>
      </c>
      <c r="AA3141" s="91">
        <v>5.98</v>
      </c>
      <c r="AB3141" s="91">
        <v>6.46</v>
      </c>
      <c r="AC3141" s="91">
        <v>6.95</v>
      </c>
      <c r="AD3141" s="91">
        <v>7.44</v>
      </c>
      <c r="AE3141" s="91">
        <v>7.93</v>
      </c>
      <c r="AF3141" s="91">
        <v>8.42</v>
      </c>
      <c r="AG3141" s="91">
        <v>9.49</v>
      </c>
      <c r="AH3141" s="91">
        <v>10.55</v>
      </c>
      <c r="AI3141" s="91">
        <v>11.62</v>
      </c>
      <c r="AJ3141" s="91">
        <v>12.69</v>
      </c>
      <c r="AK3141" s="91">
        <v>13.76</v>
      </c>
    </row>
    <row r="3142" spans="1:37" s="91" customFormat="1" x14ac:dyDescent="0.3">
      <c r="A3142" s="91" t="str">
        <f t="shared" si="76"/>
        <v>SDGbaseTRAv2_UrbAS_IRTv3QVAXaammo</v>
      </c>
      <c r="B3142" s="92" t="s">
        <v>221</v>
      </c>
      <c r="C3142" s="93" t="s">
        <v>287</v>
      </c>
      <c r="D3142" s="94" t="s">
        <v>211</v>
      </c>
      <c r="E3142" s="91" t="s">
        <v>47</v>
      </c>
      <c r="F3142" s="91">
        <v>2.4900000000000002</v>
      </c>
      <c r="G3142" s="91">
        <v>2.34</v>
      </c>
      <c r="H3142" s="91">
        <v>2.35</v>
      </c>
      <c r="I3142" s="91">
        <v>2.38</v>
      </c>
      <c r="J3142" s="91">
        <v>2.4</v>
      </c>
      <c r="K3142" s="91">
        <v>2.42</v>
      </c>
      <c r="L3142" s="91">
        <v>2.4500000000000002</v>
      </c>
      <c r="M3142" s="91">
        <v>2.4900000000000002</v>
      </c>
      <c r="N3142" s="91">
        <v>2.52</v>
      </c>
      <c r="O3142" s="91">
        <v>2.5099999999999998</v>
      </c>
      <c r="P3142" s="91">
        <v>2.52</v>
      </c>
      <c r="Q3142" s="91">
        <v>2.5499999999999998</v>
      </c>
      <c r="R3142" s="91">
        <v>2.59</v>
      </c>
      <c r="S3142" s="91">
        <v>2.63</v>
      </c>
      <c r="T3142" s="91">
        <v>2.68</v>
      </c>
      <c r="U3142" s="91">
        <v>2.73</v>
      </c>
      <c r="V3142" s="91">
        <v>2.78</v>
      </c>
      <c r="W3142" s="91">
        <v>2.84</v>
      </c>
      <c r="X3142" s="91">
        <v>2.91</v>
      </c>
      <c r="Y3142" s="91">
        <v>2.96</v>
      </c>
      <c r="Z3142" s="91">
        <v>2.95</v>
      </c>
      <c r="AA3142" s="91">
        <v>2.94</v>
      </c>
      <c r="AB3142" s="91">
        <v>2.87</v>
      </c>
      <c r="AC3142" s="91">
        <v>2.8</v>
      </c>
      <c r="AD3142" s="91">
        <v>2.74</v>
      </c>
      <c r="AE3142" s="91">
        <v>2.69</v>
      </c>
      <c r="AF3142" s="91">
        <v>2.65</v>
      </c>
      <c r="AG3142" s="91">
        <v>2.66</v>
      </c>
      <c r="AH3142" s="91">
        <v>2.56</v>
      </c>
      <c r="AI3142" s="91">
        <v>2.4500000000000002</v>
      </c>
      <c r="AJ3142" s="91">
        <v>2.35</v>
      </c>
      <c r="AK3142" s="91">
        <v>2.2599999999999998</v>
      </c>
    </row>
    <row r="3143" spans="1:37" s="91" customFormat="1" x14ac:dyDescent="0.3">
      <c r="A3143" s="91" t="str">
        <f t="shared" si="76"/>
        <v>SDGbaseTRAv2_UrbAS_IRTv3QVAXabchm</v>
      </c>
      <c r="B3143" s="92" t="s">
        <v>221</v>
      </c>
      <c r="C3143" s="93" t="s">
        <v>287</v>
      </c>
      <c r="D3143" s="94" t="s">
        <v>211</v>
      </c>
      <c r="E3143" s="91" t="s">
        <v>48</v>
      </c>
      <c r="F3143" s="91">
        <v>22.37</v>
      </c>
      <c r="G3143" s="91">
        <v>22.37</v>
      </c>
      <c r="H3143" s="91">
        <v>21.77</v>
      </c>
      <c r="I3143" s="91">
        <v>21.8</v>
      </c>
      <c r="J3143" s="91">
        <v>21.92</v>
      </c>
      <c r="K3143" s="91">
        <v>21.97</v>
      </c>
      <c r="L3143" s="91">
        <v>22.03</v>
      </c>
      <c r="M3143" s="91">
        <v>22.1</v>
      </c>
      <c r="N3143" s="91">
        <v>22.12</v>
      </c>
      <c r="O3143" s="91">
        <v>22.28</v>
      </c>
      <c r="P3143" s="91">
        <v>22.25</v>
      </c>
      <c r="Q3143" s="91">
        <v>22.2</v>
      </c>
      <c r="R3143" s="91">
        <v>22.28</v>
      </c>
      <c r="S3143" s="91">
        <v>22.37</v>
      </c>
      <c r="T3143" s="91">
        <v>22.47</v>
      </c>
      <c r="U3143" s="91">
        <v>22.58</v>
      </c>
      <c r="V3143" s="91">
        <v>22.63</v>
      </c>
      <c r="W3143" s="91">
        <v>22.77</v>
      </c>
      <c r="X3143" s="91">
        <v>22.99</v>
      </c>
      <c r="Y3143" s="91">
        <v>23.15</v>
      </c>
      <c r="Z3143" s="91">
        <v>23.26</v>
      </c>
      <c r="AA3143" s="91">
        <v>22.89</v>
      </c>
      <c r="AB3143" s="91">
        <v>21.36</v>
      </c>
      <c r="AC3143" s="91">
        <v>19.77</v>
      </c>
      <c r="AD3143" s="91">
        <v>18.260000000000002</v>
      </c>
      <c r="AE3143" s="91">
        <v>16.87</v>
      </c>
      <c r="AF3143" s="91">
        <v>15.59</v>
      </c>
      <c r="AG3143" s="91">
        <v>14.37</v>
      </c>
      <c r="AH3143" s="91">
        <v>13.36</v>
      </c>
      <c r="AI3143" s="91">
        <v>12.07</v>
      </c>
      <c r="AJ3143" s="91">
        <v>10.82</v>
      </c>
      <c r="AK3143" s="91">
        <v>9.69</v>
      </c>
    </row>
    <row r="3144" spans="1:37" s="91" customFormat="1" x14ac:dyDescent="0.3">
      <c r="A3144" s="91" t="str">
        <f t="shared" si="76"/>
        <v>SDGbaseTRAv2_UrbAS_IRTv3QVAXaochm</v>
      </c>
      <c r="B3144" s="92" t="s">
        <v>221</v>
      </c>
      <c r="C3144" s="93" t="s">
        <v>287</v>
      </c>
      <c r="D3144" s="94" t="s">
        <v>211</v>
      </c>
      <c r="E3144" s="91" t="s">
        <v>49</v>
      </c>
      <c r="F3144" s="91">
        <v>34.24</v>
      </c>
      <c r="G3144" s="91">
        <v>34.24</v>
      </c>
      <c r="H3144" s="91">
        <v>33.31</v>
      </c>
      <c r="I3144" s="91">
        <v>33.36</v>
      </c>
      <c r="J3144" s="91">
        <v>33.54</v>
      </c>
      <c r="K3144" s="91">
        <v>33.630000000000003</v>
      </c>
      <c r="L3144" s="91">
        <v>33.72</v>
      </c>
      <c r="M3144" s="91">
        <v>33.83</v>
      </c>
      <c r="N3144" s="91">
        <v>33.85</v>
      </c>
      <c r="O3144" s="91">
        <v>34.1</v>
      </c>
      <c r="P3144" s="91">
        <v>34.04</v>
      </c>
      <c r="Q3144" s="91">
        <v>33.979999999999997</v>
      </c>
      <c r="R3144" s="91">
        <v>34.090000000000003</v>
      </c>
      <c r="S3144" s="91">
        <v>34.24</v>
      </c>
      <c r="T3144" s="91">
        <v>34.39</v>
      </c>
      <c r="U3144" s="91">
        <v>34.56</v>
      </c>
      <c r="V3144" s="91">
        <v>34.64</v>
      </c>
      <c r="W3144" s="91">
        <v>34.840000000000003</v>
      </c>
      <c r="X3144" s="91">
        <v>35.18</v>
      </c>
      <c r="Y3144" s="91">
        <v>35.42</v>
      </c>
      <c r="Z3144" s="91">
        <v>35.590000000000003</v>
      </c>
      <c r="AA3144" s="91">
        <v>35.03</v>
      </c>
      <c r="AB3144" s="91">
        <v>32.69</v>
      </c>
      <c r="AC3144" s="91">
        <v>30.26</v>
      </c>
      <c r="AD3144" s="91">
        <v>27.94</v>
      </c>
      <c r="AE3144" s="91">
        <v>25.81</v>
      </c>
      <c r="AF3144" s="91">
        <v>23.86</v>
      </c>
      <c r="AG3144" s="91">
        <v>21.99</v>
      </c>
      <c r="AH3144" s="91">
        <v>20.45</v>
      </c>
      <c r="AI3144" s="91">
        <v>18.47</v>
      </c>
      <c r="AJ3144" s="91">
        <v>16.559999999999999</v>
      </c>
      <c r="AK3144" s="91">
        <v>14.83</v>
      </c>
    </row>
    <row r="3145" spans="1:37" s="91" customFormat="1" x14ac:dyDescent="0.3">
      <c r="A3145" s="91" t="str">
        <f t="shared" si="76"/>
        <v>SDGbaseTRAv2_UrbAS_IRTv3QVAXarubb</v>
      </c>
      <c r="B3145" s="92" t="s">
        <v>221</v>
      </c>
      <c r="C3145" s="93" t="s">
        <v>287</v>
      </c>
      <c r="D3145" s="94" t="s">
        <v>211</v>
      </c>
      <c r="E3145" s="91" t="s">
        <v>50</v>
      </c>
      <c r="F3145" s="91">
        <v>6.77</v>
      </c>
      <c r="G3145" s="91">
        <v>6.4</v>
      </c>
      <c r="H3145" s="91">
        <v>6.66</v>
      </c>
      <c r="I3145" s="91">
        <v>6.76</v>
      </c>
      <c r="J3145" s="91">
        <v>6.88</v>
      </c>
      <c r="K3145" s="91">
        <v>7.06</v>
      </c>
      <c r="L3145" s="91">
        <v>7.25</v>
      </c>
      <c r="M3145" s="91">
        <v>7.45</v>
      </c>
      <c r="N3145" s="91">
        <v>7.68</v>
      </c>
      <c r="O3145" s="91">
        <v>8.1199999999999992</v>
      </c>
      <c r="P3145" s="91">
        <v>8.42</v>
      </c>
      <c r="Q3145" s="91">
        <v>8.67</v>
      </c>
      <c r="R3145" s="91">
        <v>8.9600000000000009</v>
      </c>
      <c r="S3145" s="91">
        <v>9.24</v>
      </c>
      <c r="T3145" s="91">
        <v>9.5299999999999994</v>
      </c>
      <c r="U3145" s="91">
        <v>9.8699999999999992</v>
      </c>
      <c r="V3145" s="91">
        <v>10.199999999999999</v>
      </c>
      <c r="W3145" s="91">
        <v>10.54</v>
      </c>
      <c r="X3145" s="91">
        <v>10.89</v>
      </c>
      <c r="Y3145" s="91">
        <v>11.2</v>
      </c>
      <c r="Z3145" s="91">
        <v>11.19</v>
      </c>
      <c r="AA3145" s="91">
        <v>11.14</v>
      </c>
      <c r="AB3145" s="91">
        <v>11.77</v>
      </c>
      <c r="AC3145" s="91">
        <v>12.28</v>
      </c>
      <c r="AD3145" s="91">
        <v>12.67</v>
      </c>
      <c r="AE3145" s="91">
        <v>13.03</v>
      </c>
      <c r="AF3145" s="91">
        <v>13.38</v>
      </c>
      <c r="AG3145" s="91">
        <v>14.29</v>
      </c>
      <c r="AH3145" s="91">
        <v>14.48</v>
      </c>
      <c r="AI3145" s="91">
        <v>14.55</v>
      </c>
      <c r="AJ3145" s="91">
        <v>14.6</v>
      </c>
      <c r="AK3145" s="91">
        <v>14.6</v>
      </c>
    </row>
    <row r="3146" spans="1:37" s="91" customFormat="1" x14ac:dyDescent="0.3">
      <c r="A3146" s="91" t="str">
        <f t="shared" si="76"/>
        <v>SDGbaseTRAv2_UrbAS_IRTv3QVAXaplas</v>
      </c>
      <c r="B3146" s="92" t="s">
        <v>221</v>
      </c>
      <c r="C3146" s="93" t="s">
        <v>287</v>
      </c>
      <c r="D3146" s="94" t="s">
        <v>211</v>
      </c>
      <c r="E3146" s="91" t="s">
        <v>51</v>
      </c>
      <c r="F3146" s="91">
        <v>15.43</v>
      </c>
      <c r="G3146" s="91">
        <v>14.48</v>
      </c>
      <c r="H3146" s="91">
        <v>14.91</v>
      </c>
      <c r="I3146" s="91">
        <v>15.2</v>
      </c>
      <c r="J3146" s="91">
        <v>15.53</v>
      </c>
      <c r="K3146" s="91">
        <v>15.84</v>
      </c>
      <c r="L3146" s="91">
        <v>16.18</v>
      </c>
      <c r="M3146" s="91">
        <v>16.559999999999999</v>
      </c>
      <c r="N3146" s="91">
        <v>16.96</v>
      </c>
      <c r="O3146" s="91">
        <v>17.62</v>
      </c>
      <c r="P3146" s="91">
        <v>18.079999999999998</v>
      </c>
      <c r="Q3146" s="91">
        <v>18.47</v>
      </c>
      <c r="R3146" s="91">
        <v>18.940000000000001</v>
      </c>
      <c r="S3146" s="91">
        <v>19.440000000000001</v>
      </c>
      <c r="T3146" s="91">
        <v>19.98</v>
      </c>
      <c r="U3146" s="91">
        <v>20.6</v>
      </c>
      <c r="V3146" s="91">
        <v>21.18</v>
      </c>
      <c r="W3146" s="91">
        <v>21.81</v>
      </c>
      <c r="X3146" s="91">
        <v>22.51</v>
      </c>
      <c r="Y3146" s="91">
        <v>23.15</v>
      </c>
      <c r="Z3146" s="91">
        <v>23.55</v>
      </c>
      <c r="AA3146" s="91">
        <v>23.92</v>
      </c>
      <c r="AB3146" s="91">
        <v>24.58</v>
      </c>
      <c r="AC3146" s="91">
        <v>25.13</v>
      </c>
      <c r="AD3146" s="91">
        <v>25.63</v>
      </c>
      <c r="AE3146" s="91">
        <v>26.15</v>
      </c>
      <c r="AF3146" s="91">
        <v>26.7</v>
      </c>
      <c r="AG3146" s="91">
        <v>27.58</v>
      </c>
      <c r="AH3146" s="91">
        <v>27.53</v>
      </c>
      <c r="AI3146" s="91">
        <v>27.39</v>
      </c>
      <c r="AJ3146" s="91">
        <v>27.19</v>
      </c>
      <c r="AK3146" s="91">
        <v>26.94</v>
      </c>
    </row>
    <row r="3147" spans="1:37" s="91" customFormat="1" x14ac:dyDescent="0.3">
      <c r="A3147" s="91" t="str">
        <f t="shared" si="76"/>
        <v>SDGbaseTRAv2_UrbAS_IRTv3QVAXanmet</v>
      </c>
      <c r="B3147" s="92" t="s">
        <v>221</v>
      </c>
      <c r="C3147" s="93" t="s">
        <v>287</v>
      </c>
      <c r="D3147" s="94" t="s">
        <v>211</v>
      </c>
      <c r="E3147" s="91" t="s">
        <v>52</v>
      </c>
      <c r="F3147" s="91">
        <v>17.63</v>
      </c>
      <c r="G3147" s="91">
        <v>16.309999999999999</v>
      </c>
      <c r="H3147" s="91">
        <v>16.899999999999999</v>
      </c>
      <c r="I3147" s="91">
        <v>17.41</v>
      </c>
      <c r="J3147" s="91">
        <v>18.07</v>
      </c>
      <c r="K3147" s="91">
        <v>18.489999999999998</v>
      </c>
      <c r="L3147" s="91">
        <v>18.97</v>
      </c>
      <c r="M3147" s="91">
        <v>19.5</v>
      </c>
      <c r="N3147" s="91">
        <v>20.059999999999999</v>
      </c>
      <c r="O3147" s="91">
        <v>20.95</v>
      </c>
      <c r="P3147" s="91">
        <v>21.64</v>
      </c>
      <c r="Q3147" s="91">
        <v>22.24</v>
      </c>
      <c r="R3147" s="91">
        <v>22.8</v>
      </c>
      <c r="S3147" s="91">
        <v>23.48</v>
      </c>
      <c r="T3147" s="91">
        <v>24.22</v>
      </c>
      <c r="U3147" s="91">
        <v>25.06</v>
      </c>
      <c r="V3147" s="91">
        <v>25.89</v>
      </c>
      <c r="W3147" s="91">
        <v>26.75</v>
      </c>
      <c r="X3147" s="91">
        <v>27.63</v>
      </c>
      <c r="Y3147" s="91">
        <v>28.48</v>
      </c>
      <c r="Z3147" s="91">
        <v>29.34</v>
      </c>
      <c r="AA3147" s="91">
        <v>30.15</v>
      </c>
      <c r="AB3147" s="91">
        <v>31.01</v>
      </c>
      <c r="AC3147" s="91">
        <v>31.85</v>
      </c>
      <c r="AD3147" s="91">
        <v>32.71</v>
      </c>
      <c r="AE3147" s="91">
        <v>33.619999999999997</v>
      </c>
      <c r="AF3147" s="91">
        <v>34.56</v>
      </c>
      <c r="AG3147" s="91">
        <v>35.47</v>
      </c>
      <c r="AH3147" s="91">
        <v>35.46</v>
      </c>
      <c r="AI3147" s="91">
        <v>35.270000000000003</v>
      </c>
      <c r="AJ3147" s="91">
        <v>35.1</v>
      </c>
      <c r="AK3147" s="91">
        <v>34.86</v>
      </c>
    </row>
    <row r="3148" spans="1:37" s="91" customFormat="1" x14ac:dyDescent="0.3">
      <c r="A3148" s="91" t="str">
        <f t="shared" si="76"/>
        <v>SDGbaseTRAv2_UrbAS_IRTv3QVAXairon</v>
      </c>
      <c r="B3148" s="92" t="s">
        <v>221</v>
      </c>
      <c r="C3148" s="93" t="s">
        <v>287</v>
      </c>
      <c r="D3148" s="94" t="s">
        <v>211</v>
      </c>
      <c r="E3148" s="91" t="s">
        <v>53</v>
      </c>
      <c r="F3148" s="91">
        <v>20.84</v>
      </c>
      <c r="G3148" s="91">
        <v>19.59</v>
      </c>
      <c r="H3148" s="91">
        <v>19.87</v>
      </c>
      <c r="I3148" s="91">
        <v>19.989999999999998</v>
      </c>
      <c r="J3148" s="91">
        <v>20.21</v>
      </c>
      <c r="K3148" s="91">
        <v>20.440000000000001</v>
      </c>
      <c r="L3148" s="91">
        <v>20.78</v>
      </c>
      <c r="M3148" s="91">
        <v>21.27</v>
      </c>
      <c r="N3148" s="91">
        <v>21.74</v>
      </c>
      <c r="O3148" s="91">
        <v>22.71</v>
      </c>
      <c r="P3148" s="91">
        <v>23.31</v>
      </c>
      <c r="Q3148" s="91">
        <v>23.75</v>
      </c>
      <c r="R3148" s="91">
        <v>24.14</v>
      </c>
      <c r="S3148" s="91">
        <v>24.63</v>
      </c>
      <c r="T3148" s="91">
        <v>25.18</v>
      </c>
      <c r="U3148" s="91">
        <v>25.82</v>
      </c>
      <c r="V3148" s="91">
        <v>26.62</v>
      </c>
      <c r="W3148" s="91">
        <v>27.37</v>
      </c>
      <c r="X3148" s="91">
        <v>28.02</v>
      </c>
      <c r="Y3148" s="91">
        <v>28.72</v>
      </c>
      <c r="Z3148" s="91">
        <v>28.51</v>
      </c>
      <c r="AA3148" s="91">
        <v>28.87</v>
      </c>
      <c r="AB3148" s="91">
        <v>29.3</v>
      </c>
      <c r="AC3148" s="91">
        <v>29.79</v>
      </c>
      <c r="AD3148" s="91">
        <v>30.43</v>
      </c>
      <c r="AE3148" s="91">
        <v>31.16</v>
      </c>
      <c r="AF3148" s="91">
        <v>31.93</v>
      </c>
      <c r="AG3148" s="91">
        <v>33.200000000000003</v>
      </c>
      <c r="AH3148" s="91">
        <v>32.619999999999997</v>
      </c>
      <c r="AI3148" s="91">
        <v>32.25</v>
      </c>
      <c r="AJ3148" s="91">
        <v>32</v>
      </c>
      <c r="AK3148" s="91">
        <v>31.78</v>
      </c>
    </row>
    <row r="3149" spans="1:37" s="91" customFormat="1" x14ac:dyDescent="0.3">
      <c r="A3149" s="91" t="str">
        <f t="shared" si="76"/>
        <v>SDGbaseTRAv2_UrbAS_IRTv3QVAXanfrm</v>
      </c>
      <c r="B3149" s="92" t="s">
        <v>221</v>
      </c>
      <c r="C3149" s="93" t="s">
        <v>287</v>
      </c>
      <c r="D3149" s="94" t="s">
        <v>211</v>
      </c>
      <c r="E3149" s="91" t="s">
        <v>54</v>
      </c>
      <c r="F3149" s="91">
        <v>13.07</v>
      </c>
      <c r="G3149" s="91">
        <v>11.73</v>
      </c>
      <c r="H3149" s="91">
        <v>11.34</v>
      </c>
      <c r="I3149" s="91">
        <v>10.61</v>
      </c>
      <c r="J3149" s="91">
        <v>10.32</v>
      </c>
      <c r="K3149" s="91">
        <v>10.32</v>
      </c>
      <c r="L3149" s="91">
        <v>10.6</v>
      </c>
      <c r="M3149" s="91">
        <v>11.52</v>
      </c>
      <c r="N3149" s="91">
        <v>12.29</v>
      </c>
      <c r="O3149" s="91">
        <v>14.7</v>
      </c>
      <c r="P3149" s="91">
        <v>15.88</v>
      </c>
      <c r="Q3149" s="91">
        <v>16.420000000000002</v>
      </c>
      <c r="R3149" s="91">
        <v>16.77</v>
      </c>
      <c r="S3149" s="91">
        <v>17.239999999999998</v>
      </c>
      <c r="T3149" s="91">
        <v>17.760000000000002</v>
      </c>
      <c r="U3149" s="91">
        <v>18.5</v>
      </c>
      <c r="V3149" s="91">
        <v>20.059999999999999</v>
      </c>
      <c r="W3149" s="91">
        <v>21.39</v>
      </c>
      <c r="X3149" s="91">
        <v>21.89</v>
      </c>
      <c r="Y3149" s="91">
        <v>22.68</v>
      </c>
      <c r="Z3149" s="91">
        <v>20.010000000000002</v>
      </c>
      <c r="AA3149" s="91">
        <v>19.55</v>
      </c>
      <c r="AB3149" s="91">
        <v>18.440000000000001</v>
      </c>
      <c r="AC3149" s="91">
        <v>17.96</v>
      </c>
      <c r="AD3149" s="91">
        <v>18.29</v>
      </c>
      <c r="AE3149" s="91">
        <v>18.87</v>
      </c>
      <c r="AF3149" s="91">
        <v>19.559999999999999</v>
      </c>
      <c r="AG3149" s="91">
        <v>21.62</v>
      </c>
      <c r="AH3149" s="91">
        <v>18.559999999999999</v>
      </c>
      <c r="AI3149" s="91">
        <v>16.61</v>
      </c>
      <c r="AJ3149" s="91">
        <v>15.66</v>
      </c>
      <c r="AK3149" s="91">
        <v>14.94</v>
      </c>
    </row>
    <row r="3150" spans="1:37" s="91" customFormat="1" x14ac:dyDescent="0.3">
      <c r="A3150" s="91" t="str">
        <f t="shared" si="76"/>
        <v>SDGbaseTRAv2_UrbAS_IRTv3QVAXametp</v>
      </c>
      <c r="B3150" s="92" t="s">
        <v>221</v>
      </c>
      <c r="C3150" s="93" t="s">
        <v>287</v>
      </c>
      <c r="D3150" s="94" t="s">
        <v>211</v>
      </c>
      <c r="E3150" s="91" t="s">
        <v>55</v>
      </c>
      <c r="F3150" s="91">
        <v>33.25</v>
      </c>
      <c r="G3150" s="91">
        <v>29.97</v>
      </c>
      <c r="H3150" s="91">
        <v>30.95</v>
      </c>
      <c r="I3150" s="91">
        <v>31.6</v>
      </c>
      <c r="J3150" s="91">
        <v>32.43</v>
      </c>
      <c r="K3150" s="91">
        <v>33.11</v>
      </c>
      <c r="L3150" s="91">
        <v>33.950000000000003</v>
      </c>
      <c r="M3150" s="91">
        <v>34.92</v>
      </c>
      <c r="N3150" s="91">
        <v>35.92</v>
      </c>
      <c r="O3150" s="91">
        <v>37.799999999999997</v>
      </c>
      <c r="P3150" s="91">
        <v>39</v>
      </c>
      <c r="Q3150" s="91">
        <v>39.96</v>
      </c>
      <c r="R3150" s="91">
        <v>40.9</v>
      </c>
      <c r="S3150" s="91">
        <v>42.08</v>
      </c>
      <c r="T3150" s="91">
        <v>43.34</v>
      </c>
      <c r="U3150" s="91">
        <v>44.78</v>
      </c>
      <c r="V3150" s="91">
        <v>46.41</v>
      </c>
      <c r="W3150" s="91">
        <v>47.93</v>
      </c>
      <c r="X3150" s="91">
        <v>49.17</v>
      </c>
      <c r="Y3150" s="91">
        <v>50.63</v>
      </c>
      <c r="Z3150" s="91">
        <v>50.38</v>
      </c>
      <c r="AA3150" s="91">
        <v>51.2</v>
      </c>
      <c r="AB3150" s="91">
        <v>53.41</v>
      </c>
      <c r="AC3150" s="91">
        <v>55.2</v>
      </c>
      <c r="AD3150" s="91">
        <v>56.82</v>
      </c>
      <c r="AE3150" s="91">
        <v>58.49</v>
      </c>
      <c r="AF3150" s="91">
        <v>60.24</v>
      </c>
      <c r="AG3150" s="91">
        <v>63.38</v>
      </c>
      <c r="AH3150" s="91">
        <v>63.23</v>
      </c>
      <c r="AI3150" s="91">
        <v>62.86</v>
      </c>
      <c r="AJ3150" s="91">
        <v>62.63</v>
      </c>
      <c r="AK3150" s="91">
        <v>62.33</v>
      </c>
    </row>
    <row r="3151" spans="1:37" s="91" customFormat="1" x14ac:dyDescent="0.3">
      <c r="A3151" s="91" t="str">
        <f t="shared" si="76"/>
        <v>SDGbaseTRAv2_UrbAS_IRTv3QVAXamach</v>
      </c>
      <c r="B3151" s="92" t="s">
        <v>221</v>
      </c>
      <c r="C3151" s="93" t="s">
        <v>287</v>
      </c>
      <c r="D3151" s="94" t="s">
        <v>211</v>
      </c>
      <c r="E3151" s="91" t="s">
        <v>56</v>
      </c>
      <c r="F3151" s="91">
        <v>38.67</v>
      </c>
      <c r="G3151" s="91">
        <v>34.78</v>
      </c>
      <c r="H3151" s="91">
        <v>35.86</v>
      </c>
      <c r="I3151" s="91">
        <v>36.590000000000003</v>
      </c>
      <c r="J3151" s="91">
        <v>37.159999999999997</v>
      </c>
      <c r="K3151" s="91">
        <v>37.92</v>
      </c>
      <c r="L3151" s="91">
        <v>38.89</v>
      </c>
      <c r="M3151" s="91">
        <v>40.14</v>
      </c>
      <c r="N3151" s="91">
        <v>41.38</v>
      </c>
      <c r="O3151" s="91">
        <v>43.71</v>
      </c>
      <c r="P3151" s="91">
        <v>45.17</v>
      </c>
      <c r="Q3151" s="91">
        <v>46.33</v>
      </c>
      <c r="R3151" s="91">
        <v>47.2</v>
      </c>
      <c r="S3151" s="91">
        <v>48.55</v>
      </c>
      <c r="T3151" s="91">
        <v>50.02</v>
      </c>
      <c r="U3151" s="91">
        <v>51.73</v>
      </c>
      <c r="V3151" s="91">
        <v>53.61</v>
      </c>
      <c r="W3151" s="91">
        <v>55.38</v>
      </c>
      <c r="X3151" s="91">
        <v>56.9</v>
      </c>
      <c r="Y3151" s="91">
        <v>58.68</v>
      </c>
      <c r="Z3151" s="91">
        <v>58.95</v>
      </c>
      <c r="AA3151" s="91">
        <v>60.21</v>
      </c>
      <c r="AB3151" s="91">
        <v>62.04</v>
      </c>
      <c r="AC3151" s="91">
        <v>63.74</v>
      </c>
      <c r="AD3151" s="91">
        <v>65.67</v>
      </c>
      <c r="AE3151" s="91">
        <v>67.760000000000005</v>
      </c>
      <c r="AF3151" s="91">
        <v>69.97</v>
      </c>
      <c r="AG3151" s="91">
        <v>73.17</v>
      </c>
      <c r="AH3151" s="91">
        <v>72.12</v>
      </c>
      <c r="AI3151" s="91">
        <v>71</v>
      </c>
      <c r="AJ3151" s="91">
        <v>70.349999999999994</v>
      </c>
      <c r="AK3151" s="91">
        <v>69.7</v>
      </c>
    </row>
    <row r="3152" spans="1:37" s="91" customFormat="1" x14ac:dyDescent="0.3">
      <c r="A3152" s="91" t="str">
        <f t="shared" si="76"/>
        <v>SDGbaseTRAv2_UrbAS_IRTv3QVAXafcel</v>
      </c>
      <c r="B3152" s="92" t="s">
        <v>221</v>
      </c>
      <c r="C3152" s="93" t="s">
        <v>287</v>
      </c>
      <c r="D3152" s="94" t="s">
        <v>211</v>
      </c>
      <c r="E3152" s="91" t="s">
        <v>57</v>
      </c>
      <c r="F3152" s="91">
        <v>0.28999999999999998</v>
      </c>
      <c r="G3152" s="91">
        <v>0.28999999999999998</v>
      </c>
      <c r="H3152" s="91">
        <v>0.28999999999999998</v>
      </c>
      <c r="I3152" s="91">
        <v>0.28999999999999998</v>
      </c>
      <c r="J3152" s="91">
        <v>0.28999999999999998</v>
      </c>
      <c r="K3152" s="91">
        <v>0.28999999999999998</v>
      </c>
      <c r="L3152" s="91">
        <v>0.28999999999999998</v>
      </c>
      <c r="M3152" s="91">
        <v>0.28999999999999998</v>
      </c>
      <c r="N3152" s="91">
        <v>0.28999999999999998</v>
      </c>
      <c r="O3152" s="91">
        <v>0.28999999999999998</v>
      </c>
      <c r="P3152" s="91">
        <v>0.28999999999999998</v>
      </c>
      <c r="Q3152" s="91">
        <v>0.28999999999999998</v>
      </c>
      <c r="R3152" s="91">
        <v>0.28999999999999998</v>
      </c>
      <c r="S3152" s="91">
        <v>0.28999999999999998</v>
      </c>
      <c r="T3152" s="91">
        <v>0.28999999999999998</v>
      </c>
      <c r="U3152" s="91">
        <v>0.28999999999999998</v>
      </c>
      <c r="V3152" s="91">
        <v>0.28999999999999998</v>
      </c>
      <c r="W3152" s="91">
        <v>0.28999999999999998</v>
      </c>
      <c r="X3152" s="91">
        <v>0.28999999999999998</v>
      </c>
      <c r="Y3152" s="91">
        <v>4.22</v>
      </c>
      <c r="Z3152" s="91">
        <v>8.44</v>
      </c>
      <c r="AA3152" s="91">
        <v>12.66</v>
      </c>
      <c r="AB3152" s="91">
        <v>13.65</v>
      </c>
      <c r="AC3152" s="91">
        <v>14.64</v>
      </c>
      <c r="AD3152" s="91">
        <v>15.63</v>
      </c>
      <c r="AE3152" s="91">
        <v>16.62</v>
      </c>
      <c r="AF3152" s="91">
        <v>17.61</v>
      </c>
      <c r="AG3152" s="91">
        <v>17.559999999999999</v>
      </c>
      <c r="AH3152" s="91">
        <v>17.52</v>
      </c>
      <c r="AI3152" s="91">
        <v>17.47</v>
      </c>
      <c r="AJ3152" s="91">
        <v>17.43</v>
      </c>
      <c r="AK3152" s="91">
        <v>17.38</v>
      </c>
    </row>
    <row r="3153" spans="1:37" s="91" customFormat="1" x14ac:dyDescent="0.3">
      <c r="A3153" s="91" t="str">
        <f t="shared" si="76"/>
        <v>SDGbaseTRAv2_UrbAS_IRTv3QVAXaelct</v>
      </c>
      <c r="B3153" s="92" t="s">
        <v>221</v>
      </c>
      <c r="C3153" s="93" t="s">
        <v>287</v>
      </c>
      <c r="D3153" s="94" t="s">
        <v>211</v>
      </c>
      <c r="E3153" s="91" t="s">
        <v>58</v>
      </c>
      <c r="F3153" s="91">
        <v>0.08</v>
      </c>
      <c r="G3153" s="91">
        <v>0.08</v>
      </c>
      <c r="H3153" s="91">
        <v>0.08</v>
      </c>
      <c r="I3153" s="91">
        <v>0.08</v>
      </c>
      <c r="J3153" s="91">
        <v>0.08</v>
      </c>
      <c r="K3153" s="91">
        <v>0.08</v>
      </c>
      <c r="L3153" s="91">
        <v>0.08</v>
      </c>
      <c r="M3153" s="91">
        <v>0.08</v>
      </c>
      <c r="N3153" s="91">
        <v>0.08</v>
      </c>
      <c r="O3153" s="91">
        <v>0.08</v>
      </c>
      <c r="P3153" s="91">
        <v>0.08</v>
      </c>
      <c r="Q3153" s="91">
        <v>0.08</v>
      </c>
      <c r="R3153" s="91">
        <v>0.08</v>
      </c>
      <c r="S3153" s="91">
        <v>0.08</v>
      </c>
      <c r="T3153" s="91">
        <v>0.08</v>
      </c>
      <c r="U3153" s="91">
        <v>0.08</v>
      </c>
      <c r="V3153" s="91">
        <v>0.08</v>
      </c>
      <c r="W3153" s="91">
        <v>0.08</v>
      </c>
      <c r="X3153" s="91">
        <v>3.19</v>
      </c>
      <c r="Y3153" s="91">
        <v>3.19</v>
      </c>
      <c r="Z3153" s="91">
        <v>1.76</v>
      </c>
      <c r="AA3153" s="91">
        <v>1.76</v>
      </c>
      <c r="AB3153" s="91">
        <v>1.76</v>
      </c>
      <c r="AC3153" s="91">
        <v>1.76</v>
      </c>
      <c r="AD3153" s="91">
        <v>0.99</v>
      </c>
      <c r="AE3153" s="91">
        <v>0.99</v>
      </c>
      <c r="AF3153" s="91">
        <v>0.99</v>
      </c>
      <c r="AG3153" s="91">
        <v>0.99</v>
      </c>
      <c r="AH3153" s="91">
        <v>0.99</v>
      </c>
      <c r="AI3153" s="91">
        <v>7.46</v>
      </c>
      <c r="AJ3153" s="91">
        <v>7.46</v>
      </c>
      <c r="AK3153" s="91">
        <v>7.46</v>
      </c>
    </row>
    <row r="3154" spans="1:37" s="91" customFormat="1" x14ac:dyDescent="0.3">
      <c r="A3154" s="91" t="str">
        <f t="shared" si="76"/>
        <v>SDGbaseTRAv2_UrbAS_IRTv3QVAXaemch</v>
      </c>
      <c r="B3154" s="92" t="s">
        <v>221</v>
      </c>
      <c r="C3154" s="93" t="s">
        <v>287</v>
      </c>
      <c r="D3154" s="94" t="s">
        <v>211</v>
      </c>
      <c r="E3154" s="91" t="s">
        <v>59</v>
      </c>
      <c r="F3154" s="91">
        <v>8.99</v>
      </c>
      <c r="G3154" s="91">
        <v>8.2200000000000006</v>
      </c>
      <c r="H3154" s="91">
        <v>8.44</v>
      </c>
      <c r="I3154" s="91">
        <v>8.5399999999999991</v>
      </c>
      <c r="J3154" s="91">
        <v>8.65</v>
      </c>
      <c r="K3154" s="91">
        <v>8.8000000000000007</v>
      </c>
      <c r="L3154" s="91">
        <v>9.0299999999999994</v>
      </c>
      <c r="M3154" s="91">
        <v>9.3699999999999992</v>
      </c>
      <c r="N3154" s="91">
        <v>9.68</v>
      </c>
      <c r="O3154" s="91">
        <v>10.33</v>
      </c>
      <c r="P3154" s="91">
        <v>10.7</v>
      </c>
      <c r="Q3154" s="91">
        <v>10.97</v>
      </c>
      <c r="R3154" s="91">
        <v>11.19</v>
      </c>
      <c r="S3154" s="91">
        <v>11.52</v>
      </c>
      <c r="T3154" s="91">
        <v>11.87</v>
      </c>
      <c r="U3154" s="91">
        <v>12.29</v>
      </c>
      <c r="V3154" s="91">
        <v>12.75</v>
      </c>
      <c r="W3154" s="91">
        <v>13.2</v>
      </c>
      <c r="X3154" s="91">
        <v>13.6</v>
      </c>
      <c r="Y3154" s="91">
        <v>14.04</v>
      </c>
      <c r="Z3154" s="91">
        <v>14.06</v>
      </c>
      <c r="AA3154" s="91">
        <v>14.33</v>
      </c>
      <c r="AB3154" s="91">
        <v>14.56</v>
      </c>
      <c r="AC3154" s="91">
        <v>14.82</v>
      </c>
      <c r="AD3154" s="91">
        <v>15.23</v>
      </c>
      <c r="AE3154" s="91">
        <v>15.69</v>
      </c>
      <c r="AF3154" s="91">
        <v>16.190000000000001</v>
      </c>
      <c r="AG3154" s="91">
        <v>17.03</v>
      </c>
      <c r="AH3154" s="91">
        <v>16.559999999999999</v>
      </c>
      <c r="AI3154" s="91">
        <v>16.09</v>
      </c>
      <c r="AJ3154" s="91">
        <v>15.86</v>
      </c>
      <c r="AK3154" s="91">
        <v>15.62</v>
      </c>
    </row>
    <row r="3155" spans="1:37" s="91" customFormat="1" x14ac:dyDescent="0.3">
      <c r="A3155" s="91" t="str">
        <f t="shared" si="76"/>
        <v>SDGbaseTRAv2_UrbAS_IRTv3QVAXasequ</v>
      </c>
      <c r="B3155" s="92" t="s">
        <v>221</v>
      </c>
      <c r="C3155" s="93" t="s">
        <v>287</v>
      </c>
      <c r="D3155" s="94" t="s">
        <v>211</v>
      </c>
      <c r="E3155" s="91" t="s">
        <v>60</v>
      </c>
      <c r="F3155" s="91">
        <v>8.7799999999999994</v>
      </c>
      <c r="G3155" s="91">
        <v>8.33</v>
      </c>
      <c r="H3155" s="91">
        <v>8.57</v>
      </c>
      <c r="I3155" s="91">
        <v>8.6300000000000008</v>
      </c>
      <c r="J3155" s="91">
        <v>8.7100000000000009</v>
      </c>
      <c r="K3155" s="91">
        <v>8.8699999999999992</v>
      </c>
      <c r="L3155" s="91">
        <v>9.09</v>
      </c>
      <c r="M3155" s="91">
        <v>9.44</v>
      </c>
      <c r="N3155" s="91">
        <v>9.77</v>
      </c>
      <c r="O3155" s="91">
        <v>10.41</v>
      </c>
      <c r="P3155" s="91">
        <v>10.78</v>
      </c>
      <c r="Q3155" s="91">
        <v>11.07</v>
      </c>
      <c r="R3155" s="91">
        <v>11.34</v>
      </c>
      <c r="S3155" s="91">
        <v>11.66</v>
      </c>
      <c r="T3155" s="91">
        <v>12.03</v>
      </c>
      <c r="U3155" s="91">
        <v>12.45</v>
      </c>
      <c r="V3155" s="91">
        <v>12.86</v>
      </c>
      <c r="W3155" s="91">
        <v>13.3</v>
      </c>
      <c r="X3155" s="91">
        <v>13.78</v>
      </c>
      <c r="Y3155" s="91">
        <v>14.26</v>
      </c>
      <c r="Z3155" s="91">
        <v>14.7</v>
      </c>
      <c r="AA3155" s="91">
        <v>15.17</v>
      </c>
      <c r="AB3155" s="91">
        <v>15.14</v>
      </c>
      <c r="AC3155" s="91">
        <v>15.3</v>
      </c>
      <c r="AD3155" s="91">
        <v>15.71</v>
      </c>
      <c r="AE3155" s="91">
        <v>16.2</v>
      </c>
      <c r="AF3155" s="91">
        <v>16.73</v>
      </c>
      <c r="AG3155" s="91">
        <v>17.22</v>
      </c>
      <c r="AH3155" s="91">
        <v>16.649999999999999</v>
      </c>
      <c r="AI3155" s="91">
        <v>16.079999999999998</v>
      </c>
      <c r="AJ3155" s="91">
        <v>15.76</v>
      </c>
      <c r="AK3155" s="91">
        <v>15.48</v>
      </c>
    </row>
    <row r="3156" spans="1:37" s="91" customFormat="1" x14ac:dyDescent="0.3">
      <c r="A3156" s="91" t="str">
        <f t="shared" si="76"/>
        <v>SDGbaseTRAv2_UrbAS_IRTv3QVAXavehi</v>
      </c>
      <c r="B3156" s="92" t="s">
        <v>221</v>
      </c>
      <c r="C3156" s="93" t="s">
        <v>287</v>
      </c>
      <c r="D3156" s="94" t="s">
        <v>211</v>
      </c>
      <c r="E3156" s="91" t="s">
        <v>61</v>
      </c>
      <c r="F3156" s="91">
        <v>39.57</v>
      </c>
      <c r="G3156" s="91">
        <v>36.270000000000003</v>
      </c>
      <c r="H3156" s="91">
        <v>37.409999999999997</v>
      </c>
      <c r="I3156" s="91">
        <v>37.67</v>
      </c>
      <c r="J3156" s="91">
        <v>37.89</v>
      </c>
      <c r="K3156" s="91">
        <v>38.729999999999997</v>
      </c>
      <c r="L3156" s="91">
        <v>39.74</v>
      </c>
      <c r="M3156" s="91">
        <v>41.12</v>
      </c>
      <c r="N3156" s="91">
        <v>42.49</v>
      </c>
      <c r="O3156" s="91">
        <v>44.58</v>
      </c>
      <c r="P3156" s="91">
        <v>46.13</v>
      </c>
      <c r="Q3156" s="91">
        <v>47.49</v>
      </c>
      <c r="R3156" s="91">
        <v>49.14</v>
      </c>
      <c r="S3156" s="91">
        <v>50.87</v>
      </c>
      <c r="T3156" s="91">
        <v>52.75</v>
      </c>
      <c r="U3156" s="91">
        <v>54.96</v>
      </c>
      <c r="V3156" s="91">
        <v>57.32</v>
      </c>
      <c r="W3156" s="91">
        <v>59.68</v>
      </c>
      <c r="X3156" s="91">
        <v>61.88</v>
      </c>
      <c r="Y3156" s="91">
        <v>63.02</v>
      </c>
      <c r="Z3156" s="91">
        <v>62.88</v>
      </c>
      <c r="AA3156" s="91">
        <v>63.18</v>
      </c>
      <c r="AB3156" s="91">
        <v>64.349999999999994</v>
      </c>
      <c r="AC3156" s="91">
        <v>65.92</v>
      </c>
      <c r="AD3156" s="91">
        <v>67.959999999999994</v>
      </c>
      <c r="AE3156" s="91">
        <v>70.209999999999994</v>
      </c>
      <c r="AF3156" s="91">
        <v>72.55</v>
      </c>
      <c r="AG3156" s="91">
        <v>76.150000000000006</v>
      </c>
      <c r="AH3156" s="91">
        <v>75.31</v>
      </c>
      <c r="AI3156" s="91">
        <v>73.75</v>
      </c>
      <c r="AJ3156" s="91">
        <v>72.83</v>
      </c>
      <c r="AK3156" s="91">
        <v>71.94</v>
      </c>
    </row>
    <row r="3157" spans="1:37" s="91" customFormat="1" x14ac:dyDescent="0.3">
      <c r="A3157" s="91" t="str">
        <f t="shared" si="76"/>
        <v>SDGbaseTRAv2_UrbAS_IRTv3QVAXatequ</v>
      </c>
      <c r="B3157" s="92" t="s">
        <v>221</v>
      </c>
      <c r="C3157" s="93" t="s">
        <v>287</v>
      </c>
      <c r="D3157" s="94" t="s">
        <v>211</v>
      </c>
      <c r="E3157" s="91" t="s">
        <v>62</v>
      </c>
      <c r="F3157" s="91">
        <v>7.09</v>
      </c>
      <c r="G3157" s="91">
        <v>6.13</v>
      </c>
      <c r="H3157" s="91">
        <v>6.34</v>
      </c>
      <c r="I3157" s="91">
        <v>6.3</v>
      </c>
      <c r="J3157" s="91">
        <v>6.32</v>
      </c>
      <c r="K3157" s="91">
        <v>6.44</v>
      </c>
      <c r="L3157" s="91">
        <v>6.62</v>
      </c>
      <c r="M3157" s="91">
        <v>6.99</v>
      </c>
      <c r="N3157" s="91">
        <v>7.31</v>
      </c>
      <c r="O3157" s="91">
        <v>8.3699999999999992</v>
      </c>
      <c r="P3157" s="91">
        <v>8.83</v>
      </c>
      <c r="Q3157" s="91">
        <v>9.09</v>
      </c>
      <c r="R3157" s="91">
        <v>9.1999999999999993</v>
      </c>
      <c r="S3157" s="91">
        <v>9.41</v>
      </c>
      <c r="T3157" s="91">
        <v>9.68</v>
      </c>
      <c r="U3157" s="91">
        <v>10</v>
      </c>
      <c r="V3157" s="91">
        <v>10.39</v>
      </c>
      <c r="W3157" s="91">
        <v>10.74</v>
      </c>
      <c r="X3157" s="91">
        <v>10.97</v>
      </c>
      <c r="Y3157" s="91">
        <v>11.28</v>
      </c>
      <c r="Z3157" s="91">
        <v>10.99</v>
      </c>
      <c r="AA3157" s="91">
        <v>11.13</v>
      </c>
      <c r="AB3157" s="91">
        <v>11.01</v>
      </c>
      <c r="AC3157" s="91">
        <v>11.07</v>
      </c>
      <c r="AD3157" s="91">
        <v>11.37</v>
      </c>
      <c r="AE3157" s="91">
        <v>11.75</v>
      </c>
      <c r="AF3157" s="91">
        <v>12.16</v>
      </c>
      <c r="AG3157" s="91">
        <v>12.77</v>
      </c>
      <c r="AH3157" s="91">
        <v>12.01</v>
      </c>
      <c r="AI3157" s="91">
        <v>11.32</v>
      </c>
      <c r="AJ3157" s="91">
        <v>10.95</v>
      </c>
      <c r="AK3157" s="91">
        <v>10.65</v>
      </c>
    </row>
    <row r="3158" spans="1:37" s="91" customFormat="1" x14ac:dyDescent="0.3">
      <c r="A3158" s="91" t="str">
        <f t="shared" si="76"/>
        <v>SDGbaseTRAv2_UrbAS_IRTv3QVAXafurn</v>
      </c>
      <c r="B3158" s="92" t="s">
        <v>221</v>
      </c>
      <c r="C3158" s="93" t="s">
        <v>287</v>
      </c>
      <c r="D3158" s="94" t="s">
        <v>211</v>
      </c>
      <c r="E3158" s="91" t="s">
        <v>63</v>
      </c>
      <c r="F3158" s="91">
        <v>6.09</v>
      </c>
      <c r="G3158" s="91">
        <v>5.45</v>
      </c>
      <c r="H3158" s="91">
        <v>5.66</v>
      </c>
      <c r="I3158" s="91">
        <v>5.81</v>
      </c>
      <c r="J3158" s="91">
        <v>5.92</v>
      </c>
      <c r="K3158" s="91">
        <v>6.07</v>
      </c>
      <c r="L3158" s="91">
        <v>6.24</v>
      </c>
      <c r="M3158" s="91">
        <v>6.44</v>
      </c>
      <c r="N3158" s="91">
        <v>6.64</v>
      </c>
      <c r="O3158" s="91">
        <v>7.02</v>
      </c>
      <c r="P3158" s="91">
        <v>7.26</v>
      </c>
      <c r="Q3158" s="91">
        <v>7.46</v>
      </c>
      <c r="R3158" s="91">
        <v>7.64</v>
      </c>
      <c r="S3158" s="91">
        <v>7.89</v>
      </c>
      <c r="T3158" s="91">
        <v>8.15</v>
      </c>
      <c r="U3158" s="91">
        <v>8.44</v>
      </c>
      <c r="V3158" s="91">
        <v>8.75</v>
      </c>
      <c r="W3158" s="91">
        <v>9.07</v>
      </c>
      <c r="X3158" s="91">
        <v>9.3699999999999992</v>
      </c>
      <c r="Y3158" s="91">
        <v>9.68</v>
      </c>
      <c r="Z3158" s="91">
        <v>9.91</v>
      </c>
      <c r="AA3158" s="91">
        <v>10.17</v>
      </c>
      <c r="AB3158" s="91">
        <v>10.52</v>
      </c>
      <c r="AC3158" s="91">
        <v>10.82</v>
      </c>
      <c r="AD3158" s="91">
        <v>11.13</v>
      </c>
      <c r="AE3158" s="91">
        <v>11.44</v>
      </c>
      <c r="AF3158" s="91">
        <v>11.77</v>
      </c>
      <c r="AG3158" s="91">
        <v>12.18</v>
      </c>
      <c r="AH3158" s="91">
        <v>12.18</v>
      </c>
      <c r="AI3158" s="91">
        <v>12.08</v>
      </c>
      <c r="AJ3158" s="91">
        <v>12.01</v>
      </c>
      <c r="AK3158" s="91">
        <v>11.9</v>
      </c>
    </row>
    <row r="3159" spans="1:37" s="91" customFormat="1" x14ac:dyDescent="0.3">
      <c r="A3159" s="91" t="str">
        <f t="shared" si="76"/>
        <v>SDGbaseTRAv2_UrbAS_IRTv3QVAXaoman</v>
      </c>
      <c r="B3159" s="92" t="s">
        <v>221</v>
      </c>
      <c r="C3159" s="93" t="s">
        <v>287</v>
      </c>
      <c r="D3159" s="94" t="s">
        <v>211</v>
      </c>
      <c r="E3159" s="91" t="s">
        <v>64</v>
      </c>
      <c r="F3159" s="91">
        <v>25.46</v>
      </c>
      <c r="G3159" s="91">
        <v>23.29</v>
      </c>
      <c r="H3159" s="91">
        <v>24.37</v>
      </c>
      <c r="I3159" s="91">
        <v>24.91</v>
      </c>
      <c r="J3159" s="91">
        <v>25.42</v>
      </c>
      <c r="K3159" s="91">
        <v>26</v>
      </c>
      <c r="L3159" s="91">
        <v>26.7</v>
      </c>
      <c r="M3159" s="91">
        <v>27.52</v>
      </c>
      <c r="N3159" s="91">
        <v>28.39</v>
      </c>
      <c r="O3159" s="91">
        <v>29.99</v>
      </c>
      <c r="P3159" s="91">
        <v>31.35</v>
      </c>
      <c r="Q3159" s="91">
        <v>32.479999999999997</v>
      </c>
      <c r="R3159" s="91">
        <v>33.619999999999997</v>
      </c>
      <c r="S3159" s="91">
        <v>34.67</v>
      </c>
      <c r="T3159" s="91">
        <v>35.78</v>
      </c>
      <c r="U3159" s="91">
        <v>37.020000000000003</v>
      </c>
      <c r="V3159" s="91">
        <v>38.119999999999997</v>
      </c>
      <c r="W3159" s="91">
        <v>39.26</v>
      </c>
      <c r="X3159" s="91">
        <v>40.46</v>
      </c>
      <c r="Y3159" s="91">
        <v>41.53</v>
      </c>
      <c r="Z3159" s="91">
        <v>42.61</v>
      </c>
      <c r="AA3159" s="91">
        <v>43.74</v>
      </c>
      <c r="AB3159" s="91">
        <v>44.86</v>
      </c>
      <c r="AC3159" s="91">
        <v>45.79</v>
      </c>
      <c r="AD3159" s="91">
        <v>46.75</v>
      </c>
      <c r="AE3159" s="91">
        <v>47.76</v>
      </c>
      <c r="AF3159" s="91">
        <v>48.84</v>
      </c>
      <c r="AG3159" s="91">
        <v>49.82</v>
      </c>
      <c r="AH3159" s="91">
        <v>48.97</v>
      </c>
      <c r="AI3159" s="91">
        <v>47.85</v>
      </c>
      <c r="AJ3159" s="91">
        <v>46.87</v>
      </c>
      <c r="AK3159" s="91">
        <v>45.85</v>
      </c>
    </row>
    <row r="3160" spans="1:37" s="91" customFormat="1" x14ac:dyDescent="0.3">
      <c r="A3160" s="91" t="str">
        <f t="shared" si="76"/>
        <v>SDGbaseTRAv2_UrbAS_IRTv3QVAXaelec</v>
      </c>
      <c r="B3160" s="92" t="s">
        <v>221</v>
      </c>
      <c r="C3160" s="93" t="s">
        <v>287</v>
      </c>
      <c r="D3160" s="94" t="s">
        <v>211</v>
      </c>
      <c r="E3160" s="91" t="s">
        <v>65</v>
      </c>
      <c r="F3160" s="91">
        <v>142.19999999999999</v>
      </c>
      <c r="G3160" s="91">
        <v>136.74</v>
      </c>
      <c r="H3160" s="91">
        <v>141.63</v>
      </c>
      <c r="I3160" s="91">
        <v>141.24</v>
      </c>
      <c r="J3160" s="91">
        <v>137.76</v>
      </c>
      <c r="K3160" s="91">
        <v>137.55000000000001</v>
      </c>
      <c r="L3160" s="91">
        <v>138.44</v>
      </c>
      <c r="M3160" s="91">
        <v>139.44</v>
      </c>
      <c r="N3160" s="91">
        <v>140.93</v>
      </c>
      <c r="O3160" s="91">
        <v>141.69</v>
      </c>
      <c r="P3160" s="91">
        <v>143.51</v>
      </c>
      <c r="Q3160" s="91">
        <v>144.78</v>
      </c>
      <c r="R3160" s="91">
        <v>148.12</v>
      </c>
      <c r="S3160" s="91">
        <v>152.59</v>
      </c>
      <c r="T3160" s="91">
        <v>156.16999999999999</v>
      </c>
      <c r="U3160" s="91">
        <v>160.51</v>
      </c>
      <c r="V3160" s="91">
        <v>161.30000000000001</v>
      </c>
      <c r="W3160" s="91">
        <v>164.96</v>
      </c>
      <c r="X3160" s="91">
        <v>176.27</v>
      </c>
      <c r="Y3160" s="91">
        <v>182.96</v>
      </c>
      <c r="Z3160" s="91">
        <v>187.95</v>
      </c>
      <c r="AA3160" s="91">
        <v>194.57</v>
      </c>
      <c r="AB3160" s="91">
        <v>199.19</v>
      </c>
      <c r="AC3160" s="91">
        <v>202.76</v>
      </c>
      <c r="AD3160" s="91">
        <v>208.07</v>
      </c>
      <c r="AE3160" s="91">
        <v>213.49</v>
      </c>
      <c r="AF3160" s="91">
        <v>218.8</v>
      </c>
      <c r="AG3160" s="91">
        <v>233.06</v>
      </c>
      <c r="AH3160" s="91">
        <v>242.62</v>
      </c>
      <c r="AI3160" s="91">
        <v>252.35</v>
      </c>
      <c r="AJ3160" s="91">
        <v>262.08999999999997</v>
      </c>
      <c r="AK3160" s="91">
        <v>271.42</v>
      </c>
    </row>
    <row r="3161" spans="1:37" s="91" customFormat="1" x14ac:dyDescent="0.3">
      <c r="A3161" s="91" t="str">
        <f t="shared" si="76"/>
        <v>SDGbaseTRAv2_UrbAS_IRTv3QVAXawatr</v>
      </c>
      <c r="B3161" s="92" t="s">
        <v>221</v>
      </c>
      <c r="C3161" s="93" t="s">
        <v>287</v>
      </c>
      <c r="D3161" s="94" t="s">
        <v>211</v>
      </c>
      <c r="E3161" s="91" t="s">
        <v>66</v>
      </c>
      <c r="F3161" s="91">
        <v>38.119999999999997</v>
      </c>
      <c r="G3161" s="91">
        <v>37.61</v>
      </c>
      <c r="H3161" s="91">
        <v>38.58</v>
      </c>
      <c r="I3161" s="91">
        <v>39.11</v>
      </c>
      <c r="J3161" s="91">
        <v>39.68</v>
      </c>
      <c r="K3161" s="91">
        <v>40.47</v>
      </c>
      <c r="L3161" s="91">
        <v>41.49</v>
      </c>
      <c r="M3161" s="91">
        <v>42.58</v>
      </c>
      <c r="N3161" s="91">
        <v>43.72</v>
      </c>
      <c r="O3161" s="91">
        <v>45.16</v>
      </c>
      <c r="P3161" s="91">
        <v>46.43</v>
      </c>
      <c r="Q3161" s="91">
        <v>47.61</v>
      </c>
      <c r="R3161" s="91">
        <v>49.12</v>
      </c>
      <c r="S3161" s="91">
        <v>50.68</v>
      </c>
      <c r="T3161" s="91">
        <v>52.43</v>
      </c>
      <c r="U3161" s="91">
        <v>54.42</v>
      </c>
      <c r="V3161" s="91">
        <v>56.28</v>
      </c>
      <c r="W3161" s="91">
        <v>58.28</v>
      </c>
      <c r="X3161" s="91">
        <v>60.4</v>
      </c>
      <c r="Y3161" s="91">
        <v>62.36</v>
      </c>
      <c r="Z3161" s="91">
        <v>64.260000000000005</v>
      </c>
      <c r="AA3161" s="91">
        <v>66.16</v>
      </c>
      <c r="AB3161" s="91">
        <v>68.59</v>
      </c>
      <c r="AC3161" s="91">
        <v>70.91</v>
      </c>
      <c r="AD3161" s="91">
        <v>73.27</v>
      </c>
      <c r="AE3161" s="91">
        <v>75.739999999999995</v>
      </c>
      <c r="AF3161" s="91">
        <v>78.36</v>
      </c>
      <c r="AG3161" s="91">
        <v>81.099999999999994</v>
      </c>
      <c r="AH3161" s="91">
        <v>81.319999999999993</v>
      </c>
      <c r="AI3161" s="91">
        <v>81.319999999999993</v>
      </c>
      <c r="AJ3161" s="91">
        <v>81.459999999999994</v>
      </c>
      <c r="AK3161" s="91">
        <v>81.510000000000005</v>
      </c>
    </row>
    <row r="3162" spans="1:37" s="91" customFormat="1" x14ac:dyDescent="0.3">
      <c r="A3162" s="91" t="str">
        <f t="shared" si="76"/>
        <v>SDGbaseTRAv2_UrbAS_IRTv3QVAXacons</v>
      </c>
      <c r="B3162" s="92" t="s">
        <v>221</v>
      </c>
      <c r="C3162" s="93" t="s">
        <v>287</v>
      </c>
      <c r="D3162" s="94" t="s">
        <v>211</v>
      </c>
      <c r="E3162" s="91" t="s">
        <v>67</v>
      </c>
      <c r="F3162" s="91">
        <v>140.65</v>
      </c>
      <c r="G3162" s="91">
        <v>129.52000000000001</v>
      </c>
      <c r="H3162" s="91">
        <v>133.94999999999999</v>
      </c>
      <c r="I3162" s="91">
        <v>139.35</v>
      </c>
      <c r="J3162" s="91">
        <v>146.4</v>
      </c>
      <c r="K3162" s="91">
        <v>149.59</v>
      </c>
      <c r="L3162" s="91">
        <v>153.34</v>
      </c>
      <c r="M3162" s="91">
        <v>157.52000000000001</v>
      </c>
      <c r="N3162" s="91">
        <v>161.96</v>
      </c>
      <c r="O3162" s="91">
        <v>167.57</v>
      </c>
      <c r="P3162" s="91">
        <v>172.71</v>
      </c>
      <c r="Q3162" s="91">
        <v>177.63</v>
      </c>
      <c r="R3162" s="91">
        <v>181.47</v>
      </c>
      <c r="S3162" s="91">
        <v>187.09</v>
      </c>
      <c r="T3162" s="91">
        <v>193.08</v>
      </c>
      <c r="U3162" s="91">
        <v>199.92</v>
      </c>
      <c r="V3162" s="91">
        <v>206.91</v>
      </c>
      <c r="W3162" s="91">
        <v>213.97</v>
      </c>
      <c r="X3162" s="91">
        <v>220.75</v>
      </c>
      <c r="Y3162" s="91">
        <v>227.56</v>
      </c>
      <c r="Z3162" s="91">
        <v>234.44</v>
      </c>
      <c r="AA3162" s="91">
        <v>241.14</v>
      </c>
      <c r="AB3162" s="91">
        <v>247.66</v>
      </c>
      <c r="AC3162" s="91">
        <v>254.14</v>
      </c>
      <c r="AD3162" s="91">
        <v>261.3</v>
      </c>
      <c r="AE3162" s="91">
        <v>268.94</v>
      </c>
      <c r="AF3162" s="91">
        <v>276.95</v>
      </c>
      <c r="AG3162" s="91">
        <v>285.18</v>
      </c>
      <c r="AH3162" s="91">
        <v>285.20999999999998</v>
      </c>
      <c r="AI3162" s="91">
        <v>284.10000000000002</v>
      </c>
      <c r="AJ3162" s="91">
        <v>283.57</v>
      </c>
      <c r="AK3162" s="91">
        <v>282.56</v>
      </c>
    </row>
    <row r="3163" spans="1:37" s="91" customFormat="1" x14ac:dyDescent="0.3">
      <c r="A3163" s="91" t="str">
        <f t="shared" si="76"/>
        <v>SDGbaseTRAv2_UrbAS_IRTv3QVAXatrad</v>
      </c>
      <c r="B3163" s="92" t="s">
        <v>221</v>
      </c>
      <c r="C3163" s="93" t="s">
        <v>287</v>
      </c>
      <c r="D3163" s="94" t="s">
        <v>211</v>
      </c>
      <c r="E3163" s="91" t="s">
        <v>68</v>
      </c>
      <c r="F3163" s="91">
        <v>482.47</v>
      </c>
      <c r="G3163" s="91">
        <v>441.08</v>
      </c>
      <c r="H3163" s="91">
        <v>454.7</v>
      </c>
      <c r="I3163" s="91">
        <v>465.38</v>
      </c>
      <c r="J3163" s="91">
        <v>471.73</v>
      </c>
      <c r="K3163" s="91">
        <v>479.28</v>
      </c>
      <c r="L3163" s="91">
        <v>488.29</v>
      </c>
      <c r="M3163" s="91">
        <v>498.72</v>
      </c>
      <c r="N3163" s="91">
        <v>509.71</v>
      </c>
      <c r="O3163" s="91">
        <v>504.35</v>
      </c>
      <c r="P3163" s="91">
        <v>511.57</v>
      </c>
      <c r="Q3163" s="91">
        <v>522.46</v>
      </c>
      <c r="R3163" s="91">
        <v>535.41999999999996</v>
      </c>
      <c r="S3163" s="91">
        <v>549.09</v>
      </c>
      <c r="T3163" s="91">
        <v>563.86</v>
      </c>
      <c r="U3163" s="91">
        <v>580.70000000000005</v>
      </c>
      <c r="V3163" s="91">
        <v>597.61</v>
      </c>
      <c r="W3163" s="91">
        <v>615.24</v>
      </c>
      <c r="X3163" s="91">
        <v>633.15</v>
      </c>
      <c r="Y3163" s="91">
        <v>649.25</v>
      </c>
      <c r="Z3163" s="91">
        <v>659.09</v>
      </c>
      <c r="AA3163" s="91">
        <v>670.73</v>
      </c>
      <c r="AB3163" s="91">
        <v>681.73</v>
      </c>
      <c r="AC3163" s="91">
        <v>692.12</v>
      </c>
      <c r="AD3163" s="91">
        <v>703.81</v>
      </c>
      <c r="AE3163" s="91">
        <v>716.48</v>
      </c>
      <c r="AF3163" s="91">
        <v>730.26</v>
      </c>
      <c r="AG3163" s="91">
        <v>747.96</v>
      </c>
      <c r="AH3163" s="91">
        <v>740.88</v>
      </c>
      <c r="AI3163" s="91">
        <v>731.45</v>
      </c>
      <c r="AJ3163" s="91">
        <v>723.36</v>
      </c>
      <c r="AK3163" s="91">
        <v>714.62</v>
      </c>
    </row>
    <row r="3164" spans="1:37" s="91" customFormat="1" x14ac:dyDescent="0.3">
      <c r="A3164" s="91" t="str">
        <f t="shared" si="76"/>
        <v>SDGbaseTRAv2_UrbAS_IRTv3QVAXahotl</v>
      </c>
      <c r="B3164" s="92" t="s">
        <v>221</v>
      </c>
      <c r="C3164" s="93" t="s">
        <v>287</v>
      </c>
      <c r="D3164" s="94" t="s">
        <v>211</v>
      </c>
      <c r="E3164" s="91" t="s">
        <v>69</v>
      </c>
      <c r="F3164" s="91">
        <v>37.69</v>
      </c>
      <c r="G3164" s="91">
        <v>35.22</v>
      </c>
      <c r="H3164" s="91">
        <v>36.79</v>
      </c>
      <c r="I3164" s="91">
        <v>37.5</v>
      </c>
      <c r="J3164" s="91">
        <v>38.130000000000003</v>
      </c>
      <c r="K3164" s="91">
        <v>39.1</v>
      </c>
      <c r="L3164" s="91">
        <v>40.18</v>
      </c>
      <c r="M3164" s="91">
        <v>41.34</v>
      </c>
      <c r="N3164" s="91">
        <v>42.57</v>
      </c>
      <c r="O3164" s="91">
        <v>44.48</v>
      </c>
      <c r="P3164" s="91">
        <v>46.01</v>
      </c>
      <c r="Q3164" s="91">
        <v>47.36</v>
      </c>
      <c r="R3164" s="91">
        <v>49.1</v>
      </c>
      <c r="S3164" s="91">
        <v>50.8</v>
      </c>
      <c r="T3164" s="91">
        <v>52.66</v>
      </c>
      <c r="U3164" s="91">
        <v>54.76</v>
      </c>
      <c r="V3164" s="91">
        <v>56.74</v>
      </c>
      <c r="W3164" s="91">
        <v>58.91</v>
      </c>
      <c r="X3164" s="91">
        <v>61.28</v>
      </c>
      <c r="Y3164" s="91">
        <v>63.52</v>
      </c>
      <c r="Z3164" s="91">
        <v>65.989999999999995</v>
      </c>
      <c r="AA3164" s="91">
        <v>68.260000000000005</v>
      </c>
      <c r="AB3164" s="91">
        <v>70.7</v>
      </c>
      <c r="AC3164" s="91">
        <v>73.040000000000006</v>
      </c>
      <c r="AD3164" s="91">
        <v>75.34</v>
      </c>
      <c r="AE3164" s="91">
        <v>77.680000000000007</v>
      </c>
      <c r="AF3164" s="91">
        <v>80.150000000000006</v>
      </c>
      <c r="AG3164" s="91">
        <v>82.46</v>
      </c>
      <c r="AH3164" s="91">
        <v>83</v>
      </c>
      <c r="AI3164" s="91">
        <v>82.91</v>
      </c>
      <c r="AJ3164" s="91">
        <v>82.7</v>
      </c>
      <c r="AK3164" s="91">
        <v>82.3</v>
      </c>
    </row>
    <row r="3165" spans="1:37" s="91" customFormat="1" x14ac:dyDescent="0.3">
      <c r="A3165" s="91" t="str">
        <f t="shared" si="76"/>
        <v>SDGbaseTRAv2_UrbAS_IRTv3QVAXaltrp-p</v>
      </c>
      <c r="B3165" s="92" t="s">
        <v>221</v>
      </c>
      <c r="C3165" s="93" t="s">
        <v>287</v>
      </c>
      <c r="D3165" s="94" t="s">
        <v>211</v>
      </c>
      <c r="E3165" s="91" t="s">
        <v>70</v>
      </c>
      <c r="F3165" s="91">
        <v>60.68</v>
      </c>
      <c r="G3165" s="91">
        <v>58.24</v>
      </c>
      <c r="H3165" s="91">
        <v>59.7</v>
      </c>
      <c r="I3165" s="91">
        <v>60.64</v>
      </c>
      <c r="J3165" s="91">
        <v>61.55</v>
      </c>
      <c r="K3165" s="91">
        <v>62.55</v>
      </c>
      <c r="L3165" s="91">
        <v>63.8</v>
      </c>
      <c r="M3165" s="91">
        <v>65.209999999999994</v>
      </c>
      <c r="N3165" s="91">
        <v>66.88</v>
      </c>
      <c r="O3165" s="91">
        <v>69.25</v>
      </c>
      <c r="P3165" s="91">
        <v>71.459999999999994</v>
      </c>
      <c r="Q3165" s="91">
        <v>73.47</v>
      </c>
      <c r="R3165" s="91">
        <v>75.91</v>
      </c>
      <c r="S3165" s="91">
        <v>78.38</v>
      </c>
      <c r="T3165" s="91">
        <v>81.06</v>
      </c>
      <c r="U3165" s="91">
        <v>84.21</v>
      </c>
      <c r="V3165" s="91">
        <v>87.1</v>
      </c>
      <c r="W3165" s="91">
        <v>90.12</v>
      </c>
      <c r="X3165" s="91">
        <v>93.35</v>
      </c>
      <c r="Y3165" s="91">
        <v>96.3</v>
      </c>
      <c r="Z3165" s="91">
        <v>99.43</v>
      </c>
      <c r="AA3165" s="91">
        <v>102.77</v>
      </c>
      <c r="AB3165" s="91">
        <v>106.24</v>
      </c>
      <c r="AC3165" s="91">
        <v>109.04</v>
      </c>
      <c r="AD3165" s="91">
        <v>111.68</v>
      </c>
      <c r="AE3165" s="91">
        <v>114.24</v>
      </c>
      <c r="AF3165" s="91">
        <v>116.89</v>
      </c>
      <c r="AG3165" s="91">
        <v>119.13</v>
      </c>
      <c r="AH3165" s="91">
        <v>118</v>
      </c>
      <c r="AI3165" s="91">
        <v>116.71</v>
      </c>
      <c r="AJ3165" s="91">
        <v>115.71</v>
      </c>
      <c r="AK3165" s="91">
        <v>114.48</v>
      </c>
    </row>
    <row r="3166" spans="1:37" s="91" customFormat="1" x14ac:dyDescent="0.3">
      <c r="A3166" s="91" t="str">
        <f t="shared" si="76"/>
        <v>SDGbaseTRAv2_UrbAS_IRTv3QVAXaltrp-f</v>
      </c>
      <c r="B3166" s="92" t="s">
        <v>221</v>
      </c>
      <c r="C3166" s="93" t="s">
        <v>287</v>
      </c>
      <c r="D3166" s="94" t="s">
        <v>211</v>
      </c>
      <c r="E3166" s="91" t="s">
        <v>71</v>
      </c>
      <c r="F3166" s="91">
        <v>247.43</v>
      </c>
      <c r="G3166" s="91">
        <v>233.99</v>
      </c>
      <c r="H3166" s="91">
        <v>239.62</v>
      </c>
      <c r="I3166" s="91">
        <v>247.93</v>
      </c>
      <c r="J3166" s="91">
        <v>258.57</v>
      </c>
      <c r="K3166" s="91">
        <v>267.44</v>
      </c>
      <c r="L3166" s="91">
        <v>277.39</v>
      </c>
      <c r="M3166" s="91">
        <v>288.16000000000003</v>
      </c>
      <c r="N3166" s="91">
        <v>301.45</v>
      </c>
      <c r="O3166" s="91">
        <v>317.95</v>
      </c>
      <c r="P3166" s="91">
        <v>336.26</v>
      </c>
      <c r="Q3166" s="91">
        <v>357.17</v>
      </c>
      <c r="R3166" s="91">
        <v>372.26</v>
      </c>
      <c r="S3166" s="91">
        <v>384.29</v>
      </c>
      <c r="T3166" s="91">
        <v>395.93</v>
      </c>
      <c r="U3166" s="91">
        <v>411.01</v>
      </c>
      <c r="V3166" s="91">
        <v>424.92</v>
      </c>
      <c r="W3166" s="91">
        <v>437.51</v>
      </c>
      <c r="X3166" s="91">
        <v>451.28</v>
      </c>
      <c r="Y3166" s="91">
        <v>465.31</v>
      </c>
      <c r="Z3166" s="91">
        <v>472.45</v>
      </c>
      <c r="AA3166" s="91">
        <v>478.23</v>
      </c>
      <c r="AB3166" s="91">
        <v>496.12</v>
      </c>
      <c r="AC3166" s="91">
        <v>512.47</v>
      </c>
      <c r="AD3166" s="91">
        <v>526.47</v>
      </c>
      <c r="AE3166" s="91">
        <v>539.26</v>
      </c>
      <c r="AF3166" s="91">
        <v>550.6</v>
      </c>
      <c r="AG3166" s="91">
        <v>577.49</v>
      </c>
      <c r="AH3166" s="91">
        <v>576.74</v>
      </c>
      <c r="AI3166" s="91">
        <v>575.86</v>
      </c>
      <c r="AJ3166" s="91">
        <v>576.41999999999996</v>
      </c>
      <c r="AK3166" s="91">
        <v>576.5</v>
      </c>
    </row>
    <row r="3167" spans="1:37" s="91" customFormat="1" x14ac:dyDescent="0.3">
      <c r="A3167" s="91" t="str">
        <f t="shared" si="76"/>
        <v>SDGbaseTRAv2_UrbAS_IRTv3QVAXaotrp-p</v>
      </c>
      <c r="B3167" s="92" t="s">
        <v>221</v>
      </c>
      <c r="C3167" s="93" t="s">
        <v>287</v>
      </c>
      <c r="D3167" s="94" t="s">
        <v>211</v>
      </c>
      <c r="E3167" s="91" t="s">
        <v>72</v>
      </c>
      <c r="F3167" s="91">
        <v>8.1</v>
      </c>
      <c r="G3167" s="91">
        <v>7.97</v>
      </c>
      <c r="H3167" s="91">
        <v>8.41</v>
      </c>
      <c r="I3167" s="91">
        <v>8.82</v>
      </c>
      <c r="J3167" s="91">
        <v>9.18</v>
      </c>
      <c r="K3167" s="91">
        <v>9.51</v>
      </c>
      <c r="L3167" s="91">
        <v>9.84</v>
      </c>
      <c r="M3167" s="91">
        <v>10.14</v>
      </c>
      <c r="N3167" s="91">
        <v>10.42</v>
      </c>
      <c r="O3167" s="91">
        <v>10.54</v>
      </c>
      <c r="P3167" s="91">
        <v>10.75</v>
      </c>
      <c r="Q3167" s="91">
        <v>10.95</v>
      </c>
      <c r="R3167" s="91">
        <v>11.23</v>
      </c>
      <c r="S3167" s="91">
        <v>11.51</v>
      </c>
      <c r="T3167" s="91">
        <v>11.8</v>
      </c>
      <c r="U3167" s="91">
        <v>12.12</v>
      </c>
      <c r="V3167" s="91">
        <v>12.42</v>
      </c>
      <c r="W3167" s="91">
        <v>12.72</v>
      </c>
      <c r="X3167" s="91">
        <v>13</v>
      </c>
      <c r="Y3167" s="91">
        <v>13.25</v>
      </c>
      <c r="Z3167" s="91">
        <v>13.35</v>
      </c>
      <c r="AA3167" s="91">
        <v>13.49</v>
      </c>
      <c r="AB3167" s="91">
        <v>13.73</v>
      </c>
      <c r="AC3167" s="91">
        <v>13.9</v>
      </c>
      <c r="AD3167" s="91">
        <v>14.06</v>
      </c>
      <c r="AE3167" s="91">
        <v>14.23</v>
      </c>
      <c r="AF3167" s="91">
        <v>14.43</v>
      </c>
      <c r="AG3167" s="91">
        <v>14.76</v>
      </c>
      <c r="AH3167" s="91">
        <v>14.64</v>
      </c>
      <c r="AI3167" s="91">
        <v>14.57</v>
      </c>
      <c r="AJ3167" s="91">
        <v>14.53</v>
      </c>
      <c r="AK3167" s="91">
        <v>14.49</v>
      </c>
    </row>
    <row r="3168" spans="1:37" s="91" customFormat="1" x14ac:dyDescent="0.3">
      <c r="A3168" s="91" t="str">
        <f t="shared" si="76"/>
        <v>SDGbaseTRAv2_UrbAS_IRTv3QVAXaotrp-f</v>
      </c>
      <c r="B3168" s="92" t="s">
        <v>221</v>
      </c>
      <c r="C3168" s="93" t="s">
        <v>287</v>
      </c>
      <c r="D3168" s="94" t="s">
        <v>211</v>
      </c>
      <c r="E3168" s="91" t="s">
        <v>73</v>
      </c>
      <c r="F3168" s="91">
        <v>7.29</v>
      </c>
      <c r="G3168" s="91">
        <v>6.95</v>
      </c>
      <c r="H3168" s="91">
        <v>7.23</v>
      </c>
      <c r="I3168" s="91">
        <v>7.43</v>
      </c>
      <c r="J3168" s="91">
        <v>7.61</v>
      </c>
      <c r="K3168" s="91">
        <v>7.77</v>
      </c>
      <c r="L3168" s="91">
        <v>7.94</v>
      </c>
      <c r="M3168" s="91">
        <v>8.1199999999999992</v>
      </c>
      <c r="N3168" s="91">
        <v>8.33</v>
      </c>
      <c r="O3168" s="91">
        <v>8.5399999999999991</v>
      </c>
      <c r="P3168" s="91">
        <v>8.7899999999999991</v>
      </c>
      <c r="Q3168" s="91">
        <v>9.06</v>
      </c>
      <c r="R3168" s="91">
        <v>9.34</v>
      </c>
      <c r="S3168" s="91">
        <v>9.57</v>
      </c>
      <c r="T3168" s="91">
        <v>9.81</v>
      </c>
      <c r="U3168" s="91">
        <v>10.130000000000001</v>
      </c>
      <c r="V3168" s="91">
        <v>10.44</v>
      </c>
      <c r="W3168" s="91">
        <v>10.7</v>
      </c>
      <c r="X3168" s="91">
        <v>10.97</v>
      </c>
      <c r="Y3168" s="91">
        <v>11.26</v>
      </c>
      <c r="Z3168" s="91">
        <v>11.5</v>
      </c>
      <c r="AA3168" s="91">
        <v>11.76</v>
      </c>
      <c r="AB3168" s="91">
        <v>12.07</v>
      </c>
      <c r="AC3168" s="91">
        <v>12.36</v>
      </c>
      <c r="AD3168" s="91">
        <v>12.64</v>
      </c>
      <c r="AE3168" s="91">
        <v>12.92</v>
      </c>
      <c r="AF3168" s="91">
        <v>13.19</v>
      </c>
      <c r="AG3168" s="91">
        <v>13.5</v>
      </c>
      <c r="AH3168" s="91">
        <v>13.41</v>
      </c>
      <c r="AI3168" s="91">
        <v>13.35</v>
      </c>
      <c r="AJ3168" s="91">
        <v>13.3</v>
      </c>
      <c r="AK3168" s="91">
        <v>13.25</v>
      </c>
    </row>
    <row r="3169" spans="1:37" s="91" customFormat="1" x14ac:dyDescent="0.3">
      <c r="A3169" s="91" t="str">
        <f t="shared" si="76"/>
        <v>SDGbaseTRAv2_UrbAS_IRTv3QVAXaprtr</v>
      </c>
      <c r="B3169" s="92" t="s">
        <v>221</v>
      </c>
      <c r="C3169" s="93" t="s">
        <v>287</v>
      </c>
      <c r="D3169" s="94" t="s">
        <v>211</v>
      </c>
      <c r="E3169" s="91" t="s">
        <v>74</v>
      </c>
      <c r="F3169" s="91">
        <v>0</v>
      </c>
      <c r="G3169" s="91">
        <v>0</v>
      </c>
      <c r="H3169" s="91">
        <v>0</v>
      </c>
      <c r="I3169" s="91">
        <v>0</v>
      </c>
      <c r="J3169" s="91">
        <v>0</v>
      </c>
      <c r="K3169" s="91">
        <v>0</v>
      </c>
      <c r="L3169" s="91">
        <v>0</v>
      </c>
      <c r="M3169" s="91">
        <v>0</v>
      </c>
      <c r="N3169" s="91">
        <v>0</v>
      </c>
      <c r="O3169" s="91">
        <v>0</v>
      </c>
      <c r="P3169" s="91">
        <v>0</v>
      </c>
      <c r="Q3169" s="91">
        <v>0</v>
      </c>
      <c r="R3169" s="91">
        <v>0</v>
      </c>
      <c r="S3169" s="91">
        <v>0</v>
      </c>
      <c r="T3169" s="91">
        <v>0</v>
      </c>
      <c r="U3169" s="91">
        <v>0</v>
      </c>
      <c r="V3169" s="91">
        <v>0</v>
      </c>
      <c r="W3169" s="91">
        <v>0</v>
      </c>
      <c r="X3169" s="91">
        <v>0</v>
      </c>
      <c r="Y3169" s="91">
        <v>0</v>
      </c>
      <c r="Z3169" s="91">
        <v>0</v>
      </c>
      <c r="AA3169" s="91">
        <v>0</v>
      </c>
      <c r="AB3169" s="91">
        <v>0</v>
      </c>
      <c r="AC3169" s="91">
        <v>0</v>
      </c>
      <c r="AD3169" s="91">
        <v>0</v>
      </c>
      <c r="AE3169" s="91">
        <v>0</v>
      </c>
      <c r="AF3169" s="91">
        <v>0</v>
      </c>
      <c r="AG3169" s="91">
        <v>0</v>
      </c>
      <c r="AH3169" s="91">
        <v>0</v>
      </c>
      <c r="AI3169" s="91">
        <v>0</v>
      </c>
      <c r="AJ3169" s="91">
        <v>0</v>
      </c>
      <c r="AK3169" s="91">
        <v>0</v>
      </c>
    </row>
    <row r="3170" spans="1:37" s="91" customFormat="1" x14ac:dyDescent="0.3">
      <c r="A3170" s="91" t="str">
        <f t="shared" si="76"/>
        <v>SDGbaseTRAv2_UrbAS_IRTv3QVAXatrps</v>
      </c>
      <c r="B3170" s="92" t="s">
        <v>221</v>
      </c>
      <c r="C3170" s="93" t="s">
        <v>287</v>
      </c>
      <c r="D3170" s="94" t="s">
        <v>211</v>
      </c>
      <c r="E3170" s="91" t="s">
        <v>75</v>
      </c>
      <c r="F3170" s="91">
        <v>54.94</v>
      </c>
      <c r="G3170" s="91">
        <v>50.45</v>
      </c>
      <c r="H3170" s="91">
        <v>51.67</v>
      </c>
      <c r="I3170" s="91">
        <v>52.33</v>
      </c>
      <c r="J3170" s="91">
        <v>52.94</v>
      </c>
      <c r="K3170" s="91">
        <v>53.84</v>
      </c>
      <c r="L3170" s="91">
        <v>54.83</v>
      </c>
      <c r="M3170" s="91">
        <v>55.68</v>
      </c>
      <c r="N3170" s="91">
        <v>56.6</v>
      </c>
      <c r="O3170" s="91">
        <v>57.91</v>
      </c>
      <c r="P3170" s="91">
        <v>58.91</v>
      </c>
      <c r="Q3170" s="91">
        <v>59.68</v>
      </c>
      <c r="R3170" s="91">
        <v>60.97</v>
      </c>
      <c r="S3170" s="91">
        <v>62.48</v>
      </c>
      <c r="T3170" s="91">
        <v>64.05</v>
      </c>
      <c r="U3170" s="91">
        <v>65.849999999999994</v>
      </c>
      <c r="V3170" s="91">
        <v>67.510000000000005</v>
      </c>
      <c r="W3170" s="91">
        <v>69.400000000000006</v>
      </c>
      <c r="X3170" s="91">
        <v>71.239999999999995</v>
      </c>
      <c r="Y3170" s="91">
        <v>73.06</v>
      </c>
      <c r="Z3170" s="91">
        <v>74.680000000000007</v>
      </c>
      <c r="AA3170" s="91">
        <v>76.2</v>
      </c>
      <c r="AB3170" s="91">
        <v>79.37</v>
      </c>
      <c r="AC3170" s="91">
        <v>82.51</v>
      </c>
      <c r="AD3170" s="91">
        <v>85.67</v>
      </c>
      <c r="AE3170" s="91">
        <v>88.92</v>
      </c>
      <c r="AF3170" s="91">
        <v>92.28</v>
      </c>
      <c r="AG3170" s="91">
        <v>95.65</v>
      </c>
      <c r="AH3170" s="91">
        <v>96.96</v>
      </c>
      <c r="AI3170" s="91">
        <v>97.89</v>
      </c>
      <c r="AJ3170" s="91">
        <v>98.76</v>
      </c>
      <c r="AK3170" s="91">
        <v>99.48</v>
      </c>
    </row>
    <row r="3171" spans="1:37" s="91" customFormat="1" x14ac:dyDescent="0.3">
      <c r="A3171" s="91" t="str">
        <f t="shared" si="76"/>
        <v>SDGbaseTRAv2_UrbAS_IRTv3QVAXacomm</v>
      </c>
      <c r="B3171" s="92" t="s">
        <v>221</v>
      </c>
      <c r="C3171" s="93" t="s">
        <v>287</v>
      </c>
      <c r="D3171" s="94" t="s">
        <v>211</v>
      </c>
      <c r="E3171" s="91" t="s">
        <v>76</v>
      </c>
      <c r="F3171" s="91">
        <v>84.05</v>
      </c>
      <c r="G3171" s="91">
        <v>79.650000000000006</v>
      </c>
      <c r="H3171" s="91">
        <v>82.09</v>
      </c>
      <c r="I3171" s="91">
        <v>83.33</v>
      </c>
      <c r="J3171" s="91">
        <v>84.53</v>
      </c>
      <c r="K3171" s="91">
        <v>86.29</v>
      </c>
      <c r="L3171" s="91">
        <v>88.36</v>
      </c>
      <c r="M3171" s="91">
        <v>90.67</v>
      </c>
      <c r="N3171" s="91">
        <v>93.14</v>
      </c>
      <c r="O3171" s="91">
        <v>96.36</v>
      </c>
      <c r="P3171" s="91">
        <v>99.19</v>
      </c>
      <c r="Q3171" s="91">
        <v>101.86</v>
      </c>
      <c r="R3171" s="91">
        <v>105.16</v>
      </c>
      <c r="S3171" s="91">
        <v>108.49</v>
      </c>
      <c r="T3171" s="91">
        <v>112.12</v>
      </c>
      <c r="U3171" s="91">
        <v>116.22</v>
      </c>
      <c r="V3171" s="91">
        <v>120.2</v>
      </c>
      <c r="W3171" s="91">
        <v>124.48</v>
      </c>
      <c r="X3171" s="91">
        <v>129.05000000000001</v>
      </c>
      <c r="Y3171" s="91">
        <v>133.44999999999999</v>
      </c>
      <c r="Z3171" s="91">
        <v>137.59</v>
      </c>
      <c r="AA3171" s="91">
        <v>141.54</v>
      </c>
      <c r="AB3171" s="91">
        <v>145.72999999999999</v>
      </c>
      <c r="AC3171" s="91">
        <v>149.85</v>
      </c>
      <c r="AD3171" s="91">
        <v>154.09</v>
      </c>
      <c r="AE3171" s="91">
        <v>158.51</v>
      </c>
      <c r="AF3171" s="91">
        <v>163.15</v>
      </c>
      <c r="AG3171" s="91">
        <v>168.22</v>
      </c>
      <c r="AH3171" s="91">
        <v>168.67</v>
      </c>
      <c r="AI3171" s="91">
        <v>168.29</v>
      </c>
      <c r="AJ3171" s="91">
        <v>167.92</v>
      </c>
      <c r="AK3171" s="91">
        <v>167.27</v>
      </c>
    </row>
    <row r="3172" spans="1:37" s="91" customFormat="1" x14ac:dyDescent="0.3">
      <c r="A3172" s="91" t="str">
        <f t="shared" si="76"/>
        <v>SDGbaseTRAv2_UrbAS_IRTv3QVAXafsrv</v>
      </c>
      <c r="B3172" s="92" t="s">
        <v>221</v>
      </c>
      <c r="C3172" s="93" t="s">
        <v>287</v>
      </c>
      <c r="D3172" s="94" t="s">
        <v>211</v>
      </c>
      <c r="E3172" s="91" t="s">
        <v>77</v>
      </c>
      <c r="F3172" s="91">
        <v>413.44</v>
      </c>
      <c r="G3172" s="91">
        <v>391.16</v>
      </c>
      <c r="H3172" s="91">
        <v>404.61</v>
      </c>
      <c r="I3172" s="91">
        <v>410.75</v>
      </c>
      <c r="J3172" s="91">
        <v>416.75</v>
      </c>
      <c r="K3172" s="91">
        <v>425.71</v>
      </c>
      <c r="L3172" s="91">
        <v>435.84</v>
      </c>
      <c r="M3172" s="91">
        <v>446.76</v>
      </c>
      <c r="N3172" s="91">
        <v>458.73</v>
      </c>
      <c r="O3172" s="91">
        <v>475.2</v>
      </c>
      <c r="P3172" s="91">
        <v>489.36</v>
      </c>
      <c r="Q3172" s="91">
        <v>502.64</v>
      </c>
      <c r="R3172" s="91">
        <v>519.6</v>
      </c>
      <c r="S3172" s="91">
        <v>536.62</v>
      </c>
      <c r="T3172" s="91">
        <v>555.29</v>
      </c>
      <c r="U3172" s="91">
        <v>576.34</v>
      </c>
      <c r="V3172" s="91">
        <v>596.78</v>
      </c>
      <c r="W3172" s="91">
        <v>619.13</v>
      </c>
      <c r="X3172" s="91">
        <v>643.57000000000005</v>
      </c>
      <c r="Y3172" s="91">
        <v>667.44</v>
      </c>
      <c r="Z3172" s="91">
        <v>693.74</v>
      </c>
      <c r="AA3172" s="91">
        <v>717.62</v>
      </c>
      <c r="AB3172" s="91">
        <v>742.13</v>
      </c>
      <c r="AC3172" s="91">
        <v>767.31</v>
      </c>
      <c r="AD3172" s="91">
        <v>792.79</v>
      </c>
      <c r="AE3172" s="91">
        <v>818.95</v>
      </c>
      <c r="AF3172" s="91">
        <v>845.89</v>
      </c>
      <c r="AG3172" s="91">
        <v>870.95</v>
      </c>
      <c r="AH3172" s="91">
        <v>882.2</v>
      </c>
      <c r="AI3172" s="91">
        <v>887.19</v>
      </c>
      <c r="AJ3172" s="91">
        <v>889.69</v>
      </c>
      <c r="AK3172" s="91">
        <v>889.8</v>
      </c>
    </row>
    <row r="3173" spans="1:37" s="91" customFormat="1" x14ac:dyDescent="0.3">
      <c r="A3173" s="91" t="str">
        <f t="shared" si="76"/>
        <v>SDGbaseTRAv2_UrbAS_IRTv3QVAXabsrv</v>
      </c>
      <c r="B3173" s="92" t="s">
        <v>221</v>
      </c>
      <c r="C3173" s="93" t="s">
        <v>287</v>
      </c>
      <c r="D3173" s="94" t="s">
        <v>211</v>
      </c>
      <c r="E3173" s="91" t="s">
        <v>78</v>
      </c>
      <c r="F3173" s="91">
        <v>367.48</v>
      </c>
      <c r="G3173" s="91">
        <v>348.3</v>
      </c>
      <c r="H3173" s="91">
        <v>359.12</v>
      </c>
      <c r="I3173" s="91">
        <v>364.68</v>
      </c>
      <c r="J3173" s="91">
        <v>370.07</v>
      </c>
      <c r="K3173" s="91">
        <v>377.93</v>
      </c>
      <c r="L3173" s="91">
        <v>386.99</v>
      </c>
      <c r="M3173" s="91">
        <v>396.86</v>
      </c>
      <c r="N3173" s="91">
        <v>407.54</v>
      </c>
      <c r="O3173" s="91">
        <v>421.07</v>
      </c>
      <c r="P3173" s="91">
        <v>433.37</v>
      </c>
      <c r="Q3173" s="91">
        <v>445.09</v>
      </c>
      <c r="R3173" s="91">
        <v>459.94</v>
      </c>
      <c r="S3173" s="91">
        <v>474.7</v>
      </c>
      <c r="T3173" s="91">
        <v>490.75</v>
      </c>
      <c r="U3173" s="91">
        <v>508.83</v>
      </c>
      <c r="V3173" s="91">
        <v>526.45000000000005</v>
      </c>
      <c r="W3173" s="91">
        <v>545.34</v>
      </c>
      <c r="X3173" s="91">
        <v>565.48</v>
      </c>
      <c r="Y3173" s="91">
        <v>584.84</v>
      </c>
      <c r="Z3173" s="91">
        <v>603.16999999999996</v>
      </c>
      <c r="AA3173" s="91">
        <v>620.42999999999995</v>
      </c>
      <c r="AB3173" s="91">
        <v>640.4</v>
      </c>
      <c r="AC3173" s="91">
        <v>659.54</v>
      </c>
      <c r="AD3173" s="91">
        <v>678.54</v>
      </c>
      <c r="AE3173" s="91">
        <v>698.09</v>
      </c>
      <c r="AF3173" s="91">
        <v>718.55</v>
      </c>
      <c r="AG3173" s="91">
        <v>741.16</v>
      </c>
      <c r="AH3173" s="91">
        <v>745.14</v>
      </c>
      <c r="AI3173" s="91">
        <v>745.21</v>
      </c>
      <c r="AJ3173" s="91">
        <v>744.56</v>
      </c>
      <c r="AK3173" s="91">
        <v>742.46</v>
      </c>
    </row>
    <row r="3174" spans="1:37" s="91" customFormat="1" x14ac:dyDescent="0.3">
      <c r="A3174" s="91" t="str">
        <f t="shared" si="76"/>
        <v>SDGbaseTRAv2_UrbAS_IRTv3QVAXagsrv</v>
      </c>
      <c r="B3174" s="92" t="s">
        <v>221</v>
      </c>
      <c r="C3174" s="93" t="s">
        <v>287</v>
      </c>
      <c r="D3174" s="94" t="s">
        <v>211</v>
      </c>
      <c r="E3174" s="91" t="s">
        <v>79</v>
      </c>
      <c r="F3174" s="91">
        <v>789.44</v>
      </c>
      <c r="G3174" s="91">
        <v>739.16</v>
      </c>
      <c r="H3174" s="91">
        <v>760.52</v>
      </c>
      <c r="I3174" s="91">
        <v>775.54</v>
      </c>
      <c r="J3174" s="91">
        <v>789.54</v>
      </c>
      <c r="K3174" s="91">
        <v>804.52</v>
      </c>
      <c r="L3174" s="91">
        <v>820.61</v>
      </c>
      <c r="M3174" s="91">
        <v>837.16</v>
      </c>
      <c r="N3174" s="91">
        <v>856.08</v>
      </c>
      <c r="O3174" s="91">
        <v>883.59</v>
      </c>
      <c r="P3174" s="91">
        <v>908.19</v>
      </c>
      <c r="Q3174" s="91">
        <v>932.34</v>
      </c>
      <c r="R3174" s="91">
        <v>955.35</v>
      </c>
      <c r="S3174" s="91">
        <v>978.75</v>
      </c>
      <c r="T3174" s="91">
        <v>1002.79</v>
      </c>
      <c r="U3174" s="91">
        <v>1027.4100000000001</v>
      </c>
      <c r="V3174" s="91">
        <v>1052.56</v>
      </c>
      <c r="W3174" s="91">
        <v>1078.54</v>
      </c>
      <c r="X3174" s="91">
        <v>1105.3</v>
      </c>
      <c r="Y3174" s="91">
        <v>1132.52</v>
      </c>
      <c r="Z3174" s="91">
        <v>1160.26</v>
      </c>
      <c r="AA3174" s="91">
        <v>1188.1199999999999</v>
      </c>
      <c r="AB3174" s="91">
        <v>1217.07</v>
      </c>
      <c r="AC3174" s="91">
        <v>1246.81</v>
      </c>
      <c r="AD3174" s="91">
        <v>1277.1099999999999</v>
      </c>
      <c r="AE3174" s="91">
        <v>1308.1099999999999</v>
      </c>
      <c r="AF3174" s="91">
        <v>1339.88</v>
      </c>
      <c r="AG3174" s="91">
        <v>1372.74</v>
      </c>
      <c r="AH3174" s="91">
        <v>1405.12</v>
      </c>
      <c r="AI3174" s="91">
        <v>1437.33</v>
      </c>
      <c r="AJ3174" s="91">
        <v>1469.78</v>
      </c>
      <c r="AK3174" s="91">
        <v>1502.66</v>
      </c>
    </row>
    <row r="3175" spans="1:37" s="91" customFormat="1" x14ac:dyDescent="0.3">
      <c r="A3175" s="91" t="str">
        <f t="shared" si="76"/>
        <v>SDGbaseTRAv2_UrbAS_IRTv3QVAXaosrv</v>
      </c>
      <c r="B3175" s="92" t="s">
        <v>221</v>
      </c>
      <c r="C3175" s="93" t="s">
        <v>287</v>
      </c>
      <c r="D3175" s="94" t="s">
        <v>211</v>
      </c>
      <c r="E3175" s="91" t="s">
        <v>80</v>
      </c>
      <c r="F3175" s="91">
        <v>475.08</v>
      </c>
      <c r="G3175" s="91">
        <v>430.06</v>
      </c>
      <c r="H3175" s="91">
        <v>447.36</v>
      </c>
      <c r="I3175" s="91">
        <v>456.96</v>
      </c>
      <c r="J3175" s="91">
        <v>465.89</v>
      </c>
      <c r="K3175" s="91">
        <v>476.63</v>
      </c>
      <c r="L3175" s="91">
        <v>488.79</v>
      </c>
      <c r="M3175" s="91">
        <v>501.72</v>
      </c>
      <c r="N3175" s="91">
        <v>515.66999999999996</v>
      </c>
      <c r="O3175" s="91">
        <v>532.94000000000005</v>
      </c>
      <c r="P3175" s="91">
        <v>548.97</v>
      </c>
      <c r="Q3175" s="91">
        <v>564.26</v>
      </c>
      <c r="R3175" s="91">
        <v>583.04999999999995</v>
      </c>
      <c r="S3175" s="91">
        <v>601.66</v>
      </c>
      <c r="T3175" s="91">
        <v>621.92999999999995</v>
      </c>
      <c r="U3175" s="91">
        <v>645.15</v>
      </c>
      <c r="V3175" s="91">
        <v>667.48</v>
      </c>
      <c r="W3175" s="91">
        <v>691.41</v>
      </c>
      <c r="X3175" s="91">
        <v>717.22</v>
      </c>
      <c r="Y3175" s="91">
        <v>742.01</v>
      </c>
      <c r="Z3175" s="91">
        <v>766.56</v>
      </c>
      <c r="AA3175" s="91">
        <v>789.82</v>
      </c>
      <c r="AB3175" s="91">
        <v>815.49</v>
      </c>
      <c r="AC3175" s="91">
        <v>840.29</v>
      </c>
      <c r="AD3175" s="91">
        <v>865.11</v>
      </c>
      <c r="AE3175" s="91">
        <v>890.61</v>
      </c>
      <c r="AF3175" s="91">
        <v>916.98</v>
      </c>
      <c r="AG3175" s="91">
        <v>944.48</v>
      </c>
      <c r="AH3175" s="91">
        <v>947.96</v>
      </c>
      <c r="AI3175" s="91">
        <v>946.76</v>
      </c>
      <c r="AJ3175" s="91">
        <v>944.76</v>
      </c>
      <c r="AK3175" s="91">
        <v>940.93</v>
      </c>
    </row>
    <row r="3176" spans="1:37" s="91" customFormat="1" x14ac:dyDescent="0.3">
      <c r="A3176" s="91" t="str">
        <f t="shared" si="76"/>
        <v>SDGbaseTRAv2_UrbAS_IRTv3PVAXaawhe</v>
      </c>
      <c r="B3176" s="92" t="s">
        <v>221</v>
      </c>
      <c r="C3176" s="93" t="s">
        <v>287</v>
      </c>
      <c r="D3176" s="94" t="s">
        <v>212</v>
      </c>
      <c r="E3176" s="91" t="s">
        <v>4</v>
      </c>
      <c r="F3176" s="91">
        <v>1</v>
      </c>
      <c r="G3176" s="91">
        <v>0.94</v>
      </c>
      <c r="H3176" s="91">
        <v>0.95</v>
      </c>
      <c r="I3176" s="91">
        <v>0.96</v>
      </c>
      <c r="J3176" s="91">
        <v>0.98</v>
      </c>
      <c r="K3176" s="91">
        <v>0.98</v>
      </c>
      <c r="L3176" s="91">
        <v>0.98</v>
      </c>
      <c r="M3176" s="91">
        <v>0.98</v>
      </c>
      <c r="N3176" s="91">
        <v>0.97</v>
      </c>
      <c r="O3176" s="91">
        <v>1</v>
      </c>
      <c r="P3176" s="91">
        <v>0.99</v>
      </c>
      <c r="Q3176" s="91">
        <v>0.98</v>
      </c>
      <c r="R3176" s="91">
        <v>0.99</v>
      </c>
      <c r="S3176" s="91">
        <v>0.99</v>
      </c>
      <c r="T3176" s="91">
        <v>0.99</v>
      </c>
      <c r="U3176" s="91">
        <v>1</v>
      </c>
      <c r="V3176" s="91">
        <v>1</v>
      </c>
      <c r="W3176" s="91">
        <v>1</v>
      </c>
      <c r="X3176" s="91">
        <v>1</v>
      </c>
      <c r="Y3176" s="91">
        <v>1</v>
      </c>
      <c r="Z3176" s="91">
        <v>0.99</v>
      </c>
      <c r="AA3176" s="91">
        <v>0.98</v>
      </c>
      <c r="AB3176" s="91">
        <v>1</v>
      </c>
      <c r="AC3176" s="91">
        <v>1</v>
      </c>
      <c r="AD3176" s="91">
        <v>1</v>
      </c>
      <c r="AE3176" s="91">
        <v>1</v>
      </c>
      <c r="AF3176" s="91">
        <v>1.01</v>
      </c>
      <c r="AG3176" s="91">
        <v>1.02</v>
      </c>
      <c r="AH3176" s="91">
        <v>1</v>
      </c>
      <c r="AI3176" s="91">
        <v>0.98</v>
      </c>
      <c r="AJ3176" s="91">
        <v>0.98</v>
      </c>
      <c r="AK3176" s="91">
        <v>0.97</v>
      </c>
    </row>
    <row r="3177" spans="1:37" s="91" customFormat="1" x14ac:dyDescent="0.3">
      <c r="A3177" s="91" t="str">
        <f t="shared" si="76"/>
        <v>SDGbaseTRAv2_UrbAS_IRTv3PVAXaamai</v>
      </c>
      <c r="B3177" s="92" t="s">
        <v>221</v>
      </c>
      <c r="C3177" s="93" t="s">
        <v>287</v>
      </c>
      <c r="D3177" s="94" t="s">
        <v>212</v>
      </c>
      <c r="E3177" s="91" t="s">
        <v>5</v>
      </c>
      <c r="F3177" s="91">
        <v>1</v>
      </c>
      <c r="G3177" s="91">
        <v>0.95</v>
      </c>
      <c r="H3177" s="91">
        <v>0.97</v>
      </c>
      <c r="I3177" s="91">
        <v>0.99</v>
      </c>
      <c r="J3177" s="91">
        <v>1.02</v>
      </c>
      <c r="K3177" s="91">
        <v>1.02</v>
      </c>
      <c r="L3177" s="91">
        <v>1.02</v>
      </c>
      <c r="M3177" s="91">
        <v>1.02</v>
      </c>
      <c r="N3177" s="91">
        <v>1.01</v>
      </c>
      <c r="O3177" s="91">
        <v>1.06</v>
      </c>
      <c r="P3177" s="91">
        <v>1.05</v>
      </c>
      <c r="Q3177" s="91">
        <v>1.03</v>
      </c>
      <c r="R3177" s="91">
        <v>1.04</v>
      </c>
      <c r="S3177" s="91">
        <v>1.04</v>
      </c>
      <c r="T3177" s="91">
        <v>1.03</v>
      </c>
      <c r="U3177" s="91">
        <v>1.04</v>
      </c>
      <c r="V3177" s="91">
        <v>1.03</v>
      </c>
      <c r="W3177" s="91">
        <v>1.03</v>
      </c>
      <c r="X3177" s="91">
        <v>1.03</v>
      </c>
      <c r="Y3177" s="91">
        <v>1.03</v>
      </c>
      <c r="Z3177" s="91">
        <v>1.02</v>
      </c>
      <c r="AA3177" s="91">
        <v>1.02</v>
      </c>
      <c r="AB3177" s="91">
        <v>1.04</v>
      </c>
      <c r="AC3177" s="91">
        <v>1.03</v>
      </c>
      <c r="AD3177" s="91">
        <v>1.03</v>
      </c>
      <c r="AE3177" s="91">
        <v>1.03</v>
      </c>
      <c r="AF3177" s="91">
        <v>1.03</v>
      </c>
      <c r="AG3177" s="91">
        <v>1.03</v>
      </c>
      <c r="AH3177" s="91">
        <v>0.99</v>
      </c>
      <c r="AI3177" s="91">
        <v>0.96</v>
      </c>
      <c r="AJ3177" s="91">
        <v>0.94</v>
      </c>
      <c r="AK3177" s="91">
        <v>0.92</v>
      </c>
    </row>
    <row r="3178" spans="1:37" s="91" customFormat="1" x14ac:dyDescent="0.3">
      <c r="A3178" s="91" t="str">
        <f t="shared" si="76"/>
        <v>SDGbaseTRAv2_UrbAS_IRTv3PVAXaaoce</v>
      </c>
      <c r="B3178" s="92" t="s">
        <v>221</v>
      </c>
      <c r="C3178" s="93" t="s">
        <v>287</v>
      </c>
      <c r="D3178" s="94" t="s">
        <v>212</v>
      </c>
      <c r="E3178" s="91" t="s">
        <v>6</v>
      </c>
      <c r="F3178" s="91">
        <v>1</v>
      </c>
      <c r="G3178" s="91">
        <v>0.93</v>
      </c>
      <c r="H3178" s="91">
        <v>0.95</v>
      </c>
      <c r="I3178" s="91">
        <v>0.98</v>
      </c>
      <c r="J3178" s="91">
        <v>1.01</v>
      </c>
      <c r="K3178" s="91">
        <v>1.02</v>
      </c>
      <c r="L3178" s="91">
        <v>1.04</v>
      </c>
      <c r="M3178" s="91">
        <v>1.04</v>
      </c>
      <c r="N3178" s="91">
        <v>1.04</v>
      </c>
      <c r="O3178" s="91">
        <v>1.0900000000000001</v>
      </c>
      <c r="P3178" s="91">
        <v>1.0900000000000001</v>
      </c>
      <c r="Q3178" s="91">
        <v>1.08</v>
      </c>
      <c r="R3178" s="91">
        <v>1.0900000000000001</v>
      </c>
      <c r="S3178" s="91">
        <v>1.1000000000000001</v>
      </c>
      <c r="T3178" s="91">
        <v>1.1000000000000001</v>
      </c>
      <c r="U3178" s="91">
        <v>1.1100000000000001</v>
      </c>
      <c r="V3178" s="91">
        <v>1.1100000000000001</v>
      </c>
      <c r="W3178" s="91">
        <v>1.1100000000000001</v>
      </c>
      <c r="X3178" s="91">
        <v>1.1200000000000001</v>
      </c>
      <c r="Y3178" s="91">
        <v>1.1200000000000001</v>
      </c>
      <c r="Z3178" s="91">
        <v>1.1200000000000001</v>
      </c>
      <c r="AA3178" s="91">
        <v>1.1200000000000001</v>
      </c>
      <c r="AB3178" s="91">
        <v>1.1499999999999999</v>
      </c>
      <c r="AC3178" s="91">
        <v>1.1499999999999999</v>
      </c>
      <c r="AD3178" s="91">
        <v>1.1499999999999999</v>
      </c>
      <c r="AE3178" s="91">
        <v>1.1499999999999999</v>
      </c>
      <c r="AF3178" s="91">
        <v>1.1599999999999999</v>
      </c>
      <c r="AG3178" s="91">
        <v>1.17</v>
      </c>
      <c r="AH3178" s="91">
        <v>1.1299999999999999</v>
      </c>
      <c r="AI3178" s="91">
        <v>1.1000000000000001</v>
      </c>
      <c r="AJ3178" s="91">
        <v>1.08</v>
      </c>
      <c r="AK3178" s="91">
        <v>1.05</v>
      </c>
    </row>
    <row r="3179" spans="1:37" s="91" customFormat="1" x14ac:dyDescent="0.3">
      <c r="A3179" s="91" t="str">
        <f t="shared" si="76"/>
        <v>SDGbaseTRAv2_UrbAS_IRTv3PVAXaaveg</v>
      </c>
      <c r="B3179" s="92" t="s">
        <v>221</v>
      </c>
      <c r="C3179" s="93" t="s">
        <v>287</v>
      </c>
      <c r="D3179" s="94" t="s">
        <v>212</v>
      </c>
      <c r="E3179" s="91" t="s">
        <v>7</v>
      </c>
      <c r="F3179" s="91">
        <v>1</v>
      </c>
      <c r="G3179" s="91">
        <v>1</v>
      </c>
      <c r="H3179" s="91">
        <v>0.99</v>
      </c>
      <c r="I3179" s="91">
        <v>0.99</v>
      </c>
      <c r="J3179" s="91">
        <v>0.99</v>
      </c>
      <c r="K3179" s="91">
        <v>0.99</v>
      </c>
      <c r="L3179" s="91">
        <v>0.99</v>
      </c>
      <c r="M3179" s="91">
        <v>0.99</v>
      </c>
      <c r="N3179" s="91">
        <v>0.99</v>
      </c>
      <c r="O3179" s="91">
        <v>0.98</v>
      </c>
      <c r="P3179" s="91">
        <v>0.98</v>
      </c>
      <c r="Q3179" s="91">
        <v>0.98</v>
      </c>
      <c r="R3179" s="91">
        <v>0.98</v>
      </c>
      <c r="S3179" s="91">
        <v>0.99</v>
      </c>
      <c r="T3179" s="91">
        <v>0.99</v>
      </c>
      <c r="U3179" s="91">
        <v>0.99</v>
      </c>
      <c r="V3179" s="91">
        <v>1</v>
      </c>
      <c r="W3179" s="91">
        <v>1</v>
      </c>
      <c r="X3179" s="91">
        <v>1</v>
      </c>
      <c r="Y3179" s="91">
        <v>1</v>
      </c>
      <c r="Z3179" s="91">
        <v>0.98</v>
      </c>
      <c r="AA3179" s="91">
        <v>0.97</v>
      </c>
      <c r="AB3179" s="91">
        <v>0.99</v>
      </c>
      <c r="AC3179" s="91">
        <v>0.99</v>
      </c>
      <c r="AD3179" s="91">
        <v>0.99</v>
      </c>
      <c r="AE3179" s="91">
        <v>0.99</v>
      </c>
      <c r="AF3179" s="91">
        <v>0.99</v>
      </c>
      <c r="AG3179" s="91">
        <v>1.01</v>
      </c>
      <c r="AH3179" s="91">
        <v>0.98</v>
      </c>
      <c r="AI3179" s="91">
        <v>0.97</v>
      </c>
      <c r="AJ3179" s="91">
        <v>0.96</v>
      </c>
      <c r="AK3179" s="91">
        <v>0.96</v>
      </c>
    </row>
    <row r="3180" spans="1:37" s="91" customFormat="1" x14ac:dyDescent="0.3">
      <c r="A3180" s="91" t="str">
        <f t="shared" si="76"/>
        <v>SDGbaseTRAv2_UrbAS_IRTv3PVAXaaofr</v>
      </c>
      <c r="B3180" s="92" t="s">
        <v>221</v>
      </c>
      <c r="C3180" s="93" t="s">
        <v>287</v>
      </c>
      <c r="D3180" s="94" t="s">
        <v>212</v>
      </c>
      <c r="E3180" s="91" t="s">
        <v>8</v>
      </c>
      <c r="F3180" s="91">
        <v>1</v>
      </c>
      <c r="G3180" s="91">
        <v>1.01</v>
      </c>
      <c r="H3180" s="91">
        <v>1</v>
      </c>
      <c r="I3180" s="91">
        <v>1</v>
      </c>
      <c r="J3180" s="91">
        <v>1</v>
      </c>
      <c r="K3180" s="91">
        <v>0.99</v>
      </c>
      <c r="L3180" s="91">
        <v>0.99</v>
      </c>
      <c r="M3180" s="91">
        <v>0.99</v>
      </c>
      <c r="N3180" s="91">
        <v>0.99</v>
      </c>
      <c r="O3180" s="91">
        <v>1.01</v>
      </c>
      <c r="P3180" s="91">
        <v>1</v>
      </c>
      <c r="Q3180" s="91">
        <v>1</v>
      </c>
      <c r="R3180" s="91">
        <v>1</v>
      </c>
      <c r="S3180" s="91">
        <v>1</v>
      </c>
      <c r="T3180" s="91">
        <v>1</v>
      </c>
      <c r="U3180" s="91">
        <v>1</v>
      </c>
      <c r="V3180" s="91">
        <v>1.01</v>
      </c>
      <c r="W3180" s="91">
        <v>1.01</v>
      </c>
      <c r="X3180" s="91">
        <v>1.01</v>
      </c>
      <c r="Y3180" s="91">
        <v>1</v>
      </c>
      <c r="Z3180" s="91">
        <v>0.98</v>
      </c>
      <c r="AA3180" s="91">
        <v>0.98</v>
      </c>
      <c r="AB3180" s="91">
        <v>0.99</v>
      </c>
      <c r="AC3180" s="91">
        <v>0.99</v>
      </c>
      <c r="AD3180" s="91">
        <v>0.99</v>
      </c>
      <c r="AE3180" s="91">
        <v>0.99</v>
      </c>
      <c r="AF3180" s="91">
        <v>0.99</v>
      </c>
      <c r="AG3180" s="91">
        <v>1.01</v>
      </c>
      <c r="AH3180" s="91">
        <v>0.99</v>
      </c>
      <c r="AI3180" s="91">
        <v>0.97</v>
      </c>
      <c r="AJ3180" s="91">
        <v>0.96</v>
      </c>
      <c r="AK3180" s="91">
        <v>0.95</v>
      </c>
    </row>
    <row r="3181" spans="1:37" s="91" customFormat="1" x14ac:dyDescent="0.3">
      <c r="A3181" s="91" t="str">
        <f t="shared" si="76"/>
        <v>SDGbaseTRAv2_UrbAS_IRTv3PVAXaagra</v>
      </c>
      <c r="B3181" s="92" t="s">
        <v>221</v>
      </c>
      <c r="C3181" s="93" t="s">
        <v>287</v>
      </c>
      <c r="D3181" s="94" t="s">
        <v>212</v>
      </c>
      <c r="E3181" s="91" t="s">
        <v>9</v>
      </c>
      <c r="F3181" s="91">
        <v>1</v>
      </c>
      <c r="G3181" s="91">
        <v>1.03</v>
      </c>
      <c r="H3181" s="91">
        <v>1.03</v>
      </c>
      <c r="I3181" s="91">
        <v>1.02</v>
      </c>
      <c r="J3181" s="91">
        <v>1.02</v>
      </c>
      <c r="K3181" s="91">
        <v>1.02</v>
      </c>
      <c r="L3181" s="91">
        <v>1.02</v>
      </c>
      <c r="M3181" s="91">
        <v>1.03</v>
      </c>
      <c r="N3181" s="91">
        <v>1.03</v>
      </c>
      <c r="O3181" s="91">
        <v>1.05</v>
      </c>
      <c r="P3181" s="91">
        <v>1.05</v>
      </c>
      <c r="Q3181" s="91">
        <v>1.04</v>
      </c>
      <c r="R3181" s="91">
        <v>1.04</v>
      </c>
      <c r="S3181" s="91">
        <v>1.05</v>
      </c>
      <c r="T3181" s="91">
        <v>1.05</v>
      </c>
      <c r="U3181" s="91">
        <v>1.05</v>
      </c>
      <c r="V3181" s="91">
        <v>1.05</v>
      </c>
      <c r="W3181" s="91">
        <v>1.06</v>
      </c>
      <c r="X3181" s="91">
        <v>1.06</v>
      </c>
      <c r="Y3181" s="91">
        <v>1.06</v>
      </c>
      <c r="Z3181" s="91">
        <v>1.05</v>
      </c>
      <c r="AA3181" s="91">
        <v>1.04</v>
      </c>
      <c r="AB3181" s="91">
        <v>1.05</v>
      </c>
      <c r="AC3181" s="91">
        <v>1.05</v>
      </c>
      <c r="AD3181" s="91">
        <v>1.05</v>
      </c>
      <c r="AE3181" s="91">
        <v>1.05</v>
      </c>
      <c r="AF3181" s="91">
        <v>1.05</v>
      </c>
      <c r="AG3181" s="91">
        <v>1.06</v>
      </c>
      <c r="AH3181" s="91">
        <v>1.03</v>
      </c>
      <c r="AI3181" s="91">
        <v>1.01</v>
      </c>
      <c r="AJ3181" s="91">
        <v>1</v>
      </c>
      <c r="AK3181" s="91">
        <v>0.98</v>
      </c>
    </row>
    <row r="3182" spans="1:37" s="91" customFormat="1" x14ac:dyDescent="0.3">
      <c r="A3182" s="91" t="str">
        <f t="shared" si="76"/>
        <v>SDGbaseTRAv2_UrbAS_IRTv3PVAXaaoil</v>
      </c>
      <c r="B3182" s="92" t="s">
        <v>221</v>
      </c>
      <c r="C3182" s="93" t="s">
        <v>287</v>
      </c>
      <c r="D3182" s="94" t="s">
        <v>212</v>
      </c>
      <c r="E3182" s="91" t="s">
        <v>10</v>
      </c>
      <c r="F3182" s="91">
        <v>1</v>
      </c>
      <c r="G3182" s="91">
        <v>0.92</v>
      </c>
      <c r="H3182" s="91">
        <v>0.93</v>
      </c>
      <c r="I3182" s="91">
        <v>0.96</v>
      </c>
      <c r="J3182" s="91">
        <v>0.99</v>
      </c>
      <c r="K3182" s="91">
        <v>1</v>
      </c>
      <c r="L3182" s="91">
        <v>1.01</v>
      </c>
      <c r="M3182" s="91">
        <v>1</v>
      </c>
      <c r="N3182" s="91">
        <v>1</v>
      </c>
      <c r="O3182" s="91">
        <v>1.02</v>
      </c>
      <c r="P3182" s="91">
        <v>1.01</v>
      </c>
      <c r="Q3182" s="91">
        <v>1.01</v>
      </c>
      <c r="R3182" s="91">
        <v>1.03</v>
      </c>
      <c r="S3182" s="91">
        <v>1.04</v>
      </c>
      <c r="T3182" s="91">
        <v>1.05</v>
      </c>
      <c r="U3182" s="91">
        <v>1.06</v>
      </c>
      <c r="V3182" s="91">
        <v>1.06</v>
      </c>
      <c r="W3182" s="91">
        <v>1.07</v>
      </c>
      <c r="X3182" s="91">
        <v>1.08</v>
      </c>
      <c r="Y3182" s="91">
        <v>1.08</v>
      </c>
      <c r="Z3182" s="91">
        <v>1.07</v>
      </c>
      <c r="AA3182" s="91">
        <v>1.07</v>
      </c>
      <c r="AB3182" s="91">
        <v>1.0900000000000001</v>
      </c>
      <c r="AC3182" s="91">
        <v>1.1000000000000001</v>
      </c>
      <c r="AD3182" s="91">
        <v>1.1000000000000001</v>
      </c>
      <c r="AE3182" s="91">
        <v>1.1000000000000001</v>
      </c>
      <c r="AF3182" s="91">
        <v>1.1100000000000001</v>
      </c>
      <c r="AG3182" s="91">
        <v>1.1399999999999999</v>
      </c>
      <c r="AH3182" s="91">
        <v>1.1100000000000001</v>
      </c>
      <c r="AI3182" s="91">
        <v>1.0900000000000001</v>
      </c>
      <c r="AJ3182" s="91">
        <v>1.08</v>
      </c>
      <c r="AK3182" s="91">
        <v>1.06</v>
      </c>
    </row>
    <row r="3183" spans="1:37" s="91" customFormat="1" x14ac:dyDescent="0.3">
      <c r="A3183" s="91" t="str">
        <f t="shared" si="76"/>
        <v>SDGbaseTRAv2_UrbAS_IRTv3PVAXaatub</v>
      </c>
      <c r="B3183" s="92" t="s">
        <v>221</v>
      </c>
      <c r="C3183" s="93" t="s">
        <v>287</v>
      </c>
      <c r="D3183" s="94" t="s">
        <v>212</v>
      </c>
      <c r="E3183" s="91" t="s">
        <v>11</v>
      </c>
      <c r="F3183" s="91">
        <v>1</v>
      </c>
      <c r="G3183" s="91">
        <v>0.98</v>
      </c>
      <c r="H3183" s="91">
        <v>0.97</v>
      </c>
      <c r="I3183" s="91">
        <v>0.97</v>
      </c>
      <c r="J3183" s="91">
        <v>0.98</v>
      </c>
      <c r="K3183" s="91">
        <v>0.97</v>
      </c>
      <c r="L3183" s="91">
        <v>0.97</v>
      </c>
      <c r="M3183" s="91">
        <v>0.97</v>
      </c>
      <c r="N3183" s="91">
        <v>0.97</v>
      </c>
      <c r="O3183" s="91">
        <v>0.97</v>
      </c>
      <c r="P3183" s="91">
        <v>0.96</v>
      </c>
      <c r="Q3183" s="91">
        <v>0.96</v>
      </c>
      <c r="R3183" s="91">
        <v>0.97</v>
      </c>
      <c r="S3183" s="91">
        <v>0.97</v>
      </c>
      <c r="T3183" s="91">
        <v>0.98</v>
      </c>
      <c r="U3183" s="91">
        <v>0.98</v>
      </c>
      <c r="V3183" s="91">
        <v>0.98</v>
      </c>
      <c r="W3183" s="91">
        <v>0.98</v>
      </c>
      <c r="X3183" s="91">
        <v>0.98</v>
      </c>
      <c r="Y3183" s="91">
        <v>0.98</v>
      </c>
      <c r="Z3183" s="91">
        <v>0.96</v>
      </c>
      <c r="AA3183" s="91">
        <v>0.95</v>
      </c>
      <c r="AB3183" s="91">
        <v>0.97</v>
      </c>
      <c r="AC3183" s="91">
        <v>0.97</v>
      </c>
      <c r="AD3183" s="91">
        <v>0.97</v>
      </c>
      <c r="AE3183" s="91">
        <v>0.97</v>
      </c>
      <c r="AF3183" s="91">
        <v>0.97</v>
      </c>
      <c r="AG3183" s="91">
        <v>0.99</v>
      </c>
      <c r="AH3183" s="91">
        <v>0.97</v>
      </c>
      <c r="AI3183" s="91">
        <v>0.95</v>
      </c>
      <c r="AJ3183" s="91">
        <v>0.94</v>
      </c>
      <c r="AK3183" s="91">
        <v>0.94</v>
      </c>
    </row>
    <row r="3184" spans="1:37" s="91" customFormat="1" x14ac:dyDescent="0.3">
      <c r="A3184" s="91" t="str">
        <f t="shared" ref="A3184:A3247" si="77">_xlfn.CONCAT(C3184,D3184,E3184)</f>
        <v>SDGbaseTRAv2_UrbAS_IRTv3PVAXaapul</v>
      </c>
      <c r="B3184" s="92" t="s">
        <v>221</v>
      </c>
      <c r="C3184" s="93" t="s">
        <v>287</v>
      </c>
      <c r="D3184" s="94" t="s">
        <v>212</v>
      </c>
      <c r="E3184" s="91" t="s">
        <v>12</v>
      </c>
      <c r="F3184" s="91">
        <v>1</v>
      </c>
      <c r="G3184" s="91">
        <v>0.95</v>
      </c>
      <c r="H3184" s="91">
        <v>0.94</v>
      </c>
      <c r="I3184" s="91">
        <v>0.95</v>
      </c>
      <c r="J3184" s="91">
        <v>0.97</v>
      </c>
      <c r="K3184" s="91">
        <v>0.97</v>
      </c>
      <c r="L3184" s="91">
        <v>0.97</v>
      </c>
      <c r="M3184" s="91">
        <v>0.96</v>
      </c>
      <c r="N3184" s="91">
        <v>0.95</v>
      </c>
      <c r="O3184" s="91">
        <v>0.94</v>
      </c>
      <c r="P3184" s="91">
        <v>0.93</v>
      </c>
      <c r="Q3184" s="91">
        <v>0.93</v>
      </c>
      <c r="R3184" s="91">
        <v>0.94</v>
      </c>
      <c r="S3184" s="91">
        <v>0.95</v>
      </c>
      <c r="T3184" s="91">
        <v>0.95</v>
      </c>
      <c r="U3184" s="91">
        <v>0.95</v>
      </c>
      <c r="V3184" s="91">
        <v>0.95</v>
      </c>
      <c r="W3184" s="91">
        <v>0.95</v>
      </c>
      <c r="X3184" s="91">
        <v>0.95</v>
      </c>
      <c r="Y3184" s="91">
        <v>0.96</v>
      </c>
      <c r="Z3184" s="91">
        <v>0.94</v>
      </c>
      <c r="AA3184" s="91">
        <v>0.93</v>
      </c>
      <c r="AB3184" s="91">
        <v>0.95</v>
      </c>
      <c r="AC3184" s="91">
        <v>0.95</v>
      </c>
      <c r="AD3184" s="91">
        <v>0.95</v>
      </c>
      <c r="AE3184" s="91">
        <v>0.95</v>
      </c>
      <c r="AF3184" s="91">
        <v>0.96</v>
      </c>
      <c r="AG3184" s="91">
        <v>0.98</v>
      </c>
      <c r="AH3184" s="91">
        <v>0.96</v>
      </c>
      <c r="AI3184" s="91">
        <v>0.96</v>
      </c>
      <c r="AJ3184" s="91">
        <v>0.96</v>
      </c>
      <c r="AK3184" s="91">
        <v>0.96</v>
      </c>
    </row>
    <row r="3185" spans="1:37" s="91" customFormat="1" x14ac:dyDescent="0.3">
      <c r="A3185" s="91" t="str">
        <f t="shared" si="77"/>
        <v>SDGbaseTRAv2_UrbAS_IRTv3PVAXaasug</v>
      </c>
      <c r="B3185" s="92" t="s">
        <v>221</v>
      </c>
      <c r="C3185" s="93" t="s">
        <v>287</v>
      </c>
      <c r="D3185" s="94" t="s">
        <v>212</v>
      </c>
      <c r="E3185" s="91" t="s">
        <v>13</v>
      </c>
      <c r="F3185" s="91">
        <v>1</v>
      </c>
      <c r="G3185" s="91">
        <v>0.98</v>
      </c>
      <c r="H3185" s="91">
        <v>0.97</v>
      </c>
      <c r="I3185" s="91">
        <v>0.97</v>
      </c>
      <c r="J3185" s="91">
        <v>0.98</v>
      </c>
      <c r="K3185" s="91">
        <v>0.98</v>
      </c>
      <c r="L3185" s="91">
        <v>0.98</v>
      </c>
      <c r="M3185" s="91">
        <v>0.97</v>
      </c>
      <c r="N3185" s="91">
        <v>0.97</v>
      </c>
      <c r="O3185" s="91">
        <v>0.98</v>
      </c>
      <c r="P3185" s="91">
        <v>0.97</v>
      </c>
      <c r="Q3185" s="91">
        <v>0.96</v>
      </c>
      <c r="R3185" s="91">
        <v>0.96</v>
      </c>
      <c r="S3185" s="91">
        <v>0.96</v>
      </c>
      <c r="T3185" s="91">
        <v>0.97</v>
      </c>
      <c r="U3185" s="91">
        <v>0.97</v>
      </c>
      <c r="V3185" s="91">
        <v>0.97</v>
      </c>
      <c r="W3185" s="91">
        <v>0.97</v>
      </c>
      <c r="X3185" s="91">
        <v>0.97</v>
      </c>
      <c r="Y3185" s="91">
        <v>0.97</v>
      </c>
      <c r="Z3185" s="91">
        <v>0.96</v>
      </c>
      <c r="AA3185" s="91">
        <v>0.95</v>
      </c>
      <c r="AB3185" s="91">
        <v>0.96</v>
      </c>
      <c r="AC3185" s="91">
        <v>0.95</v>
      </c>
      <c r="AD3185" s="91">
        <v>0.95</v>
      </c>
      <c r="AE3185" s="91">
        <v>0.95</v>
      </c>
      <c r="AF3185" s="91">
        <v>0.95</v>
      </c>
      <c r="AG3185" s="91">
        <v>0.96</v>
      </c>
      <c r="AH3185" s="91">
        <v>0.95</v>
      </c>
      <c r="AI3185" s="91">
        <v>0.94</v>
      </c>
      <c r="AJ3185" s="91">
        <v>0.94</v>
      </c>
      <c r="AK3185" s="91">
        <v>0.93</v>
      </c>
    </row>
    <row r="3186" spans="1:37" s="91" customFormat="1" x14ac:dyDescent="0.3">
      <c r="A3186" s="91" t="str">
        <f t="shared" si="77"/>
        <v>SDGbaseTRAv2_UrbAS_IRTv3PVAXaaoth</v>
      </c>
      <c r="B3186" s="92" t="s">
        <v>221</v>
      </c>
      <c r="C3186" s="93" t="s">
        <v>287</v>
      </c>
      <c r="D3186" s="94" t="s">
        <v>212</v>
      </c>
      <c r="E3186" s="91" t="s">
        <v>14</v>
      </c>
      <c r="F3186" s="91">
        <v>1</v>
      </c>
      <c r="G3186" s="91">
        <v>0.93</v>
      </c>
      <c r="H3186" s="91">
        <v>0.96</v>
      </c>
      <c r="I3186" s="91">
        <v>0.97</v>
      </c>
      <c r="J3186" s="91">
        <v>0.99</v>
      </c>
      <c r="K3186" s="91">
        <v>1.01</v>
      </c>
      <c r="L3186" s="91">
        <v>1.03</v>
      </c>
      <c r="M3186" s="91">
        <v>1.05</v>
      </c>
      <c r="N3186" s="91">
        <v>1.07</v>
      </c>
      <c r="O3186" s="91">
        <v>1.1499999999999999</v>
      </c>
      <c r="P3186" s="91">
        <v>1.18</v>
      </c>
      <c r="Q3186" s="91">
        <v>1.18</v>
      </c>
      <c r="R3186" s="91">
        <v>1.2</v>
      </c>
      <c r="S3186" s="91">
        <v>1.22</v>
      </c>
      <c r="T3186" s="91">
        <v>1.24</v>
      </c>
      <c r="U3186" s="91">
        <v>1.27</v>
      </c>
      <c r="V3186" s="91">
        <v>1.29</v>
      </c>
      <c r="W3186" s="91">
        <v>1.32</v>
      </c>
      <c r="X3186" s="91">
        <v>1.36</v>
      </c>
      <c r="Y3186" s="91">
        <v>1.39</v>
      </c>
      <c r="Z3186" s="91">
        <v>1.4</v>
      </c>
      <c r="AA3186" s="91">
        <v>1.41</v>
      </c>
      <c r="AB3186" s="91">
        <v>1.45</v>
      </c>
      <c r="AC3186" s="91">
        <v>1.47</v>
      </c>
      <c r="AD3186" s="91">
        <v>1.49</v>
      </c>
      <c r="AE3186" s="91">
        <v>1.5</v>
      </c>
      <c r="AF3186" s="91">
        <v>1.52</v>
      </c>
      <c r="AG3186" s="91">
        <v>1.57</v>
      </c>
      <c r="AH3186" s="91">
        <v>1.53</v>
      </c>
      <c r="AI3186" s="91">
        <v>1.48</v>
      </c>
      <c r="AJ3186" s="91">
        <v>1.43</v>
      </c>
      <c r="AK3186" s="91">
        <v>1.37</v>
      </c>
    </row>
    <row r="3187" spans="1:37" s="91" customFormat="1" x14ac:dyDescent="0.3">
      <c r="A3187" s="91" t="str">
        <f t="shared" si="77"/>
        <v>SDGbaseTRAv2_UrbAS_IRTv3PVAXalani</v>
      </c>
      <c r="B3187" s="92" t="s">
        <v>221</v>
      </c>
      <c r="C3187" s="93" t="s">
        <v>287</v>
      </c>
      <c r="D3187" s="94" t="s">
        <v>212</v>
      </c>
      <c r="E3187" s="91" t="s">
        <v>15</v>
      </c>
      <c r="F3187" s="91">
        <v>1</v>
      </c>
      <c r="G3187" s="91">
        <v>0.8</v>
      </c>
      <c r="H3187" s="91">
        <v>0.85</v>
      </c>
      <c r="I3187" s="91">
        <v>0.87</v>
      </c>
      <c r="J3187" s="91">
        <v>0.88</v>
      </c>
      <c r="K3187" s="91">
        <v>0.89</v>
      </c>
      <c r="L3187" s="91">
        <v>0.89</v>
      </c>
      <c r="M3187" s="91">
        <v>0.89</v>
      </c>
      <c r="N3187" s="91">
        <v>0.89</v>
      </c>
      <c r="O3187" s="91">
        <v>0.94</v>
      </c>
      <c r="P3187" s="91">
        <v>0.93</v>
      </c>
      <c r="Q3187" s="91">
        <v>0.91</v>
      </c>
      <c r="R3187" s="91">
        <v>0.92</v>
      </c>
      <c r="S3187" s="91">
        <v>0.92</v>
      </c>
      <c r="T3187" s="91">
        <v>0.92</v>
      </c>
      <c r="U3187" s="91">
        <v>0.92</v>
      </c>
      <c r="V3187" s="91">
        <v>0.92</v>
      </c>
      <c r="W3187" s="91">
        <v>0.93</v>
      </c>
      <c r="X3187" s="91">
        <v>0.93</v>
      </c>
      <c r="Y3187" s="91">
        <v>0.93</v>
      </c>
      <c r="Z3187" s="91">
        <v>0.93</v>
      </c>
      <c r="AA3187" s="91">
        <v>0.91</v>
      </c>
      <c r="AB3187" s="91">
        <v>0.92</v>
      </c>
      <c r="AC3187" s="91">
        <v>0.92</v>
      </c>
      <c r="AD3187" s="91">
        <v>0.91</v>
      </c>
      <c r="AE3187" s="91">
        <v>0.91</v>
      </c>
      <c r="AF3187" s="91">
        <v>0.91</v>
      </c>
      <c r="AG3187" s="91">
        <v>0.92</v>
      </c>
      <c r="AH3187" s="91">
        <v>0.95</v>
      </c>
      <c r="AI3187" s="91">
        <v>0.97</v>
      </c>
      <c r="AJ3187" s="91">
        <v>0.98</v>
      </c>
      <c r="AK3187" s="91">
        <v>0.98</v>
      </c>
    </row>
    <row r="3188" spans="1:37" s="91" customFormat="1" x14ac:dyDescent="0.3">
      <c r="A3188" s="91" t="str">
        <f t="shared" si="77"/>
        <v>SDGbaseTRAv2_UrbAS_IRTv3PVAXafore</v>
      </c>
      <c r="B3188" s="92" t="s">
        <v>221</v>
      </c>
      <c r="C3188" s="93" t="s">
        <v>287</v>
      </c>
      <c r="D3188" s="94" t="s">
        <v>212</v>
      </c>
      <c r="E3188" s="91" t="s">
        <v>16</v>
      </c>
      <c r="F3188" s="91">
        <v>1</v>
      </c>
      <c r="G3188" s="91">
        <v>0.96</v>
      </c>
      <c r="H3188" s="91">
        <v>0.95</v>
      </c>
      <c r="I3188" s="91">
        <v>0.96</v>
      </c>
      <c r="J3188" s="91">
        <v>0.96</v>
      </c>
      <c r="K3188" s="91">
        <v>0.96</v>
      </c>
      <c r="L3188" s="91">
        <v>0.95</v>
      </c>
      <c r="M3188" s="91">
        <v>0.95</v>
      </c>
      <c r="N3188" s="91">
        <v>0.95</v>
      </c>
      <c r="O3188" s="91">
        <v>0.96</v>
      </c>
      <c r="P3188" s="91">
        <v>0.96</v>
      </c>
      <c r="Q3188" s="91">
        <v>0.95</v>
      </c>
      <c r="R3188" s="91">
        <v>0.95</v>
      </c>
      <c r="S3188" s="91">
        <v>0.95</v>
      </c>
      <c r="T3188" s="91">
        <v>0.95</v>
      </c>
      <c r="U3188" s="91">
        <v>0.96</v>
      </c>
      <c r="V3188" s="91">
        <v>0.96</v>
      </c>
      <c r="W3188" s="91">
        <v>0.97</v>
      </c>
      <c r="X3188" s="91">
        <v>0.97</v>
      </c>
      <c r="Y3188" s="91">
        <v>0.98</v>
      </c>
      <c r="Z3188" s="91">
        <v>0.96</v>
      </c>
      <c r="AA3188" s="91">
        <v>0.95</v>
      </c>
      <c r="AB3188" s="91">
        <v>0.96</v>
      </c>
      <c r="AC3188" s="91">
        <v>0.96</v>
      </c>
      <c r="AD3188" s="91">
        <v>0.96</v>
      </c>
      <c r="AE3188" s="91">
        <v>0.95</v>
      </c>
      <c r="AF3188" s="91">
        <v>0.95</v>
      </c>
      <c r="AG3188" s="91">
        <v>0.97</v>
      </c>
      <c r="AH3188" s="91">
        <v>0.96</v>
      </c>
      <c r="AI3188" s="91">
        <v>0.95</v>
      </c>
      <c r="AJ3188" s="91">
        <v>0.95</v>
      </c>
      <c r="AK3188" s="91">
        <v>0.94</v>
      </c>
    </row>
    <row r="3189" spans="1:37" s="91" customFormat="1" x14ac:dyDescent="0.3">
      <c r="A3189" s="91" t="str">
        <f t="shared" si="77"/>
        <v>SDGbaseTRAv2_UrbAS_IRTv3PVAXafish</v>
      </c>
      <c r="B3189" s="92" t="s">
        <v>221</v>
      </c>
      <c r="C3189" s="93" t="s">
        <v>287</v>
      </c>
      <c r="D3189" s="94" t="s">
        <v>212</v>
      </c>
      <c r="E3189" s="91" t="s">
        <v>17</v>
      </c>
      <c r="F3189" s="91">
        <v>1</v>
      </c>
      <c r="G3189" s="91">
        <v>0.93</v>
      </c>
      <c r="H3189" s="91">
        <v>0.94</v>
      </c>
      <c r="I3189" s="91">
        <v>0.92</v>
      </c>
      <c r="J3189" s="91">
        <v>0.92</v>
      </c>
      <c r="K3189" s="91">
        <v>0.92</v>
      </c>
      <c r="L3189" s="91">
        <v>0.92</v>
      </c>
      <c r="M3189" s="91">
        <v>0.92</v>
      </c>
      <c r="N3189" s="91">
        <v>0.92</v>
      </c>
      <c r="O3189" s="91">
        <v>0.96</v>
      </c>
      <c r="P3189" s="91">
        <v>0.95</v>
      </c>
      <c r="Q3189" s="91">
        <v>0.94</v>
      </c>
      <c r="R3189" s="91">
        <v>0.94</v>
      </c>
      <c r="S3189" s="91">
        <v>0.94</v>
      </c>
      <c r="T3189" s="91">
        <v>0.94</v>
      </c>
      <c r="U3189" s="91">
        <v>0.94</v>
      </c>
      <c r="V3189" s="91">
        <v>0.94</v>
      </c>
      <c r="W3189" s="91">
        <v>0.94</v>
      </c>
      <c r="X3189" s="91">
        <v>0.95</v>
      </c>
      <c r="Y3189" s="91">
        <v>0.95</v>
      </c>
      <c r="Z3189" s="91">
        <v>0.95</v>
      </c>
      <c r="AA3189" s="91">
        <v>0.95</v>
      </c>
      <c r="AB3189" s="91">
        <v>0.95</v>
      </c>
      <c r="AC3189" s="91">
        <v>0.95</v>
      </c>
      <c r="AD3189" s="91">
        <v>0.95</v>
      </c>
      <c r="AE3189" s="91">
        <v>0.94</v>
      </c>
      <c r="AF3189" s="91">
        <v>0.94</v>
      </c>
      <c r="AG3189" s="91">
        <v>0.94</v>
      </c>
      <c r="AH3189" s="91">
        <v>0.95</v>
      </c>
      <c r="AI3189" s="91">
        <v>0.95</v>
      </c>
      <c r="AJ3189" s="91">
        <v>0.96</v>
      </c>
      <c r="AK3189" s="91">
        <v>0.96</v>
      </c>
    </row>
    <row r="3190" spans="1:37" s="91" customFormat="1" x14ac:dyDescent="0.3">
      <c r="A3190" s="91" t="str">
        <f t="shared" si="77"/>
        <v>SDGbaseTRAv2_UrbAS_IRTv3PVAXacoal</v>
      </c>
      <c r="B3190" s="92" t="s">
        <v>221</v>
      </c>
      <c r="C3190" s="93" t="s">
        <v>287</v>
      </c>
      <c r="D3190" s="94" t="s">
        <v>212</v>
      </c>
      <c r="E3190" s="91" t="s">
        <v>18</v>
      </c>
      <c r="F3190" s="91">
        <v>1</v>
      </c>
      <c r="G3190" s="91">
        <v>1.03</v>
      </c>
      <c r="H3190" s="91">
        <v>1.05</v>
      </c>
      <c r="I3190" s="91">
        <v>1.04</v>
      </c>
      <c r="J3190" s="91">
        <v>1.05</v>
      </c>
      <c r="K3190" s="91">
        <v>1.04</v>
      </c>
      <c r="L3190" s="91">
        <v>1.05</v>
      </c>
      <c r="M3190" s="91">
        <v>1.06</v>
      </c>
      <c r="N3190" s="91">
        <v>1.07</v>
      </c>
      <c r="O3190" s="91">
        <v>1.1200000000000001</v>
      </c>
      <c r="P3190" s="91">
        <v>1.1299999999999999</v>
      </c>
      <c r="Q3190" s="91">
        <v>1.1399999999999999</v>
      </c>
      <c r="R3190" s="91">
        <v>1.1399999999999999</v>
      </c>
      <c r="S3190" s="91">
        <v>1.1499999999999999</v>
      </c>
      <c r="T3190" s="91">
        <v>1.1599999999999999</v>
      </c>
      <c r="U3190" s="91">
        <v>1.1599999999999999</v>
      </c>
      <c r="V3190" s="91">
        <v>1.1599999999999999</v>
      </c>
      <c r="W3190" s="91">
        <v>1.17</v>
      </c>
      <c r="X3190" s="91">
        <v>1.18</v>
      </c>
      <c r="Y3190" s="91">
        <v>1.19</v>
      </c>
      <c r="Z3190" s="91">
        <v>1.2</v>
      </c>
      <c r="AA3190" s="91">
        <v>1.22</v>
      </c>
      <c r="AB3190" s="91">
        <v>1.23</v>
      </c>
      <c r="AC3190" s="91">
        <v>1.25</v>
      </c>
      <c r="AD3190" s="91">
        <v>1.26</v>
      </c>
      <c r="AE3190" s="91">
        <v>1.28</v>
      </c>
      <c r="AF3190" s="91">
        <v>1.3</v>
      </c>
      <c r="AG3190" s="91">
        <v>1.33</v>
      </c>
      <c r="AH3190" s="91">
        <v>1.37</v>
      </c>
      <c r="AI3190" s="91">
        <v>1.41</v>
      </c>
      <c r="AJ3190" s="91">
        <v>1.49</v>
      </c>
      <c r="AK3190" s="91">
        <v>1.66</v>
      </c>
    </row>
    <row r="3191" spans="1:37" s="91" customFormat="1" x14ac:dyDescent="0.3">
      <c r="A3191" s="91" t="str">
        <f t="shared" si="77"/>
        <v>SDGbaseTRAv2_UrbAS_IRTv3PVAXagold</v>
      </c>
      <c r="B3191" s="92" t="s">
        <v>221</v>
      </c>
      <c r="C3191" s="93" t="s">
        <v>287</v>
      </c>
      <c r="D3191" s="94" t="s">
        <v>212</v>
      </c>
      <c r="E3191" s="91" t="s">
        <v>19</v>
      </c>
      <c r="F3191" s="91">
        <v>1</v>
      </c>
      <c r="G3191" s="91">
        <v>0.98</v>
      </c>
      <c r="H3191" s="91">
        <v>1</v>
      </c>
      <c r="I3191" s="91">
        <v>1</v>
      </c>
      <c r="J3191" s="91">
        <v>1.01</v>
      </c>
      <c r="K3191" s="91">
        <v>1.02</v>
      </c>
      <c r="L3191" s="91">
        <v>1.03</v>
      </c>
      <c r="M3191" s="91">
        <v>1.06</v>
      </c>
      <c r="N3191" s="91">
        <v>1.0900000000000001</v>
      </c>
      <c r="O3191" s="91">
        <v>1.17</v>
      </c>
      <c r="P3191" s="91">
        <v>1.2</v>
      </c>
      <c r="Q3191" s="91">
        <v>1.21</v>
      </c>
      <c r="R3191" s="91">
        <v>1.22</v>
      </c>
      <c r="S3191" s="91">
        <v>1.23</v>
      </c>
      <c r="T3191" s="91">
        <v>1.24</v>
      </c>
      <c r="U3191" s="91">
        <v>1.26</v>
      </c>
      <c r="V3191" s="91">
        <v>1.27</v>
      </c>
      <c r="W3191" s="91">
        <v>1.28</v>
      </c>
      <c r="X3191" s="91">
        <v>1.3</v>
      </c>
      <c r="Y3191" s="91">
        <v>1.31</v>
      </c>
      <c r="Z3191" s="91">
        <v>1.33</v>
      </c>
      <c r="AA3191" s="91">
        <v>1.34</v>
      </c>
      <c r="AB3191" s="91">
        <v>1.36</v>
      </c>
      <c r="AC3191" s="91">
        <v>1.37</v>
      </c>
      <c r="AD3191" s="91">
        <v>1.37</v>
      </c>
      <c r="AE3191" s="91">
        <v>1.38</v>
      </c>
      <c r="AF3191" s="91">
        <v>1.39</v>
      </c>
      <c r="AG3191" s="91">
        <v>1.34</v>
      </c>
      <c r="AH3191" s="91">
        <v>1.28</v>
      </c>
      <c r="AI3191" s="91">
        <v>1.2</v>
      </c>
      <c r="AJ3191" s="91">
        <v>1.1200000000000001</v>
      </c>
      <c r="AK3191" s="91">
        <v>1.04</v>
      </c>
    </row>
    <row r="3192" spans="1:37" s="91" customFormat="1" x14ac:dyDescent="0.3">
      <c r="A3192" s="91" t="str">
        <f t="shared" si="77"/>
        <v>SDGbaseTRAv2_UrbAS_IRTv3PVAXangas</v>
      </c>
      <c r="B3192" s="92" t="s">
        <v>221</v>
      </c>
      <c r="C3192" s="93" t="s">
        <v>287</v>
      </c>
      <c r="D3192" s="94" t="s">
        <v>212</v>
      </c>
      <c r="E3192" s="91" t="s">
        <v>20</v>
      </c>
      <c r="F3192" s="91">
        <v>1</v>
      </c>
      <c r="G3192" s="91">
        <v>1.05</v>
      </c>
      <c r="H3192" s="91">
        <v>1.06</v>
      </c>
      <c r="I3192" s="91">
        <v>1.05</v>
      </c>
      <c r="J3192" s="91">
        <v>1.05</v>
      </c>
      <c r="K3192" s="91">
        <v>1.06</v>
      </c>
      <c r="L3192" s="91">
        <v>1.07</v>
      </c>
      <c r="M3192" s="91">
        <v>1.08</v>
      </c>
      <c r="N3192" s="91">
        <v>1.0900000000000001</v>
      </c>
      <c r="O3192" s="91">
        <v>1.1599999999999999</v>
      </c>
      <c r="P3192" s="91">
        <v>1.18</v>
      </c>
      <c r="Q3192" s="91">
        <v>1.18</v>
      </c>
      <c r="R3192" s="91">
        <v>1.19</v>
      </c>
      <c r="S3192" s="91">
        <v>1.19</v>
      </c>
      <c r="T3192" s="91">
        <v>1.2</v>
      </c>
      <c r="U3192" s="91">
        <v>1.2</v>
      </c>
      <c r="V3192" s="91">
        <v>1.2</v>
      </c>
      <c r="W3192" s="91">
        <v>1.21</v>
      </c>
      <c r="X3192" s="91">
        <v>1.22</v>
      </c>
      <c r="Y3192" s="91">
        <v>1.22</v>
      </c>
      <c r="Z3192" s="91">
        <v>1.21</v>
      </c>
      <c r="AA3192" s="91">
        <v>1.21</v>
      </c>
      <c r="AB3192" s="91">
        <v>1.22</v>
      </c>
      <c r="AC3192" s="91">
        <v>1.23</v>
      </c>
      <c r="AD3192" s="91">
        <v>1.23</v>
      </c>
      <c r="AE3192" s="91">
        <v>1.23</v>
      </c>
      <c r="AF3192" s="91">
        <v>1.23</v>
      </c>
      <c r="AG3192" s="91">
        <v>1.23</v>
      </c>
      <c r="AH3192" s="91">
        <v>1.22</v>
      </c>
      <c r="AI3192" s="91">
        <v>1.19</v>
      </c>
      <c r="AJ3192" s="91">
        <v>1.17</v>
      </c>
      <c r="AK3192" s="91">
        <v>1.1499999999999999</v>
      </c>
    </row>
    <row r="3193" spans="1:37" s="91" customFormat="1" x14ac:dyDescent="0.3">
      <c r="A3193" s="91" t="str">
        <f t="shared" si="77"/>
        <v>SDGbaseTRAv2_UrbAS_IRTv3PVAXapgm</v>
      </c>
      <c r="B3193" s="92" t="s">
        <v>221</v>
      </c>
      <c r="C3193" s="93" t="s">
        <v>287</v>
      </c>
      <c r="D3193" s="94" t="s">
        <v>212</v>
      </c>
      <c r="E3193" s="91" t="s">
        <v>21</v>
      </c>
      <c r="F3193" s="91">
        <v>1</v>
      </c>
      <c r="G3193" s="91">
        <v>0.69</v>
      </c>
      <c r="H3193" s="91">
        <v>0.83</v>
      </c>
      <c r="I3193" s="91">
        <v>0.95</v>
      </c>
      <c r="J3193" s="91">
        <v>1.04</v>
      </c>
      <c r="K3193" s="91">
        <v>1.08</v>
      </c>
      <c r="L3193" s="91">
        <v>1.08</v>
      </c>
      <c r="M3193" s="91">
        <v>1</v>
      </c>
      <c r="N3193" s="91">
        <v>0.97</v>
      </c>
      <c r="O3193" s="91">
        <v>0.94</v>
      </c>
      <c r="P3193" s="91">
        <v>0.93</v>
      </c>
      <c r="Q3193" s="91">
        <v>0.93</v>
      </c>
      <c r="R3193" s="91">
        <v>0.96</v>
      </c>
      <c r="S3193" s="91">
        <v>0.98</v>
      </c>
      <c r="T3193" s="91">
        <v>0.99</v>
      </c>
      <c r="U3193" s="91">
        <v>0.99</v>
      </c>
      <c r="V3193" s="91">
        <v>1</v>
      </c>
      <c r="W3193" s="91">
        <v>1</v>
      </c>
      <c r="X3193" s="91">
        <v>1</v>
      </c>
      <c r="Y3193" s="91">
        <v>1</v>
      </c>
      <c r="Z3193" s="91">
        <v>0.98</v>
      </c>
      <c r="AA3193" s="91">
        <v>0.97</v>
      </c>
      <c r="AB3193" s="91">
        <v>1.37</v>
      </c>
      <c r="AC3193" s="91">
        <v>1.51</v>
      </c>
      <c r="AD3193" s="91">
        <v>1.47</v>
      </c>
      <c r="AE3193" s="91">
        <v>1.41</v>
      </c>
      <c r="AF3193" s="91">
        <v>1.36</v>
      </c>
      <c r="AG3193" s="91">
        <v>1.35</v>
      </c>
      <c r="AH3193" s="91">
        <v>1.53</v>
      </c>
      <c r="AI3193" s="91">
        <v>1.66</v>
      </c>
      <c r="AJ3193" s="91">
        <v>1.67</v>
      </c>
      <c r="AK3193" s="91">
        <v>1.66</v>
      </c>
    </row>
    <row r="3194" spans="1:37" s="91" customFormat="1" x14ac:dyDescent="0.3">
      <c r="A3194" s="91" t="str">
        <f t="shared" si="77"/>
        <v>SDGbaseTRAv2_UrbAS_IRTv3PVAXamore</v>
      </c>
      <c r="B3194" s="92" t="s">
        <v>221</v>
      </c>
      <c r="C3194" s="93" t="s">
        <v>287</v>
      </c>
      <c r="D3194" s="94" t="s">
        <v>212</v>
      </c>
      <c r="E3194" s="91" t="s">
        <v>22</v>
      </c>
      <c r="F3194" s="91">
        <v>1</v>
      </c>
      <c r="G3194" s="91">
        <v>1.06</v>
      </c>
      <c r="H3194" s="91">
        <v>1.07</v>
      </c>
      <c r="I3194" s="91">
        <v>1.06</v>
      </c>
      <c r="J3194" s="91">
        <v>1.06</v>
      </c>
      <c r="K3194" s="91">
        <v>1.05</v>
      </c>
      <c r="L3194" s="91">
        <v>1.05</v>
      </c>
      <c r="M3194" s="91">
        <v>1.06</v>
      </c>
      <c r="N3194" s="91">
        <v>1.06</v>
      </c>
      <c r="O3194" s="91">
        <v>1.0900000000000001</v>
      </c>
      <c r="P3194" s="91">
        <v>1.0900000000000001</v>
      </c>
      <c r="Q3194" s="91">
        <v>1.08</v>
      </c>
      <c r="R3194" s="91">
        <v>1.07</v>
      </c>
      <c r="S3194" s="91">
        <v>1.07</v>
      </c>
      <c r="T3194" s="91">
        <v>1.06</v>
      </c>
      <c r="U3194" s="91">
        <v>1.06</v>
      </c>
      <c r="V3194" s="91">
        <v>1.06</v>
      </c>
      <c r="W3194" s="91">
        <v>1.05</v>
      </c>
      <c r="X3194" s="91">
        <v>1.06</v>
      </c>
      <c r="Y3194" s="91">
        <v>1.05</v>
      </c>
      <c r="Z3194" s="91">
        <v>1.04</v>
      </c>
      <c r="AA3194" s="91">
        <v>1.03</v>
      </c>
      <c r="AB3194" s="91">
        <v>1.03</v>
      </c>
      <c r="AC3194" s="91">
        <v>1.03</v>
      </c>
      <c r="AD3194" s="91">
        <v>1.02</v>
      </c>
      <c r="AE3194" s="91">
        <v>1.02</v>
      </c>
      <c r="AF3194" s="91">
        <v>1.01</v>
      </c>
      <c r="AG3194" s="91">
        <v>1.02</v>
      </c>
      <c r="AH3194" s="91">
        <v>1</v>
      </c>
      <c r="AI3194" s="91">
        <v>0.98</v>
      </c>
      <c r="AJ3194" s="91">
        <v>0.96</v>
      </c>
      <c r="AK3194" s="91">
        <v>0.94</v>
      </c>
    </row>
    <row r="3195" spans="1:37" s="91" customFormat="1" x14ac:dyDescent="0.3">
      <c r="A3195" s="91" t="str">
        <f t="shared" si="77"/>
        <v>SDGbaseTRAv2_UrbAS_IRTv3PVAXamine</v>
      </c>
      <c r="B3195" s="92" t="s">
        <v>221</v>
      </c>
      <c r="C3195" s="93" t="s">
        <v>287</v>
      </c>
      <c r="D3195" s="94" t="s">
        <v>212</v>
      </c>
      <c r="E3195" s="91" t="s">
        <v>23</v>
      </c>
      <c r="F3195" s="91">
        <v>1</v>
      </c>
      <c r="G3195" s="91">
        <v>1.03</v>
      </c>
      <c r="H3195" s="91">
        <v>1.03</v>
      </c>
      <c r="I3195" s="91">
        <v>1.04</v>
      </c>
      <c r="J3195" s="91">
        <v>1.05</v>
      </c>
      <c r="K3195" s="91">
        <v>1.04</v>
      </c>
      <c r="L3195" s="91">
        <v>1.04</v>
      </c>
      <c r="M3195" s="91">
        <v>1.04</v>
      </c>
      <c r="N3195" s="91">
        <v>1.04</v>
      </c>
      <c r="O3195" s="91">
        <v>1.05</v>
      </c>
      <c r="P3195" s="91">
        <v>1.04</v>
      </c>
      <c r="Q3195" s="91">
        <v>1.04</v>
      </c>
      <c r="R3195" s="91">
        <v>1.03</v>
      </c>
      <c r="S3195" s="91">
        <v>1.03</v>
      </c>
      <c r="T3195" s="91">
        <v>1.04</v>
      </c>
      <c r="U3195" s="91">
        <v>1.04</v>
      </c>
      <c r="V3195" s="91">
        <v>1.04</v>
      </c>
      <c r="W3195" s="91">
        <v>1.04</v>
      </c>
      <c r="X3195" s="91">
        <v>1.05</v>
      </c>
      <c r="Y3195" s="91">
        <v>1.05</v>
      </c>
      <c r="Z3195" s="91">
        <v>1.04</v>
      </c>
      <c r="AA3195" s="91">
        <v>1.03</v>
      </c>
      <c r="AB3195" s="91">
        <v>1.03</v>
      </c>
      <c r="AC3195" s="91">
        <v>1.02</v>
      </c>
      <c r="AD3195" s="91">
        <v>1.02</v>
      </c>
      <c r="AE3195" s="91">
        <v>1.02</v>
      </c>
      <c r="AF3195" s="91">
        <v>1.02</v>
      </c>
      <c r="AG3195" s="91">
        <v>1.03</v>
      </c>
      <c r="AH3195" s="91">
        <v>1.03</v>
      </c>
      <c r="AI3195" s="91">
        <v>1.02</v>
      </c>
      <c r="AJ3195" s="91">
        <v>1.02</v>
      </c>
      <c r="AK3195" s="91">
        <v>1.02</v>
      </c>
    </row>
    <row r="3196" spans="1:37" s="91" customFormat="1" x14ac:dyDescent="0.3">
      <c r="A3196" s="91" t="str">
        <f t="shared" si="77"/>
        <v>SDGbaseTRAv2_UrbAS_IRTv3PVAXameat</v>
      </c>
      <c r="B3196" s="92" t="s">
        <v>221</v>
      </c>
      <c r="C3196" s="93" t="s">
        <v>287</v>
      </c>
      <c r="D3196" s="94" t="s">
        <v>212</v>
      </c>
      <c r="E3196" s="91" t="s">
        <v>24</v>
      </c>
      <c r="F3196" s="91">
        <v>1</v>
      </c>
      <c r="G3196" s="91">
        <v>0.96</v>
      </c>
      <c r="H3196" s="91">
        <v>0.93</v>
      </c>
      <c r="I3196" s="91">
        <v>0.93</v>
      </c>
      <c r="J3196" s="91">
        <v>0.93</v>
      </c>
      <c r="K3196" s="91">
        <v>0.93</v>
      </c>
      <c r="L3196" s="91">
        <v>0.93</v>
      </c>
      <c r="M3196" s="91">
        <v>0.93</v>
      </c>
      <c r="N3196" s="91">
        <v>0.93</v>
      </c>
      <c r="O3196" s="91">
        <v>0.93</v>
      </c>
      <c r="P3196" s="91">
        <v>0.93</v>
      </c>
      <c r="Q3196" s="91">
        <v>0.93</v>
      </c>
      <c r="R3196" s="91">
        <v>0.94</v>
      </c>
      <c r="S3196" s="91">
        <v>0.95</v>
      </c>
      <c r="T3196" s="91">
        <v>0.95</v>
      </c>
      <c r="U3196" s="91">
        <v>0.95</v>
      </c>
      <c r="V3196" s="91">
        <v>0.95</v>
      </c>
      <c r="W3196" s="91">
        <v>0.95</v>
      </c>
      <c r="X3196" s="91">
        <v>0.95</v>
      </c>
      <c r="Y3196" s="91">
        <v>0.95</v>
      </c>
      <c r="Z3196" s="91">
        <v>0.94</v>
      </c>
      <c r="AA3196" s="91">
        <v>0.93</v>
      </c>
      <c r="AB3196" s="91">
        <v>0.94</v>
      </c>
      <c r="AC3196" s="91">
        <v>0.93</v>
      </c>
      <c r="AD3196" s="91">
        <v>0.93</v>
      </c>
      <c r="AE3196" s="91">
        <v>0.93</v>
      </c>
      <c r="AF3196" s="91">
        <v>0.93</v>
      </c>
      <c r="AG3196" s="91">
        <v>0.94</v>
      </c>
      <c r="AH3196" s="91">
        <v>0.94</v>
      </c>
      <c r="AI3196" s="91">
        <v>0.94</v>
      </c>
      <c r="AJ3196" s="91">
        <v>0.95</v>
      </c>
      <c r="AK3196" s="91">
        <v>0.96</v>
      </c>
    </row>
    <row r="3197" spans="1:37" s="91" customFormat="1" x14ac:dyDescent="0.3">
      <c r="A3197" s="91" t="str">
        <f t="shared" si="77"/>
        <v>SDGbaseTRAv2_UrbAS_IRTv3PVAXapfis</v>
      </c>
      <c r="B3197" s="92" t="s">
        <v>221</v>
      </c>
      <c r="C3197" s="93" t="s">
        <v>287</v>
      </c>
      <c r="D3197" s="94" t="s">
        <v>212</v>
      </c>
      <c r="E3197" s="91" t="s">
        <v>25</v>
      </c>
      <c r="F3197" s="91">
        <v>1</v>
      </c>
      <c r="G3197" s="91">
        <v>1</v>
      </c>
      <c r="H3197" s="91">
        <v>1</v>
      </c>
      <c r="I3197" s="91">
        <v>0.99</v>
      </c>
      <c r="J3197" s="91">
        <v>0.98</v>
      </c>
      <c r="K3197" s="91">
        <v>0.98</v>
      </c>
      <c r="L3197" s="91">
        <v>0.98</v>
      </c>
      <c r="M3197" s="91">
        <v>0.98</v>
      </c>
      <c r="N3197" s="91">
        <v>0.98</v>
      </c>
      <c r="O3197" s="91">
        <v>0.99</v>
      </c>
      <c r="P3197" s="91">
        <v>0.99</v>
      </c>
      <c r="Q3197" s="91">
        <v>0.98</v>
      </c>
      <c r="R3197" s="91">
        <v>0.99</v>
      </c>
      <c r="S3197" s="91">
        <v>0.99</v>
      </c>
      <c r="T3197" s="91">
        <v>0.99</v>
      </c>
      <c r="U3197" s="91">
        <v>0.99</v>
      </c>
      <c r="V3197" s="91">
        <v>1</v>
      </c>
      <c r="W3197" s="91">
        <v>1</v>
      </c>
      <c r="X3197" s="91">
        <v>1</v>
      </c>
      <c r="Y3197" s="91">
        <v>1</v>
      </c>
      <c r="Z3197" s="91">
        <v>0.99</v>
      </c>
      <c r="AA3197" s="91">
        <v>0.98</v>
      </c>
      <c r="AB3197" s="91">
        <v>0.99</v>
      </c>
      <c r="AC3197" s="91">
        <v>0.99</v>
      </c>
      <c r="AD3197" s="91">
        <v>0.99</v>
      </c>
      <c r="AE3197" s="91">
        <v>0.98</v>
      </c>
      <c r="AF3197" s="91">
        <v>0.98</v>
      </c>
      <c r="AG3197" s="91">
        <v>0.99</v>
      </c>
      <c r="AH3197" s="91">
        <v>0.98</v>
      </c>
      <c r="AI3197" s="91">
        <v>0.97</v>
      </c>
      <c r="AJ3197" s="91">
        <v>0.96</v>
      </c>
      <c r="AK3197" s="91">
        <v>0.95</v>
      </c>
    </row>
    <row r="3198" spans="1:37" s="91" customFormat="1" x14ac:dyDescent="0.3">
      <c r="A3198" s="91" t="str">
        <f t="shared" si="77"/>
        <v>SDGbaseTRAv2_UrbAS_IRTv3PVAXavege</v>
      </c>
      <c r="B3198" s="92" t="s">
        <v>221</v>
      </c>
      <c r="C3198" s="93" t="s">
        <v>287</v>
      </c>
      <c r="D3198" s="94" t="s">
        <v>212</v>
      </c>
      <c r="E3198" s="91" t="s">
        <v>26</v>
      </c>
      <c r="F3198" s="91">
        <v>1</v>
      </c>
      <c r="G3198" s="91">
        <v>0.98</v>
      </c>
      <c r="H3198" s="91">
        <v>0.99</v>
      </c>
      <c r="I3198" s="91">
        <v>0.98</v>
      </c>
      <c r="J3198" s="91">
        <v>0.98</v>
      </c>
      <c r="K3198" s="91">
        <v>0.98</v>
      </c>
      <c r="L3198" s="91">
        <v>0.98</v>
      </c>
      <c r="M3198" s="91">
        <v>0.98</v>
      </c>
      <c r="N3198" s="91">
        <v>0.98</v>
      </c>
      <c r="O3198" s="91">
        <v>1</v>
      </c>
      <c r="P3198" s="91">
        <v>1</v>
      </c>
      <c r="Q3198" s="91">
        <v>0.99</v>
      </c>
      <c r="R3198" s="91">
        <v>0.99</v>
      </c>
      <c r="S3198" s="91">
        <v>1</v>
      </c>
      <c r="T3198" s="91">
        <v>1</v>
      </c>
      <c r="U3198" s="91">
        <v>1</v>
      </c>
      <c r="V3198" s="91">
        <v>1</v>
      </c>
      <c r="W3198" s="91">
        <v>1.01</v>
      </c>
      <c r="X3198" s="91">
        <v>1.01</v>
      </c>
      <c r="Y3198" s="91">
        <v>1.01</v>
      </c>
      <c r="Z3198" s="91">
        <v>0.99</v>
      </c>
      <c r="AA3198" s="91">
        <v>0.98</v>
      </c>
      <c r="AB3198" s="91">
        <v>0.99</v>
      </c>
      <c r="AC3198" s="91">
        <v>0.99</v>
      </c>
      <c r="AD3198" s="91">
        <v>0.99</v>
      </c>
      <c r="AE3198" s="91">
        <v>0.99</v>
      </c>
      <c r="AF3198" s="91">
        <v>0.99</v>
      </c>
      <c r="AG3198" s="91">
        <v>1</v>
      </c>
      <c r="AH3198" s="91">
        <v>0.99</v>
      </c>
      <c r="AI3198" s="91">
        <v>0.98</v>
      </c>
      <c r="AJ3198" s="91">
        <v>0.97</v>
      </c>
      <c r="AK3198" s="91">
        <v>0.96</v>
      </c>
    </row>
    <row r="3199" spans="1:37" s="91" customFormat="1" x14ac:dyDescent="0.3">
      <c r="A3199" s="91" t="str">
        <f t="shared" si="77"/>
        <v>SDGbaseTRAv2_UrbAS_IRTv3PVAXafats</v>
      </c>
      <c r="B3199" s="92" t="s">
        <v>221</v>
      </c>
      <c r="C3199" s="93" t="s">
        <v>287</v>
      </c>
      <c r="D3199" s="94" t="s">
        <v>212</v>
      </c>
      <c r="E3199" s="91" t="s">
        <v>27</v>
      </c>
      <c r="F3199" s="91">
        <v>1</v>
      </c>
      <c r="G3199" s="91">
        <v>0.97</v>
      </c>
      <c r="H3199" s="91">
        <v>0.96</v>
      </c>
      <c r="I3199" s="91">
        <v>0.93</v>
      </c>
      <c r="J3199" s="91">
        <v>0.93</v>
      </c>
      <c r="K3199" s="91">
        <v>0.93</v>
      </c>
      <c r="L3199" s="91">
        <v>0.92</v>
      </c>
      <c r="M3199" s="91">
        <v>0.92</v>
      </c>
      <c r="N3199" s="91">
        <v>0.91</v>
      </c>
      <c r="O3199" s="91">
        <v>1</v>
      </c>
      <c r="P3199" s="91">
        <v>0.98</v>
      </c>
      <c r="Q3199" s="91">
        <v>0.95</v>
      </c>
      <c r="R3199" s="91">
        <v>0.94</v>
      </c>
      <c r="S3199" s="91">
        <v>0.93</v>
      </c>
      <c r="T3199" s="91">
        <v>0.92</v>
      </c>
      <c r="U3199" s="91">
        <v>0.91</v>
      </c>
      <c r="V3199" s="91">
        <v>0.9</v>
      </c>
      <c r="W3199" s="91">
        <v>0.9</v>
      </c>
      <c r="X3199" s="91">
        <v>0.9</v>
      </c>
      <c r="Y3199" s="91">
        <v>0.9</v>
      </c>
      <c r="Z3199" s="91">
        <v>0.92</v>
      </c>
      <c r="AA3199" s="91">
        <v>0.92</v>
      </c>
      <c r="AB3199" s="91">
        <v>0.91</v>
      </c>
      <c r="AC3199" s="91">
        <v>0.91</v>
      </c>
      <c r="AD3199" s="91">
        <v>0.9</v>
      </c>
      <c r="AE3199" s="91">
        <v>0.89</v>
      </c>
      <c r="AF3199" s="91">
        <v>0.88</v>
      </c>
      <c r="AG3199" s="91">
        <v>0.87</v>
      </c>
      <c r="AH3199" s="91">
        <v>0.88</v>
      </c>
      <c r="AI3199" s="91">
        <v>0.88</v>
      </c>
      <c r="AJ3199" s="91">
        <v>0.88</v>
      </c>
      <c r="AK3199" s="91">
        <v>0.89</v>
      </c>
    </row>
    <row r="3200" spans="1:37" s="91" customFormat="1" x14ac:dyDescent="0.3">
      <c r="A3200" s="91" t="str">
        <f t="shared" si="77"/>
        <v>SDGbaseTRAv2_UrbAS_IRTv3PVAXadair</v>
      </c>
      <c r="B3200" s="92" t="s">
        <v>221</v>
      </c>
      <c r="C3200" s="93" t="s">
        <v>287</v>
      </c>
      <c r="D3200" s="94" t="s">
        <v>212</v>
      </c>
      <c r="E3200" s="91" t="s">
        <v>28</v>
      </c>
      <c r="F3200" s="91">
        <v>1</v>
      </c>
      <c r="G3200" s="91">
        <v>0.99</v>
      </c>
      <c r="H3200" s="91">
        <v>0.98</v>
      </c>
      <c r="I3200" s="91">
        <v>0.98</v>
      </c>
      <c r="J3200" s="91">
        <v>0.97</v>
      </c>
      <c r="K3200" s="91">
        <v>0.97</v>
      </c>
      <c r="L3200" s="91">
        <v>0.98</v>
      </c>
      <c r="M3200" s="91">
        <v>0.98</v>
      </c>
      <c r="N3200" s="91">
        <v>0.98</v>
      </c>
      <c r="O3200" s="91">
        <v>0.99</v>
      </c>
      <c r="P3200" s="91">
        <v>0.98</v>
      </c>
      <c r="Q3200" s="91">
        <v>0.98</v>
      </c>
      <c r="R3200" s="91">
        <v>0.98</v>
      </c>
      <c r="S3200" s="91">
        <v>0.99</v>
      </c>
      <c r="T3200" s="91">
        <v>0.99</v>
      </c>
      <c r="U3200" s="91">
        <v>1</v>
      </c>
      <c r="V3200" s="91">
        <v>1</v>
      </c>
      <c r="W3200" s="91">
        <v>1</v>
      </c>
      <c r="X3200" s="91">
        <v>1.01</v>
      </c>
      <c r="Y3200" s="91">
        <v>1</v>
      </c>
      <c r="Z3200" s="91">
        <v>0.99</v>
      </c>
      <c r="AA3200" s="91">
        <v>0.97</v>
      </c>
      <c r="AB3200" s="91">
        <v>0.99</v>
      </c>
      <c r="AC3200" s="91">
        <v>0.99</v>
      </c>
      <c r="AD3200" s="91">
        <v>0.99</v>
      </c>
      <c r="AE3200" s="91">
        <v>0.98</v>
      </c>
      <c r="AF3200" s="91">
        <v>0.98</v>
      </c>
      <c r="AG3200" s="91">
        <v>1</v>
      </c>
      <c r="AH3200" s="91">
        <v>0.98</v>
      </c>
      <c r="AI3200" s="91">
        <v>0.97</v>
      </c>
      <c r="AJ3200" s="91">
        <v>0.97</v>
      </c>
      <c r="AK3200" s="91">
        <v>0.96</v>
      </c>
    </row>
    <row r="3201" spans="1:37" s="91" customFormat="1" x14ac:dyDescent="0.3">
      <c r="A3201" s="91" t="str">
        <f t="shared" si="77"/>
        <v>SDGbaseTRAv2_UrbAS_IRTv3PVAXagrai</v>
      </c>
      <c r="B3201" s="92" t="s">
        <v>221</v>
      </c>
      <c r="C3201" s="93" t="s">
        <v>287</v>
      </c>
      <c r="D3201" s="94" t="s">
        <v>212</v>
      </c>
      <c r="E3201" s="91" t="s">
        <v>29</v>
      </c>
      <c r="F3201" s="91">
        <v>1</v>
      </c>
      <c r="G3201" s="91">
        <v>1</v>
      </c>
      <c r="H3201" s="91">
        <v>0.98</v>
      </c>
      <c r="I3201" s="91">
        <v>0.98</v>
      </c>
      <c r="J3201" s="91">
        <v>0.98</v>
      </c>
      <c r="K3201" s="91">
        <v>0.97</v>
      </c>
      <c r="L3201" s="91">
        <v>0.96</v>
      </c>
      <c r="M3201" s="91">
        <v>0.95</v>
      </c>
      <c r="N3201" s="91">
        <v>0.95</v>
      </c>
      <c r="O3201" s="91">
        <v>0.95</v>
      </c>
      <c r="P3201" s="91">
        <v>0.94</v>
      </c>
      <c r="Q3201" s="91">
        <v>0.94</v>
      </c>
      <c r="R3201" s="91">
        <v>0.94</v>
      </c>
      <c r="S3201" s="91">
        <v>0.94</v>
      </c>
      <c r="T3201" s="91">
        <v>0.94</v>
      </c>
      <c r="U3201" s="91">
        <v>0.94</v>
      </c>
      <c r="V3201" s="91">
        <v>0.94</v>
      </c>
      <c r="W3201" s="91">
        <v>0.94</v>
      </c>
      <c r="X3201" s="91">
        <v>0.94</v>
      </c>
      <c r="Y3201" s="91">
        <v>0.94</v>
      </c>
      <c r="Z3201" s="91">
        <v>0.93</v>
      </c>
      <c r="AA3201" s="91">
        <v>0.92</v>
      </c>
      <c r="AB3201" s="91">
        <v>0.93</v>
      </c>
      <c r="AC3201" s="91">
        <v>0.93</v>
      </c>
      <c r="AD3201" s="91">
        <v>0.93</v>
      </c>
      <c r="AE3201" s="91">
        <v>0.93</v>
      </c>
      <c r="AF3201" s="91">
        <v>0.93</v>
      </c>
      <c r="AG3201" s="91">
        <v>0.95</v>
      </c>
      <c r="AH3201" s="91">
        <v>0.93</v>
      </c>
      <c r="AI3201" s="91">
        <v>0.92</v>
      </c>
      <c r="AJ3201" s="91">
        <v>0.92</v>
      </c>
      <c r="AK3201" s="91">
        <v>0.92</v>
      </c>
    </row>
    <row r="3202" spans="1:37" s="91" customFormat="1" x14ac:dyDescent="0.3">
      <c r="A3202" s="91" t="str">
        <f t="shared" si="77"/>
        <v>SDGbaseTRAv2_UrbAS_IRTv3PVAXastar</v>
      </c>
      <c r="B3202" s="92" t="s">
        <v>221</v>
      </c>
      <c r="C3202" s="93" t="s">
        <v>287</v>
      </c>
      <c r="D3202" s="94" t="s">
        <v>212</v>
      </c>
      <c r="E3202" s="91" t="s">
        <v>30</v>
      </c>
      <c r="F3202" s="91">
        <v>1</v>
      </c>
      <c r="G3202" s="91">
        <v>0.99</v>
      </c>
      <c r="H3202" s="91">
        <v>0.98</v>
      </c>
      <c r="I3202" s="91">
        <v>0.97</v>
      </c>
      <c r="J3202" s="91">
        <v>0.97</v>
      </c>
      <c r="K3202" s="91">
        <v>0.96</v>
      </c>
      <c r="L3202" s="91">
        <v>0.95</v>
      </c>
      <c r="M3202" s="91">
        <v>0.95</v>
      </c>
      <c r="N3202" s="91">
        <v>0.94</v>
      </c>
      <c r="O3202" s="91">
        <v>0.94</v>
      </c>
      <c r="P3202" s="91">
        <v>0.93</v>
      </c>
      <c r="Q3202" s="91">
        <v>0.93</v>
      </c>
      <c r="R3202" s="91">
        <v>0.93</v>
      </c>
      <c r="S3202" s="91">
        <v>0.93</v>
      </c>
      <c r="T3202" s="91">
        <v>0.93</v>
      </c>
      <c r="U3202" s="91">
        <v>0.93</v>
      </c>
      <c r="V3202" s="91">
        <v>0.92</v>
      </c>
      <c r="W3202" s="91">
        <v>0.92</v>
      </c>
      <c r="X3202" s="91">
        <v>0.92</v>
      </c>
      <c r="Y3202" s="91">
        <v>0.92</v>
      </c>
      <c r="Z3202" s="91">
        <v>0.9</v>
      </c>
      <c r="AA3202" s="91">
        <v>0.9</v>
      </c>
      <c r="AB3202" s="91">
        <v>0.91</v>
      </c>
      <c r="AC3202" s="91">
        <v>0.91</v>
      </c>
      <c r="AD3202" s="91">
        <v>0.91</v>
      </c>
      <c r="AE3202" s="91">
        <v>0.91</v>
      </c>
      <c r="AF3202" s="91">
        <v>0.91</v>
      </c>
      <c r="AG3202" s="91">
        <v>0.9</v>
      </c>
      <c r="AH3202" s="91">
        <v>0.87</v>
      </c>
      <c r="AI3202" s="91">
        <v>0.85</v>
      </c>
      <c r="AJ3202" s="91">
        <v>0.83</v>
      </c>
      <c r="AK3202" s="91">
        <v>0.82</v>
      </c>
    </row>
    <row r="3203" spans="1:37" s="91" customFormat="1" x14ac:dyDescent="0.3">
      <c r="A3203" s="91" t="str">
        <f t="shared" si="77"/>
        <v>SDGbaseTRAv2_UrbAS_IRTv3PVAXafeed</v>
      </c>
      <c r="B3203" s="92" t="s">
        <v>221</v>
      </c>
      <c r="C3203" s="93" t="s">
        <v>287</v>
      </c>
      <c r="D3203" s="94" t="s">
        <v>212</v>
      </c>
      <c r="E3203" s="91" t="s">
        <v>31</v>
      </c>
      <c r="F3203" s="91">
        <v>1</v>
      </c>
      <c r="G3203" s="91">
        <v>0.78</v>
      </c>
      <c r="H3203" s="91">
        <v>0.86</v>
      </c>
      <c r="I3203" s="91">
        <v>0.86</v>
      </c>
      <c r="J3203" s="91">
        <v>0.86</v>
      </c>
      <c r="K3203" s="91">
        <v>0.9</v>
      </c>
      <c r="L3203" s="91">
        <v>0.9</v>
      </c>
      <c r="M3203" s="91">
        <v>0.9</v>
      </c>
      <c r="N3203" s="91">
        <v>0.9</v>
      </c>
      <c r="O3203" s="91">
        <v>0.93</v>
      </c>
      <c r="P3203" s="91">
        <v>0.93</v>
      </c>
      <c r="Q3203" s="91">
        <v>0.92</v>
      </c>
      <c r="R3203" s="91">
        <v>0.95</v>
      </c>
      <c r="S3203" s="91">
        <v>0.95</v>
      </c>
      <c r="T3203" s="91">
        <v>0.95</v>
      </c>
      <c r="U3203" s="91">
        <v>0.95</v>
      </c>
      <c r="V3203" s="91">
        <v>0.96</v>
      </c>
      <c r="W3203" s="91">
        <v>0.96</v>
      </c>
      <c r="X3203" s="91">
        <v>0.97</v>
      </c>
      <c r="Y3203" s="91">
        <v>0.97</v>
      </c>
      <c r="Z3203" s="91">
        <v>0.97</v>
      </c>
      <c r="AA3203" s="91">
        <v>0.93</v>
      </c>
      <c r="AB3203" s="91">
        <v>0.94</v>
      </c>
      <c r="AC3203" s="91">
        <v>0.95</v>
      </c>
      <c r="AD3203" s="91">
        <v>0.95</v>
      </c>
      <c r="AE3203" s="91">
        <v>0.95</v>
      </c>
      <c r="AF3203" s="91">
        <v>0.94</v>
      </c>
      <c r="AG3203" s="91">
        <v>0.95</v>
      </c>
      <c r="AH3203" s="91">
        <v>1.01</v>
      </c>
      <c r="AI3203" s="91">
        <v>1.04</v>
      </c>
      <c r="AJ3203" s="91">
        <v>1.04</v>
      </c>
      <c r="AK3203" s="91">
        <v>1.03</v>
      </c>
    </row>
    <row r="3204" spans="1:37" s="91" customFormat="1" x14ac:dyDescent="0.3">
      <c r="A3204" s="91" t="str">
        <f t="shared" si="77"/>
        <v>SDGbaseTRAv2_UrbAS_IRTv3PVAXabake</v>
      </c>
      <c r="B3204" s="92" t="s">
        <v>221</v>
      </c>
      <c r="C3204" s="93" t="s">
        <v>287</v>
      </c>
      <c r="D3204" s="94" t="s">
        <v>212</v>
      </c>
      <c r="E3204" s="91" t="s">
        <v>32</v>
      </c>
      <c r="F3204" s="91">
        <v>1</v>
      </c>
      <c r="G3204" s="91">
        <v>1.01</v>
      </c>
      <c r="H3204" s="91">
        <v>1.01</v>
      </c>
      <c r="I3204" s="91">
        <v>1</v>
      </c>
      <c r="J3204" s="91">
        <v>1</v>
      </c>
      <c r="K3204" s="91">
        <v>1</v>
      </c>
      <c r="L3204" s="91">
        <v>1</v>
      </c>
      <c r="M3204" s="91">
        <v>1</v>
      </c>
      <c r="N3204" s="91">
        <v>1</v>
      </c>
      <c r="O3204" s="91">
        <v>1</v>
      </c>
      <c r="P3204" s="91">
        <v>1</v>
      </c>
      <c r="Q3204" s="91">
        <v>0.99</v>
      </c>
      <c r="R3204" s="91">
        <v>1</v>
      </c>
      <c r="S3204" s="91">
        <v>1.01</v>
      </c>
      <c r="T3204" s="91">
        <v>1.01</v>
      </c>
      <c r="U3204" s="91">
        <v>1.01</v>
      </c>
      <c r="V3204" s="91">
        <v>1.01</v>
      </c>
      <c r="W3204" s="91">
        <v>1.02</v>
      </c>
      <c r="X3204" s="91">
        <v>1.02</v>
      </c>
      <c r="Y3204" s="91">
        <v>1.02</v>
      </c>
      <c r="Z3204" s="91">
        <v>1</v>
      </c>
      <c r="AA3204" s="91">
        <v>0.99</v>
      </c>
      <c r="AB3204" s="91">
        <v>1</v>
      </c>
      <c r="AC3204" s="91">
        <v>1</v>
      </c>
      <c r="AD3204" s="91">
        <v>1</v>
      </c>
      <c r="AE3204" s="91">
        <v>1</v>
      </c>
      <c r="AF3204" s="91">
        <v>1</v>
      </c>
      <c r="AG3204" s="91">
        <v>1.01</v>
      </c>
      <c r="AH3204" s="91">
        <v>0.99</v>
      </c>
      <c r="AI3204" s="91">
        <v>0.98</v>
      </c>
      <c r="AJ3204" s="91">
        <v>0.97</v>
      </c>
      <c r="AK3204" s="91">
        <v>0.96</v>
      </c>
    </row>
    <row r="3205" spans="1:37" s="91" customFormat="1" x14ac:dyDescent="0.3">
      <c r="A3205" s="91" t="str">
        <f t="shared" si="77"/>
        <v>SDGbaseTRAv2_UrbAS_IRTv3PVAXasuga</v>
      </c>
      <c r="B3205" s="92" t="s">
        <v>221</v>
      </c>
      <c r="C3205" s="93" t="s">
        <v>287</v>
      </c>
      <c r="D3205" s="94" t="s">
        <v>212</v>
      </c>
      <c r="E3205" s="91" t="s">
        <v>33</v>
      </c>
      <c r="F3205" s="91">
        <v>1</v>
      </c>
      <c r="G3205" s="91">
        <v>1.01</v>
      </c>
      <c r="H3205" s="91">
        <v>1</v>
      </c>
      <c r="I3205" s="91">
        <v>1</v>
      </c>
      <c r="J3205" s="91">
        <v>0.99</v>
      </c>
      <c r="K3205" s="91">
        <v>0.99</v>
      </c>
      <c r="L3205" s="91">
        <v>0.99</v>
      </c>
      <c r="M3205" s="91">
        <v>0.99</v>
      </c>
      <c r="N3205" s="91">
        <v>0.98</v>
      </c>
      <c r="O3205" s="91">
        <v>0.98</v>
      </c>
      <c r="P3205" s="91">
        <v>0.98</v>
      </c>
      <c r="Q3205" s="91">
        <v>0.97</v>
      </c>
      <c r="R3205" s="91">
        <v>0.98</v>
      </c>
      <c r="S3205" s="91">
        <v>0.98</v>
      </c>
      <c r="T3205" s="91">
        <v>0.98</v>
      </c>
      <c r="U3205" s="91">
        <v>0.98</v>
      </c>
      <c r="V3205" s="91">
        <v>0.98</v>
      </c>
      <c r="W3205" s="91">
        <v>0.98</v>
      </c>
      <c r="X3205" s="91">
        <v>0.99</v>
      </c>
      <c r="Y3205" s="91">
        <v>0.98</v>
      </c>
      <c r="Z3205" s="91">
        <v>0.97</v>
      </c>
      <c r="AA3205" s="91">
        <v>0.96</v>
      </c>
      <c r="AB3205" s="91">
        <v>0.97</v>
      </c>
      <c r="AC3205" s="91">
        <v>0.97</v>
      </c>
      <c r="AD3205" s="91">
        <v>0.97</v>
      </c>
      <c r="AE3205" s="91">
        <v>0.97</v>
      </c>
      <c r="AF3205" s="91">
        <v>0.97</v>
      </c>
      <c r="AG3205" s="91">
        <v>0.98</v>
      </c>
      <c r="AH3205" s="91">
        <v>0.97</v>
      </c>
      <c r="AI3205" s="91">
        <v>0.96</v>
      </c>
      <c r="AJ3205" s="91">
        <v>0.95</v>
      </c>
      <c r="AK3205" s="91">
        <v>0.95</v>
      </c>
    </row>
    <row r="3206" spans="1:37" s="91" customFormat="1" x14ac:dyDescent="0.3">
      <c r="A3206" s="91" t="str">
        <f t="shared" si="77"/>
        <v>SDGbaseTRAv2_UrbAS_IRTv3PVAXaconf</v>
      </c>
      <c r="B3206" s="92" t="s">
        <v>221</v>
      </c>
      <c r="C3206" s="93" t="s">
        <v>287</v>
      </c>
      <c r="D3206" s="94" t="s">
        <v>212</v>
      </c>
      <c r="E3206" s="91" t="s">
        <v>34</v>
      </c>
      <c r="F3206" s="91">
        <v>1</v>
      </c>
      <c r="G3206" s="91">
        <v>1</v>
      </c>
      <c r="H3206" s="91">
        <v>1.01</v>
      </c>
      <c r="I3206" s="91">
        <v>1</v>
      </c>
      <c r="J3206" s="91">
        <v>0.99</v>
      </c>
      <c r="K3206" s="91">
        <v>1</v>
      </c>
      <c r="L3206" s="91">
        <v>1</v>
      </c>
      <c r="M3206" s="91">
        <v>1</v>
      </c>
      <c r="N3206" s="91">
        <v>1.01</v>
      </c>
      <c r="O3206" s="91">
        <v>1.01</v>
      </c>
      <c r="P3206" s="91">
        <v>1.01</v>
      </c>
      <c r="Q3206" s="91">
        <v>1.01</v>
      </c>
      <c r="R3206" s="91">
        <v>1.02</v>
      </c>
      <c r="S3206" s="91">
        <v>1.03</v>
      </c>
      <c r="T3206" s="91">
        <v>1.04</v>
      </c>
      <c r="U3206" s="91">
        <v>1.04</v>
      </c>
      <c r="V3206" s="91">
        <v>1.05</v>
      </c>
      <c r="W3206" s="91">
        <v>1.05</v>
      </c>
      <c r="X3206" s="91">
        <v>1.05</v>
      </c>
      <c r="Y3206" s="91">
        <v>1.05</v>
      </c>
      <c r="Z3206" s="91">
        <v>1.03</v>
      </c>
      <c r="AA3206" s="91">
        <v>1.02</v>
      </c>
      <c r="AB3206" s="91">
        <v>1.03</v>
      </c>
      <c r="AC3206" s="91">
        <v>1.03</v>
      </c>
      <c r="AD3206" s="91">
        <v>1.03</v>
      </c>
      <c r="AE3206" s="91">
        <v>1.03</v>
      </c>
      <c r="AF3206" s="91">
        <v>1.03</v>
      </c>
      <c r="AG3206" s="91">
        <v>1.04</v>
      </c>
      <c r="AH3206" s="91">
        <v>1.03</v>
      </c>
      <c r="AI3206" s="91">
        <v>1.01</v>
      </c>
      <c r="AJ3206" s="91">
        <v>1</v>
      </c>
      <c r="AK3206" s="91">
        <v>0.98</v>
      </c>
    </row>
    <row r="3207" spans="1:37" s="91" customFormat="1" x14ac:dyDescent="0.3">
      <c r="A3207" s="91" t="str">
        <f t="shared" si="77"/>
        <v>SDGbaseTRAv2_UrbAS_IRTv3PVAXapast</v>
      </c>
      <c r="B3207" s="92" t="s">
        <v>221</v>
      </c>
      <c r="C3207" s="93" t="s">
        <v>287</v>
      </c>
      <c r="D3207" s="94" t="s">
        <v>212</v>
      </c>
      <c r="E3207" s="91" t="s">
        <v>35</v>
      </c>
      <c r="F3207" s="91">
        <v>1</v>
      </c>
      <c r="G3207" s="91">
        <v>0.93</v>
      </c>
      <c r="H3207" s="91">
        <v>0.94</v>
      </c>
      <c r="I3207" s="91">
        <v>0.92</v>
      </c>
      <c r="J3207" s="91">
        <v>0.91</v>
      </c>
      <c r="K3207" s="91">
        <v>0.92</v>
      </c>
      <c r="L3207" s="91">
        <v>0.92</v>
      </c>
      <c r="M3207" s="91">
        <v>0.93</v>
      </c>
      <c r="N3207" s="91">
        <v>0.92</v>
      </c>
      <c r="O3207" s="91">
        <v>0.97</v>
      </c>
      <c r="P3207" s="91">
        <v>0.96</v>
      </c>
      <c r="Q3207" s="91">
        <v>0.94</v>
      </c>
      <c r="R3207" s="91">
        <v>0.95</v>
      </c>
      <c r="S3207" s="91">
        <v>0.95</v>
      </c>
      <c r="T3207" s="91">
        <v>0.96</v>
      </c>
      <c r="U3207" s="91">
        <v>0.96</v>
      </c>
      <c r="V3207" s="91">
        <v>0.95</v>
      </c>
      <c r="W3207" s="91">
        <v>0.96</v>
      </c>
      <c r="X3207" s="91">
        <v>0.96</v>
      </c>
      <c r="Y3207" s="91">
        <v>0.96</v>
      </c>
      <c r="Z3207" s="91">
        <v>0.95</v>
      </c>
      <c r="AA3207" s="91">
        <v>0.94</v>
      </c>
      <c r="AB3207" s="91">
        <v>0.94</v>
      </c>
      <c r="AC3207" s="91">
        <v>0.93</v>
      </c>
      <c r="AD3207" s="91">
        <v>0.93</v>
      </c>
      <c r="AE3207" s="91">
        <v>0.92</v>
      </c>
      <c r="AF3207" s="91">
        <v>0.92</v>
      </c>
      <c r="AG3207" s="91">
        <v>0.92</v>
      </c>
      <c r="AH3207" s="91">
        <v>0.94</v>
      </c>
      <c r="AI3207" s="91">
        <v>0.94</v>
      </c>
      <c r="AJ3207" s="91">
        <v>0.94</v>
      </c>
      <c r="AK3207" s="91">
        <v>0.94</v>
      </c>
    </row>
    <row r="3208" spans="1:37" s="91" customFormat="1" x14ac:dyDescent="0.3">
      <c r="A3208" s="91" t="str">
        <f t="shared" si="77"/>
        <v>SDGbaseTRAv2_UrbAS_IRTv3PVAXaofoo</v>
      </c>
      <c r="B3208" s="92" t="s">
        <v>221</v>
      </c>
      <c r="C3208" s="93" t="s">
        <v>287</v>
      </c>
      <c r="D3208" s="94" t="s">
        <v>212</v>
      </c>
      <c r="E3208" s="91" t="s">
        <v>36</v>
      </c>
      <c r="F3208" s="91">
        <v>1</v>
      </c>
      <c r="G3208" s="91">
        <v>0.96</v>
      </c>
      <c r="H3208" s="91">
        <v>0.96</v>
      </c>
      <c r="I3208" s="91">
        <v>0.96</v>
      </c>
      <c r="J3208" s="91">
        <v>0.96</v>
      </c>
      <c r="K3208" s="91">
        <v>0.96</v>
      </c>
      <c r="L3208" s="91">
        <v>0.96</v>
      </c>
      <c r="M3208" s="91">
        <v>0.96</v>
      </c>
      <c r="N3208" s="91">
        <v>0.96</v>
      </c>
      <c r="O3208" s="91">
        <v>0.98</v>
      </c>
      <c r="P3208" s="91">
        <v>0.98</v>
      </c>
      <c r="Q3208" s="91">
        <v>0.97</v>
      </c>
      <c r="R3208" s="91">
        <v>0.97</v>
      </c>
      <c r="S3208" s="91">
        <v>0.97</v>
      </c>
      <c r="T3208" s="91">
        <v>0.98</v>
      </c>
      <c r="U3208" s="91">
        <v>0.98</v>
      </c>
      <c r="V3208" s="91">
        <v>0.98</v>
      </c>
      <c r="W3208" s="91">
        <v>0.98</v>
      </c>
      <c r="X3208" s="91">
        <v>0.99</v>
      </c>
      <c r="Y3208" s="91">
        <v>0.99</v>
      </c>
      <c r="Z3208" s="91">
        <v>0.97</v>
      </c>
      <c r="AA3208" s="91">
        <v>0.95</v>
      </c>
      <c r="AB3208" s="91">
        <v>0.97</v>
      </c>
      <c r="AC3208" s="91">
        <v>0.97</v>
      </c>
      <c r="AD3208" s="91">
        <v>0.96</v>
      </c>
      <c r="AE3208" s="91">
        <v>0.96</v>
      </c>
      <c r="AF3208" s="91">
        <v>0.96</v>
      </c>
      <c r="AG3208" s="91">
        <v>0.98</v>
      </c>
      <c r="AH3208" s="91">
        <v>0.98</v>
      </c>
      <c r="AI3208" s="91">
        <v>0.97</v>
      </c>
      <c r="AJ3208" s="91">
        <v>0.97</v>
      </c>
      <c r="AK3208" s="91">
        <v>0.96</v>
      </c>
    </row>
    <row r="3209" spans="1:37" s="91" customFormat="1" x14ac:dyDescent="0.3">
      <c r="A3209" s="91" t="str">
        <f t="shared" si="77"/>
        <v>SDGbaseTRAv2_UrbAS_IRTv3PVAXabevt</v>
      </c>
      <c r="B3209" s="92" t="s">
        <v>221</v>
      </c>
      <c r="C3209" s="93" t="s">
        <v>287</v>
      </c>
      <c r="D3209" s="94" t="s">
        <v>212</v>
      </c>
      <c r="E3209" s="91" t="s">
        <v>37</v>
      </c>
      <c r="F3209" s="91">
        <v>1</v>
      </c>
      <c r="G3209" s="91">
        <v>1</v>
      </c>
      <c r="H3209" s="91">
        <v>1.01</v>
      </c>
      <c r="I3209" s="91">
        <v>1</v>
      </c>
      <c r="J3209" s="91">
        <v>0.99</v>
      </c>
      <c r="K3209" s="91">
        <v>1</v>
      </c>
      <c r="L3209" s="91">
        <v>1</v>
      </c>
      <c r="M3209" s="91">
        <v>1</v>
      </c>
      <c r="N3209" s="91">
        <v>1</v>
      </c>
      <c r="O3209" s="91">
        <v>1.04</v>
      </c>
      <c r="P3209" s="91">
        <v>1.03</v>
      </c>
      <c r="Q3209" s="91">
        <v>1.01</v>
      </c>
      <c r="R3209" s="91">
        <v>1.01</v>
      </c>
      <c r="S3209" s="91">
        <v>1.01</v>
      </c>
      <c r="T3209" s="91">
        <v>1.02</v>
      </c>
      <c r="U3209" s="91">
        <v>1.02</v>
      </c>
      <c r="V3209" s="91">
        <v>1.01</v>
      </c>
      <c r="W3209" s="91">
        <v>1.02</v>
      </c>
      <c r="X3209" s="91">
        <v>1.02</v>
      </c>
      <c r="Y3209" s="91">
        <v>1.02</v>
      </c>
      <c r="Z3209" s="91">
        <v>1.01</v>
      </c>
      <c r="AA3209" s="91">
        <v>0.99</v>
      </c>
      <c r="AB3209" s="91">
        <v>1</v>
      </c>
      <c r="AC3209" s="91">
        <v>1</v>
      </c>
      <c r="AD3209" s="91">
        <v>1</v>
      </c>
      <c r="AE3209" s="91">
        <v>0.99</v>
      </c>
      <c r="AF3209" s="91">
        <v>0.99</v>
      </c>
      <c r="AG3209" s="91">
        <v>1</v>
      </c>
      <c r="AH3209" s="91">
        <v>0.99</v>
      </c>
      <c r="AI3209" s="91">
        <v>0.98</v>
      </c>
      <c r="AJ3209" s="91">
        <v>0.98</v>
      </c>
      <c r="AK3209" s="91">
        <v>0.97</v>
      </c>
    </row>
    <row r="3210" spans="1:37" s="91" customFormat="1" x14ac:dyDescent="0.3">
      <c r="A3210" s="91" t="str">
        <f t="shared" si="77"/>
        <v>SDGbaseTRAv2_UrbAS_IRTv3PVAXatext</v>
      </c>
      <c r="B3210" s="92" t="s">
        <v>221</v>
      </c>
      <c r="C3210" s="93" t="s">
        <v>287</v>
      </c>
      <c r="D3210" s="94" t="s">
        <v>212</v>
      </c>
      <c r="E3210" s="91" t="s">
        <v>38</v>
      </c>
      <c r="F3210" s="91">
        <v>1</v>
      </c>
      <c r="G3210" s="91">
        <v>1.1000000000000001</v>
      </c>
      <c r="H3210" s="91">
        <v>1.0900000000000001</v>
      </c>
      <c r="I3210" s="91">
        <v>1.08</v>
      </c>
      <c r="J3210" s="91">
        <v>1.08</v>
      </c>
      <c r="K3210" s="91">
        <v>1.08</v>
      </c>
      <c r="L3210" s="91">
        <v>1.08</v>
      </c>
      <c r="M3210" s="91">
        <v>1.0900000000000001</v>
      </c>
      <c r="N3210" s="91">
        <v>1.0900000000000001</v>
      </c>
      <c r="O3210" s="91">
        <v>1.0900000000000001</v>
      </c>
      <c r="P3210" s="91">
        <v>1.0900000000000001</v>
      </c>
      <c r="Q3210" s="91">
        <v>1.0900000000000001</v>
      </c>
      <c r="R3210" s="91">
        <v>1.1000000000000001</v>
      </c>
      <c r="S3210" s="91">
        <v>1.1000000000000001</v>
      </c>
      <c r="T3210" s="91">
        <v>1.1000000000000001</v>
      </c>
      <c r="U3210" s="91">
        <v>1.1100000000000001</v>
      </c>
      <c r="V3210" s="91">
        <v>1.1100000000000001</v>
      </c>
      <c r="W3210" s="91">
        <v>1.1200000000000001</v>
      </c>
      <c r="X3210" s="91">
        <v>1.1200000000000001</v>
      </c>
      <c r="Y3210" s="91">
        <v>1.1200000000000001</v>
      </c>
      <c r="Z3210" s="91">
        <v>1.0900000000000001</v>
      </c>
      <c r="AA3210" s="91">
        <v>1.08</v>
      </c>
      <c r="AB3210" s="91">
        <v>1.1000000000000001</v>
      </c>
      <c r="AC3210" s="91">
        <v>1.1000000000000001</v>
      </c>
      <c r="AD3210" s="91">
        <v>1.1000000000000001</v>
      </c>
      <c r="AE3210" s="91">
        <v>1.0900000000000001</v>
      </c>
      <c r="AF3210" s="91">
        <v>1.0900000000000001</v>
      </c>
      <c r="AG3210" s="91">
        <v>1.1100000000000001</v>
      </c>
      <c r="AH3210" s="91">
        <v>1.08</v>
      </c>
      <c r="AI3210" s="91">
        <v>1.05</v>
      </c>
      <c r="AJ3210" s="91">
        <v>1.03</v>
      </c>
      <c r="AK3210" s="91">
        <v>1.02</v>
      </c>
    </row>
    <row r="3211" spans="1:37" s="91" customFormat="1" x14ac:dyDescent="0.3">
      <c r="A3211" s="91" t="str">
        <f t="shared" si="77"/>
        <v>SDGbaseTRAv2_UrbAS_IRTv3PVAXaclth</v>
      </c>
      <c r="B3211" s="92" t="s">
        <v>221</v>
      </c>
      <c r="C3211" s="93" t="s">
        <v>287</v>
      </c>
      <c r="D3211" s="94" t="s">
        <v>212</v>
      </c>
      <c r="E3211" s="91" t="s">
        <v>39</v>
      </c>
      <c r="F3211" s="91">
        <v>1</v>
      </c>
      <c r="G3211" s="91">
        <v>1.1000000000000001</v>
      </c>
      <c r="H3211" s="91">
        <v>1.1000000000000001</v>
      </c>
      <c r="I3211" s="91">
        <v>1.1000000000000001</v>
      </c>
      <c r="J3211" s="91">
        <v>1.1000000000000001</v>
      </c>
      <c r="K3211" s="91">
        <v>1.1000000000000001</v>
      </c>
      <c r="L3211" s="91">
        <v>1.1100000000000001</v>
      </c>
      <c r="M3211" s="91">
        <v>1.1100000000000001</v>
      </c>
      <c r="N3211" s="91">
        <v>1.1200000000000001</v>
      </c>
      <c r="O3211" s="91">
        <v>1.1100000000000001</v>
      </c>
      <c r="P3211" s="91">
        <v>1.1100000000000001</v>
      </c>
      <c r="Q3211" s="91">
        <v>1.1100000000000001</v>
      </c>
      <c r="R3211" s="91">
        <v>1.1200000000000001</v>
      </c>
      <c r="S3211" s="91">
        <v>1.1200000000000001</v>
      </c>
      <c r="T3211" s="91">
        <v>1.1299999999999999</v>
      </c>
      <c r="U3211" s="91">
        <v>1.1299999999999999</v>
      </c>
      <c r="V3211" s="91">
        <v>1.1399999999999999</v>
      </c>
      <c r="W3211" s="91">
        <v>1.1399999999999999</v>
      </c>
      <c r="X3211" s="91">
        <v>1.1399999999999999</v>
      </c>
      <c r="Y3211" s="91">
        <v>1.1399999999999999</v>
      </c>
      <c r="Z3211" s="91">
        <v>1.1200000000000001</v>
      </c>
      <c r="AA3211" s="91">
        <v>1.1100000000000001</v>
      </c>
      <c r="AB3211" s="91">
        <v>1.1200000000000001</v>
      </c>
      <c r="AC3211" s="91">
        <v>1.1200000000000001</v>
      </c>
      <c r="AD3211" s="91">
        <v>1.1200000000000001</v>
      </c>
      <c r="AE3211" s="91">
        <v>1.1200000000000001</v>
      </c>
      <c r="AF3211" s="91">
        <v>1.1200000000000001</v>
      </c>
      <c r="AG3211" s="91">
        <v>1.1399999999999999</v>
      </c>
      <c r="AH3211" s="91">
        <v>1.1000000000000001</v>
      </c>
      <c r="AI3211" s="91">
        <v>1.07</v>
      </c>
      <c r="AJ3211" s="91">
        <v>1.05</v>
      </c>
      <c r="AK3211" s="91">
        <v>1.03</v>
      </c>
    </row>
    <row r="3212" spans="1:37" s="91" customFormat="1" x14ac:dyDescent="0.3">
      <c r="A3212" s="91" t="str">
        <f t="shared" si="77"/>
        <v>SDGbaseTRAv2_UrbAS_IRTv3PVAXaleat</v>
      </c>
      <c r="B3212" s="92" t="s">
        <v>221</v>
      </c>
      <c r="C3212" s="93" t="s">
        <v>287</v>
      </c>
      <c r="D3212" s="94" t="s">
        <v>212</v>
      </c>
      <c r="E3212" s="91" t="s">
        <v>40</v>
      </c>
      <c r="F3212" s="91">
        <v>1</v>
      </c>
      <c r="G3212" s="91">
        <v>1.0900000000000001</v>
      </c>
      <c r="H3212" s="91">
        <v>1.05</v>
      </c>
      <c r="I3212" s="91">
        <v>1.01</v>
      </c>
      <c r="J3212" s="91">
        <v>0.99</v>
      </c>
      <c r="K3212" s="91">
        <v>0.99</v>
      </c>
      <c r="L3212" s="91">
        <v>1</v>
      </c>
      <c r="M3212" s="91">
        <v>1.01</v>
      </c>
      <c r="N3212" s="91">
        <v>1.01</v>
      </c>
      <c r="O3212" s="91">
        <v>1.1100000000000001</v>
      </c>
      <c r="P3212" s="91">
        <v>1.1100000000000001</v>
      </c>
      <c r="Q3212" s="91">
        <v>1.08</v>
      </c>
      <c r="R3212" s="91">
        <v>1.05</v>
      </c>
      <c r="S3212" s="91">
        <v>1.03</v>
      </c>
      <c r="T3212" s="91">
        <v>1.02</v>
      </c>
      <c r="U3212" s="91">
        <v>1.02</v>
      </c>
      <c r="V3212" s="91">
        <v>1.01</v>
      </c>
      <c r="W3212" s="91">
        <v>1.01</v>
      </c>
      <c r="X3212" s="91">
        <v>1.02</v>
      </c>
      <c r="Y3212" s="91">
        <v>1.01</v>
      </c>
      <c r="Z3212" s="91">
        <v>1.01</v>
      </c>
      <c r="AA3212" s="91">
        <v>1.01</v>
      </c>
      <c r="AB3212" s="91">
        <v>1.01</v>
      </c>
      <c r="AC3212" s="91">
        <v>1.01</v>
      </c>
      <c r="AD3212" s="91">
        <v>1.01</v>
      </c>
      <c r="AE3212" s="91">
        <v>1</v>
      </c>
      <c r="AF3212" s="91">
        <v>1</v>
      </c>
      <c r="AG3212" s="91">
        <v>0.99</v>
      </c>
      <c r="AH3212" s="91">
        <v>0.96</v>
      </c>
      <c r="AI3212" s="91">
        <v>0.92</v>
      </c>
      <c r="AJ3212" s="91">
        <v>0.9</v>
      </c>
      <c r="AK3212" s="91">
        <v>0.88</v>
      </c>
    </row>
    <row r="3213" spans="1:37" s="91" customFormat="1" x14ac:dyDescent="0.3">
      <c r="A3213" s="91" t="str">
        <f t="shared" si="77"/>
        <v>SDGbaseTRAv2_UrbAS_IRTv3PVAXafoot</v>
      </c>
      <c r="B3213" s="92" t="s">
        <v>221</v>
      </c>
      <c r="C3213" s="93" t="s">
        <v>287</v>
      </c>
      <c r="D3213" s="94" t="s">
        <v>212</v>
      </c>
      <c r="E3213" s="91" t="s">
        <v>41</v>
      </c>
      <c r="F3213" s="91">
        <v>1</v>
      </c>
      <c r="G3213" s="91">
        <v>1.0900000000000001</v>
      </c>
      <c r="H3213" s="91">
        <v>1.0900000000000001</v>
      </c>
      <c r="I3213" s="91">
        <v>1.0900000000000001</v>
      </c>
      <c r="J3213" s="91">
        <v>1.08</v>
      </c>
      <c r="K3213" s="91">
        <v>1.08</v>
      </c>
      <c r="L3213" s="91">
        <v>1.0900000000000001</v>
      </c>
      <c r="M3213" s="91">
        <v>1.0900000000000001</v>
      </c>
      <c r="N3213" s="91">
        <v>1.1000000000000001</v>
      </c>
      <c r="O3213" s="91">
        <v>1.0900000000000001</v>
      </c>
      <c r="P3213" s="91">
        <v>1.0900000000000001</v>
      </c>
      <c r="Q3213" s="91">
        <v>1.0900000000000001</v>
      </c>
      <c r="R3213" s="91">
        <v>1.1000000000000001</v>
      </c>
      <c r="S3213" s="91">
        <v>1.1000000000000001</v>
      </c>
      <c r="T3213" s="91">
        <v>1.1100000000000001</v>
      </c>
      <c r="U3213" s="91">
        <v>1.1100000000000001</v>
      </c>
      <c r="V3213" s="91">
        <v>1.1100000000000001</v>
      </c>
      <c r="W3213" s="91">
        <v>1.1200000000000001</v>
      </c>
      <c r="X3213" s="91">
        <v>1.1200000000000001</v>
      </c>
      <c r="Y3213" s="91">
        <v>1.1200000000000001</v>
      </c>
      <c r="Z3213" s="91">
        <v>1.1000000000000001</v>
      </c>
      <c r="AA3213" s="91">
        <v>1.08</v>
      </c>
      <c r="AB3213" s="91">
        <v>1.1000000000000001</v>
      </c>
      <c r="AC3213" s="91">
        <v>1.1000000000000001</v>
      </c>
      <c r="AD3213" s="91">
        <v>1.1000000000000001</v>
      </c>
      <c r="AE3213" s="91">
        <v>1.1000000000000001</v>
      </c>
      <c r="AF3213" s="91">
        <v>1.1000000000000001</v>
      </c>
      <c r="AG3213" s="91">
        <v>1.1200000000000001</v>
      </c>
      <c r="AH3213" s="91">
        <v>1.0900000000000001</v>
      </c>
      <c r="AI3213" s="91">
        <v>1.06</v>
      </c>
      <c r="AJ3213" s="91">
        <v>1.04</v>
      </c>
      <c r="AK3213" s="91">
        <v>1.03</v>
      </c>
    </row>
    <row r="3214" spans="1:37" s="91" customFormat="1" x14ac:dyDescent="0.3">
      <c r="A3214" s="91" t="str">
        <f t="shared" si="77"/>
        <v>SDGbaseTRAv2_UrbAS_IRTv3PVAXawood</v>
      </c>
      <c r="B3214" s="92" t="s">
        <v>221</v>
      </c>
      <c r="C3214" s="93" t="s">
        <v>287</v>
      </c>
      <c r="D3214" s="94" t="s">
        <v>212</v>
      </c>
      <c r="E3214" s="91" t="s">
        <v>42</v>
      </c>
      <c r="F3214" s="91">
        <v>1</v>
      </c>
      <c r="G3214" s="91">
        <v>1.02</v>
      </c>
      <c r="H3214" s="91">
        <v>1.01</v>
      </c>
      <c r="I3214" s="91">
        <v>1.01</v>
      </c>
      <c r="J3214" s="91">
        <v>1.01</v>
      </c>
      <c r="K3214" s="91">
        <v>1.01</v>
      </c>
      <c r="L3214" s="91">
        <v>1.01</v>
      </c>
      <c r="M3214" s="91">
        <v>1.01</v>
      </c>
      <c r="N3214" s="91">
        <v>1.01</v>
      </c>
      <c r="O3214" s="91">
        <v>1.02</v>
      </c>
      <c r="P3214" s="91">
        <v>1.02</v>
      </c>
      <c r="Q3214" s="91">
        <v>1.01</v>
      </c>
      <c r="R3214" s="91">
        <v>1.02</v>
      </c>
      <c r="S3214" s="91">
        <v>1.02</v>
      </c>
      <c r="T3214" s="91">
        <v>1.03</v>
      </c>
      <c r="U3214" s="91">
        <v>1.03</v>
      </c>
      <c r="V3214" s="91">
        <v>1.03</v>
      </c>
      <c r="W3214" s="91">
        <v>1.04</v>
      </c>
      <c r="X3214" s="91">
        <v>1.04</v>
      </c>
      <c r="Y3214" s="91">
        <v>1.04</v>
      </c>
      <c r="Z3214" s="91">
        <v>1.02</v>
      </c>
      <c r="AA3214" s="91">
        <v>1.01</v>
      </c>
      <c r="AB3214" s="91">
        <v>1.02</v>
      </c>
      <c r="AC3214" s="91">
        <v>1.01</v>
      </c>
      <c r="AD3214" s="91">
        <v>1.01</v>
      </c>
      <c r="AE3214" s="91">
        <v>1.01</v>
      </c>
      <c r="AF3214" s="91">
        <v>1.01</v>
      </c>
      <c r="AG3214" s="91">
        <v>1.03</v>
      </c>
      <c r="AH3214" s="91">
        <v>1.02</v>
      </c>
      <c r="AI3214" s="91">
        <v>1.01</v>
      </c>
      <c r="AJ3214" s="91">
        <v>1</v>
      </c>
      <c r="AK3214" s="91">
        <v>1</v>
      </c>
    </row>
    <row r="3215" spans="1:37" s="91" customFormat="1" x14ac:dyDescent="0.3">
      <c r="A3215" s="91" t="str">
        <f t="shared" si="77"/>
        <v>SDGbaseTRAv2_UrbAS_IRTv3PVAXapapr</v>
      </c>
      <c r="B3215" s="92" t="s">
        <v>221</v>
      </c>
      <c r="C3215" s="93" t="s">
        <v>287</v>
      </c>
      <c r="D3215" s="94" t="s">
        <v>212</v>
      </c>
      <c r="E3215" s="91" t="s">
        <v>43</v>
      </c>
      <c r="F3215" s="91">
        <v>1</v>
      </c>
      <c r="G3215" s="91">
        <v>1.04</v>
      </c>
      <c r="H3215" s="91">
        <v>1.04</v>
      </c>
      <c r="I3215" s="91">
        <v>1.04</v>
      </c>
      <c r="J3215" s="91">
        <v>1.03</v>
      </c>
      <c r="K3215" s="91">
        <v>1.03</v>
      </c>
      <c r="L3215" s="91">
        <v>1.03</v>
      </c>
      <c r="M3215" s="91">
        <v>1.02</v>
      </c>
      <c r="N3215" s="91">
        <v>1.03</v>
      </c>
      <c r="O3215" s="91">
        <v>1.03</v>
      </c>
      <c r="P3215" s="91">
        <v>1.03</v>
      </c>
      <c r="Q3215" s="91">
        <v>1.03</v>
      </c>
      <c r="R3215" s="91">
        <v>1.04</v>
      </c>
      <c r="S3215" s="91">
        <v>1.04</v>
      </c>
      <c r="T3215" s="91">
        <v>1.05</v>
      </c>
      <c r="U3215" s="91">
        <v>1.05</v>
      </c>
      <c r="V3215" s="91">
        <v>1.05</v>
      </c>
      <c r="W3215" s="91">
        <v>1.05</v>
      </c>
      <c r="X3215" s="91">
        <v>1.06</v>
      </c>
      <c r="Y3215" s="91">
        <v>1.06</v>
      </c>
      <c r="Z3215" s="91">
        <v>1.03</v>
      </c>
      <c r="AA3215" s="91">
        <v>1.02</v>
      </c>
      <c r="AB3215" s="91">
        <v>1.03</v>
      </c>
      <c r="AC3215" s="91">
        <v>1.03</v>
      </c>
      <c r="AD3215" s="91">
        <v>1.03</v>
      </c>
      <c r="AE3215" s="91">
        <v>1.03</v>
      </c>
      <c r="AF3215" s="91">
        <v>1.02</v>
      </c>
      <c r="AG3215" s="91">
        <v>1.05</v>
      </c>
      <c r="AH3215" s="91">
        <v>1.03</v>
      </c>
      <c r="AI3215" s="91">
        <v>1.01</v>
      </c>
      <c r="AJ3215" s="91">
        <v>1</v>
      </c>
      <c r="AK3215" s="91">
        <v>0.99</v>
      </c>
    </row>
    <row r="3216" spans="1:37" s="91" customFormat="1" x14ac:dyDescent="0.3">
      <c r="A3216" s="91" t="str">
        <f t="shared" si="77"/>
        <v>SDGbaseTRAv2_UrbAS_IRTv3PVAXaprnt</v>
      </c>
      <c r="B3216" s="92" t="s">
        <v>221</v>
      </c>
      <c r="C3216" s="93" t="s">
        <v>287</v>
      </c>
      <c r="D3216" s="94" t="s">
        <v>212</v>
      </c>
      <c r="E3216" s="91" t="s">
        <v>44</v>
      </c>
      <c r="F3216" s="91">
        <v>1</v>
      </c>
      <c r="G3216" s="91">
        <v>1.1000000000000001</v>
      </c>
      <c r="H3216" s="91">
        <v>1.1000000000000001</v>
      </c>
      <c r="I3216" s="91">
        <v>1.1000000000000001</v>
      </c>
      <c r="J3216" s="91">
        <v>1.1000000000000001</v>
      </c>
      <c r="K3216" s="91">
        <v>1.1000000000000001</v>
      </c>
      <c r="L3216" s="91">
        <v>1.1000000000000001</v>
      </c>
      <c r="M3216" s="91">
        <v>1.1100000000000001</v>
      </c>
      <c r="N3216" s="91">
        <v>1.1100000000000001</v>
      </c>
      <c r="O3216" s="91">
        <v>1.1100000000000001</v>
      </c>
      <c r="P3216" s="91">
        <v>1.1100000000000001</v>
      </c>
      <c r="Q3216" s="91">
        <v>1.1100000000000001</v>
      </c>
      <c r="R3216" s="91">
        <v>1.1100000000000001</v>
      </c>
      <c r="S3216" s="91">
        <v>1.1200000000000001</v>
      </c>
      <c r="T3216" s="91">
        <v>1.1200000000000001</v>
      </c>
      <c r="U3216" s="91">
        <v>1.1299999999999999</v>
      </c>
      <c r="V3216" s="91">
        <v>1.1299999999999999</v>
      </c>
      <c r="W3216" s="91">
        <v>1.1399999999999999</v>
      </c>
      <c r="X3216" s="91">
        <v>1.1399999999999999</v>
      </c>
      <c r="Y3216" s="91">
        <v>1.1399999999999999</v>
      </c>
      <c r="Z3216" s="91">
        <v>1.1200000000000001</v>
      </c>
      <c r="AA3216" s="91">
        <v>1.1100000000000001</v>
      </c>
      <c r="AB3216" s="91">
        <v>1.1200000000000001</v>
      </c>
      <c r="AC3216" s="91">
        <v>1.1200000000000001</v>
      </c>
      <c r="AD3216" s="91">
        <v>1.1200000000000001</v>
      </c>
      <c r="AE3216" s="91">
        <v>1.1200000000000001</v>
      </c>
      <c r="AF3216" s="91">
        <v>1.1200000000000001</v>
      </c>
      <c r="AG3216" s="91">
        <v>1.1299999999999999</v>
      </c>
      <c r="AH3216" s="91">
        <v>1.1000000000000001</v>
      </c>
      <c r="AI3216" s="91">
        <v>1.06</v>
      </c>
      <c r="AJ3216" s="91">
        <v>1.04</v>
      </c>
      <c r="AK3216" s="91">
        <v>1.03</v>
      </c>
    </row>
    <row r="3217" spans="1:37" s="91" customFormat="1" x14ac:dyDescent="0.3">
      <c r="A3217" s="91" t="str">
        <f t="shared" si="77"/>
        <v>SDGbaseTRAv2_UrbAS_IRTv3PVAXapetr</v>
      </c>
      <c r="B3217" s="92" t="s">
        <v>221</v>
      </c>
      <c r="C3217" s="93" t="s">
        <v>287</v>
      </c>
      <c r="D3217" s="94" t="s">
        <v>212</v>
      </c>
      <c r="E3217" s="91" t="s">
        <v>45</v>
      </c>
      <c r="F3217" s="91">
        <v>1</v>
      </c>
      <c r="G3217" s="91">
        <v>1.1599999999999999</v>
      </c>
      <c r="H3217" s="91">
        <v>0.84</v>
      </c>
      <c r="I3217" s="91">
        <v>0.65</v>
      </c>
      <c r="J3217" s="91">
        <v>0.61</v>
      </c>
      <c r="K3217" s="91">
        <v>0.59</v>
      </c>
      <c r="L3217" s="91">
        <v>0.57999999999999996</v>
      </c>
      <c r="M3217" s="91">
        <v>0.6</v>
      </c>
      <c r="N3217" s="91">
        <v>0.61</v>
      </c>
      <c r="O3217" s="91">
        <v>1.1599999999999999</v>
      </c>
      <c r="P3217" s="91">
        <v>1.53</v>
      </c>
      <c r="Q3217" s="91">
        <v>1.47</v>
      </c>
      <c r="R3217" s="91">
        <v>1.43</v>
      </c>
      <c r="S3217" s="91">
        <v>1.41</v>
      </c>
      <c r="T3217" s="91">
        <v>1.4</v>
      </c>
      <c r="U3217" s="91">
        <v>1.4</v>
      </c>
      <c r="V3217" s="91">
        <v>1.38</v>
      </c>
      <c r="W3217" s="91">
        <v>1.38</v>
      </c>
      <c r="X3217" s="91">
        <v>1.41</v>
      </c>
      <c r="Y3217" s="91">
        <v>1.4</v>
      </c>
      <c r="Z3217" s="91">
        <v>1.42</v>
      </c>
      <c r="AA3217" s="91">
        <v>1.43</v>
      </c>
      <c r="AB3217" s="91">
        <v>1.48</v>
      </c>
      <c r="AC3217" s="91">
        <v>1.46</v>
      </c>
      <c r="AD3217" s="91">
        <v>1.43</v>
      </c>
      <c r="AE3217" s="91">
        <v>1.39</v>
      </c>
      <c r="AF3217" s="91">
        <v>1.36</v>
      </c>
      <c r="AG3217" s="91">
        <v>1.24</v>
      </c>
      <c r="AH3217" s="91">
        <v>1.1000000000000001</v>
      </c>
      <c r="AI3217" s="91">
        <v>0.92</v>
      </c>
      <c r="AJ3217" s="91">
        <v>0.73</v>
      </c>
      <c r="AK3217" s="91">
        <v>0.46</v>
      </c>
    </row>
    <row r="3218" spans="1:37" s="91" customFormat="1" x14ac:dyDescent="0.3">
      <c r="A3218" s="91" t="str">
        <f t="shared" si="77"/>
        <v>SDGbaseTRAv2_UrbAS_IRTv3PVAXahydr</v>
      </c>
      <c r="B3218" s="92" t="s">
        <v>221</v>
      </c>
      <c r="C3218" s="93" t="s">
        <v>287</v>
      </c>
      <c r="D3218" s="94" t="s">
        <v>212</v>
      </c>
      <c r="E3218" s="91" t="s">
        <v>46</v>
      </c>
      <c r="F3218" s="91">
        <v>1</v>
      </c>
      <c r="G3218" s="91">
        <v>2.6</v>
      </c>
      <c r="H3218" s="91">
        <v>2.71</v>
      </c>
      <c r="I3218" s="91">
        <v>2.67</v>
      </c>
      <c r="J3218" s="91">
        <v>2.66</v>
      </c>
      <c r="K3218" s="91">
        <v>2.68</v>
      </c>
      <c r="L3218" s="91">
        <v>2.71</v>
      </c>
      <c r="M3218" s="91">
        <v>2.76</v>
      </c>
      <c r="N3218" s="91">
        <v>2.79</v>
      </c>
      <c r="O3218" s="91">
        <v>3</v>
      </c>
      <c r="P3218" s="91">
        <v>3.06</v>
      </c>
      <c r="Q3218" s="91">
        <v>3.41</v>
      </c>
      <c r="R3218" s="91">
        <v>3.44</v>
      </c>
      <c r="S3218" s="91">
        <v>3.47</v>
      </c>
      <c r="T3218" s="91">
        <v>3.5</v>
      </c>
      <c r="U3218" s="91">
        <v>3.52</v>
      </c>
      <c r="V3218" s="91">
        <v>3.53</v>
      </c>
      <c r="W3218" s="91">
        <v>3.55</v>
      </c>
      <c r="X3218" s="91">
        <v>-0.93</v>
      </c>
      <c r="Y3218" s="91">
        <v>0.54</v>
      </c>
      <c r="Z3218" s="91">
        <v>38.909999999999997</v>
      </c>
      <c r="AA3218" s="91">
        <v>51.86</v>
      </c>
      <c r="AB3218" s="91">
        <v>31.21</v>
      </c>
      <c r="AC3218" s="91">
        <v>22.85</v>
      </c>
      <c r="AD3218" s="91">
        <v>23.09</v>
      </c>
      <c r="AE3218" s="91">
        <v>24.81</v>
      </c>
      <c r="AF3218" s="91">
        <v>26.66</v>
      </c>
      <c r="AG3218" s="91">
        <v>1.75</v>
      </c>
      <c r="AH3218" s="91">
        <v>1.46</v>
      </c>
      <c r="AI3218" s="91">
        <v>1.1299999999999999</v>
      </c>
      <c r="AJ3218" s="91">
        <v>0.84</v>
      </c>
      <c r="AK3218" s="91">
        <v>0.59</v>
      </c>
    </row>
    <row r="3219" spans="1:37" s="91" customFormat="1" x14ac:dyDescent="0.3">
      <c r="A3219" s="91" t="str">
        <f t="shared" si="77"/>
        <v>SDGbaseTRAv2_UrbAS_IRTv3PVAXaammo</v>
      </c>
      <c r="B3219" s="92" t="s">
        <v>221</v>
      </c>
      <c r="C3219" s="93" t="s">
        <v>287</v>
      </c>
      <c r="D3219" s="94" t="s">
        <v>212</v>
      </c>
      <c r="E3219" s="91" t="s">
        <v>47</v>
      </c>
      <c r="F3219" s="91">
        <v>1</v>
      </c>
      <c r="G3219" s="91">
        <v>1.03</v>
      </c>
      <c r="H3219" s="91">
        <v>1.02</v>
      </c>
      <c r="I3219" s="91">
        <v>1.02</v>
      </c>
      <c r="J3219" s="91">
        <v>1.02</v>
      </c>
      <c r="K3219" s="91">
        <v>1.02</v>
      </c>
      <c r="L3219" s="91">
        <v>1.02</v>
      </c>
      <c r="M3219" s="91">
        <v>1.03</v>
      </c>
      <c r="N3219" s="91">
        <v>1.03</v>
      </c>
      <c r="O3219" s="91">
        <v>1.02</v>
      </c>
      <c r="P3219" s="91">
        <v>1.01</v>
      </c>
      <c r="Q3219" s="91">
        <v>1.02</v>
      </c>
      <c r="R3219" s="91">
        <v>1.02</v>
      </c>
      <c r="S3219" s="91">
        <v>1.03</v>
      </c>
      <c r="T3219" s="91">
        <v>1.03</v>
      </c>
      <c r="U3219" s="91">
        <v>1.04</v>
      </c>
      <c r="V3219" s="91">
        <v>1.05</v>
      </c>
      <c r="W3219" s="91">
        <v>1.05</v>
      </c>
      <c r="X3219" s="91">
        <v>1.05</v>
      </c>
      <c r="Y3219" s="91">
        <v>1.05</v>
      </c>
      <c r="Z3219" s="91">
        <v>1.03</v>
      </c>
      <c r="AA3219" s="91">
        <v>1.01</v>
      </c>
      <c r="AB3219" s="91">
        <v>1.01</v>
      </c>
      <c r="AC3219" s="91">
        <v>1</v>
      </c>
      <c r="AD3219" s="91">
        <v>1</v>
      </c>
      <c r="AE3219" s="91">
        <v>0.99</v>
      </c>
      <c r="AF3219" s="91">
        <v>0.99</v>
      </c>
      <c r="AG3219" s="91">
        <v>1.01</v>
      </c>
      <c r="AH3219" s="91">
        <v>0.98</v>
      </c>
      <c r="AI3219" s="91">
        <v>0.95</v>
      </c>
      <c r="AJ3219" s="91">
        <v>0.93</v>
      </c>
      <c r="AK3219" s="91">
        <v>0.91</v>
      </c>
    </row>
    <row r="3220" spans="1:37" s="91" customFormat="1" x14ac:dyDescent="0.3">
      <c r="A3220" s="91" t="str">
        <f t="shared" si="77"/>
        <v>SDGbaseTRAv2_UrbAS_IRTv3PVAXabchm</v>
      </c>
      <c r="B3220" s="92" t="s">
        <v>221</v>
      </c>
      <c r="C3220" s="93" t="s">
        <v>287</v>
      </c>
      <c r="D3220" s="94" t="s">
        <v>212</v>
      </c>
      <c r="E3220" s="91" t="s">
        <v>48</v>
      </c>
      <c r="F3220" s="91">
        <v>1</v>
      </c>
      <c r="G3220" s="91">
        <v>1.26</v>
      </c>
      <c r="H3220" s="91">
        <v>1.37</v>
      </c>
      <c r="I3220" s="91">
        <v>1.34</v>
      </c>
      <c r="J3220" s="91">
        <v>1.34</v>
      </c>
      <c r="K3220" s="91">
        <v>1.4</v>
      </c>
      <c r="L3220" s="91">
        <v>1.44</v>
      </c>
      <c r="M3220" s="91">
        <v>1.5</v>
      </c>
      <c r="N3220" s="91">
        <v>1.55</v>
      </c>
      <c r="O3220" s="91">
        <v>1.83</v>
      </c>
      <c r="P3220" s="91">
        <v>1.9</v>
      </c>
      <c r="Q3220" s="91">
        <v>1.9</v>
      </c>
      <c r="R3220" s="91">
        <v>1.94</v>
      </c>
      <c r="S3220" s="91">
        <v>1.96</v>
      </c>
      <c r="T3220" s="91">
        <v>1.98</v>
      </c>
      <c r="U3220" s="91">
        <v>1.99</v>
      </c>
      <c r="V3220" s="91">
        <v>1.99</v>
      </c>
      <c r="W3220" s="91">
        <v>2.0099999999999998</v>
      </c>
      <c r="X3220" s="91">
        <v>2.04</v>
      </c>
      <c r="Y3220" s="91">
        <v>2.02</v>
      </c>
      <c r="Z3220" s="91">
        <v>1.75</v>
      </c>
      <c r="AA3220" s="91">
        <v>1.45</v>
      </c>
      <c r="AB3220" s="91">
        <v>1.69</v>
      </c>
      <c r="AC3220" s="91">
        <v>1.79</v>
      </c>
      <c r="AD3220" s="91">
        <v>1.77</v>
      </c>
      <c r="AE3220" s="91">
        <v>1.72</v>
      </c>
      <c r="AF3220" s="91">
        <v>1.67</v>
      </c>
      <c r="AG3220" s="91">
        <v>1.99</v>
      </c>
      <c r="AH3220" s="91">
        <v>1.92</v>
      </c>
      <c r="AI3220" s="91">
        <v>1.81</v>
      </c>
      <c r="AJ3220" s="91">
        <v>1.7</v>
      </c>
      <c r="AK3220" s="91">
        <v>1.59</v>
      </c>
    </row>
    <row r="3221" spans="1:37" s="91" customFormat="1" x14ac:dyDescent="0.3">
      <c r="A3221" s="91" t="str">
        <f t="shared" si="77"/>
        <v>SDGbaseTRAv2_UrbAS_IRTv3PVAXaochm</v>
      </c>
      <c r="B3221" s="92" t="s">
        <v>221</v>
      </c>
      <c r="C3221" s="93" t="s">
        <v>287</v>
      </c>
      <c r="D3221" s="94" t="s">
        <v>212</v>
      </c>
      <c r="E3221" s="91" t="s">
        <v>49</v>
      </c>
      <c r="F3221" s="91">
        <v>1</v>
      </c>
      <c r="G3221" s="91">
        <v>1.19</v>
      </c>
      <c r="H3221" s="91">
        <v>1.27</v>
      </c>
      <c r="I3221" s="91">
        <v>1.24</v>
      </c>
      <c r="J3221" s="91">
        <v>1.24</v>
      </c>
      <c r="K3221" s="91">
        <v>1.27</v>
      </c>
      <c r="L3221" s="91">
        <v>1.3</v>
      </c>
      <c r="M3221" s="91">
        <v>1.34</v>
      </c>
      <c r="N3221" s="91">
        <v>1.37</v>
      </c>
      <c r="O3221" s="91">
        <v>1.62</v>
      </c>
      <c r="P3221" s="91">
        <v>1.67</v>
      </c>
      <c r="Q3221" s="91">
        <v>1.66</v>
      </c>
      <c r="R3221" s="91">
        <v>1.66</v>
      </c>
      <c r="S3221" s="91">
        <v>1.66</v>
      </c>
      <c r="T3221" s="91">
        <v>1.67</v>
      </c>
      <c r="U3221" s="91">
        <v>1.67</v>
      </c>
      <c r="V3221" s="91">
        <v>1.66</v>
      </c>
      <c r="W3221" s="91">
        <v>1.67</v>
      </c>
      <c r="X3221" s="91">
        <v>1.68</v>
      </c>
      <c r="Y3221" s="91">
        <v>1.67</v>
      </c>
      <c r="Z3221" s="91">
        <v>1.56</v>
      </c>
      <c r="AA3221" s="91">
        <v>1.42</v>
      </c>
      <c r="AB3221" s="91">
        <v>1.54</v>
      </c>
      <c r="AC3221" s="91">
        <v>1.59</v>
      </c>
      <c r="AD3221" s="91">
        <v>1.58</v>
      </c>
      <c r="AE3221" s="91">
        <v>1.55</v>
      </c>
      <c r="AF3221" s="91">
        <v>1.52</v>
      </c>
      <c r="AG3221" s="91">
        <v>1.66</v>
      </c>
      <c r="AH3221" s="91">
        <v>1.62</v>
      </c>
      <c r="AI3221" s="91">
        <v>1.56</v>
      </c>
      <c r="AJ3221" s="91">
        <v>1.49</v>
      </c>
      <c r="AK3221" s="91">
        <v>1.43</v>
      </c>
    </row>
    <row r="3222" spans="1:37" s="91" customFormat="1" x14ac:dyDescent="0.3">
      <c r="A3222" s="91" t="str">
        <f t="shared" si="77"/>
        <v>SDGbaseTRAv2_UrbAS_IRTv3PVAXarubb</v>
      </c>
      <c r="B3222" s="92" t="s">
        <v>221</v>
      </c>
      <c r="C3222" s="93" t="s">
        <v>287</v>
      </c>
      <c r="D3222" s="94" t="s">
        <v>212</v>
      </c>
      <c r="E3222" s="91" t="s">
        <v>50</v>
      </c>
      <c r="F3222" s="91">
        <v>1</v>
      </c>
      <c r="G3222" s="91">
        <v>1.01</v>
      </c>
      <c r="H3222" s="91">
        <v>1.01</v>
      </c>
      <c r="I3222" s="91">
        <v>1.01</v>
      </c>
      <c r="J3222" s="91">
        <v>1</v>
      </c>
      <c r="K3222" s="91">
        <v>1</v>
      </c>
      <c r="L3222" s="91">
        <v>1.01</v>
      </c>
      <c r="M3222" s="91">
        <v>1.01</v>
      </c>
      <c r="N3222" s="91">
        <v>1.02</v>
      </c>
      <c r="O3222" s="91">
        <v>1.03</v>
      </c>
      <c r="P3222" s="91">
        <v>1.03</v>
      </c>
      <c r="Q3222" s="91">
        <v>1.02</v>
      </c>
      <c r="R3222" s="91">
        <v>1.03</v>
      </c>
      <c r="S3222" s="91">
        <v>1.03</v>
      </c>
      <c r="T3222" s="91">
        <v>1.03</v>
      </c>
      <c r="U3222" s="91">
        <v>1.04</v>
      </c>
      <c r="V3222" s="91">
        <v>1.04</v>
      </c>
      <c r="W3222" s="91">
        <v>1.04</v>
      </c>
      <c r="X3222" s="91">
        <v>1.04</v>
      </c>
      <c r="Y3222" s="91">
        <v>1.04</v>
      </c>
      <c r="Z3222" s="91">
        <v>1</v>
      </c>
      <c r="AA3222" s="91">
        <v>0.98</v>
      </c>
      <c r="AB3222" s="91">
        <v>1.01</v>
      </c>
      <c r="AC3222" s="91">
        <v>1.02</v>
      </c>
      <c r="AD3222" s="91">
        <v>1.02</v>
      </c>
      <c r="AE3222" s="91">
        <v>1.02</v>
      </c>
      <c r="AF3222" s="91">
        <v>1.02</v>
      </c>
      <c r="AG3222" s="91">
        <v>1.06</v>
      </c>
      <c r="AH3222" s="91">
        <v>1.04</v>
      </c>
      <c r="AI3222" s="91">
        <v>1.03</v>
      </c>
      <c r="AJ3222" s="91">
        <v>1.02</v>
      </c>
      <c r="AK3222" s="91">
        <v>1.01</v>
      </c>
    </row>
    <row r="3223" spans="1:37" s="91" customFormat="1" x14ac:dyDescent="0.3">
      <c r="A3223" s="91" t="str">
        <f t="shared" si="77"/>
        <v>SDGbaseTRAv2_UrbAS_IRTv3PVAXaplas</v>
      </c>
      <c r="B3223" s="92" t="s">
        <v>221</v>
      </c>
      <c r="C3223" s="93" t="s">
        <v>287</v>
      </c>
      <c r="D3223" s="94" t="s">
        <v>212</v>
      </c>
      <c r="E3223" s="91" t="s">
        <v>51</v>
      </c>
      <c r="F3223" s="91">
        <v>1</v>
      </c>
      <c r="G3223" s="91">
        <v>1.06</v>
      </c>
      <c r="H3223" s="91">
        <v>1.06</v>
      </c>
      <c r="I3223" s="91">
        <v>1.05</v>
      </c>
      <c r="J3223" s="91">
        <v>1.05</v>
      </c>
      <c r="K3223" s="91">
        <v>1.05</v>
      </c>
      <c r="L3223" s="91">
        <v>1.06</v>
      </c>
      <c r="M3223" s="91">
        <v>1.06</v>
      </c>
      <c r="N3223" s="91">
        <v>1.06</v>
      </c>
      <c r="O3223" s="91">
        <v>1.06</v>
      </c>
      <c r="P3223" s="91">
        <v>1.06</v>
      </c>
      <c r="Q3223" s="91">
        <v>1.06</v>
      </c>
      <c r="R3223" s="91">
        <v>1.07</v>
      </c>
      <c r="S3223" s="91">
        <v>1.07</v>
      </c>
      <c r="T3223" s="91">
        <v>1.07</v>
      </c>
      <c r="U3223" s="91">
        <v>1.08</v>
      </c>
      <c r="V3223" s="91">
        <v>1.08</v>
      </c>
      <c r="W3223" s="91">
        <v>1.0900000000000001</v>
      </c>
      <c r="X3223" s="91">
        <v>1.0900000000000001</v>
      </c>
      <c r="Y3223" s="91">
        <v>1.0900000000000001</v>
      </c>
      <c r="Z3223" s="91">
        <v>1.07</v>
      </c>
      <c r="AA3223" s="91">
        <v>1.06</v>
      </c>
      <c r="AB3223" s="91">
        <v>1.07</v>
      </c>
      <c r="AC3223" s="91">
        <v>1.07</v>
      </c>
      <c r="AD3223" s="91">
        <v>1.07</v>
      </c>
      <c r="AE3223" s="91">
        <v>1.07</v>
      </c>
      <c r="AF3223" s="91">
        <v>1.06</v>
      </c>
      <c r="AG3223" s="91">
        <v>1.08</v>
      </c>
      <c r="AH3223" s="91">
        <v>1.05</v>
      </c>
      <c r="AI3223" s="91">
        <v>1.02</v>
      </c>
      <c r="AJ3223" s="91">
        <v>1</v>
      </c>
      <c r="AK3223" s="91">
        <v>0.99</v>
      </c>
    </row>
    <row r="3224" spans="1:37" s="91" customFormat="1" x14ac:dyDescent="0.3">
      <c r="A3224" s="91" t="str">
        <f t="shared" si="77"/>
        <v>SDGbaseTRAv2_UrbAS_IRTv3PVAXanmet</v>
      </c>
      <c r="B3224" s="92" t="s">
        <v>221</v>
      </c>
      <c r="C3224" s="93" t="s">
        <v>287</v>
      </c>
      <c r="D3224" s="94" t="s">
        <v>212</v>
      </c>
      <c r="E3224" s="91" t="s">
        <v>52</v>
      </c>
      <c r="F3224" s="91">
        <v>1</v>
      </c>
      <c r="G3224" s="91">
        <v>1.08</v>
      </c>
      <c r="H3224" s="91">
        <v>1.07</v>
      </c>
      <c r="I3224" s="91">
        <v>1.07</v>
      </c>
      <c r="J3224" s="91">
        <v>1.08</v>
      </c>
      <c r="K3224" s="91">
        <v>1.07</v>
      </c>
      <c r="L3224" s="91">
        <v>1.07</v>
      </c>
      <c r="M3224" s="91">
        <v>1.07</v>
      </c>
      <c r="N3224" s="91">
        <v>1.07</v>
      </c>
      <c r="O3224" s="91">
        <v>1.07</v>
      </c>
      <c r="P3224" s="91">
        <v>1.07</v>
      </c>
      <c r="Q3224" s="91">
        <v>1.07</v>
      </c>
      <c r="R3224" s="91">
        <v>1.07</v>
      </c>
      <c r="S3224" s="91">
        <v>1.07</v>
      </c>
      <c r="T3224" s="91">
        <v>1.08</v>
      </c>
      <c r="U3224" s="91">
        <v>1.08</v>
      </c>
      <c r="V3224" s="91">
        <v>1.0900000000000001</v>
      </c>
      <c r="W3224" s="91">
        <v>1.0900000000000001</v>
      </c>
      <c r="X3224" s="91">
        <v>1.0900000000000001</v>
      </c>
      <c r="Y3224" s="91">
        <v>1.0900000000000001</v>
      </c>
      <c r="Z3224" s="91">
        <v>1.07</v>
      </c>
      <c r="AA3224" s="91">
        <v>1.06</v>
      </c>
      <c r="AB3224" s="91">
        <v>1.07</v>
      </c>
      <c r="AC3224" s="91">
        <v>1.07</v>
      </c>
      <c r="AD3224" s="91">
        <v>1.07</v>
      </c>
      <c r="AE3224" s="91">
        <v>1.07</v>
      </c>
      <c r="AF3224" s="91">
        <v>1.07</v>
      </c>
      <c r="AG3224" s="91">
        <v>1.08</v>
      </c>
      <c r="AH3224" s="91">
        <v>1.06</v>
      </c>
      <c r="AI3224" s="91">
        <v>1.04</v>
      </c>
      <c r="AJ3224" s="91">
        <v>1.03</v>
      </c>
      <c r="AK3224" s="91">
        <v>1.02</v>
      </c>
    </row>
    <row r="3225" spans="1:37" s="91" customFormat="1" x14ac:dyDescent="0.3">
      <c r="A3225" s="91" t="str">
        <f t="shared" si="77"/>
        <v>SDGbaseTRAv2_UrbAS_IRTv3PVAXairon</v>
      </c>
      <c r="B3225" s="92" t="s">
        <v>221</v>
      </c>
      <c r="C3225" s="93" t="s">
        <v>287</v>
      </c>
      <c r="D3225" s="94" t="s">
        <v>212</v>
      </c>
      <c r="E3225" s="91" t="s">
        <v>53</v>
      </c>
      <c r="F3225" s="91">
        <v>1</v>
      </c>
      <c r="G3225" s="91">
        <v>1.2</v>
      </c>
      <c r="H3225" s="91">
        <v>1.18</v>
      </c>
      <c r="I3225" s="91">
        <v>1.1599999999999999</v>
      </c>
      <c r="J3225" s="91">
        <v>1.1499999999999999</v>
      </c>
      <c r="K3225" s="91">
        <v>1.1399999999999999</v>
      </c>
      <c r="L3225" s="91">
        <v>1.1399999999999999</v>
      </c>
      <c r="M3225" s="91">
        <v>1.1499999999999999</v>
      </c>
      <c r="N3225" s="91">
        <v>1.1499999999999999</v>
      </c>
      <c r="O3225" s="91">
        <v>1.1499999999999999</v>
      </c>
      <c r="P3225" s="91">
        <v>1.1499999999999999</v>
      </c>
      <c r="Q3225" s="91">
        <v>1.1499999999999999</v>
      </c>
      <c r="R3225" s="91">
        <v>1.1499999999999999</v>
      </c>
      <c r="S3225" s="91">
        <v>1.1499999999999999</v>
      </c>
      <c r="T3225" s="91">
        <v>1.1599999999999999</v>
      </c>
      <c r="U3225" s="91">
        <v>1.1599999999999999</v>
      </c>
      <c r="V3225" s="91">
        <v>1.17</v>
      </c>
      <c r="W3225" s="91">
        <v>1.17</v>
      </c>
      <c r="X3225" s="91">
        <v>1.17</v>
      </c>
      <c r="Y3225" s="91">
        <v>1.17</v>
      </c>
      <c r="Z3225" s="91">
        <v>1.1399999999999999</v>
      </c>
      <c r="AA3225" s="91">
        <v>1.1299999999999999</v>
      </c>
      <c r="AB3225" s="91">
        <v>1.1399999999999999</v>
      </c>
      <c r="AC3225" s="91">
        <v>1.1399999999999999</v>
      </c>
      <c r="AD3225" s="91">
        <v>1.1399999999999999</v>
      </c>
      <c r="AE3225" s="91">
        <v>1.1399999999999999</v>
      </c>
      <c r="AF3225" s="91">
        <v>1.1499999999999999</v>
      </c>
      <c r="AG3225" s="91">
        <v>1.17</v>
      </c>
      <c r="AH3225" s="91">
        <v>1.1299999999999999</v>
      </c>
      <c r="AI3225" s="91">
        <v>1.1100000000000001</v>
      </c>
      <c r="AJ3225" s="91">
        <v>1.0900000000000001</v>
      </c>
      <c r="AK3225" s="91">
        <v>1.08</v>
      </c>
    </row>
    <row r="3226" spans="1:37" s="91" customFormat="1" x14ac:dyDescent="0.3">
      <c r="A3226" s="91" t="str">
        <f t="shared" si="77"/>
        <v>SDGbaseTRAv2_UrbAS_IRTv3PVAXanfrm</v>
      </c>
      <c r="B3226" s="92" t="s">
        <v>221</v>
      </c>
      <c r="C3226" s="93" t="s">
        <v>287</v>
      </c>
      <c r="D3226" s="94" t="s">
        <v>212</v>
      </c>
      <c r="E3226" s="91" t="s">
        <v>54</v>
      </c>
      <c r="F3226" s="91">
        <v>1</v>
      </c>
      <c r="G3226" s="91">
        <v>1.17</v>
      </c>
      <c r="H3226" s="91">
        <v>1.1100000000000001</v>
      </c>
      <c r="I3226" s="91">
        <v>1.06</v>
      </c>
      <c r="J3226" s="91">
        <v>1.04</v>
      </c>
      <c r="K3226" s="91">
        <v>1.05</v>
      </c>
      <c r="L3226" s="91">
        <v>1.07</v>
      </c>
      <c r="M3226" s="91">
        <v>1.1299999999999999</v>
      </c>
      <c r="N3226" s="91">
        <v>1.1499999999999999</v>
      </c>
      <c r="O3226" s="91">
        <v>1.24</v>
      </c>
      <c r="P3226" s="91">
        <v>1.24</v>
      </c>
      <c r="Q3226" s="91">
        <v>1.21</v>
      </c>
      <c r="R3226" s="91">
        <v>1.18</v>
      </c>
      <c r="S3226" s="91">
        <v>1.17</v>
      </c>
      <c r="T3226" s="91">
        <v>1.17</v>
      </c>
      <c r="U3226" s="91">
        <v>1.17</v>
      </c>
      <c r="V3226" s="91">
        <v>1.2</v>
      </c>
      <c r="W3226" s="91">
        <v>1.21</v>
      </c>
      <c r="X3226" s="91">
        <v>1.19</v>
      </c>
      <c r="Y3226" s="91">
        <v>1.18</v>
      </c>
      <c r="Z3226" s="91">
        <v>1.06</v>
      </c>
      <c r="AA3226" s="91">
        <v>1.04</v>
      </c>
      <c r="AB3226" s="91">
        <v>1.02</v>
      </c>
      <c r="AC3226" s="91">
        <v>1.02</v>
      </c>
      <c r="AD3226" s="91">
        <v>1.04</v>
      </c>
      <c r="AE3226" s="91">
        <v>1.06</v>
      </c>
      <c r="AF3226" s="91">
        <v>1.08</v>
      </c>
      <c r="AG3226" s="91">
        <v>1.1599999999999999</v>
      </c>
      <c r="AH3226" s="91">
        <v>1.04</v>
      </c>
      <c r="AI3226" s="91">
        <v>0.97</v>
      </c>
      <c r="AJ3226" s="91">
        <v>0.94</v>
      </c>
      <c r="AK3226" s="91">
        <v>0.92</v>
      </c>
    </row>
    <row r="3227" spans="1:37" s="91" customFormat="1" x14ac:dyDescent="0.3">
      <c r="A3227" s="91" t="str">
        <f t="shared" si="77"/>
        <v>SDGbaseTRAv2_UrbAS_IRTv3PVAXametp</v>
      </c>
      <c r="B3227" s="92" t="s">
        <v>221</v>
      </c>
      <c r="C3227" s="93" t="s">
        <v>287</v>
      </c>
      <c r="D3227" s="94" t="s">
        <v>212</v>
      </c>
      <c r="E3227" s="91" t="s">
        <v>55</v>
      </c>
      <c r="F3227" s="91">
        <v>1</v>
      </c>
      <c r="G3227" s="91">
        <v>1.19</v>
      </c>
      <c r="H3227" s="91">
        <v>1.19</v>
      </c>
      <c r="I3227" s="91">
        <v>1.18</v>
      </c>
      <c r="J3227" s="91">
        <v>1.18</v>
      </c>
      <c r="K3227" s="91">
        <v>1.18</v>
      </c>
      <c r="L3227" s="91">
        <v>1.18</v>
      </c>
      <c r="M3227" s="91">
        <v>1.19</v>
      </c>
      <c r="N3227" s="91">
        <v>1.19</v>
      </c>
      <c r="O3227" s="91">
        <v>1.19</v>
      </c>
      <c r="P3227" s="91">
        <v>1.19</v>
      </c>
      <c r="Q3227" s="91">
        <v>1.19</v>
      </c>
      <c r="R3227" s="91">
        <v>1.19</v>
      </c>
      <c r="S3227" s="91">
        <v>1.2</v>
      </c>
      <c r="T3227" s="91">
        <v>1.2</v>
      </c>
      <c r="U3227" s="91">
        <v>1.21</v>
      </c>
      <c r="V3227" s="91">
        <v>1.21</v>
      </c>
      <c r="W3227" s="91">
        <v>1.22</v>
      </c>
      <c r="X3227" s="91">
        <v>1.22</v>
      </c>
      <c r="Y3227" s="91">
        <v>1.22</v>
      </c>
      <c r="Z3227" s="91">
        <v>1.19</v>
      </c>
      <c r="AA3227" s="91">
        <v>1.18</v>
      </c>
      <c r="AB3227" s="91">
        <v>1.2</v>
      </c>
      <c r="AC3227" s="91">
        <v>1.2</v>
      </c>
      <c r="AD3227" s="91">
        <v>1.2</v>
      </c>
      <c r="AE3227" s="91">
        <v>1.2</v>
      </c>
      <c r="AF3227" s="91">
        <v>1.2</v>
      </c>
      <c r="AG3227" s="91">
        <v>1.22</v>
      </c>
      <c r="AH3227" s="91">
        <v>1.18</v>
      </c>
      <c r="AI3227" s="91">
        <v>1.1499999999999999</v>
      </c>
      <c r="AJ3227" s="91">
        <v>1.1200000000000001</v>
      </c>
      <c r="AK3227" s="91">
        <v>1.1100000000000001</v>
      </c>
    </row>
    <row r="3228" spans="1:37" s="91" customFormat="1" x14ac:dyDescent="0.3">
      <c r="A3228" s="91" t="str">
        <f t="shared" si="77"/>
        <v>SDGbaseTRAv2_UrbAS_IRTv3PVAXamach</v>
      </c>
      <c r="B3228" s="92" t="s">
        <v>221</v>
      </c>
      <c r="C3228" s="93" t="s">
        <v>287</v>
      </c>
      <c r="D3228" s="94" t="s">
        <v>212</v>
      </c>
      <c r="E3228" s="91" t="s">
        <v>56</v>
      </c>
      <c r="F3228" s="91">
        <v>1</v>
      </c>
      <c r="G3228" s="91">
        <v>1.18</v>
      </c>
      <c r="H3228" s="91">
        <v>1.17</v>
      </c>
      <c r="I3228" s="91">
        <v>1.1599999999999999</v>
      </c>
      <c r="J3228" s="91">
        <v>1.1499999999999999</v>
      </c>
      <c r="K3228" s="91">
        <v>1.1499999999999999</v>
      </c>
      <c r="L3228" s="91">
        <v>1.1499999999999999</v>
      </c>
      <c r="M3228" s="91">
        <v>1.1499999999999999</v>
      </c>
      <c r="N3228" s="91">
        <v>1.1599999999999999</v>
      </c>
      <c r="O3228" s="91">
        <v>1.1599999999999999</v>
      </c>
      <c r="P3228" s="91">
        <v>1.1599999999999999</v>
      </c>
      <c r="Q3228" s="91">
        <v>1.1599999999999999</v>
      </c>
      <c r="R3228" s="91">
        <v>1.1599999999999999</v>
      </c>
      <c r="S3228" s="91">
        <v>1.1599999999999999</v>
      </c>
      <c r="T3228" s="91">
        <v>1.1599999999999999</v>
      </c>
      <c r="U3228" s="91">
        <v>1.17</v>
      </c>
      <c r="V3228" s="91">
        <v>1.18</v>
      </c>
      <c r="W3228" s="91">
        <v>1.18</v>
      </c>
      <c r="X3228" s="91">
        <v>1.18</v>
      </c>
      <c r="Y3228" s="91">
        <v>1.18</v>
      </c>
      <c r="Z3228" s="91">
        <v>1.1499999999999999</v>
      </c>
      <c r="AA3228" s="91">
        <v>1.1399999999999999</v>
      </c>
      <c r="AB3228" s="91">
        <v>1.1499999999999999</v>
      </c>
      <c r="AC3228" s="91">
        <v>1.1499999999999999</v>
      </c>
      <c r="AD3228" s="91">
        <v>1.1499999999999999</v>
      </c>
      <c r="AE3228" s="91">
        <v>1.1599999999999999</v>
      </c>
      <c r="AF3228" s="91">
        <v>1.1599999999999999</v>
      </c>
      <c r="AG3228" s="91">
        <v>1.18</v>
      </c>
      <c r="AH3228" s="91">
        <v>1.1399999999999999</v>
      </c>
      <c r="AI3228" s="91">
        <v>1.1100000000000001</v>
      </c>
      <c r="AJ3228" s="91">
        <v>1.1000000000000001</v>
      </c>
      <c r="AK3228" s="91">
        <v>1.08</v>
      </c>
    </row>
    <row r="3229" spans="1:37" s="91" customFormat="1" x14ac:dyDescent="0.3">
      <c r="A3229" s="91" t="str">
        <f t="shared" si="77"/>
        <v>SDGbaseTRAv2_UrbAS_IRTv3PVAXafcel</v>
      </c>
      <c r="B3229" s="92" t="s">
        <v>221</v>
      </c>
      <c r="C3229" s="93" t="s">
        <v>287</v>
      </c>
      <c r="D3229" s="94" t="s">
        <v>212</v>
      </c>
      <c r="E3229" s="91" t="s">
        <v>57</v>
      </c>
      <c r="F3229" s="91">
        <v>1</v>
      </c>
      <c r="G3229" s="91">
        <v>1</v>
      </c>
      <c r="H3229" s="91">
        <v>1.01</v>
      </c>
      <c r="I3229" s="91">
        <v>0.96</v>
      </c>
      <c r="J3229" s="91">
        <v>0.94</v>
      </c>
      <c r="K3229" s="91">
        <v>0.94</v>
      </c>
      <c r="L3229" s="91">
        <v>0.95</v>
      </c>
      <c r="M3229" s="91">
        <v>0.99</v>
      </c>
      <c r="N3229" s="91">
        <v>1.02</v>
      </c>
      <c r="O3229" s="91">
        <v>1.1599999999999999</v>
      </c>
      <c r="P3229" s="91">
        <v>1.2</v>
      </c>
      <c r="Q3229" s="91">
        <v>1.2</v>
      </c>
      <c r="R3229" s="91">
        <v>1.2</v>
      </c>
      <c r="S3229" s="91">
        <v>1.2</v>
      </c>
      <c r="T3229" s="91">
        <v>1.2</v>
      </c>
      <c r="U3229" s="91">
        <v>1.2</v>
      </c>
      <c r="V3229" s="91">
        <v>1.22</v>
      </c>
      <c r="W3229" s="91">
        <v>1.23</v>
      </c>
      <c r="X3229" s="91">
        <v>1.21</v>
      </c>
      <c r="Y3229" s="91">
        <v>1.2</v>
      </c>
      <c r="Z3229" s="91">
        <v>1.06</v>
      </c>
      <c r="AA3229" s="91">
        <v>0.99</v>
      </c>
      <c r="AB3229" s="91">
        <v>1.03</v>
      </c>
      <c r="AC3229" s="91">
        <v>1.03</v>
      </c>
      <c r="AD3229" s="91">
        <v>1.02</v>
      </c>
      <c r="AE3229" s="91">
        <v>1.01</v>
      </c>
      <c r="AF3229" s="91">
        <v>1.01</v>
      </c>
      <c r="AG3229" s="91">
        <v>1.1100000000000001</v>
      </c>
      <c r="AH3229" s="91">
        <v>1.02</v>
      </c>
      <c r="AI3229" s="91">
        <v>0.93</v>
      </c>
      <c r="AJ3229" s="91">
        <v>0.87</v>
      </c>
      <c r="AK3229" s="91">
        <v>0.83</v>
      </c>
    </row>
    <row r="3230" spans="1:37" s="91" customFormat="1" x14ac:dyDescent="0.3">
      <c r="A3230" s="91" t="str">
        <f t="shared" si="77"/>
        <v>SDGbaseTRAv2_UrbAS_IRTv3PVAXaelct</v>
      </c>
      <c r="B3230" s="92" t="s">
        <v>221</v>
      </c>
      <c r="C3230" s="93" t="s">
        <v>287</v>
      </c>
      <c r="D3230" s="94" t="s">
        <v>212</v>
      </c>
      <c r="E3230" s="91" t="s">
        <v>58</v>
      </c>
      <c r="F3230" s="91">
        <v>1</v>
      </c>
      <c r="G3230" s="91">
        <v>1</v>
      </c>
      <c r="H3230" s="91">
        <v>1.01</v>
      </c>
      <c r="I3230" s="91">
        <v>0.97</v>
      </c>
      <c r="J3230" s="91">
        <v>0.95</v>
      </c>
      <c r="K3230" s="91">
        <v>0.95</v>
      </c>
      <c r="L3230" s="91">
        <v>0.96</v>
      </c>
      <c r="M3230" s="91">
        <v>1</v>
      </c>
      <c r="N3230" s="91">
        <v>1.02</v>
      </c>
      <c r="O3230" s="91">
        <v>1.1599999999999999</v>
      </c>
      <c r="P3230" s="91">
        <v>1.19</v>
      </c>
      <c r="Q3230" s="91">
        <v>1.19</v>
      </c>
      <c r="R3230" s="91">
        <v>1.19</v>
      </c>
      <c r="S3230" s="91">
        <v>1.19</v>
      </c>
      <c r="T3230" s="91">
        <v>1.19</v>
      </c>
      <c r="U3230" s="91">
        <v>1.19</v>
      </c>
      <c r="V3230" s="91">
        <v>1.21</v>
      </c>
      <c r="W3230" s="91">
        <v>1.22</v>
      </c>
      <c r="X3230" s="91">
        <v>1.2</v>
      </c>
      <c r="Y3230" s="91">
        <v>1.19</v>
      </c>
      <c r="Z3230" s="91">
        <v>1.06</v>
      </c>
      <c r="AA3230" s="91">
        <v>1</v>
      </c>
      <c r="AB3230" s="91">
        <v>1.03</v>
      </c>
      <c r="AC3230" s="91">
        <v>1.04</v>
      </c>
      <c r="AD3230" s="91">
        <v>1.03</v>
      </c>
      <c r="AE3230" s="91">
        <v>1.02</v>
      </c>
      <c r="AF3230" s="91">
        <v>1.02</v>
      </c>
      <c r="AG3230" s="91">
        <v>1.1100000000000001</v>
      </c>
      <c r="AH3230" s="91">
        <v>1.03</v>
      </c>
      <c r="AI3230" s="91">
        <v>0.94</v>
      </c>
      <c r="AJ3230" s="91">
        <v>0.89</v>
      </c>
      <c r="AK3230" s="91">
        <v>0.85</v>
      </c>
    </row>
    <row r="3231" spans="1:37" s="91" customFormat="1" x14ac:dyDescent="0.3">
      <c r="A3231" s="91" t="str">
        <f t="shared" si="77"/>
        <v>SDGbaseTRAv2_UrbAS_IRTv3PVAXaemch</v>
      </c>
      <c r="B3231" s="92" t="s">
        <v>221</v>
      </c>
      <c r="C3231" s="93" t="s">
        <v>287</v>
      </c>
      <c r="D3231" s="94" t="s">
        <v>212</v>
      </c>
      <c r="E3231" s="91" t="s">
        <v>59</v>
      </c>
      <c r="F3231" s="91">
        <v>1</v>
      </c>
      <c r="G3231" s="91">
        <v>1.19</v>
      </c>
      <c r="H3231" s="91">
        <v>1.19</v>
      </c>
      <c r="I3231" s="91">
        <v>1.19</v>
      </c>
      <c r="J3231" s="91">
        <v>1.18</v>
      </c>
      <c r="K3231" s="91">
        <v>1.19</v>
      </c>
      <c r="L3231" s="91">
        <v>1.19</v>
      </c>
      <c r="M3231" s="91">
        <v>1.2</v>
      </c>
      <c r="N3231" s="91">
        <v>1.2</v>
      </c>
      <c r="O3231" s="91">
        <v>1.2</v>
      </c>
      <c r="P3231" s="91">
        <v>1.2</v>
      </c>
      <c r="Q3231" s="91">
        <v>1.2</v>
      </c>
      <c r="R3231" s="91">
        <v>1.21</v>
      </c>
      <c r="S3231" s="91">
        <v>1.21</v>
      </c>
      <c r="T3231" s="91">
        <v>1.22</v>
      </c>
      <c r="U3231" s="91">
        <v>1.22</v>
      </c>
      <c r="V3231" s="91">
        <v>1.23</v>
      </c>
      <c r="W3231" s="91">
        <v>1.23</v>
      </c>
      <c r="X3231" s="91">
        <v>1.23</v>
      </c>
      <c r="Y3231" s="91">
        <v>1.23</v>
      </c>
      <c r="Z3231" s="91">
        <v>1.21</v>
      </c>
      <c r="AA3231" s="91">
        <v>1.2</v>
      </c>
      <c r="AB3231" s="91">
        <v>1.21</v>
      </c>
      <c r="AC3231" s="91">
        <v>1.21</v>
      </c>
      <c r="AD3231" s="91">
        <v>1.21</v>
      </c>
      <c r="AE3231" s="91">
        <v>1.21</v>
      </c>
      <c r="AF3231" s="91">
        <v>1.21</v>
      </c>
      <c r="AG3231" s="91">
        <v>1.23</v>
      </c>
      <c r="AH3231" s="91">
        <v>1.19</v>
      </c>
      <c r="AI3231" s="91">
        <v>1.1499999999999999</v>
      </c>
      <c r="AJ3231" s="91">
        <v>1.1299999999999999</v>
      </c>
      <c r="AK3231" s="91">
        <v>1.1100000000000001</v>
      </c>
    </row>
    <row r="3232" spans="1:37" s="91" customFormat="1" x14ac:dyDescent="0.3">
      <c r="A3232" s="91" t="str">
        <f t="shared" si="77"/>
        <v>SDGbaseTRAv2_UrbAS_IRTv3PVAXasequ</v>
      </c>
      <c r="B3232" s="92" t="s">
        <v>221</v>
      </c>
      <c r="C3232" s="93" t="s">
        <v>287</v>
      </c>
      <c r="D3232" s="94" t="s">
        <v>212</v>
      </c>
      <c r="E3232" s="91" t="s">
        <v>60</v>
      </c>
      <c r="F3232" s="91">
        <v>1</v>
      </c>
      <c r="G3232" s="91">
        <v>1.2</v>
      </c>
      <c r="H3232" s="91">
        <v>1.17</v>
      </c>
      <c r="I3232" s="91">
        <v>1.1399999999999999</v>
      </c>
      <c r="J3232" s="91">
        <v>1.1299999999999999</v>
      </c>
      <c r="K3232" s="91">
        <v>1.1200000000000001</v>
      </c>
      <c r="L3232" s="91">
        <v>1.1200000000000001</v>
      </c>
      <c r="M3232" s="91">
        <v>1.1399999999999999</v>
      </c>
      <c r="N3232" s="91">
        <v>1.1399999999999999</v>
      </c>
      <c r="O3232" s="91">
        <v>1.1499999999999999</v>
      </c>
      <c r="P3232" s="91">
        <v>1.1499999999999999</v>
      </c>
      <c r="Q3232" s="91">
        <v>1.1399999999999999</v>
      </c>
      <c r="R3232" s="91">
        <v>1.1399999999999999</v>
      </c>
      <c r="S3232" s="91">
        <v>1.1399999999999999</v>
      </c>
      <c r="T3232" s="91">
        <v>1.1399999999999999</v>
      </c>
      <c r="U3232" s="91">
        <v>1.1499999999999999</v>
      </c>
      <c r="V3232" s="91">
        <v>1.1499999999999999</v>
      </c>
      <c r="W3232" s="91">
        <v>1.1599999999999999</v>
      </c>
      <c r="X3232" s="91">
        <v>1.1599999999999999</v>
      </c>
      <c r="Y3232" s="91">
        <v>1.1599999999999999</v>
      </c>
      <c r="Z3232" s="91">
        <v>1.1399999999999999</v>
      </c>
      <c r="AA3232" s="91">
        <v>1.1299999999999999</v>
      </c>
      <c r="AB3232" s="91">
        <v>1.1100000000000001</v>
      </c>
      <c r="AC3232" s="91">
        <v>1.1100000000000001</v>
      </c>
      <c r="AD3232" s="91">
        <v>1.1200000000000001</v>
      </c>
      <c r="AE3232" s="91">
        <v>1.1200000000000001</v>
      </c>
      <c r="AF3232" s="91">
        <v>1.1299999999999999</v>
      </c>
      <c r="AG3232" s="91">
        <v>1.1499999999999999</v>
      </c>
      <c r="AH3232" s="91">
        <v>1.1000000000000001</v>
      </c>
      <c r="AI3232" s="91">
        <v>1.06</v>
      </c>
      <c r="AJ3232" s="91">
        <v>1.04</v>
      </c>
      <c r="AK3232" s="91">
        <v>1.03</v>
      </c>
    </row>
    <row r="3233" spans="1:37" s="91" customFormat="1" x14ac:dyDescent="0.3">
      <c r="A3233" s="91" t="str">
        <f t="shared" si="77"/>
        <v>SDGbaseTRAv2_UrbAS_IRTv3PVAXavehi</v>
      </c>
      <c r="B3233" s="92" t="s">
        <v>221</v>
      </c>
      <c r="C3233" s="93" t="s">
        <v>287</v>
      </c>
      <c r="D3233" s="94" t="s">
        <v>212</v>
      </c>
      <c r="E3233" s="91" t="s">
        <v>61</v>
      </c>
      <c r="F3233" s="91">
        <v>1</v>
      </c>
      <c r="G3233" s="91">
        <v>1.18</v>
      </c>
      <c r="H3233" s="91">
        <v>1.18</v>
      </c>
      <c r="I3233" s="91">
        <v>1.17</v>
      </c>
      <c r="J3233" s="91">
        <v>1.1599999999999999</v>
      </c>
      <c r="K3233" s="91">
        <v>1.1599999999999999</v>
      </c>
      <c r="L3233" s="91">
        <v>1.1599999999999999</v>
      </c>
      <c r="M3233" s="91">
        <v>1.17</v>
      </c>
      <c r="N3233" s="91">
        <v>1.17</v>
      </c>
      <c r="O3233" s="91">
        <v>1.17</v>
      </c>
      <c r="P3233" s="91">
        <v>1.17</v>
      </c>
      <c r="Q3233" s="91">
        <v>1.17</v>
      </c>
      <c r="R3233" s="91">
        <v>1.18</v>
      </c>
      <c r="S3233" s="91">
        <v>1.18</v>
      </c>
      <c r="T3233" s="91">
        <v>1.19</v>
      </c>
      <c r="U3233" s="91">
        <v>1.19</v>
      </c>
      <c r="V3233" s="91">
        <v>1.2</v>
      </c>
      <c r="W3233" s="91">
        <v>1.2</v>
      </c>
      <c r="X3233" s="91">
        <v>1.2</v>
      </c>
      <c r="Y3233" s="91">
        <v>1.2</v>
      </c>
      <c r="Z3233" s="91">
        <v>1.17</v>
      </c>
      <c r="AA3233" s="91">
        <v>1.1499999999999999</v>
      </c>
      <c r="AB3233" s="91">
        <v>1.1599999999999999</v>
      </c>
      <c r="AC3233" s="91">
        <v>1.1599999999999999</v>
      </c>
      <c r="AD3233" s="91">
        <v>1.17</v>
      </c>
      <c r="AE3233" s="91">
        <v>1.17</v>
      </c>
      <c r="AF3233" s="91">
        <v>1.17</v>
      </c>
      <c r="AG3233" s="91">
        <v>1.2</v>
      </c>
      <c r="AH3233" s="91">
        <v>1.1599999999999999</v>
      </c>
      <c r="AI3233" s="91">
        <v>1.1200000000000001</v>
      </c>
      <c r="AJ3233" s="91">
        <v>1.1000000000000001</v>
      </c>
      <c r="AK3233" s="91">
        <v>1.0900000000000001</v>
      </c>
    </row>
    <row r="3234" spans="1:37" s="91" customFormat="1" x14ac:dyDescent="0.3">
      <c r="A3234" s="91" t="str">
        <f t="shared" si="77"/>
        <v>SDGbaseTRAv2_UrbAS_IRTv3PVAXatequ</v>
      </c>
      <c r="B3234" s="92" t="s">
        <v>221</v>
      </c>
      <c r="C3234" s="93" t="s">
        <v>287</v>
      </c>
      <c r="D3234" s="94" t="s">
        <v>212</v>
      </c>
      <c r="E3234" s="91" t="s">
        <v>62</v>
      </c>
      <c r="F3234" s="91">
        <v>1</v>
      </c>
      <c r="G3234" s="91">
        <v>1.18</v>
      </c>
      <c r="H3234" s="91">
        <v>1.17</v>
      </c>
      <c r="I3234" s="91">
        <v>1.17</v>
      </c>
      <c r="J3234" s="91">
        <v>1.1599999999999999</v>
      </c>
      <c r="K3234" s="91">
        <v>1.1599999999999999</v>
      </c>
      <c r="L3234" s="91">
        <v>1.1599999999999999</v>
      </c>
      <c r="M3234" s="91">
        <v>1.17</v>
      </c>
      <c r="N3234" s="91">
        <v>1.18</v>
      </c>
      <c r="O3234" s="91">
        <v>1.19</v>
      </c>
      <c r="P3234" s="91">
        <v>1.19</v>
      </c>
      <c r="Q3234" s="91">
        <v>1.18</v>
      </c>
      <c r="R3234" s="91">
        <v>1.18</v>
      </c>
      <c r="S3234" s="91">
        <v>1.19</v>
      </c>
      <c r="T3234" s="91">
        <v>1.19</v>
      </c>
      <c r="U3234" s="91">
        <v>1.19</v>
      </c>
      <c r="V3234" s="91">
        <v>1.2</v>
      </c>
      <c r="W3234" s="91">
        <v>1.2</v>
      </c>
      <c r="X3234" s="91">
        <v>1.2</v>
      </c>
      <c r="Y3234" s="91">
        <v>1.2</v>
      </c>
      <c r="Z3234" s="91">
        <v>1.17</v>
      </c>
      <c r="AA3234" s="91">
        <v>1.1599999999999999</v>
      </c>
      <c r="AB3234" s="91">
        <v>1.1599999999999999</v>
      </c>
      <c r="AC3234" s="91">
        <v>1.1599999999999999</v>
      </c>
      <c r="AD3234" s="91">
        <v>1.17</v>
      </c>
      <c r="AE3234" s="91">
        <v>1.17</v>
      </c>
      <c r="AF3234" s="91">
        <v>1.17</v>
      </c>
      <c r="AG3234" s="91">
        <v>1.19</v>
      </c>
      <c r="AH3234" s="91">
        <v>1.1499999999999999</v>
      </c>
      <c r="AI3234" s="91">
        <v>1.1100000000000001</v>
      </c>
      <c r="AJ3234" s="91">
        <v>1.08</v>
      </c>
      <c r="AK3234" s="91">
        <v>1.07</v>
      </c>
    </row>
    <row r="3235" spans="1:37" s="91" customFormat="1" x14ac:dyDescent="0.3">
      <c r="A3235" s="91" t="str">
        <f t="shared" si="77"/>
        <v>SDGbaseTRAv2_UrbAS_IRTv3PVAXafurn</v>
      </c>
      <c r="B3235" s="92" t="s">
        <v>221</v>
      </c>
      <c r="C3235" s="93" t="s">
        <v>287</v>
      </c>
      <c r="D3235" s="94" t="s">
        <v>212</v>
      </c>
      <c r="E3235" s="91" t="s">
        <v>63</v>
      </c>
      <c r="F3235" s="91">
        <v>1</v>
      </c>
      <c r="G3235" s="91">
        <v>1.19</v>
      </c>
      <c r="H3235" s="91">
        <v>1.17</v>
      </c>
      <c r="I3235" s="91">
        <v>1.17</v>
      </c>
      <c r="J3235" s="91">
        <v>1.1599999999999999</v>
      </c>
      <c r="K3235" s="91">
        <v>1.1599999999999999</v>
      </c>
      <c r="L3235" s="91">
        <v>1.1599999999999999</v>
      </c>
      <c r="M3235" s="91">
        <v>1.1599999999999999</v>
      </c>
      <c r="N3235" s="91">
        <v>1.17</v>
      </c>
      <c r="O3235" s="91">
        <v>1.17</v>
      </c>
      <c r="P3235" s="91">
        <v>1.17</v>
      </c>
      <c r="Q3235" s="91">
        <v>1.17</v>
      </c>
      <c r="R3235" s="91">
        <v>1.17</v>
      </c>
      <c r="S3235" s="91">
        <v>1.17</v>
      </c>
      <c r="T3235" s="91">
        <v>1.18</v>
      </c>
      <c r="U3235" s="91">
        <v>1.18</v>
      </c>
      <c r="V3235" s="91">
        <v>1.19</v>
      </c>
      <c r="W3235" s="91">
        <v>1.19</v>
      </c>
      <c r="X3235" s="91">
        <v>1.19</v>
      </c>
      <c r="Y3235" s="91">
        <v>1.19</v>
      </c>
      <c r="Z3235" s="91">
        <v>1.17</v>
      </c>
      <c r="AA3235" s="91">
        <v>1.1599999999999999</v>
      </c>
      <c r="AB3235" s="91">
        <v>1.17</v>
      </c>
      <c r="AC3235" s="91">
        <v>1.17</v>
      </c>
      <c r="AD3235" s="91">
        <v>1.17</v>
      </c>
      <c r="AE3235" s="91">
        <v>1.17</v>
      </c>
      <c r="AF3235" s="91">
        <v>1.17</v>
      </c>
      <c r="AG3235" s="91">
        <v>1.19</v>
      </c>
      <c r="AH3235" s="91">
        <v>1.1499999999999999</v>
      </c>
      <c r="AI3235" s="91">
        <v>1.1299999999999999</v>
      </c>
      <c r="AJ3235" s="91">
        <v>1.1100000000000001</v>
      </c>
      <c r="AK3235" s="91">
        <v>1.1000000000000001</v>
      </c>
    </row>
    <row r="3236" spans="1:37" s="91" customFormat="1" x14ac:dyDescent="0.3">
      <c r="A3236" s="91" t="str">
        <f t="shared" si="77"/>
        <v>SDGbaseTRAv2_UrbAS_IRTv3PVAXaoman</v>
      </c>
      <c r="B3236" s="92" t="s">
        <v>221</v>
      </c>
      <c r="C3236" s="93" t="s">
        <v>287</v>
      </c>
      <c r="D3236" s="94" t="s">
        <v>212</v>
      </c>
      <c r="E3236" s="91" t="s">
        <v>64</v>
      </c>
      <c r="F3236" s="91">
        <v>1</v>
      </c>
      <c r="G3236" s="91">
        <v>1.1200000000000001</v>
      </c>
      <c r="H3236" s="91">
        <v>1.1000000000000001</v>
      </c>
      <c r="I3236" s="91">
        <v>1.06</v>
      </c>
      <c r="J3236" s="91">
        <v>1.05</v>
      </c>
      <c r="K3236" s="91">
        <v>1.05</v>
      </c>
      <c r="L3236" s="91">
        <v>1.05</v>
      </c>
      <c r="M3236" s="91">
        <v>1.06</v>
      </c>
      <c r="N3236" s="91">
        <v>1.06</v>
      </c>
      <c r="O3236" s="91">
        <v>1.1299999999999999</v>
      </c>
      <c r="P3236" s="91">
        <v>1.1200000000000001</v>
      </c>
      <c r="Q3236" s="91">
        <v>1.1000000000000001</v>
      </c>
      <c r="R3236" s="91">
        <v>1.0900000000000001</v>
      </c>
      <c r="S3236" s="91">
        <v>1.08</v>
      </c>
      <c r="T3236" s="91">
        <v>1.07</v>
      </c>
      <c r="U3236" s="91">
        <v>1.07</v>
      </c>
      <c r="V3236" s="91">
        <v>1.07</v>
      </c>
      <c r="W3236" s="91">
        <v>1.07</v>
      </c>
      <c r="X3236" s="91">
        <v>1.07</v>
      </c>
      <c r="Y3236" s="91">
        <v>1.06</v>
      </c>
      <c r="Z3236" s="91">
        <v>1.04</v>
      </c>
      <c r="AA3236" s="91">
        <v>1.03</v>
      </c>
      <c r="AB3236" s="91">
        <v>1.03</v>
      </c>
      <c r="AC3236" s="91">
        <v>1.02</v>
      </c>
      <c r="AD3236" s="91">
        <v>1.03</v>
      </c>
      <c r="AE3236" s="91">
        <v>1.03</v>
      </c>
      <c r="AF3236" s="91">
        <v>1.03</v>
      </c>
      <c r="AG3236" s="91">
        <v>1.04</v>
      </c>
      <c r="AH3236" s="91">
        <v>1.02</v>
      </c>
      <c r="AI3236" s="91">
        <v>0.99</v>
      </c>
      <c r="AJ3236" s="91">
        <v>0.98</v>
      </c>
      <c r="AK3236" s="91">
        <v>0.98</v>
      </c>
    </row>
    <row r="3237" spans="1:37" s="91" customFormat="1" x14ac:dyDescent="0.3">
      <c r="A3237" s="91" t="str">
        <f t="shared" si="77"/>
        <v>SDGbaseTRAv2_UrbAS_IRTv3PVAXaelec</v>
      </c>
      <c r="B3237" s="92" t="s">
        <v>221</v>
      </c>
      <c r="C3237" s="93" t="s">
        <v>287</v>
      </c>
      <c r="D3237" s="94" t="s">
        <v>212</v>
      </c>
      <c r="E3237" s="91" t="s">
        <v>65</v>
      </c>
      <c r="F3237" s="91">
        <v>1</v>
      </c>
      <c r="G3237" s="91">
        <v>1.1200000000000001</v>
      </c>
      <c r="H3237" s="91">
        <v>1</v>
      </c>
      <c r="I3237" s="91">
        <v>1.01</v>
      </c>
      <c r="J3237" s="91">
        <v>1.05</v>
      </c>
      <c r="K3237" s="91">
        <v>1.07</v>
      </c>
      <c r="L3237" s="91">
        <v>1.0900000000000001</v>
      </c>
      <c r="M3237" s="91">
        <v>1.08</v>
      </c>
      <c r="N3237" s="91">
        <v>1.05</v>
      </c>
      <c r="O3237" s="91">
        <v>1.04</v>
      </c>
      <c r="P3237" s="91">
        <v>1.06</v>
      </c>
      <c r="Q3237" s="91">
        <v>1.0900000000000001</v>
      </c>
      <c r="R3237" s="91">
        <v>1.1399999999999999</v>
      </c>
      <c r="S3237" s="91">
        <v>1.1499999999999999</v>
      </c>
      <c r="T3237" s="91">
        <v>1.17</v>
      </c>
      <c r="U3237" s="91">
        <v>1.18</v>
      </c>
      <c r="V3237" s="91">
        <v>1.18</v>
      </c>
      <c r="W3237" s="91">
        <v>1.19</v>
      </c>
      <c r="X3237" s="91">
        <v>1.19</v>
      </c>
      <c r="Y3237" s="91">
        <v>1.22</v>
      </c>
      <c r="Z3237" s="91">
        <v>1.24</v>
      </c>
      <c r="AA3237" s="91">
        <v>1.23</v>
      </c>
      <c r="AB3237" s="91">
        <v>1.24</v>
      </c>
      <c r="AC3237" s="91">
        <v>1.28</v>
      </c>
      <c r="AD3237" s="91">
        <v>1.32</v>
      </c>
      <c r="AE3237" s="91">
        <v>1.34</v>
      </c>
      <c r="AF3237" s="91">
        <v>1.36</v>
      </c>
      <c r="AG3237" s="91">
        <v>1.47</v>
      </c>
      <c r="AH3237" s="91">
        <v>1.6</v>
      </c>
      <c r="AI3237" s="91">
        <v>1.72</v>
      </c>
      <c r="AJ3237" s="91">
        <v>1.83</v>
      </c>
      <c r="AK3237" s="91">
        <v>1.93</v>
      </c>
    </row>
    <row r="3238" spans="1:37" s="91" customFormat="1" x14ac:dyDescent="0.3">
      <c r="A3238" s="91" t="str">
        <f t="shared" si="77"/>
        <v>SDGbaseTRAv2_UrbAS_IRTv3PVAXawatr</v>
      </c>
      <c r="B3238" s="92" t="s">
        <v>221</v>
      </c>
      <c r="C3238" s="93" t="s">
        <v>287</v>
      </c>
      <c r="D3238" s="94" t="s">
        <v>212</v>
      </c>
      <c r="E3238" s="91" t="s">
        <v>66</v>
      </c>
      <c r="F3238" s="91">
        <v>1</v>
      </c>
      <c r="G3238" s="91">
        <v>0.85</v>
      </c>
      <c r="H3238" s="91">
        <v>0.89</v>
      </c>
      <c r="I3238" s="91">
        <v>0.9</v>
      </c>
      <c r="J3238" s="91">
        <v>0.9</v>
      </c>
      <c r="K3238" s="91">
        <v>0.92</v>
      </c>
      <c r="L3238" s="91">
        <v>0.92</v>
      </c>
      <c r="M3238" s="91">
        <v>0.93</v>
      </c>
      <c r="N3238" s="91">
        <v>0.93</v>
      </c>
      <c r="O3238" s="91">
        <v>0.92</v>
      </c>
      <c r="P3238" s="91">
        <v>0.93</v>
      </c>
      <c r="Q3238" s="91">
        <v>0.93</v>
      </c>
      <c r="R3238" s="91">
        <v>0.94</v>
      </c>
      <c r="S3238" s="91">
        <v>0.96</v>
      </c>
      <c r="T3238" s="91">
        <v>0.97</v>
      </c>
      <c r="U3238" s="91">
        <v>0.97</v>
      </c>
      <c r="V3238" s="91">
        <v>0.97</v>
      </c>
      <c r="W3238" s="91">
        <v>0.97</v>
      </c>
      <c r="X3238" s="91">
        <v>0.98</v>
      </c>
      <c r="Y3238" s="91">
        <v>0.97</v>
      </c>
      <c r="Z3238" s="91">
        <v>0.95</v>
      </c>
      <c r="AA3238" s="91">
        <v>0.94</v>
      </c>
      <c r="AB3238" s="91">
        <v>0.95</v>
      </c>
      <c r="AC3238" s="91">
        <v>0.96</v>
      </c>
      <c r="AD3238" s="91">
        <v>0.97</v>
      </c>
      <c r="AE3238" s="91">
        <v>0.97</v>
      </c>
      <c r="AF3238" s="91">
        <v>0.97</v>
      </c>
      <c r="AG3238" s="91">
        <v>0.99</v>
      </c>
      <c r="AH3238" s="91">
        <v>1.02</v>
      </c>
      <c r="AI3238" s="91">
        <v>1.03</v>
      </c>
      <c r="AJ3238" s="91">
        <v>1.04</v>
      </c>
      <c r="AK3238" s="91">
        <v>1.05</v>
      </c>
    </row>
    <row r="3239" spans="1:37" s="91" customFormat="1" x14ac:dyDescent="0.3">
      <c r="A3239" s="91" t="str">
        <f t="shared" si="77"/>
        <v>SDGbaseTRAv2_UrbAS_IRTv3PVAXacons</v>
      </c>
      <c r="B3239" s="92" t="s">
        <v>221</v>
      </c>
      <c r="C3239" s="93" t="s">
        <v>287</v>
      </c>
      <c r="D3239" s="94" t="s">
        <v>212</v>
      </c>
      <c r="E3239" s="91" t="s">
        <v>67</v>
      </c>
      <c r="F3239" s="91">
        <v>1</v>
      </c>
      <c r="G3239" s="91">
        <v>1.1599999999999999</v>
      </c>
      <c r="H3239" s="91">
        <v>1.1299999999999999</v>
      </c>
      <c r="I3239" s="91">
        <v>1.1399999999999999</v>
      </c>
      <c r="J3239" s="91">
        <v>1.1599999999999999</v>
      </c>
      <c r="K3239" s="91">
        <v>1.1200000000000001</v>
      </c>
      <c r="L3239" s="91">
        <v>1.1100000000000001</v>
      </c>
      <c r="M3239" s="91">
        <v>1.1000000000000001</v>
      </c>
      <c r="N3239" s="91">
        <v>1.1000000000000001</v>
      </c>
      <c r="O3239" s="91">
        <v>1.0900000000000001</v>
      </c>
      <c r="P3239" s="91">
        <v>1.1000000000000001</v>
      </c>
      <c r="Q3239" s="91">
        <v>1.1000000000000001</v>
      </c>
      <c r="R3239" s="91">
        <v>1.0900000000000001</v>
      </c>
      <c r="S3239" s="91">
        <v>1.1000000000000001</v>
      </c>
      <c r="T3239" s="91">
        <v>1.1100000000000001</v>
      </c>
      <c r="U3239" s="91">
        <v>1.1200000000000001</v>
      </c>
      <c r="V3239" s="91">
        <v>1.1200000000000001</v>
      </c>
      <c r="W3239" s="91">
        <v>1.1299999999999999</v>
      </c>
      <c r="X3239" s="91">
        <v>1.1299999999999999</v>
      </c>
      <c r="Y3239" s="91">
        <v>1.1299999999999999</v>
      </c>
      <c r="Z3239" s="91">
        <v>1.1100000000000001</v>
      </c>
      <c r="AA3239" s="91">
        <v>1.0900000000000001</v>
      </c>
      <c r="AB3239" s="91">
        <v>1.1000000000000001</v>
      </c>
      <c r="AC3239" s="91">
        <v>1.1000000000000001</v>
      </c>
      <c r="AD3239" s="91">
        <v>1.1000000000000001</v>
      </c>
      <c r="AE3239" s="91">
        <v>1.1000000000000001</v>
      </c>
      <c r="AF3239" s="91">
        <v>1.1100000000000001</v>
      </c>
      <c r="AG3239" s="91">
        <v>1.1299999999999999</v>
      </c>
      <c r="AH3239" s="91">
        <v>1.1100000000000001</v>
      </c>
      <c r="AI3239" s="91">
        <v>1.1000000000000001</v>
      </c>
      <c r="AJ3239" s="91">
        <v>1.1000000000000001</v>
      </c>
      <c r="AK3239" s="91">
        <v>1.1000000000000001</v>
      </c>
    </row>
    <row r="3240" spans="1:37" s="91" customFormat="1" x14ac:dyDescent="0.3">
      <c r="A3240" s="91" t="str">
        <f t="shared" si="77"/>
        <v>SDGbaseTRAv2_UrbAS_IRTv3PVAXatrad</v>
      </c>
      <c r="B3240" s="92" t="s">
        <v>221</v>
      </c>
      <c r="C3240" s="93" t="s">
        <v>287</v>
      </c>
      <c r="D3240" s="94" t="s">
        <v>212</v>
      </c>
      <c r="E3240" s="91" t="s">
        <v>68</v>
      </c>
      <c r="F3240" s="91">
        <v>1</v>
      </c>
      <c r="G3240" s="91">
        <v>1.01</v>
      </c>
      <c r="H3240" s="91">
        <v>1.02</v>
      </c>
      <c r="I3240" s="91">
        <v>1.03</v>
      </c>
      <c r="J3240" s="91">
        <v>1.02</v>
      </c>
      <c r="K3240" s="91">
        <v>1.02</v>
      </c>
      <c r="L3240" s="91">
        <v>1.02</v>
      </c>
      <c r="M3240" s="91">
        <v>1.02</v>
      </c>
      <c r="N3240" s="91">
        <v>1.02</v>
      </c>
      <c r="O3240" s="91">
        <v>0.97</v>
      </c>
      <c r="P3240" s="91">
        <v>0.98</v>
      </c>
      <c r="Q3240" s="91">
        <v>0.99</v>
      </c>
      <c r="R3240" s="91">
        <v>1.01</v>
      </c>
      <c r="S3240" s="91">
        <v>1.02</v>
      </c>
      <c r="T3240" s="91">
        <v>1.03</v>
      </c>
      <c r="U3240" s="91">
        <v>1.04</v>
      </c>
      <c r="V3240" s="91">
        <v>1.05</v>
      </c>
      <c r="W3240" s="91">
        <v>1.05</v>
      </c>
      <c r="X3240" s="91">
        <v>1.05</v>
      </c>
      <c r="Y3240" s="91">
        <v>1.05</v>
      </c>
      <c r="Z3240" s="91">
        <v>1.02</v>
      </c>
      <c r="AA3240" s="91">
        <v>1.01</v>
      </c>
      <c r="AB3240" s="91">
        <v>1.01</v>
      </c>
      <c r="AC3240" s="91">
        <v>1.01</v>
      </c>
      <c r="AD3240" s="91">
        <v>1.01</v>
      </c>
      <c r="AE3240" s="91">
        <v>1.01</v>
      </c>
      <c r="AF3240" s="91">
        <v>1.01</v>
      </c>
      <c r="AG3240" s="91">
        <v>1.04</v>
      </c>
      <c r="AH3240" s="91">
        <v>1.02</v>
      </c>
      <c r="AI3240" s="91">
        <v>1</v>
      </c>
      <c r="AJ3240" s="91">
        <v>0.99</v>
      </c>
      <c r="AK3240" s="91">
        <v>0.99</v>
      </c>
    </row>
    <row r="3241" spans="1:37" s="91" customFormat="1" x14ac:dyDescent="0.3">
      <c r="A3241" s="91" t="str">
        <f t="shared" si="77"/>
        <v>SDGbaseTRAv2_UrbAS_IRTv3PVAXahotl</v>
      </c>
      <c r="B3241" s="92" t="s">
        <v>221</v>
      </c>
      <c r="C3241" s="93" t="s">
        <v>287</v>
      </c>
      <c r="D3241" s="94" t="s">
        <v>212</v>
      </c>
      <c r="E3241" s="91" t="s">
        <v>69</v>
      </c>
      <c r="F3241" s="91">
        <v>1</v>
      </c>
      <c r="G3241" s="91">
        <v>1.02</v>
      </c>
      <c r="H3241" s="91">
        <v>1.03</v>
      </c>
      <c r="I3241" s="91">
        <v>1.02</v>
      </c>
      <c r="J3241" s="91">
        <v>1.01</v>
      </c>
      <c r="K3241" s="91">
        <v>1.02</v>
      </c>
      <c r="L3241" s="91">
        <v>1.02</v>
      </c>
      <c r="M3241" s="91">
        <v>1.03</v>
      </c>
      <c r="N3241" s="91">
        <v>1.03</v>
      </c>
      <c r="O3241" s="91">
        <v>1.04</v>
      </c>
      <c r="P3241" s="91">
        <v>1.04</v>
      </c>
      <c r="Q3241" s="91">
        <v>1.03</v>
      </c>
      <c r="R3241" s="91">
        <v>1.05</v>
      </c>
      <c r="S3241" s="91">
        <v>1.05</v>
      </c>
      <c r="T3241" s="91">
        <v>1.06</v>
      </c>
      <c r="U3241" s="91">
        <v>1.06</v>
      </c>
      <c r="V3241" s="91">
        <v>1.06</v>
      </c>
      <c r="W3241" s="91">
        <v>1.07</v>
      </c>
      <c r="X3241" s="91">
        <v>1.07</v>
      </c>
      <c r="Y3241" s="91">
        <v>1.07</v>
      </c>
      <c r="Z3241" s="91">
        <v>1.06</v>
      </c>
      <c r="AA3241" s="91">
        <v>1.04</v>
      </c>
      <c r="AB3241" s="91">
        <v>1.05</v>
      </c>
      <c r="AC3241" s="91">
        <v>1.05</v>
      </c>
      <c r="AD3241" s="91">
        <v>1.05</v>
      </c>
      <c r="AE3241" s="91">
        <v>1.05</v>
      </c>
      <c r="AF3241" s="91">
        <v>1.05</v>
      </c>
      <c r="AG3241" s="91">
        <v>1.06</v>
      </c>
      <c r="AH3241" s="91">
        <v>1.06</v>
      </c>
      <c r="AI3241" s="91">
        <v>1.06</v>
      </c>
      <c r="AJ3241" s="91">
        <v>1.05</v>
      </c>
      <c r="AK3241" s="91">
        <v>1.05</v>
      </c>
    </row>
    <row r="3242" spans="1:37" s="91" customFormat="1" x14ac:dyDescent="0.3">
      <c r="A3242" s="91" t="str">
        <f t="shared" si="77"/>
        <v>SDGbaseTRAv2_UrbAS_IRTv3PVAXaltrp-p</v>
      </c>
      <c r="B3242" s="92" t="s">
        <v>221</v>
      </c>
      <c r="C3242" s="93" t="s">
        <v>287</v>
      </c>
      <c r="D3242" s="94" t="s">
        <v>212</v>
      </c>
      <c r="E3242" s="91" t="s">
        <v>70</v>
      </c>
      <c r="F3242" s="91">
        <v>1</v>
      </c>
      <c r="G3242" s="91">
        <v>0.98</v>
      </c>
      <c r="H3242" s="91">
        <v>0.96</v>
      </c>
      <c r="I3242" s="91">
        <v>0.96</v>
      </c>
      <c r="J3242" s="91">
        <v>0.96</v>
      </c>
      <c r="K3242" s="91">
        <v>0.96</v>
      </c>
      <c r="L3242" s="91">
        <v>0.96</v>
      </c>
      <c r="M3242" s="91">
        <v>0.96</v>
      </c>
      <c r="N3242" s="91">
        <v>0.97</v>
      </c>
      <c r="O3242" s="91">
        <v>0.98</v>
      </c>
      <c r="P3242" s="91">
        <v>0.99</v>
      </c>
      <c r="Q3242" s="91">
        <v>0.99</v>
      </c>
      <c r="R3242" s="91">
        <v>1</v>
      </c>
      <c r="S3242" s="91">
        <v>1.01</v>
      </c>
      <c r="T3242" s="91">
        <v>1.02</v>
      </c>
      <c r="U3242" s="91">
        <v>1.02</v>
      </c>
      <c r="V3242" s="91">
        <v>1.02</v>
      </c>
      <c r="W3242" s="91">
        <v>1.03</v>
      </c>
      <c r="X3242" s="91">
        <v>1.03</v>
      </c>
      <c r="Y3242" s="91">
        <v>1.02</v>
      </c>
      <c r="Z3242" s="91">
        <v>1.01</v>
      </c>
      <c r="AA3242" s="91">
        <v>1</v>
      </c>
      <c r="AB3242" s="91">
        <v>1</v>
      </c>
      <c r="AC3242" s="91">
        <v>0.99</v>
      </c>
      <c r="AD3242" s="91">
        <v>0.99</v>
      </c>
      <c r="AE3242" s="91">
        <v>0.98</v>
      </c>
      <c r="AF3242" s="91">
        <v>0.98</v>
      </c>
      <c r="AG3242" s="91">
        <v>0.98</v>
      </c>
      <c r="AH3242" s="91">
        <v>0.98</v>
      </c>
      <c r="AI3242" s="91">
        <v>0.99</v>
      </c>
      <c r="AJ3242" s="91">
        <v>1</v>
      </c>
      <c r="AK3242" s="91">
        <v>1</v>
      </c>
    </row>
    <row r="3243" spans="1:37" s="91" customFormat="1" x14ac:dyDescent="0.3">
      <c r="A3243" s="91" t="str">
        <f t="shared" si="77"/>
        <v>SDGbaseTRAv2_UrbAS_IRTv3PVAXaltrp-f</v>
      </c>
      <c r="B3243" s="92" t="s">
        <v>221</v>
      </c>
      <c r="C3243" s="93" t="s">
        <v>287</v>
      </c>
      <c r="D3243" s="94" t="s">
        <v>212</v>
      </c>
      <c r="E3243" s="91" t="s">
        <v>71</v>
      </c>
      <c r="F3243" s="91">
        <v>1</v>
      </c>
      <c r="G3243" s="91">
        <v>0.94</v>
      </c>
      <c r="H3243" s="91">
        <v>0.94</v>
      </c>
      <c r="I3243" s="91">
        <v>1.01</v>
      </c>
      <c r="J3243" s="91">
        <v>1.06</v>
      </c>
      <c r="K3243" s="91">
        <v>1.04</v>
      </c>
      <c r="L3243" s="91">
        <v>1.03</v>
      </c>
      <c r="M3243" s="91">
        <v>1.03</v>
      </c>
      <c r="N3243" s="91">
        <v>1.05</v>
      </c>
      <c r="O3243" s="91">
        <v>1.06</v>
      </c>
      <c r="P3243" s="91">
        <v>1.0900000000000001</v>
      </c>
      <c r="Q3243" s="91">
        <v>1.1299999999999999</v>
      </c>
      <c r="R3243" s="91">
        <v>1.07</v>
      </c>
      <c r="S3243" s="91">
        <v>1.03</v>
      </c>
      <c r="T3243" s="91">
        <v>1.01</v>
      </c>
      <c r="U3243" s="91">
        <v>1.02</v>
      </c>
      <c r="V3243" s="91">
        <v>1.02</v>
      </c>
      <c r="W3243" s="91">
        <v>1.01</v>
      </c>
      <c r="X3243" s="91">
        <v>1.01</v>
      </c>
      <c r="Y3243" s="91">
        <v>1.02</v>
      </c>
      <c r="Z3243" s="91">
        <v>0.96</v>
      </c>
      <c r="AA3243" s="91">
        <v>0.92</v>
      </c>
      <c r="AB3243" s="91">
        <v>0.98</v>
      </c>
      <c r="AC3243" s="91">
        <v>1.01</v>
      </c>
      <c r="AD3243" s="91">
        <v>1</v>
      </c>
      <c r="AE3243" s="91">
        <v>0.99</v>
      </c>
      <c r="AF3243" s="91">
        <v>0.97</v>
      </c>
      <c r="AG3243" s="91">
        <v>1.07</v>
      </c>
      <c r="AH3243" s="91">
        <v>1.08</v>
      </c>
      <c r="AI3243" s="91">
        <v>1.08</v>
      </c>
      <c r="AJ3243" s="91">
        <v>1.0900000000000001</v>
      </c>
      <c r="AK3243" s="91">
        <v>1.1000000000000001</v>
      </c>
    </row>
    <row r="3244" spans="1:37" s="91" customFormat="1" x14ac:dyDescent="0.3">
      <c r="A3244" s="91" t="str">
        <f t="shared" si="77"/>
        <v>SDGbaseTRAv2_UrbAS_IRTv3PVAXaotrp-p</v>
      </c>
      <c r="B3244" s="92" t="s">
        <v>221</v>
      </c>
      <c r="C3244" s="93" t="s">
        <v>287</v>
      </c>
      <c r="D3244" s="94" t="s">
        <v>212</v>
      </c>
      <c r="E3244" s="91" t="s">
        <v>72</v>
      </c>
      <c r="F3244" s="91">
        <v>1</v>
      </c>
      <c r="G3244" s="91">
        <v>1.08</v>
      </c>
      <c r="H3244" s="91">
        <v>1.08</v>
      </c>
      <c r="I3244" s="91">
        <v>1.0900000000000001</v>
      </c>
      <c r="J3244" s="91">
        <v>1.08</v>
      </c>
      <c r="K3244" s="91">
        <v>1.06</v>
      </c>
      <c r="L3244" s="91">
        <v>1.04</v>
      </c>
      <c r="M3244" s="91">
        <v>1.02</v>
      </c>
      <c r="N3244" s="91">
        <v>1.01</v>
      </c>
      <c r="O3244" s="91">
        <v>0.96</v>
      </c>
      <c r="P3244" s="91">
        <v>0.96</v>
      </c>
      <c r="Q3244" s="91">
        <v>0.96</v>
      </c>
      <c r="R3244" s="91">
        <v>0.98</v>
      </c>
      <c r="S3244" s="91">
        <v>0.99</v>
      </c>
      <c r="T3244" s="91">
        <v>0.99</v>
      </c>
      <c r="U3244" s="91">
        <v>1</v>
      </c>
      <c r="V3244" s="91">
        <v>1</v>
      </c>
      <c r="W3244" s="91">
        <v>1</v>
      </c>
      <c r="X3244" s="91">
        <v>0.99</v>
      </c>
      <c r="Y3244" s="91">
        <v>0.99</v>
      </c>
      <c r="Z3244" s="91">
        <v>0.95</v>
      </c>
      <c r="AA3244" s="91">
        <v>0.93</v>
      </c>
      <c r="AB3244" s="91">
        <v>0.95</v>
      </c>
      <c r="AC3244" s="91">
        <v>0.95</v>
      </c>
      <c r="AD3244" s="91">
        <v>0.95</v>
      </c>
      <c r="AE3244" s="91">
        <v>0.95</v>
      </c>
      <c r="AF3244" s="91">
        <v>0.95</v>
      </c>
      <c r="AG3244" s="91">
        <v>0.99</v>
      </c>
      <c r="AH3244" s="91">
        <v>0.98</v>
      </c>
      <c r="AI3244" s="91">
        <v>0.99</v>
      </c>
      <c r="AJ3244" s="91">
        <v>1.01</v>
      </c>
      <c r="AK3244" s="91">
        <v>1.02</v>
      </c>
    </row>
    <row r="3245" spans="1:37" s="91" customFormat="1" x14ac:dyDescent="0.3">
      <c r="A3245" s="91" t="str">
        <f t="shared" si="77"/>
        <v>SDGbaseTRAv2_UrbAS_IRTv3PVAXaotrp-f</v>
      </c>
      <c r="B3245" s="92" t="s">
        <v>221</v>
      </c>
      <c r="C3245" s="93" t="s">
        <v>287</v>
      </c>
      <c r="D3245" s="94" t="s">
        <v>212</v>
      </c>
      <c r="E3245" s="91" t="s">
        <v>73</v>
      </c>
      <c r="F3245" s="91">
        <v>1</v>
      </c>
      <c r="G3245" s="91">
        <v>1.01</v>
      </c>
      <c r="H3245" s="91">
        <v>1.02</v>
      </c>
      <c r="I3245" s="91">
        <v>1.02</v>
      </c>
      <c r="J3245" s="91">
        <v>1.01</v>
      </c>
      <c r="K3245" s="91">
        <v>1</v>
      </c>
      <c r="L3245" s="91">
        <v>0.99</v>
      </c>
      <c r="M3245" s="91">
        <v>0.99</v>
      </c>
      <c r="N3245" s="91">
        <v>0.99</v>
      </c>
      <c r="O3245" s="91">
        <v>0.98</v>
      </c>
      <c r="P3245" s="91">
        <v>0.99</v>
      </c>
      <c r="Q3245" s="91">
        <v>1</v>
      </c>
      <c r="R3245" s="91">
        <v>1.01</v>
      </c>
      <c r="S3245" s="91">
        <v>1.01</v>
      </c>
      <c r="T3245" s="91">
        <v>1</v>
      </c>
      <c r="U3245" s="91">
        <v>1.01</v>
      </c>
      <c r="V3245" s="91">
        <v>1.02</v>
      </c>
      <c r="W3245" s="91">
        <v>1.01</v>
      </c>
      <c r="X3245" s="91">
        <v>1.01</v>
      </c>
      <c r="Y3245" s="91">
        <v>1.01</v>
      </c>
      <c r="Z3245" s="91">
        <v>0.99</v>
      </c>
      <c r="AA3245" s="91">
        <v>0.98</v>
      </c>
      <c r="AB3245" s="91">
        <v>0.98</v>
      </c>
      <c r="AC3245" s="91">
        <v>0.99</v>
      </c>
      <c r="AD3245" s="91">
        <v>0.99</v>
      </c>
      <c r="AE3245" s="91">
        <v>0.99</v>
      </c>
      <c r="AF3245" s="91">
        <v>0.99</v>
      </c>
      <c r="AG3245" s="91">
        <v>1.01</v>
      </c>
      <c r="AH3245" s="91">
        <v>1</v>
      </c>
      <c r="AI3245" s="91">
        <v>1.01</v>
      </c>
      <c r="AJ3245" s="91">
        <v>1.02</v>
      </c>
      <c r="AK3245" s="91">
        <v>1.02</v>
      </c>
    </row>
    <row r="3246" spans="1:37" s="91" customFormat="1" x14ac:dyDescent="0.3">
      <c r="A3246" s="91" t="str">
        <f t="shared" si="77"/>
        <v>SDGbaseTRAv2_UrbAS_IRTv3PVAXaprtr</v>
      </c>
      <c r="B3246" s="92" t="s">
        <v>221</v>
      </c>
      <c r="C3246" s="93" t="s">
        <v>287</v>
      </c>
      <c r="D3246" s="94" t="s">
        <v>212</v>
      </c>
      <c r="E3246" s="91" t="s">
        <v>74</v>
      </c>
      <c r="F3246" s="91">
        <v>1</v>
      </c>
      <c r="G3246" s="91">
        <v>1.02</v>
      </c>
      <c r="H3246" s="91">
        <v>1.02</v>
      </c>
      <c r="I3246" s="91">
        <v>1.01</v>
      </c>
      <c r="J3246" s="91">
        <v>0.99</v>
      </c>
      <c r="K3246" s="91">
        <v>0.99</v>
      </c>
      <c r="L3246" s="91">
        <v>0.98</v>
      </c>
      <c r="M3246" s="91">
        <v>0.99</v>
      </c>
      <c r="N3246" s="91">
        <v>0.99</v>
      </c>
      <c r="O3246" s="91">
        <v>0.98</v>
      </c>
      <c r="P3246" s="91">
        <v>0.98</v>
      </c>
      <c r="Q3246" s="91">
        <v>0.99</v>
      </c>
      <c r="R3246" s="91">
        <v>1.01</v>
      </c>
      <c r="S3246" s="91">
        <v>1.02</v>
      </c>
      <c r="T3246" s="91">
        <v>1.02</v>
      </c>
      <c r="U3246" s="91">
        <v>1.03</v>
      </c>
      <c r="V3246" s="91">
        <v>1.04</v>
      </c>
      <c r="W3246" s="91">
        <v>1.05</v>
      </c>
      <c r="X3246" s="91">
        <v>1.05</v>
      </c>
      <c r="Y3246" s="91">
        <v>1.05</v>
      </c>
      <c r="Z3246" s="91">
        <v>1.03</v>
      </c>
      <c r="AA3246" s="91">
        <v>1.02</v>
      </c>
      <c r="AB3246" s="91">
        <v>1.03</v>
      </c>
      <c r="AC3246" s="91">
        <v>1.03</v>
      </c>
      <c r="AD3246" s="91">
        <v>1.03</v>
      </c>
      <c r="AE3246" s="91">
        <v>1.03</v>
      </c>
      <c r="AF3246" s="91">
        <v>1.03</v>
      </c>
      <c r="AG3246" s="91">
        <v>1.05</v>
      </c>
      <c r="AH3246" s="91">
        <v>1.02</v>
      </c>
      <c r="AI3246" s="91">
        <v>0.99</v>
      </c>
      <c r="AJ3246" s="91">
        <v>0.97</v>
      </c>
      <c r="AK3246" s="91">
        <v>0.96</v>
      </c>
    </row>
    <row r="3247" spans="1:37" s="91" customFormat="1" x14ac:dyDescent="0.3">
      <c r="A3247" s="91" t="str">
        <f t="shared" si="77"/>
        <v>SDGbaseTRAv2_UrbAS_IRTv3PVAXatrps</v>
      </c>
      <c r="B3247" s="92" t="s">
        <v>221</v>
      </c>
      <c r="C3247" s="93" t="s">
        <v>287</v>
      </c>
      <c r="D3247" s="94" t="s">
        <v>212</v>
      </c>
      <c r="E3247" s="91" t="s">
        <v>75</v>
      </c>
      <c r="F3247" s="91">
        <v>1</v>
      </c>
      <c r="G3247" s="91">
        <v>1</v>
      </c>
      <c r="H3247" s="91">
        <v>1</v>
      </c>
      <c r="I3247" s="91">
        <v>0.99</v>
      </c>
      <c r="J3247" s="91">
        <v>0.99</v>
      </c>
      <c r="K3247" s="91">
        <v>0.99</v>
      </c>
      <c r="L3247" s="91">
        <v>1</v>
      </c>
      <c r="M3247" s="91">
        <v>1</v>
      </c>
      <c r="N3247" s="91">
        <v>0.99</v>
      </c>
      <c r="O3247" s="91">
        <v>0.99</v>
      </c>
      <c r="P3247" s="91">
        <v>0.99</v>
      </c>
      <c r="Q3247" s="91">
        <v>0.98</v>
      </c>
      <c r="R3247" s="91">
        <v>0.99</v>
      </c>
      <c r="S3247" s="91">
        <v>1.01</v>
      </c>
      <c r="T3247" s="91">
        <v>1.01</v>
      </c>
      <c r="U3247" s="91">
        <v>1.02</v>
      </c>
      <c r="V3247" s="91">
        <v>1.03</v>
      </c>
      <c r="W3247" s="91">
        <v>1.03</v>
      </c>
      <c r="X3247" s="91">
        <v>1.03</v>
      </c>
      <c r="Y3247" s="91">
        <v>1.03</v>
      </c>
      <c r="Z3247" s="91">
        <v>1.01</v>
      </c>
      <c r="AA3247" s="91">
        <v>1</v>
      </c>
      <c r="AB3247" s="91">
        <v>1.03</v>
      </c>
      <c r="AC3247" s="91">
        <v>1.04</v>
      </c>
      <c r="AD3247" s="91">
        <v>1.05</v>
      </c>
      <c r="AE3247" s="91">
        <v>1.06</v>
      </c>
      <c r="AF3247" s="91">
        <v>1.06</v>
      </c>
      <c r="AG3247" s="91">
        <v>1.08</v>
      </c>
      <c r="AH3247" s="91">
        <v>1.08</v>
      </c>
      <c r="AI3247" s="91">
        <v>1.08</v>
      </c>
      <c r="AJ3247" s="91">
        <v>1.08</v>
      </c>
      <c r="AK3247" s="91">
        <v>1.08</v>
      </c>
    </row>
    <row r="3248" spans="1:37" s="91" customFormat="1" x14ac:dyDescent="0.3">
      <c r="A3248" s="91" t="str">
        <f t="shared" ref="A3248:A3252" si="78">_xlfn.CONCAT(C3248,D3248,E3248)</f>
        <v>SDGbaseTRAv2_UrbAS_IRTv3PVAXacomm</v>
      </c>
      <c r="B3248" s="92" t="s">
        <v>221</v>
      </c>
      <c r="C3248" s="93" t="s">
        <v>287</v>
      </c>
      <c r="D3248" s="94" t="s">
        <v>212</v>
      </c>
      <c r="E3248" s="91" t="s">
        <v>76</v>
      </c>
      <c r="F3248" s="91">
        <v>1</v>
      </c>
      <c r="G3248" s="91">
        <v>0.88</v>
      </c>
      <c r="H3248" s="91">
        <v>0.92</v>
      </c>
      <c r="I3248" s="91">
        <v>0.93</v>
      </c>
      <c r="J3248" s="91">
        <v>0.93</v>
      </c>
      <c r="K3248" s="91">
        <v>0.94</v>
      </c>
      <c r="L3248" s="91">
        <v>0.95</v>
      </c>
      <c r="M3248" s="91">
        <v>0.95</v>
      </c>
      <c r="N3248" s="91">
        <v>0.96</v>
      </c>
      <c r="O3248" s="91">
        <v>0.95</v>
      </c>
      <c r="P3248" s="91">
        <v>0.96</v>
      </c>
      <c r="Q3248" s="91">
        <v>0.96</v>
      </c>
      <c r="R3248" s="91">
        <v>0.97</v>
      </c>
      <c r="S3248" s="91">
        <v>0.98</v>
      </c>
      <c r="T3248" s="91">
        <v>0.99</v>
      </c>
      <c r="U3248" s="91">
        <v>0.99</v>
      </c>
      <c r="V3248" s="91">
        <v>0.99</v>
      </c>
      <c r="W3248" s="91">
        <v>1</v>
      </c>
      <c r="X3248" s="91">
        <v>1</v>
      </c>
      <c r="Y3248" s="91">
        <v>1</v>
      </c>
      <c r="Z3248" s="91">
        <v>0.98</v>
      </c>
      <c r="AA3248" s="91">
        <v>0.96</v>
      </c>
      <c r="AB3248" s="91">
        <v>0.97</v>
      </c>
      <c r="AC3248" s="91">
        <v>0.97</v>
      </c>
      <c r="AD3248" s="91">
        <v>0.97</v>
      </c>
      <c r="AE3248" s="91">
        <v>0.97</v>
      </c>
      <c r="AF3248" s="91">
        <v>0.98</v>
      </c>
      <c r="AG3248" s="91">
        <v>1</v>
      </c>
      <c r="AH3248" s="91">
        <v>1</v>
      </c>
      <c r="AI3248" s="91">
        <v>1</v>
      </c>
      <c r="AJ3248" s="91">
        <v>1</v>
      </c>
      <c r="AK3248" s="91">
        <v>1</v>
      </c>
    </row>
    <row r="3249" spans="1:37" s="91" customFormat="1" x14ac:dyDescent="0.3">
      <c r="A3249" s="91" t="str">
        <f t="shared" si="78"/>
        <v>SDGbaseTRAv2_UrbAS_IRTv3PVAXafsrv</v>
      </c>
      <c r="B3249" s="92" t="s">
        <v>221</v>
      </c>
      <c r="C3249" s="93" t="s">
        <v>287</v>
      </c>
      <c r="D3249" s="94" t="s">
        <v>212</v>
      </c>
      <c r="E3249" s="91" t="s">
        <v>77</v>
      </c>
      <c r="F3249" s="91">
        <v>1</v>
      </c>
      <c r="G3249" s="91">
        <v>0.96</v>
      </c>
      <c r="H3249" s="91">
        <v>0.97</v>
      </c>
      <c r="I3249" s="91">
        <v>0.97</v>
      </c>
      <c r="J3249" s="91">
        <v>0.97</v>
      </c>
      <c r="K3249" s="91">
        <v>0.97</v>
      </c>
      <c r="L3249" s="91">
        <v>0.98</v>
      </c>
      <c r="M3249" s="91">
        <v>0.98</v>
      </c>
      <c r="N3249" s="91">
        <v>0.99</v>
      </c>
      <c r="O3249" s="91">
        <v>0.98</v>
      </c>
      <c r="P3249" s="91">
        <v>0.98</v>
      </c>
      <c r="Q3249" s="91">
        <v>0.98</v>
      </c>
      <c r="R3249" s="91">
        <v>1</v>
      </c>
      <c r="S3249" s="91">
        <v>1</v>
      </c>
      <c r="T3249" s="91">
        <v>1.01</v>
      </c>
      <c r="U3249" s="91">
        <v>1.01</v>
      </c>
      <c r="V3249" s="91">
        <v>1.02</v>
      </c>
      <c r="W3249" s="91">
        <v>1.02</v>
      </c>
      <c r="X3249" s="91">
        <v>1.03</v>
      </c>
      <c r="Y3249" s="91">
        <v>1.03</v>
      </c>
      <c r="Z3249" s="91">
        <v>1.01</v>
      </c>
      <c r="AA3249" s="91">
        <v>1</v>
      </c>
      <c r="AB3249" s="91">
        <v>1.01</v>
      </c>
      <c r="AC3249" s="91">
        <v>1.01</v>
      </c>
      <c r="AD3249" s="91">
        <v>1.01</v>
      </c>
      <c r="AE3249" s="91">
        <v>1.01</v>
      </c>
      <c r="AF3249" s="91">
        <v>1.01</v>
      </c>
      <c r="AG3249" s="91">
        <v>1.03</v>
      </c>
      <c r="AH3249" s="91">
        <v>1.01</v>
      </c>
      <c r="AI3249" s="91">
        <v>1</v>
      </c>
      <c r="AJ3249" s="91">
        <v>0.99</v>
      </c>
      <c r="AK3249" s="91">
        <v>0.98</v>
      </c>
    </row>
    <row r="3250" spans="1:37" s="91" customFormat="1" x14ac:dyDescent="0.3">
      <c r="A3250" s="91" t="str">
        <f t="shared" si="78"/>
        <v>SDGbaseTRAv2_UrbAS_IRTv3PVAXabsrv</v>
      </c>
      <c r="B3250" s="92" t="s">
        <v>221</v>
      </c>
      <c r="C3250" s="93" t="s">
        <v>287</v>
      </c>
      <c r="D3250" s="94" t="s">
        <v>212</v>
      </c>
      <c r="E3250" s="91" t="s">
        <v>78</v>
      </c>
      <c r="F3250" s="91">
        <v>1</v>
      </c>
      <c r="G3250" s="91">
        <v>0.89</v>
      </c>
      <c r="H3250" s="91">
        <v>0.91</v>
      </c>
      <c r="I3250" s="91">
        <v>0.92</v>
      </c>
      <c r="J3250" s="91">
        <v>0.92</v>
      </c>
      <c r="K3250" s="91">
        <v>0.93</v>
      </c>
      <c r="L3250" s="91">
        <v>0.94</v>
      </c>
      <c r="M3250" s="91">
        <v>0.95</v>
      </c>
      <c r="N3250" s="91">
        <v>0.95</v>
      </c>
      <c r="O3250" s="91">
        <v>0.95</v>
      </c>
      <c r="P3250" s="91">
        <v>0.95</v>
      </c>
      <c r="Q3250" s="91">
        <v>0.95</v>
      </c>
      <c r="R3250" s="91">
        <v>0.96</v>
      </c>
      <c r="S3250" s="91">
        <v>0.97</v>
      </c>
      <c r="T3250" s="91">
        <v>0.98</v>
      </c>
      <c r="U3250" s="91">
        <v>0.98</v>
      </c>
      <c r="V3250" s="91">
        <v>0.99</v>
      </c>
      <c r="W3250" s="91">
        <v>0.99</v>
      </c>
      <c r="X3250" s="91">
        <v>1</v>
      </c>
      <c r="Y3250" s="91">
        <v>1</v>
      </c>
      <c r="Z3250" s="91">
        <v>0.98</v>
      </c>
      <c r="AA3250" s="91">
        <v>0.96</v>
      </c>
      <c r="AB3250" s="91">
        <v>0.97</v>
      </c>
      <c r="AC3250" s="91">
        <v>0.97</v>
      </c>
      <c r="AD3250" s="91">
        <v>0.97</v>
      </c>
      <c r="AE3250" s="91">
        <v>0.97</v>
      </c>
      <c r="AF3250" s="91">
        <v>0.97</v>
      </c>
      <c r="AG3250" s="91">
        <v>0.99</v>
      </c>
      <c r="AH3250" s="91">
        <v>0.99</v>
      </c>
      <c r="AI3250" s="91">
        <v>0.99</v>
      </c>
      <c r="AJ3250" s="91">
        <v>0.99</v>
      </c>
      <c r="AK3250" s="91">
        <v>0.99</v>
      </c>
    </row>
    <row r="3251" spans="1:37" s="91" customFormat="1" x14ac:dyDescent="0.3">
      <c r="A3251" s="91" t="str">
        <f t="shared" si="78"/>
        <v>SDGbaseTRAv2_UrbAS_IRTv3PVAXagsrv</v>
      </c>
      <c r="B3251" s="92" t="s">
        <v>221</v>
      </c>
      <c r="C3251" s="93" t="s">
        <v>287</v>
      </c>
      <c r="D3251" s="94" t="s">
        <v>212</v>
      </c>
      <c r="E3251" s="91" t="s">
        <v>79</v>
      </c>
      <c r="F3251" s="91">
        <v>1</v>
      </c>
      <c r="G3251" s="91">
        <v>1.01</v>
      </c>
      <c r="H3251" s="91">
        <v>1.02</v>
      </c>
      <c r="I3251" s="91">
        <v>1.02</v>
      </c>
      <c r="J3251" s="91">
        <v>1.02</v>
      </c>
      <c r="K3251" s="91">
        <v>1.02</v>
      </c>
      <c r="L3251" s="91">
        <v>1.02</v>
      </c>
      <c r="M3251" s="91">
        <v>1.03</v>
      </c>
      <c r="N3251" s="91">
        <v>1.03</v>
      </c>
      <c r="O3251" s="91">
        <v>1.03</v>
      </c>
      <c r="P3251" s="91">
        <v>1.03</v>
      </c>
      <c r="Q3251" s="91">
        <v>1.03</v>
      </c>
      <c r="R3251" s="91">
        <v>1.04</v>
      </c>
      <c r="S3251" s="91">
        <v>1.04</v>
      </c>
      <c r="T3251" s="91">
        <v>1.04</v>
      </c>
      <c r="U3251" s="91">
        <v>1.05</v>
      </c>
      <c r="V3251" s="91">
        <v>1.05</v>
      </c>
      <c r="W3251" s="91">
        <v>1.05</v>
      </c>
      <c r="X3251" s="91">
        <v>1.06</v>
      </c>
      <c r="Y3251" s="91">
        <v>1.06</v>
      </c>
      <c r="Z3251" s="91">
        <v>1.04</v>
      </c>
      <c r="AA3251" s="91">
        <v>1.03</v>
      </c>
      <c r="AB3251" s="91">
        <v>1.04</v>
      </c>
      <c r="AC3251" s="91">
        <v>1.04</v>
      </c>
      <c r="AD3251" s="91">
        <v>1.04</v>
      </c>
      <c r="AE3251" s="91">
        <v>1.04</v>
      </c>
      <c r="AF3251" s="91">
        <v>1.04</v>
      </c>
      <c r="AG3251" s="91">
        <v>1.05</v>
      </c>
      <c r="AH3251" s="91">
        <v>1.03</v>
      </c>
      <c r="AI3251" s="91">
        <v>1.01</v>
      </c>
      <c r="AJ3251" s="91">
        <v>0.99</v>
      </c>
      <c r="AK3251" s="91">
        <v>0.98</v>
      </c>
    </row>
    <row r="3252" spans="1:37" s="91" customFormat="1" x14ac:dyDescent="0.3">
      <c r="A3252" s="91" t="str">
        <f t="shared" si="78"/>
        <v>SDGbaseTRAv2_UrbAS_IRTv3PVAXaosrv</v>
      </c>
      <c r="B3252" s="92" t="s">
        <v>221</v>
      </c>
      <c r="C3252" s="93" t="s">
        <v>287</v>
      </c>
      <c r="D3252" s="94" t="s">
        <v>212</v>
      </c>
      <c r="E3252" s="91" t="s">
        <v>80</v>
      </c>
      <c r="F3252" s="91">
        <v>1</v>
      </c>
      <c r="G3252" s="91">
        <v>1.1399999999999999</v>
      </c>
      <c r="H3252" s="91">
        <v>1.1200000000000001</v>
      </c>
      <c r="I3252" s="91">
        <v>1.1000000000000001</v>
      </c>
      <c r="J3252" s="91">
        <v>1.0900000000000001</v>
      </c>
      <c r="K3252" s="91">
        <v>1.0900000000000001</v>
      </c>
      <c r="L3252" s="91">
        <v>1.0900000000000001</v>
      </c>
      <c r="M3252" s="91">
        <v>1.0900000000000001</v>
      </c>
      <c r="N3252" s="91">
        <v>1.0900000000000001</v>
      </c>
      <c r="O3252" s="91">
        <v>1.08</v>
      </c>
      <c r="P3252" s="91">
        <v>1.0900000000000001</v>
      </c>
      <c r="Q3252" s="91">
        <v>1.0900000000000001</v>
      </c>
      <c r="R3252" s="91">
        <v>1.1000000000000001</v>
      </c>
      <c r="S3252" s="91">
        <v>1.1100000000000001</v>
      </c>
      <c r="T3252" s="91">
        <v>1.1100000000000001</v>
      </c>
      <c r="U3252" s="91">
        <v>1.1200000000000001</v>
      </c>
      <c r="V3252" s="91">
        <v>1.1200000000000001</v>
      </c>
      <c r="W3252" s="91">
        <v>1.1299999999999999</v>
      </c>
      <c r="X3252" s="91">
        <v>1.1299999999999999</v>
      </c>
      <c r="Y3252" s="91">
        <v>1.1299999999999999</v>
      </c>
      <c r="Z3252" s="91">
        <v>1.1200000000000001</v>
      </c>
      <c r="AA3252" s="91">
        <v>1.1000000000000001</v>
      </c>
      <c r="AB3252" s="91">
        <v>1.1000000000000001</v>
      </c>
      <c r="AC3252" s="91">
        <v>1.1100000000000001</v>
      </c>
      <c r="AD3252" s="91">
        <v>1.1100000000000001</v>
      </c>
      <c r="AE3252" s="91">
        <v>1.1100000000000001</v>
      </c>
      <c r="AF3252" s="91">
        <v>1.1100000000000001</v>
      </c>
      <c r="AG3252" s="91">
        <v>1.1299999999999999</v>
      </c>
      <c r="AH3252" s="91">
        <v>1.1299999999999999</v>
      </c>
      <c r="AI3252" s="91">
        <v>1.1299999999999999</v>
      </c>
      <c r="AJ3252" s="91">
        <v>1.1299999999999999</v>
      </c>
      <c r="AK3252" s="91">
        <v>1.1200000000000001</v>
      </c>
    </row>
    <row r="3253" spans="1:37" x14ac:dyDescent="0.3">
      <c r="A3253" s="91" t="str">
        <f t="shared" ref="A3253" si="79">_xlfn.CONCAT(C3253,D3253,E3253)</f>
        <v>SDGbaseTRAv2_UrbAS_IRTv3EXRXbase</v>
      </c>
      <c r="B3253" s="92" t="s">
        <v>221</v>
      </c>
      <c r="C3253" s="93" t="s">
        <v>287</v>
      </c>
      <c r="D3253" s="94" t="s">
        <v>257</v>
      </c>
      <c r="E3253" s="94" t="s">
        <v>219</v>
      </c>
      <c r="F3253" s="91">
        <v>0.99999999999994504</v>
      </c>
      <c r="G3253" s="91">
        <v>1.0245524071098699</v>
      </c>
      <c r="H3253" s="91">
        <v>1.0379809899735399</v>
      </c>
      <c r="I3253" s="91">
        <v>1.0343982194507899</v>
      </c>
      <c r="J3253" s="91">
        <v>1.0349781722721201</v>
      </c>
      <c r="K3253" s="91">
        <v>1.03772844103118</v>
      </c>
      <c r="L3253" s="91">
        <v>1.04127675001964</v>
      </c>
      <c r="M3253" s="91">
        <v>1.0473899986869399</v>
      </c>
      <c r="N3253" s="91">
        <v>1.0525551207253701</v>
      </c>
      <c r="O3253" s="91">
        <v>1.0882912812322301</v>
      </c>
      <c r="P3253" s="91">
        <v>1.0969110443996199</v>
      </c>
      <c r="Q3253" s="91">
        <v>1.09817187190079</v>
      </c>
      <c r="R3253" s="91">
        <v>1.0973395202139</v>
      </c>
      <c r="S3253" s="91">
        <v>1.0976247035278599</v>
      </c>
      <c r="T3253" s="91">
        <v>1.09883321563508</v>
      </c>
      <c r="U3253" s="91">
        <v>1.10018619787085</v>
      </c>
      <c r="V3253" s="91">
        <v>1.0997758569134499</v>
      </c>
      <c r="W3253" s="91">
        <v>1.1011903741047899</v>
      </c>
      <c r="X3253" s="91">
        <v>1.1037663045372801</v>
      </c>
      <c r="Y3253" s="91">
        <v>1.1030945947433299</v>
      </c>
      <c r="Z3253" s="91">
        <v>1.10936642344282</v>
      </c>
      <c r="AA3253" s="91">
        <v>1.11370140765109</v>
      </c>
      <c r="AB3253" s="91">
        <v>1.11423046500454</v>
      </c>
      <c r="AC3253" s="91">
        <v>1.1143408955271801</v>
      </c>
      <c r="AD3253" s="91">
        <v>1.1149048243135999</v>
      </c>
      <c r="AE3253" s="91">
        <v>1.1147479641554401</v>
      </c>
      <c r="AF3253" s="91">
        <v>1.11470321915742</v>
      </c>
      <c r="AG3253" s="91">
        <v>1.1072517210222499</v>
      </c>
      <c r="AH3253" s="91">
        <v>1.10231154345801</v>
      </c>
      <c r="AI3253" s="91">
        <v>1.09176238929606</v>
      </c>
      <c r="AJ3253" s="91">
        <v>1.0838239573648101</v>
      </c>
      <c r="AK3253" s="91">
        <v>1.0762957823053201</v>
      </c>
    </row>
    <row r="3254" spans="1:37" s="91" customFormat="1" x14ac:dyDescent="0.3">
      <c r="A3254" s="91" t="str">
        <f t="shared" ref="A3254" si="80">_xlfn.CONCAT(C3254,D3254,E3254)</f>
        <v>SDGbaseTRAv2_UrbAS_IRTv3GDP_RUNbase</v>
      </c>
      <c r="B3254" s="92" t="s">
        <v>221</v>
      </c>
      <c r="C3254" s="93" t="s">
        <v>287</v>
      </c>
      <c r="D3254" s="94" t="s">
        <v>275</v>
      </c>
      <c r="E3254" s="94" t="s">
        <v>219</v>
      </c>
      <c r="F3254" s="91">
        <v>4436.7667702664303</v>
      </c>
      <c r="G3254" s="91">
        <v>4128.4170357749899</v>
      </c>
      <c r="H3254" s="91">
        <v>4254.2112291001504</v>
      </c>
      <c r="I3254" s="91">
        <v>4337.9468061545504</v>
      </c>
      <c r="J3254" s="91">
        <v>4411.2175784213596</v>
      </c>
      <c r="K3254" s="91">
        <v>4496.0462590533798</v>
      </c>
      <c r="L3254" s="91">
        <v>4593.2865719005604</v>
      </c>
      <c r="M3254" s="91">
        <v>4695.8087066177004</v>
      </c>
      <c r="N3254" s="91">
        <v>4809.43227108667</v>
      </c>
      <c r="O3254" s="91">
        <v>4931.1631567772702</v>
      </c>
      <c r="P3254" s="91">
        <v>5058.5852324118996</v>
      </c>
      <c r="Q3254" s="91">
        <v>5185.8244074891099</v>
      </c>
      <c r="R3254" s="91">
        <v>5327.3437157268099</v>
      </c>
      <c r="S3254" s="91">
        <v>5473.8329634156098</v>
      </c>
      <c r="T3254" s="91">
        <v>5627.6473054275102</v>
      </c>
      <c r="U3254" s="91">
        <v>5802.2365804307101</v>
      </c>
      <c r="V3254" s="91">
        <v>5968.6875169131199</v>
      </c>
      <c r="W3254" s="91">
        <v>6145.8938539193196</v>
      </c>
      <c r="X3254" s="91">
        <v>6342.2133209267204</v>
      </c>
      <c r="Y3254" s="91">
        <v>6527.5333168915604</v>
      </c>
      <c r="Z3254" s="91">
        <v>6688.7429055034499</v>
      </c>
      <c r="AA3254" s="91">
        <v>6852.5958623461001</v>
      </c>
      <c r="AB3254" s="91">
        <v>7051.4461130045001</v>
      </c>
      <c r="AC3254" s="91">
        <v>7242.4382055304604</v>
      </c>
      <c r="AD3254" s="91">
        <v>7436.3987695343603</v>
      </c>
      <c r="AE3254" s="91">
        <v>7635.57800397148</v>
      </c>
      <c r="AF3254" s="91">
        <v>7840.7447155486498</v>
      </c>
      <c r="AG3254" s="91">
        <v>8078.2637280908202</v>
      </c>
      <c r="AH3254" s="91">
        <v>8133.3988842558501</v>
      </c>
      <c r="AI3254" s="91">
        <v>8168.4504245295802</v>
      </c>
      <c r="AJ3254" s="91">
        <v>8200.7514419540294</v>
      </c>
      <c r="AK3254" s="91">
        <v>8223.2533061232898</v>
      </c>
    </row>
    <row r="3255" spans="1:37" x14ac:dyDescent="0.3">
      <c r="A3255" s="91" t="str">
        <f t="shared" ref="A3255:A3262" si="81">_xlfn.CONCAT(C3255,D3255,E3255)</f>
        <v>SDGbaseTRAv2_UrbAS_IRTv3utaxbase</v>
      </c>
      <c r="B3255" s="92" t="s">
        <v>221</v>
      </c>
      <c r="C3255" s="93" t="s">
        <v>287</v>
      </c>
      <c r="D3255" s="93" t="s">
        <v>225</v>
      </c>
      <c r="E3255" s="94" t="s">
        <v>219</v>
      </c>
      <c r="F3255" s="91">
        <v>58.648751329495703</v>
      </c>
      <c r="G3255" s="91">
        <v>55.569050911750097</v>
      </c>
      <c r="H3255" s="91">
        <v>57.173087149566797</v>
      </c>
      <c r="I3255" s="91">
        <v>58.024951151237403</v>
      </c>
      <c r="J3255" s="91">
        <v>54.402169192815002</v>
      </c>
      <c r="K3255" s="91">
        <v>55.3727439828982</v>
      </c>
      <c r="L3255" s="91">
        <v>56.627498262365897</v>
      </c>
      <c r="M3255" s="91">
        <v>57.566226758191704</v>
      </c>
      <c r="N3255" s="91">
        <v>57.505655920021098</v>
      </c>
      <c r="O3255" s="91">
        <v>57.423016162249297</v>
      </c>
      <c r="P3255" s="91">
        <v>57.985863914290199</v>
      </c>
      <c r="Q3255" s="91">
        <v>58.481271529277599</v>
      </c>
      <c r="R3255" s="91">
        <v>60.506987958692697</v>
      </c>
      <c r="S3255" s="91">
        <v>62.944684835123198</v>
      </c>
      <c r="T3255" s="91">
        <v>64.553497411268694</v>
      </c>
      <c r="U3255" s="91">
        <v>66.4091942165539</v>
      </c>
      <c r="V3255" s="91">
        <v>68.332678450931098</v>
      </c>
      <c r="W3255" s="91">
        <v>70.377213942738507</v>
      </c>
      <c r="X3255" s="91">
        <v>72.540357089918302</v>
      </c>
      <c r="Y3255" s="91">
        <v>73.601005061378203</v>
      </c>
      <c r="Z3255" s="91">
        <v>75.080205822752404</v>
      </c>
      <c r="AA3255" s="91">
        <v>76.752945612744895</v>
      </c>
      <c r="AB3255" s="91">
        <v>77.2392104492952</v>
      </c>
      <c r="AC3255" s="91">
        <v>77.655843855252698</v>
      </c>
      <c r="AD3255" s="91">
        <v>80.121401564518294</v>
      </c>
      <c r="AE3255" s="91">
        <v>82.125113886208197</v>
      </c>
      <c r="AF3255" s="91">
        <v>83.709246814101306</v>
      </c>
      <c r="AG3255" s="91">
        <v>85.448419571543297</v>
      </c>
      <c r="AH3255" s="91">
        <v>88.693168044611994</v>
      </c>
      <c r="AI3255" s="91">
        <v>92.648853123125903</v>
      </c>
      <c r="AJ3255" s="91">
        <v>96.356525721120093</v>
      </c>
      <c r="AK3255" s="91">
        <v>99.309929048522505</v>
      </c>
    </row>
    <row r="3256" spans="1:37" x14ac:dyDescent="0.3">
      <c r="A3256" s="91" t="str">
        <f t="shared" si="81"/>
        <v>SDGbaseTRAv2_UrbAS_IRTv3imptaxbase</v>
      </c>
      <c r="B3256" s="92" t="s">
        <v>221</v>
      </c>
      <c r="C3256" s="93" t="s">
        <v>287</v>
      </c>
      <c r="D3256" s="93" t="s">
        <v>220</v>
      </c>
      <c r="E3256" s="94" t="s">
        <v>219</v>
      </c>
      <c r="F3256" s="91">
        <v>53.826071644541003</v>
      </c>
      <c r="G3256" s="91">
        <v>51.0756288020022</v>
      </c>
      <c r="H3256" s="91">
        <v>53.125793971149903</v>
      </c>
      <c r="I3256" s="91">
        <v>53.990525832007997</v>
      </c>
      <c r="J3256" s="91">
        <v>54.835902043870597</v>
      </c>
      <c r="K3256" s="91">
        <v>56.096534557858099</v>
      </c>
      <c r="L3256" s="91">
        <v>57.540538103126103</v>
      </c>
      <c r="M3256" s="91">
        <v>59.167815196548602</v>
      </c>
      <c r="N3256" s="91">
        <v>60.845113140617798</v>
      </c>
      <c r="O3256" s="91">
        <v>64.077798955081704</v>
      </c>
      <c r="P3256" s="91">
        <v>66.1563208841213</v>
      </c>
      <c r="Q3256" s="91">
        <v>67.832302049406394</v>
      </c>
      <c r="R3256" s="91">
        <v>69.971937019649502</v>
      </c>
      <c r="S3256" s="91">
        <v>72.239645676514101</v>
      </c>
      <c r="T3256" s="91">
        <v>74.697457372442699</v>
      </c>
      <c r="U3256" s="91">
        <v>77.463627509277202</v>
      </c>
      <c r="V3256" s="91">
        <v>80.103198565192599</v>
      </c>
      <c r="W3256" s="91">
        <v>82.978360858922002</v>
      </c>
      <c r="X3256" s="91">
        <v>86.075350305561201</v>
      </c>
      <c r="Y3256" s="91">
        <v>88.656234781170397</v>
      </c>
      <c r="Z3256" s="91">
        <v>91.171452060887304</v>
      </c>
      <c r="AA3256" s="91">
        <v>93.515968985544504</v>
      </c>
      <c r="AB3256" s="91">
        <v>96.264925935223303</v>
      </c>
      <c r="AC3256" s="91">
        <v>98.919937335058506</v>
      </c>
      <c r="AD3256" s="91">
        <v>101.720203066227</v>
      </c>
      <c r="AE3256" s="91">
        <v>104.613012553777</v>
      </c>
      <c r="AF3256" s="91">
        <v>107.66579419120799</v>
      </c>
      <c r="AG3256" s="91">
        <v>110.808888794803</v>
      </c>
      <c r="AH3256" s="91">
        <v>110.854348217897</v>
      </c>
      <c r="AI3256" s="91">
        <v>110.108938531158</v>
      </c>
      <c r="AJ3256" s="91">
        <v>109.491390712035</v>
      </c>
      <c r="AK3256" s="91">
        <v>108.72134567824</v>
      </c>
    </row>
    <row r="3257" spans="1:37" x14ac:dyDescent="0.3">
      <c r="A3257" s="91" t="str">
        <f t="shared" si="81"/>
        <v>SDGbaseTRAv2_UrbAS_IRTv3vataxbase</v>
      </c>
      <c r="B3257" s="92" t="s">
        <v>221</v>
      </c>
      <c r="C3257" s="93" t="s">
        <v>287</v>
      </c>
      <c r="D3257" s="93" t="s">
        <v>226</v>
      </c>
      <c r="E3257" s="94" t="s">
        <v>219</v>
      </c>
      <c r="F3257" s="95">
        <v>2.2587798931727801E-11</v>
      </c>
      <c r="G3257" s="95">
        <v>5.1272763553671398E-11</v>
      </c>
      <c r="H3257" s="95">
        <v>1.0459188362342399E-11</v>
      </c>
      <c r="I3257" s="95">
        <v>7.8443918367758105E-11</v>
      </c>
      <c r="J3257" s="95">
        <v>-4.8885342550927701E-12</v>
      </c>
      <c r="K3257" s="95">
        <v>-1.25055545654676E-12</v>
      </c>
      <c r="L3257" s="95"/>
      <c r="M3257" s="95">
        <v>-4.5474736624479703E-13</v>
      </c>
      <c r="N3257" s="95">
        <v>1.36424207526136E-12</v>
      </c>
      <c r="O3257" s="95">
        <v>1.97815102203706E-11</v>
      </c>
      <c r="P3257" s="95">
        <v>7.9580788603155096E-13</v>
      </c>
      <c r="Q3257" s="95">
        <v>-1.4210855109300999E-11</v>
      </c>
      <c r="R3257" s="95">
        <v>9.0949473693549195E-13</v>
      </c>
      <c r="S3257" s="95"/>
      <c r="T3257" s="95">
        <v>1.2505552378304299E-12</v>
      </c>
      <c r="U3257" s="95">
        <v>1.70530259666734E-13</v>
      </c>
      <c r="V3257" s="95">
        <v>-2.6432190071949401E-12</v>
      </c>
      <c r="W3257" s="95">
        <v>9.3933749927949798E-12</v>
      </c>
      <c r="X3257" s="95">
        <v>-1.81780360305828E-12</v>
      </c>
      <c r="Y3257" s="95">
        <v>1.22781784907139E-11</v>
      </c>
      <c r="Z3257" s="95">
        <v>9.9837958147196204E-12</v>
      </c>
      <c r="AA3257" s="95">
        <v>-5.6161297596984399E-11</v>
      </c>
      <c r="AB3257" s="95">
        <v>9.0949478381481393E-12</v>
      </c>
      <c r="AC3257" s="95">
        <v>1.40971678738336E-11</v>
      </c>
      <c r="AD3257" s="95">
        <v>-1.02367558864358E-11</v>
      </c>
      <c r="AE3257" s="95">
        <v>-2.2737373483949401E-12</v>
      </c>
      <c r="AF3257" s="95">
        <v>-2.9103849556435099E-11</v>
      </c>
      <c r="AG3257" s="95">
        <v>-3.00390314662887E-11</v>
      </c>
      <c r="AH3257" s="95">
        <v>-6.8212102634419304E-13</v>
      </c>
      <c r="AI3257" s="95">
        <v>-3.7516656506571403E-12</v>
      </c>
      <c r="AJ3257" s="95">
        <v>7.3896444829734401E-12</v>
      </c>
      <c r="AK3257" s="95">
        <v>1.1254996934327999E-11</v>
      </c>
    </row>
    <row r="3258" spans="1:37" x14ac:dyDescent="0.3">
      <c r="A3258" s="91" t="str">
        <f t="shared" si="81"/>
        <v>SDGbaseTRAv2_UrbAS_IRTv3acttaxbase</v>
      </c>
      <c r="B3258" s="92" t="s">
        <v>221</v>
      </c>
      <c r="C3258" s="93" t="s">
        <v>287</v>
      </c>
      <c r="D3258" s="93" t="s">
        <v>218</v>
      </c>
      <c r="E3258" s="94" t="s">
        <v>219</v>
      </c>
      <c r="F3258" s="91">
        <v>94.683488898731298</v>
      </c>
      <c r="G3258" s="91">
        <v>84.010368852022907</v>
      </c>
      <c r="H3258" s="91">
        <v>84.458213617158293</v>
      </c>
      <c r="I3258" s="91">
        <v>85.8703045253569</v>
      </c>
      <c r="J3258" s="91">
        <v>87.993173003277207</v>
      </c>
      <c r="K3258" s="91">
        <v>89.718859832740193</v>
      </c>
      <c r="L3258" s="91">
        <v>91.832327613016602</v>
      </c>
      <c r="M3258" s="91">
        <v>94.217133080637097</v>
      </c>
      <c r="N3258" s="91">
        <v>97.161946463798998</v>
      </c>
      <c r="O3258" s="91">
        <v>99.462212300836597</v>
      </c>
      <c r="P3258" s="91">
        <v>103.061777016036</v>
      </c>
      <c r="Q3258" s="91">
        <v>107.012468762509</v>
      </c>
      <c r="R3258" s="91">
        <v>110.586222761378</v>
      </c>
      <c r="S3258" s="91">
        <v>114.292007056329</v>
      </c>
      <c r="T3258" s="91">
        <v>118.300494105808</v>
      </c>
      <c r="U3258" s="91">
        <v>122.967986489</v>
      </c>
      <c r="V3258" s="91">
        <v>127.624761335966</v>
      </c>
      <c r="W3258" s="91">
        <v>132.278317495171</v>
      </c>
      <c r="X3258" s="91">
        <v>137.12188426072501</v>
      </c>
      <c r="Y3258" s="91">
        <v>142.164544002768</v>
      </c>
      <c r="Z3258" s="91">
        <v>146.06193464383401</v>
      </c>
      <c r="AA3258" s="91">
        <v>150.00254225279599</v>
      </c>
      <c r="AB3258" s="91">
        <v>156.01532358700899</v>
      </c>
      <c r="AC3258" s="91">
        <v>161.58696774083401</v>
      </c>
      <c r="AD3258" s="91">
        <v>166.648152952326</v>
      </c>
      <c r="AE3258" s="91">
        <v>171.87905684906801</v>
      </c>
      <c r="AF3258" s="91">
        <v>177.216080153002</v>
      </c>
      <c r="AG3258" s="91">
        <v>184.22806094483599</v>
      </c>
      <c r="AH3258" s="91">
        <v>185.29797968698199</v>
      </c>
      <c r="AI3258" s="91">
        <v>185.73000146457301</v>
      </c>
      <c r="AJ3258" s="91">
        <v>186.02241618178101</v>
      </c>
      <c r="AK3258" s="91">
        <v>185.99675422270801</v>
      </c>
    </row>
    <row r="3259" spans="1:37" x14ac:dyDescent="0.3">
      <c r="A3259" s="91" t="str">
        <f t="shared" si="81"/>
        <v>SDGbaseTRAv2_UrbAS_IRTv3comtaxbase</v>
      </c>
      <c r="B3259" s="92" t="s">
        <v>221</v>
      </c>
      <c r="C3259" s="93" t="s">
        <v>287</v>
      </c>
      <c r="D3259" s="93" t="s">
        <v>227</v>
      </c>
      <c r="E3259" s="94" t="s">
        <v>219</v>
      </c>
      <c r="F3259" s="91">
        <v>497.90817031404998</v>
      </c>
      <c r="G3259" s="91">
        <v>448.32105456956498</v>
      </c>
      <c r="H3259" s="91">
        <v>447.59233681822099</v>
      </c>
      <c r="I3259" s="91">
        <v>452.05587384516701</v>
      </c>
      <c r="J3259" s="91">
        <v>461.730374103717</v>
      </c>
      <c r="K3259" s="91">
        <v>470.15951830580798</v>
      </c>
      <c r="L3259" s="91">
        <v>480.70743546011698</v>
      </c>
      <c r="M3259" s="91">
        <v>492.50893084027001</v>
      </c>
      <c r="N3259" s="91">
        <v>506.47385830428999</v>
      </c>
      <c r="O3259" s="91">
        <v>522.62144309947405</v>
      </c>
      <c r="P3259" s="91">
        <v>539.469236344244</v>
      </c>
      <c r="Q3259" s="91">
        <v>556.21309409815899</v>
      </c>
      <c r="R3259" s="91">
        <v>573.39199360640202</v>
      </c>
      <c r="S3259" s="91">
        <v>590.33894660446799</v>
      </c>
      <c r="T3259" s="91">
        <v>608.83983946471199</v>
      </c>
      <c r="U3259" s="91">
        <v>629.93795592664901</v>
      </c>
      <c r="V3259" s="91">
        <v>650.38619231786902</v>
      </c>
      <c r="W3259" s="91">
        <v>671.27570407554902</v>
      </c>
      <c r="X3259" s="91">
        <v>692.95148915044399</v>
      </c>
      <c r="Y3259" s="91">
        <v>714.14452372357698</v>
      </c>
      <c r="Z3259" s="91">
        <v>735.78313312904004</v>
      </c>
      <c r="AA3259" s="91">
        <v>755.28442571872301</v>
      </c>
      <c r="AB3259" s="91">
        <v>778.93102966302604</v>
      </c>
      <c r="AC3259" s="91">
        <v>801.75572841215103</v>
      </c>
      <c r="AD3259" s="91">
        <v>823.72195321152606</v>
      </c>
      <c r="AE3259" s="91">
        <v>846.76129049373799</v>
      </c>
      <c r="AF3259" s="91">
        <v>870.76801559120304</v>
      </c>
      <c r="AG3259" s="91">
        <v>896.01660882979797</v>
      </c>
      <c r="AH3259" s="91">
        <v>899.12198788542401</v>
      </c>
      <c r="AI3259" s="91">
        <v>899.55649861969403</v>
      </c>
      <c r="AJ3259" s="91">
        <v>899.71263970688995</v>
      </c>
      <c r="AK3259" s="91">
        <v>898.98705054086599</v>
      </c>
    </row>
    <row r="3260" spans="1:37" x14ac:dyDescent="0.3">
      <c r="A3260" s="91" t="str">
        <f t="shared" si="81"/>
        <v>SDGbaseTRAv2_UrbAS_IRTv3DIRTAXbase</v>
      </c>
      <c r="B3260" s="92" t="s">
        <v>221</v>
      </c>
      <c r="C3260" s="93" t="s">
        <v>287</v>
      </c>
      <c r="D3260" s="93" t="s">
        <v>228</v>
      </c>
      <c r="E3260" s="94" t="s">
        <v>219</v>
      </c>
      <c r="F3260" s="91">
        <v>784.14526173304796</v>
      </c>
      <c r="G3260" s="91">
        <v>773.04805320262096</v>
      </c>
      <c r="H3260" s="91">
        <v>776.248224182493</v>
      </c>
      <c r="I3260" s="91">
        <v>831.36663702341605</v>
      </c>
      <c r="J3260" s="91">
        <v>892.63862221464501</v>
      </c>
      <c r="K3260" s="91">
        <v>911.10106502602105</v>
      </c>
      <c r="L3260" s="91">
        <v>935.71393107634401</v>
      </c>
      <c r="M3260" s="91">
        <v>964.96284596676105</v>
      </c>
      <c r="N3260" s="91">
        <v>998.63760674418802</v>
      </c>
      <c r="O3260" s="91">
        <v>1039.45094074998</v>
      </c>
      <c r="P3260" s="91">
        <v>1084.9768080889901</v>
      </c>
      <c r="Q3260" s="91">
        <v>1135.16558634187</v>
      </c>
      <c r="R3260" s="91">
        <v>1124.9038959301199</v>
      </c>
      <c r="S3260" s="91">
        <v>1141.44072579058</v>
      </c>
      <c r="T3260" s="91">
        <v>1157.45663659212</v>
      </c>
      <c r="U3260" s="91">
        <v>1171.86893367483</v>
      </c>
      <c r="V3260" s="91">
        <v>1190.3175260484199</v>
      </c>
      <c r="W3260" s="91">
        <v>1206.9662898983599</v>
      </c>
      <c r="X3260" s="91">
        <v>1222.26845176189</v>
      </c>
      <c r="Y3260" s="91">
        <v>1239.17294273789</v>
      </c>
      <c r="Z3260" s="91">
        <v>1256.0495050808099</v>
      </c>
      <c r="AA3260" s="91">
        <v>1289.9241135049699</v>
      </c>
      <c r="AB3260" s="91">
        <v>1322.08989772371</v>
      </c>
      <c r="AC3260" s="91">
        <v>1343.5421594540301</v>
      </c>
      <c r="AD3260" s="91">
        <v>1363.3806968884301</v>
      </c>
      <c r="AE3260" s="91">
        <v>1387.23628643301</v>
      </c>
      <c r="AF3260" s="91">
        <v>1412.7993499517299</v>
      </c>
      <c r="AG3260" s="91">
        <v>1441.3209264572799</v>
      </c>
      <c r="AH3260" s="91">
        <v>1453.6832212070201</v>
      </c>
      <c r="AI3260" s="91">
        <v>1472.7608267846099</v>
      </c>
      <c r="AJ3260" s="91">
        <v>1504.3360130961401</v>
      </c>
      <c r="AK3260" s="91">
        <v>1543.7567338386</v>
      </c>
    </row>
    <row r="3261" spans="1:37" x14ac:dyDescent="0.3">
      <c r="A3261" s="91" t="str">
        <f t="shared" si="81"/>
        <v>SDGbaseTRAv2_UrbAS_IRTv3FACINCbase</v>
      </c>
      <c r="B3261" s="92" t="s">
        <v>221</v>
      </c>
      <c r="C3261" s="93" t="s">
        <v>287</v>
      </c>
      <c r="D3261" s="93" t="s">
        <v>229</v>
      </c>
      <c r="E3261" s="94" t="s">
        <v>219</v>
      </c>
      <c r="F3261" s="91">
        <v>108.72526139301399</v>
      </c>
      <c r="G3261" s="91">
        <v>98.128984471630901</v>
      </c>
      <c r="H3261" s="91">
        <v>101.96622828339299</v>
      </c>
      <c r="I3261" s="91">
        <v>104.933862374754</v>
      </c>
      <c r="J3261" s="91">
        <v>107.59458194928401</v>
      </c>
      <c r="K3261" s="91">
        <v>110.075268703981</v>
      </c>
      <c r="L3261" s="91">
        <v>112.80184518305801</v>
      </c>
      <c r="M3261" s="91">
        <v>115.703319365026</v>
      </c>
      <c r="N3261" s="91">
        <v>119.201121336434</v>
      </c>
      <c r="O3261" s="91">
        <v>123.918810162811</v>
      </c>
      <c r="P3261" s="91">
        <v>128.34590677315299</v>
      </c>
      <c r="Q3261" s="91">
        <v>132.71352088838901</v>
      </c>
      <c r="R3261" s="91">
        <v>136.59269059855899</v>
      </c>
      <c r="S3261" s="91">
        <v>140.886674608307</v>
      </c>
      <c r="T3261" s="91">
        <v>145.46957410570201</v>
      </c>
      <c r="U3261" s="91">
        <v>150.83985516639299</v>
      </c>
      <c r="V3261" s="91">
        <v>156.21329553297801</v>
      </c>
      <c r="W3261" s="91">
        <v>161.557243397186</v>
      </c>
      <c r="X3261" s="91">
        <v>166.88276882002299</v>
      </c>
      <c r="Y3261" s="91">
        <v>172.38495611720899</v>
      </c>
      <c r="Z3261" s="91">
        <v>183.23658349906299</v>
      </c>
      <c r="AA3261" s="91">
        <v>191.437458638039</v>
      </c>
      <c r="AB3261" s="91">
        <v>195.18513412994099</v>
      </c>
      <c r="AC3261" s="91">
        <v>200.08920565364599</v>
      </c>
      <c r="AD3261" s="91">
        <v>206.18579744865801</v>
      </c>
      <c r="AE3261" s="91">
        <v>212.668009600256</v>
      </c>
      <c r="AF3261" s="91">
        <v>219.296617222458</v>
      </c>
      <c r="AG3261" s="91">
        <v>219.04145679593501</v>
      </c>
      <c r="AH3261" s="91">
        <v>221.864470104953</v>
      </c>
      <c r="AI3261" s="91">
        <v>223.340450620155</v>
      </c>
      <c r="AJ3261" s="91">
        <v>223.592242710275</v>
      </c>
      <c r="AK3261" s="91">
        <v>223.12108708105799</v>
      </c>
    </row>
    <row r="3262" spans="1:37" x14ac:dyDescent="0.3">
      <c r="A3262" s="91" t="str">
        <f t="shared" si="81"/>
        <v>SDGbaseTRAv2_UrbAS_IRTv3TRNSFRbase</v>
      </c>
      <c r="B3262" s="92" t="s">
        <v>221</v>
      </c>
      <c r="C3262" s="93" t="s">
        <v>287</v>
      </c>
      <c r="D3262" s="93" t="s">
        <v>230</v>
      </c>
      <c r="E3262" s="94" t="s">
        <v>219</v>
      </c>
      <c r="F3262" s="91">
        <v>-48.3117601953644</v>
      </c>
      <c r="G3262" s="91">
        <v>-49.497930199878198</v>
      </c>
      <c r="H3262" s="91">
        <v>-50.146688674951299</v>
      </c>
      <c r="I3262" s="91">
        <v>-49.973598724620999</v>
      </c>
      <c r="J3262" s="91">
        <v>-50.001617266249802</v>
      </c>
      <c r="K3262" s="91">
        <v>-50.134487591010704</v>
      </c>
      <c r="L3262" s="91">
        <v>-50.305912643960198</v>
      </c>
      <c r="M3262" s="91">
        <v>-50.601254447589398</v>
      </c>
      <c r="N3262" s="91">
        <v>-50.850790584889502</v>
      </c>
      <c r="O3262" s="91">
        <v>-52.577267401600402</v>
      </c>
      <c r="P3262" s="91">
        <v>-52.993703332683999</v>
      </c>
      <c r="Q3262" s="91">
        <v>-53.054616128568199</v>
      </c>
      <c r="R3262" s="91">
        <v>-53.014403753472898</v>
      </c>
      <c r="S3262" s="91">
        <v>-53.028181461348801</v>
      </c>
      <c r="T3262" s="91">
        <v>-53.086566808465903</v>
      </c>
      <c r="U3262" s="91">
        <v>-53.151931761789299</v>
      </c>
      <c r="V3262" s="91">
        <v>-53.132107467856997</v>
      </c>
      <c r="W3262" s="91">
        <v>-53.200445283196999</v>
      </c>
      <c r="X3262" s="91">
        <v>-53.324893016531398</v>
      </c>
      <c r="Y3262" s="91">
        <v>-53.292441534045501</v>
      </c>
      <c r="Z3262" s="91">
        <v>-53.595444618161302</v>
      </c>
      <c r="AA3262" s="91">
        <v>-53.804875335681999</v>
      </c>
      <c r="AB3262" s="91">
        <v>-53.830435027671399</v>
      </c>
      <c r="AC3262" s="91">
        <v>-53.835770120599598</v>
      </c>
      <c r="AD3262" s="91">
        <v>-53.863014512896598</v>
      </c>
      <c r="AE3262" s="91">
        <v>-53.855436322551398</v>
      </c>
      <c r="AF3262" s="91">
        <v>-53.8532746129369</v>
      </c>
      <c r="AG3262" s="91">
        <v>-53.493279621934299</v>
      </c>
      <c r="AH3262" s="91">
        <v>-53.254610948128096</v>
      </c>
      <c r="AI3262" s="91">
        <v>-52.744962741991998</v>
      </c>
      <c r="AJ3262" s="91">
        <v>-52.361443122202601</v>
      </c>
      <c r="AK3262" s="91">
        <v>-51.9977437340196</v>
      </c>
    </row>
    <row r="3263" spans="1:37" x14ac:dyDescent="0.3">
      <c r="A3263" s="24" t="str">
        <f t="shared" ref="A3263" si="82">_xlfn.CONCAT(C3263,D3263,E3263)</f>
        <v>SDGbaseTRAv2_UrbAS_BAUv5PalmaRatiototal</v>
      </c>
      <c r="B3263" s="58" t="s">
        <v>221</v>
      </c>
      <c r="C3263" s="59" t="s">
        <v>290</v>
      </c>
      <c r="D3263" s="5" t="s">
        <v>0</v>
      </c>
      <c r="E3263" t="s">
        <v>1</v>
      </c>
      <c r="F3263">
        <v>3.69</v>
      </c>
      <c r="G3263">
        <v>3.48</v>
      </c>
      <c r="H3263">
        <v>3.7</v>
      </c>
      <c r="I3263">
        <v>3.66</v>
      </c>
      <c r="J3263">
        <v>3.63</v>
      </c>
      <c r="K3263">
        <v>3.62</v>
      </c>
      <c r="L3263">
        <v>3.62</v>
      </c>
      <c r="M3263">
        <v>3.6</v>
      </c>
      <c r="N3263">
        <v>3.59</v>
      </c>
      <c r="O3263">
        <v>3.58</v>
      </c>
      <c r="P3263">
        <v>3.57</v>
      </c>
      <c r="Q3263">
        <v>3.55</v>
      </c>
      <c r="R3263">
        <v>3.55</v>
      </c>
      <c r="S3263">
        <v>3.54</v>
      </c>
      <c r="T3263">
        <v>3.53</v>
      </c>
      <c r="U3263">
        <v>3.52</v>
      </c>
      <c r="V3263">
        <v>3.5</v>
      </c>
      <c r="W3263">
        <v>3.49</v>
      </c>
      <c r="X3263">
        <v>3.48</v>
      </c>
      <c r="Y3263">
        <v>3.45</v>
      </c>
      <c r="Z3263">
        <v>3.44</v>
      </c>
      <c r="AA3263">
        <v>3.42</v>
      </c>
      <c r="AB3263">
        <v>3.41</v>
      </c>
      <c r="AC3263">
        <v>3.39</v>
      </c>
      <c r="AD3263">
        <v>3.37</v>
      </c>
      <c r="AE3263">
        <v>3.35</v>
      </c>
      <c r="AF3263">
        <v>3.34</v>
      </c>
      <c r="AG3263">
        <v>3.31</v>
      </c>
      <c r="AH3263">
        <v>3.24</v>
      </c>
      <c r="AI3263">
        <v>3.21</v>
      </c>
      <c r="AJ3263">
        <v>3.18</v>
      </c>
      <c r="AK3263">
        <v>3.16</v>
      </c>
    </row>
    <row r="3264" spans="1:37" x14ac:dyDescent="0.3">
      <c r="A3264" s="24" t="str">
        <f t="shared" ref="A3264:A3327" si="83">_xlfn.CONCAT(C3264,D3264,E3264)</f>
        <v>SDGbaseTRAv2_UrbAS_BAUv520-20Ratiototal</v>
      </c>
      <c r="B3264" s="58" t="s">
        <v>221</v>
      </c>
      <c r="C3264" s="59" t="s">
        <v>290</v>
      </c>
      <c r="D3264" s="5" t="s">
        <v>2</v>
      </c>
      <c r="E3264" t="s">
        <v>1</v>
      </c>
      <c r="F3264">
        <v>13.17</v>
      </c>
      <c r="G3264">
        <v>12.41</v>
      </c>
      <c r="H3264">
        <v>13.23</v>
      </c>
      <c r="I3264">
        <v>13.09</v>
      </c>
      <c r="J3264">
        <v>12.96</v>
      </c>
      <c r="K3264">
        <v>12.94</v>
      </c>
      <c r="L3264">
        <v>12.91</v>
      </c>
      <c r="M3264">
        <v>12.86</v>
      </c>
      <c r="N3264">
        <v>12.83</v>
      </c>
      <c r="O3264">
        <v>12.78</v>
      </c>
      <c r="P3264">
        <v>12.73</v>
      </c>
      <c r="Q3264">
        <v>12.67</v>
      </c>
      <c r="R3264">
        <v>12.66</v>
      </c>
      <c r="S3264">
        <v>12.61</v>
      </c>
      <c r="T3264">
        <v>12.56</v>
      </c>
      <c r="U3264">
        <v>12.54</v>
      </c>
      <c r="V3264">
        <v>12.48</v>
      </c>
      <c r="W3264">
        <v>12.43</v>
      </c>
      <c r="X3264">
        <v>12.37</v>
      </c>
      <c r="Y3264">
        <v>12.29</v>
      </c>
      <c r="Z3264">
        <v>12.24</v>
      </c>
      <c r="AA3264">
        <v>12.16</v>
      </c>
      <c r="AB3264">
        <v>12.12</v>
      </c>
      <c r="AC3264">
        <v>12.02</v>
      </c>
      <c r="AD3264">
        <v>11.96</v>
      </c>
      <c r="AE3264">
        <v>11.9</v>
      </c>
      <c r="AF3264">
        <v>11.85</v>
      </c>
      <c r="AG3264">
        <v>11.75</v>
      </c>
      <c r="AH3264">
        <v>11.46</v>
      </c>
      <c r="AI3264">
        <v>11.34</v>
      </c>
      <c r="AJ3264">
        <v>11.25</v>
      </c>
      <c r="AK3264">
        <v>11.15</v>
      </c>
    </row>
    <row r="3265" spans="1:37" x14ac:dyDescent="0.3">
      <c r="A3265" s="24" t="str">
        <f t="shared" si="83"/>
        <v>SDGbaseTRAv2_UrbAS_BAUv5C_GVAaawhe</v>
      </c>
      <c r="B3265" s="58" t="s">
        <v>221</v>
      </c>
      <c r="C3265" s="59" t="s">
        <v>290</v>
      </c>
      <c r="D3265" s="5" t="s">
        <v>3</v>
      </c>
      <c r="E3265" t="s">
        <v>4</v>
      </c>
      <c r="F3265">
        <v>2.66</v>
      </c>
      <c r="G3265">
        <v>2.4900000000000002</v>
      </c>
      <c r="H3265">
        <v>2.5499999999999998</v>
      </c>
      <c r="I3265">
        <v>2.64</v>
      </c>
      <c r="J3265">
        <v>2.73</v>
      </c>
      <c r="K3265">
        <v>2.78</v>
      </c>
      <c r="L3265">
        <v>2.83</v>
      </c>
      <c r="M3265">
        <v>2.85</v>
      </c>
      <c r="N3265">
        <v>2.88</v>
      </c>
      <c r="O3265">
        <v>3.04</v>
      </c>
      <c r="P3265">
        <v>3.08</v>
      </c>
      <c r="Q3265">
        <v>3.09</v>
      </c>
      <c r="R3265">
        <v>3.15</v>
      </c>
      <c r="S3265">
        <v>3.2</v>
      </c>
      <c r="T3265">
        <v>3.25</v>
      </c>
      <c r="U3265">
        <v>3.31</v>
      </c>
      <c r="V3265">
        <v>3.36</v>
      </c>
      <c r="W3265">
        <v>3.4</v>
      </c>
      <c r="X3265">
        <v>3.45</v>
      </c>
      <c r="Y3265">
        <v>3.5</v>
      </c>
      <c r="Z3265">
        <v>3.55</v>
      </c>
      <c r="AA3265">
        <v>3.6</v>
      </c>
      <c r="AB3265">
        <v>3.7</v>
      </c>
      <c r="AC3265">
        <v>3.76</v>
      </c>
      <c r="AD3265">
        <v>3.82</v>
      </c>
      <c r="AE3265">
        <v>3.88</v>
      </c>
      <c r="AF3265">
        <v>3.95</v>
      </c>
      <c r="AG3265">
        <v>3.98</v>
      </c>
      <c r="AH3265">
        <v>3.91</v>
      </c>
      <c r="AI3265">
        <v>3.84</v>
      </c>
      <c r="AJ3265">
        <v>3.8</v>
      </c>
      <c r="AK3265">
        <v>3.75</v>
      </c>
    </row>
    <row r="3266" spans="1:37" x14ac:dyDescent="0.3">
      <c r="A3266" s="24" t="str">
        <f t="shared" si="83"/>
        <v>SDGbaseTRAv2_UrbAS_BAUv5C_GVAaamai</v>
      </c>
      <c r="B3266" s="58" t="s">
        <v>221</v>
      </c>
      <c r="C3266" s="59" t="s">
        <v>290</v>
      </c>
      <c r="D3266" s="5" t="s">
        <v>3</v>
      </c>
      <c r="E3266" t="s">
        <v>5</v>
      </c>
      <c r="F3266">
        <v>11.93</v>
      </c>
      <c r="G3266">
        <v>11.25</v>
      </c>
      <c r="H3266">
        <v>11.71</v>
      </c>
      <c r="I3266">
        <v>12.2</v>
      </c>
      <c r="J3266">
        <v>12.8</v>
      </c>
      <c r="K3266">
        <v>13.02</v>
      </c>
      <c r="L3266">
        <v>13.3</v>
      </c>
      <c r="M3266">
        <v>13.43</v>
      </c>
      <c r="N3266">
        <v>13.6</v>
      </c>
      <c r="O3266">
        <v>14.69</v>
      </c>
      <c r="P3266">
        <v>14.9</v>
      </c>
      <c r="Q3266">
        <v>14.91</v>
      </c>
      <c r="R3266">
        <v>15.12</v>
      </c>
      <c r="S3266">
        <v>15.32</v>
      </c>
      <c r="T3266">
        <v>15.48</v>
      </c>
      <c r="U3266">
        <v>15.76</v>
      </c>
      <c r="V3266">
        <v>15.91</v>
      </c>
      <c r="W3266">
        <v>16.02</v>
      </c>
      <c r="X3266">
        <v>16.190000000000001</v>
      </c>
      <c r="Y3266">
        <v>16.34</v>
      </c>
      <c r="Z3266">
        <v>16.53</v>
      </c>
      <c r="AA3266">
        <v>16.75</v>
      </c>
      <c r="AB3266">
        <v>17.29</v>
      </c>
      <c r="AC3266">
        <v>17.559999999999999</v>
      </c>
      <c r="AD3266">
        <v>17.8</v>
      </c>
      <c r="AE3266">
        <v>18.02</v>
      </c>
      <c r="AF3266">
        <v>18.29</v>
      </c>
      <c r="AG3266">
        <v>18.190000000000001</v>
      </c>
      <c r="AH3266">
        <v>17.510000000000002</v>
      </c>
      <c r="AI3266">
        <v>16.850000000000001</v>
      </c>
      <c r="AJ3266">
        <v>16.37</v>
      </c>
      <c r="AK3266">
        <v>15.87</v>
      </c>
    </row>
    <row r="3267" spans="1:37" x14ac:dyDescent="0.3">
      <c r="A3267" s="24" t="str">
        <f t="shared" si="83"/>
        <v>SDGbaseTRAv2_UrbAS_BAUv5C_GVAaaoce</v>
      </c>
      <c r="B3267" s="58" t="s">
        <v>221</v>
      </c>
      <c r="C3267" s="59" t="s">
        <v>290</v>
      </c>
      <c r="D3267" s="5" t="s">
        <v>3</v>
      </c>
      <c r="E3267" t="s">
        <v>6</v>
      </c>
      <c r="F3267">
        <v>0.82</v>
      </c>
      <c r="G3267">
        <v>0.75</v>
      </c>
      <c r="H3267">
        <v>0.79</v>
      </c>
      <c r="I3267">
        <v>0.83</v>
      </c>
      <c r="J3267">
        <v>0.87</v>
      </c>
      <c r="K3267">
        <v>0.89</v>
      </c>
      <c r="L3267">
        <v>0.92</v>
      </c>
      <c r="M3267">
        <v>0.93</v>
      </c>
      <c r="N3267">
        <v>0.95</v>
      </c>
      <c r="O3267">
        <v>1.02</v>
      </c>
      <c r="P3267">
        <v>1.05</v>
      </c>
      <c r="Q3267">
        <v>1.06</v>
      </c>
      <c r="R3267">
        <v>1.08</v>
      </c>
      <c r="S3267">
        <v>1.1000000000000001</v>
      </c>
      <c r="T3267">
        <v>1.1299999999999999</v>
      </c>
      <c r="U3267">
        <v>1.1599999999999999</v>
      </c>
      <c r="V3267">
        <v>1.17</v>
      </c>
      <c r="W3267">
        <v>1.19</v>
      </c>
      <c r="X3267">
        <v>1.22</v>
      </c>
      <c r="Y3267">
        <v>1.23</v>
      </c>
      <c r="Z3267">
        <v>1.26</v>
      </c>
      <c r="AA3267">
        <v>1.28</v>
      </c>
      <c r="AB3267">
        <v>1.33</v>
      </c>
      <c r="AC3267">
        <v>1.36</v>
      </c>
      <c r="AD3267">
        <v>1.39</v>
      </c>
      <c r="AE3267">
        <v>1.42</v>
      </c>
      <c r="AF3267">
        <v>1.45</v>
      </c>
      <c r="AG3267">
        <v>1.46</v>
      </c>
      <c r="AH3267">
        <v>1.42</v>
      </c>
      <c r="AI3267">
        <v>1.38</v>
      </c>
      <c r="AJ3267">
        <v>1.35</v>
      </c>
      <c r="AK3267">
        <v>1.32</v>
      </c>
    </row>
    <row r="3268" spans="1:37" x14ac:dyDescent="0.3">
      <c r="A3268" s="24" t="str">
        <f t="shared" si="83"/>
        <v>SDGbaseTRAv2_UrbAS_BAUv5C_GVAaaveg</v>
      </c>
      <c r="B3268" s="58" t="s">
        <v>221</v>
      </c>
      <c r="C3268" s="59" t="s">
        <v>290</v>
      </c>
      <c r="D3268" s="5" t="s">
        <v>3</v>
      </c>
      <c r="E3268" t="s">
        <v>7</v>
      </c>
      <c r="F3268">
        <v>6.73</v>
      </c>
      <c r="G3268">
        <v>6.46</v>
      </c>
      <c r="H3268">
        <v>6.49</v>
      </c>
      <c r="I3268">
        <v>6.61</v>
      </c>
      <c r="J3268">
        <v>6.76</v>
      </c>
      <c r="K3268">
        <v>6.82</v>
      </c>
      <c r="L3268">
        <v>6.9</v>
      </c>
      <c r="M3268">
        <v>6.95</v>
      </c>
      <c r="N3268">
        <v>7.02</v>
      </c>
      <c r="O3268">
        <v>7.16</v>
      </c>
      <c r="P3268">
        <v>7.23</v>
      </c>
      <c r="Q3268">
        <v>7.28</v>
      </c>
      <c r="R3268">
        <v>7.41</v>
      </c>
      <c r="S3268">
        <v>7.54</v>
      </c>
      <c r="T3268">
        <v>7.66</v>
      </c>
      <c r="U3268">
        <v>7.79</v>
      </c>
      <c r="V3268">
        <v>7.91</v>
      </c>
      <c r="W3268">
        <v>8.02</v>
      </c>
      <c r="X3268">
        <v>8.1199999999999992</v>
      </c>
      <c r="Y3268">
        <v>8.2200000000000006</v>
      </c>
      <c r="Z3268">
        <v>8.34</v>
      </c>
      <c r="AA3268">
        <v>8.4499999999999993</v>
      </c>
      <c r="AB3268">
        <v>8.59</v>
      </c>
      <c r="AC3268">
        <v>8.68</v>
      </c>
      <c r="AD3268">
        <v>8.81</v>
      </c>
      <c r="AE3268">
        <v>8.94</v>
      </c>
      <c r="AF3268">
        <v>9.11</v>
      </c>
      <c r="AG3268">
        <v>9.2100000000000009</v>
      </c>
      <c r="AH3268">
        <v>9.02</v>
      </c>
      <c r="AI3268">
        <v>8.8800000000000008</v>
      </c>
      <c r="AJ3268">
        <v>8.81</v>
      </c>
      <c r="AK3268">
        <v>8.73</v>
      </c>
    </row>
    <row r="3269" spans="1:37" x14ac:dyDescent="0.3">
      <c r="A3269" s="24" t="str">
        <f t="shared" si="83"/>
        <v>SDGbaseTRAv2_UrbAS_BAUv5C_GVAaaofr</v>
      </c>
      <c r="B3269" s="58" t="s">
        <v>221</v>
      </c>
      <c r="C3269" s="59" t="s">
        <v>290</v>
      </c>
      <c r="D3269" s="5" t="s">
        <v>3</v>
      </c>
      <c r="E3269" t="s">
        <v>8</v>
      </c>
      <c r="F3269">
        <v>13</v>
      </c>
      <c r="G3269">
        <v>12.67</v>
      </c>
      <c r="H3269">
        <v>12.99</v>
      </c>
      <c r="I3269">
        <v>13.14</v>
      </c>
      <c r="J3269">
        <v>13.44</v>
      </c>
      <c r="K3269">
        <v>13.65</v>
      </c>
      <c r="L3269">
        <v>13.9</v>
      </c>
      <c r="M3269">
        <v>14.1</v>
      </c>
      <c r="N3269">
        <v>14.32</v>
      </c>
      <c r="O3269">
        <v>15.36</v>
      </c>
      <c r="P3269">
        <v>15.65</v>
      </c>
      <c r="Q3269">
        <v>15.76</v>
      </c>
      <c r="R3269">
        <v>16.04</v>
      </c>
      <c r="S3269">
        <v>16.36</v>
      </c>
      <c r="T3269">
        <v>16.68</v>
      </c>
      <c r="U3269">
        <v>17.04</v>
      </c>
      <c r="V3269">
        <v>17.38</v>
      </c>
      <c r="W3269">
        <v>17.71</v>
      </c>
      <c r="X3269">
        <v>17.989999999999998</v>
      </c>
      <c r="Y3269">
        <v>18.260000000000002</v>
      </c>
      <c r="Z3269">
        <v>18.53</v>
      </c>
      <c r="AA3269">
        <v>18.850000000000001</v>
      </c>
      <c r="AB3269">
        <v>19.41</v>
      </c>
      <c r="AC3269">
        <v>19.78</v>
      </c>
      <c r="AD3269">
        <v>20.14</v>
      </c>
      <c r="AE3269">
        <v>20.49</v>
      </c>
      <c r="AF3269">
        <v>20.92</v>
      </c>
      <c r="AG3269">
        <v>21.14</v>
      </c>
      <c r="AH3269">
        <v>20.77</v>
      </c>
      <c r="AI3269">
        <v>20.239999999999998</v>
      </c>
      <c r="AJ3269">
        <v>19.899999999999999</v>
      </c>
      <c r="AK3269">
        <v>19.559999999999999</v>
      </c>
    </row>
    <row r="3270" spans="1:37" x14ac:dyDescent="0.3">
      <c r="A3270" s="24" t="str">
        <f t="shared" si="83"/>
        <v>SDGbaseTRAv2_UrbAS_BAUv5C_GVAaagra</v>
      </c>
      <c r="B3270" s="58" t="s">
        <v>221</v>
      </c>
      <c r="C3270" s="59" t="s">
        <v>290</v>
      </c>
      <c r="D3270" s="5" t="s">
        <v>3</v>
      </c>
      <c r="E3270" t="s">
        <v>9</v>
      </c>
      <c r="F3270">
        <v>6.2</v>
      </c>
      <c r="G3270">
        <v>6.2</v>
      </c>
      <c r="H3270">
        <v>6.46</v>
      </c>
      <c r="I3270">
        <v>6.5</v>
      </c>
      <c r="J3270">
        <v>6.61</v>
      </c>
      <c r="K3270">
        <v>6.75</v>
      </c>
      <c r="L3270">
        <v>6.92</v>
      </c>
      <c r="M3270">
        <v>7.11</v>
      </c>
      <c r="N3270">
        <v>7.31</v>
      </c>
      <c r="O3270">
        <v>7.99</v>
      </c>
      <c r="P3270">
        <v>8.26</v>
      </c>
      <c r="Q3270">
        <v>8.39</v>
      </c>
      <c r="R3270">
        <v>8.61</v>
      </c>
      <c r="S3270">
        <v>8.83</v>
      </c>
      <c r="T3270">
        <v>9.09</v>
      </c>
      <c r="U3270">
        <v>9.3800000000000008</v>
      </c>
      <c r="V3270">
        <v>9.64</v>
      </c>
      <c r="W3270">
        <v>9.93</v>
      </c>
      <c r="X3270">
        <v>10.23</v>
      </c>
      <c r="Y3270">
        <v>10.46</v>
      </c>
      <c r="Z3270">
        <v>10.67</v>
      </c>
      <c r="AA3270">
        <v>10.92</v>
      </c>
      <c r="AB3270">
        <v>11.38</v>
      </c>
      <c r="AC3270">
        <v>11.71</v>
      </c>
      <c r="AD3270">
        <v>11.98</v>
      </c>
      <c r="AE3270">
        <v>12.22</v>
      </c>
      <c r="AF3270">
        <v>12.49</v>
      </c>
      <c r="AG3270">
        <v>12.65</v>
      </c>
      <c r="AH3270">
        <v>12.46</v>
      </c>
      <c r="AI3270">
        <v>12.1</v>
      </c>
      <c r="AJ3270">
        <v>11.83</v>
      </c>
      <c r="AK3270">
        <v>11.55</v>
      </c>
    </row>
    <row r="3271" spans="1:37" x14ac:dyDescent="0.3">
      <c r="A3271" s="24" t="str">
        <f t="shared" si="83"/>
        <v>SDGbaseTRAv2_UrbAS_BAUv5C_GVAaaoil</v>
      </c>
      <c r="B3271" s="58" t="s">
        <v>221</v>
      </c>
      <c r="C3271" s="59" t="s">
        <v>290</v>
      </c>
      <c r="D3271" s="5" t="s">
        <v>3</v>
      </c>
      <c r="E3271" t="s">
        <v>10</v>
      </c>
      <c r="F3271">
        <v>5.45</v>
      </c>
      <c r="G3271">
        <v>4.93</v>
      </c>
      <c r="H3271">
        <v>5.09</v>
      </c>
      <c r="I3271">
        <v>5.36</v>
      </c>
      <c r="J3271">
        <v>5.62</v>
      </c>
      <c r="K3271">
        <v>5.75</v>
      </c>
      <c r="L3271">
        <v>5.89</v>
      </c>
      <c r="M3271">
        <v>5.97</v>
      </c>
      <c r="N3271">
        <v>6.05</v>
      </c>
      <c r="O3271">
        <v>6.3</v>
      </c>
      <c r="P3271">
        <v>6.4</v>
      </c>
      <c r="Q3271">
        <v>6.48</v>
      </c>
      <c r="R3271">
        <v>6.68</v>
      </c>
      <c r="S3271">
        <v>6.86</v>
      </c>
      <c r="T3271">
        <v>7.03</v>
      </c>
      <c r="U3271">
        <v>7.23</v>
      </c>
      <c r="V3271">
        <v>7.38</v>
      </c>
      <c r="W3271">
        <v>7.52</v>
      </c>
      <c r="X3271">
        <v>7.7</v>
      </c>
      <c r="Y3271">
        <v>7.86</v>
      </c>
      <c r="Z3271">
        <v>8.0399999999999991</v>
      </c>
      <c r="AA3271">
        <v>8.2100000000000009</v>
      </c>
      <c r="AB3271">
        <v>8.4600000000000009</v>
      </c>
      <c r="AC3271">
        <v>8.6300000000000008</v>
      </c>
      <c r="AD3271">
        <v>8.82</v>
      </c>
      <c r="AE3271">
        <v>9</v>
      </c>
      <c r="AF3271">
        <v>9.24</v>
      </c>
      <c r="AG3271">
        <v>9.4</v>
      </c>
      <c r="AH3271">
        <v>9.2100000000000009</v>
      </c>
      <c r="AI3271">
        <v>9.06</v>
      </c>
      <c r="AJ3271">
        <v>8.9700000000000006</v>
      </c>
      <c r="AK3271">
        <v>8.85</v>
      </c>
    </row>
    <row r="3272" spans="1:37" x14ac:dyDescent="0.3">
      <c r="A3272" s="24" t="str">
        <f t="shared" si="83"/>
        <v>SDGbaseTRAv2_UrbAS_BAUv5C_GVAaatub</v>
      </c>
      <c r="B3272" s="58" t="s">
        <v>221</v>
      </c>
      <c r="C3272" s="59" t="s">
        <v>290</v>
      </c>
      <c r="D3272" s="5" t="s">
        <v>3</v>
      </c>
      <c r="E3272" t="s">
        <v>11</v>
      </c>
      <c r="F3272">
        <v>2.95</v>
      </c>
      <c r="G3272">
        <v>2.78</v>
      </c>
      <c r="H3272">
        <v>2.79</v>
      </c>
      <c r="I3272">
        <v>2.86</v>
      </c>
      <c r="J3272">
        <v>2.93</v>
      </c>
      <c r="K3272">
        <v>2.96</v>
      </c>
      <c r="L3272">
        <v>2.99</v>
      </c>
      <c r="M3272">
        <v>3.02</v>
      </c>
      <c r="N3272">
        <v>3.06</v>
      </c>
      <c r="O3272">
        <v>3.13</v>
      </c>
      <c r="P3272">
        <v>3.17</v>
      </c>
      <c r="Q3272">
        <v>3.19</v>
      </c>
      <c r="R3272">
        <v>3.25</v>
      </c>
      <c r="S3272">
        <v>3.32</v>
      </c>
      <c r="T3272">
        <v>3.37</v>
      </c>
      <c r="U3272">
        <v>3.44</v>
      </c>
      <c r="V3272">
        <v>3.49</v>
      </c>
      <c r="W3272">
        <v>3.53</v>
      </c>
      <c r="X3272">
        <v>3.58</v>
      </c>
      <c r="Y3272">
        <v>3.63</v>
      </c>
      <c r="Z3272">
        <v>3.68</v>
      </c>
      <c r="AA3272">
        <v>3.73</v>
      </c>
      <c r="AB3272">
        <v>3.8</v>
      </c>
      <c r="AC3272">
        <v>3.85</v>
      </c>
      <c r="AD3272">
        <v>3.91</v>
      </c>
      <c r="AE3272">
        <v>3.97</v>
      </c>
      <c r="AF3272">
        <v>4.05</v>
      </c>
      <c r="AG3272">
        <v>4.07</v>
      </c>
      <c r="AH3272">
        <v>3.97</v>
      </c>
      <c r="AI3272">
        <v>3.88</v>
      </c>
      <c r="AJ3272">
        <v>3.83</v>
      </c>
      <c r="AK3272">
        <v>3.77</v>
      </c>
    </row>
    <row r="3273" spans="1:37" x14ac:dyDescent="0.3">
      <c r="A3273" s="24" t="str">
        <f t="shared" si="83"/>
        <v>SDGbaseTRAv2_UrbAS_BAUv5C_GVAaapul</v>
      </c>
      <c r="B3273" s="58" t="s">
        <v>221</v>
      </c>
      <c r="C3273" s="59" t="s">
        <v>290</v>
      </c>
      <c r="D3273" s="5" t="s">
        <v>3</v>
      </c>
      <c r="E3273" t="s">
        <v>12</v>
      </c>
      <c r="F3273">
        <v>0.52</v>
      </c>
      <c r="G3273">
        <v>0.49</v>
      </c>
      <c r="H3273">
        <v>0.49</v>
      </c>
      <c r="I3273">
        <v>0.51</v>
      </c>
      <c r="J3273">
        <v>0.53</v>
      </c>
      <c r="K3273">
        <v>0.54</v>
      </c>
      <c r="L3273">
        <v>0.54</v>
      </c>
      <c r="M3273">
        <v>0.54</v>
      </c>
      <c r="N3273">
        <v>0.55000000000000004</v>
      </c>
      <c r="O3273">
        <v>0.55000000000000004</v>
      </c>
      <c r="P3273">
        <v>0.56000000000000005</v>
      </c>
      <c r="Q3273">
        <v>0.56000000000000005</v>
      </c>
      <c r="R3273">
        <v>0.56999999999999995</v>
      </c>
      <c r="S3273">
        <v>0.57999999999999996</v>
      </c>
      <c r="T3273">
        <v>0.59</v>
      </c>
      <c r="U3273">
        <v>0.6</v>
      </c>
      <c r="V3273">
        <v>0.61</v>
      </c>
      <c r="W3273">
        <v>0.61</v>
      </c>
      <c r="X3273">
        <v>0.62</v>
      </c>
      <c r="Y3273">
        <v>0.63</v>
      </c>
      <c r="Z3273">
        <v>0.64</v>
      </c>
      <c r="AA3273">
        <v>0.65</v>
      </c>
      <c r="AB3273">
        <v>0.66</v>
      </c>
      <c r="AC3273">
        <v>0.67</v>
      </c>
      <c r="AD3273">
        <v>0.68</v>
      </c>
      <c r="AE3273">
        <v>0.69</v>
      </c>
      <c r="AF3273">
        <v>0.7</v>
      </c>
      <c r="AG3273">
        <v>0.71</v>
      </c>
      <c r="AH3273">
        <v>0.71</v>
      </c>
      <c r="AI3273">
        <v>0.7</v>
      </c>
      <c r="AJ3273">
        <v>0.7</v>
      </c>
      <c r="AK3273">
        <v>0.71</v>
      </c>
    </row>
    <row r="3274" spans="1:37" x14ac:dyDescent="0.3">
      <c r="A3274" s="24" t="str">
        <f t="shared" si="83"/>
        <v>SDGbaseTRAv2_UrbAS_BAUv5C_GVAaasug</v>
      </c>
      <c r="B3274" s="58" t="s">
        <v>221</v>
      </c>
      <c r="C3274" s="59" t="s">
        <v>290</v>
      </c>
      <c r="D3274" s="5" t="s">
        <v>3</v>
      </c>
      <c r="E3274" t="s">
        <v>13</v>
      </c>
      <c r="F3274">
        <v>3.82</v>
      </c>
      <c r="G3274">
        <v>3.66</v>
      </c>
      <c r="H3274">
        <v>3.68</v>
      </c>
      <c r="I3274">
        <v>3.76</v>
      </c>
      <c r="J3274">
        <v>3.87</v>
      </c>
      <c r="K3274">
        <v>3.9</v>
      </c>
      <c r="L3274">
        <v>3.95</v>
      </c>
      <c r="M3274">
        <v>3.97</v>
      </c>
      <c r="N3274">
        <v>4</v>
      </c>
      <c r="O3274">
        <v>4.18</v>
      </c>
      <c r="P3274">
        <v>4.2</v>
      </c>
      <c r="Q3274">
        <v>4.18</v>
      </c>
      <c r="R3274">
        <v>4.22</v>
      </c>
      <c r="S3274">
        <v>4.28</v>
      </c>
      <c r="T3274">
        <v>4.34</v>
      </c>
      <c r="U3274">
        <v>4.4000000000000004</v>
      </c>
      <c r="V3274">
        <v>4.42</v>
      </c>
      <c r="W3274">
        <v>4.47</v>
      </c>
      <c r="X3274">
        <v>4.54</v>
      </c>
      <c r="Y3274">
        <v>4.58</v>
      </c>
      <c r="Z3274">
        <v>4.63</v>
      </c>
      <c r="AA3274">
        <v>4.66</v>
      </c>
      <c r="AB3274">
        <v>4.76</v>
      </c>
      <c r="AC3274">
        <v>4.79</v>
      </c>
      <c r="AD3274">
        <v>4.83</v>
      </c>
      <c r="AE3274">
        <v>4.8600000000000003</v>
      </c>
      <c r="AF3274">
        <v>4.92</v>
      </c>
      <c r="AG3274">
        <v>4.9800000000000004</v>
      </c>
      <c r="AH3274">
        <v>4.92</v>
      </c>
      <c r="AI3274">
        <v>4.8499999999999996</v>
      </c>
      <c r="AJ3274">
        <v>4.83</v>
      </c>
      <c r="AK3274">
        <v>4.8</v>
      </c>
    </row>
    <row r="3275" spans="1:37" x14ac:dyDescent="0.3">
      <c r="A3275" s="24" t="str">
        <f t="shared" si="83"/>
        <v>SDGbaseTRAv2_UrbAS_BAUv5C_GVAaaoth</v>
      </c>
      <c r="B3275" s="58" t="s">
        <v>221</v>
      </c>
      <c r="C3275" s="59" t="s">
        <v>290</v>
      </c>
      <c r="D3275" s="5" t="s">
        <v>3</v>
      </c>
      <c r="E3275" t="s">
        <v>14</v>
      </c>
      <c r="F3275">
        <v>7.29</v>
      </c>
      <c r="G3275">
        <v>6.77</v>
      </c>
      <c r="H3275">
        <v>7.1</v>
      </c>
      <c r="I3275">
        <v>7.24</v>
      </c>
      <c r="J3275">
        <v>7.43</v>
      </c>
      <c r="K3275">
        <v>7.65</v>
      </c>
      <c r="L3275">
        <v>7.9</v>
      </c>
      <c r="M3275">
        <v>8.17</v>
      </c>
      <c r="N3275">
        <v>8.44</v>
      </c>
      <c r="O3275">
        <v>9.2899999999999991</v>
      </c>
      <c r="P3275">
        <v>9.66</v>
      </c>
      <c r="Q3275">
        <v>9.89</v>
      </c>
      <c r="R3275">
        <v>10.199999999999999</v>
      </c>
      <c r="S3275">
        <v>10.54</v>
      </c>
      <c r="T3275">
        <v>10.92</v>
      </c>
      <c r="U3275">
        <v>11.37</v>
      </c>
      <c r="V3275">
        <v>11.78</v>
      </c>
      <c r="W3275">
        <v>12.27</v>
      </c>
      <c r="X3275">
        <v>12.85</v>
      </c>
      <c r="Y3275">
        <v>13.34</v>
      </c>
      <c r="Z3275">
        <v>13.8</v>
      </c>
      <c r="AA3275">
        <v>14.3</v>
      </c>
      <c r="AB3275">
        <v>14.94</v>
      </c>
      <c r="AC3275">
        <v>15.43</v>
      </c>
      <c r="AD3275">
        <v>15.88</v>
      </c>
      <c r="AE3275">
        <v>16.34</v>
      </c>
      <c r="AF3275">
        <v>16.87</v>
      </c>
      <c r="AG3275">
        <v>17.36</v>
      </c>
      <c r="AH3275">
        <v>17.02</v>
      </c>
      <c r="AI3275">
        <v>16.47</v>
      </c>
      <c r="AJ3275">
        <v>15.97</v>
      </c>
      <c r="AK3275">
        <v>15.45</v>
      </c>
    </row>
    <row r="3276" spans="1:37" x14ac:dyDescent="0.3">
      <c r="A3276" s="24" t="str">
        <f t="shared" si="83"/>
        <v>SDGbaseTRAv2_UrbAS_BAUv5C_GVAalani</v>
      </c>
      <c r="B3276" s="58" t="s">
        <v>221</v>
      </c>
      <c r="C3276" s="59" t="s">
        <v>290</v>
      </c>
      <c r="D3276" s="5" t="s">
        <v>3</v>
      </c>
      <c r="E3276" t="s">
        <v>15</v>
      </c>
      <c r="F3276">
        <v>27.55</v>
      </c>
      <c r="G3276">
        <v>22.03</v>
      </c>
      <c r="H3276">
        <v>24.11</v>
      </c>
      <c r="I3276">
        <v>24.85</v>
      </c>
      <c r="J3276">
        <v>25.61</v>
      </c>
      <c r="K3276">
        <v>26.34</v>
      </c>
      <c r="L3276">
        <v>26.94</v>
      </c>
      <c r="M3276">
        <v>27.53</v>
      </c>
      <c r="N3276">
        <v>28.29</v>
      </c>
      <c r="O3276">
        <v>31.1</v>
      </c>
      <c r="P3276">
        <v>31.7</v>
      </c>
      <c r="Q3276">
        <v>32.020000000000003</v>
      </c>
      <c r="R3276">
        <v>32.92</v>
      </c>
      <c r="S3276">
        <v>33.94</v>
      </c>
      <c r="T3276">
        <v>35.03</v>
      </c>
      <c r="U3276">
        <v>36.15</v>
      </c>
      <c r="V3276">
        <v>37.24</v>
      </c>
      <c r="W3276">
        <v>38.49</v>
      </c>
      <c r="X3276">
        <v>39.869999999999997</v>
      </c>
      <c r="Y3276">
        <v>41.08</v>
      </c>
      <c r="Z3276">
        <v>42.16</v>
      </c>
      <c r="AA3276">
        <v>43.29</v>
      </c>
      <c r="AB3276">
        <v>45.5</v>
      </c>
      <c r="AC3276">
        <v>46.74</v>
      </c>
      <c r="AD3276">
        <v>47.77</v>
      </c>
      <c r="AE3276">
        <v>48.85</v>
      </c>
      <c r="AF3276">
        <v>50.22</v>
      </c>
      <c r="AG3276">
        <v>51.2</v>
      </c>
      <c r="AH3276">
        <v>52.4</v>
      </c>
      <c r="AI3276">
        <v>52.49</v>
      </c>
      <c r="AJ3276">
        <v>52.15</v>
      </c>
      <c r="AK3276">
        <v>51.6</v>
      </c>
    </row>
    <row r="3277" spans="1:37" x14ac:dyDescent="0.3">
      <c r="A3277" s="24" t="str">
        <f t="shared" si="83"/>
        <v>SDGbaseTRAv2_UrbAS_BAUv5C_GVAafore</v>
      </c>
      <c r="B3277" s="58" t="s">
        <v>221</v>
      </c>
      <c r="C3277" s="59" t="s">
        <v>290</v>
      </c>
      <c r="D3277" s="5" t="s">
        <v>3</v>
      </c>
      <c r="E3277" t="s">
        <v>16</v>
      </c>
      <c r="F3277">
        <v>6.49</v>
      </c>
      <c r="G3277">
        <v>5.89</v>
      </c>
      <c r="H3277">
        <v>6.03</v>
      </c>
      <c r="I3277">
        <v>6.18</v>
      </c>
      <c r="J3277">
        <v>6.33</v>
      </c>
      <c r="K3277">
        <v>6.39</v>
      </c>
      <c r="L3277">
        <v>6.47</v>
      </c>
      <c r="M3277">
        <v>6.51</v>
      </c>
      <c r="N3277">
        <v>6.64</v>
      </c>
      <c r="O3277">
        <v>6.92</v>
      </c>
      <c r="P3277">
        <v>7.06</v>
      </c>
      <c r="Q3277">
        <v>7.06</v>
      </c>
      <c r="R3277">
        <v>7.19</v>
      </c>
      <c r="S3277">
        <v>7.3</v>
      </c>
      <c r="T3277">
        <v>7.4</v>
      </c>
      <c r="U3277">
        <v>7.63</v>
      </c>
      <c r="V3277">
        <v>7.82</v>
      </c>
      <c r="W3277">
        <v>8.0399999999999991</v>
      </c>
      <c r="X3277">
        <v>8.27</v>
      </c>
      <c r="Y3277">
        <v>8.5399999999999991</v>
      </c>
      <c r="Z3277">
        <v>8.7100000000000009</v>
      </c>
      <c r="AA3277">
        <v>8.8699999999999992</v>
      </c>
      <c r="AB3277">
        <v>9.0500000000000007</v>
      </c>
      <c r="AC3277">
        <v>9.18</v>
      </c>
      <c r="AD3277">
        <v>9.33</v>
      </c>
      <c r="AE3277">
        <v>9.48</v>
      </c>
      <c r="AF3277">
        <v>9.67</v>
      </c>
      <c r="AG3277">
        <v>9.8000000000000007</v>
      </c>
      <c r="AH3277">
        <v>9.6300000000000008</v>
      </c>
      <c r="AI3277">
        <v>9.4600000000000009</v>
      </c>
      <c r="AJ3277">
        <v>9.3699999999999992</v>
      </c>
      <c r="AK3277">
        <v>9.27</v>
      </c>
    </row>
    <row r="3278" spans="1:37" x14ac:dyDescent="0.3">
      <c r="A3278" s="24" t="str">
        <f t="shared" si="83"/>
        <v>SDGbaseTRAv2_UrbAS_BAUv5C_GVAafish</v>
      </c>
      <c r="B3278" s="58" t="s">
        <v>221</v>
      </c>
      <c r="C3278" s="59" t="s">
        <v>290</v>
      </c>
      <c r="D3278" s="5" t="s">
        <v>3</v>
      </c>
      <c r="E3278" t="s">
        <v>17</v>
      </c>
      <c r="F3278">
        <v>7.37</v>
      </c>
      <c r="G3278">
        <v>6.91</v>
      </c>
      <c r="H3278">
        <v>7.21</v>
      </c>
      <c r="I3278">
        <v>7.27</v>
      </c>
      <c r="J3278">
        <v>7.39</v>
      </c>
      <c r="K3278">
        <v>7.55</v>
      </c>
      <c r="L3278">
        <v>7.73</v>
      </c>
      <c r="M3278">
        <v>7.91</v>
      </c>
      <c r="N3278">
        <v>8.1199999999999992</v>
      </c>
      <c r="O3278">
        <v>8.83</v>
      </c>
      <c r="P3278">
        <v>9.1199999999999992</v>
      </c>
      <c r="Q3278">
        <v>9.3000000000000007</v>
      </c>
      <c r="R3278">
        <v>9.5500000000000007</v>
      </c>
      <c r="S3278">
        <v>9.82</v>
      </c>
      <c r="T3278">
        <v>10.11</v>
      </c>
      <c r="U3278">
        <v>10.46</v>
      </c>
      <c r="V3278">
        <v>10.76</v>
      </c>
      <c r="W3278">
        <v>11.1</v>
      </c>
      <c r="X3278">
        <v>11.49</v>
      </c>
      <c r="Y3278">
        <v>11.83</v>
      </c>
      <c r="Z3278">
        <v>12.16</v>
      </c>
      <c r="AA3278">
        <v>12.52</v>
      </c>
      <c r="AB3278">
        <v>13.12</v>
      </c>
      <c r="AC3278">
        <v>13.56</v>
      </c>
      <c r="AD3278">
        <v>13.94</v>
      </c>
      <c r="AE3278">
        <v>14.3</v>
      </c>
      <c r="AF3278">
        <v>14.69</v>
      </c>
      <c r="AG3278">
        <v>15.05</v>
      </c>
      <c r="AH3278">
        <v>15.11</v>
      </c>
      <c r="AI3278">
        <v>14.97</v>
      </c>
      <c r="AJ3278">
        <v>14.84</v>
      </c>
      <c r="AK3278">
        <v>14.67</v>
      </c>
    </row>
    <row r="3279" spans="1:37" x14ac:dyDescent="0.3">
      <c r="A3279" s="24" t="str">
        <f t="shared" si="83"/>
        <v>SDGbaseTRAv2_UrbAS_BAUv5C_GVAacoal</v>
      </c>
      <c r="B3279" s="58" t="s">
        <v>221</v>
      </c>
      <c r="C3279" s="59" t="s">
        <v>290</v>
      </c>
      <c r="D3279" s="5" t="s">
        <v>3</v>
      </c>
      <c r="E3279" t="s">
        <v>18</v>
      </c>
      <c r="F3279">
        <v>112.99</v>
      </c>
      <c r="G3279">
        <v>112.95</v>
      </c>
      <c r="H3279">
        <v>112.95</v>
      </c>
      <c r="I3279">
        <v>110.05</v>
      </c>
      <c r="J3279">
        <v>107.15</v>
      </c>
      <c r="K3279">
        <v>105.48</v>
      </c>
      <c r="L3279">
        <v>103.65</v>
      </c>
      <c r="M3279">
        <v>102.85</v>
      </c>
      <c r="N3279">
        <v>102.03</v>
      </c>
      <c r="O3279">
        <v>105.31</v>
      </c>
      <c r="P3279">
        <v>103.46</v>
      </c>
      <c r="Q3279">
        <v>98.99</v>
      </c>
      <c r="R3279">
        <v>95.65</v>
      </c>
      <c r="S3279">
        <v>96</v>
      </c>
      <c r="T3279">
        <v>95.82</v>
      </c>
      <c r="U3279">
        <v>96</v>
      </c>
      <c r="V3279">
        <v>94.74</v>
      </c>
      <c r="W3279">
        <v>95.16</v>
      </c>
      <c r="X3279">
        <v>93.32</v>
      </c>
      <c r="Y3279">
        <v>91.88</v>
      </c>
      <c r="Z3279">
        <v>90.24</v>
      </c>
      <c r="AA3279">
        <v>88.91</v>
      </c>
      <c r="AB3279">
        <v>85.37</v>
      </c>
      <c r="AC3279">
        <v>81.37</v>
      </c>
      <c r="AD3279">
        <v>77.16</v>
      </c>
      <c r="AE3279">
        <v>72.84</v>
      </c>
      <c r="AF3279">
        <v>68.55</v>
      </c>
      <c r="AG3279">
        <v>59.9</v>
      </c>
      <c r="AH3279">
        <v>50.86</v>
      </c>
      <c r="AI3279">
        <v>41.45</v>
      </c>
      <c r="AJ3279">
        <v>32.29</v>
      </c>
      <c r="AK3279">
        <v>22.88</v>
      </c>
    </row>
    <row r="3280" spans="1:37" x14ac:dyDescent="0.3">
      <c r="A3280" s="24" t="str">
        <f t="shared" si="83"/>
        <v>SDGbaseTRAv2_UrbAS_BAUv5C_GVAagold</v>
      </c>
      <c r="B3280" s="58" t="s">
        <v>221</v>
      </c>
      <c r="C3280" s="59" t="s">
        <v>290</v>
      </c>
      <c r="D3280" s="5" t="s">
        <v>3</v>
      </c>
      <c r="E3280" t="s">
        <v>19</v>
      </c>
      <c r="F3280">
        <v>61.14</v>
      </c>
      <c r="G3280">
        <v>59.91</v>
      </c>
      <c r="H3280">
        <v>61.22</v>
      </c>
      <c r="I3280">
        <v>60.96</v>
      </c>
      <c r="J3280">
        <v>61.18</v>
      </c>
      <c r="K3280">
        <v>61.69</v>
      </c>
      <c r="L3280">
        <v>62.53</v>
      </c>
      <c r="M3280">
        <v>63.94</v>
      </c>
      <c r="N3280">
        <v>65.36</v>
      </c>
      <c r="O3280">
        <v>70.239999999999995</v>
      </c>
      <c r="P3280">
        <v>72.03</v>
      </c>
      <c r="Q3280">
        <v>72.77</v>
      </c>
      <c r="R3280">
        <v>73.239999999999995</v>
      </c>
      <c r="S3280">
        <v>73.97</v>
      </c>
      <c r="T3280">
        <v>74.709999999999994</v>
      </c>
      <c r="U3280">
        <v>75.63</v>
      </c>
      <c r="V3280">
        <v>76.3</v>
      </c>
      <c r="W3280">
        <v>77.19</v>
      </c>
      <c r="X3280">
        <v>78.48</v>
      </c>
      <c r="Y3280">
        <v>79.09</v>
      </c>
      <c r="Z3280">
        <v>79.39</v>
      </c>
      <c r="AA3280">
        <v>80.06</v>
      </c>
      <c r="AB3280">
        <v>81.430000000000007</v>
      </c>
      <c r="AC3280">
        <v>82.13</v>
      </c>
      <c r="AD3280">
        <v>82.48</v>
      </c>
      <c r="AE3280">
        <v>82.69</v>
      </c>
      <c r="AF3280">
        <v>82.93</v>
      </c>
      <c r="AG3280">
        <v>80.63</v>
      </c>
      <c r="AH3280">
        <v>77.27</v>
      </c>
      <c r="AI3280">
        <v>72.34</v>
      </c>
      <c r="AJ3280">
        <v>67.680000000000007</v>
      </c>
      <c r="AK3280">
        <v>62.73</v>
      </c>
    </row>
    <row r="3281" spans="1:37" x14ac:dyDescent="0.3">
      <c r="A3281" s="24" t="str">
        <f t="shared" si="83"/>
        <v>SDGbaseTRAv2_UrbAS_BAUv5C_GVAangas</v>
      </c>
      <c r="B3281" s="58" t="s">
        <v>221</v>
      </c>
      <c r="C3281" s="59" t="s">
        <v>290</v>
      </c>
      <c r="D3281" s="5" t="s">
        <v>3</v>
      </c>
      <c r="E3281" t="s">
        <v>20</v>
      </c>
      <c r="F3281">
        <v>0.94</v>
      </c>
      <c r="G3281">
        <v>0.83</v>
      </c>
      <c r="H3281">
        <v>0.81</v>
      </c>
      <c r="I3281">
        <v>0.75</v>
      </c>
      <c r="J3281">
        <v>0.71</v>
      </c>
      <c r="K3281">
        <v>0.67</v>
      </c>
      <c r="L3281">
        <v>0.64</v>
      </c>
      <c r="M3281">
        <v>0.61</v>
      </c>
      <c r="N3281">
        <v>0.59</v>
      </c>
      <c r="O3281">
        <v>0.62</v>
      </c>
      <c r="P3281">
        <v>0.6</v>
      </c>
      <c r="Q3281">
        <v>0.57999999999999996</v>
      </c>
      <c r="R3281">
        <v>0.55000000000000004</v>
      </c>
      <c r="S3281">
        <v>0.53</v>
      </c>
      <c r="T3281">
        <v>0.5</v>
      </c>
      <c r="U3281">
        <v>0.48</v>
      </c>
      <c r="V3281">
        <v>0.46</v>
      </c>
      <c r="W3281">
        <v>0.44</v>
      </c>
      <c r="X3281">
        <v>0.42</v>
      </c>
      <c r="Y3281">
        <v>0.4</v>
      </c>
      <c r="Z3281">
        <v>0.38</v>
      </c>
      <c r="AA3281">
        <v>0.36</v>
      </c>
      <c r="AB3281">
        <v>0.35</v>
      </c>
      <c r="AC3281">
        <v>0.34</v>
      </c>
      <c r="AD3281">
        <v>0.32</v>
      </c>
      <c r="AE3281">
        <v>0.31</v>
      </c>
      <c r="AF3281">
        <v>0.28999999999999998</v>
      </c>
      <c r="AG3281">
        <v>0.28000000000000003</v>
      </c>
      <c r="AH3281">
        <v>0.27</v>
      </c>
      <c r="AI3281">
        <v>0.25</v>
      </c>
      <c r="AJ3281">
        <v>0.23</v>
      </c>
      <c r="AK3281">
        <v>0.22</v>
      </c>
    </row>
    <row r="3282" spans="1:37" x14ac:dyDescent="0.3">
      <c r="A3282" s="24" t="str">
        <f t="shared" si="83"/>
        <v>SDGbaseTRAv2_UrbAS_BAUv5C_GVAapgm</v>
      </c>
      <c r="B3282" s="58" t="s">
        <v>221</v>
      </c>
      <c r="C3282" s="59" t="s">
        <v>290</v>
      </c>
      <c r="D3282" s="5" t="s">
        <v>3</v>
      </c>
      <c r="E3282" t="s">
        <v>21</v>
      </c>
      <c r="F3282">
        <v>97.82</v>
      </c>
      <c r="G3282">
        <v>51.06</v>
      </c>
      <c r="H3282">
        <v>64.599999999999994</v>
      </c>
      <c r="I3282">
        <v>78.27</v>
      </c>
      <c r="J3282">
        <v>89.58</v>
      </c>
      <c r="K3282">
        <v>97.52</v>
      </c>
      <c r="L3282">
        <v>102.55</v>
      </c>
      <c r="M3282">
        <v>95.54</v>
      </c>
      <c r="N3282">
        <v>92.74</v>
      </c>
      <c r="O3282">
        <v>91.13</v>
      </c>
      <c r="P3282">
        <v>90.94</v>
      </c>
      <c r="Q3282">
        <v>91.27</v>
      </c>
      <c r="R3282">
        <v>95.6</v>
      </c>
      <c r="S3282">
        <v>99.26</v>
      </c>
      <c r="T3282">
        <v>102.11</v>
      </c>
      <c r="U3282">
        <v>104.14</v>
      </c>
      <c r="V3282">
        <v>107.31</v>
      </c>
      <c r="W3282">
        <v>109.88</v>
      </c>
      <c r="X3282">
        <v>111.68</v>
      </c>
      <c r="Y3282">
        <v>114.06</v>
      </c>
      <c r="Z3282">
        <v>116.27</v>
      </c>
      <c r="AA3282">
        <v>118.6</v>
      </c>
      <c r="AB3282">
        <v>196.5</v>
      </c>
      <c r="AC3282">
        <v>250.96</v>
      </c>
      <c r="AD3282">
        <v>280.3</v>
      </c>
      <c r="AE3282">
        <v>303.88</v>
      </c>
      <c r="AF3282">
        <v>326.24</v>
      </c>
      <c r="AG3282">
        <v>349.71</v>
      </c>
      <c r="AH3282">
        <v>432.18</v>
      </c>
      <c r="AI3282">
        <v>504.12</v>
      </c>
      <c r="AJ3282">
        <v>545.5</v>
      </c>
      <c r="AK3282">
        <v>579.77</v>
      </c>
    </row>
    <row r="3283" spans="1:37" x14ac:dyDescent="0.3">
      <c r="A3283" s="24" t="str">
        <f t="shared" si="83"/>
        <v>SDGbaseTRAv2_UrbAS_BAUv5C_GVAamore</v>
      </c>
      <c r="B3283" s="58" t="s">
        <v>221</v>
      </c>
      <c r="C3283" s="59" t="s">
        <v>290</v>
      </c>
      <c r="D3283" s="5" t="s">
        <v>3</v>
      </c>
      <c r="E3283" t="s">
        <v>22</v>
      </c>
      <c r="F3283">
        <v>78.23</v>
      </c>
      <c r="G3283">
        <v>76.86</v>
      </c>
      <c r="H3283">
        <v>80.81</v>
      </c>
      <c r="I3283">
        <v>82.03</v>
      </c>
      <c r="J3283">
        <v>83.86</v>
      </c>
      <c r="K3283">
        <v>85.71</v>
      </c>
      <c r="L3283">
        <v>87.97</v>
      </c>
      <c r="M3283">
        <v>91.05</v>
      </c>
      <c r="N3283">
        <v>94.07</v>
      </c>
      <c r="O3283">
        <v>103.35</v>
      </c>
      <c r="P3283">
        <v>107.8</v>
      </c>
      <c r="Q3283">
        <v>110.52</v>
      </c>
      <c r="R3283">
        <v>113</v>
      </c>
      <c r="S3283">
        <v>115.78</v>
      </c>
      <c r="T3283">
        <v>118.74</v>
      </c>
      <c r="U3283">
        <v>121.94</v>
      </c>
      <c r="V3283">
        <v>124.63</v>
      </c>
      <c r="W3283">
        <v>127.8</v>
      </c>
      <c r="X3283">
        <v>131.65</v>
      </c>
      <c r="Y3283">
        <v>134.19999999999999</v>
      </c>
      <c r="Z3283">
        <v>136.12</v>
      </c>
      <c r="AA3283">
        <v>138.66</v>
      </c>
      <c r="AB3283">
        <v>142.16999999999999</v>
      </c>
      <c r="AC3283">
        <v>144.44</v>
      </c>
      <c r="AD3283">
        <v>146.35</v>
      </c>
      <c r="AE3283">
        <v>148.03</v>
      </c>
      <c r="AF3283">
        <v>149.94999999999999</v>
      </c>
      <c r="AG3283">
        <v>150.55000000000001</v>
      </c>
      <c r="AH3283">
        <v>146.94999999999999</v>
      </c>
      <c r="AI3283">
        <v>140.35</v>
      </c>
      <c r="AJ3283">
        <v>134.87</v>
      </c>
      <c r="AK3283">
        <v>128.59</v>
      </c>
    </row>
    <row r="3284" spans="1:37" x14ac:dyDescent="0.3">
      <c r="A3284" s="24" t="str">
        <f t="shared" si="83"/>
        <v>SDGbaseTRAv2_UrbAS_BAUv5C_GVAamine</v>
      </c>
      <c r="B3284" s="58" t="s">
        <v>221</v>
      </c>
      <c r="C3284" s="59" t="s">
        <v>290</v>
      </c>
      <c r="D3284" s="5" t="s">
        <v>3</v>
      </c>
      <c r="E3284" t="s">
        <v>23</v>
      </c>
      <c r="F3284">
        <v>57.01</v>
      </c>
      <c r="G3284">
        <v>54.5</v>
      </c>
      <c r="H3284">
        <v>56.79</v>
      </c>
      <c r="I3284">
        <v>58.31</v>
      </c>
      <c r="J3284">
        <v>60.38</v>
      </c>
      <c r="K3284">
        <v>61.58</v>
      </c>
      <c r="L3284">
        <v>63.13</v>
      </c>
      <c r="M3284">
        <v>65.180000000000007</v>
      </c>
      <c r="N3284">
        <v>66.98</v>
      </c>
      <c r="O3284">
        <v>70.62</v>
      </c>
      <c r="P3284">
        <v>72.47</v>
      </c>
      <c r="Q3284">
        <v>74.11</v>
      </c>
      <c r="R3284">
        <v>75.8</v>
      </c>
      <c r="S3284">
        <v>77.94</v>
      </c>
      <c r="T3284">
        <v>80.400000000000006</v>
      </c>
      <c r="U3284">
        <v>82.76</v>
      </c>
      <c r="V3284">
        <v>84.97</v>
      </c>
      <c r="W3284">
        <v>87.8</v>
      </c>
      <c r="X3284">
        <v>91.71</v>
      </c>
      <c r="Y3284">
        <v>94.69</v>
      </c>
      <c r="Z3284">
        <v>97.46</v>
      </c>
      <c r="AA3284">
        <v>100.41</v>
      </c>
      <c r="AB3284">
        <v>102.85</v>
      </c>
      <c r="AC3284">
        <v>104.58</v>
      </c>
      <c r="AD3284">
        <v>106.52</v>
      </c>
      <c r="AE3284">
        <v>108.69</v>
      </c>
      <c r="AF3284">
        <v>111.48</v>
      </c>
      <c r="AG3284">
        <v>114.58</v>
      </c>
      <c r="AH3284">
        <v>113.92</v>
      </c>
      <c r="AI3284">
        <v>111.65</v>
      </c>
      <c r="AJ3284">
        <v>110.45</v>
      </c>
      <c r="AK3284">
        <v>109.12</v>
      </c>
    </row>
    <row r="3285" spans="1:37" x14ac:dyDescent="0.3">
      <c r="A3285" s="24" t="str">
        <f t="shared" si="83"/>
        <v>SDGbaseTRAv2_UrbAS_BAUv5C_GVAameat</v>
      </c>
      <c r="B3285" s="58" t="s">
        <v>221</v>
      </c>
      <c r="C3285" s="59" t="s">
        <v>290</v>
      </c>
      <c r="D3285" s="5" t="s">
        <v>3</v>
      </c>
      <c r="E3285" t="s">
        <v>24</v>
      </c>
      <c r="F3285">
        <v>14.3</v>
      </c>
      <c r="G3285">
        <v>13.76</v>
      </c>
      <c r="H3285">
        <v>13.63</v>
      </c>
      <c r="I3285">
        <v>13.84</v>
      </c>
      <c r="J3285">
        <v>14.11</v>
      </c>
      <c r="K3285">
        <v>14.34</v>
      </c>
      <c r="L3285">
        <v>14.68</v>
      </c>
      <c r="M3285">
        <v>15</v>
      </c>
      <c r="N3285">
        <v>15.32</v>
      </c>
      <c r="O3285">
        <v>15.8</v>
      </c>
      <c r="P3285">
        <v>16.329999999999998</v>
      </c>
      <c r="Q3285">
        <v>16.690000000000001</v>
      </c>
      <c r="R3285">
        <v>17.2</v>
      </c>
      <c r="S3285">
        <v>17.72</v>
      </c>
      <c r="T3285">
        <v>18.27</v>
      </c>
      <c r="U3285">
        <v>18.809999999999999</v>
      </c>
      <c r="V3285">
        <v>19.29</v>
      </c>
      <c r="W3285">
        <v>19.82</v>
      </c>
      <c r="X3285">
        <v>20.350000000000001</v>
      </c>
      <c r="Y3285">
        <v>20.78</v>
      </c>
      <c r="Z3285">
        <v>21.19</v>
      </c>
      <c r="AA3285">
        <v>21.6</v>
      </c>
      <c r="AB3285">
        <v>22.21</v>
      </c>
      <c r="AC3285">
        <v>22.7</v>
      </c>
      <c r="AD3285">
        <v>23.19</v>
      </c>
      <c r="AE3285">
        <v>23.65</v>
      </c>
      <c r="AF3285">
        <v>24.22</v>
      </c>
      <c r="AG3285">
        <v>24.68</v>
      </c>
      <c r="AH3285">
        <v>24.44</v>
      </c>
      <c r="AI3285">
        <v>24.33</v>
      </c>
      <c r="AJ3285">
        <v>24.37</v>
      </c>
      <c r="AK3285">
        <v>24.35</v>
      </c>
    </row>
    <row r="3286" spans="1:37" x14ac:dyDescent="0.3">
      <c r="A3286" s="24" t="str">
        <f t="shared" si="83"/>
        <v>SDGbaseTRAv2_UrbAS_BAUv5C_GVAapfis</v>
      </c>
      <c r="B3286" s="58" t="s">
        <v>221</v>
      </c>
      <c r="C3286" s="59" t="s">
        <v>290</v>
      </c>
      <c r="D3286" s="5" t="s">
        <v>3</v>
      </c>
      <c r="E3286" t="s">
        <v>25</v>
      </c>
      <c r="F3286">
        <v>6.32</v>
      </c>
      <c r="G3286">
        <v>6.25</v>
      </c>
      <c r="H3286">
        <v>6.42</v>
      </c>
      <c r="I3286">
        <v>6.49</v>
      </c>
      <c r="J3286">
        <v>6.59</v>
      </c>
      <c r="K3286">
        <v>6.7</v>
      </c>
      <c r="L3286">
        <v>6.84</v>
      </c>
      <c r="M3286">
        <v>6.99</v>
      </c>
      <c r="N3286">
        <v>7.15</v>
      </c>
      <c r="O3286">
        <v>7.58</v>
      </c>
      <c r="P3286">
        <v>7.81</v>
      </c>
      <c r="Q3286">
        <v>7.94</v>
      </c>
      <c r="R3286">
        <v>8.16</v>
      </c>
      <c r="S3286">
        <v>8.3800000000000008</v>
      </c>
      <c r="T3286">
        <v>8.6199999999999992</v>
      </c>
      <c r="U3286">
        <v>8.89</v>
      </c>
      <c r="V3286">
        <v>9.1199999999999992</v>
      </c>
      <c r="W3286">
        <v>9.3800000000000008</v>
      </c>
      <c r="X3286">
        <v>9.67</v>
      </c>
      <c r="Y3286">
        <v>9.89</v>
      </c>
      <c r="Z3286">
        <v>10.1</v>
      </c>
      <c r="AA3286">
        <v>10.33</v>
      </c>
      <c r="AB3286">
        <v>10.71</v>
      </c>
      <c r="AC3286">
        <v>11</v>
      </c>
      <c r="AD3286">
        <v>11.26</v>
      </c>
      <c r="AE3286">
        <v>11.5</v>
      </c>
      <c r="AF3286">
        <v>11.77</v>
      </c>
      <c r="AG3286">
        <v>12</v>
      </c>
      <c r="AH3286">
        <v>11.81</v>
      </c>
      <c r="AI3286">
        <v>11.57</v>
      </c>
      <c r="AJ3286">
        <v>11.4</v>
      </c>
      <c r="AK3286">
        <v>11.22</v>
      </c>
    </row>
    <row r="3287" spans="1:37" x14ac:dyDescent="0.3">
      <c r="A3287" s="24" t="str">
        <f t="shared" si="83"/>
        <v>SDGbaseTRAv2_UrbAS_BAUv5C_GVAavege</v>
      </c>
      <c r="B3287" s="58" t="s">
        <v>221</v>
      </c>
      <c r="C3287" s="59" t="s">
        <v>290</v>
      </c>
      <c r="D3287" s="5" t="s">
        <v>3</v>
      </c>
      <c r="E3287" t="s">
        <v>26</v>
      </c>
      <c r="F3287">
        <v>10.97</v>
      </c>
      <c r="G3287">
        <v>10.46</v>
      </c>
      <c r="H3287">
        <v>10.87</v>
      </c>
      <c r="I3287">
        <v>11.01</v>
      </c>
      <c r="J3287">
        <v>11.2</v>
      </c>
      <c r="K3287">
        <v>11.44</v>
      </c>
      <c r="L3287">
        <v>11.71</v>
      </c>
      <c r="M3287">
        <v>11.98</v>
      </c>
      <c r="N3287">
        <v>12.27</v>
      </c>
      <c r="O3287">
        <v>13.18</v>
      </c>
      <c r="P3287">
        <v>13.57</v>
      </c>
      <c r="Q3287">
        <v>13.8</v>
      </c>
      <c r="R3287">
        <v>14.19</v>
      </c>
      <c r="S3287">
        <v>14.6</v>
      </c>
      <c r="T3287">
        <v>15.03</v>
      </c>
      <c r="U3287">
        <v>15.52</v>
      </c>
      <c r="V3287">
        <v>15.94</v>
      </c>
      <c r="W3287">
        <v>16.420000000000002</v>
      </c>
      <c r="X3287">
        <v>16.95</v>
      </c>
      <c r="Y3287">
        <v>17.350000000000001</v>
      </c>
      <c r="Z3287">
        <v>17.739999999999998</v>
      </c>
      <c r="AA3287">
        <v>18.16</v>
      </c>
      <c r="AB3287">
        <v>18.940000000000001</v>
      </c>
      <c r="AC3287">
        <v>19.47</v>
      </c>
      <c r="AD3287">
        <v>19.920000000000002</v>
      </c>
      <c r="AE3287">
        <v>20.329999999999998</v>
      </c>
      <c r="AF3287">
        <v>20.81</v>
      </c>
      <c r="AG3287">
        <v>21.18</v>
      </c>
      <c r="AH3287">
        <v>21.04</v>
      </c>
      <c r="AI3287">
        <v>20.68</v>
      </c>
      <c r="AJ3287">
        <v>20.36</v>
      </c>
      <c r="AK3287">
        <v>20</v>
      </c>
    </row>
    <row r="3288" spans="1:37" x14ac:dyDescent="0.3">
      <c r="A3288" s="24" t="str">
        <f t="shared" si="83"/>
        <v>SDGbaseTRAv2_UrbAS_BAUv5C_GVAafats</v>
      </c>
      <c r="B3288" s="58" t="s">
        <v>221</v>
      </c>
      <c r="C3288" s="59" t="s">
        <v>290</v>
      </c>
      <c r="D3288" s="5" t="s">
        <v>3</v>
      </c>
      <c r="E3288" t="s">
        <v>27</v>
      </c>
      <c r="F3288">
        <v>3.48</v>
      </c>
      <c r="G3288">
        <v>3.45</v>
      </c>
      <c r="H3288">
        <v>3.54</v>
      </c>
      <c r="I3288">
        <v>3.52</v>
      </c>
      <c r="J3288">
        <v>3.6</v>
      </c>
      <c r="K3288">
        <v>3.66</v>
      </c>
      <c r="L3288">
        <v>3.72</v>
      </c>
      <c r="M3288">
        <v>3.8</v>
      </c>
      <c r="N3288">
        <v>3.87</v>
      </c>
      <c r="O3288">
        <v>4.4800000000000004</v>
      </c>
      <c r="P3288">
        <v>4.5999999999999996</v>
      </c>
      <c r="Q3288">
        <v>4.5999999999999996</v>
      </c>
      <c r="R3288">
        <v>4.6399999999999997</v>
      </c>
      <c r="S3288">
        <v>4.6900000000000004</v>
      </c>
      <c r="T3288">
        <v>4.7699999999999996</v>
      </c>
      <c r="U3288">
        <v>4.8499999999999996</v>
      </c>
      <c r="V3288">
        <v>4.8899999999999997</v>
      </c>
      <c r="W3288">
        <v>4.9800000000000004</v>
      </c>
      <c r="X3288">
        <v>5.12</v>
      </c>
      <c r="Y3288">
        <v>5.22</v>
      </c>
      <c r="Z3288">
        <v>5.29</v>
      </c>
      <c r="AA3288">
        <v>5.4</v>
      </c>
      <c r="AB3288">
        <v>5.7</v>
      </c>
      <c r="AC3288">
        <v>5.84</v>
      </c>
      <c r="AD3288">
        <v>5.9</v>
      </c>
      <c r="AE3288">
        <v>5.93</v>
      </c>
      <c r="AF3288">
        <v>5.97</v>
      </c>
      <c r="AG3288">
        <v>6.02</v>
      </c>
      <c r="AH3288">
        <v>6.03</v>
      </c>
      <c r="AI3288">
        <v>5.92</v>
      </c>
      <c r="AJ3288">
        <v>5.83</v>
      </c>
      <c r="AK3288">
        <v>5.72</v>
      </c>
    </row>
    <row r="3289" spans="1:37" x14ac:dyDescent="0.3">
      <c r="A3289" s="24" t="str">
        <f t="shared" si="83"/>
        <v>SDGbaseTRAv2_UrbAS_BAUv5C_GVAadair</v>
      </c>
      <c r="B3289" s="58" t="s">
        <v>221</v>
      </c>
      <c r="C3289" s="59" t="s">
        <v>290</v>
      </c>
      <c r="D3289" s="5" t="s">
        <v>3</v>
      </c>
      <c r="E3289" t="s">
        <v>28</v>
      </c>
      <c r="F3289">
        <v>10.56</v>
      </c>
      <c r="G3289">
        <v>10.26</v>
      </c>
      <c r="H3289">
        <v>10.4</v>
      </c>
      <c r="I3289">
        <v>10.49</v>
      </c>
      <c r="J3289">
        <v>10.67</v>
      </c>
      <c r="K3289">
        <v>10.88</v>
      </c>
      <c r="L3289">
        <v>11.13</v>
      </c>
      <c r="M3289">
        <v>11.37</v>
      </c>
      <c r="N3289">
        <v>11.63</v>
      </c>
      <c r="O3289">
        <v>12.29</v>
      </c>
      <c r="P3289">
        <v>12.61</v>
      </c>
      <c r="Q3289">
        <v>12.8</v>
      </c>
      <c r="R3289">
        <v>13.15</v>
      </c>
      <c r="S3289">
        <v>13.51</v>
      </c>
      <c r="T3289">
        <v>13.9</v>
      </c>
      <c r="U3289">
        <v>14.33</v>
      </c>
      <c r="V3289">
        <v>14.72</v>
      </c>
      <c r="W3289">
        <v>15.17</v>
      </c>
      <c r="X3289">
        <v>15.65</v>
      </c>
      <c r="Y3289">
        <v>16.05</v>
      </c>
      <c r="Z3289">
        <v>16.41</v>
      </c>
      <c r="AA3289">
        <v>16.78</v>
      </c>
      <c r="AB3289">
        <v>17.399999999999999</v>
      </c>
      <c r="AC3289">
        <v>17.82</v>
      </c>
      <c r="AD3289">
        <v>18.190000000000001</v>
      </c>
      <c r="AE3289">
        <v>18.559999999999999</v>
      </c>
      <c r="AF3289">
        <v>18.989999999999998</v>
      </c>
      <c r="AG3289">
        <v>19.3</v>
      </c>
      <c r="AH3289">
        <v>19.09</v>
      </c>
      <c r="AI3289">
        <v>18.84</v>
      </c>
      <c r="AJ3289">
        <v>18.62</v>
      </c>
      <c r="AK3289">
        <v>18.38</v>
      </c>
    </row>
    <row r="3290" spans="1:37" x14ac:dyDescent="0.3">
      <c r="A3290" s="24" t="str">
        <f t="shared" si="83"/>
        <v>SDGbaseTRAv2_UrbAS_BAUv5C_GVAagrai</v>
      </c>
      <c r="B3290" s="58" t="s">
        <v>221</v>
      </c>
      <c r="C3290" s="59" t="s">
        <v>290</v>
      </c>
      <c r="D3290" s="5" t="s">
        <v>3</v>
      </c>
      <c r="E3290" t="s">
        <v>29</v>
      </c>
      <c r="F3290">
        <v>8.56</v>
      </c>
      <c r="G3290">
        <v>8.39</v>
      </c>
      <c r="H3290">
        <v>8.34</v>
      </c>
      <c r="I3290">
        <v>8.49</v>
      </c>
      <c r="J3290">
        <v>8.67</v>
      </c>
      <c r="K3290">
        <v>8.66</v>
      </c>
      <c r="L3290">
        <v>8.6999999999999993</v>
      </c>
      <c r="M3290">
        <v>8.6999999999999993</v>
      </c>
      <c r="N3290">
        <v>8.73</v>
      </c>
      <c r="O3290">
        <v>8.92</v>
      </c>
      <c r="P3290">
        <v>8.9700000000000006</v>
      </c>
      <c r="Q3290">
        <v>8.98</v>
      </c>
      <c r="R3290">
        <v>9.06</v>
      </c>
      <c r="S3290">
        <v>9.1300000000000008</v>
      </c>
      <c r="T3290">
        <v>9.16</v>
      </c>
      <c r="U3290">
        <v>9.26</v>
      </c>
      <c r="V3290">
        <v>9.2899999999999991</v>
      </c>
      <c r="W3290">
        <v>9.31</v>
      </c>
      <c r="X3290">
        <v>9.35</v>
      </c>
      <c r="Y3290">
        <v>9.39</v>
      </c>
      <c r="Z3290">
        <v>9.4499999999999993</v>
      </c>
      <c r="AA3290">
        <v>9.51</v>
      </c>
      <c r="AB3290">
        <v>9.64</v>
      </c>
      <c r="AC3290">
        <v>9.6999999999999993</v>
      </c>
      <c r="AD3290">
        <v>9.7899999999999991</v>
      </c>
      <c r="AE3290">
        <v>9.8699999999999992</v>
      </c>
      <c r="AF3290">
        <v>9.9700000000000006</v>
      </c>
      <c r="AG3290">
        <v>9.94</v>
      </c>
      <c r="AH3290">
        <v>9.7100000000000009</v>
      </c>
      <c r="AI3290">
        <v>9.58</v>
      </c>
      <c r="AJ3290">
        <v>9.5399999999999991</v>
      </c>
      <c r="AK3290">
        <v>9.49</v>
      </c>
    </row>
    <row r="3291" spans="1:37" x14ac:dyDescent="0.3">
      <c r="A3291" s="24" t="str">
        <f t="shared" si="83"/>
        <v>SDGbaseTRAv2_UrbAS_BAUv5C_GVAastar</v>
      </c>
      <c r="B3291" s="58" t="s">
        <v>221</v>
      </c>
      <c r="C3291" s="59" t="s">
        <v>290</v>
      </c>
      <c r="D3291" s="5" t="s">
        <v>3</v>
      </c>
      <c r="E3291" t="s">
        <v>30</v>
      </c>
      <c r="F3291">
        <v>7.25</v>
      </c>
      <c r="G3291">
        <v>7.11</v>
      </c>
      <c r="H3291">
        <v>7.14</v>
      </c>
      <c r="I3291">
        <v>7.27</v>
      </c>
      <c r="J3291">
        <v>7.41</v>
      </c>
      <c r="K3291">
        <v>7.41</v>
      </c>
      <c r="L3291">
        <v>7.45</v>
      </c>
      <c r="M3291">
        <v>7.48</v>
      </c>
      <c r="N3291">
        <v>7.52</v>
      </c>
      <c r="O3291">
        <v>7.68</v>
      </c>
      <c r="P3291">
        <v>7.74</v>
      </c>
      <c r="Q3291">
        <v>7.77</v>
      </c>
      <c r="R3291">
        <v>7.81</v>
      </c>
      <c r="S3291">
        <v>7.85</v>
      </c>
      <c r="T3291">
        <v>7.87</v>
      </c>
      <c r="U3291">
        <v>7.92</v>
      </c>
      <c r="V3291">
        <v>7.94</v>
      </c>
      <c r="W3291">
        <v>7.93</v>
      </c>
      <c r="X3291">
        <v>7.95</v>
      </c>
      <c r="Y3291">
        <v>7.95</v>
      </c>
      <c r="Z3291">
        <v>7.97</v>
      </c>
      <c r="AA3291">
        <v>7.99</v>
      </c>
      <c r="AB3291">
        <v>8.06</v>
      </c>
      <c r="AC3291">
        <v>8.08</v>
      </c>
      <c r="AD3291">
        <v>8.11</v>
      </c>
      <c r="AE3291">
        <v>8.15</v>
      </c>
      <c r="AF3291">
        <v>8.19</v>
      </c>
      <c r="AG3291">
        <v>7.86</v>
      </c>
      <c r="AH3291">
        <v>7.41</v>
      </c>
      <c r="AI3291">
        <v>7</v>
      </c>
      <c r="AJ3291">
        <v>6.69</v>
      </c>
      <c r="AK3291">
        <v>6.39</v>
      </c>
    </row>
    <row r="3292" spans="1:37" x14ac:dyDescent="0.3">
      <c r="A3292" s="24" t="str">
        <f t="shared" si="83"/>
        <v>SDGbaseTRAv2_UrbAS_BAUv5C_GVAafeed</v>
      </c>
      <c r="B3292" s="58" t="s">
        <v>221</v>
      </c>
      <c r="C3292" s="59" t="s">
        <v>290</v>
      </c>
      <c r="D3292" s="5" t="s">
        <v>3</v>
      </c>
      <c r="E3292" t="s">
        <v>31</v>
      </c>
      <c r="F3292">
        <v>6.55</v>
      </c>
      <c r="G3292">
        <v>5.0599999999999996</v>
      </c>
      <c r="H3292">
        <v>5.74</v>
      </c>
      <c r="I3292">
        <v>5.84</v>
      </c>
      <c r="J3292">
        <v>5.97</v>
      </c>
      <c r="K3292">
        <v>6.25</v>
      </c>
      <c r="L3292">
        <v>6.4</v>
      </c>
      <c r="M3292">
        <v>6.54</v>
      </c>
      <c r="N3292">
        <v>6.73</v>
      </c>
      <c r="O3292">
        <v>7.26</v>
      </c>
      <c r="P3292">
        <v>7.47</v>
      </c>
      <c r="Q3292">
        <v>7.64</v>
      </c>
      <c r="R3292">
        <v>7.96</v>
      </c>
      <c r="S3292">
        <v>8.25</v>
      </c>
      <c r="T3292">
        <v>8.56</v>
      </c>
      <c r="U3292">
        <v>8.89</v>
      </c>
      <c r="V3292">
        <v>9.24</v>
      </c>
      <c r="W3292">
        <v>9.6199999999999992</v>
      </c>
      <c r="X3292">
        <v>10</v>
      </c>
      <c r="Y3292">
        <v>10.38</v>
      </c>
      <c r="Z3292">
        <v>10.77</v>
      </c>
      <c r="AA3292">
        <v>11.1</v>
      </c>
      <c r="AB3292">
        <v>11.73</v>
      </c>
      <c r="AC3292">
        <v>12.11</v>
      </c>
      <c r="AD3292">
        <v>12.43</v>
      </c>
      <c r="AE3292">
        <v>12.78</v>
      </c>
      <c r="AF3292">
        <v>13.11</v>
      </c>
      <c r="AG3292">
        <v>13.5</v>
      </c>
      <c r="AH3292">
        <v>14.15</v>
      </c>
      <c r="AI3292">
        <v>14.4</v>
      </c>
      <c r="AJ3292">
        <v>14.29</v>
      </c>
      <c r="AK3292">
        <v>14.1</v>
      </c>
    </row>
    <row r="3293" spans="1:37" x14ac:dyDescent="0.3">
      <c r="A3293" s="24" t="str">
        <f t="shared" si="83"/>
        <v>SDGbaseTRAv2_UrbAS_BAUv5C_GVAabake</v>
      </c>
      <c r="B3293" s="58" t="s">
        <v>221</v>
      </c>
      <c r="C3293" s="59" t="s">
        <v>290</v>
      </c>
      <c r="D3293" s="5" t="s">
        <v>3</v>
      </c>
      <c r="E3293" t="s">
        <v>32</v>
      </c>
      <c r="F3293">
        <v>22.28</v>
      </c>
      <c r="G3293">
        <v>21.57</v>
      </c>
      <c r="H3293">
        <v>21.88</v>
      </c>
      <c r="I3293">
        <v>22.31</v>
      </c>
      <c r="J3293">
        <v>22.77</v>
      </c>
      <c r="K3293">
        <v>23.09</v>
      </c>
      <c r="L3293">
        <v>23.52</v>
      </c>
      <c r="M3293">
        <v>23.93</v>
      </c>
      <c r="N3293">
        <v>24.36</v>
      </c>
      <c r="O3293">
        <v>24.92</v>
      </c>
      <c r="P3293">
        <v>25.42</v>
      </c>
      <c r="Q3293">
        <v>25.81</v>
      </c>
      <c r="R3293">
        <v>26.43</v>
      </c>
      <c r="S3293">
        <v>27.03</v>
      </c>
      <c r="T3293">
        <v>27.63</v>
      </c>
      <c r="U3293">
        <v>28.28</v>
      </c>
      <c r="V3293">
        <v>28.86</v>
      </c>
      <c r="W3293">
        <v>29.47</v>
      </c>
      <c r="X3293">
        <v>30.15</v>
      </c>
      <c r="Y3293">
        <v>30.7</v>
      </c>
      <c r="Z3293">
        <v>31.22</v>
      </c>
      <c r="AA3293">
        <v>31.71</v>
      </c>
      <c r="AB3293">
        <v>32.32</v>
      </c>
      <c r="AC3293">
        <v>32.799999999999997</v>
      </c>
      <c r="AD3293">
        <v>33.35</v>
      </c>
      <c r="AE3293">
        <v>33.92</v>
      </c>
      <c r="AF3293">
        <v>34.58</v>
      </c>
      <c r="AG3293">
        <v>34.93</v>
      </c>
      <c r="AH3293">
        <v>34.18</v>
      </c>
      <c r="AI3293">
        <v>33.57</v>
      </c>
      <c r="AJ3293">
        <v>33.19</v>
      </c>
      <c r="AK3293">
        <v>32.79</v>
      </c>
    </row>
    <row r="3294" spans="1:37" x14ac:dyDescent="0.3">
      <c r="A3294" s="24" t="str">
        <f t="shared" si="83"/>
        <v>SDGbaseTRAv2_UrbAS_BAUv5C_GVAasuga</v>
      </c>
      <c r="B3294" s="58" t="s">
        <v>221</v>
      </c>
      <c r="C3294" s="59" t="s">
        <v>290</v>
      </c>
      <c r="D3294" s="5" t="s">
        <v>3</v>
      </c>
      <c r="E3294" t="s">
        <v>33</v>
      </c>
      <c r="F3294">
        <v>8.52</v>
      </c>
      <c r="G3294">
        <v>8.36</v>
      </c>
      <c r="H3294">
        <v>8.4600000000000009</v>
      </c>
      <c r="I3294">
        <v>8.6199999999999992</v>
      </c>
      <c r="J3294">
        <v>8.81</v>
      </c>
      <c r="K3294">
        <v>8.89</v>
      </c>
      <c r="L3294">
        <v>9</v>
      </c>
      <c r="M3294">
        <v>9.09</v>
      </c>
      <c r="N3294">
        <v>9.17</v>
      </c>
      <c r="O3294">
        <v>9.51</v>
      </c>
      <c r="P3294">
        <v>9.61</v>
      </c>
      <c r="Q3294">
        <v>9.6300000000000008</v>
      </c>
      <c r="R3294">
        <v>9.77</v>
      </c>
      <c r="S3294">
        <v>9.93</v>
      </c>
      <c r="T3294">
        <v>10.08</v>
      </c>
      <c r="U3294">
        <v>10.24</v>
      </c>
      <c r="V3294">
        <v>10.33</v>
      </c>
      <c r="W3294">
        <v>10.46</v>
      </c>
      <c r="X3294">
        <v>10.63</v>
      </c>
      <c r="Y3294">
        <v>10.74</v>
      </c>
      <c r="Z3294">
        <v>10.84</v>
      </c>
      <c r="AA3294">
        <v>10.94</v>
      </c>
      <c r="AB3294">
        <v>11.14</v>
      </c>
      <c r="AC3294">
        <v>11.23</v>
      </c>
      <c r="AD3294">
        <v>11.34</v>
      </c>
      <c r="AE3294">
        <v>11.44</v>
      </c>
      <c r="AF3294">
        <v>11.59</v>
      </c>
      <c r="AG3294">
        <v>11.74</v>
      </c>
      <c r="AH3294">
        <v>11.59</v>
      </c>
      <c r="AI3294">
        <v>11.45</v>
      </c>
      <c r="AJ3294">
        <v>11.41</v>
      </c>
      <c r="AK3294">
        <v>11.36</v>
      </c>
    </row>
    <row r="3295" spans="1:37" x14ac:dyDescent="0.3">
      <c r="A3295" s="24" t="str">
        <f t="shared" si="83"/>
        <v>SDGbaseTRAv2_UrbAS_BAUv5C_GVAaconf</v>
      </c>
      <c r="B3295" s="58" t="s">
        <v>221</v>
      </c>
      <c r="C3295" s="59" t="s">
        <v>290</v>
      </c>
      <c r="D3295" s="5" t="s">
        <v>3</v>
      </c>
      <c r="E3295" t="s">
        <v>34</v>
      </c>
      <c r="F3295">
        <v>2.4900000000000002</v>
      </c>
      <c r="G3295">
        <v>2.41</v>
      </c>
      <c r="H3295">
        <v>2.5</v>
      </c>
      <c r="I3295">
        <v>2.52</v>
      </c>
      <c r="J3295">
        <v>2.54</v>
      </c>
      <c r="K3295">
        <v>2.61</v>
      </c>
      <c r="L3295">
        <v>2.69</v>
      </c>
      <c r="M3295">
        <v>2.77</v>
      </c>
      <c r="N3295">
        <v>2.85</v>
      </c>
      <c r="O3295">
        <v>3.01</v>
      </c>
      <c r="P3295">
        <v>3.12</v>
      </c>
      <c r="Q3295">
        <v>3.21</v>
      </c>
      <c r="R3295">
        <v>3.35</v>
      </c>
      <c r="S3295">
        <v>3.49</v>
      </c>
      <c r="T3295">
        <v>3.65</v>
      </c>
      <c r="U3295">
        <v>3.82</v>
      </c>
      <c r="V3295">
        <v>3.97</v>
      </c>
      <c r="W3295">
        <v>4.13</v>
      </c>
      <c r="X3295">
        <v>4.29</v>
      </c>
      <c r="Y3295">
        <v>4.43</v>
      </c>
      <c r="Z3295">
        <v>4.58</v>
      </c>
      <c r="AA3295">
        <v>4.74</v>
      </c>
      <c r="AB3295">
        <v>4.95</v>
      </c>
      <c r="AC3295">
        <v>5.13</v>
      </c>
      <c r="AD3295">
        <v>5.3</v>
      </c>
      <c r="AE3295">
        <v>5.47</v>
      </c>
      <c r="AF3295">
        <v>5.64</v>
      </c>
      <c r="AG3295">
        <v>5.79</v>
      </c>
      <c r="AH3295">
        <v>5.75</v>
      </c>
      <c r="AI3295">
        <v>5.65</v>
      </c>
      <c r="AJ3295">
        <v>5.55</v>
      </c>
      <c r="AK3295">
        <v>5.45</v>
      </c>
    </row>
    <row r="3296" spans="1:37" x14ac:dyDescent="0.3">
      <c r="A3296" s="24" t="str">
        <f t="shared" si="83"/>
        <v>SDGbaseTRAv2_UrbAS_BAUv5C_GVAapast</v>
      </c>
      <c r="B3296" s="58" t="s">
        <v>221</v>
      </c>
      <c r="C3296" s="59" t="s">
        <v>290</v>
      </c>
      <c r="D3296" s="5" t="s">
        <v>3</v>
      </c>
      <c r="E3296" t="s">
        <v>35</v>
      </c>
      <c r="F3296">
        <v>0.65</v>
      </c>
      <c r="G3296">
        <v>0.62</v>
      </c>
      <c r="H3296">
        <v>0.64</v>
      </c>
      <c r="I3296">
        <v>0.65</v>
      </c>
      <c r="J3296">
        <v>0.66</v>
      </c>
      <c r="K3296">
        <v>0.68</v>
      </c>
      <c r="L3296">
        <v>0.7</v>
      </c>
      <c r="M3296">
        <v>0.72</v>
      </c>
      <c r="N3296">
        <v>0.74</v>
      </c>
      <c r="O3296">
        <v>0.81</v>
      </c>
      <c r="P3296">
        <v>0.84</v>
      </c>
      <c r="Q3296">
        <v>0.85</v>
      </c>
      <c r="R3296">
        <v>0.88</v>
      </c>
      <c r="S3296">
        <v>0.91</v>
      </c>
      <c r="T3296">
        <v>0.95</v>
      </c>
      <c r="U3296">
        <v>0.98</v>
      </c>
      <c r="V3296">
        <v>1.01</v>
      </c>
      <c r="W3296">
        <v>1.05</v>
      </c>
      <c r="X3296">
        <v>1.0900000000000001</v>
      </c>
      <c r="Y3296">
        <v>1.1200000000000001</v>
      </c>
      <c r="Z3296">
        <v>1.1499999999999999</v>
      </c>
      <c r="AA3296">
        <v>1.17</v>
      </c>
      <c r="AB3296">
        <v>1.23</v>
      </c>
      <c r="AC3296">
        <v>1.27</v>
      </c>
      <c r="AD3296">
        <v>1.29</v>
      </c>
      <c r="AE3296">
        <v>1.32</v>
      </c>
      <c r="AF3296">
        <v>1.36</v>
      </c>
      <c r="AG3296">
        <v>1.38</v>
      </c>
      <c r="AH3296">
        <v>1.39</v>
      </c>
      <c r="AI3296">
        <v>1.37</v>
      </c>
      <c r="AJ3296">
        <v>1.35</v>
      </c>
      <c r="AK3296">
        <v>1.33</v>
      </c>
    </row>
    <row r="3297" spans="1:37" x14ac:dyDescent="0.3">
      <c r="A3297" s="24" t="str">
        <f t="shared" si="83"/>
        <v>SDGbaseTRAv2_UrbAS_BAUv5C_GVAaofoo</v>
      </c>
      <c r="B3297" s="58" t="s">
        <v>221</v>
      </c>
      <c r="C3297" s="59" t="s">
        <v>290</v>
      </c>
      <c r="D3297" s="5" t="s">
        <v>3</v>
      </c>
      <c r="E3297" t="s">
        <v>36</v>
      </c>
      <c r="F3297">
        <v>12.41</v>
      </c>
      <c r="G3297">
        <v>11.69</v>
      </c>
      <c r="H3297">
        <v>12.03</v>
      </c>
      <c r="I3297">
        <v>12.18</v>
      </c>
      <c r="J3297">
        <v>12.43</v>
      </c>
      <c r="K3297">
        <v>12.7</v>
      </c>
      <c r="L3297">
        <v>12.99</v>
      </c>
      <c r="M3297">
        <v>13.29</v>
      </c>
      <c r="N3297">
        <v>13.61</v>
      </c>
      <c r="O3297">
        <v>14.66</v>
      </c>
      <c r="P3297">
        <v>15.03</v>
      </c>
      <c r="Q3297">
        <v>15.2</v>
      </c>
      <c r="R3297">
        <v>15.58</v>
      </c>
      <c r="S3297">
        <v>16</v>
      </c>
      <c r="T3297">
        <v>16.47</v>
      </c>
      <c r="U3297">
        <v>16.96</v>
      </c>
      <c r="V3297">
        <v>17.399999999999999</v>
      </c>
      <c r="W3297">
        <v>17.91</v>
      </c>
      <c r="X3297">
        <v>18.510000000000002</v>
      </c>
      <c r="Y3297">
        <v>18.96</v>
      </c>
      <c r="Z3297">
        <v>19.36</v>
      </c>
      <c r="AA3297">
        <v>19.78</v>
      </c>
      <c r="AB3297">
        <v>20.58</v>
      </c>
      <c r="AC3297">
        <v>21.05</v>
      </c>
      <c r="AD3297">
        <v>21.45</v>
      </c>
      <c r="AE3297">
        <v>21.84</v>
      </c>
      <c r="AF3297">
        <v>22.32</v>
      </c>
      <c r="AG3297">
        <v>22.75</v>
      </c>
      <c r="AH3297">
        <v>22.74</v>
      </c>
      <c r="AI3297">
        <v>22.5</v>
      </c>
      <c r="AJ3297">
        <v>22.28</v>
      </c>
      <c r="AK3297">
        <v>22</v>
      </c>
    </row>
    <row r="3298" spans="1:37" x14ac:dyDescent="0.3">
      <c r="A3298" s="24" t="str">
        <f t="shared" si="83"/>
        <v>SDGbaseTRAv2_UrbAS_BAUv5C_GVAabevt</v>
      </c>
      <c r="B3298" s="58" t="s">
        <v>221</v>
      </c>
      <c r="C3298" s="59" t="s">
        <v>290</v>
      </c>
      <c r="D3298" s="5" t="s">
        <v>3</v>
      </c>
      <c r="E3298" t="s">
        <v>37</v>
      </c>
      <c r="F3298">
        <v>40.840000000000003</v>
      </c>
      <c r="G3298">
        <v>40.19</v>
      </c>
      <c r="H3298">
        <v>42.82</v>
      </c>
      <c r="I3298">
        <v>43.15</v>
      </c>
      <c r="J3298">
        <v>43.81</v>
      </c>
      <c r="K3298">
        <v>45.08</v>
      </c>
      <c r="L3298">
        <v>46.44</v>
      </c>
      <c r="M3298">
        <v>47.87</v>
      </c>
      <c r="N3298">
        <v>49.28</v>
      </c>
      <c r="O3298">
        <v>55.02</v>
      </c>
      <c r="P3298">
        <v>56.8</v>
      </c>
      <c r="Q3298">
        <v>57.53</v>
      </c>
      <c r="R3298">
        <v>59.1</v>
      </c>
      <c r="S3298">
        <v>60.9</v>
      </c>
      <c r="T3298">
        <v>63.02</v>
      </c>
      <c r="U3298">
        <v>65.16</v>
      </c>
      <c r="V3298">
        <v>66.89</v>
      </c>
      <c r="W3298">
        <v>69.180000000000007</v>
      </c>
      <c r="X3298">
        <v>71.78</v>
      </c>
      <c r="Y3298">
        <v>73.489999999999995</v>
      </c>
      <c r="Z3298">
        <v>74.989999999999995</v>
      </c>
      <c r="AA3298">
        <v>76.849999999999994</v>
      </c>
      <c r="AB3298">
        <v>81.06</v>
      </c>
      <c r="AC3298">
        <v>83.73</v>
      </c>
      <c r="AD3298">
        <v>85.58</v>
      </c>
      <c r="AE3298">
        <v>87.13</v>
      </c>
      <c r="AF3298">
        <v>89.05</v>
      </c>
      <c r="AG3298">
        <v>90.81</v>
      </c>
      <c r="AH3298">
        <v>91.08</v>
      </c>
      <c r="AI3298">
        <v>89.73</v>
      </c>
      <c r="AJ3298">
        <v>88.54</v>
      </c>
      <c r="AK3298">
        <v>87.17</v>
      </c>
    </row>
    <row r="3299" spans="1:37" x14ac:dyDescent="0.3">
      <c r="A3299" s="24" t="str">
        <f t="shared" si="83"/>
        <v>SDGbaseTRAv2_UrbAS_BAUv5C_GVAatext</v>
      </c>
      <c r="B3299" s="58" t="s">
        <v>221</v>
      </c>
      <c r="C3299" s="59" t="s">
        <v>290</v>
      </c>
      <c r="D3299" s="5" t="s">
        <v>3</v>
      </c>
      <c r="E3299" t="s">
        <v>38</v>
      </c>
      <c r="F3299">
        <v>6.57</v>
      </c>
      <c r="G3299">
        <v>6.66</v>
      </c>
      <c r="H3299">
        <v>6.8</v>
      </c>
      <c r="I3299">
        <v>6.85</v>
      </c>
      <c r="J3299">
        <v>6.95</v>
      </c>
      <c r="K3299">
        <v>7.1</v>
      </c>
      <c r="L3299">
        <v>7.31</v>
      </c>
      <c r="M3299">
        <v>7.54</v>
      </c>
      <c r="N3299">
        <v>7.78</v>
      </c>
      <c r="O3299">
        <v>8.19</v>
      </c>
      <c r="P3299">
        <v>8.4700000000000006</v>
      </c>
      <c r="Q3299">
        <v>8.68</v>
      </c>
      <c r="R3299">
        <v>8.9499999999999993</v>
      </c>
      <c r="S3299">
        <v>9.2200000000000006</v>
      </c>
      <c r="T3299">
        <v>9.52</v>
      </c>
      <c r="U3299">
        <v>9.86</v>
      </c>
      <c r="V3299">
        <v>10.18</v>
      </c>
      <c r="W3299">
        <v>10.54</v>
      </c>
      <c r="X3299">
        <v>10.93</v>
      </c>
      <c r="Y3299">
        <v>11.23</v>
      </c>
      <c r="Z3299">
        <v>11.52</v>
      </c>
      <c r="AA3299">
        <v>11.82</v>
      </c>
      <c r="AB3299">
        <v>12.16</v>
      </c>
      <c r="AC3299">
        <v>12.45</v>
      </c>
      <c r="AD3299">
        <v>12.75</v>
      </c>
      <c r="AE3299">
        <v>13.06</v>
      </c>
      <c r="AF3299">
        <v>13.42</v>
      </c>
      <c r="AG3299">
        <v>13.76</v>
      </c>
      <c r="AH3299">
        <v>13.48</v>
      </c>
      <c r="AI3299">
        <v>13.14</v>
      </c>
      <c r="AJ3299">
        <v>12.9</v>
      </c>
      <c r="AK3299">
        <v>12.66</v>
      </c>
    </row>
    <row r="3300" spans="1:37" x14ac:dyDescent="0.3">
      <c r="A3300" s="24" t="str">
        <f t="shared" si="83"/>
        <v>SDGbaseTRAv2_UrbAS_BAUv5C_GVAaclth</v>
      </c>
      <c r="B3300" s="58" t="s">
        <v>221</v>
      </c>
      <c r="C3300" s="59" t="s">
        <v>290</v>
      </c>
      <c r="D3300" s="5" t="s">
        <v>3</v>
      </c>
      <c r="E3300" t="s">
        <v>39</v>
      </c>
      <c r="F3300">
        <v>6.76</v>
      </c>
      <c r="G3300">
        <v>6.84</v>
      </c>
      <c r="H3300">
        <v>7.03</v>
      </c>
      <c r="I3300">
        <v>7.15</v>
      </c>
      <c r="J3300">
        <v>7.28</v>
      </c>
      <c r="K3300">
        <v>7.43</v>
      </c>
      <c r="L3300">
        <v>7.62</v>
      </c>
      <c r="M3300">
        <v>7.83</v>
      </c>
      <c r="N3300">
        <v>8.0399999999999991</v>
      </c>
      <c r="O3300">
        <v>8.35</v>
      </c>
      <c r="P3300">
        <v>8.59</v>
      </c>
      <c r="Q3300">
        <v>8.7799999999999994</v>
      </c>
      <c r="R3300">
        <v>9.0399999999999991</v>
      </c>
      <c r="S3300">
        <v>9.3000000000000007</v>
      </c>
      <c r="T3300">
        <v>9.58</v>
      </c>
      <c r="U3300">
        <v>9.91</v>
      </c>
      <c r="V3300">
        <v>10.199999999999999</v>
      </c>
      <c r="W3300">
        <v>10.52</v>
      </c>
      <c r="X3300">
        <v>10.84</v>
      </c>
      <c r="Y3300">
        <v>11.11</v>
      </c>
      <c r="Z3300">
        <v>11.36</v>
      </c>
      <c r="AA3300">
        <v>11.62</v>
      </c>
      <c r="AB3300">
        <v>11.94</v>
      </c>
      <c r="AC3300">
        <v>12.19</v>
      </c>
      <c r="AD3300">
        <v>12.45</v>
      </c>
      <c r="AE3300">
        <v>12.71</v>
      </c>
      <c r="AF3300">
        <v>13.01</v>
      </c>
      <c r="AG3300">
        <v>13.28</v>
      </c>
      <c r="AH3300">
        <v>12.99</v>
      </c>
      <c r="AI3300">
        <v>12.7</v>
      </c>
      <c r="AJ3300">
        <v>12.49</v>
      </c>
      <c r="AK3300">
        <v>12.27</v>
      </c>
    </row>
    <row r="3301" spans="1:37" x14ac:dyDescent="0.3">
      <c r="A3301" s="24" t="str">
        <f t="shared" si="83"/>
        <v>SDGbaseTRAv2_UrbAS_BAUv5C_GVAaleat</v>
      </c>
      <c r="B3301" s="58" t="s">
        <v>221</v>
      </c>
      <c r="C3301" s="59" t="s">
        <v>290</v>
      </c>
      <c r="D3301" s="5" t="s">
        <v>3</v>
      </c>
      <c r="E3301" t="s">
        <v>40</v>
      </c>
      <c r="F3301">
        <v>2.4500000000000002</v>
      </c>
      <c r="G3301">
        <v>2.64</v>
      </c>
      <c r="H3301">
        <v>2.7</v>
      </c>
      <c r="I3301">
        <v>2.62</v>
      </c>
      <c r="J3301">
        <v>2.62</v>
      </c>
      <c r="K3301">
        <v>2.68</v>
      </c>
      <c r="L3301">
        <v>2.77</v>
      </c>
      <c r="M3301">
        <v>2.91</v>
      </c>
      <c r="N3301">
        <v>3.03</v>
      </c>
      <c r="O3301">
        <v>3.59</v>
      </c>
      <c r="P3301">
        <v>3.82</v>
      </c>
      <c r="Q3301">
        <v>3.91</v>
      </c>
      <c r="R3301">
        <v>3.97</v>
      </c>
      <c r="S3301">
        <v>4.05</v>
      </c>
      <c r="T3301">
        <v>4.16</v>
      </c>
      <c r="U3301">
        <v>4.3099999999999996</v>
      </c>
      <c r="V3301">
        <v>4.42</v>
      </c>
      <c r="W3301">
        <v>4.58</v>
      </c>
      <c r="X3301">
        <v>4.76</v>
      </c>
      <c r="Y3301">
        <v>4.8600000000000003</v>
      </c>
      <c r="Z3301">
        <v>4.93</v>
      </c>
      <c r="AA3301">
        <v>5.0599999999999996</v>
      </c>
      <c r="AB3301">
        <v>5.34</v>
      </c>
      <c r="AC3301">
        <v>5.57</v>
      </c>
      <c r="AD3301">
        <v>5.74</v>
      </c>
      <c r="AE3301">
        <v>5.88</v>
      </c>
      <c r="AF3301">
        <v>6.01</v>
      </c>
      <c r="AG3301">
        <v>6.12</v>
      </c>
      <c r="AH3301">
        <v>5.84</v>
      </c>
      <c r="AI3301">
        <v>5.46</v>
      </c>
      <c r="AJ3301">
        <v>5.22</v>
      </c>
      <c r="AK3301">
        <v>5</v>
      </c>
    </row>
    <row r="3302" spans="1:37" x14ac:dyDescent="0.3">
      <c r="A3302" s="24" t="str">
        <f t="shared" si="83"/>
        <v>SDGbaseTRAv2_UrbAS_BAUv5C_GVAafoot</v>
      </c>
      <c r="B3302" s="58" t="s">
        <v>221</v>
      </c>
      <c r="C3302" s="59" t="s">
        <v>290</v>
      </c>
      <c r="D3302" s="5" t="s">
        <v>3</v>
      </c>
      <c r="E3302" t="s">
        <v>41</v>
      </c>
      <c r="F3302">
        <v>1.91</v>
      </c>
      <c r="G3302">
        <v>1.99</v>
      </c>
      <c r="H3302">
        <v>2.04</v>
      </c>
      <c r="I3302">
        <v>2.0699999999999998</v>
      </c>
      <c r="J3302">
        <v>2.11</v>
      </c>
      <c r="K3302">
        <v>2.15</v>
      </c>
      <c r="L3302">
        <v>2.21</v>
      </c>
      <c r="M3302">
        <v>2.27</v>
      </c>
      <c r="N3302">
        <v>2.33</v>
      </c>
      <c r="O3302">
        <v>2.44</v>
      </c>
      <c r="P3302">
        <v>2.5099999999999998</v>
      </c>
      <c r="Q3302">
        <v>2.57</v>
      </c>
      <c r="R3302">
        <v>2.65</v>
      </c>
      <c r="S3302">
        <v>2.72</v>
      </c>
      <c r="T3302">
        <v>2.8</v>
      </c>
      <c r="U3302">
        <v>2.88</v>
      </c>
      <c r="V3302">
        <v>2.96</v>
      </c>
      <c r="W3302">
        <v>3.05</v>
      </c>
      <c r="X3302">
        <v>3.15</v>
      </c>
      <c r="Y3302">
        <v>3.23</v>
      </c>
      <c r="Z3302">
        <v>3.3</v>
      </c>
      <c r="AA3302">
        <v>3.37</v>
      </c>
      <c r="AB3302">
        <v>3.48</v>
      </c>
      <c r="AC3302">
        <v>3.57</v>
      </c>
      <c r="AD3302">
        <v>3.66</v>
      </c>
      <c r="AE3302">
        <v>3.74</v>
      </c>
      <c r="AF3302">
        <v>3.84</v>
      </c>
      <c r="AG3302">
        <v>3.91</v>
      </c>
      <c r="AH3302">
        <v>3.84</v>
      </c>
      <c r="AI3302">
        <v>3.76</v>
      </c>
      <c r="AJ3302">
        <v>3.7</v>
      </c>
      <c r="AK3302">
        <v>3.64</v>
      </c>
    </row>
    <row r="3303" spans="1:37" x14ac:dyDescent="0.3">
      <c r="A3303" s="24" t="str">
        <f t="shared" si="83"/>
        <v>SDGbaseTRAv2_UrbAS_BAUv5C_GVAawood</v>
      </c>
      <c r="B3303" s="58" t="s">
        <v>221</v>
      </c>
      <c r="C3303" s="59" t="s">
        <v>290</v>
      </c>
      <c r="D3303" s="5" t="s">
        <v>3</v>
      </c>
      <c r="E3303" t="s">
        <v>42</v>
      </c>
      <c r="F3303">
        <v>23.69</v>
      </c>
      <c r="G3303">
        <v>22.37</v>
      </c>
      <c r="H3303">
        <v>23.03</v>
      </c>
      <c r="I3303">
        <v>23.46</v>
      </c>
      <c r="J3303">
        <v>23.97</v>
      </c>
      <c r="K3303">
        <v>24.45</v>
      </c>
      <c r="L3303">
        <v>25.03</v>
      </c>
      <c r="M3303">
        <v>25.71</v>
      </c>
      <c r="N3303">
        <v>26.39</v>
      </c>
      <c r="O3303">
        <v>27.51</v>
      </c>
      <c r="P3303">
        <v>28.21</v>
      </c>
      <c r="Q3303">
        <v>28.83</v>
      </c>
      <c r="R3303">
        <v>29.63</v>
      </c>
      <c r="S3303">
        <v>30.53</v>
      </c>
      <c r="T3303">
        <v>31.5</v>
      </c>
      <c r="U3303">
        <v>32.56</v>
      </c>
      <c r="V3303">
        <v>33.619999999999997</v>
      </c>
      <c r="W3303">
        <v>34.770000000000003</v>
      </c>
      <c r="X3303">
        <v>36</v>
      </c>
      <c r="Y3303">
        <v>37.03</v>
      </c>
      <c r="Z3303">
        <v>38.01</v>
      </c>
      <c r="AA3303">
        <v>39.01</v>
      </c>
      <c r="AB3303">
        <v>39.94</v>
      </c>
      <c r="AC3303">
        <v>40.72</v>
      </c>
      <c r="AD3303">
        <v>41.63</v>
      </c>
      <c r="AE3303">
        <v>42.63</v>
      </c>
      <c r="AF3303">
        <v>43.76</v>
      </c>
      <c r="AG3303">
        <v>44.76</v>
      </c>
      <c r="AH3303">
        <v>44.32</v>
      </c>
      <c r="AI3303">
        <v>43.5</v>
      </c>
      <c r="AJ3303">
        <v>42.98</v>
      </c>
      <c r="AK3303">
        <v>42.44</v>
      </c>
    </row>
    <row r="3304" spans="1:37" x14ac:dyDescent="0.3">
      <c r="A3304" s="24" t="str">
        <f t="shared" si="83"/>
        <v>SDGbaseTRAv2_UrbAS_BAUv5C_GVAapapr</v>
      </c>
      <c r="B3304" s="58" t="s">
        <v>221</v>
      </c>
      <c r="C3304" s="59" t="s">
        <v>290</v>
      </c>
      <c r="D3304" s="5" t="s">
        <v>3</v>
      </c>
      <c r="E3304" t="s">
        <v>43</v>
      </c>
      <c r="F3304">
        <v>24.02</v>
      </c>
      <c r="G3304">
        <v>23.66</v>
      </c>
      <c r="H3304">
        <v>24.58</v>
      </c>
      <c r="I3304">
        <v>24.94</v>
      </c>
      <c r="J3304">
        <v>25.15</v>
      </c>
      <c r="K3304">
        <v>25.78</v>
      </c>
      <c r="L3304">
        <v>26.37</v>
      </c>
      <c r="M3304">
        <v>26.69</v>
      </c>
      <c r="N3304">
        <v>27.43</v>
      </c>
      <c r="O3304">
        <v>28.62</v>
      </c>
      <c r="P3304">
        <v>29.4</v>
      </c>
      <c r="Q3304">
        <v>30.08</v>
      </c>
      <c r="R3304">
        <v>31.75</v>
      </c>
      <c r="S3304">
        <v>32.6</v>
      </c>
      <c r="T3304">
        <v>33.56</v>
      </c>
      <c r="U3304">
        <v>34.69</v>
      </c>
      <c r="V3304">
        <v>35.75</v>
      </c>
      <c r="W3304">
        <v>36.93</v>
      </c>
      <c r="X3304">
        <v>38.18</v>
      </c>
      <c r="Y3304">
        <v>39.200000000000003</v>
      </c>
      <c r="Z3304">
        <v>40.18</v>
      </c>
      <c r="AA3304">
        <v>41.24</v>
      </c>
      <c r="AB3304">
        <v>42.29</v>
      </c>
      <c r="AC3304">
        <v>43.11</v>
      </c>
      <c r="AD3304">
        <v>44.02</v>
      </c>
      <c r="AE3304">
        <v>44.98</v>
      </c>
      <c r="AF3304">
        <v>46.06</v>
      </c>
      <c r="AG3304">
        <v>47</v>
      </c>
      <c r="AH3304">
        <v>46.25</v>
      </c>
      <c r="AI3304">
        <v>45.22</v>
      </c>
      <c r="AJ3304">
        <v>44.46</v>
      </c>
      <c r="AK3304">
        <v>43.73</v>
      </c>
    </row>
    <row r="3305" spans="1:37" x14ac:dyDescent="0.3">
      <c r="A3305" s="24" t="str">
        <f t="shared" si="83"/>
        <v>SDGbaseTRAv2_UrbAS_BAUv5C_GVAaprnt</v>
      </c>
      <c r="B3305" s="58" t="s">
        <v>221</v>
      </c>
      <c r="C3305" s="59" t="s">
        <v>290</v>
      </c>
      <c r="D3305" s="5" t="s">
        <v>3</v>
      </c>
      <c r="E3305" t="s">
        <v>44</v>
      </c>
      <c r="F3305">
        <v>16.78</v>
      </c>
      <c r="G3305">
        <v>17.13</v>
      </c>
      <c r="H3305">
        <v>17.73</v>
      </c>
      <c r="I3305">
        <v>18.04</v>
      </c>
      <c r="J3305">
        <v>18.28</v>
      </c>
      <c r="K3305">
        <v>18.68</v>
      </c>
      <c r="L3305">
        <v>19.2</v>
      </c>
      <c r="M3305">
        <v>19.78</v>
      </c>
      <c r="N3305">
        <v>20.39</v>
      </c>
      <c r="O3305">
        <v>20.75</v>
      </c>
      <c r="P3305">
        <v>21.34</v>
      </c>
      <c r="Q3305">
        <v>21.95</v>
      </c>
      <c r="R3305">
        <v>22.75</v>
      </c>
      <c r="S3305">
        <v>23.52</v>
      </c>
      <c r="T3305">
        <v>24.34</v>
      </c>
      <c r="U3305">
        <v>25.32</v>
      </c>
      <c r="V3305">
        <v>26.26</v>
      </c>
      <c r="W3305">
        <v>27.25</v>
      </c>
      <c r="X3305">
        <v>28.26</v>
      </c>
      <c r="Y3305">
        <v>29.14</v>
      </c>
      <c r="Z3305">
        <v>30.01</v>
      </c>
      <c r="AA3305">
        <v>30.9</v>
      </c>
      <c r="AB3305">
        <v>31.59</v>
      </c>
      <c r="AC3305">
        <v>32.26</v>
      </c>
      <c r="AD3305">
        <v>33.08</v>
      </c>
      <c r="AE3305">
        <v>33.979999999999997</v>
      </c>
      <c r="AF3305">
        <v>34.950000000000003</v>
      </c>
      <c r="AG3305">
        <v>35.799999999999997</v>
      </c>
      <c r="AH3305">
        <v>34.74</v>
      </c>
      <c r="AI3305">
        <v>33.700000000000003</v>
      </c>
      <c r="AJ3305">
        <v>32.96</v>
      </c>
      <c r="AK3305">
        <v>32.26</v>
      </c>
    </row>
    <row r="3306" spans="1:37" x14ac:dyDescent="0.3">
      <c r="A3306" s="24" t="str">
        <f t="shared" si="83"/>
        <v>SDGbaseTRAv2_UrbAS_BAUv5C_GVAapetr</v>
      </c>
      <c r="B3306" s="58" t="s">
        <v>221</v>
      </c>
      <c r="C3306" s="59" t="s">
        <v>290</v>
      </c>
      <c r="D3306" s="5" t="s">
        <v>3</v>
      </c>
      <c r="E3306" t="s">
        <v>45</v>
      </c>
      <c r="F3306">
        <v>46.32</v>
      </c>
      <c r="G3306">
        <v>33.58</v>
      </c>
      <c r="H3306">
        <v>28.1</v>
      </c>
      <c r="I3306">
        <v>24.99</v>
      </c>
      <c r="J3306">
        <v>23.25</v>
      </c>
      <c r="K3306">
        <v>22.41</v>
      </c>
      <c r="L3306">
        <v>22.02</v>
      </c>
      <c r="M3306">
        <v>22.55</v>
      </c>
      <c r="N3306">
        <v>23.13</v>
      </c>
      <c r="O3306">
        <v>19.23</v>
      </c>
      <c r="P3306">
        <v>16.309999999999999</v>
      </c>
      <c r="Q3306">
        <v>15.55</v>
      </c>
      <c r="R3306">
        <v>15.14</v>
      </c>
      <c r="S3306">
        <v>14.98</v>
      </c>
      <c r="T3306">
        <v>14.9</v>
      </c>
      <c r="U3306">
        <v>14.9</v>
      </c>
      <c r="V3306">
        <v>14.7</v>
      </c>
      <c r="W3306">
        <v>14.73</v>
      </c>
      <c r="X3306">
        <v>15.15</v>
      </c>
      <c r="Y3306">
        <v>14.95</v>
      </c>
      <c r="Z3306">
        <v>14.64</v>
      </c>
      <c r="AA3306">
        <v>14.53</v>
      </c>
      <c r="AB3306">
        <v>13.88</v>
      </c>
      <c r="AC3306">
        <v>12.62</v>
      </c>
      <c r="AD3306">
        <v>11.09</v>
      </c>
      <c r="AE3306">
        <v>9.5299999999999994</v>
      </c>
      <c r="AF3306">
        <v>8.0299999999999994</v>
      </c>
      <c r="AG3306">
        <v>6.1</v>
      </c>
      <c r="AH3306">
        <v>4.51</v>
      </c>
      <c r="AI3306">
        <v>2.86</v>
      </c>
      <c r="AJ3306">
        <v>1.54</v>
      </c>
      <c r="AK3306">
        <v>0.5</v>
      </c>
    </row>
    <row r="3307" spans="1:37" x14ac:dyDescent="0.3">
      <c r="A3307" s="24" t="str">
        <f t="shared" si="83"/>
        <v>SDGbaseTRAv2_UrbAS_BAUv5C_GVAahydr</v>
      </c>
      <c r="B3307" s="58" t="s">
        <v>221</v>
      </c>
      <c r="C3307" s="59" t="s">
        <v>290</v>
      </c>
      <c r="D3307" s="5" t="s">
        <v>3</v>
      </c>
      <c r="E3307" t="s">
        <v>46</v>
      </c>
      <c r="F3307">
        <v>0.12</v>
      </c>
      <c r="G3307">
        <v>0.33</v>
      </c>
      <c r="H3307">
        <v>0.84</v>
      </c>
      <c r="I3307">
        <v>1.98</v>
      </c>
      <c r="J3307">
        <v>1.98</v>
      </c>
      <c r="K3307">
        <v>2</v>
      </c>
      <c r="L3307">
        <v>2.0099999999999998</v>
      </c>
      <c r="M3307">
        <v>2.0499999999999998</v>
      </c>
      <c r="N3307">
        <v>2.08</v>
      </c>
      <c r="O3307">
        <v>2.23</v>
      </c>
      <c r="P3307">
        <v>2.2799999999999998</v>
      </c>
      <c r="Q3307">
        <v>2.54</v>
      </c>
      <c r="R3307">
        <v>2.56</v>
      </c>
      <c r="S3307">
        <v>2.57</v>
      </c>
      <c r="T3307">
        <v>2.59</v>
      </c>
      <c r="U3307">
        <v>2.6</v>
      </c>
      <c r="V3307">
        <v>2.61</v>
      </c>
      <c r="W3307">
        <v>2.63</v>
      </c>
      <c r="X3307">
        <v>-2.1</v>
      </c>
      <c r="Y3307">
        <v>-2.5</v>
      </c>
      <c r="Z3307">
        <v>9.19</v>
      </c>
      <c r="AA3307">
        <v>11.83</v>
      </c>
      <c r="AB3307">
        <v>13.12</v>
      </c>
      <c r="AC3307">
        <v>14.07</v>
      </c>
      <c r="AD3307">
        <v>14.91</v>
      </c>
      <c r="AE3307">
        <v>15.72</v>
      </c>
      <c r="AF3307">
        <v>16.54</v>
      </c>
      <c r="AG3307">
        <v>16.72</v>
      </c>
      <c r="AH3307">
        <v>16.66</v>
      </c>
      <c r="AI3307">
        <v>14.56</v>
      </c>
      <c r="AJ3307">
        <v>12.32</v>
      </c>
      <c r="AK3307">
        <v>9.9600000000000009</v>
      </c>
    </row>
    <row r="3308" spans="1:37" x14ac:dyDescent="0.3">
      <c r="A3308" s="24" t="str">
        <f t="shared" si="83"/>
        <v>SDGbaseTRAv2_UrbAS_BAUv5C_GVAaammo</v>
      </c>
      <c r="B3308" s="58" t="s">
        <v>221</v>
      </c>
      <c r="C3308" s="59" t="s">
        <v>290</v>
      </c>
      <c r="D3308" s="5" t="s">
        <v>3</v>
      </c>
      <c r="E3308" t="s">
        <v>47</v>
      </c>
      <c r="F3308">
        <v>2.4900000000000002</v>
      </c>
      <c r="G3308">
        <v>2.42</v>
      </c>
      <c r="H3308">
        <v>2.41</v>
      </c>
      <c r="I3308">
        <v>2.44</v>
      </c>
      <c r="J3308">
        <v>2.46</v>
      </c>
      <c r="K3308">
        <v>2.48</v>
      </c>
      <c r="L3308">
        <v>2.52</v>
      </c>
      <c r="M3308">
        <v>2.57</v>
      </c>
      <c r="N3308">
        <v>2.61</v>
      </c>
      <c r="O3308">
        <v>2.56</v>
      </c>
      <c r="P3308">
        <v>2.57</v>
      </c>
      <c r="Q3308">
        <v>2.61</v>
      </c>
      <c r="R3308">
        <v>2.67</v>
      </c>
      <c r="S3308">
        <v>2.72</v>
      </c>
      <c r="T3308">
        <v>2.78</v>
      </c>
      <c r="U3308">
        <v>2.85</v>
      </c>
      <c r="V3308">
        <v>2.93</v>
      </c>
      <c r="W3308">
        <v>3.01</v>
      </c>
      <c r="X3308">
        <v>3.08</v>
      </c>
      <c r="Y3308">
        <v>3.14</v>
      </c>
      <c r="Z3308">
        <v>3.19</v>
      </c>
      <c r="AA3308">
        <v>3.21</v>
      </c>
      <c r="AB3308">
        <v>3.05</v>
      </c>
      <c r="AC3308">
        <v>2.92</v>
      </c>
      <c r="AD3308">
        <v>2.84</v>
      </c>
      <c r="AE3308">
        <v>2.79</v>
      </c>
      <c r="AF3308">
        <v>2.76</v>
      </c>
      <c r="AG3308">
        <v>2.72</v>
      </c>
      <c r="AH3308">
        <v>2.52</v>
      </c>
      <c r="AI3308">
        <v>2.34</v>
      </c>
      <c r="AJ3308">
        <v>2.2000000000000002</v>
      </c>
      <c r="AK3308">
        <v>2.08</v>
      </c>
    </row>
    <row r="3309" spans="1:37" x14ac:dyDescent="0.3">
      <c r="A3309" s="24" t="str">
        <f t="shared" si="83"/>
        <v>SDGbaseTRAv2_UrbAS_BAUv5C_GVAabchm</v>
      </c>
      <c r="B3309" s="58" t="s">
        <v>221</v>
      </c>
      <c r="C3309" s="59" t="s">
        <v>290</v>
      </c>
      <c r="D3309" s="5" t="s">
        <v>3</v>
      </c>
      <c r="E3309" t="s">
        <v>48</v>
      </c>
      <c r="F3309">
        <v>22.37</v>
      </c>
      <c r="G3309">
        <v>28.3</v>
      </c>
      <c r="H3309">
        <v>29.83</v>
      </c>
      <c r="I3309">
        <v>29.36</v>
      </c>
      <c r="J3309">
        <v>30.05</v>
      </c>
      <c r="K3309">
        <v>31.04</v>
      </c>
      <c r="L3309">
        <v>32.08</v>
      </c>
      <c r="M3309">
        <v>33.46</v>
      </c>
      <c r="N3309">
        <v>34.65</v>
      </c>
      <c r="O3309">
        <v>41.25</v>
      </c>
      <c r="P3309">
        <v>42.82</v>
      </c>
      <c r="Q3309">
        <v>43.09</v>
      </c>
      <c r="R3309">
        <v>43.43</v>
      </c>
      <c r="S3309">
        <v>43.92</v>
      </c>
      <c r="T3309">
        <v>44.54</v>
      </c>
      <c r="U3309">
        <v>45.12</v>
      </c>
      <c r="V3309">
        <v>45.27</v>
      </c>
      <c r="W3309">
        <v>45.96</v>
      </c>
      <c r="X3309">
        <v>47.13</v>
      </c>
      <c r="Y3309">
        <v>47.18</v>
      </c>
      <c r="Z3309">
        <v>46.86</v>
      </c>
      <c r="AA3309">
        <v>45.92</v>
      </c>
      <c r="AB3309">
        <v>44.68</v>
      </c>
      <c r="AC3309">
        <v>41.84</v>
      </c>
      <c r="AD3309">
        <v>38.72</v>
      </c>
      <c r="AE3309">
        <v>35.74</v>
      </c>
      <c r="AF3309">
        <v>33.1</v>
      </c>
      <c r="AG3309">
        <v>29.89</v>
      </c>
      <c r="AH3309">
        <v>26.72</v>
      </c>
      <c r="AI3309">
        <v>22.69</v>
      </c>
      <c r="AJ3309">
        <v>19.18</v>
      </c>
      <c r="AK3309">
        <v>16.100000000000001</v>
      </c>
    </row>
    <row r="3310" spans="1:37" x14ac:dyDescent="0.3">
      <c r="A3310" s="24" t="str">
        <f t="shared" si="83"/>
        <v>SDGbaseTRAv2_UrbAS_BAUv5C_GVAaochm</v>
      </c>
      <c r="B3310" s="58" t="s">
        <v>221</v>
      </c>
      <c r="C3310" s="59" t="s">
        <v>290</v>
      </c>
      <c r="D3310" s="5" t="s">
        <v>3</v>
      </c>
      <c r="E3310" t="s">
        <v>49</v>
      </c>
      <c r="F3310">
        <v>34.24</v>
      </c>
      <c r="G3310">
        <v>40.64</v>
      </c>
      <c r="H3310">
        <v>42.14</v>
      </c>
      <c r="I3310">
        <v>41.27</v>
      </c>
      <c r="J3310">
        <v>41.9</v>
      </c>
      <c r="K3310">
        <v>42.85</v>
      </c>
      <c r="L3310">
        <v>43.83</v>
      </c>
      <c r="M3310">
        <v>45.13</v>
      </c>
      <c r="N3310">
        <v>46.29</v>
      </c>
      <c r="O3310">
        <v>55.08</v>
      </c>
      <c r="P3310">
        <v>56.67</v>
      </c>
      <c r="Q3310">
        <v>56.57</v>
      </c>
      <c r="R3310">
        <v>56.67</v>
      </c>
      <c r="S3310">
        <v>56.91</v>
      </c>
      <c r="T3310">
        <v>57.38</v>
      </c>
      <c r="U3310">
        <v>57.87</v>
      </c>
      <c r="V3310">
        <v>57.77</v>
      </c>
      <c r="W3310">
        <v>58.37</v>
      </c>
      <c r="X3310">
        <v>59.59</v>
      </c>
      <c r="Y3310">
        <v>59.63</v>
      </c>
      <c r="Z3310">
        <v>59.24</v>
      </c>
      <c r="AA3310">
        <v>58.27</v>
      </c>
      <c r="AB3310">
        <v>56.73</v>
      </c>
      <c r="AC3310">
        <v>53.14</v>
      </c>
      <c r="AD3310">
        <v>49.05</v>
      </c>
      <c r="AE3310">
        <v>45.12</v>
      </c>
      <c r="AF3310">
        <v>41.61</v>
      </c>
      <c r="AG3310">
        <v>37.83</v>
      </c>
      <c r="AH3310">
        <v>34.31</v>
      </c>
      <c r="AI3310">
        <v>29.65</v>
      </c>
      <c r="AJ3310">
        <v>25.53</v>
      </c>
      <c r="AK3310">
        <v>21.91</v>
      </c>
    </row>
    <row r="3311" spans="1:37" x14ac:dyDescent="0.3">
      <c r="A3311" s="24" t="str">
        <f t="shared" si="83"/>
        <v>SDGbaseTRAv2_UrbAS_BAUv5C_GVAarubb</v>
      </c>
      <c r="B3311" s="58" t="s">
        <v>221</v>
      </c>
      <c r="C3311" s="59" t="s">
        <v>290</v>
      </c>
      <c r="D3311" s="5" t="s">
        <v>3</v>
      </c>
      <c r="E3311" t="s">
        <v>50</v>
      </c>
      <c r="F3311">
        <v>6.77</v>
      </c>
      <c r="G3311">
        <v>6.48</v>
      </c>
      <c r="H3311">
        <v>6.74</v>
      </c>
      <c r="I3311">
        <v>6.8</v>
      </c>
      <c r="J3311">
        <v>6.9</v>
      </c>
      <c r="K3311">
        <v>7.09</v>
      </c>
      <c r="L3311">
        <v>7.3</v>
      </c>
      <c r="M3311">
        <v>7.52</v>
      </c>
      <c r="N3311">
        <v>7.76</v>
      </c>
      <c r="O3311">
        <v>8.2799999999999994</v>
      </c>
      <c r="P3311">
        <v>8.58</v>
      </c>
      <c r="Q3311">
        <v>8.81</v>
      </c>
      <c r="R3311">
        <v>9.1</v>
      </c>
      <c r="S3311">
        <v>9.4</v>
      </c>
      <c r="T3311">
        <v>9.7200000000000006</v>
      </c>
      <c r="U3311">
        <v>10.09</v>
      </c>
      <c r="V3311">
        <v>10.47</v>
      </c>
      <c r="W3311">
        <v>10.85</v>
      </c>
      <c r="X3311">
        <v>11.23</v>
      </c>
      <c r="Y3311">
        <v>11.53</v>
      </c>
      <c r="Z3311">
        <v>11.83</v>
      </c>
      <c r="AA3311">
        <v>12.14</v>
      </c>
      <c r="AB3311">
        <v>12.71</v>
      </c>
      <c r="AC3311">
        <v>13.18</v>
      </c>
      <c r="AD3311">
        <v>13.65</v>
      </c>
      <c r="AE3311">
        <v>14.13</v>
      </c>
      <c r="AF3311">
        <v>14.62</v>
      </c>
      <c r="AG3311">
        <v>15.04</v>
      </c>
      <c r="AH3311">
        <v>14.99</v>
      </c>
      <c r="AI3311">
        <v>14.82</v>
      </c>
      <c r="AJ3311">
        <v>14.71</v>
      </c>
      <c r="AK3311">
        <v>14.58</v>
      </c>
    </row>
    <row r="3312" spans="1:37" x14ac:dyDescent="0.3">
      <c r="A3312" s="24" t="str">
        <f t="shared" si="83"/>
        <v>SDGbaseTRAv2_UrbAS_BAUv5C_GVAaplas</v>
      </c>
      <c r="B3312" s="58" t="s">
        <v>221</v>
      </c>
      <c r="C3312" s="59" t="s">
        <v>290</v>
      </c>
      <c r="D3312" s="5" t="s">
        <v>3</v>
      </c>
      <c r="E3312" t="s">
        <v>51</v>
      </c>
      <c r="F3312">
        <v>15.43</v>
      </c>
      <c r="G3312">
        <v>15.29</v>
      </c>
      <c r="H3312">
        <v>15.75</v>
      </c>
      <c r="I3312">
        <v>16.02</v>
      </c>
      <c r="J3312">
        <v>16.34</v>
      </c>
      <c r="K3312">
        <v>16.68</v>
      </c>
      <c r="L3312">
        <v>17.12</v>
      </c>
      <c r="M3312">
        <v>17.62</v>
      </c>
      <c r="N3312">
        <v>18.12</v>
      </c>
      <c r="O3312">
        <v>18.75</v>
      </c>
      <c r="P3312">
        <v>19.29</v>
      </c>
      <c r="Q3312">
        <v>19.75</v>
      </c>
      <c r="R3312">
        <v>20.36</v>
      </c>
      <c r="S3312">
        <v>20.97</v>
      </c>
      <c r="T3312">
        <v>21.63</v>
      </c>
      <c r="U3312">
        <v>22.4</v>
      </c>
      <c r="V3312">
        <v>23.14</v>
      </c>
      <c r="W3312">
        <v>23.92</v>
      </c>
      <c r="X3312">
        <v>24.74</v>
      </c>
      <c r="Y3312">
        <v>25.42</v>
      </c>
      <c r="Z3312">
        <v>26.07</v>
      </c>
      <c r="AA3312">
        <v>26.73</v>
      </c>
      <c r="AB3312">
        <v>27.23</v>
      </c>
      <c r="AC3312">
        <v>27.67</v>
      </c>
      <c r="AD3312">
        <v>28.24</v>
      </c>
      <c r="AE3312">
        <v>28.87</v>
      </c>
      <c r="AF3312">
        <v>29.57</v>
      </c>
      <c r="AG3312">
        <v>30.14</v>
      </c>
      <c r="AH3312">
        <v>29.19</v>
      </c>
      <c r="AI3312">
        <v>28.29</v>
      </c>
      <c r="AJ3312">
        <v>27.59</v>
      </c>
      <c r="AK3312">
        <v>26.94</v>
      </c>
    </row>
    <row r="3313" spans="1:37" x14ac:dyDescent="0.3">
      <c r="A3313" s="24" t="str">
        <f t="shared" si="83"/>
        <v>SDGbaseTRAv2_UrbAS_BAUv5C_GVAanmet</v>
      </c>
      <c r="B3313" s="58" t="s">
        <v>221</v>
      </c>
      <c r="C3313" s="59" t="s">
        <v>290</v>
      </c>
      <c r="D3313" s="5" t="s">
        <v>3</v>
      </c>
      <c r="E3313" t="s">
        <v>52</v>
      </c>
      <c r="F3313">
        <v>17.63</v>
      </c>
      <c r="G3313">
        <v>17.63</v>
      </c>
      <c r="H3313">
        <v>18.12</v>
      </c>
      <c r="I3313">
        <v>18.57</v>
      </c>
      <c r="J3313">
        <v>19.41</v>
      </c>
      <c r="K3313">
        <v>19.760000000000002</v>
      </c>
      <c r="L3313">
        <v>20.239999999999998</v>
      </c>
      <c r="M3313">
        <v>20.84</v>
      </c>
      <c r="N3313">
        <v>21.48</v>
      </c>
      <c r="O3313">
        <v>22.46</v>
      </c>
      <c r="P3313">
        <v>23.21</v>
      </c>
      <c r="Q3313">
        <v>23.85</v>
      </c>
      <c r="R3313">
        <v>24.53</v>
      </c>
      <c r="S3313">
        <v>25.34</v>
      </c>
      <c r="T3313">
        <v>26.2</v>
      </c>
      <c r="U3313">
        <v>27.2</v>
      </c>
      <c r="V3313">
        <v>28.24</v>
      </c>
      <c r="W3313">
        <v>29.29</v>
      </c>
      <c r="X3313">
        <v>30.27</v>
      </c>
      <c r="Y3313">
        <v>31.18</v>
      </c>
      <c r="Z3313">
        <v>32.11</v>
      </c>
      <c r="AA3313">
        <v>33.049999999999997</v>
      </c>
      <c r="AB3313">
        <v>33.880000000000003</v>
      </c>
      <c r="AC3313">
        <v>34.700000000000003</v>
      </c>
      <c r="AD3313">
        <v>35.69</v>
      </c>
      <c r="AE3313">
        <v>36.770000000000003</v>
      </c>
      <c r="AF3313">
        <v>37.9</v>
      </c>
      <c r="AG3313">
        <v>38.79</v>
      </c>
      <c r="AH3313">
        <v>38.01</v>
      </c>
      <c r="AI3313">
        <v>37.119999999999997</v>
      </c>
      <c r="AJ3313">
        <v>36.549999999999997</v>
      </c>
      <c r="AK3313">
        <v>35.97</v>
      </c>
    </row>
    <row r="3314" spans="1:37" x14ac:dyDescent="0.3">
      <c r="A3314" s="24" t="str">
        <f t="shared" si="83"/>
        <v>SDGbaseTRAv2_UrbAS_BAUv5C_GVAairon</v>
      </c>
      <c r="B3314" s="58" t="s">
        <v>221</v>
      </c>
      <c r="C3314" s="59" t="s">
        <v>290</v>
      </c>
      <c r="D3314" s="5" t="s">
        <v>3</v>
      </c>
      <c r="E3314" t="s">
        <v>53</v>
      </c>
      <c r="F3314">
        <v>20.84</v>
      </c>
      <c r="G3314">
        <v>23.56</v>
      </c>
      <c r="H3314">
        <v>23.36</v>
      </c>
      <c r="I3314">
        <v>23.12</v>
      </c>
      <c r="J3314">
        <v>23.19</v>
      </c>
      <c r="K3314">
        <v>23.37</v>
      </c>
      <c r="L3314">
        <v>23.77</v>
      </c>
      <c r="M3314">
        <v>24.45</v>
      </c>
      <c r="N3314">
        <v>25.06</v>
      </c>
      <c r="O3314">
        <v>26.21</v>
      </c>
      <c r="P3314">
        <v>26.92</v>
      </c>
      <c r="Q3314">
        <v>27.4</v>
      </c>
      <c r="R3314">
        <v>27.94</v>
      </c>
      <c r="S3314">
        <v>28.57</v>
      </c>
      <c r="T3314">
        <v>29.26</v>
      </c>
      <c r="U3314">
        <v>30.14</v>
      </c>
      <c r="V3314">
        <v>31.28</v>
      </c>
      <c r="W3314">
        <v>32.29</v>
      </c>
      <c r="X3314">
        <v>33.08</v>
      </c>
      <c r="Y3314">
        <v>33.94</v>
      </c>
      <c r="Z3314">
        <v>34.69</v>
      </c>
      <c r="AA3314">
        <v>35.619999999999997</v>
      </c>
      <c r="AB3314">
        <v>35.020000000000003</v>
      </c>
      <c r="AC3314">
        <v>35.15</v>
      </c>
      <c r="AD3314">
        <v>36</v>
      </c>
      <c r="AE3314">
        <v>37.07</v>
      </c>
      <c r="AF3314">
        <v>38.22</v>
      </c>
      <c r="AG3314">
        <v>39.07</v>
      </c>
      <c r="AH3314">
        <v>37.18</v>
      </c>
      <c r="AI3314">
        <v>35.909999999999997</v>
      </c>
      <c r="AJ3314">
        <v>35.15</v>
      </c>
      <c r="AK3314">
        <v>34.54</v>
      </c>
    </row>
    <row r="3315" spans="1:37" x14ac:dyDescent="0.3">
      <c r="A3315" s="24" t="str">
        <f t="shared" si="83"/>
        <v>SDGbaseTRAv2_UrbAS_BAUv5C_GVAanfrm</v>
      </c>
      <c r="B3315" s="58" t="s">
        <v>221</v>
      </c>
      <c r="C3315" s="59" t="s">
        <v>290</v>
      </c>
      <c r="D3315" s="5" t="s">
        <v>3</v>
      </c>
      <c r="E3315" t="s">
        <v>54</v>
      </c>
      <c r="F3315">
        <v>13.07</v>
      </c>
      <c r="G3315">
        <v>13.67</v>
      </c>
      <c r="H3315">
        <v>12.56</v>
      </c>
      <c r="I3315">
        <v>11.16</v>
      </c>
      <c r="J3315">
        <v>10.71</v>
      </c>
      <c r="K3315">
        <v>10.77</v>
      </c>
      <c r="L3315">
        <v>11.29</v>
      </c>
      <c r="M3315">
        <v>12.88</v>
      </c>
      <c r="N3315">
        <v>14.09</v>
      </c>
      <c r="O3315">
        <v>18.18</v>
      </c>
      <c r="P3315">
        <v>19.649999999999999</v>
      </c>
      <c r="Q3315">
        <v>19.88</v>
      </c>
      <c r="R3315">
        <v>19.940000000000001</v>
      </c>
      <c r="S3315">
        <v>20.329999999999998</v>
      </c>
      <c r="T3315">
        <v>20.88</v>
      </c>
      <c r="U3315">
        <v>21.84</v>
      </c>
      <c r="V3315">
        <v>24.37</v>
      </c>
      <c r="W3315">
        <v>26.28</v>
      </c>
      <c r="X3315">
        <v>26.43</v>
      </c>
      <c r="Y3315">
        <v>27.51</v>
      </c>
      <c r="Z3315">
        <v>28.12</v>
      </c>
      <c r="AA3315">
        <v>29.47</v>
      </c>
      <c r="AB3315">
        <v>22.49</v>
      </c>
      <c r="AC3315">
        <v>20.43</v>
      </c>
      <c r="AD3315">
        <v>21.22</v>
      </c>
      <c r="AE3315">
        <v>22.65</v>
      </c>
      <c r="AF3315">
        <v>24.27</v>
      </c>
      <c r="AG3315">
        <v>25.03</v>
      </c>
      <c r="AH3315">
        <v>19.28</v>
      </c>
      <c r="AI3315">
        <v>16.07</v>
      </c>
      <c r="AJ3315">
        <v>14.78</v>
      </c>
      <c r="AK3315">
        <v>13.91</v>
      </c>
    </row>
    <row r="3316" spans="1:37" x14ac:dyDescent="0.3">
      <c r="A3316" s="24" t="str">
        <f t="shared" si="83"/>
        <v>SDGbaseTRAv2_UrbAS_BAUv5C_GVAametp</v>
      </c>
      <c r="B3316" s="58" t="s">
        <v>221</v>
      </c>
      <c r="C3316" s="59" t="s">
        <v>290</v>
      </c>
      <c r="D3316" s="5" t="s">
        <v>3</v>
      </c>
      <c r="E3316" t="s">
        <v>55</v>
      </c>
      <c r="F3316">
        <v>33.25</v>
      </c>
      <c r="G3316">
        <v>35.78</v>
      </c>
      <c r="H3316">
        <v>36.78</v>
      </c>
      <c r="I3316">
        <v>37.299999999999997</v>
      </c>
      <c r="J3316">
        <v>38.200000000000003</v>
      </c>
      <c r="K3316">
        <v>39</v>
      </c>
      <c r="L3316">
        <v>40.15</v>
      </c>
      <c r="M3316">
        <v>41.53</v>
      </c>
      <c r="N3316">
        <v>42.89</v>
      </c>
      <c r="O3316">
        <v>45.04</v>
      </c>
      <c r="P3316">
        <v>46.57</v>
      </c>
      <c r="Q3316">
        <v>47.78</v>
      </c>
      <c r="R3316">
        <v>49.21</v>
      </c>
      <c r="S3316">
        <v>50.79</v>
      </c>
      <c r="T3316">
        <v>52.47</v>
      </c>
      <c r="U3316">
        <v>54.47</v>
      </c>
      <c r="V3316">
        <v>56.72</v>
      </c>
      <c r="W3316">
        <v>58.77</v>
      </c>
      <c r="X3316">
        <v>60.38</v>
      </c>
      <c r="Y3316">
        <v>62.19</v>
      </c>
      <c r="Z3316">
        <v>63.96</v>
      </c>
      <c r="AA3316">
        <v>65.849999999999994</v>
      </c>
      <c r="AB3316">
        <v>67.28</v>
      </c>
      <c r="AC3316">
        <v>68.78</v>
      </c>
      <c r="AD3316">
        <v>70.81</v>
      </c>
      <c r="AE3316">
        <v>73.08</v>
      </c>
      <c r="AF3316">
        <v>75.510000000000005</v>
      </c>
      <c r="AG3316">
        <v>77.489999999999995</v>
      </c>
      <c r="AH3316">
        <v>75.03</v>
      </c>
      <c r="AI3316">
        <v>72.69</v>
      </c>
      <c r="AJ3316">
        <v>71.209999999999994</v>
      </c>
      <c r="AK3316">
        <v>69.86</v>
      </c>
    </row>
    <row r="3317" spans="1:37" x14ac:dyDescent="0.3">
      <c r="A3317" s="24" t="str">
        <f t="shared" si="83"/>
        <v>SDGbaseTRAv2_UrbAS_BAUv5C_GVAamach</v>
      </c>
      <c r="B3317" s="58" t="s">
        <v>221</v>
      </c>
      <c r="C3317" s="59" t="s">
        <v>290</v>
      </c>
      <c r="D3317" s="5" t="s">
        <v>3</v>
      </c>
      <c r="E3317" t="s">
        <v>56</v>
      </c>
      <c r="F3317">
        <v>38.67</v>
      </c>
      <c r="G3317">
        <v>40.92</v>
      </c>
      <c r="H3317">
        <v>41.8</v>
      </c>
      <c r="I3317">
        <v>42.03</v>
      </c>
      <c r="J3317">
        <v>42.41</v>
      </c>
      <c r="K3317">
        <v>43.21</v>
      </c>
      <c r="L3317">
        <v>44.44</v>
      </c>
      <c r="M3317">
        <v>46.16</v>
      </c>
      <c r="N3317">
        <v>47.74</v>
      </c>
      <c r="O3317">
        <v>50.56</v>
      </c>
      <c r="P3317">
        <v>52.28</v>
      </c>
      <c r="Q3317">
        <v>53.57</v>
      </c>
      <c r="R3317">
        <v>54.93</v>
      </c>
      <c r="S3317">
        <v>56.66</v>
      </c>
      <c r="T3317">
        <v>58.54</v>
      </c>
      <c r="U3317">
        <v>60.8</v>
      </c>
      <c r="V3317">
        <v>63.4</v>
      </c>
      <c r="W3317">
        <v>65.709999999999994</v>
      </c>
      <c r="X3317">
        <v>67.48</v>
      </c>
      <c r="Y3317">
        <v>69.66</v>
      </c>
      <c r="Z3317">
        <v>71.77</v>
      </c>
      <c r="AA3317">
        <v>74.06</v>
      </c>
      <c r="AB3317">
        <v>74.650000000000006</v>
      </c>
      <c r="AC3317">
        <v>75.930000000000007</v>
      </c>
      <c r="AD3317">
        <v>78.45</v>
      </c>
      <c r="AE3317">
        <v>81.36</v>
      </c>
      <c r="AF3317">
        <v>84.46</v>
      </c>
      <c r="AG3317">
        <v>86.83</v>
      </c>
      <c r="AH3317">
        <v>83.01</v>
      </c>
      <c r="AI3317">
        <v>79.650000000000006</v>
      </c>
      <c r="AJ3317">
        <v>77.760000000000005</v>
      </c>
      <c r="AK3317">
        <v>76.12</v>
      </c>
    </row>
    <row r="3318" spans="1:37" x14ac:dyDescent="0.3">
      <c r="A3318" s="24" t="str">
        <f t="shared" si="83"/>
        <v>SDGbaseTRAv2_UrbAS_BAUv5C_GVAafcel</v>
      </c>
      <c r="B3318" s="58" t="s">
        <v>221</v>
      </c>
      <c r="C3318" s="59" t="s">
        <v>290</v>
      </c>
      <c r="D3318" s="5" t="s">
        <v>3</v>
      </c>
      <c r="E3318" t="s">
        <v>57</v>
      </c>
      <c r="F3318">
        <v>0.28999999999999998</v>
      </c>
      <c r="G3318">
        <v>0.28999999999999998</v>
      </c>
      <c r="H3318">
        <v>0.28999999999999998</v>
      </c>
      <c r="I3318">
        <v>0.28000000000000003</v>
      </c>
      <c r="J3318">
        <v>0.27</v>
      </c>
      <c r="K3318">
        <v>0.27</v>
      </c>
      <c r="L3318">
        <v>0.27</v>
      </c>
      <c r="M3318">
        <v>0.28999999999999998</v>
      </c>
      <c r="N3318">
        <v>0.28999999999999998</v>
      </c>
      <c r="O3318">
        <v>0.34</v>
      </c>
      <c r="P3318">
        <v>0.35</v>
      </c>
      <c r="Q3318">
        <v>0.35</v>
      </c>
      <c r="R3318">
        <v>0.35</v>
      </c>
      <c r="S3318">
        <v>0.35</v>
      </c>
      <c r="T3318">
        <v>0.35</v>
      </c>
      <c r="U3318">
        <v>0.35</v>
      </c>
      <c r="V3318">
        <v>0.36</v>
      </c>
      <c r="W3318">
        <v>0.36</v>
      </c>
      <c r="X3318">
        <v>0.35</v>
      </c>
      <c r="Y3318">
        <v>5.13</v>
      </c>
      <c r="Z3318">
        <v>10.19</v>
      </c>
      <c r="AA3318">
        <v>15.29</v>
      </c>
      <c r="AB3318">
        <v>15.96</v>
      </c>
      <c r="AC3318">
        <v>16.72</v>
      </c>
      <c r="AD3318">
        <v>17.809999999999999</v>
      </c>
      <c r="AE3318">
        <v>18.95</v>
      </c>
      <c r="AF3318">
        <v>20.14</v>
      </c>
      <c r="AG3318">
        <v>19.98</v>
      </c>
      <c r="AH3318">
        <v>18.55</v>
      </c>
      <c r="AI3318">
        <v>16.829999999999998</v>
      </c>
      <c r="AJ3318">
        <v>15.87</v>
      </c>
      <c r="AK3318">
        <v>15.03</v>
      </c>
    </row>
    <row r="3319" spans="1:37" x14ac:dyDescent="0.3">
      <c r="A3319" s="24" t="str">
        <f t="shared" si="83"/>
        <v>SDGbaseTRAv2_UrbAS_BAUv5C_GVAaelct</v>
      </c>
      <c r="B3319" s="58" t="s">
        <v>221</v>
      </c>
      <c r="C3319" s="59" t="s">
        <v>290</v>
      </c>
      <c r="D3319" s="5" t="s">
        <v>3</v>
      </c>
      <c r="E3319" t="s">
        <v>58</v>
      </c>
      <c r="F3319">
        <v>0.08</v>
      </c>
      <c r="G3319">
        <v>0.08</v>
      </c>
      <c r="H3319">
        <v>0.08</v>
      </c>
      <c r="I3319">
        <v>0.08</v>
      </c>
      <c r="J3319">
        <v>7.0000000000000007E-2</v>
      </c>
      <c r="K3319">
        <v>7.0000000000000007E-2</v>
      </c>
      <c r="L3319">
        <v>7.0000000000000007E-2</v>
      </c>
      <c r="M3319">
        <v>0.08</v>
      </c>
      <c r="N3319">
        <v>0.08</v>
      </c>
      <c r="O3319">
        <v>0.09</v>
      </c>
      <c r="P3319">
        <v>0.09</v>
      </c>
      <c r="Q3319">
        <v>0.09</v>
      </c>
      <c r="R3319">
        <v>0.09</v>
      </c>
      <c r="S3319">
        <v>0.09</v>
      </c>
      <c r="T3319">
        <v>0.09</v>
      </c>
      <c r="U3319">
        <v>0.09</v>
      </c>
      <c r="V3319">
        <v>0.1</v>
      </c>
      <c r="W3319">
        <v>0.1</v>
      </c>
      <c r="X3319">
        <v>3.86</v>
      </c>
      <c r="Y3319">
        <v>3.85</v>
      </c>
      <c r="Z3319">
        <v>2.11</v>
      </c>
      <c r="AA3319">
        <v>2.11</v>
      </c>
      <c r="AB3319">
        <v>2.0499999999999998</v>
      </c>
      <c r="AC3319">
        <v>2</v>
      </c>
      <c r="AD3319">
        <v>1.1299999999999999</v>
      </c>
      <c r="AE3319">
        <v>1.1299999999999999</v>
      </c>
      <c r="AF3319">
        <v>1.1299999999999999</v>
      </c>
      <c r="AG3319">
        <v>1.1299999999999999</v>
      </c>
      <c r="AH3319">
        <v>1.05</v>
      </c>
      <c r="AI3319">
        <v>7.28</v>
      </c>
      <c r="AJ3319">
        <v>6.92</v>
      </c>
      <c r="AK3319">
        <v>6.6</v>
      </c>
    </row>
    <row r="3320" spans="1:37" x14ac:dyDescent="0.3">
      <c r="A3320" s="24" t="str">
        <f t="shared" si="83"/>
        <v>SDGbaseTRAv2_UrbAS_BAUv5C_GVAaemch</v>
      </c>
      <c r="B3320" s="58" t="s">
        <v>221</v>
      </c>
      <c r="C3320" s="59" t="s">
        <v>290</v>
      </c>
      <c r="D3320" s="5" t="s">
        <v>3</v>
      </c>
      <c r="E3320" t="s">
        <v>59</v>
      </c>
      <c r="F3320">
        <v>8.99</v>
      </c>
      <c r="G3320">
        <v>9.76</v>
      </c>
      <c r="H3320">
        <v>10.050000000000001</v>
      </c>
      <c r="I3320">
        <v>10.11</v>
      </c>
      <c r="J3320">
        <v>10.220000000000001</v>
      </c>
      <c r="K3320">
        <v>10.42</v>
      </c>
      <c r="L3320">
        <v>10.74</v>
      </c>
      <c r="M3320">
        <v>11.21</v>
      </c>
      <c r="N3320">
        <v>11.65</v>
      </c>
      <c r="O3320">
        <v>12.37</v>
      </c>
      <c r="P3320">
        <v>12.85</v>
      </c>
      <c r="Q3320">
        <v>13.2</v>
      </c>
      <c r="R3320">
        <v>13.59</v>
      </c>
      <c r="S3320">
        <v>14.04</v>
      </c>
      <c r="T3320">
        <v>14.53</v>
      </c>
      <c r="U3320">
        <v>15.11</v>
      </c>
      <c r="V3320">
        <v>15.75</v>
      </c>
      <c r="W3320">
        <v>16.36</v>
      </c>
      <c r="X3320">
        <v>16.91</v>
      </c>
      <c r="Y3320">
        <v>17.45</v>
      </c>
      <c r="Z3320">
        <v>17.98</v>
      </c>
      <c r="AA3320">
        <v>18.55</v>
      </c>
      <c r="AB3320">
        <v>18.47</v>
      </c>
      <c r="AC3320">
        <v>18.61</v>
      </c>
      <c r="AD3320">
        <v>19.12</v>
      </c>
      <c r="AE3320">
        <v>19.739999999999998</v>
      </c>
      <c r="AF3320">
        <v>20.440000000000001</v>
      </c>
      <c r="AG3320">
        <v>21.05</v>
      </c>
      <c r="AH3320">
        <v>19.84</v>
      </c>
      <c r="AI3320">
        <v>18.73</v>
      </c>
      <c r="AJ3320">
        <v>18.12</v>
      </c>
      <c r="AK3320">
        <v>17.559999999999999</v>
      </c>
    </row>
    <row r="3321" spans="1:37" x14ac:dyDescent="0.3">
      <c r="A3321" s="24" t="str">
        <f t="shared" si="83"/>
        <v>SDGbaseTRAv2_UrbAS_BAUv5C_GVAasequ</v>
      </c>
      <c r="B3321" s="58" t="s">
        <v>221</v>
      </c>
      <c r="C3321" s="59" t="s">
        <v>290</v>
      </c>
      <c r="D3321" s="5" t="s">
        <v>3</v>
      </c>
      <c r="E3321" t="s">
        <v>60</v>
      </c>
      <c r="F3321">
        <v>8.7799999999999994</v>
      </c>
      <c r="G3321">
        <v>9.99</v>
      </c>
      <c r="H3321">
        <v>10.039999999999999</v>
      </c>
      <c r="I3321">
        <v>9.85</v>
      </c>
      <c r="J3321">
        <v>9.8000000000000007</v>
      </c>
      <c r="K3321">
        <v>9.94</v>
      </c>
      <c r="L3321">
        <v>10.210000000000001</v>
      </c>
      <c r="M3321">
        <v>10.71</v>
      </c>
      <c r="N3321">
        <v>11.13</v>
      </c>
      <c r="O3321">
        <v>11.97</v>
      </c>
      <c r="P3321">
        <v>12.39</v>
      </c>
      <c r="Q3321">
        <v>12.7</v>
      </c>
      <c r="R3321">
        <v>13.01</v>
      </c>
      <c r="S3321">
        <v>13.4</v>
      </c>
      <c r="T3321">
        <v>13.86</v>
      </c>
      <c r="U3321">
        <v>14.4</v>
      </c>
      <c r="V3321">
        <v>14.94</v>
      </c>
      <c r="W3321">
        <v>15.51</v>
      </c>
      <c r="X3321">
        <v>16.12</v>
      </c>
      <c r="Y3321">
        <v>16.68</v>
      </c>
      <c r="Z3321">
        <v>17.21</v>
      </c>
      <c r="AA3321">
        <v>17.8</v>
      </c>
      <c r="AB3321">
        <v>17.43</v>
      </c>
      <c r="AC3321">
        <v>17.48</v>
      </c>
      <c r="AD3321">
        <v>18.05</v>
      </c>
      <c r="AE3321">
        <v>18.760000000000002</v>
      </c>
      <c r="AF3321">
        <v>19.52</v>
      </c>
      <c r="AG3321">
        <v>20.100000000000001</v>
      </c>
      <c r="AH3321">
        <v>18.63</v>
      </c>
      <c r="AI3321">
        <v>17.37</v>
      </c>
      <c r="AJ3321">
        <v>16.75</v>
      </c>
      <c r="AK3321">
        <v>16.260000000000002</v>
      </c>
    </row>
    <row r="3322" spans="1:37" x14ac:dyDescent="0.3">
      <c r="A3322" s="24" t="str">
        <f t="shared" si="83"/>
        <v>SDGbaseTRAv2_UrbAS_BAUv5C_GVAavehi</v>
      </c>
      <c r="B3322" s="58" t="s">
        <v>221</v>
      </c>
      <c r="C3322" s="59" t="s">
        <v>290</v>
      </c>
      <c r="D3322" s="5" t="s">
        <v>3</v>
      </c>
      <c r="E3322" t="s">
        <v>61</v>
      </c>
      <c r="F3322">
        <v>39.57</v>
      </c>
      <c r="G3322">
        <v>42.97</v>
      </c>
      <c r="H3322">
        <v>44.07</v>
      </c>
      <c r="I3322">
        <v>44.01</v>
      </c>
      <c r="J3322">
        <v>44.02</v>
      </c>
      <c r="K3322">
        <v>45.02</v>
      </c>
      <c r="L3322">
        <v>46.41</v>
      </c>
      <c r="M3322">
        <v>48.39</v>
      </c>
      <c r="N3322">
        <v>50.25</v>
      </c>
      <c r="O3322">
        <v>52.68</v>
      </c>
      <c r="P3322">
        <v>54.68</v>
      </c>
      <c r="Q3322">
        <v>56.44</v>
      </c>
      <c r="R3322">
        <v>58.59</v>
      </c>
      <c r="S3322">
        <v>60.85</v>
      </c>
      <c r="T3322">
        <v>63.3</v>
      </c>
      <c r="U3322">
        <v>66.25</v>
      </c>
      <c r="V3322">
        <v>69.459999999999994</v>
      </c>
      <c r="W3322">
        <v>72.58</v>
      </c>
      <c r="X3322">
        <v>75.3</v>
      </c>
      <c r="Y3322">
        <v>76.3</v>
      </c>
      <c r="Z3322">
        <v>77.37</v>
      </c>
      <c r="AA3322">
        <v>78.56</v>
      </c>
      <c r="AB3322">
        <v>78.87</v>
      </c>
      <c r="AC3322">
        <v>80.02</v>
      </c>
      <c r="AD3322">
        <v>82.65</v>
      </c>
      <c r="AE3322">
        <v>85.8</v>
      </c>
      <c r="AF3322">
        <v>89.17</v>
      </c>
      <c r="AG3322">
        <v>92.39</v>
      </c>
      <c r="AH3322">
        <v>88.29</v>
      </c>
      <c r="AI3322">
        <v>83.99</v>
      </c>
      <c r="AJ3322">
        <v>81.489999999999995</v>
      </c>
      <c r="AK3322">
        <v>79.37</v>
      </c>
    </row>
    <row r="3323" spans="1:37" x14ac:dyDescent="0.3">
      <c r="A3323" s="24" t="str">
        <f t="shared" si="83"/>
        <v>SDGbaseTRAv2_UrbAS_BAUv5C_GVAatequ</v>
      </c>
      <c r="B3323" s="58" t="s">
        <v>221</v>
      </c>
      <c r="C3323" s="59" t="s">
        <v>290</v>
      </c>
      <c r="D3323" s="5" t="s">
        <v>3</v>
      </c>
      <c r="E3323" t="s">
        <v>62</v>
      </c>
      <c r="F3323">
        <v>7.09</v>
      </c>
      <c r="G3323">
        <v>7.24</v>
      </c>
      <c r="H3323">
        <v>7.45</v>
      </c>
      <c r="I3323">
        <v>7.29</v>
      </c>
      <c r="J3323">
        <v>7.27</v>
      </c>
      <c r="K3323">
        <v>7.39</v>
      </c>
      <c r="L3323">
        <v>7.62</v>
      </c>
      <c r="M3323">
        <v>8.1</v>
      </c>
      <c r="N3323">
        <v>8.51</v>
      </c>
      <c r="O3323">
        <v>9.81</v>
      </c>
      <c r="P3323">
        <v>10.36</v>
      </c>
      <c r="Q3323">
        <v>10.64</v>
      </c>
      <c r="R3323">
        <v>10.82</v>
      </c>
      <c r="S3323">
        <v>11.1</v>
      </c>
      <c r="T3323">
        <v>11.45</v>
      </c>
      <c r="U3323">
        <v>11.9</v>
      </c>
      <c r="V3323">
        <v>12.43</v>
      </c>
      <c r="W3323">
        <v>12.9</v>
      </c>
      <c r="X3323">
        <v>13.2</v>
      </c>
      <c r="Y3323">
        <v>13.6</v>
      </c>
      <c r="Z3323">
        <v>13.93</v>
      </c>
      <c r="AA3323">
        <v>14.39</v>
      </c>
      <c r="AB3323">
        <v>13.77</v>
      </c>
      <c r="AC3323">
        <v>13.62</v>
      </c>
      <c r="AD3323">
        <v>14.01</v>
      </c>
      <c r="AE3323">
        <v>14.54</v>
      </c>
      <c r="AF3323">
        <v>15.13</v>
      </c>
      <c r="AG3323">
        <v>15.48</v>
      </c>
      <c r="AH3323">
        <v>13.97</v>
      </c>
      <c r="AI3323">
        <v>12.72</v>
      </c>
      <c r="AJ3323">
        <v>12.07</v>
      </c>
      <c r="AK3323">
        <v>11.54</v>
      </c>
    </row>
    <row r="3324" spans="1:37" x14ac:dyDescent="0.3">
      <c r="A3324" s="24" t="str">
        <f t="shared" si="83"/>
        <v>SDGbaseTRAv2_UrbAS_BAUv5C_GVAafurn</v>
      </c>
      <c r="B3324" s="58" t="s">
        <v>221</v>
      </c>
      <c r="C3324" s="59" t="s">
        <v>290</v>
      </c>
      <c r="D3324" s="5" t="s">
        <v>3</v>
      </c>
      <c r="E3324" t="s">
        <v>63</v>
      </c>
      <c r="F3324">
        <v>6.09</v>
      </c>
      <c r="G3324">
        <v>6.48</v>
      </c>
      <c r="H3324">
        <v>6.65</v>
      </c>
      <c r="I3324">
        <v>6.73</v>
      </c>
      <c r="J3324">
        <v>6.84</v>
      </c>
      <c r="K3324">
        <v>6.99</v>
      </c>
      <c r="L3324">
        <v>7.21</v>
      </c>
      <c r="M3324">
        <v>7.48</v>
      </c>
      <c r="N3324">
        <v>7.74</v>
      </c>
      <c r="O3324">
        <v>8.2100000000000009</v>
      </c>
      <c r="P3324">
        <v>8.51</v>
      </c>
      <c r="Q3324">
        <v>8.74</v>
      </c>
      <c r="R3324">
        <v>9</v>
      </c>
      <c r="S3324">
        <v>9.31</v>
      </c>
      <c r="T3324">
        <v>9.65</v>
      </c>
      <c r="U3324">
        <v>10.039999999999999</v>
      </c>
      <c r="V3324">
        <v>10.45</v>
      </c>
      <c r="W3324">
        <v>10.87</v>
      </c>
      <c r="X3324">
        <v>11.24</v>
      </c>
      <c r="Y3324">
        <v>11.6</v>
      </c>
      <c r="Z3324">
        <v>11.96</v>
      </c>
      <c r="AA3324">
        <v>12.33</v>
      </c>
      <c r="AB3324">
        <v>12.68</v>
      </c>
      <c r="AC3324">
        <v>12.98</v>
      </c>
      <c r="AD3324">
        <v>13.35</v>
      </c>
      <c r="AE3324">
        <v>13.74</v>
      </c>
      <c r="AF3324">
        <v>14.18</v>
      </c>
      <c r="AG3324">
        <v>14.55</v>
      </c>
      <c r="AH3324">
        <v>14.19</v>
      </c>
      <c r="AI3324">
        <v>13.77</v>
      </c>
      <c r="AJ3324">
        <v>13.49</v>
      </c>
      <c r="AK3324">
        <v>13.22</v>
      </c>
    </row>
    <row r="3325" spans="1:37" x14ac:dyDescent="0.3">
      <c r="A3325" s="24" t="str">
        <f t="shared" si="83"/>
        <v>SDGbaseTRAv2_UrbAS_BAUv5C_GVAaoman</v>
      </c>
      <c r="B3325" s="58" t="s">
        <v>221</v>
      </c>
      <c r="C3325" s="59" t="s">
        <v>290</v>
      </c>
      <c r="D3325" s="5" t="s">
        <v>3</v>
      </c>
      <c r="E3325" t="s">
        <v>64</v>
      </c>
      <c r="F3325">
        <v>25.46</v>
      </c>
      <c r="G3325">
        <v>26.08</v>
      </c>
      <c r="H3325">
        <v>26.84</v>
      </c>
      <c r="I3325">
        <v>26.49</v>
      </c>
      <c r="J3325">
        <v>26.65</v>
      </c>
      <c r="K3325">
        <v>27.18</v>
      </c>
      <c r="L3325">
        <v>27.9</v>
      </c>
      <c r="M3325">
        <v>29.01</v>
      </c>
      <c r="N3325">
        <v>30.02</v>
      </c>
      <c r="O3325">
        <v>33.89</v>
      </c>
      <c r="P3325">
        <v>35.24</v>
      </c>
      <c r="Q3325">
        <v>35.880000000000003</v>
      </c>
      <c r="R3325">
        <v>36.619999999999997</v>
      </c>
      <c r="S3325">
        <v>37.549999999999997</v>
      </c>
      <c r="T3325">
        <v>38.65</v>
      </c>
      <c r="U3325">
        <v>39.86</v>
      </c>
      <c r="V3325">
        <v>40.950000000000003</v>
      </c>
      <c r="W3325">
        <v>42.24</v>
      </c>
      <c r="X3325">
        <v>43.51</v>
      </c>
      <c r="Y3325">
        <v>44.58</v>
      </c>
      <c r="Z3325">
        <v>45.51</v>
      </c>
      <c r="AA3325">
        <v>46.76</v>
      </c>
      <c r="AB3325">
        <v>47.57</v>
      </c>
      <c r="AC3325">
        <v>48.42</v>
      </c>
      <c r="AD3325">
        <v>49.69</v>
      </c>
      <c r="AE3325">
        <v>50.98</v>
      </c>
      <c r="AF3325">
        <v>52.41</v>
      </c>
      <c r="AG3325">
        <v>53.35</v>
      </c>
      <c r="AH3325">
        <v>51.44</v>
      </c>
      <c r="AI3325">
        <v>48.97</v>
      </c>
      <c r="AJ3325">
        <v>47.53</v>
      </c>
      <c r="AK3325">
        <v>46.17</v>
      </c>
    </row>
    <row r="3326" spans="1:37" x14ac:dyDescent="0.3">
      <c r="A3326" s="24" t="str">
        <f t="shared" si="83"/>
        <v>SDGbaseTRAv2_UrbAS_BAUv5C_GVAaelec</v>
      </c>
      <c r="B3326" s="58" t="s">
        <v>221</v>
      </c>
      <c r="C3326" s="59" t="s">
        <v>290</v>
      </c>
      <c r="D3326" s="5" t="s">
        <v>3</v>
      </c>
      <c r="E3326" t="s">
        <v>65</v>
      </c>
      <c r="F3326">
        <v>142.19999999999999</v>
      </c>
      <c r="G3326">
        <v>152.88</v>
      </c>
      <c r="H3326">
        <v>142.1</v>
      </c>
      <c r="I3326">
        <v>142.59</v>
      </c>
      <c r="J3326">
        <v>144.19</v>
      </c>
      <c r="K3326">
        <v>147.32</v>
      </c>
      <c r="L3326">
        <v>150.57</v>
      </c>
      <c r="M3326">
        <v>149.78</v>
      </c>
      <c r="N3326">
        <v>147.28</v>
      </c>
      <c r="O3326">
        <v>146.66</v>
      </c>
      <c r="P3326">
        <v>149.79</v>
      </c>
      <c r="Q3326">
        <v>155.19999999999999</v>
      </c>
      <c r="R3326">
        <v>164.99</v>
      </c>
      <c r="S3326">
        <v>172.09</v>
      </c>
      <c r="T3326">
        <v>179.08</v>
      </c>
      <c r="U3326">
        <v>185.8</v>
      </c>
      <c r="V3326">
        <v>186.53</v>
      </c>
      <c r="W3326">
        <v>192.26</v>
      </c>
      <c r="X3326">
        <v>205.75</v>
      </c>
      <c r="Y3326">
        <v>218.15</v>
      </c>
      <c r="Z3326">
        <v>231.53</v>
      </c>
      <c r="AA3326">
        <v>244.95</v>
      </c>
      <c r="AB3326">
        <v>254.01</v>
      </c>
      <c r="AC3326">
        <v>265.3</v>
      </c>
      <c r="AD3326">
        <v>277.85000000000002</v>
      </c>
      <c r="AE3326">
        <v>290.20999999999998</v>
      </c>
      <c r="AF3326">
        <v>302.69</v>
      </c>
      <c r="AG3326">
        <v>345.8</v>
      </c>
      <c r="AH3326">
        <v>382.41</v>
      </c>
      <c r="AI3326">
        <v>425.96</v>
      </c>
      <c r="AJ3326">
        <v>470.68</v>
      </c>
      <c r="AK3326">
        <v>511.92</v>
      </c>
    </row>
    <row r="3327" spans="1:37" x14ac:dyDescent="0.3">
      <c r="A3327" s="24" t="str">
        <f t="shared" si="83"/>
        <v>SDGbaseTRAv2_UrbAS_BAUv5C_GVAawatr</v>
      </c>
      <c r="B3327" s="58" t="s">
        <v>221</v>
      </c>
      <c r="C3327" s="59" t="s">
        <v>290</v>
      </c>
      <c r="D3327" s="5" t="s">
        <v>3</v>
      </c>
      <c r="E3327" t="s">
        <v>66</v>
      </c>
      <c r="F3327">
        <v>38.119999999999997</v>
      </c>
      <c r="G3327">
        <v>32.090000000000003</v>
      </c>
      <c r="H3327">
        <v>34.229999999999997</v>
      </c>
      <c r="I3327">
        <v>35.28</v>
      </c>
      <c r="J3327">
        <v>36.119999999999997</v>
      </c>
      <c r="K3327">
        <v>37.409999999999997</v>
      </c>
      <c r="L3327">
        <v>38.68</v>
      </c>
      <c r="M3327">
        <v>39.840000000000003</v>
      </c>
      <c r="N3327">
        <v>40.92</v>
      </c>
      <c r="O3327">
        <v>42.23</v>
      </c>
      <c r="P3327">
        <v>43.56</v>
      </c>
      <c r="Q3327">
        <v>44.92</v>
      </c>
      <c r="R3327">
        <v>46.79</v>
      </c>
      <c r="S3327">
        <v>48.83</v>
      </c>
      <c r="T3327">
        <v>50.94</v>
      </c>
      <c r="U3327">
        <v>52.88</v>
      </c>
      <c r="V3327">
        <v>54.9</v>
      </c>
      <c r="W3327">
        <v>57.12</v>
      </c>
      <c r="X3327">
        <v>59.24</v>
      </c>
      <c r="Y3327">
        <v>61.12</v>
      </c>
      <c r="Z3327">
        <v>63.02</v>
      </c>
      <c r="AA3327">
        <v>64.92</v>
      </c>
      <c r="AB3327">
        <v>67.92</v>
      </c>
      <c r="AC3327">
        <v>70.58</v>
      </c>
      <c r="AD3327">
        <v>73.37</v>
      </c>
      <c r="AE3327">
        <v>76.2</v>
      </c>
      <c r="AF3327">
        <v>79.209999999999994</v>
      </c>
      <c r="AG3327">
        <v>82.14</v>
      </c>
      <c r="AH3327">
        <v>83.9</v>
      </c>
      <c r="AI3327">
        <v>85.06</v>
      </c>
      <c r="AJ3327">
        <v>85.87</v>
      </c>
      <c r="AK3327">
        <v>86.42</v>
      </c>
    </row>
    <row r="3328" spans="1:37" x14ac:dyDescent="0.3">
      <c r="A3328" s="24" t="str">
        <f t="shared" ref="A3328:A3391" si="84">_xlfn.CONCAT(C3328,D3328,E3328)</f>
        <v>SDGbaseTRAv2_UrbAS_BAUv5C_GVAacons</v>
      </c>
      <c r="B3328" s="58" t="s">
        <v>221</v>
      </c>
      <c r="C3328" s="59" t="s">
        <v>290</v>
      </c>
      <c r="D3328" s="5" t="s">
        <v>3</v>
      </c>
      <c r="E3328" t="s">
        <v>67</v>
      </c>
      <c r="F3328">
        <v>140.65</v>
      </c>
      <c r="G3328">
        <v>150.12</v>
      </c>
      <c r="H3328">
        <v>150.87</v>
      </c>
      <c r="I3328">
        <v>156.36000000000001</v>
      </c>
      <c r="J3328">
        <v>168.32</v>
      </c>
      <c r="K3328">
        <v>167.65</v>
      </c>
      <c r="L3328">
        <v>169.69</v>
      </c>
      <c r="M3328">
        <v>173.72</v>
      </c>
      <c r="N3328">
        <v>178.26</v>
      </c>
      <c r="O3328">
        <v>183.52</v>
      </c>
      <c r="P3328">
        <v>189.44</v>
      </c>
      <c r="Q3328">
        <v>195.3</v>
      </c>
      <c r="R3328">
        <v>200.42</v>
      </c>
      <c r="S3328">
        <v>207.72</v>
      </c>
      <c r="T3328">
        <v>215.23</v>
      </c>
      <c r="U3328">
        <v>223.63</v>
      </c>
      <c r="V3328">
        <v>233.18</v>
      </c>
      <c r="W3328">
        <v>241.94</v>
      </c>
      <c r="X3328">
        <v>249.01</v>
      </c>
      <c r="Y3328">
        <v>256.70999999999998</v>
      </c>
      <c r="Z3328">
        <v>265.05</v>
      </c>
      <c r="AA3328">
        <v>272.83</v>
      </c>
      <c r="AB3328">
        <v>277.64</v>
      </c>
      <c r="AC3328">
        <v>284.11</v>
      </c>
      <c r="AD3328">
        <v>293.54000000000002</v>
      </c>
      <c r="AE3328">
        <v>303.85000000000002</v>
      </c>
      <c r="AF3328">
        <v>314.45</v>
      </c>
      <c r="AG3328">
        <v>323.75</v>
      </c>
      <c r="AH3328">
        <v>320.41000000000003</v>
      </c>
      <c r="AI3328">
        <v>316.18</v>
      </c>
      <c r="AJ3328">
        <v>314.56</v>
      </c>
      <c r="AK3328">
        <v>312.52</v>
      </c>
    </row>
    <row r="3329" spans="1:37" x14ac:dyDescent="0.3">
      <c r="A3329" s="24" t="str">
        <f t="shared" si="84"/>
        <v>SDGbaseTRAv2_UrbAS_BAUv5C_GVAatrad</v>
      </c>
      <c r="B3329" s="58" t="s">
        <v>221</v>
      </c>
      <c r="C3329" s="59" t="s">
        <v>290</v>
      </c>
      <c r="D3329" s="5" t="s">
        <v>3</v>
      </c>
      <c r="E3329" t="s">
        <v>68</v>
      </c>
      <c r="F3329">
        <v>482.47</v>
      </c>
      <c r="G3329">
        <v>445.48</v>
      </c>
      <c r="H3329">
        <v>462.66</v>
      </c>
      <c r="I3329">
        <v>477.41</v>
      </c>
      <c r="J3329">
        <v>481.36</v>
      </c>
      <c r="K3329">
        <v>488.38</v>
      </c>
      <c r="L3329">
        <v>497.8</v>
      </c>
      <c r="M3329">
        <v>510.22</v>
      </c>
      <c r="N3329">
        <v>522.25</v>
      </c>
      <c r="O3329">
        <v>492.07</v>
      </c>
      <c r="P3329">
        <v>502.94</v>
      </c>
      <c r="Q3329">
        <v>522.38</v>
      </c>
      <c r="R3329">
        <v>543.23</v>
      </c>
      <c r="S3329">
        <v>563.55999999999995</v>
      </c>
      <c r="T3329">
        <v>583.72</v>
      </c>
      <c r="U3329">
        <v>605.02</v>
      </c>
      <c r="V3329">
        <v>627.92999999999995</v>
      </c>
      <c r="W3329">
        <v>650.25</v>
      </c>
      <c r="X3329">
        <v>670.43</v>
      </c>
      <c r="Y3329">
        <v>687.05</v>
      </c>
      <c r="Z3329">
        <v>702.27</v>
      </c>
      <c r="AA3329">
        <v>718.28</v>
      </c>
      <c r="AB3329">
        <v>713.85</v>
      </c>
      <c r="AC3329">
        <v>718.64</v>
      </c>
      <c r="AD3329">
        <v>733.34</v>
      </c>
      <c r="AE3329">
        <v>751.05</v>
      </c>
      <c r="AF3329">
        <v>770.81</v>
      </c>
      <c r="AG3329">
        <v>786.13</v>
      </c>
      <c r="AH3329">
        <v>762.7</v>
      </c>
      <c r="AI3329">
        <v>740.19</v>
      </c>
      <c r="AJ3329">
        <v>725.96</v>
      </c>
      <c r="AK3329">
        <v>713.08</v>
      </c>
    </row>
    <row r="3330" spans="1:37" x14ac:dyDescent="0.3">
      <c r="A3330" s="24" t="str">
        <f t="shared" si="84"/>
        <v>SDGbaseTRAv2_UrbAS_BAUv5C_GVAahotl</v>
      </c>
      <c r="B3330" s="58" t="s">
        <v>221</v>
      </c>
      <c r="C3330" s="59" t="s">
        <v>290</v>
      </c>
      <c r="D3330" s="5" t="s">
        <v>3</v>
      </c>
      <c r="E3330" t="s">
        <v>69</v>
      </c>
      <c r="F3330">
        <v>37.69</v>
      </c>
      <c r="G3330">
        <v>35.93</v>
      </c>
      <c r="H3330">
        <v>38.06</v>
      </c>
      <c r="I3330">
        <v>38.56</v>
      </c>
      <c r="J3330">
        <v>38.92</v>
      </c>
      <c r="K3330">
        <v>40.14</v>
      </c>
      <c r="L3330">
        <v>41.37</v>
      </c>
      <c r="M3330">
        <v>42.71</v>
      </c>
      <c r="N3330">
        <v>44.07</v>
      </c>
      <c r="O3330">
        <v>46.56</v>
      </c>
      <c r="P3330">
        <v>48.28</v>
      </c>
      <c r="Q3330">
        <v>49.74</v>
      </c>
      <c r="R3330">
        <v>51.72</v>
      </c>
      <c r="S3330">
        <v>53.77</v>
      </c>
      <c r="T3330">
        <v>56</v>
      </c>
      <c r="U3330">
        <v>58.36</v>
      </c>
      <c r="V3330">
        <v>60.67</v>
      </c>
      <c r="W3330">
        <v>63.29</v>
      </c>
      <c r="X3330">
        <v>66.08</v>
      </c>
      <c r="Y3330">
        <v>68.510000000000005</v>
      </c>
      <c r="Z3330">
        <v>70.89</v>
      </c>
      <c r="AA3330">
        <v>73.349999999999994</v>
      </c>
      <c r="AB3330">
        <v>76.489999999999995</v>
      </c>
      <c r="AC3330">
        <v>79.06</v>
      </c>
      <c r="AD3330">
        <v>81.510000000000005</v>
      </c>
      <c r="AE3330">
        <v>84.05</v>
      </c>
      <c r="AF3330">
        <v>86.9</v>
      </c>
      <c r="AG3330">
        <v>89.68</v>
      </c>
      <c r="AH3330">
        <v>90.13</v>
      </c>
      <c r="AI3330">
        <v>89.45</v>
      </c>
      <c r="AJ3330">
        <v>88.65</v>
      </c>
      <c r="AK3330">
        <v>87.7</v>
      </c>
    </row>
    <row r="3331" spans="1:37" x14ac:dyDescent="0.3">
      <c r="A3331" s="24" t="str">
        <f t="shared" si="84"/>
        <v>SDGbaseTRAv2_UrbAS_BAUv5C_GVAaltrp-p</v>
      </c>
      <c r="B3331" s="58" t="s">
        <v>221</v>
      </c>
      <c r="C3331" s="59" t="s">
        <v>290</v>
      </c>
      <c r="D3331" s="5" t="s">
        <v>3</v>
      </c>
      <c r="E3331" t="s">
        <v>70</v>
      </c>
      <c r="F3331">
        <v>60.68</v>
      </c>
      <c r="G3331">
        <v>57.25</v>
      </c>
      <c r="H3331">
        <v>57.25</v>
      </c>
      <c r="I3331">
        <v>58.41</v>
      </c>
      <c r="J3331">
        <v>59.29</v>
      </c>
      <c r="K3331">
        <v>60.25</v>
      </c>
      <c r="L3331">
        <v>61.45</v>
      </c>
      <c r="M3331">
        <v>63.1</v>
      </c>
      <c r="N3331">
        <v>65.260000000000005</v>
      </c>
      <c r="O3331">
        <v>68.55</v>
      </c>
      <c r="P3331">
        <v>71.489999999999995</v>
      </c>
      <c r="Q3331">
        <v>73.86</v>
      </c>
      <c r="R3331">
        <v>76.989999999999995</v>
      </c>
      <c r="S3331">
        <v>80.14</v>
      </c>
      <c r="T3331">
        <v>83.29</v>
      </c>
      <c r="U3331">
        <v>86.79</v>
      </c>
      <c r="V3331">
        <v>89.96</v>
      </c>
      <c r="W3331">
        <v>93.22</v>
      </c>
      <c r="X3331">
        <v>96.68</v>
      </c>
      <c r="Y3331">
        <v>99.5</v>
      </c>
      <c r="Z3331">
        <v>102.06</v>
      </c>
      <c r="AA3331">
        <v>104.62</v>
      </c>
      <c r="AB3331">
        <v>107.55</v>
      </c>
      <c r="AC3331">
        <v>109.93</v>
      </c>
      <c r="AD3331">
        <v>112.08</v>
      </c>
      <c r="AE3331">
        <v>114.07</v>
      </c>
      <c r="AF3331">
        <v>116.59</v>
      </c>
      <c r="AG3331">
        <v>118.64</v>
      </c>
      <c r="AH3331">
        <v>118.19</v>
      </c>
      <c r="AI3331">
        <v>117.24</v>
      </c>
      <c r="AJ3331">
        <v>117.21</v>
      </c>
      <c r="AK3331">
        <v>116.31</v>
      </c>
    </row>
    <row r="3332" spans="1:37" x14ac:dyDescent="0.3">
      <c r="A3332" s="24" t="str">
        <f t="shared" si="84"/>
        <v>SDGbaseTRAv2_UrbAS_BAUv5C_GVAaltrp-f</v>
      </c>
      <c r="B3332" s="58" t="s">
        <v>221</v>
      </c>
      <c r="C3332" s="59" t="s">
        <v>290</v>
      </c>
      <c r="D3332" s="5" t="s">
        <v>3</v>
      </c>
      <c r="E3332" t="s">
        <v>71</v>
      </c>
      <c r="F3332">
        <v>247.43</v>
      </c>
      <c r="G3332">
        <v>219.04</v>
      </c>
      <c r="H3332">
        <v>225.53</v>
      </c>
      <c r="I3332">
        <v>242.83</v>
      </c>
      <c r="J3332">
        <v>248.81</v>
      </c>
      <c r="K3332">
        <v>251.35</v>
      </c>
      <c r="L3332">
        <v>254.68</v>
      </c>
      <c r="M3332">
        <v>259.45999999999998</v>
      </c>
      <c r="N3332">
        <v>269.77</v>
      </c>
      <c r="O3332">
        <v>279.32</v>
      </c>
      <c r="P3332">
        <v>294.86</v>
      </c>
      <c r="Q3332">
        <v>313.38</v>
      </c>
      <c r="R3332">
        <v>322.47000000000003</v>
      </c>
      <c r="S3332">
        <v>327.18</v>
      </c>
      <c r="T3332">
        <v>333.85</v>
      </c>
      <c r="U3332">
        <v>351.61</v>
      </c>
      <c r="V3332">
        <v>366.6</v>
      </c>
      <c r="W3332">
        <v>373.36</v>
      </c>
      <c r="X3332">
        <v>385.56</v>
      </c>
      <c r="Y3332">
        <v>401.78</v>
      </c>
      <c r="Z3332">
        <v>422.13</v>
      </c>
      <c r="AA3332">
        <v>440.99</v>
      </c>
      <c r="AB3332">
        <v>450.03</v>
      </c>
      <c r="AC3332">
        <v>465.63</v>
      </c>
      <c r="AD3332">
        <v>479.18</v>
      </c>
      <c r="AE3332">
        <v>492.96</v>
      </c>
      <c r="AF3332">
        <v>501.06</v>
      </c>
      <c r="AG3332">
        <v>506.24</v>
      </c>
      <c r="AH3332">
        <v>507.37</v>
      </c>
      <c r="AI3332">
        <v>509.28</v>
      </c>
      <c r="AJ3332">
        <v>513.1</v>
      </c>
      <c r="AK3332">
        <v>515.27</v>
      </c>
    </row>
    <row r="3333" spans="1:37" x14ac:dyDescent="0.3">
      <c r="A3333" s="24" t="str">
        <f t="shared" si="84"/>
        <v>SDGbaseTRAv2_UrbAS_BAUv5C_GVAaotrp-p</v>
      </c>
      <c r="B3333" s="58" t="s">
        <v>221</v>
      </c>
      <c r="C3333" s="59" t="s">
        <v>290</v>
      </c>
      <c r="D3333" s="5" t="s">
        <v>3</v>
      </c>
      <c r="E3333" t="s">
        <v>72</v>
      </c>
      <c r="F3333">
        <v>8.1</v>
      </c>
      <c r="G3333">
        <v>8.59</v>
      </c>
      <c r="H3333">
        <v>9.0500000000000007</v>
      </c>
      <c r="I3333">
        <v>9.69</v>
      </c>
      <c r="J3333">
        <v>10.029999999999999</v>
      </c>
      <c r="K3333">
        <v>10.220000000000001</v>
      </c>
      <c r="L3333">
        <v>10.38</v>
      </c>
      <c r="M3333">
        <v>10.53</v>
      </c>
      <c r="N3333">
        <v>10.67</v>
      </c>
      <c r="O3333">
        <v>10.25</v>
      </c>
      <c r="P3333">
        <v>10.48</v>
      </c>
      <c r="Q3333">
        <v>10.77</v>
      </c>
      <c r="R3333">
        <v>11.15</v>
      </c>
      <c r="S3333">
        <v>11.51</v>
      </c>
      <c r="T3333">
        <v>11.84</v>
      </c>
      <c r="U3333">
        <v>12.16</v>
      </c>
      <c r="V3333">
        <v>12.5</v>
      </c>
      <c r="W3333">
        <v>12.78</v>
      </c>
      <c r="X3333">
        <v>13</v>
      </c>
      <c r="Y3333">
        <v>13.18</v>
      </c>
      <c r="Z3333">
        <v>13.36</v>
      </c>
      <c r="AA3333">
        <v>13.47</v>
      </c>
      <c r="AB3333">
        <v>13.4</v>
      </c>
      <c r="AC3333">
        <v>13.49</v>
      </c>
      <c r="AD3333">
        <v>13.7</v>
      </c>
      <c r="AE3333">
        <v>13.93</v>
      </c>
      <c r="AF3333">
        <v>14.26</v>
      </c>
      <c r="AG3333">
        <v>14.54</v>
      </c>
      <c r="AH3333">
        <v>14.44</v>
      </c>
      <c r="AI3333">
        <v>14.5</v>
      </c>
      <c r="AJ3333">
        <v>14.7</v>
      </c>
      <c r="AK3333">
        <v>14.86</v>
      </c>
    </row>
    <row r="3334" spans="1:37" x14ac:dyDescent="0.3">
      <c r="A3334" s="24" t="str">
        <f t="shared" si="84"/>
        <v>SDGbaseTRAv2_UrbAS_BAUv5C_GVAaotrp-f</v>
      </c>
      <c r="B3334" s="58" t="s">
        <v>221</v>
      </c>
      <c r="C3334" s="59" t="s">
        <v>290</v>
      </c>
      <c r="D3334" s="5" t="s">
        <v>3</v>
      </c>
      <c r="E3334" t="s">
        <v>73</v>
      </c>
      <c r="F3334">
        <v>7.29</v>
      </c>
      <c r="G3334">
        <v>7.02</v>
      </c>
      <c r="H3334">
        <v>7.35</v>
      </c>
      <c r="I3334">
        <v>7.6</v>
      </c>
      <c r="J3334">
        <v>7.72</v>
      </c>
      <c r="K3334">
        <v>7.78</v>
      </c>
      <c r="L3334">
        <v>7.87</v>
      </c>
      <c r="M3334">
        <v>7.99</v>
      </c>
      <c r="N3334">
        <v>8.2100000000000009</v>
      </c>
      <c r="O3334">
        <v>8.25</v>
      </c>
      <c r="P3334">
        <v>8.57</v>
      </c>
      <c r="Q3334">
        <v>8.98</v>
      </c>
      <c r="R3334">
        <v>9.3000000000000007</v>
      </c>
      <c r="S3334">
        <v>9.48</v>
      </c>
      <c r="T3334">
        <v>9.67</v>
      </c>
      <c r="U3334">
        <v>10.09</v>
      </c>
      <c r="V3334">
        <v>10.47</v>
      </c>
      <c r="W3334">
        <v>10.68</v>
      </c>
      <c r="X3334">
        <v>10.89</v>
      </c>
      <c r="Y3334">
        <v>11.21</v>
      </c>
      <c r="Z3334">
        <v>11.63</v>
      </c>
      <c r="AA3334">
        <v>12.02</v>
      </c>
      <c r="AB3334">
        <v>12.13</v>
      </c>
      <c r="AC3334">
        <v>12.44</v>
      </c>
      <c r="AD3334">
        <v>12.76</v>
      </c>
      <c r="AE3334">
        <v>13.09</v>
      </c>
      <c r="AF3334">
        <v>13.32</v>
      </c>
      <c r="AG3334">
        <v>13.47</v>
      </c>
      <c r="AH3334">
        <v>13.34</v>
      </c>
      <c r="AI3334">
        <v>13.31</v>
      </c>
      <c r="AJ3334">
        <v>13.36</v>
      </c>
      <c r="AK3334">
        <v>13.4</v>
      </c>
    </row>
    <row r="3335" spans="1:37" x14ac:dyDescent="0.3">
      <c r="A3335" s="24" t="str">
        <f t="shared" si="84"/>
        <v>SDGbaseTRAv2_UrbAS_BAUv5C_GVAaprtr</v>
      </c>
      <c r="B3335" s="58" t="s">
        <v>221</v>
      </c>
      <c r="C3335" s="59" t="s">
        <v>290</v>
      </c>
      <c r="D3335" s="5" t="s">
        <v>3</v>
      </c>
      <c r="E3335" t="s">
        <v>74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</row>
    <row r="3336" spans="1:37" x14ac:dyDescent="0.3">
      <c r="A3336" s="24" t="str">
        <f t="shared" si="84"/>
        <v>SDGbaseTRAv2_UrbAS_BAUv5C_GVAatrps</v>
      </c>
      <c r="B3336" s="58" t="s">
        <v>221</v>
      </c>
      <c r="C3336" s="59" t="s">
        <v>290</v>
      </c>
      <c r="D3336" s="5" t="s">
        <v>3</v>
      </c>
      <c r="E3336" t="s">
        <v>75</v>
      </c>
      <c r="F3336">
        <v>54.94</v>
      </c>
      <c r="G3336">
        <v>50.35</v>
      </c>
      <c r="H3336">
        <v>51.46</v>
      </c>
      <c r="I3336">
        <v>52.15</v>
      </c>
      <c r="J3336">
        <v>52.75</v>
      </c>
      <c r="K3336">
        <v>53.87</v>
      </c>
      <c r="L3336">
        <v>54.98</v>
      </c>
      <c r="M3336">
        <v>55.76</v>
      </c>
      <c r="N3336">
        <v>56.62</v>
      </c>
      <c r="O3336">
        <v>57.65</v>
      </c>
      <c r="P3336">
        <v>58.64</v>
      </c>
      <c r="Q3336">
        <v>59.37</v>
      </c>
      <c r="R3336">
        <v>60.93</v>
      </c>
      <c r="S3336">
        <v>63.11</v>
      </c>
      <c r="T3336">
        <v>65.150000000000006</v>
      </c>
      <c r="U3336">
        <v>67.34</v>
      </c>
      <c r="V3336">
        <v>69.42</v>
      </c>
      <c r="W3336">
        <v>71.84</v>
      </c>
      <c r="X3336">
        <v>73.819999999999993</v>
      </c>
      <c r="Y3336">
        <v>75.81</v>
      </c>
      <c r="Z3336">
        <v>77.75</v>
      </c>
      <c r="AA3336">
        <v>79.739999999999995</v>
      </c>
      <c r="AB3336">
        <v>84.43</v>
      </c>
      <c r="AC3336">
        <v>88.66</v>
      </c>
      <c r="AD3336">
        <v>92.93</v>
      </c>
      <c r="AE3336">
        <v>97.14</v>
      </c>
      <c r="AF3336">
        <v>101.37</v>
      </c>
      <c r="AG3336">
        <v>104.53</v>
      </c>
      <c r="AH3336">
        <v>105.99</v>
      </c>
      <c r="AI3336">
        <v>107.04</v>
      </c>
      <c r="AJ3336">
        <v>108.09</v>
      </c>
      <c r="AK3336">
        <v>108.95</v>
      </c>
    </row>
    <row r="3337" spans="1:37" x14ac:dyDescent="0.3">
      <c r="A3337" s="24" t="str">
        <f t="shared" si="84"/>
        <v>SDGbaseTRAv2_UrbAS_BAUv5C_GVAacomm</v>
      </c>
      <c r="B3337" s="58" t="s">
        <v>221</v>
      </c>
      <c r="C3337" s="59" t="s">
        <v>290</v>
      </c>
      <c r="D3337" s="5" t="s">
        <v>3</v>
      </c>
      <c r="E3337" t="s">
        <v>76</v>
      </c>
      <c r="F3337">
        <v>84.05</v>
      </c>
      <c r="G3337">
        <v>70.13</v>
      </c>
      <c r="H3337">
        <v>75.16</v>
      </c>
      <c r="I3337">
        <v>77.42</v>
      </c>
      <c r="J3337">
        <v>79.040000000000006</v>
      </c>
      <c r="K3337">
        <v>81.69</v>
      </c>
      <c r="L3337">
        <v>84.18</v>
      </c>
      <c r="M3337">
        <v>86.96</v>
      </c>
      <c r="N3337">
        <v>89.63</v>
      </c>
      <c r="O3337">
        <v>92.67</v>
      </c>
      <c r="P3337">
        <v>95.76</v>
      </c>
      <c r="Q3337">
        <v>98.81</v>
      </c>
      <c r="R3337">
        <v>102.58</v>
      </c>
      <c r="S3337">
        <v>106.52</v>
      </c>
      <c r="T3337">
        <v>110.68</v>
      </c>
      <c r="U3337">
        <v>114.95</v>
      </c>
      <c r="V3337">
        <v>119.58</v>
      </c>
      <c r="W3337">
        <v>124.5</v>
      </c>
      <c r="X3337">
        <v>129.41999999999999</v>
      </c>
      <c r="Y3337">
        <v>134.04</v>
      </c>
      <c r="Z3337">
        <v>138.58000000000001</v>
      </c>
      <c r="AA3337">
        <v>143.1</v>
      </c>
      <c r="AB3337">
        <v>146.30000000000001</v>
      </c>
      <c r="AC3337">
        <v>149.99</v>
      </c>
      <c r="AD3337">
        <v>154.74</v>
      </c>
      <c r="AE3337">
        <v>159.88</v>
      </c>
      <c r="AF3337">
        <v>165.39</v>
      </c>
      <c r="AG3337">
        <v>170.47</v>
      </c>
      <c r="AH3337">
        <v>170.79</v>
      </c>
      <c r="AI3337">
        <v>169.89</v>
      </c>
      <c r="AJ3337">
        <v>169.14</v>
      </c>
      <c r="AK3337">
        <v>168.16</v>
      </c>
    </row>
    <row r="3338" spans="1:37" x14ac:dyDescent="0.3">
      <c r="A3338" s="24" t="str">
        <f t="shared" si="84"/>
        <v>SDGbaseTRAv2_UrbAS_BAUv5C_GVAafsrv</v>
      </c>
      <c r="B3338" s="58" t="s">
        <v>221</v>
      </c>
      <c r="C3338" s="59" t="s">
        <v>290</v>
      </c>
      <c r="D3338" s="5" t="s">
        <v>3</v>
      </c>
      <c r="E3338" t="s">
        <v>77</v>
      </c>
      <c r="F3338">
        <v>413.44</v>
      </c>
      <c r="G3338">
        <v>375.56</v>
      </c>
      <c r="H3338">
        <v>393.64</v>
      </c>
      <c r="I3338">
        <v>400.59</v>
      </c>
      <c r="J3338">
        <v>405.87</v>
      </c>
      <c r="K3338">
        <v>417.05</v>
      </c>
      <c r="L3338">
        <v>429.35</v>
      </c>
      <c r="M3338">
        <v>442.41</v>
      </c>
      <c r="N3338">
        <v>456.05</v>
      </c>
      <c r="O3338">
        <v>471.42</v>
      </c>
      <c r="P3338">
        <v>487.52</v>
      </c>
      <c r="Q3338">
        <v>503.06</v>
      </c>
      <c r="R3338">
        <v>523.25</v>
      </c>
      <c r="S3338">
        <v>543.78</v>
      </c>
      <c r="T3338">
        <v>565.73</v>
      </c>
      <c r="U3338">
        <v>589.89</v>
      </c>
      <c r="V3338">
        <v>613.84</v>
      </c>
      <c r="W3338">
        <v>640.02</v>
      </c>
      <c r="X3338">
        <v>667.71</v>
      </c>
      <c r="Y3338">
        <v>692.96</v>
      </c>
      <c r="Z3338">
        <v>718.41</v>
      </c>
      <c r="AA3338">
        <v>743.86</v>
      </c>
      <c r="AB3338">
        <v>771.68</v>
      </c>
      <c r="AC3338">
        <v>797.47</v>
      </c>
      <c r="AD3338">
        <v>824.51</v>
      </c>
      <c r="AE3338">
        <v>852.94</v>
      </c>
      <c r="AF3338">
        <v>882.6</v>
      </c>
      <c r="AG3338">
        <v>911.55</v>
      </c>
      <c r="AH3338">
        <v>910.72</v>
      </c>
      <c r="AI3338">
        <v>904.15</v>
      </c>
      <c r="AJ3338">
        <v>897.84</v>
      </c>
      <c r="AK3338">
        <v>890.48</v>
      </c>
    </row>
    <row r="3339" spans="1:37" x14ac:dyDescent="0.3">
      <c r="A3339" s="24" t="str">
        <f t="shared" si="84"/>
        <v>SDGbaseTRAv2_UrbAS_BAUv5C_GVAabsrv</v>
      </c>
      <c r="B3339" s="58" t="s">
        <v>221</v>
      </c>
      <c r="C3339" s="59" t="s">
        <v>290</v>
      </c>
      <c r="D3339" s="5" t="s">
        <v>3</v>
      </c>
      <c r="E3339" t="s">
        <v>78</v>
      </c>
      <c r="F3339">
        <v>367.48</v>
      </c>
      <c r="G3339">
        <v>309.51</v>
      </c>
      <c r="H3339">
        <v>327.84</v>
      </c>
      <c r="I3339">
        <v>336.82</v>
      </c>
      <c r="J3339">
        <v>343.76</v>
      </c>
      <c r="K3339">
        <v>354.96</v>
      </c>
      <c r="L3339">
        <v>365.92</v>
      </c>
      <c r="M3339">
        <v>377.43</v>
      </c>
      <c r="N3339">
        <v>389.02</v>
      </c>
      <c r="O3339">
        <v>401.15</v>
      </c>
      <c r="P3339">
        <v>414.77</v>
      </c>
      <c r="Q3339">
        <v>428.32</v>
      </c>
      <c r="R3339">
        <v>445.38</v>
      </c>
      <c r="S3339">
        <v>462.71</v>
      </c>
      <c r="T3339">
        <v>480.97</v>
      </c>
      <c r="U3339">
        <v>500.06</v>
      </c>
      <c r="V3339">
        <v>520.20000000000005</v>
      </c>
      <c r="W3339">
        <v>541.64</v>
      </c>
      <c r="X3339">
        <v>563.09</v>
      </c>
      <c r="Y3339">
        <v>583.09</v>
      </c>
      <c r="Z3339">
        <v>603.16</v>
      </c>
      <c r="AA3339">
        <v>622.91</v>
      </c>
      <c r="AB3339">
        <v>641.29</v>
      </c>
      <c r="AC3339">
        <v>658.63</v>
      </c>
      <c r="AD3339">
        <v>678.46</v>
      </c>
      <c r="AE3339">
        <v>700</v>
      </c>
      <c r="AF3339">
        <v>723.34</v>
      </c>
      <c r="AG3339">
        <v>745.52</v>
      </c>
      <c r="AH3339">
        <v>748.13</v>
      </c>
      <c r="AI3339">
        <v>745.7</v>
      </c>
      <c r="AJ3339">
        <v>742.83</v>
      </c>
      <c r="AK3339">
        <v>738.85</v>
      </c>
    </row>
    <row r="3340" spans="1:37" x14ac:dyDescent="0.3">
      <c r="A3340" s="24" t="str">
        <f t="shared" si="84"/>
        <v>SDGbaseTRAv2_UrbAS_BAUv5C_GVAagsrv</v>
      </c>
      <c r="B3340" s="58" t="s">
        <v>221</v>
      </c>
      <c r="C3340" s="59" t="s">
        <v>290</v>
      </c>
      <c r="D3340" s="5" t="s">
        <v>3</v>
      </c>
      <c r="E3340" t="s">
        <v>79</v>
      </c>
      <c r="F3340">
        <v>789.44</v>
      </c>
      <c r="G3340">
        <v>748.88</v>
      </c>
      <c r="H3340">
        <v>774.49</v>
      </c>
      <c r="I3340">
        <v>791.52</v>
      </c>
      <c r="J3340">
        <v>806.12</v>
      </c>
      <c r="K3340">
        <v>824.08</v>
      </c>
      <c r="L3340">
        <v>845.33</v>
      </c>
      <c r="M3340">
        <v>867.46</v>
      </c>
      <c r="N3340">
        <v>891.14</v>
      </c>
      <c r="O3340">
        <v>916.69</v>
      </c>
      <c r="P3340">
        <v>945.1</v>
      </c>
      <c r="Q3340">
        <v>972.89</v>
      </c>
      <c r="R3340">
        <v>1000.48</v>
      </c>
      <c r="S3340">
        <v>1027.97</v>
      </c>
      <c r="T3340">
        <v>1056.03</v>
      </c>
      <c r="U3340">
        <v>1085.9100000000001</v>
      </c>
      <c r="V3340">
        <v>1116.94</v>
      </c>
      <c r="W3340">
        <v>1148.28</v>
      </c>
      <c r="X3340">
        <v>1178.9100000000001</v>
      </c>
      <c r="Y3340">
        <v>1206.9100000000001</v>
      </c>
      <c r="Z3340">
        <v>1235.47</v>
      </c>
      <c r="AA3340">
        <v>1264.74</v>
      </c>
      <c r="AB3340">
        <v>1289.57</v>
      </c>
      <c r="AC3340">
        <v>1316.64</v>
      </c>
      <c r="AD3340">
        <v>1349.18</v>
      </c>
      <c r="AE3340">
        <v>1383.91</v>
      </c>
      <c r="AF3340">
        <v>1420.18</v>
      </c>
      <c r="AG3340">
        <v>1453.04</v>
      </c>
      <c r="AH3340">
        <v>1454.13</v>
      </c>
      <c r="AI3340">
        <v>1459.55</v>
      </c>
      <c r="AJ3340">
        <v>1474.29</v>
      </c>
      <c r="AK3340">
        <v>1492.1</v>
      </c>
    </row>
    <row r="3341" spans="1:37" x14ac:dyDescent="0.3">
      <c r="A3341" s="24" t="str">
        <f t="shared" si="84"/>
        <v>SDGbaseTRAv2_UrbAS_BAUv5C_GVAaosrv</v>
      </c>
      <c r="B3341" s="58" t="s">
        <v>221</v>
      </c>
      <c r="C3341" s="59" t="s">
        <v>290</v>
      </c>
      <c r="D3341" s="5" t="s">
        <v>3</v>
      </c>
      <c r="E3341" t="s">
        <v>80</v>
      </c>
      <c r="F3341">
        <v>475.08</v>
      </c>
      <c r="G3341">
        <v>490.24</v>
      </c>
      <c r="H3341">
        <v>500.98</v>
      </c>
      <c r="I3341">
        <v>504.93</v>
      </c>
      <c r="J3341">
        <v>510.03</v>
      </c>
      <c r="K3341">
        <v>520.5</v>
      </c>
      <c r="L3341">
        <v>532.62</v>
      </c>
      <c r="M3341">
        <v>546.91</v>
      </c>
      <c r="N3341">
        <v>562.54</v>
      </c>
      <c r="O3341">
        <v>579.96</v>
      </c>
      <c r="P3341">
        <v>599.29999999999995</v>
      </c>
      <c r="Q3341">
        <v>618.55999999999995</v>
      </c>
      <c r="R3341">
        <v>642.71</v>
      </c>
      <c r="S3341">
        <v>667.1</v>
      </c>
      <c r="T3341">
        <v>692.9</v>
      </c>
      <c r="U3341">
        <v>720.94</v>
      </c>
      <c r="V3341">
        <v>749.74</v>
      </c>
      <c r="W3341">
        <v>780.24</v>
      </c>
      <c r="X3341">
        <v>811.78</v>
      </c>
      <c r="Y3341">
        <v>841.28</v>
      </c>
      <c r="Z3341">
        <v>870.81</v>
      </c>
      <c r="AA3341">
        <v>900.03</v>
      </c>
      <c r="AB3341">
        <v>927.72</v>
      </c>
      <c r="AC3341">
        <v>954.38</v>
      </c>
      <c r="AD3341">
        <v>983.53</v>
      </c>
      <c r="AE3341">
        <v>1014.64</v>
      </c>
      <c r="AF3341">
        <v>1047.07</v>
      </c>
      <c r="AG3341">
        <v>1078.27</v>
      </c>
      <c r="AH3341">
        <v>1081.01</v>
      </c>
      <c r="AI3341">
        <v>1076.97</v>
      </c>
      <c r="AJ3341">
        <v>1071.47</v>
      </c>
      <c r="AK3341">
        <v>1063.8699999999999</v>
      </c>
    </row>
    <row r="3342" spans="1:37" x14ac:dyDescent="0.3">
      <c r="A3342" s="24" t="str">
        <f t="shared" si="84"/>
        <v>SDGbaseTRAv2_UrbAS_BAUv5C_GVAtotal</v>
      </c>
      <c r="B3342" s="58" t="s">
        <v>221</v>
      </c>
      <c r="C3342" s="59" t="s">
        <v>290</v>
      </c>
      <c r="D3342" s="5" t="s">
        <v>3</v>
      </c>
      <c r="E3342" t="s">
        <v>1</v>
      </c>
      <c r="F3342">
        <v>4444.87</v>
      </c>
      <c r="G3342">
        <v>4194.7700000000004</v>
      </c>
      <c r="H3342">
        <v>4327.57</v>
      </c>
      <c r="I3342">
        <v>4423.83</v>
      </c>
      <c r="J3342">
        <v>4505.7</v>
      </c>
      <c r="K3342">
        <v>4598.84</v>
      </c>
      <c r="L3342">
        <v>4706.24</v>
      </c>
      <c r="M3342">
        <v>4816.75</v>
      </c>
      <c r="N3342">
        <v>4938.87</v>
      </c>
      <c r="O3342">
        <v>5081.53</v>
      </c>
      <c r="P3342">
        <v>5233.71</v>
      </c>
      <c r="Q3342">
        <v>5383.64</v>
      </c>
      <c r="R3342">
        <v>5556.79</v>
      </c>
      <c r="S3342">
        <v>5732.14</v>
      </c>
      <c r="T3342">
        <v>5915.7</v>
      </c>
      <c r="U3342">
        <v>6123.87</v>
      </c>
      <c r="V3342">
        <v>6327.35</v>
      </c>
      <c r="W3342">
        <v>6537.18</v>
      </c>
      <c r="X3342">
        <v>6755.33</v>
      </c>
      <c r="Y3342">
        <v>6960.39</v>
      </c>
      <c r="Z3342">
        <v>7176.95</v>
      </c>
      <c r="AA3342">
        <v>7388.47</v>
      </c>
      <c r="AB3342">
        <v>7618.61</v>
      </c>
      <c r="AC3342">
        <v>7836.59</v>
      </c>
      <c r="AD3342">
        <v>8059.85</v>
      </c>
      <c r="AE3342">
        <v>8292.15</v>
      </c>
      <c r="AF3342">
        <v>8532.57</v>
      </c>
      <c r="AG3342">
        <v>8768.7999999999993</v>
      </c>
      <c r="AH3342">
        <v>8812.36</v>
      </c>
      <c r="AI3342">
        <v>8830.2199999999993</v>
      </c>
      <c r="AJ3342">
        <v>8850.3799999999992</v>
      </c>
      <c r="AK3342">
        <v>8857.06</v>
      </c>
    </row>
    <row r="3343" spans="1:37" x14ac:dyDescent="0.3">
      <c r="A3343" s="24" t="str">
        <f t="shared" si="84"/>
        <v>SDGbaseTRAv2_UrbAS_BAUv5GOVSHRXtotal</v>
      </c>
      <c r="B3343" s="58" t="s">
        <v>221</v>
      </c>
      <c r="C3343" s="59" t="s">
        <v>290</v>
      </c>
      <c r="D3343" s="5" t="s">
        <v>191</v>
      </c>
      <c r="E3343" t="s">
        <v>1</v>
      </c>
      <c r="F3343">
        <v>0.21</v>
      </c>
      <c r="G3343">
        <v>0.21</v>
      </c>
      <c r="H3343">
        <v>0.21</v>
      </c>
      <c r="I3343">
        <v>0.22</v>
      </c>
      <c r="J3343">
        <v>0.22</v>
      </c>
      <c r="K3343">
        <v>0.22</v>
      </c>
      <c r="L3343">
        <v>0.22</v>
      </c>
      <c r="M3343">
        <v>0.22</v>
      </c>
      <c r="N3343">
        <v>0.22</v>
      </c>
      <c r="O3343">
        <v>0.22</v>
      </c>
      <c r="P3343">
        <v>0.22</v>
      </c>
      <c r="Q3343">
        <v>0.22</v>
      </c>
      <c r="R3343">
        <v>0.22</v>
      </c>
      <c r="S3343">
        <v>0.22</v>
      </c>
      <c r="T3343">
        <v>0.22</v>
      </c>
      <c r="U3343">
        <v>0.22</v>
      </c>
      <c r="V3343">
        <v>0.21</v>
      </c>
      <c r="W3343">
        <v>0.21</v>
      </c>
      <c r="X3343">
        <v>0.21</v>
      </c>
      <c r="Y3343">
        <v>0.21</v>
      </c>
      <c r="Z3343">
        <v>0.21</v>
      </c>
      <c r="AA3343">
        <v>0.21</v>
      </c>
      <c r="AB3343">
        <v>0.2</v>
      </c>
      <c r="AC3343">
        <v>0.2</v>
      </c>
      <c r="AD3343">
        <v>0.2</v>
      </c>
      <c r="AE3343">
        <v>0.2</v>
      </c>
      <c r="AF3343">
        <v>0.2</v>
      </c>
      <c r="AG3343">
        <v>0.2</v>
      </c>
      <c r="AH3343">
        <v>0.2</v>
      </c>
      <c r="AI3343">
        <v>0.2</v>
      </c>
      <c r="AJ3343">
        <v>0.2</v>
      </c>
      <c r="AK3343">
        <v>0.21</v>
      </c>
    </row>
    <row r="3344" spans="1:37" x14ac:dyDescent="0.3">
      <c r="A3344" s="24" t="str">
        <f t="shared" si="84"/>
        <v>SDGbaseTRAv2_UrbAS_BAUv5INVSHRXtotal</v>
      </c>
      <c r="B3344" s="58" t="s">
        <v>221</v>
      </c>
      <c r="C3344" s="59" t="s">
        <v>290</v>
      </c>
      <c r="D3344" s="5" t="s">
        <v>189</v>
      </c>
      <c r="E3344" t="s">
        <v>1</v>
      </c>
      <c r="F3344">
        <v>0.18</v>
      </c>
      <c r="G3344">
        <v>0.18</v>
      </c>
      <c r="H3344">
        <v>0.18</v>
      </c>
      <c r="I3344">
        <v>0.18</v>
      </c>
      <c r="J3344">
        <v>0.18</v>
      </c>
      <c r="K3344">
        <v>0.18</v>
      </c>
      <c r="L3344">
        <v>0.18</v>
      </c>
      <c r="M3344">
        <v>0.18</v>
      </c>
      <c r="N3344">
        <v>0.18</v>
      </c>
      <c r="O3344">
        <v>0.18</v>
      </c>
      <c r="P3344">
        <v>0.18</v>
      </c>
      <c r="Q3344">
        <v>0.18</v>
      </c>
      <c r="R3344">
        <v>0.18</v>
      </c>
      <c r="S3344">
        <v>0.18</v>
      </c>
      <c r="T3344">
        <v>0.18</v>
      </c>
      <c r="U3344">
        <v>0.18</v>
      </c>
      <c r="V3344">
        <v>0.18</v>
      </c>
      <c r="W3344">
        <v>0.18</v>
      </c>
      <c r="X3344">
        <v>0.18</v>
      </c>
      <c r="Y3344">
        <v>0.18</v>
      </c>
      <c r="Z3344">
        <v>0.18</v>
      </c>
      <c r="AA3344">
        <v>0.18</v>
      </c>
      <c r="AB3344">
        <v>0.18</v>
      </c>
      <c r="AC3344">
        <v>0.18</v>
      </c>
      <c r="AD3344">
        <v>0.18</v>
      </c>
      <c r="AE3344">
        <v>0.18</v>
      </c>
      <c r="AF3344">
        <v>0.18</v>
      </c>
      <c r="AG3344">
        <v>0.18</v>
      </c>
      <c r="AH3344">
        <v>0.18</v>
      </c>
      <c r="AI3344">
        <v>0.18</v>
      </c>
      <c r="AJ3344">
        <v>0.18</v>
      </c>
      <c r="AK3344">
        <v>0.18</v>
      </c>
    </row>
    <row r="3345" spans="1:37" x14ac:dyDescent="0.3">
      <c r="A3345" s="24" t="str">
        <f t="shared" si="84"/>
        <v>SDGbaseTRAv2_UrbAS_BAUv5C_QFSlabtotal</v>
      </c>
      <c r="B3345" s="58" t="s">
        <v>221</v>
      </c>
      <c r="C3345" s="59" t="s">
        <v>290</v>
      </c>
      <c r="D3345" s="5" t="s">
        <v>206</v>
      </c>
      <c r="E3345" t="s">
        <v>1</v>
      </c>
      <c r="F3345">
        <v>16418.580000000002</v>
      </c>
      <c r="G3345">
        <v>15183.29</v>
      </c>
      <c r="H3345">
        <v>15747.38</v>
      </c>
      <c r="I3345">
        <v>16250.41</v>
      </c>
      <c r="J3345">
        <v>16698.88</v>
      </c>
      <c r="K3345">
        <v>17118.54</v>
      </c>
      <c r="L3345">
        <v>17540.47</v>
      </c>
      <c r="M3345">
        <v>17973.580000000002</v>
      </c>
      <c r="N3345">
        <v>18424.919999999998</v>
      </c>
      <c r="O3345">
        <v>18881.02</v>
      </c>
      <c r="P3345">
        <v>19382.669999999998</v>
      </c>
      <c r="Q3345">
        <v>19906.939999999999</v>
      </c>
      <c r="R3345">
        <v>20469.990000000002</v>
      </c>
      <c r="S3345">
        <v>21063.96</v>
      </c>
      <c r="T3345">
        <v>21688.73</v>
      </c>
      <c r="U3345">
        <v>22362.06</v>
      </c>
      <c r="V3345">
        <v>23071.53</v>
      </c>
      <c r="W3345">
        <v>23810.39</v>
      </c>
      <c r="X3345">
        <v>24579.86</v>
      </c>
      <c r="Y3345">
        <v>25344.33</v>
      </c>
      <c r="Z3345">
        <v>26106.6</v>
      </c>
      <c r="AA3345">
        <v>26872.3</v>
      </c>
      <c r="AB3345">
        <v>27640.78</v>
      </c>
      <c r="AC3345">
        <v>28405.27</v>
      </c>
      <c r="AD3345">
        <v>29188.99</v>
      </c>
      <c r="AE3345">
        <v>30000.69</v>
      </c>
      <c r="AF3345">
        <v>30844.25</v>
      </c>
      <c r="AG3345">
        <v>31685.63</v>
      </c>
      <c r="AH3345">
        <v>32245.81</v>
      </c>
      <c r="AI3345">
        <v>32583.09</v>
      </c>
      <c r="AJ3345">
        <v>32791.65</v>
      </c>
      <c r="AK3345">
        <v>32905.4</v>
      </c>
    </row>
    <row r="3346" spans="1:37" x14ac:dyDescent="0.3">
      <c r="A3346" s="24" t="str">
        <f t="shared" si="84"/>
        <v>SDGbaseTRAv2_UrbAS_BAUv5C_PubDeftotal</v>
      </c>
      <c r="B3346" s="58" t="s">
        <v>221</v>
      </c>
      <c r="C3346" s="59" t="s">
        <v>290</v>
      </c>
      <c r="D3346" s="5" t="s">
        <v>99</v>
      </c>
      <c r="E3346" t="s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</row>
    <row r="3347" spans="1:37" x14ac:dyDescent="0.3">
      <c r="A3347" s="24" t="str">
        <f t="shared" si="84"/>
        <v>SDGbaseTRAv2_UrbAS_BAUv5YIXent-n</v>
      </c>
      <c r="B3347" s="58" t="s">
        <v>221</v>
      </c>
      <c r="C3347" s="59" t="s">
        <v>290</v>
      </c>
      <c r="D3347" s="5" t="s">
        <v>95</v>
      </c>
      <c r="E3347" t="s">
        <v>82</v>
      </c>
      <c r="F3347">
        <v>1681.68</v>
      </c>
      <c r="G3347">
        <v>1548.67</v>
      </c>
      <c r="H3347">
        <v>1604.99</v>
      </c>
      <c r="I3347">
        <v>1636.35</v>
      </c>
      <c r="J3347">
        <v>1659.97</v>
      </c>
      <c r="K3347">
        <v>1691.49</v>
      </c>
      <c r="L3347">
        <v>1725.62</v>
      </c>
      <c r="M3347">
        <v>1760.85</v>
      </c>
      <c r="N3347">
        <v>1802.33</v>
      </c>
      <c r="O3347">
        <v>1856.93</v>
      </c>
      <c r="P3347">
        <v>1908.67</v>
      </c>
      <c r="Q3347">
        <v>1958.59</v>
      </c>
      <c r="R3347">
        <v>2017.95</v>
      </c>
      <c r="S3347">
        <v>2077.8200000000002</v>
      </c>
      <c r="T3347">
        <v>2140.9499999999998</v>
      </c>
      <c r="U3347">
        <v>2214.1</v>
      </c>
      <c r="V3347">
        <v>2285.7600000000002</v>
      </c>
      <c r="W3347">
        <v>2358.37</v>
      </c>
      <c r="X3347">
        <v>2431.7199999999998</v>
      </c>
      <c r="Y3347">
        <v>2503.1799999999998</v>
      </c>
      <c r="Z3347">
        <v>2583.08</v>
      </c>
      <c r="AA3347">
        <v>2657.41</v>
      </c>
      <c r="AB3347">
        <v>2751.52</v>
      </c>
      <c r="AC3347">
        <v>2834.8</v>
      </c>
      <c r="AD3347">
        <v>2912.7</v>
      </c>
      <c r="AE3347">
        <v>2992.36</v>
      </c>
      <c r="AF3347">
        <v>3073.82</v>
      </c>
      <c r="AG3347">
        <v>3143.25</v>
      </c>
      <c r="AH3347">
        <v>3166.66</v>
      </c>
      <c r="AI3347">
        <v>3173.65</v>
      </c>
      <c r="AJ3347">
        <v>3169.93</v>
      </c>
      <c r="AK3347">
        <v>3157.41</v>
      </c>
    </row>
    <row r="3348" spans="1:37" x14ac:dyDescent="0.3">
      <c r="A3348" s="24" t="str">
        <f t="shared" si="84"/>
        <v>SDGbaseTRAv2_UrbAS_BAUv5YIXent-e</v>
      </c>
      <c r="B3348" s="58" t="s">
        <v>221</v>
      </c>
      <c r="C3348" s="59" t="s">
        <v>290</v>
      </c>
      <c r="D3348" s="5" t="s">
        <v>95</v>
      </c>
      <c r="E3348" t="s">
        <v>83</v>
      </c>
      <c r="F3348">
        <v>67.67</v>
      </c>
      <c r="G3348">
        <v>74.709999999999994</v>
      </c>
      <c r="H3348">
        <v>62.12</v>
      </c>
      <c r="I3348">
        <v>63.28</v>
      </c>
      <c r="J3348">
        <v>65.87</v>
      </c>
      <c r="K3348">
        <v>69.73</v>
      </c>
      <c r="L3348">
        <v>73.459999999999994</v>
      </c>
      <c r="M3348">
        <v>72.930000000000007</v>
      </c>
      <c r="N3348">
        <v>70.819999999999993</v>
      </c>
      <c r="O3348">
        <v>69.45</v>
      </c>
      <c r="P3348">
        <v>71.290000000000006</v>
      </c>
      <c r="Q3348">
        <v>75.19</v>
      </c>
      <c r="R3348">
        <v>82.27</v>
      </c>
      <c r="S3348">
        <v>87.4</v>
      </c>
      <c r="T3348">
        <v>92.67</v>
      </c>
      <c r="U3348">
        <v>97.68</v>
      </c>
      <c r="V3348">
        <v>98.24</v>
      </c>
      <c r="W3348">
        <v>102.67</v>
      </c>
      <c r="X3348">
        <v>112.88</v>
      </c>
      <c r="Y3348">
        <v>122.47</v>
      </c>
      <c r="Z3348">
        <v>132.91999999999999</v>
      </c>
      <c r="AA3348">
        <v>143.31</v>
      </c>
      <c r="AB3348">
        <v>150.5</v>
      </c>
      <c r="AC3348">
        <v>159.84</v>
      </c>
      <c r="AD3348">
        <v>169.96</v>
      </c>
      <c r="AE3348">
        <v>179.74</v>
      </c>
      <c r="AF3348">
        <v>189.55</v>
      </c>
      <c r="AG3348">
        <v>228.06</v>
      </c>
      <c r="AH3348">
        <v>263.20999999999998</v>
      </c>
      <c r="AI3348">
        <v>306.07</v>
      </c>
      <c r="AJ3348">
        <v>349.11</v>
      </c>
      <c r="AK3348">
        <v>388.69</v>
      </c>
    </row>
    <row r="3349" spans="1:37" x14ac:dyDescent="0.3">
      <c r="A3349" s="24" t="str">
        <f t="shared" si="84"/>
        <v>SDGbaseTRAv2_UrbAS_BAUv5YIXhhd-0</v>
      </c>
      <c r="B3349" s="58" t="s">
        <v>221</v>
      </c>
      <c r="C3349" s="59" t="s">
        <v>290</v>
      </c>
      <c r="D3349" s="5" t="s">
        <v>95</v>
      </c>
      <c r="E3349" t="s">
        <v>84</v>
      </c>
      <c r="F3349">
        <v>80.83</v>
      </c>
      <c r="G3349">
        <v>80.209999999999994</v>
      </c>
      <c r="H3349">
        <v>78.569999999999993</v>
      </c>
      <c r="I3349">
        <v>80.94</v>
      </c>
      <c r="J3349">
        <v>82.91</v>
      </c>
      <c r="K3349">
        <v>84.72</v>
      </c>
      <c r="L3349">
        <v>86.88</v>
      </c>
      <c r="M3349">
        <v>89.26</v>
      </c>
      <c r="N3349">
        <v>91.76</v>
      </c>
      <c r="O3349">
        <v>94.6</v>
      </c>
      <c r="P3349">
        <v>97.7</v>
      </c>
      <c r="Q3349">
        <v>100.88</v>
      </c>
      <c r="R3349">
        <v>104.22</v>
      </c>
      <c r="S3349">
        <v>107.94</v>
      </c>
      <c r="T3349">
        <v>111.78</v>
      </c>
      <c r="U3349">
        <v>115.95</v>
      </c>
      <c r="V3349">
        <v>120.46</v>
      </c>
      <c r="W3349">
        <v>124.95</v>
      </c>
      <c r="X3349">
        <v>129.61000000000001</v>
      </c>
      <c r="Y3349">
        <v>134.31</v>
      </c>
      <c r="Z3349">
        <v>138.9</v>
      </c>
      <c r="AA3349">
        <v>143.68</v>
      </c>
      <c r="AB3349">
        <v>148.57</v>
      </c>
      <c r="AC3349">
        <v>153.71</v>
      </c>
      <c r="AD3349">
        <v>158.76</v>
      </c>
      <c r="AE3349">
        <v>163.94</v>
      </c>
      <c r="AF3349">
        <v>169.34</v>
      </c>
      <c r="AG3349">
        <v>174.72</v>
      </c>
      <c r="AH3349">
        <v>178.43</v>
      </c>
      <c r="AI3349">
        <v>179.3</v>
      </c>
      <c r="AJ3349">
        <v>179.86</v>
      </c>
      <c r="AK3349">
        <v>180.3</v>
      </c>
    </row>
    <row r="3350" spans="1:37" x14ac:dyDescent="0.3">
      <c r="A3350" s="24" t="str">
        <f t="shared" si="84"/>
        <v>SDGbaseTRAv2_UrbAS_BAUv5YIXhhd-1</v>
      </c>
      <c r="B3350" s="58" t="s">
        <v>221</v>
      </c>
      <c r="C3350" s="59" t="s">
        <v>290</v>
      </c>
      <c r="D3350" s="5" t="s">
        <v>95</v>
      </c>
      <c r="E3350" t="s">
        <v>85</v>
      </c>
      <c r="F3350">
        <v>111.12</v>
      </c>
      <c r="G3350">
        <v>109.88</v>
      </c>
      <c r="H3350">
        <v>108.09</v>
      </c>
      <c r="I3350">
        <v>111.27</v>
      </c>
      <c r="J3350">
        <v>113.91</v>
      </c>
      <c r="K3350">
        <v>116.39</v>
      </c>
      <c r="L3350">
        <v>119.33</v>
      </c>
      <c r="M3350">
        <v>122.56</v>
      </c>
      <c r="N3350">
        <v>125.98</v>
      </c>
      <c r="O3350">
        <v>129.85</v>
      </c>
      <c r="P3350">
        <v>134.08000000000001</v>
      </c>
      <c r="Q3350">
        <v>138.4</v>
      </c>
      <c r="R3350">
        <v>142.97</v>
      </c>
      <c r="S3350">
        <v>148.03</v>
      </c>
      <c r="T3350">
        <v>153.25</v>
      </c>
      <c r="U3350">
        <v>158.94999999999999</v>
      </c>
      <c r="V3350">
        <v>165.08</v>
      </c>
      <c r="W3350">
        <v>171.18</v>
      </c>
      <c r="X3350">
        <v>177.5</v>
      </c>
      <c r="Y3350">
        <v>183.85</v>
      </c>
      <c r="Z3350">
        <v>190.07</v>
      </c>
      <c r="AA3350">
        <v>196.53</v>
      </c>
      <c r="AB3350">
        <v>203.17</v>
      </c>
      <c r="AC3350">
        <v>210.1</v>
      </c>
      <c r="AD3350">
        <v>216.92</v>
      </c>
      <c r="AE3350">
        <v>223.94</v>
      </c>
      <c r="AF3350">
        <v>231.24</v>
      </c>
      <c r="AG3350">
        <v>238.46</v>
      </c>
      <c r="AH3350">
        <v>243.13</v>
      </c>
      <c r="AI3350">
        <v>244.16</v>
      </c>
      <c r="AJ3350">
        <v>244.8</v>
      </c>
      <c r="AK3350">
        <v>245.27</v>
      </c>
    </row>
    <row r="3351" spans="1:37" x14ac:dyDescent="0.3">
      <c r="A3351" s="24" t="str">
        <f t="shared" si="84"/>
        <v>SDGbaseTRAv2_UrbAS_BAUv5YIXhhd-2</v>
      </c>
      <c r="B3351" s="58" t="s">
        <v>221</v>
      </c>
      <c r="C3351" s="59" t="s">
        <v>290</v>
      </c>
      <c r="D3351" s="5" t="s">
        <v>95</v>
      </c>
      <c r="E3351" t="s">
        <v>86</v>
      </c>
      <c r="F3351">
        <v>130.16999999999999</v>
      </c>
      <c r="G3351">
        <v>128.19</v>
      </c>
      <c r="H3351">
        <v>126.55</v>
      </c>
      <c r="I3351">
        <v>130.18</v>
      </c>
      <c r="J3351">
        <v>133.16999999999999</v>
      </c>
      <c r="K3351">
        <v>136.05000000000001</v>
      </c>
      <c r="L3351">
        <v>139.46</v>
      </c>
      <c r="M3351">
        <v>143.21</v>
      </c>
      <c r="N3351">
        <v>147.19999999999999</v>
      </c>
      <c r="O3351">
        <v>151.66</v>
      </c>
      <c r="P3351">
        <v>156.56</v>
      </c>
      <c r="Q3351">
        <v>161.54</v>
      </c>
      <c r="R3351">
        <v>166.87</v>
      </c>
      <c r="S3351">
        <v>172.74</v>
      </c>
      <c r="T3351">
        <v>178.8</v>
      </c>
      <c r="U3351">
        <v>185.44</v>
      </c>
      <c r="V3351">
        <v>192.56</v>
      </c>
      <c r="W3351">
        <v>199.64</v>
      </c>
      <c r="X3351">
        <v>206.95</v>
      </c>
      <c r="Y3351">
        <v>214.26</v>
      </c>
      <c r="Z3351">
        <v>221.46</v>
      </c>
      <c r="AA3351">
        <v>228.9</v>
      </c>
      <c r="AB3351">
        <v>236.56</v>
      </c>
      <c r="AC3351">
        <v>244.52</v>
      </c>
      <c r="AD3351">
        <v>252.39</v>
      </c>
      <c r="AE3351">
        <v>260.5</v>
      </c>
      <c r="AF3351">
        <v>268.94</v>
      </c>
      <c r="AG3351">
        <v>277.19</v>
      </c>
      <c r="AH3351">
        <v>282.18</v>
      </c>
      <c r="AI3351">
        <v>283.14999999999998</v>
      </c>
      <c r="AJ3351">
        <v>283.70999999999998</v>
      </c>
      <c r="AK3351">
        <v>284.05</v>
      </c>
    </row>
    <row r="3352" spans="1:37" x14ac:dyDescent="0.3">
      <c r="A3352" s="24" t="str">
        <f t="shared" si="84"/>
        <v>SDGbaseTRAv2_UrbAS_BAUv5YIXhhd-3</v>
      </c>
      <c r="B3352" s="58" t="s">
        <v>221</v>
      </c>
      <c r="C3352" s="59" t="s">
        <v>290</v>
      </c>
      <c r="D3352" s="5" t="s">
        <v>95</v>
      </c>
      <c r="E3352" t="s">
        <v>87</v>
      </c>
      <c r="F3352">
        <v>160.16</v>
      </c>
      <c r="G3352">
        <v>157.06</v>
      </c>
      <c r="H3352">
        <v>156.01</v>
      </c>
      <c r="I3352">
        <v>160.28</v>
      </c>
      <c r="J3352">
        <v>163.84</v>
      </c>
      <c r="K3352">
        <v>167.33</v>
      </c>
      <c r="L3352">
        <v>171.47</v>
      </c>
      <c r="M3352">
        <v>176.02</v>
      </c>
      <c r="N3352">
        <v>180.88</v>
      </c>
      <c r="O3352">
        <v>186.32</v>
      </c>
      <c r="P3352">
        <v>192.27</v>
      </c>
      <c r="Q3352">
        <v>198.29</v>
      </c>
      <c r="R3352">
        <v>204.8</v>
      </c>
      <c r="S3352">
        <v>211.89</v>
      </c>
      <c r="T3352">
        <v>219.24</v>
      </c>
      <c r="U3352">
        <v>227.33</v>
      </c>
      <c r="V3352">
        <v>235.94</v>
      </c>
      <c r="W3352">
        <v>244.52</v>
      </c>
      <c r="X3352">
        <v>253.34</v>
      </c>
      <c r="Y3352">
        <v>262.08999999999997</v>
      </c>
      <c r="Z3352">
        <v>270.76</v>
      </c>
      <c r="AA3352">
        <v>279.68</v>
      </c>
      <c r="AB3352">
        <v>288.91000000000003</v>
      </c>
      <c r="AC3352">
        <v>298.41000000000003</v>
      </c>
      <c r="AD3352">
        <v>307.86</v>
      </c>
      <c r="AE3352">
        <v>317.62</v>
      </c>
      <c r="AF3352">
        <v>327.77</v>
      </c>
      <c r="AG3352">
        <v>337.56</v>
      </c>
      <c r="AH3352">
        <v>342.77</v>
      </c>
      <c r="AI3352">
        <v>343.59</v>
      </c>
      <c r="AJ3352">
        <v>344.01</v>
      </c>
      <c r="AK3352">
        <v>344.17</v>
      </c>
    </row>
    <row r="3353" spans="1:37" x14ac:dyDescent="0.3">
      <c r="A3353" s="24" t="str">
        <f t="shared" si="84"/>
        <v>SDGbaseTRAv2_UrbAS_BAUv5YIXhhd-4</v>
      </c>
      <c r="B3353" s="58" t="s">
        <v>221</v>
      </c>
      <c r="C3353" s="59" t="s">
        <v>290</v>
      </c>
      <c r="D3353" s="5" t="s">
        <v>95</v>
      </c>
      <c r="E3353" t="s">
        <v>88</v>
      </c>
      <c r="F3353">
        <v>173.02</v>
      </c>
      <c r="G3353">
        <v>168.81</v>
      </c>
      <c r="H3353">
        <v>168.9</v>
      </c>
      <c r="I3353">
        <v>173.3</v>
      </c>
      <c r="J3353">
        <v>176.98</v>
      </c>
      <c r="K3353">
        <v>180.69</v>
      </c>
      <c r="L3353">
        <v>185.11</v>
      </c>
      <c r="M3353">
        <v>189.94</v>
      </c>
      <c r="N3353">
        <v>195.13</v>
      </c>
      <c r="O3353">
        <v>200.94</v>
      </c>
      <c r="P3353">
        <v>207.28</v>
      </c>
      <c r="Q3353">
        <v>213.64</v>
      </c>
      <c r="R3353">
        <v>220.61</v>
      </c>
      <c r="S3353">
        <v>228.13</v>
      </c>
      <c r="T3353">
        <v>235.93</v>
      </c>
      <c r="U3353">
        <v>244.58</v>
      </c>
      <c r="V3353">
        <v>253.69</v>
      </c>
      <c r="W3353">
        <v>262.77999999999997</v>
      </c>
      <c r="X3353">
        <v>272.08999999999997</v>
      </c>
      <c r="Y3353">
        <v>281.24</v>
      </c>
      <c r="Z3353">
        <v>290.37</v>
      </c>
      <c r="AA3353">
        <v>299.7</v>
      </c>
      <c r="AB3353">
        <v>309.44</v>
      </c>
      <c r="AC3353">
        <v>319.32</v>
      </c>
      <c r="AD3353">
        <v>329.23</v>
      </c>
      <c r="AE3353">
        <v>339.49</v>
      </c>
      <c r="AF3353">
        <v>350.16</v>
      </c>
      <c r="AG3353">
        <v>360.28</v>
      </c>
      <c r="AH3353">
        <v>364.71</v>
      </c>
      <c r="AI3353">
        <v>365.09</v>
      </c>
      <c r="AJ3353">
        <v>365.21</v>
      </c>
      <c r="AK3353">
        <v>365.02</v>
      </c>
    </row>
    <row r="3354" spans="1:37" x14ac:dyDescent="0.3">
      <c r="A3354" s="24" t="str">
        <f t="shared" si="84"/>
        <v>SDGbaseTRAv2_UrbAS_BAUv5YIXhhd-5</v>
      </c>
      <c r="B3354" s="58" t="s">
        <v>221</v>
      </c>
      <c r="C3354" s="59" t="s">
        <v>290</v>
      </c>
      <c r="D3354" s="5" t="s">
        <v>95</v>
      </c>
      <c r="E3354" t="s">
        <v>89</v>
      </c>
      <c r="F3354">
        <v>238.85</v>
      </c>
      <c r="G3354">
        <v>231.64</v>
      </c>
      <c r="H3354">
        <v>234.08</v>
      </c>
      <c r="I3354">
        <v>239.75</v>
      </c>
      <c r="J3354">
        <v>244.51</v>
      </c>
      <c r="K3354">
        <v>249.53</v>
      </c>
      <c r="L3354">
        <v>255.53</v>
      </c>
      <c r="M3354">
        <v>262.06</v>
      </c>
      <c r="N3354">
        <v>269.13</v>
      </c>
      <c r="O3354">
        <v>276.97000000000003</v>
      </c>
      <c r="P3354">
        <v>285.55</v>
      </c>
      <c r="Q3354">
        <v>294.06</v>
      </c>
      <c r="R3354">
        <v>303.58999999999997</v>
      </c>
      <c r="S3354">
        <v>313.67</v>
      </c>
      <c r="T3354">
        <v>324.17</v>
      </c>
      <c r="U3354">
        <v>335.92</v>
      </c>
      <c r="V3354">
        <v>348.12</v>
      </c>
      <c r="W3354">
        <v>360.33</v>
      </c>
      <c r="X3354">
        <v>372.77</v>
      </c>
      <c r="Y3354">
        <v>384.8</v>
      </c>
      <c r="Z3354">
        <v>396.92</v>
      </c>
      <c r="AA3354">
        <v>409.2</v>
      </c>
      <c r="AB3354">
        <v>422.08</v>
      </c>
      <c r="AC3354">
        <v>434.92</v>
      </c>
      <c r="AD3354">
        <v>448.02</v>
      </c>
      <c r="AE3354">
        <v>461.64</v>
      </c>
      <c r="AF3354">
        <v>475.81</v>
      </c>
      <c r="AG3354">
        <v>488.93</v>
      </c>
      <c r="AH3354">
        <v>492.68</v>
      </c>
      <c r="AI3354">
        <v>492.19</v>
      </c>
      <c r="AJ3354">
        <v>491.71</v>
      </c>
      <c r="AK3354">
        <v>490.83</v>
      </c>
    </row>
    <row r="3355" spans="1:37" x14ac:dyDescent="0.3">
      <c r="A3355" s="24" t="str">
        <f t="shared" si="84"/>
        <v>SDGbaseTRAv2_UrbAS_BAUv5YIXhhd-6</v>
      </c>
      <c r="B3355" s="58" t="s">
        <v>221</v>
      </c>
      <c r="C3355" s="59" t="s">
        <v>290</v>
      </c>
      <c r="D3355" s="5" t="s">
        <v>95</v>
      </c>
      <c r="E3355" t="s">
        <v>90</v>
      </c>
      <c r="F3355">
        <v>288.75</v>
      </c>
      <c r="G3355">
        <v>276.86</v>
      </c>
      <c r="H3355">
        <v>282.88</v>
      </c>
      <c r="I3355">
        <v>289.23</v>
      </c>
      <c r="J3355">
        <v>294.48</v>
      </c>
      <c r="K3355">
        <v>300.44</v>
      </c>
      <c r="L3355">
        <v>307.52</v>
      </c>
      <c r="M3355">
        <v>315.17</v>
      </c>
      <c r="N3355">
        <v>323.56</v>
      </c>
      <c r="O3355">
        <v>332.79</v>
      </c>
      <c r="P3355">
        <v>342.9</v>
      </c>
      <c r="Q3355">
        <v>352.86</v>
      </c>
      <c r="R3355">
        <v>364.24</v>
      </c>
      <c r="S3355">
        <v>376.06</v>
      </c>
      <c r="T3355">
        <v>388.4</v>
      </c>
      <c r="U3355">
        <v>402.36</v>
      </c>
      <c r="V3355">
        <v>416.61</v>
      </c>
      <c r="W3355">
        <v>430.93</v>
      </c>
      <c r="X3355">
        <v>445.43</v>
      </c>
      <c r="Y3355">
        <v>459.23</v>
      </c>
      <c r="Z3355">
        <v>473.36</v>
      </c>
      <c r="AA3355">
        <v>487.48</v>
      </c>
      <c r="AB3355">
        <v>502.43</v>
      </c>
      <c r="AC3355">
        <v>517.04</v>
      </c>
      <c r="AD3355">
        <v>532.12</v>
      </c>
      <c r="AE3355">
        <v>547.88</v>
      </c>
      <c r="AF3355">
        <v>564.26</v>
      </c>
      <c r="AG3355">
        <v>578.97</v>
      </c>
      <c r="AH3355">
        <v>580.86</v>
      </c>
      <c r="AI3355">
        <v>579.23</v>
      </c>
      <c r="AJ3355">
        <v>577.88</v>
      </c>
      <c r="AK3355">
        <v>575.99</v>
      </c>
    </row>
    <row r="3356" spans="1:37" x14ac:dyDescent="0.3">
      <c r="A3356" s="24" t="str">
        <f t="shared" si="84"/>
        <v>SDGbaseTRAv2_UrbAS_BAUv5YIXhhd-7</v>
      </c>
      <c r="B3356" s="58" t="s">
        <v>221</v>
      </c>
      <c r="C3356" s="59" t="s">
        <v>290</v>
      </c>
      <c r="D3356" s="5" t="s">
        <v>95</v>
      </c>
      <c r="E3356" t="s">
        <v>91</v>
      </c>
      <c r="F3356">
        <v>412.51</v>
      </c>
      <c r="G3356">
        <v>392.61</v>
      </c>
      <c r="H3356">
        <v>404.49</v>
      </c>
      <c r="I3356">
        <v>413.02</v>
      </c>
      <c r="J3356">
        <v>419.97</v>
      </c>
      <c r="K3356">
        <v>428.4</v>
      </c>
      <c r="L3356">
        <v>438.36</v>
      </c>
      <c r="M3356">
        <v>449.07</v>
      </c>
      <c r="N3356">
        <v>460.87</v>
      </c>
      <c r="O3356">
        <v>473.72</v>
      </c>
      <c r="P3356">
        <v>487.88</v>
      </c>
      <c r="Q3356">
        <v>501.73</v>
      </c>
      <c r="R3356">
        <v>517.92999999999995</v>
      </c>
      <c r="S3356">
        <v>534.46</v>
      </c>
      <c r="T3356">
        <v>551.75</v>
      </c>
      <c r="U3356">
        <v>571.46</v>
      </c>
      <c r="V3356">
        <v>591.28</v>
      </c>
      <c r="W3356">
        <v>611.29999999999995</v>
      </c>
      <c r="X3356">
        <v>631.55999999999995</v>
      </c>
      <c r="Y3356">
        <v>650.54999999999995</v>
      </c>
      <c r="Z3356">
        <v>670.23</v>
      </c>
      <c r="AA3356">
        <v>689.68</v>
      </c>
      <c r="AB3356">
        <v>710.47</v>
      </c>
      <c r="AC3356">
        <v>730.36</v>
      </c>
      <c r="AD3356">
        <v>751.1</v>
      </c>
      <c r="AE3356">
        <v>772.84</v>
      </c>
      <c r="AF3356">
        <v>795.46</v>
      </c>
      <c r="AG3356">
        <v>815.37</v>
      </c>
      <c r="AH3356">
        <v>815.23</v>
      </c>
      <c r="AI3356">
        <v>811.73</v>
      </c>
      <c r="AJ3356">
        <v>808.95</v>
      </c>
      <c r="AK3356">
        <v>805.34</v>
      </c>
    </row>
    <row r="3357" spans="1:37" x14ac:dyDescent="0.3">
      <c r="A3357" s="24" t="str">
        <f t="shared" si="84"/>
        <v>SDGbaseTRAv2_UrbAS_BAUv5YIXhhd-8</v>
      </c>
      <c r="B3357" s="58" t="s">
        <v>221</v>
      </c>
      <c r="C3357" s="59" t="s">
        <v>290</v>
      </c>
      <c r="D3357" s="5" t="s">
        <v>95</v>
      </c>
      <c r="E3357" t="s">
        <v>92</v>
      </c>
      <c r="F3357">
        <v>748.01</v>
      </c>
      <c r="G3357">
        <v>704.09</v>
      </c>
      <c r="H3357">
        <v>733.04</v>
      </c>
      <c r="I3357">
        <v>747.4</v>
      </c>
      <c r="J3357">
        <v>758.55</v>
      </c>
      <c r="K3357">
        <v>773.73</v>
      </c>
      <c r="L3357">
        <v>791.48</v>
      </c>
      <c r="M3357">
        <v>810.35</v>
      </c>
      <c r="N3357">
        <v>831.26</v>
      </c>
      <c r="O3357">
        <v>853.53</v>
      </c>
      <c r="P3357">
        <v>878.48</v>
      </c>
      <c r="Q3357">
        <v>902.79</v>
      </c>
      <c r="R3357">
        <v>932.08</v>
      </c>
      <c r="S3357">
        <v>961.23</v>
      </c>
      <c r="T3357">
        <v>991.81</v>
      </c>
      <c r="U3357">
        <v>1026.8900000000001</v>
      </c>
      <c r="V3357">
        <v>1061.46</v>
      </c>
      <c r="W3357">
        <v>1096.69</v>
      </c>
      <c r="X3357">
        <v>1132.46</v>
      </c>
      <c r="Y3357">
        <v>1165.3</v>
      </c>
      <c r="Z3357">
        <v>1199.82</v>
      </c>
      <c r="AA3357">
        <v>1233.47</v>
      </c>
      <c r="AB3357">
        <v>1269.58</v>
      </c>
      <c r="AC3357">
        <v>1303.26</v>
      </c>
      <c r="AD3357">
        <v>1338.91</v>
      </c>
      <c r="AE3357">
        <v>1376.47</v>
      </c>
      <c r="AF3357">
        <v>1415.62</v>
      </c>
      <c r="AG3357">
        <v>1449.32</v>
      </c>
      <c r="AH3357">
        <v>1443.13</v>
      </c>
      <c r="AI3357">
        <v>1434.37</v>
      </c>
      <c r="AJ3357">
        <v>1427.61</v>
      </c>
      <c r="AK3357">
        <v>1419.3</v>
      </c>
    </row>
    <row r="3358" spans="1:37" x14ac:dyDescent="0.3">
      <c r="A3358" s="24" t="str">
        <f t="shared" si="84"/>
        <v>SDGbaseTRAv2_UrbAS_BAUv5YIXhhd-9</v>
      </c>
      <c r="B3358" s="58" t="s">
        <v>221</v>
      </c>
      <c r="C3358" s="59" t="s">
        <v>290</v>
      </c>
      <c r="D3358" s="5" t="s">
        <v>95</v>
      </c>
      <c r="E3358" t="s">
        <v>93</v>
      </c>
      <c r="F3358">
        <v>1780.4</v>
      </c>
      <c r="G3358">
        <v>1655.68</v>
      </c>
      <c r="H3358">
        <v>1736.54</v>
      </c>
      <c r="I3358">
        <v>1768.83</v>
      </c>
      <c r="J3358">
        <v>1792.35</v>
      </c>
      <c r="K3358">
        <v>1828.47</v>
      </c>
      <c r="L3358">
        <v>1869.76</v>
      </c>
      <c r="M3358">
        <v>1913.05</v>
      </c>
      <c r="N3358">
        <v>1961.61</v>
      </c>
      <c r="O3358">
        <v>2014.08</v>
      </c>
      <c r="P3358">
        <v>2072.14</v>
      </c>
      <c r="Q3358">
        <v>2128.5300000000002</v>
      </c>
      <c r="R3358">
        <v>2198.37</v>
      </c>
      <c r="S3358">
        <v>2266.5500000000002</v>
      </c>
      <c r="T3358">
        <v>2338.2399999999998</v>
      </c>
      <c r="U3358">
        <v>2421</v>
      </c>
      <c r="V3358">
        <v>2501.08</v>
      </c>
      <c r="W3358">
        <v>2583.35</v>
      </c>
      <c r="X3358">
        <v>2667.33</v>
      </c>
      <c r="Y3358">
        <v>2743.83</v>
      </c>
      <c r="Z3358">
        <v>2825.97</v>
      </c>
      <c r="AA3358">
        <v>2904.55</v>
      </c>
      <c r="AB3358">
        <v>2991.88</v>
      </c>
      <c r="AC3358">
        <v>3070.69</v>
      </c>
      <c r="AD3358">
        <v>3153.1</v>
      </c>
      <c r="AE3358">
        <v>3239.83</v>
      </c>
      <c r="AF3358">
        <v>3330.11</v>
      </c>
      <c r="AG3358">
        <v>3406.67</v>
      </c>
      <c r="AH3358">
        <v>3388.52</v>
      </c>
      <c r="AI3358">
        <v>3367.66</v>
      </c>
      <c r="AJ3358">
        <v>3349.88</v>
      </c>
      <c r="AK3358">
        <v>3327.27</v>
      </c>
    </row>
    <row r="3359" spans="1:37" x14ac:dyDescent="0.3">
      <c r="A3359" s="24" t="str">
        <f t="shared" si="84"/>
        <v>SDGbaseTRAv2_UrbAS_BAUv5C_YIXtotal</v>
      </c>
      <c r="B3359" s="58" t="s">
        <v>221</v>
      </c>
      <c r="C3359" s="59" t="s">
        <v>290</v>
      </c>
      <c r="D3359" s="5" t="s">
        <v>223</v>
      </c>
      <c r="E3359" t="s">
        <v>1</v>
      </c>
      <c r="F3359">
        <v>5873.17</v>
      </c>
      <c r="G3359">
        <v>5528.41</v>
      </c>
      <c r="H3359">
        <v>5696.26</v>
      </c>
      <c r="I3359">
        <v>5813.83</v>
      </c>
      <c r="J3359">
        <v>5906.5</v>
      </c>
      <c r="K3359">
        <v>6026.98</v>
      </c>
      <c r="L3359">
        <v>6163.99</v>
      </c>
      <c r="M3359">
        <v>6304.47</v>
      </c>
      <c r="N3359">
        <v>6460.52</v>
      </c>
      <c r="O3359">
        <v>6640.84</v>
      </c>
      <c r="P3359">
        <v>6834.79</v>
      </c>
      <c r="Q3359">
        <v>7026.5</v>
      </c>
      <c r="R3359">
        <v>7255.89</v>
      </c>
      <c r="S3359">
        <v>7485.92</v>
      </c>
      <c r="T3359">
        <v>7727.01</v>
      </c>
      <c r="U3359">
        <v>8001.66</v>
      </c>
      <c r="V3359">
        <v>8270.26</v>
      </c>
      <c r="W3359">
        <v>8546.7000000000007</v>
      </c>
      <c r="X3359">
        <v>8833.6299999999992</v>
      </c>
      <c r="Y3359">
        <v>9105.11</v>
      </c>
      <c r="Z3359">
        <v>9393.85</v>
      </c>
      <c r="AA3359">
        <v>9673.6</v>
      </c>
      <c r="AB3359">
        <v>9985.1200000000008</v>
      </c>
      <c r="AC3359">
        <v>10276.969999999999</v>
      </c>
      <c r="AD3359">
        <v>10571.05</v>
      </c>
      <c r="AE3359">
        <v>10876.25</v>
      </c>
      <c r="AF3359">
        <v>11192.08</v>
      </c>
      <c r="AG3359">
        <v>11498.78</v>
      </c>
      <c r="AH3359">
        <v>11561.51</v>
      </c>
      <c r="AI3359">
        <v>11580.2</v>
      </c>
      <c r="AJ3359">
        <v>11592.64</v>
      </c>
      <c r="AK3359">
        <v>11583.63</v>
      </c>
    </row>
    <row r="3360" spans="1:37" x14ac:dyDescent="0.3">
      <c r="A3360" s="24" t="str">
        <f t="shared" si="84"/>
        <v>SDGbaseTRAv2_UrbAS_BAUv5TINSXent-n</v>
      </c>
      <c r="B3360" s="58" t="s">
        <v>221</v>
      </c>
      <c r="C3360" s="59" t="s">
        <v>290</v>
      </c>
      <c r="D3360" s="5" t="s">
        <v>94</v>
      </c>
      <c r="E3360" t="s">
        <v>82</v>
      </c>
      <c r="F3360">
        <v>0.14000000000000001</v>
      </c>
      <c r="G3360">
        <v>0.15</v>
      </c>
      <c r="H3360">
        <v>0.15</v>
      </c>
      <c r="I3360">
        <v>0.15</v>
      </c>
      <c r="J3360">
        <v>0.16</v>
      </c>
      <c r="K3360">
        <v>0.16</v>
      </c>
      <c r="L3360">
        <v>0.15</v>
      </c>
      <c r="M3360">
        <v>0.15</v>
      </c>
      <c r="N3360">
        <v>0.15</v>
      </c>
      <c r="O3360">
        <v>0.15</v>
      </c>
      <c r="P3360">
        <v>0.15</v>
      </c>
      <c r="Q3360">
        <v>0.15</v>
      </c>
      <c r="R3360">
        <v>0.15</v>
      </c>
      <c r="S3360">
        <v>0.15</v>
      </c>
      <c r="T3360">
        <v>0.15</v>
      </c>
      <c r="U3360">
        <v>0.14000000000000001</v>
      </c>
      <c r="V3360">
        <v>0.14000000000000001</v>
      </c>
      <c r="W3360">
        <v>0.14000000000000001</v>
      </c>
      <c r="X3360">
        <v>0.14000000000000001</v>
      </c>
      <c r="Y3360">
        <v>0.13</v>
      </c>
      <c r="Z3360">
        <v>0.13</v>
      </c>
      <c r="AA3360">
        <v>0.13</v>
      </c>
      <c r="AB3360">
        <v>0.13</v>
      </c>
      <c r="AC3360">
        <v>0.12</v>
      </c>
      <c r="AD3360">
        <v>0.12</v>
      </c>
      <c r="AE3360">
        <v>0.12</v>
      </c>
      <c r="AF3360">
        <v>0.12</v>
      </c>
      <c r="AG3360">
        <v>0.12</v>
      </c>
      <c r="AH3360">
        <v>0.12</v>
      </c>
      <c r="AI3360">
        <v>0.12</v>
      </c>
      <c r="AJ3360">
        <v>0.13</v>
      </c>
      <c r="AK3360">
        <v>0.13</v>
      </c>
    </row>
    <row r="3361" spans="1:37" x14ac:dyDescent="0.3">
      <c r="A3361" s="24" t="str">
        <f t="shared" si="84"/>
        <v>SDGbaseTRAv2_UrbAS_BAUv5TINSXent-e</v>
      </c>
      <c r="B3361" s="58" t="s">
        <v>221</v>
      </c>
      <c r="C3361" s="59" t="s">
        <v>290</v>
      </c>
      <c r="D3361" s="5" t="s">
        <v>94</v>
      </c>
      <c r="E3361" t="s">
        <v>83</v>
      </c>
      <c r="F3361">
        <v>0.11</v>
      </c>
      <c r="G3361">
        <v>0.12</v>
      </c>
      <c r="H3361">
        <v>0.12</v>
      </c>
      <c r="I3361">
        <v>0.12</v>
      </c>
      <c r="J3361">
        <v>0.12</v>
      </c>
      <c r="K3361">
        <v>0.12</v>
      </c>
      <c r="L3361">
        <v>0.12</v>
      </c>
      <c r="M3361">
        <v>0.12</v>
      </c>
      <c r="N3361">
        <v>0.12</v>
      </c>
      <c r="O3361">
        <v>0.12</v>
      </c>
      <c r="P3361">
        <v>0.12</v>
      </c>
      <c r="Q3361">
        <v>0.12</v>
      </c>
      <c r="R3361">
        <v>0.12</v>
      </c>
      <c r="S3361">
        <v>0.12</v>
      </c>
      <c r="T3361">
        <v>0.12</v>
      </c>
      <c r="U3361">
        <v>0.12</v>
      </c>
      <c r="V3361">
        <v>0.12</v>
      </c>
      <c r="W3361">
        <v>0.12</v>
      </c>
      <c r="X3361">
        <v>0.12</v>
      </c>
      <c r="Y3361">
        <v>0.12</v>
      </c>
      <c r="Z3361">
        <v>0.12</v>
      </c>
      <c r="AA3361">
        <v>0.12</v>
      </c>
      <c r="AB3361">
        <v>0.11</v>
      </c>
      <c r="AC3361">
        <v>0.11</v>
      </c>
      <c r="AD3361">
        <v>0.11</v>
      </c>
      <c r="AE3361">
        <v>0.11</v>
      </c>
      <c r="AF3361">
        <v>0.11</v>
      </c>
      <c r="AG3361">
        <v>0.11</v>
      </c>
      <c r="AH3361">
        <v>0.11</v>
      </c>
      <c r="AI3361">
        <v>0.11</v>
      </c>
      <c r="AJ3361">
        <v>0.11</v>
      </c>
      <c r="AK3361">
        <v>0.11</v>
      </c>
    </row>
    <row r="3362" spans="1:37" x14ac:dyDescent="0.3">
      <c r="A3362" s="24" t="str">
        <f t="shared" si="84"/>
        <v>SDGbaseTRAv2_UrbAS_BAUv5TINSXhhd-0</v>
      </c>
      <c r="B3362" s="58" t="s">
        <v>221</v>
      </c>
      <c r="C3362" s="59" t="s">
        <v>290</v>
      </c>
      <c r="D3362" s="5" t="s">
        <v>94</v>
      </c>
      <c r="E3362" t="s">
        <v>84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</row>
    <row r="3363" spans="1:37" x14ac:dyDescent="0.3">
      <c r="A3363" s="24" t="str">
        <f t="shared" si="84"/>
        <v>SDGbaseTRAv2_UrbAS_BAUv5TINSXhhd-1</v>
      </c>
      <c r="B3363" s="58" t="s">
        <v>221</v>
      </c>
      <c r="C3363" s="59" t="s">
        <v>290</v>
      </c>
      <c r="D3363" s="5" t="s">
        <v>94</v>
      </c>
      <c r="E3363" t="s">
        <v>85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</row>
    <row r="3364" spans="1:37" x14ac:dyDescent="0.3">
      <c r="A3364" s="24" t="str">
        <f t="shared" si="84"/>
        <v>SDGbaseTRAv2_UrbAS_BAUv5TINSXhhd-2</v>
      </c>
      <c r="B3364" s="58" t="s">
        <v>221</v>
      </c>
      <c r="C3364" s="59" t="s">
        <v>290</v>
      </c>
      <c r="D3364" s="5" t="s">
        <v>94</v>
      </c>
      <c r="E3364" t="s">
        <v>86</v>
      </c>
      <c r="F3364">
        <v>0.01</v>
      </c>
      <c r="G3364">
        <v>0.01</v>
      </c>
      <c r="H3364">
        <v>0.01</v>
      </c>
      <c r="I3364">
        <v>0.01</v>
      </c>
      <c r="J3364">
        <v>0.01</v>
      </c>
      <c r="K3364">
        <v>0.01</v>
      </c>
      <c r="L3364">
        <v>0.01</v>
      </c>
      <c r="M3364">
        <v>0.01</v>
      </c>
      <c r="N3364">
        <v>0.01</v>
      </c>
      <c r="O3364">
        <v>0.01</v>
      </c>
      <c r="P3364">
        <v>0.01</v>
      </c>
      <c r="Q3364">
        <v>0.01</v>
      </c>
      <c r="R3364">
        <v>0.01</v>
      </c>
      <c r="S3364">
        <v>0.01</v>
      </c>
      <c r="T3364">
        <v>0.01</v>
      </c>
      <c r="U3364">
        <v>0.01</v>
      </c>
      <c r="V3364">
        <v>0.01</v>
      </c>
      <c r="W3364">
        <v>0.01</v>
      </c>
      <c r="X3364">
        <v>0.01</v>
      </c>
      <c r="Y3364">
        <v>0.01</v>
      </c>
      <c r="Z3364">
        <v>0.01</v>
      </c>
      <c r="AA3364">
        <v>0.01</v>
      </c>
      <c r="AB3364">
        <v>0.01</v>
      </c>
      <c r="AC3364">
        <v>0.01</v>
      </c>
      <c r="AD3364">
        <v>0.01</v>
      </c>
      <c r="AE3364">
        <v>0.01</v>
      </c>
      <c r="AF3364">
        <v>0.01</v>
      </c>
      <c r="AG3364">
        <v>0.01</v>
      </c>
      <c r="AH3364">
        <v>0.01</v>
      </c>
      <c r="AI3364">
        <v>0.01</v>
      </c>
      <c r="AJ3364">
        <v>0.01</v>
      </c>
      <c r="AK3364">
        <v>0.01</v>
      </c>
    </row>
    <row r="3365" spans="1:37" x14ac:dyDescent="0.3">
      <c r="A3365" s="24" t="str">
        <f t="shared" si="84"/>
        <v>SDGbaseTRAv2_UrbAS_BAUv5TINSXhhd-3</v>
      </c>
      <c r="B3365" s="58" t="s">
        <v>221</v>
      </c>
      <c r="C3365" s="59" t="s">
        <v>290</v>
      </c>
      <c r="D3365" s="5" t="s">
        <v>94</v>
      </c>
      <c r="E3365" t="s">
        <v>87</v>
      </c>
      <c r="F3365">
        <v>0.01</v>
      </c>
      <c r="G3365">
        <v>0.01</v>
      </c>
      <c r="H3365">
        <v>0.01</v>
      </c>
      <c r="I3365">
        <v>0.01</v>
      </c>
      <c r="J3365">
        <v>0.01</v>
      </c>
      <c r="K3365">
        <v>0.01</v>
      </c>
      <c r="L3365">
        <v>0.01</v>
      </c>
      <c r="M3365">
        <v>0.01</v>
      </c>
      <c r="N3365">
        <v>0.01</v>
      </c>
      <c r="O3365">
        <v>0.01</v>
      </c>
      <c r="P3365">
        <v>0.01</v>
      </c>
      <c r="Q3365">
        <v>0.01</v>
      </c>
      <c r="R3365">
        <v>0.01</v>
      </c>
      <c r="S3365">
        <v>0.01</v>
      </c>
      <c r="T3365">
        <v>0.01</v>
      </c>
      <c r="U3365">
        <v>0.01</v>
      </c>
      <c r="V3365">
        <v>0.01</v>
      </c>
      <c r="W3365">
        <v>0.01</v>
      </c>
      <c r="X3365">
        <v>0.01</v>
      </c>
      <c r="Y3365">
        <v>0.01</v>
      </c>
      <c r="Z3365">
        <v>0.01</v>
      </c>
      <c r="AA3365">
        <v>0.01</v>
      </c>
      <c r="AB3365">
        <v>0.01</v>
      </c>
      <c r="AC3365">
        <v>0.01</v>
      </c>
      <c r="AD3365">
        <v>0.01</v>
      </c>
      <c r="AE3365">
        <v>0.01</v>
      </c>
      <c r="AF3365">
        <v>0.01</v>
      </c>
      <c r="AG3365">
        <v>0.01</v>
      </c>
      <c r="AH3365">
        <v>0.01</v>
      </c>
      <c r="AI3365">
        <v>0.01</v>
      </c>
      <c r="AJ3365">
        <v>0.01</v>
      </c>
      <c r="AK3365">
        <v>0.01</v>
      </c>
    </row>
    <row r="3366" spans="1:37" x14ac:dyDescent="0.3">
      <c r="A3366" s="24" t="str">
        <f t="shared" si="84"/>
        <v>SDGbaseTRAv2_UrbAS_BAUv5TINSXhhd-4</v>
      </c>
      <c r="B3366" s="58" t="s">
        <v>221</v>
      </c>
      <c r="C3366" s="59" t="s">
        <v>290</v>
      </c>
      <c r="D3366" s="5" t="s">
        <v>94</v>
      </c>
      <c r="E3366" t="s">
        <v>88</v>
      </c>
      <c r="F3366">
        <v>0.02</v>
      </c>
      <c r="G3366">
        <v>0.02</v>
      </c>
      <c r="H3366">
        <v>0.02</v>
      </c>
      <c r="I3366">
        <v>0.02</v>
      </c>
      <c r="J3366">
        <v>0.02</v>
      </c>
      <c r="K3366">
        <v>0.02</v>
      </c>
      <c r="L3366">
        <v>0.02</v>
      </c>
      <c r="M3366">
        <v>0.02</v>
      </c>
      <c r="N3366">
        <v>0.02</v>
      </c>
      <c r="O3366">
        <v>0.02</v>
      </c>
      <c r="P3366">
        <v>0.02</v>
      </c>
      <c r="Q3366">
        <v>0.02</v>
      </c>
      <c r="R3366">
        <v>0.02</v>
      </c>
      <c r="S3366">
        <v>0.02</v>
      </c>
      <c r="T3366">
        <v>0.02</v>
      </c>
      <c r="U3366">
        <v>0.02</v>
      </c>
      <c r="V3366">
        <v>0.02</v>
      </c>
      <c r="W3366">
        <v>0.02</v>
      </c>
      <c r="X3366">
        <v>0.02</v>
      </c>
      <c r="Y3366">
        <v>0.02</v>
      </c>
      <c r="Z3366">
        <v>0.02</v>
      </c>
      <c r="AA3366">
        <v>0.02</v>
      </c>
      <c r="AB3366">
        <v>0.02</v>
      </c>
      <c r="AC3366">
        <v>0.02</v>
      </c>
      <c r="AD3366">
        <v>0.02</v>
      </c>
      <c r="AE3366">
        <v>0.02</v>
      </c>
      <c r="AF3366">
        <v>0.02</v>
      </c>
      <c r="AG3366">
        <v>0.02</v>
      </c>
      <c r="AH3366">
        <v>0.02</v>
      </c>
      <c r="AI3366">
        <v>0.02</v>
      </c>
      <c r="AJ3366">
        <v>0.02</v>
      </c>
      <c r="AK3366">
        <v>0.02</v>
      </c>
    </row>
    <row r="3367" spans="1:37" x14ac:dyDescent="0.3">
      <c r="A3367" s="24" t="str">
        <f t="shared" si="84"/>
        <v>SDGbaseTRAv2_UrbAS_BAUv5TINSXhhd-5</v>
      </c>
      <c r="B3367" s="58" t="s">
        <v>221</v>
      </c>
      <c r="C3367" s="59" t="s">
        <v>290</v>
      </c>
      <c r="D3367" s="5" t="s">
        <v>94</v>
      </c>
      <c r="E3367" t="s">
        <v>89</v>
      </c>
      <c r="F3367">
        <v>0.04</v>
      </c>
      <c r="G3367">
        <v>0.04</v>
      </c>
      <c r="H3367">
        <v>0.04</v>
      </c>
      <c r="I3367">
        <v>0.04</v>
      </c>
      <c r="J3367">
        <v>0.04</v>
      </c>
      <c r="K3367">
        <v>0.04</v>
      </c>
      <c r="L3367">
        <v>0.04</v>
      </c>
      <c r="M3367">
        <v>0.04</v>
      </c>
      <c r="N3367">
        <v>0.04</v>
      </c>
      <c r="O3367">
        <v>0.04</v>
      </c>
      <c r="P3367">
        <v>0.04</v>
      </c>
      <c r="Q3367">
        <v>0.04</v>
      </c>
      <c r="R3367">
        <v>0.04</v>
      </c>
      <c r="S3367">
        <v>0.04</v>
      </c>
      <c r="T3367">
        <v>0.04</v>
      </c>
      <c r="U3367">
        <v>0.04</v>
      </c>
      <c r="V3367">
        <v>0.04</v>
      </c>
      <c r="W3367">
        <v>0.04</v>
      </c>
      <c r="X3367">
        <v>0.04</v>
      </c>
      <c r="Y3367">
        <v>0.04</v>
      </c>
      <c r="Z3367">
        <v>0.04</v>
      </c>
      <c r="AA3367">
        <v>0.04</v>
      </c>
      <c r="AB3367">
        <v>0.03</v>
      </c>
      <c r="AC3367">
        <v>0.03</v>
      </c>
      <c r="AD3367">
        <v>0.03</v>
      </c>
      <c r="AE3367">
        <v>0.03</v>
      </c>
      <c r="AF3367">
        <v>0.03</v>
      </c>
      <c r="AG3367">
        <v>0.03</v>
      </c>
      <c r="AH3367">
        <v>0.03</v>
      </c>
      <c r="AI3367">
        <v>0.03</v>
      </c>
      <c r="AJ3367">
        <v>0.03</v>
      </c>
      <c r="AK3367">
        <v>0.04</v>
      </c>
    </row>
    <row r="3368" spans="1:37" x14ac:dyDescent="0.3">
      <c r="A3368" s="24" t="str">
        <f t="shared" si="84"/>
        <v>SDGbaseTRAv2_UrbAS_BAUv5TINSXhhd-6</v>
      </c>
      <c r="B3368" s="58" t="s">
        <v>221</v>
      </c>
      <c r="C3368" s="59" t="s">
        <v>290</v>
      </c>
      <c r="D3368" s="5" t="s">
        <v>94</v>
      </c>
      <c r="E3368" t="s">
        <v>90</v>
      </c>
      <c r="F3368">
        <v>0.05</v>
      </c>
      <c r="G3368">
        <v>0.05</v>
      </c>
      <c r="H3368">
        <v>0.05</v>
      </c>
      <c r="I3368">
        <v>0.05</v>
      </c>
      <c r="J3368">
        <v>0.06</v>
      </c>
      <c r="K3368">
        <v>0.06</v>
      </c>
      <c r="L3368">
        <v>0.06</v>
      </c>
      <c r="M3368">
        <v>0.06</v>
      </c>
      <c r="N3368">
        <v>0.06</v>
      </c>
      <c r="O3368">
        <v>0.06</v>
      </c>
      <c r="P3368">
        <v>0.06</v>
      </c>
      <c r="Q3368">
        <v>0.06</v>
      </c>
      <c r="R3368">
        <v>0.05</v>
      </c>
      <c r="S3368">
        <v>0.05</v>
      </c>
      <c r="T3368">
        <v>0.05</v>
      </c>
      <c r="U3368">
        <v>0.05</v>
      </c>
      <c r="V3368">
        <v>0.05</v>
      </c>
      <c r="W3368">
        <v>0.05</v>
      </c>
      <c r="X3368">
        <v>0.05</v>
      </c>
      <c r="Y3368">
        <v>0.05</v>
      </c>
      <c r="Z3368">
        <v>0.05</v>
      </c>
      <c r="AA3368">
        <v>0.05</v>
      </c>
      <c r="AB3368">
        <v>0.05</v>
      </c>
      <c r="AC3368">
        <v>0.05</v>
      </c>
      <c r="AD3368">
        <v>0.04</v>
      </c>
      <c r="AE3368">
        <v>0.04</v>
      </c>
      <c r="AF3368">
        <v>0.04</v>
      </c>
      <c r="AG3368">
        <v>0.04</v>
      </c>
      <c r="AH3368">
        <v>0.04</v>
      </c>
      <c r="AI3368">
        <v>0.05</v>
      </c>
      <c r="AJ3368">
        <v>0.05</v>
      </c>
      <c r="AK3368">
        <v>0.05</v>
      </c>
    </row>
    <row r="3369" spans="1:37" x14ac:dyDescent="0.3">
      <c r="A3369" s="24" t="str">
        <f t="shared" si="84"/>
        <v>SDGbaseTRAv2_UrbAS_BAUv5TINSXhhd-7</v>
      </c>
      <c r="B3369" s="58" t="s">
        <v>221</v>
      </c>
      <c r="C3369" s="59" t="s">
        <v>290</v>
      </c>
      <c r="D3369" s="5" t="s">
        <v>94</v>
      </c>
      <c r="E3369" t="s">
        <v>91</v>
      </c>
      <c r="F3369">
        <v>0.08</v>
      </c>
      <c r="G3369">
        <v>0.09</v>
      </c>
      <c r="H3369">
        <v>0.09</v>
      </c>
      <c r="I3369">
        <v>0.09</v>
      </c>
      <c r="J3369">
        <v>0.09</v>
      </c>
      <c r="K3369">
        <v>0.09</v>
      </c>
      <c r="L3369">
        <v>0.09</v>
      </c>
      <c r="M3369">
        <v>0.09</v>
      </c>
      <c r="N3369">
        <v>0.09</v>
      </c>
      <c r="O3369">
        <v>0.09</v>
      </c>
      <c r="P3369">
        <v>0.09</v>
      </c>
      <c r="Q3369">
        <v>0.09</v>
      </c>
      <c r="R3369">
        <v>0.09</v>
      </c>
      <c r="S3369">
        <v>0.09</v>
      </c>
      <c r="T3369">
        <v>0.09</v>
      </c>
      <c r="U3369">
        <v>0.08</v>
      </c>
      <c r="V3369">
        <v>0.08</v>
      </c>
      <c r="W3369">
        <v>0.08</v>
      </c>
      <c r="X3369">
        <v>0.08</v>
      </c>
      <c r="Y3369">
        <v>0.08</v>
      </c>
      <c r="Z3369">
        <v>0.08</v>
      </c>
      <c r="AA3369">
        <v>0.08</v>
      </c>
      <c r="AB3369">
        <v>7.0000000000000007E-2</v>
      </c>
      <c r="AC3369">
        <v>7.0000000000000007E-2</v>
      </c>
      <c r="AD3369">
        <v>7.0000000000000007E-2</v>
      </c>
      <c r="AE3369">
        <v>7.0000000000000007E-2</v>
      </c>
      <c r="AF3369">
        <v>7.0000000000000007E-2</v>
      </c>
      <c r="AG3369">
        <v>7.0000000000000007E-2</v>
      </c>
      <c r="AH3369">
        <v>7.0000000000000007E-2</v>
      </c>
      <c r="AI3369">
        <v>7.0000000000000007E-2</v>
      </c>
      <c r="AJ3369">
        <v>7.0000000000000007E-2</v>
      </c>
      <c r="AK3369">
        <v>0.08</v>
      </c>
    </row>
    <row r="3370" spans="1:37" x14ac:dyDescent="0.3">
      <c r="A3370" s="24" t="str">
        <f t="shared" si="84"/>
        <v>SDGbaseTRAv2_UrbAS_BAUv5TINSXhhd-8</v>
      </c>
      <c r="B3370" s="58" t="s">
        <v>221</v>
      </c>
      <c r="C3370" s="59" t="s">
        <v>290</v>
      </c>
      <c r="D3370" s="5" t="s">
        <v>94</v>
      </c>
      <c r="E3370" t="s">
        <v>92</v>
      </c>
      <c r="F3370">
        <v>0.15</v>
      </c>
      <c r="G3370">
        <v>0.16</v>
      </c>
      <c r="H3370">
        <v>0.15</v>
      </c>
      <c r="I3370">
        <v>0.16</v>
      </c>
      <c r="J3370">
        <v>0.17</v>
      </c>
      <c r="K3370">
        <v>0.16</v>
      </c>
      <c r="L3370">
        <v>0.16</v>
      </c>
      <c r="M3370">
        <v>0.16</v>
      </c>
      <c r="N3370">
        <v>0.16</v>
      </c>
      <c r="O3370">
        <v>0.16</v>
      </c>
      <c r="P3370">
        <v>0.16</v>
      </c>
      <c r="Q3370">
        <v>0.16</v>
      </c>
      <c r="R3370">
        <v>0.16</v>
      </c>
      <c r="S3370">
        <v>0.16</v>
      </c>
      <c r="T3370">
        <v>0.15</v>
      </c>
      <c r="U3370">
        <v>0.15</v>
      </c>
      <c r="V3370">
        <v>0.15</v>
      </c>
      <c r="W3370">
        <v>0.15</v>
      </c>
      <c r="X3370">
        <v>0.14000000000000001</v>
      </c>
      <c r="Y3370">
        <v>0.14000000000000001</v>
      </c>
      <c r="Z3370">
        <v>0.14000000000000001</v>
      </c>
      <c r="AA3370">
        <v>0.14000000000000001</v>
      </c>
      <c r="AB3370">
        <v>0.13</v>
      </c>
      <c r="AC3370">
        <v>0.13</v>
      </c>
      <c r="AD3370">
        <v>0.13</v>
      </c>
      <c r="AE3370">
        <v>0.13</v>
      </c>
      <c r="AF3370">
        <v>0.13</v>
      </c>
      <c r="AG3370">
        <v>0.13</v>
      </c>
      <c r="AH3370">
        <v>0.13</v>
      </c>
      <c r="AI3370">
        <v>0.13</v>
      </c>
      <c r="AJ3370">
        <v>0.14000000000000001</v>
      </c>
      <c r="AK3370">
        <v>0.14000000000000001</v>
      </c>
    </row>
    <row r="3371" spans="1:37" x14ac:dyDescent="0.3">
      <c r="A3371" s="24" t="str">
        <f t="shared" si="84"/>
        <v>SDGbaseTRAv2_UrbAS_BAUv5TINSXhhd-9</v>
      </c>
      <c r="B3371" s="58" t="s">
        <v>221</v>
      </c>
      <c r="C3371" s="59" t="s">
        <v>290</v>
      </c>
      <c r="D3371" s="5" t="s">
        <v>94</v>
      </c>
      <c r="E3371" t="s">
        <v>93</v>
      </c>
      <c r="F3371">
        <v>0.2</v>
      </c>
      <c r="G3371">
        <v>0.21</v>
      </c>
      <c r="H3371">
        <v>0.21</v>
      </c>
      <c r="I3371">
        <v>0.21</v>
      </c>
      <c r="J3371">
        <v>0.22</v>
      </c>
      <c r="K3371">
        <v>0.22</v>
      </c>
      <c r="L3371">
        <v>0.22</v>
      </c>
      <c r="M3371">
        <v>0.22</v>
      </c>
      <c r="N3371">
        <v>0.22</v>
      </c>
      <c r="O3371">
        <v>0.22</v>
      </c>
      <c r="P3371">
        <v>0.22</v>
      </c>
      <c r="Q3371">
        <v>0.22</v>
      </c>
      <c r="R3371">
        <v>0.21</v>
      </c>
      <c r="S3371">
        <v>0.21</v>
      </c>
      <c r="T3371">
        <v>0.2</v>
      </c>
      <c r="U3371">
        <v>0.2</v>
      </c>
      <c r="V3371">
        <v>0.2</v>
      </c>
      <c r="W3371">
        <v>0.19</v>
      </c>
      <c r="X3371">
        <v>0.19</v>
      </c>
      <c r="Y3371">
        <v>0.19</v>
      </c>
      <c r="Z3371">
        <v>0.18</v>
      </c>
      <c r="AA3371">
        <v>0.18</v>
      </c>
      <c r="AB3371">
        <v>0.18</v>
      </c>
      <c r="AC3371">
        <v>0.17</v>
      </c>
      <c r="AD3371">
        <v>0.17</v>
      </c>
      <c r="AE3371">
        <v>0.17</v>
      </c>
      <c r="AF3371">
        <v>0.17</v>
      </c>
      <c r="AG3371">
        <v>0.17</v>
      </c>
      <c r="AH3371">
        <v>0.17</v>
      </c>
      <c r="AI3371">
        <v>0.17</v>
      </c>
      <c r="AJ3371">
        <v>0.18</v>
      </c>
      <c r="AK3371">
        <v>0.19</v>
      </c>
    </row>
    <row r="3372" spans="1:37" x14ac:dyDescent="0.3">
      <c r="A3372" s="24" t="str">
        <f t="shared" si="84"/>
        <v>SDGbaseTRAv2_UrbAS_BAUv5MPSXent-n</v>
      </c>
      <c r="B3372" s="58" t="s">
        <v>221</v>
      </c>
      <c r="C3372" s="59" t="s">
        <v>290</v>
      </c>
      <c r="D3372" s="5" t="s">
        <v>81</v>
      </c>
      <c r="E3372" t="s">
        <v>82</v>
      </c>
      <c r="F3372">
        <v>0.44</v>
      </c>
      <c r="G3372">
        <v>0.44</v>
      </c>
      <c r="H3372">
        <v>0.44</v>
      </c>
      <c r="I3372">
        <v>0.44</v>
      </c>
      <c r="J3372">
        <v>0.44</v>
      </c>
      <c r="K3372">
        <v>0.44</v>
      </c>
      <c r="L3372">
        <v>0.44</v>
      </c>
      <c r="M3372">
        <v>0.44</v>
      </c>
      <c r="N3372">
        <v>0.44</v>
      </c>
      <c r="O3372">
        <v>0.44</v>
      </c>
      <c r="P3372">
        <v>0.44</v>
      </c>
      <c r="Q3372">
        <v>0.44</v>
      </c>
      <c r="R3372">
        <v>0.44</v>
      </c>
      <c r="S3372">
        <v>0.44</v>
      </c>
      <c r="T3372">
        <v>0.44</v>
      </c>
      <c r="U3372">
        <v>0.44</v>
      </c>
      <c r="V3372">
        <v>0.44</v>
      </c>
      <c r="W3372">
        <v>0.44</v>
      </c>
      <c r="X3372">
        <v>0.44</v>
      </c>
      <c r="Y3372">
        <v>0.44</v>
      </c>
      <c r="Z3372">
        <v>0.44</v>
      </c>
      <c r="AA3372">
        <v>0.44</v>
      </c>
      <c r="AB3372">
        <v>0.44</v>
      </c>
      <c r="AC3372">
        <v>0.44</v>
      </c>
      <c r="AD3372">
        <v>0.44</v>
      </c>
      <c r="AE3372">
        <v>0.44</v>
      </c>
      <c r="AF3372">
        <v>0.44</v>
      </c>
      <c r="AG3372">
        <v>0.44</v>
      </c>
      <c r="AH3372">
        <v>0.44</v>
      </c>
      <c r="AI3372">
        <v>0.44</v>
      </c>
      <c r="AJ3372">
        <v>0.44</v>
      </c>
      <c r="AK3372">
        <v>0.44</v>
      </c>
    </row>
    <row r="3373" spans="1:37" x14ac:dyDescent="0.3">
      <c r="A3373" s="24" t="str">
        <f t="shared" si="84"/>
        <v>SDGbaseTRAv2_UrbAS_BAUv5MPSXent-e</v>
      </c>
      <c r="B3373" s="58" t="s">
        <v>221</v>
      </c>
      <c r="C3373" s="59" t="s">
        <v>290</v>
      </c>
      <c r="D3373" s="5" t="s">
        <v>81</v>
      </c>
      <c r="E3373" t="s">
        <v>83</v>
      </c>
      <c r="F3373">
        <v>1</v>
      </c>
      <c r="G3373">
        <v>1</v>
      </c>
      <c r="H3373">
        <v>1</v>
      </c>
      <c r="I3373">
        <v>1</v>
      </c>
      <c r="J3373">
        <v>1</v>
      </c>
      <c r="K3373">
        <v>1</v>
      </c>
      <c r="L3373">
        <v>1</v>
      </c>
      <c r="M3373">
        <v>1</v>
      </c>
      <c r="N3373">
        <v>1</v>
      </c>
      <c r="O3373">
        <v>1</v>
      </c>
      <c r="P3373">
        <v>1</v>
      </c>
      <c r="Q3373">
        <v>1</v>
      </c>
      <c r="R3373">
        <v>1</v>
      </c>
      <c r="S3373">
        <v>1</v>
      </c>
      <c r="T3373">
        <v>1</v>
      </c>
      <c r="U3373">
        <v>1</v>
      </c>
      <c r="V3373">
        <v>1</v>
      </c>
      <c r="W3373">
        <v>1</v>
      </c>
      <c r="X3373">
        <v>1</v>
      </c>
      <c r="Y3373">
        <v>1</v>
      </c>
      <c r="Z3373">
        <v>1</v>
      </c>
      <c r="AA3373">
        <v>1</v>
      </c>
      <c r="AB3373">
        <v>1</v>
      </c>
      <c r="AC3373">
        <v>1</v>
      </c>
      <c r="AD3373">
        <v>1</v>
      </c>
      <c r="AE3373">
        <v>1</v>
      </c>
      <c r="AF3373">
        <v>1</v>
      </c>
      <c r="AG3373">
        <v>1</v>
      </c>
      <c r="AH3373">
        <v>1</v>
      </c>
      <c r="AI3373">
        <v>1</v>
      </c>
      <c r="AJ3373">
        <v>1</v>
      </c>
      <c r="AK3373">
        <v>1</v>
      </c>
    </row>
    <row r="3374" spans="1:37" x14ac:dyDescent="0.3">
      <c r="A3374" s="24" t="str">
        <f t="shared" si="84"/>
        <v>SDGbaseTRAv2_UrbAS_BAUv5MPSXhhd-0</v>
      </c>
      <c r="B3374" s="58" t="s">
        <v>221</v>
      </c>
      <c r="C3374" s="59" t="s">
        <v>290</v>
      </c>
      <c r="D3374" s="5" t="s">
        <v>81</v>
      </c>
      <c r="E3374" t="s">
        <v>84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0.01</v>
      </c>
      <c r="S3374">
        <v>0.01</v>
      </c>
      <c r="T3374">
        <v>0.01</v>
      </c>
      <c r="U3374">
        <v>0.01</v>
      </c>
      <c r="V3374">
        <v>0.01</v>
      </c>
      <c r="W3374">
        <v>0.01</v>
      </c>
      <c r="X3374">
        <v>0.01</v>
      </c>
      <c r="Y3374">
        <v>0.01</v>
      </c>
      <c r="Z3374">
        <v>0.01</v>
      </c>
      <c r="AA3374">
        <v>0.01</v>
      </c>
      <c r="AB3374">
        <v>0.01</v>
      </c>
      <c r="AC3374">
        <v>0.01</v>
      </c>
      <c r="AD3374">
        <v>0.01</v>
      </c>
      <c r="AE3374">
        <v>0.01</v>
      </c>
      <c r="AF3374">
        <v>0.01</v>
      </c>
      <c r="AG3374">
        <v>0.01</v>
      </c>
      <c r="AH3374">
        <v>0</v>
      </c>
      <c r="AI3374">
        <v>0</v>
      </c>
      <c r="AJ3374">
        <v>-0.01</v>
      </c>
      <c r="AK3374">
        <v>-0.01</v>
      </c>
    </row>
    <row r="3375" spans="1:37" x14ac:dyDescent="0.3">
      <c r="A3375" s="24" t="str">
        <f t="shared" si="84"/>
        <v>SDGbaseTRAv2_UrbAS_BAUv5MPSXhhd-1</v>
      </c>
      <c r="B3375" s="58" t="s">
        <v>221</v>
      </c>
      <c r="C3375" s="59" t="s">
        <v>290</v>
      </c>
      <c r="D3375" s="5" t="s">
        <v>81</v>
      </c>
      <c r="E3375" t="s">
        <v>85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0.01</v>
      </c>
      <c r="S3375">
        <v>0.01</v>
      </c>
      <c r="T3375">
        <v>0.01</v>
      </c>
      <c r="U3375">
        <v>0.01</v>
      </c>
      <c r="V3375">
        <v>0.01</v>
      </c>
      <c r="W3375">
        <v>0.01</v>
      </c>
      <c r="X3375">
        <v>0.01</v>
      </c>
      <c r="Y3375">
        <v>0.01</v>
      </c>
      <c r="Z3375">
        <v>0.01</v>
      </c>
      <c r="AA3375">
        <v>0.01</v>
      </c>
      <c r="AB3375">
        <v>0.01</v>
      </c>
      <c r="AC3375">
        <v>0.01</v>
      </c>
      <c r="AD3375">
        <v>0.01</v>
      </c>
      <c r="AE3375">
        <v>0.01</v>
      </c>
      <c r="AF3375">
        <v>0.01</v>
      </c>
      <c r="AG3375">
        <v>0.01</v>
      </c>
      <c r="AH3375">
        <v>0</v>
      </c>
      <c r="AI3375">
        <v>0</v>
      </c>
      <c r="AJ3375">
        <v>-0.01</v>
      </c>
      <c r="AK3375">
        <v>-0.01</v>
      </c>
    </row>
    <row r="3376" spans="1:37" x14ac:dyDescent="0.3">
      <c r="A3376" s="24" t="str">
        <f t="shared" si="84"/>
        <v>SDGbaseTRAv2_UrbAS_BAUv5MPSXhhd-2</v>
      </c>
      <c r="B3376" s="58" t="s">
        <v>221</v>
      </c>
      <c r="C3376" s="59" t="s">
        <v>290</v>
      </c>
      <c r="D3376" s="5" t="s">
        <v>81</v>
      </c>
      <c r="E3376" t="s">
        <v>86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0.01</v>
      </c>
      <c r="R3376">
        <v>0.01</v>
      </c>
      <c r="S3376">
        <v>0.01</v>
      </c>
      <c r="T3376">
        <v>0.01</v>
      </c>
      <c r="U3376">
        <v>0.01</v>
      </c>
      <c r="V3376">
        <v>0.01</v>
      </c>
      <c r="W3376">
        <v>0.01</v>
      </c>
      <c r="X3376">
        <v>0.01</v>
      </c>
      <c r="Y3376">
        <v>0.01</v>
      </c>
      <c r="Z3376">
        <v>0.01</v>
      </c>
      <c r="AA3376">
        <v>0.01</v>
      </c>
      <c r="AB3376">
        <v>0.01</v>
      </c>
      <c r="AC3376">
        <v>0.01</v>
      </c>
      <c r="AD3376">
        <v>0.01</v>
      </c>
      <c r="AE3376">
        <v>0.01</v>
      </c>
      <c r="AF3376">
        <v>0.01</v>
      </c>
      <c r="AG3376">
        <v>0.01</v>
      </c>
      <c r="AH3376">
        <v>0</v>
      </c>
      <c r="AI3376">
        <v>0</v>
      </c>
      <c r="AJ3376">
        <v>-0.01</v>
      </c>
      <c r="AK3376">
        <v>-0.01</v>
      </c>
    </row>
    <row r="3377" spans="1:37" x14ac:dyDescent="0.3">
      <c r="A3377" s="24" t="str">
        <f t="shared" si="84"/>
        <v>SDGbaseTRAv2_UrbAS_BAUv5MPSXhhd-3</v>
      </c>
      <c r="B3377" s="58" t="s">
        <v>221</v>
      </c>
      <c r="C3377" s="59" t="s">
        <v>290</v>
      </c>
      <c r="D3377" s="5" t="s">
        <v>81</v>
      </c>
      <c r="E3377" t="s">
        <v>87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0.01</v>
      </c>
      <c r="O3377">
        <v>0.01</v>
      </c>
      <c r="P3377">
        <v>0.01</v>
      </c>
      <c r="Q3377">
        <v>0.01</v>
      </c>
      <c r="R3377">
        <v>0.01</v>
      </c>
      <c r="S3377">
        <v>0.01</v>
      </c>
      <c r="T3377">
        <v>0.01</v>
      </c>
      <c r="U3377">
        <v>0.01</v>
      </c>
      <c r="V3377">
        <v>0.01</v>
      </c>
      <c r="W3377">
        <v>0.01</v>
      </c>
      <c r="X3377">
        <v>0.01</v>
      </c>
      <c r="Y3377">
        <v>0.01</v>
      </c>
      <c r="Z3377">
        <v>0.01</v>
      </c>
      <c r="AA3377">
        <v>0.01</v>
      </c>
      <c r="AB3377">
        <v>0.01</v>
      </c>
      <c r="AC3377">
        <v>0.01</v>
      </c>
      <c r="AD3377">
        <v>0.01</v>
      </c>
      <c r="AE3377">
        <v>0.01</v>
      </c>
      <c r="AF3377">
        <v>0.01</v>
      </c>
      <c r="AG3377">
        <v>0.01</v>
      </c>
      <c r="AH3377">
        <v>0</v>
      </c>
      <c r="AI3377">
        <v>0</v>
      </c>
      <c r="AJ3377">
        <v>-0.01</v>
      </c>
      <c r="AK3377">
        <v>-0.01</v>
      </c>
    </row>
    <row r="3378" spans="1:37" x14ac:dyDescent="0.3">
      <c r="A3378" s="24" t="str">
        <f t="shared" si="84"/>
        <v>SDGbaseTRAv2_UrbAS_BAUv5MPSXhhd-4</v>
      </c>
      <c r="B3378" s="58" t="s">
        <v>221</v>
      </c>
      <c r="C3378" s="59" t="s">
        <v>290</v>
      </c>
      <c r="D3378" s="5" t="s">
        <v>81</v>
      </c>
      <c r="E3378" t="s">
        <v>88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0.01</v>
      </c>
      <c r="N3378">
        <v>0.01</v>
      </c>
      <c r="O3378">
        <v>0.01</v>
      </c>
      <c r="P3378">
        <v>0.01</v>
      </c>
      <c r="Q3378">
        <v>0.01</v>
      </c>
      <c r="R3378">
        <v>0.01</v>
      </c>
      <c r="S3378">
        <v>0.01</v>
      </c>
      <c r="T3378">
        <v>0.01</v>
      </c>
      <c r="U3378">
        <v>0.01</v>
      </c>
      <c r="V3378">
        <v>0.01</v>
      </c>
      <c r="W3378">
        <v>0.01</v>
      </c>
      <c r="X3378">
        <v>0.01</v>
      </c>
      <c r="Y3378">
        <v>0.01</v>
      </c>
      <c r="Z3378">
        <v>0.01</v>
      </c>
      <c r="AA3378">
        <v>0.01</v>
      </c>
      <c r="AB3378">
        <v>0.01</v>
      </c>
      <c r="AC3378">
        <v>0.01</v>
      </c>
      <c r="AD3378">
        <v>0.01</v>
      </c>
      <c r="AE3378">
        <v>0.01</v>
      </c>
      <c r="AF3378">
        <v>0.01</v>
      </c>
      <c r="AG3378">
        <v>0.01</v>
      </c>
      <c r="AH3378">
        <v>0</v>
      </c>
      <c r="AI3378">
        <v>0</v>
      </c>
      <c r="AJ3378">
        <v>-0.01</v>
      </c>
      <c r="AK3378">
        <v>-0.01</v>
      </c>
    </row>
    <row r="3379" spans="1:37" x14ac:dyDescent="0.3">
      <c r="A3379" s="24" t="str">
        <f t="shared" si="84"/>
        <v>SDGbaseTRAv2_UrbAS_BAUv5MPSXhhd-5</v>
      </c>
      <c r="B3379" s="58" t="s">
        <v>221</v>
      </c>
      <c r="C3379" s="59" t="s">
        <v>290</v>
      </c>
      <c r="D3379" s="5" t="s">
        <v>81</v>
      </c>
      <c r="E3379" t="s">
        <v>89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0.01</v>
      </c>
      <c r="N3379">
        <v>0.01</v>
      </c>
      <c r="O3379">
        <v>0.01</v>
      </c>
      <c r="P3379">
        <v>0.01</v>
      </c>
      <c r="Q3379">
        <v>0.01</v>
      </c>
      <c r="R3379">
        <v>0.01</v>
      </c>
      <c r="S3379">
        <v>0.01</v>
      </c>
      <c r="T3379">
        <v>0.01</v>
      </c>
      <c r="U3379">
        <v>0.01</v>
      </c>
      <c r="V3379">
        <v>0.01</v>
      </c>
      <c r="W3379">
        <v>0.01</v>
      </c>
      <c r="X3379">
        <v>0.01</v>
      </c>
      <c r="Y3379">
        <v>0.01</v>
      </c>
      <c r="Z3379">
        <v>0.01</v>
      </c>
      <c r="AA3379">
        <v>0.01</v>
      </c>
      <c r="AB3379">
        <v>0.01</v>
      </c>
      <c r="AC3379">
        <v>0.01</v>
      </c>
      <c r="AD3379">
        <v>0.01</v>
      </c>
      <c r="AE3379">
        <v>0.01</v>
      </c>
      <c r="AF3379">
        <v>0.01</v>
      </c>
      <c r="AG3379">
        <v>0.01</v>
      </c>
      <c r="AH3379">
        <v>0</v>
      </c>
      <c r="AI3379">
        <v>0</v>
      </c>
      <c r="AJ3379">
        <v>-0.01</v>
      </c>
      <c r="AK3379">
        <v>-0.01</v>
      </c>
    </row>
    <row r="3380" spans="1:37" x14ac:dyDescent="0.3">
      <c r="A3380" s="24" t="str">
        <f t="shared" si="84"/>
        <v>SDGbaseTRAv2_UrbAS_BAUv5MPSXhhd-6</v>
      </c>
      <c r="B3380" s="58" t="s">
        <v>221</v>
      </c>
      <c r="C3380" s="59" t="s">
        <v>290</v>
      </c>
      <c r="D3380" s="5" t="s">
        <v>81</v>
      </c>
      <c r="E3380" t="s">
        <v>90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0.01</v>
      </c>
      <c r="N3380">
        <v>0.01</v>
      </c>
      <c r="O3380">
        <v>0.01</v>
      </c>
      <c r="P3380">
        <v>0.01</v>
      </c>
      <c r="Q3380">
        <v>0.01</v>
      </c>
      <c r="R3380">
        <v>0.01</v>
      </c>
      <c r="S3380">
        <v>0.01</v>
      </c>
      <c r="T3380">
        <v>0.01</v>
      </c>
      <c r="U3380">
        <v>0.01</v>
      </c>
      <c r="V3380">
        <v>0.01</v>
      </c>
      <c r="W3380">
        <v>0.01</v>
      </c>
      <c r="X3380">
        <v>0.01</v>
      </c>
      <c r="Y3380">
        <v>0.01</v>
      </c>
      <c r="Z3380">
        <v>0.01</v>
      </c>
      <c r="AA3380">
        <v>0.01</v>
      </c>
      <c r="AB3380">
        <v>0.01</v>
      </c>
      <c r="AC3380">
        <v>0.01</v>
      </c>
      <c r="AD3380">
        <v>0.01</v>
      </c>
      <c r="AE3380">
        <v>0.01</v>
      </c>
      <c r="AF3380">
        <v>0.01</v>
      </c>
      <c r="AG3380">
        <v>0.01</v>
      </c>
      <c r="AH3380">
        <v>0</v>
      </c>
      <c r="AI3380">
        <v>0</v>
      </c>
      <c r="AJ3380">
        <v>-0.01</v>
      </c>
      <c r="AK3380">
        <v>-0.01</v>
      </c>
    </row>
    <row r="3381" spans="1:37" x14ac:dyDescent="0.3">
      <c r="A3381" s="24" t="str">
        <f t="shared" si="84"/>
        <v>SDGbaseTRAv2_UrbAS_BAUv5MPSXhhd-7</v>
      </c>
      <c r="B3381" s="58" t="s">
        <v>221</v>
      </c>
      <c r="C3381" s="59" t="s">
        <v>290</v>
      </c>
      <c r="D3381" s="5" t="s">
        <v>81</v>
      </c>
      <c r="E3381" t="s">
        <v>91</v>
      </c>
      <c r="F3381">
        <v>0</v>
      </c>
      <c r="G3381">
        <v>0</v>
      </c>
      <c r="H3381">
        <v>0.01</v>
      </c>
      <c r="I3381">
        <v>0.01</v>
      </c>
      <c r="J3381">
        <v>0.01</v>
      </c>
      <c r="K3381">
        <v>0.01</v>
      </c>
      <c r="L3381">
        <v>0.01</v>
      </c>
      <c r="M3381">
        <v>0.01</v>
      </c>
      <c r="N3381">
        <v>0.01</v>
      </c>
      <c r="O3381">
        <v>0.01</v>
      </c>
      <c r="P3381">
        <v>0.01</v>
      </c>
      <c r="Q3381">
        <v>0.01</v>
      </c>
      <c r="R3381">
        <v>0.01</v>
      </c>
      <c r="S3381">
        <v>0.01</v>
      </c>
      <c r="T3381">
        <v>0.01</v>
      </c>
      <c r="U3381">
        <v>0.01</v>
      </c>
      <c r="V3381">
        <v>0.01</v>
      </c>
      <c r="W3381">
        <v>0.01</v>
      </c>
      <c r="X3381">
        <v>0.01</v>
      </c>
      <c r="Y3381">
        <v>0.01</v>
      </c>
      <c r="Z3381">
        <v>0.01</v>
      </c>
      <c r="AA3381">
        <v>0.01</v>
      </c>
      <c r="AB3381">
        <v>0.01</v>
      </c>
      <c r="AC3381">
        <v>0.01</v>
      </c>
      <c r="AD3381">
        <v>0.01</v>
      </c>
      <c r="AE3381">
        <v>0.01</v>
      </c>
      <c r="AF3381">
        <v>0.01</v>
      </c>
      <c r="AG3381">
        <v>0.01</v>
      </c>
      <c r="AH3381">
        <v>0</v>
      </c>
      <c r="AI3381">
        <v>0</v>
      </c>
      <c r="AJ3381">
        <v>-0.01</v>
      </c>
      <c r="AK3381">
        <v>-0.01</v>
      </c>
    </row>
    <row r="3382" spans="1:37" x14ac:dyDescent="0.3">
      <c r="A3382" s="24" t="str">
        <f t="shared" si="84"/>
        <v>SDGbaseTRAv2_UrbAS_BAUv5MPSXhhd-8</v>
      </c>
      <c r="B3382" s="58" t="s">
        <v>221</v>
      </c>
      <c r="C3382" s="59" t="s">
        <v>290</v>
      </c>
      <c r="D3382" s="5" t="s">
        <v>81</v>
      </c>
      <c r="E3382" t="s">
        <v>92</v>
      </c>
      <c r="F3382">
        <v>0.01</v>
      </c>
      <c r="G3382">
        <v>0.01</v>
      </c>
      <c r="H3382">
        <v>0.01</v>
      </c>
      <c r="I3382">
        <v>0.01</v>
      </c>
      <c r="J3382">
        <v>0.01</v>
      </c>
      <c r="K3382">
        <v>0.01</v>
      </c>
      <c r="L3382">
        <v>0.01</v>
      </c>
      <c r="M3382">
        <v>0.01</v>
      </c>
      <c r="N3382">
        <v>0.01</v>
      </c>
      <c r="O3382">
        <v>0.01</v>
      </c>
      <c r="P3382">
        <v>0.01</v>
      </c>
      <c r="Q3382">
        <v>0.01</v>
      </c>
      <c r="R3382">
        <v>0.01</v>
      </c>
      <c r="S3382">
        <v>0.01</v>
      </c>
      <c r="T3382">
        <v>0.01</v>
      </c>
      <c r="U3382">
        <v>0.01</v>
      </c>
      <c r="V3382">
        <v>0.01</v>
      </c>
      <c r="W3382">
        <v>0.01</v>
      </c>
      <c r="X3382">
        <v>0.01</v>
      </c>
      <c r="Y3382">
        <v>0.01</v>
      </c>
      <c r="Z3382">
        <v>0.01</v>
      </c>
      <c r="AA3382">
        <v>0.01</v>
      </c>
      <c r="AB3382">
        <v>0.01</v>
      </c>
      <c r="AC3382">
        <v>0.01</v>
      </c>
      <c r="AD3382">
        <v>0.01</v>
      </c>
      <c r="AE3382">
        <v>0.01</v>
      </c>
      <c r="AF3382">
        <v>0.01</v>
      </c>
      <c r="AG3382">
        <v>0.01</v>
      </c>
      <c r="AH3382">
        <v>0.01</v>
      </c>
      <c r="AI3382">
        <v>0</v>
      </c>
      <c r="AJ3382">
        <v>0</v>
      </c>
      <c r="AK3382">
        <v>-0.01</v>
      </c>
    </row>
    <row r="3383" spans="1:37" x14ac:dyDescent="0.3">
      <c r="A3383" s="24" t="str">
        <f t="shared" si="84"/>
        <v>SDGbaseTRAv2_UrbAS_BAUv5MPSXhhd-9</v>
      </c>
      <c r="B3383" s="58" t="s">
        <v>221</v>
      </c>
      <c r="C3383" s="59" t="s">
        <v>290</v>
      </c>
      <c r="D3383" s="5" t="s">
        <v>81</v>
      </c>
      <c r="E3383" t="s">
        <v>93</v>
      </c>
      <c r="F3383">
        <v>0.04</v>
      </c>
      <c r="G3383">
        <v>0.04</v>
      </c>
      <c r="H3383">
        <v>0.04</v>
      </c>
      <c r="I3383">
        <v>0.04</v>
      </c>
      <c r="J3383">
        <v>0.04</v>
      </c>
      <c r="K3383">
        <v>0.04</v>
      </c>
      <c r="L3383">
        <v>0.04</v>
      </c>
      <c r="M3383">
        <v>0.05</v>
      </c>
      <c r="N3383">
        <v>0.05</v>
      </c>
      <c r="O3383">
        <v>0.05</v>
      </c>
      <c r="P3383">
        <v>0.05</v>
      </c>
      <c r="Q3383">
        <v>0.05</v>
      </c>
      <c r="R3383">
        <v>0.05</v>
      </c>
      <c r="S3383">
        <v>0.05</v>
      </c>
      <c r="T3383">
        <v>0.05</v>
      </c>
      <c r="U3383">
        <v>0.05</v>
      </c>
      <c r="V3383">
        <v>0.05</v>
      </c>
      <c r="W3383">
        <v>0.05</v>
      </c>
      <c r="X3383">
        <v>0.05</v>
      </c>
      <c r="Y3383">
        <v>0.05</v>
      </c>
      <c r="Z3383">
        <v>0.05</v>
      </c>
      <c r="AA3383">
        <v>0.05</v>
      </c>
      <c r="AB3383">
        <v>0.05</v>
      </c>
      <c r="AC3383">
        <v>0.05</v>
      </c>
      <c r="AD3383">
        <v>0.05</v>
      </c>
      <c r="AE3383">
        <v>0.05</v>
      </c>
      <c r="AF3383">
        <v>0.05</v>
      </c>
      <c r="AG3383">
        <v>0.05</v>
      </c>
      <c r="AH3383">
        <v>0.04</v>
      </c>
      <c r="AI3383">
        <v>0.04</v>
      </c>
      <c r="AJ3383">
        <v>0.03</v>
      </c>
      <c r="AK3383">
        <v>0.03</v>
      </c>
    </row>
    <row r="3384" spans="1:37" x14ac:dyDescent="0.3">
      <c r="A3384" s="24" t="str">
        <f t="shared" si="84"/>
        <v>SDGbaseTRAv2_UrbAS_BAUv5C_SavingsINSent-n</v>
      </c>
      <c r="B3384" s="58" t="s">
        <v>221</v>
      </c>
      <c r="C3384" s="59" t="s">
        <v>290</v>
      </c>
      <c r="D3384" s="5" t="s">
        <v>96</v>
      </c>
      <c r="E3384" t="s">
        <v>82</v>
      </c>
      <c r="F3384">
        <v>634.29</v>
      </c>
      <c r="G3384">
        <v>578.59</v>
      </c>
      <c r="H3384">
        <v>603.29</v>
      </c>
      <c r="I3384">
        <v>612.04999999999995</v>
      </c>
      <c r="J3384">
        <v>616.22</v>
      </c>
      <c r="K3384">
        <v>628.64</v>
      </c>
      <c r="L3384">
        <v>641.73</v>
      </c>
      <c r="M3384">
        <v>654.95000000000005</v>
      </c>
      <c r="N3384">
        <v>670.58</v>
      </c>
      <c r="O3384">
        <v>691.07</v>
      </c>
      <c r="P3384">
        <v>710.51</v>
      </c>
      <c r="Q3384">
        <v>729.13</v>
      </c>
      <c r="R3384">
        <v>754.66</v>
      </c>
      <c r="S3384">
        <v>779.11</v>
      </c>
      <c r="T3384">
        <v>805.05</v>
      </c>
      <c r="U3384">
        <v>835.62</v>
      </c>
      <c r="V3384">
        <v>864.94</v>
      </c>
      <c r="W3384">
        <v>894.92</v>
      </c>
      <c r="X3384">
        <v>925.45</v>
      </c>
      <c r="Y3384">
        <v>954.83</v>
      </c>
      <c r="Z3384">
        <v>988.08</v>
      </c>
      <c r="AA3384">
        <v>1018.55</v>
      </c>
      <c r="AB3384">
        <v>1058.48</v>
      </c>
      <c r="AC3384">
        <v>1092.77</v>
      </c>
      <c r="AD3384">
        <v>1124.44</v>
      </c>
      <c r="AE3384">
        <v>1156.78</v>
      </c>
      <c r="AF3384">
        <v>1189.98</v>
      </c>
      <c r="AG3384">
        <v>1218.45</v>
      </c>
      <c r="AH3384">
        <v>1224.33</v>
      </c>
      <c r="AI3384">
        <v>1223.45</v>
      </c>
      <c r="AJ3384">
        <v>1217.24</v>
      </c>
      <c r="AK3384">
        <v>1206.49</v>
      </c>
    </row>
    <row r="3385" spans="1:37" x14ac:dyDescent="0.3">
      <c r="A3385" s="24" t="str">
        <f t="shared" si="84"/>
        <v>SDGbaseTRAv2_UrbAS_BAUv5C_SavingsINSent-e</v>
      </c>
      <c r="B3385" s="58" t="s">
        <v>221</v>
      </c>
      <c r="C3385" s="59" t="s">
        <v>290</v>
      </c>
      <c r="D3385" s="5" t="s">
        <v>96</v>
      </c>
      <c r="E3385" t="s">
        <v>83</v>
      </c>
      <c r="F3385">
        <v>60.1</v>
      </c>
      <c r="G3385">
        <v>65.95</v>
      </c>
      <c r="H3385">
        <v>54.6</v>
      </c>
      <c r="I3385">
        <v>55.56</v>
      </c>
      <c r="J3385">
        <v>57.86</v>
      </c>
      <c r="K3385">
        <v>61.24</v>
      </c>
      <c r="L3385">
        <v>64.510000000000005</v>
      </c>
      <c r="M3385">
        <v>64.05</v>
      </c>
      <c r="N3385">
        <v>62.23</v>
      </c>
      <c r="O3385">
        <v>61.04</v>
      </c>
      <c r="P3385">
        <v>62.7</v>
      </c>
      <c r="Q3385">
        <v>66.2</v>
      </c>
      <c r="R3385">
        <v>72.47</v>
      </c>
      <c r="S3385">
        <v>77.010000000000005</v>
      </c>
      <c r="T3385">
        <v>81.69</v>
      </c>
      <c r="U3385">
        <v>86.14</v>
      </c>
      <c r="V3385">
        <v>86.68</v>
      </c>
      <c r="W3385">
        <v>90.62</v>
      </c>
      <c r="X3385">
        <v>99.66</v>
      </c>
      <c r="Y3385">
        <v>108.22</v>
      </c>
      <c r="Z3385">
        <v>117.55</v>
      </c>
      <c r="AA3385">
        <v>126.83</v>
      </c>
      <c r="AB3385">
        <v>133.26</v>
      </c>
      <c r="AC3385">
        <v>141.61000000000001</v>
      </c>
      <c r="AD3385">
        <v>150.65</v>
      </c>
      <c r="AE3385">
        <v>159.4</v>
      </c>
      <c r="AF3385">
        <v>168.16</v>
      </c>
      <c r="AG3385">
        <v>202.4</v>
      </c>
      <c r="AH3385">
        <v>233.66</v>
      </c>
      <c r="AI3385">
        <v>271.83</v>
      </c>
      <c r="AJ3385">
        <v>310.14999999999998</v>
      </c>
      <c r="AK3385">
        <v>345.39</v>
      </c>
    </row>
    <row r="3386" spans="1:37" x14ac:dyDescent="0.3">
      <c r="A3386" s="24" t="str">
        <f t="shared" si="84"/>
        <v>SDGbaseTRAv2_UrbAS_BAUv5C_SavingsINShhd-0</v>
      </c>
      <c r="B3386" s="58" t="s">
        <v>221</v>
      </c>
      <c r="C3386" s="59" t="s">
        <v>290</v>
      </c>
      <c r="D3386" s="5" t="s">
        <v>96</v>
      </c>
      <c r="E3386" t="s">
        <v>84</v>
      </c>
      <c r="F3386">
        <v>0.06</v>
      </c>
      <c r="G3386">
        <v>0</v>
      </c>
      <c r="H3386">
        <v>0.11</v>
      </c>
      <c r="I3386">
        <v>0.18</v>
      </c>
      <c r="J3386">
        <v>0.17</v>
      </c>
      <c r="K3386">
        <v>0.16</v>
      </c>
      <c r="L3386">
        <v>0.19</v>
      </c>
      <c r="M3386">
        <v>0.28999999999999998</v>
      </c>
      <c r="N3386">
        <v>0.41</v>
      </c>
      <c r="O3386">
        <v>0.37</v>
      </c>
      <c r="P3386">
        <v>0.43</v>
      </c>
      <c r="Q3386">
        <v>0.48</v>
      </c>
      <c r="R3386">
        <v>0.53</v>
      </c>
      <c r="S3386">
        <v>0.61</v>
      </c>
      <c r="T3386">
        <v>0.7</v>
      </c>
      <c r="U3386">
        <v>0.81</v>
      </c>
      <c r="V3386">
        <v>1.01</v>
      </c>
      <c r="W3386">
        <v>1.1399999999999999</v>
      </c>
      <c r="X3386">
        <v>1.2</v>
      </c>
      <c r="Y3386">
        <v>1.24</v>
      </c>
      <c r="Z3386">
        <v>1.23</v>
      </c>
      <c r="AA3386">
        <v>1.25</v>
      </c>
      <c r="AB3386">
        <v>1.21</v>
      </c>
      <c r="AC3386">
        <v>1.19</v>
      </c>
      <c r="AD3386">
        <v>1.22</v>
      </c>
      <c r="AE3386">
        <v>1.29</v>
      </c>
      <c r="AF3386">
        <v>1.38</v>
      </c>
      <c r="AG3386">
        <v>0.98</v>
      </c>
      <c r="AH3386">
        <v>0.2</v>
      </c>
      <c r="AI3386">
        <v>-0.78</v>
      </c>
      <c r="AJ3386">
        <v>-1.72</v>
      </c>
      <c r="AK3386">
        <v>-2.58</v>
      </c>
    </row>
    <row r="3387" spans="1:37" x14ac:dyDescent="0.3">
      <c r="A3387" s="24" t="str">
        <f t="shared" si="84"/>
        <v>SDGbaseTRAv2_UrbAS_BAUv5C_SavingsINShhd-1</v>
      </c>
      <c r="B3387" s="58" t="s">
        <v>221</v>
      </c>
      <c r="C3387" s="59" t="s">
        <v>290</v>
      </c>
      <c r="D3387" s="5" t="s">
        <v>96</v>
      </c>
      <c r="E3387" t="s">
        <v>85</v>
      </c>
      <c r="F3387">
        <v>0.09</v>
      </c>
      <c r="G3387">
        <v>0.01</v>
      </c>
      <c r="H3387">
        <v>0.17</v>
      </c>
      <c r="I3387">
        <v>0.25</v>
      </c>
      <c r="J3387">
        <v>0.24</v>
      </c>
      <c r="K3387">
        <v>0.24</v>
      </c>
      <c r="L3387">
        <v>0.27</v>
      </c>
      <c r="M3387">
        <v>0.41</v>
      </c>
      <c r="N3387">
        <v>0.56999999999999995</v>
      </c>
      <c r="O3387">
        <v>0.51</v>
      </c>
      <c r="P3387">
        <v>0.6</v>
      </c>
      <c r="Q3387">
        <v>0.68</v>
      </c>
      <c r="R3387">
        <v>0.74</v>
      </c>
      <c r="S3387">
        <v>0.85</v>
      </c>
      <c r="T3387">
        <v>0.97</v>
      </c>
      <c r="U3387">
        <v>1.1200000000000001</v>
      </c>
      <c r="V3387">
        <v>1.4</v>
      </c>
      <c r="W3387">
        <v>1.58</v>
      </c>
      <c r="X3387">
        <v>1.65</v>
      </c>
      <c r="Y3387">
        <v>1.71</v>
      </c>
      <c r="Z3387">
        <v>1.7</v>
      </c>
      <c r="AA3387">
        <v>1.73</v>
      </c>
      <c r="AB3387">
        <v>1.68</v>
      </c>
      <c r="AC3387">
        <v>1.65</v>
      </c>
      <c r="AD3387">
        <v>1.69</v>
      </c>
      <c r="AE3387">
        <v>1.78</v>
      </c>
      <c r="AF3387">
        <v>1.9</v>
      </c>
      <c r="AG3387">
        <v>1.36</v>
      </c>
      <c r="AH3387">
        <v>0.3</v>
      </c>
      <c r="AI3387">
        <v>-1.04</v>
      </c>
      <c r="AJ3387">
        <v>-2.31</v>
      </c>
      <c r="AK3387">
        <v>-3.47</v>
      </c>
    </row>
    <row r="3388" spans="1:37" x14ac:dyDescent="0.3">
      <c r="A3388" s="24" t="str">
        <f t="shared" si="84"/>
        <v>SDGbaseTRAv2_UrbAS_BAUv5C_SavingsINShhd-2</v>
      </c>
      <c r="B3388" s="58" t="s">
        <v>221</v>
      </c>
      <c r="C3388" s="59" t="s">
        <v>290</v>
      </c>
      <c r="D3388" s="5" t="s">
        <v>96</v>
      </c>
      <c r="E3388" t="s">
        <v>86</v>
      </c>
      <c r="F3388">
        <v>0.15</v>
      </c>
      <c r="G3388">
        <v>0.05</v>
      </c>
      <c r="H3388">
        <v>0.24</v>
      </c>
      <c r="I3388">
        <v>0.34</v>
      </c>
      <c r="J3388">
        <v>0.33</v>
      </c>
      <c r="K3388">
        <v>0.32</v>
      </c>
      <c r="L3388">
        <v>0.36</v>
      </c>
      <c r="M3388">
        <v>0.53</v>
      </c>
      <c r="N3388">
        <v>0.72</v>
      </c>
      <c r="O3388">
        <v>0.65</v>
      </c>
      <c r="P3388">
        <v>0.75</v>
      </c>
      <c r="Q3388">
        <v>0.85</v>
      </c>
      <c r="R3388">
        <v>0.92</v>
      </c>
      <c r="S3388">
        <v>1.05</v>
      </c>
      <c r="T3388">
        <v>1.19</v>
      </c>
      <c r="U3388">
        <v>1.37</v>
      </c>
      <c r="V3388">
        <v>1.69</v>
      </c>
      <c r="W3388">
        <v>1.91</v>
      </c>
      <c r="X3388">
        <v>1.99</v>
      </c>
      <c r="Y3388">
        <v>2.06</v>
      </c>
      <c r="Z3388">
        <v>2.06</v>
      </c>
      <c r="AA3388">
        <v>2.08</v>
      </c>
      <c r="AB3388">
        <v>2.0299999999999998</v>
      </c>
      <c r="AC3388">
        <v>2</v>
      </c>
      <c r="AD3388">
        <v>2.0499999999999998</v>
      </c>
      <c r="AE3388">
        <v>2.15</v>
      </c>
      <c r="AF3388">
        <v>2.2999999999999998</v>
      </c>
      <c r="AG3388">
        <v>1.68</v>
      </c>
      <c r="AH3388">
        <v>0.45</v>
      </c>
      <c r="AI3388">
        <v>-1.1000000000000001</v>
      </c>
      <c r="AJ3388">
        <v>-2.56</v>
      </c>
      <c r="AK3388">
        <v>-3.91</v>
      </c>
    </row>
    <row r="3389" spans="1:37" x14ac:dyDescent="0.3">
      <c r="A3389" s="24" t="str">
        <f t="shared" si="84"/>
        <v>SDGbaseTRAv2_UrbAS_BAUv5C_SavingsINShhd-3</v>
      </c>
      <c r="B3389" s="58" t="s">
        <v>221</v>
      </c>
      <c r="C3389" s="59" t="s">
        <v>290</v>
      </c>
      <c r="D3389" s="5" t="s">
        <v>96</v>
      </c>
      <c r="E3389" t="s">
        <v>87</v>
      </c>
      <c r="F3389">
        <v>0.3</v>
      </c>
      <c r="G3389">
        <v>0.18</v>
      </c>
      <c r="H3389">
        <v>0.41</v>
      </c>
      <c r="I3389">
        <v>0.54</v>
      </c>
      <c r="J3389">
        <v>0.52</v>
      </c>
      <c r="K3389">
        <v>0.52</v>
      </c>
      <c r="L3389">
        <v>0.56999999999999995</v>
      </c>
      <c r="M3389">
        <v>0.77</v>
      </c>
      <c r="N3389">
        <v>1.01</v>
      </c>
      <c r="O3389">
        <v>0.93</v>
      </c>
      <c r="P3389">
        <v>1.06</v>
      </c>
      <c r="Q3389">
        <v>1.18</v>
      </c>
      <c r="R3389">
        <v>1.27</v>
      </c>
      <c r="S3389">
        <v>1.44</v>
      </c>
      <c r="T3389">
        <v>1.61</v>
      </c>
      <c r="U3389">
        <v>1.83</v>
      </c>
      <c r="V3389">
        <v>2.23</v>
      </c>
      <c r="W3389">
        <v>2.5099999999999998</v>
      </c>
      <c r="X3389">
        <v>2.62</v>
      </c>
      <c r="Y3389">
        <v>2.7</v>
      </c>
      <c r="Z3389">
        <v>2.7</v>
      </c>
      <c r="AA3389">
        <v>2.74</v>
      </c>
      <c r="AB3389">
        <v>2.68</v>
      </c>
      <c r="AC3389">
        <v>2.65</v>
      </c>
      <c r="AD3389">
        <v>2.72</v>
      </c>
      <c r="AE3389">
        <v>2.85</v>
      </c>
      <c r="AF3389">
        <v>3.03</v>
      </c>
      <c r="AG3389">
        <v>2.2799999999999998</v>
      </c>
      <c r="AH3389">
        <v>0.79</v>
      </c>
      <c r="AI3389">
        <v>-1.0900000000000001</v>
      </c>
      <c r="AJ3389">
        <v>-2.85</v>
      </c>
      <c r="AK3389">
        <v>-4.47</v>
      </c>
    </row>
    <row r="3390" spans="1:37" x14ac:dyDescent="0.3">
      <c r="A3390" s="24" t="str">
        <f t="shared" si="84"/>
        <v>SDGbaseTRAv2_UrbAS_BAUv5C_SavingsINShhd-4</v>
      </c>
      <c r="B3390" s="58" t="s">
        <v>221</v>
      </c>
      <c r="C3390" s="59" t="s">
        <v>290</v>
      </c>
      <c r="D3390" s="5" t="s">
        <v>96</v>
      </c>
      <c r="E3390" t="s">
        <v>88</v>
      </c>
      <c r="F3390">
        <v>0.43</v>
      </c>
      <c r="G3390">
        <v>0.28999999999999998</v>
      </c>
      <c r="H3390">
        <v>0.55000000000000004</v>
      </c>
      <c r="I3390">
        <v>0.68</v>
      </c>
      <c r="J3390">
        <v>0.67</v>
      </c>
      <c r="K3390">
        <v>0.67</v>
      </c>
      <c r="L3390">
        <v>0.72</v>
      </c>
      <c r="M3390">
        <v>0.94</v>
      </c>
      <c r="N3390">
        <v>1.2</v>
      </c>
      <c r="O3390">
        <v>1.1200000000000001</v>
      </c>
      <c r="P3390">
        <v>1.26</v>
      </c>
      <c r="Q3390">
        <v>1.39</v>
      </c>
      <c r="R3390">
        <v>1.5</v>
      </c>
      <c r="S3390">
        <v>1.68</v>
      </c>
      <c r="T3390">
        <v>1.87</v>
      </c>
      <c r="U3390">
        <v>2.11</v>
      </c>
      <c r="V3390">
        <v>2.54</v>
      </c>
      <c r="W3390">
        <v>2.84</v>
      </c>
      <c r="X3390">
        <v>2.95</v>
      </c>
      <c r="Y3390">
        <v>3.05</v>
      </c>
      <c r="Z3390">
        <v>3.06</v>
      </c>
      <c r="AA3390">
        <v>3.1</v>
      </c>
      <c r="AB3390">
        <v>3.05</v>
      </c>
      <c r="AC3390">
        <v>3.01</v>
      </c>
      <c r="AD3390">
        <v>3.09</v>
      </c>
      <c r="AE3390">
        <v>3.23</v>
      </c>
      <c r="AF3390">
        <v>3.43</v>
      </c>
      <c r="AG3390">
        <v>2.64</v>
      </c>
      <c r="AH3390">
        <v>1.06</v>
      </c>
      <c r="AI3390">
        <v>-0.91</v>
      </c>
      <c r="AJ3390">
        <v>-2.77</v>
      </c>
      <c r="AK3390">
        <v>-4.47</v>
      </c>
    </row>
    <row r="3391" spans="1:37" x14ac:dyDescent="0.3">
      <c r="A3391" s="24" t="str">
        <f t="shared" si="84"/>
        <v>SDGbaseTRAv2_UrbAS_BAUv5C_SavingsINShhd-5</v>
      </c>
      <c r="B3391" s="58" t="s">
        <v>221</v>
      </c>
      <c r="C3391" s="59" t="s">
        <v>290</v>
      </c>
      <c r="D3391" s="5" t="s">
        <v>96</v>
      </c>
      <c r="E3391" t="s">
        <v>89</v>
      </c>
      <c r="F3391">
        <v>0.66</v>
      </c>
      <c r="G3391">
        <v>0.47</v>
      </c>
      <c r="H3391">
        <v>0.82</v>
      </c>
      <c r="I3391">
        <v>1.01</v>
      </c>
      <c r="J3391">
        <v>0.99</v>
      </c>
      <c r="K3391">
        <v>0.98</v>
      </c>
      <c r="L3391">
        <v>1.07</v>
      </c>
      <c r="M3391">
        <v>1.36</v>
      </c>
      <c r="N3391">
        <v>1.72</v>
      </c>
      <c r="O3391">
        <v>1.61</v>
      </c>
      <c r="P3391">
        <v>1.79</v>
      </c>
      <c r="Q3391">
        <v>1.97</v>
      </c>
      <c r="R3391">
        <v>2.12</v>
      </c>
      <c r="S3391">
        <v>2.37</v>
      </c>
      <c r="T3391">
        <v>2.62</v>
      </c>
      <c r="U3391">
        <v>2.95</v>
      </c>
      <c r="V3391">
        <v>3.54</v>
      </c>
      <c r="W3391">
        <v>3.94</v>
      </c>
      <c r="X3391">
        <v>4.0999999999999996</v>
      </c>
      <c r="Y3391">
        <v>4.2300000000000004</v>
      </c>
      <c r="Z3391">
        <v>4.24</v>
      </c>
      <c r="AA3391">
        <v>4.3</v>
      </c>
      <c r="AB3391">
        <v>4.2300000000000004</v>
      </c>
      <c r="AC3391">
        <v>4.18</v>
      </c>
      <c r="AD3391">
        <v>4.28</v>
      </c>
      <c r="AE3391">
        <v>4.4800000000000004</v>
      </c>
      <c r="AF3391">
        <v>4.75</v>
      </c>
      <c r="AG3391">
        <v>3.69</v>
      </c>
      <c r="AH3391">
        <v>1.58</v>
      </c>
      <c r="AI3391">
        <v>-1.04</v>
      </c>
      <c r="AJ3391">
        <v>-3.49</v>
      </c>
      <c r="AK3391">
        <v>-5.74</v>
      </c>
    </row>
    <row r="3392" spans="1:37" x14ac:dyDescent="0.3">
      <c r="A3392" s="24" t="str">
        <f t="shared" ref="A3392:A3455" si="85">_xlfn.CONCAT(C3392,D3392,E3392)</f>
        <v>SDGbaseTRAv2_UrbAS_BAUv5C_SavingsINShhd-6</v>
      </c>
      <c r="B3392" s="58" t="s">
        <v>221</v>
      </c>
      <c r="C3392" s="59" t="s">
        <v>290</v>
      </c>
      <c r="D3392" s="5" t="s">
        <v>96</v>
      </c>
      <c r="E3392" t="s">
        <v>90</v>
      </c>
      <c r="F3392">
        <v>0.9</v>
      </c>
      <c r="G3392">
        <v>0.67</v>
      </c>
      <c r="H3392">
        <v>1.0900000000000001</v>
      </c>
      <c r="I3392">
        <v>1.31</v>
      </c>
      <c r="J3392">
        <v>1.29</v>
      </c>
      <c r="K3392">
        <v>1.29</v>
      </c>
      <c r="L3392">
        <v>1.38</v>
      </c>
      <c r="M3392">
        <v>1.74</v>
      </c>
      <c r="N3392">
        <v>2.16</v>
      </c>
      <c r="O3392">
        <v>2.0299999999999998</v>
      </c>
      <c r="P3392">
        <v>2.2599999999999998</v>
      </c>
      <c r="Q3392">
        <v>2.4700000000000002</v>
      </c>
      <c r="R3392">
        <v>2.65</v>
      </c>
      <c r="S3392">
        <v>2.95</v>
      </c>
      <c r="T3392">
        <v>3.25</v>
      </c>
      <c r="U3392">
        <v>3.65</v>
      </c>
      <c r="V3392">
        <v>4.34</v>
      </c>
      <c r="W3392">
        <v>4.82</v>
      </c>
      <c r="X3392">
        <v>5.01</v>
      </c>
      <c r="Y3392">
        <v>5.16</v>
      </c>
      <c r="Z3392">
        <v>5.18</v>
      </c>
      <c r="AA3392">
        <v>5.25</v>
      </c>
      <c r="AB3392">
        <v>5.17</v>
      </c>
      <c r="AC3392">
        <v>5.12</v>
      </c>
      <c r="AD3392">
        <v>5.24</v>
      </c>
      <c r="AE3392">
        <v>5.47</v>
      </c>
      <c r="AF3392">
        <v>5.8</v>
      </c>
      <c r="AG3392">
        <v>4.5599999999999996</v>
      </c>
      <c r="AH3392">
        <v>2.0699999999999998</v>
      </c>
      <c r="AI3392">
        <v>-0.98</v>
      </c>
      <c r="AJ3392">
        <v>-3.83</v>
      </c>
      <c r="AK3392">
        <v>-6.42</v>
      </c>
    </row>
    <row r="3393" spans="1:37" x14ac:dyDescent="0.3">
      <c r="A3393" s="24" t="str">
        <f t="shared" si="85"/>
        <v>SDGbaseTRAv2_UrbAS_BAUv5C_SavingsINShhd-7</v>
      </c>
      <c r="B3393" s="58" t="s">
        <v>221</v>
      </c>
      <c r="C3393" s="59" t="s">
        <v>290</v>
      </c>
      <c r="D3393" s="5" t="s">
        <v>96</v>
      </c>
      <c r="E3393" t="s">
        <v>91</v>
      </c>
      <c r="F3393">
        <v>1.64</v>
      </c>
      <c r="G3393">
        <v>1.28</v>
      </c>
      <c r="H3393">
        <v>1.88</v>
      </c>
      <c r="I3393">
        <v>2.19</v>
      </c>
      <c r="J3393">
        <v>2.16</v>
      </c>
      <c r="K3393">
        <v>2.17</v>
      </c>
      <c r="L3393">
        <v>2.31</v>
      </c>
      <c r="M3393">
        <v>2.8</v>
      </c>
      <c r="N3393">
        <v>3.4</v>
      </c>
      <c r="O3393">
        <v>3.23</v>
      </c>
      <c r="P3393">
        <v>3.55</v>
      </c>
      <c r="Q3393">
        <v>3.85</v>
      </c>
      <c r="R3393">
        <v>4.12</v>
      </c>
      <c r="S3393">
        <v>4.55</v>
      </c>
      <c r="T3393">
        <v>4.9800000000000004</v>
      </c>
      <c r="U3393">
        <v>5.54</v>
      </c>
      <c r="V3393">
        <v>6.51</v>
      </c>
      <c r="W3393">
        <v>7.19</v>
      </c>
      <c r="X3393">
        <v>7.48</v>
      </c>
      <c r="Y3393">
        <v>7.7</v>
      </c>
      <c r="Z3393">
        <v>7.74</v>
      </c>
      <c r="AA3393">
        <v>7.86</v>
      </c>
      <c r="AB3393">
        <v>7.77</v>
      </c>
      <c r="AC3393">
        <v>7.72</v>
      </c>
      <c r="AD3393">
        <v>7.9</v>
      </c>
      <c r="AE3393">
        <v>8.24</v>
      </c>
      <c r="AF3393">
        <v>8.6999999999999993</v>
      </c>
      <c r="AG3393">
        <v>7.02</v>
      </c>
      <c r="AH3393">
        <v>3.6</v>
      </c>
      <c r="AI3393">
        <v>-0.56000000000000005</v>
      </c>
      <c r="AJ3393">
        <v>-4.43</v>
      </c>
      <c r="AK3393">
        <v>-7.93</v>
      </c>
    </row>
    <row r="3394" spans="1:37" x14ac:dyDescent="0.3">
      <c r="A3394" s="24" t="str">
        <f t="shared" si="85"/>
        <v>SDGbaseTRAv2_UrbAS_BAUv5C_SavingsINShhd-8</v>
      </c>
      <c r="B3394" s="58" t="s">
        <v>221</v>
      </c>
      <c r="C3394" s="59" t="s">
        <v>290</v>
      </c>
      <c r="D3394" s="5" t="s">
        <v>96</v>
      </c>
      <c r="E3394" t="s">
        <v>92</v>
      </c>
      <c r="F3394">
        <v>3.78</v>
      </c>
      <c r="G3394">
        <v>3.08</v>
      </c>
      <c r="H3394">
        <v>4.16</v>
      </c>
      <c r="I3394">
        <v>4.68</v>
      </c>
      <c r="J3394">
        <v>4.62</v>
      </c>
      <c r="K3394">
        <v>4.6399999999999997</v>
      </c>
      <c r="L3394">
        <v>4.91</v>
      </c>
      <c r="M3394">
        <v>5.75</v>
      </c>
      <c r="N3394">
        <v>6.76</v>
      </c>
      <c r="O3394">
        <v>6.51</v>
      </c>
      <c r="P3394">
        <v>7.08</v>
      </c>
      <c r="Q3394">
        <v>7.6</v>
      </c>
      <c r="R3394">
        <v>8.1199999999999992</v>
      </c>
      <c r="S3394">
        <v>8.8699999999999992</v>
      </c>
      <c r="T3394">
        <v>9.64</v>
      </c>
      <c r="U3394">
        <v>10.64</v>
      </c>
      <c r="V3394">
        <v>12.32</v>
      </c>
      <c r="W3394">
        <v>13.51</v>
      </c>
      <c r="X3394">
        <v>14.06</v>
      </c>
      <c r="Y3394">
        <v>14.47</v>
      </c>
      <c r="Z3394">
        <v>14.61</v>
      </c>
      <c r="AA3394">
        <v>14.86</v>
      </c>
      <c r="AB3394">
        <v>14.79</v>
      </c>
      <c r="AC3394">
        <v>14.74</v>
      </c>
      <c r="AD3394">
        <v>15.1</v>
      </c>
      <c r="AE3394">
        <v>15.71</v>
      </c>
      <c r="AF3394">
        <v>16.54</v>
      </c>
      <c r="AG3394">
        <v>13.78</v>
      </c>
      <c r="AH3394">
        <v>8.0299999999999994</v>
      </c>
      <c r="AI3394">
        <v>1.1000000000000001</v>
      </c>
      <c r="AJ3394">
        <v>-5.3</v>
      </c>
      <c r="AK3394">
        <v>-11.05</v>
      </c>
    </row>
    <row r="3395" spans="1:37" x14ac:dyDescent="0.3">
      <c r="A3395" s="24" t="str">
        <f t="shared" si="85"/>
        <v>SDGbaseTRAv2_UrbAS_BAUv5C_SavingsINShhd-9</v>
      </c>
      <c r="B3395" s="58" t="s">
        <v>221</v>
      </c>
      <c r="C3395" s="59" t="s">
        <v>290</v>
      </c>
      <c r="D3395" s="5" t="s">
        <v>96</v>
      </c>
      <c r="E3395" t="s">
        <v>93</v>
      </c>
      <c r="F3395">
        <v>61.83</v>
      </c>
      <c r="G3395">
        <v>55.69</v>
      </c>
      <c r="H3395">
        <v>61.04</v>
      </c>
      <c r="I3395">
        <v>62.74</v>
      </c>
      <c r="J3395">
        <v>62.63</v>
      </c>
      <c r="K3395">
        <v>63.85</v>
      </c>
      <c r="L3395">
        <v>65.7</v>
      </c>
      <c r="M3395">
        <v>68.83</v>
      </c>
      <c r="N3395">
        <v>72.510000000000005</v>
      </c>
      <c r="O3395">
        <v>73.53</v>
      </c>
      <c r="P3395">
        <v>76.5</v>
      </c>
      <c r="Q3395">
        <v>79.319999999999993</v>
      </c>
      <c r="R3395">
        <v>82.99</v>
      </c>
      <c r="S3395">
        <v>86.95</v>
      </c>
      <c r="T3395">
        <v>91.12</v>
      </c>
      <c r="U3395">
        <v>96.25</v>
      </c>
      <c r="V3395">
        <v>102.68</v>
      </c>
      <c r="W3395">
        <v>108.16</v>
      </c>
      <c r="X3395">
        <v>112.31</v>
      </c>
      <c r="Y3395">
        <v>115.87</v>
      </c>
      <c r="Z3395">
        <v>119.11</v>
      </c>
      <c r="AA3395">
        <v>122.35</v>
      </c>
      <c r="AB3395">
        <v>125.44</v>
      </c>
      <c r="AC3395">
        <v>128.08000000000001</v>
      </c>
      <c r="AD3395">
        <v>131.66</v>
      </c>
      <c r="AE3395">
        <v>135.94</v>
      </c>
      <c r="AF3395">
        <v>140.83000000000001</v>
      </c>
      <c r="AG3395">
        <v>137.21</v>
      </c>
      <c r="AH3395">
        <v>123.32</v>
      </c>
      <c r="AI3395">
        <v>106.73</v>
      </c>
      <c r="AJ3395">
        <v>91.33</v>
      </c>
      <c r="AK3395">
        <v>77.150000000000006</v>
      </c>
    </row>
    <row r="3396" spans="1:37" x14ac:dyDescent="0.3">
      <c r="A3396" s="24" t="str">
        <f t="shared" si="85"/>
        <v>SDGbaseTRAv2_UrbAS_BAUv5C_SavingsINStotal</v>
      </c>
      <c r="B3396" s="58" t="s">
        <v>221</v>
      </c>
      <c r="C3396" s="59" t="s">
        <v>290</v>
      </c>
      <c r="D3396" s="5" t="s">
        <v>96</v>
      </c>
      <c r="E3396" t="s">
        <v>1</v>
      </c>
      <c r="F3396">
        <v>764.23</v>
      </c>
      <c r="G3396">
        <v>706.25</v>
      </c>
      <c r="H3396">
        <v>728.36</v>
      </c>
      <c r="I3396">
        <v>741.54</v>
      </c>
      <c r="J3396">
        <v>747.71</v>
      </c>
      <c r="K3396">
        <v>764.71</v>
      </c>
      <c r="L3396">
        <v>783.73</v>
      </c>
      <c r="M3396">
        <v>802.4</v>
      </c>
      <c r="N3396">
        <v>823.27</v>
      </c>
      <c r="O3396">
        <v>842.6</v>
      </c>
      <c r="P3396">
        <v>868.49</v>
      </c>
      <c r="Q3396">
        <v>895.12</v>
      </c>
      <c r="R3396">
        <v>932.1</v>
      </c>
      <c r="S3396">
        <v>967.44</v>
      </c>
      <c r="T3396">
        <v>1004.68</v>
      </c>
      <c r="U3396">
        <v>1048.03</v>
      </c>
      <c r="V3396">
        <v>1089.8800000000001</v>
      </c>
      <c r="W3396">
        <v>1133.1400000000001</v>
      </c>
      <c r="X3396">
        <v>1178.49</v>
      </c>
      <c r="Y3396">
        <v>1221.23</v>
      </c>
      <c r="Z3396">
        <v>1267.26</v>
      </c>
      <c r="AA3396">
        <v>1310.89</v>
      </c>
      <c r="AB3396">
        <v>1359.8</v>
      </c>
      <c r="AC3396">
        <v>1404.72</v>
      </c>
      <c r="AD3396">
        <v>1450.05</v>
      </c>
      <c r="AE3396">
        <v>1497.31</v>
      </c>
      <c r="AF3396">
        <v>1546.81</v>
      </c>
      <c r="AG3396">
        <v>1596.06</v>
      </c>
      <c r="AH3396">
        <v>1599.38</v>
      </c>
      <c r="AI3396">
        <v>1595.59</v>
      </c>
      <c r="AJ3396">
        <v>1589.47</v>
      </c>
      <c r="AK3396">
        <v>1578.98</v>
      </c>
    </row>
    <row r="3397" spans="1:37" x14ac:dyDescent="0.3">
      <c r="A3397" s="24" t="str">
        <f t="shared" si="85"/>
        <v>SDGbaseTRAv2_UrbAS_BAUv5YGXtotal</v>
      </c>
      <c r="B3397" s="58" t="s">
        <v>221</v>
      </c>
      <c r="C3397" s="59" t="s">
        <v>290</v>
      </c>
      <c r="D3397" s="5" t="s">
        <v>224</v>
      </c>
      <c r="E3397" t="s">
        <v>1</v>
      </c>
      <c r="F3397">
        <v>1490.98</v>
      </c>
      <c r="G3397">
        <v>1431.73</v>
      </c>
      <c r="H3397">
        <v>1457.43</v>
      </c>
      <c r="I3397">
        <v>1512.08</v>
      </c>
      <c r="J3397">
        <v>1572.83</v>
      </c>
      <c r="K3397">
        <v>1600.6</v>
      </c>
      <c r="L3397">
        <v>1634.98</v>
      </c>
      <c r="M3397">
        <v>1672.33</v>
      </c>
      <c r="N3397">
        <v>1713.68</v>
      </c>
      <c r="O3397">
        <v>1761.26</v>
      </c>
      <c r="P3397">
        <v>1812.87</v>
      </c>
      <c r="Q3397">
        <v>1864.81</v>
      </c>
      <c r="R3397">
        <v>1901.05</v>
      </c>
      <c r="S3397">
        <v>1946.86</v>
      </c>
      <c r="T3397">
        <v>1993.53</v>
      </c>
      <c r="U3397">
        <v>2042.68</v>
      </c>
      <c r="V3397">
        <v>2095.1</v>
      </c>
      <c r="W3397">
        <v>2147.27</v>
      </c>
      <c r="X3397">
        <v>2199.64</v>
      </c>
      <c r="Y3397">
        <v>2251.19</v>
      </c>
      <c r="Z3397">
        <v>2302.89</v>
      </c>
      <c r="AA3397">
        <v>2356.64</v>
      </c>
      <c r="AB3397">
        <v>2404.63</v>
      </c>
      <c r="AC3397">
        <v>2458.5</v>
      </c>
      <c r="AD3397">
        <v>2517.1799999999998</v>
      </c>
      <c r="AE3397">
        <v>2578.7600000000002</v>
      </c>
      <c r="AF3397">
        <v>2641.51</v>
      </c>
      <c r="AG3397">
        <v>2701.52</v>
      </c>
      <c r="AH3397">
        <v>2737.7</v>
      </c>
      <c r="AI3397">
        <v>2768.9</v>
      </c>
      <c r="AJ3397">
        <v>2807.43</v>
      </c>
      <c r="AK3397">
        <v>2849.14</v>
      </c>
    </row>
    <row r="3398" spans="1:37" x14ac:dyDescent="0.3">
      <c r="A3398" s="24" t="str">
        <f t="shared" si="85"/>
        <v>SDGbaseTRAv2_UrbAS_BAUv5EGXtotal</v>
      </c>
      <c r="B3398" s="58" t="s">
        <v>221</v>
      </c>
      <c r="C3398" s="59" t="s">
        <v>290</v>
      </c>
      <c r="D3398" s="5" t="s">
        <v>197</v>
      </c>
      <c r="E3398" t="s">
        <v>1</v>
      </c>
      <c r="F3398">
        <v>1502.94</v>
      </c>
      <c r="G3398">
        <v>1443.45</v>
      </c>
      <c r="H3398">
        <v>1468.03</v>
      </c>
      <c r="I3398">
        <v>1511.33</v>
      </c>
      <c r="J3398">
        <v>1559.38</v>
      </c>
      <c r="K3398">
        <v>1590.29</v>
      </c>
      <c r="L3398">
        <v>1625.91</v>
      </c>
      <c r="M3398">
        <v>1663.37</v>
      </c>
      <c r="N3398">
        <v>1704.21</v>
      </c>
      <c r="O3398">
        <v>1751.14</v>
      </c>
      <c r="P3398">
        <v>1801.71</v>
      </c>
      <c r="Q3398">
        <v>1852.5</v>
      </c>
      <c r="R3398">
        <v>1897.67</v>
      </c>
      <c r="S3398">
        <v>1944.25</v>
      </c>
      <c r="T3398">
        <v>1991.86</v>
      </c>
      <c r="U3398">
        <v>2042.45</v>
      </c>
      <c r="V3398">
        <v>2095.6999999999998</v>
      </c>
      <c r="W3398">
        <v>2148.8000000000002</v>
      </c>
      <c r="X3398">
        <v>2202.44</v>
      </c>
      <c r="Y3398">
        <v>2254.6999999999998</v>
      </c>
      <c r="Z3398">
        <v>2307.38</v>
      </c>
      <c r="AA3398">
        <v>2361.66</v>
      </c>
      <c r="AB3398">
        <v>2411.37</v>
      </c>
      <c r="AC3398">
        <v>2465.7600000000002</v>
      </c>
      <c r="AD3398">
        <v>2524.58</v>
      </c>
      <c r="AE3398">
        <v>2585.9299999999998</v>
      </c>
      <c r="AF3398">
        <v>2649.07</v>
      </c>
      <c r="AG3398">
        <v>2709.51</v>
      </c>
      <c r="AH3398">
        <v>2742.99</v>
      </c>
      <c r="AI3398">
        <v>2770.59</v>
      </c>
      <c r="AJ3398">
        <v>2805.43</v>
      </c>
      <c r="AK3398">
        <v>2843.58</v>
      </c>
    </row>
    <row r="3399" spans="1:37" x14ac:dyDescent="0.3">
      <c r="A3399" s="24" t="str">
        <f t="shared" si="85"/>
        <v>SDGbaseTRAv2_UrbAS_BAUv5GADJXtotal</v>
      </c>
      <c r="B3399" s="58" t="s">
        <v>221</v>
      </c>
      <c r="C3399" s="59" t="s">
        <v>290</v>
      </c>
      <c r="D3399" s="5" t="s">
        <v>190</v>
      </c>
      <c r="E3399" t="s">
        <v>1</v>
      </c>
      <c r="F3399">
        <v>1</v>
      </c>
      <c r="G3399">
        <v>0.94</v>
      </c>
      <c r="H3399">
        <v>0.96</v>
      </c>
      <c r="I3399">
        <v>0.98</v>
      </c>
      <c r="J3399">
        <v>1</v>
      </c>
      <c r="K3399">
        <v>1.02</v>
      </c>
      <c r="L3399">
        <v>1.04</v>
      </c>
      <c r="M3399">
        <v>1.06</v>
      </c>
      <c r="N3399">
        <v>1.0900000000000001</v>
      </c>
      <c r="O3399">
        <v>1.1200000000000001</v>
      </c>
      <c r="P3399">
        <v>1.1499999999999999</v>
      </c>
      <c r="Q3399">
        <v>1.19</v>
      </c>
      <c r="R3399">
        <v>1.21</v>
      </c>
      <c r="S3399">
        <v>1.24</v>
      </c>
      <c r="T3399">
        <v>1.27</v>
      </c>
      <c r="U3399">
        <v>1.3</v>
      </c>
      <c r="V3399">
        <v>1.33</v>
      </c>
      <c r="W3399">
        <v>1.36</v>
      </c>
      <c r="X3399">
        <v>1.4</v>
      </c>
      <c r="Y3399">
        <v>1.43</v>
      </c>
      <c r="Z3399">
        <v>1.46</v>
      </c>
      <c r="AA3399">
        <v>1.5</v>
      </c>
      <c r="AB3399">
        <v>1.53</v>
      </c>
      <c r="AC3399">
        <v>1.57</v>
      </c>
      <c r="AD3399">
        <v>1.61</v>
      </c>
      <c r="AE3399">
        <v>1.64</v>
      </c>
      <c r="AF3399">
        <v>1.68</v>
      </c>
      <c r="AG3399">
        <v>1.72</v>
      </c>
      <c r="AH3399">
        <v>1.76</v>
      </c>
      <c r="AI3399">
        <v>1.8</v>
      </c>
      <c r="AJ3399">
        <v>1.85</v>
      </c>
      <c r="AK3399">
        <v>1.89</v>
      </c>
    </row>
    <row r="3400" spans="1:37" x14ac:dyDescent="0.3">
      <c r="A3400" s="24" t="str">
        <f t="shared" si="85"/>
        <v>SDGbaseTRAv2_UrbAS_BAUv5GOVGRtotal</v>
      </c>
      <c r="B3400" s="58" t="s">
        <v>221</v>
      </c>
      <c r="C3400" s="59" t="s">
        <v>290</v>
      </c>
      <c r="D3400" s="5" t="s">
        <v>192</v>
      </c>
      <c r="E3400" t="s">
        <v>1</v>
      </c>
      <c r="G3400">
        <v>0.02</v>
      </c>
      <c r="H3400">
        <v>0.02</v>
      </c>
      <c r="I3400">
        <v>0.02</v>
      </c>
      <c r="J3400">
        <v>0.02</v>
      </c>
      <c r="K3400">
        <v>0.02</v>
      </c>
      <c r="L3400">
        <v>0.02</v>
      </c>
      <c r="M3400">
        <v>0.02</v>
      </c>
      <c r="N3400">
        <v>0.02</v>
      </c>
      <c r="O3400">
        <v>0.02</v>
      </c>
      <c r="P3400">
        <v>0.02</v>
      </c>
      <c r="Q3400">
        <v>0.02</v>
      </c>
      <c r="R3400">
        <v>0.02</v>
      </c>
      <c r="S3400">
        <v>0.02</v>
      </c>
      <c r="T3400">
        <v>0.02</v>
      </c>
      <c r="U3400">
        <v>0.02</v>
      </c>
      <c r="V3400">
        <v>0.02</v>
      </c>
      <c r="W3400">
        <v>0.02</v>
      </c>
      <c r="X3400">
        <v>0.02</v>
      </c>
      <c r="Y3400">
        <v>0.02</v>
      </c>
      <c r="Z3400">
        <v>0.02</v>
      </c>
      <c r="AA3400">
        <v>0.02</v>
      </c>
      <c r="AB3400">
        <v>0.02</v>
      </c>
      <c r="AC3400">
        <v>0.02</v>
      </c>
      <c r="AD3400">
        <v>0.02</v>
      </c>
      <c r="AE3400">
        <v>0.02</v>
      </c>
      <c r="AF3400">
        <v>0.02</v>
      </c>
      <c r="AG3400">
        <v>0.02</v>
      </c>
      <c r="AH3400">
        <v>0.02</v>
      </c>
      <c r="AI3400">
        <v>0.02</v>
      </c>
      <c r="AJ3400">
        <v>0.02</v>
      </c>
      <c r="AK3400">
        <v>0.02</v>
      </c>
    </row>
    <row r="3401" spans="1:37" x14ac:dyDescent="0.3">
      <c r="A3401" s="24" t="str">
        <f t="shared" si="85"/>
        <v>SDGbaseTRAv2_UrbAS_BAUv5C_GovConscgsrv</v>
      </c>
      <c r="B3401" s="58" t="s">
        <v>221</v>
      </c>
      <c r="C3401" s="59" t="s">
        <v>290</v>
      </c>
      <c r="D3401" s="5" t="s">
        <v>213</v>
      </c>
      <c r="E3401" t="s">
        <v>184</v>
      </c>
      <c r="F3401">
        <v>1080.43</v>
      </c>
      <c r="G3401">
        <v>1020.94</v>
      </c>
      <c r="H3401">
        <v>1056.05</v>
      </c>
      <c r="I3401">
        <v>1092.03</v>
      </c>
      <c r="J3401">
        <v>1134.3699999999999</v>
      </c>
      <c r="K3401">
        <v>1160.27</v>
      </c>
      <c r="L3401">
        <v>1190.1099999999999</v>
      </c>
      <c r="M3401">
        <v>1221.06</v>
      </c>
      <c r="N3401">
        <v>1255.21</v>
      </c>
      <c r="O3401">
        <v>1294.8599999999999</v>
      </c>
      <c r="P3401">
        <v>1337.06</v>
      </c>
      <c r="Q3401">
        <v>1378.96</v>
      </c>
      <c r="R3401">
        <v>1415.29</v>
      </c>
      <c r="S3401">
        <v>1451.52</v>
      </c>
      <c r="T3401">
        <v>1488.5</v>
      </c>
      <c r="U3401">
        <v>1527.9</v>
      </c>
      <c r="V3401">
        <v>1568.45</v>
      </c>
      <c r="W3401">
        <v>1609.05</v>
      </c>
      <c r="X3401">
        <v>1649.66</v>
      </c>
      <c r="Y3401">
        <v>1688.24</v>
      </c>
      <c r="Z3401">
        <v>1727.82</v>
      </c>
      <c r="AA3401">
        <v>1768.21</v>
      </c>
      <c r="AB3401">
        <v>1804.21</v>
      </c>
      <c r="AC3401">
        <v>1843.39</v>
      </c>
      <c r="AD3401">
        <v>1887.74</v>
      </c>
      <c r="AE3401">
        <v>1934.35</v>
      </c>
      <c r="AF3401">
        <v>1982.16</v>
      </c>
      <c r="AG3401">
        <v>2026.64</v>
      </c>
      <c r="AH3401">
        <v>2044.14</v>
      </c>
      <c r="AI3401">
        <v>2066.89</v>
      </c>
      <c r="AJ3401">
        <v>2098.84</v>
      </c>
      <c r="AK3401">
        <v>2134.39</v>
      </c>
    </row>
    <row r="3402" spans="1:37" x14ac:dyDescent="0.3">
      <c r="A3402" s="24" t="str">
        <f t="shared" si="85"/>
        <v>SDGbaseTRAv2_UrbAS_BAUv5C_GovConstotal</v>
      </c>
      <c r="B3402" s="58" t="s">
        <v>221</v>
      </c>
      <c r="C3402" s="59" t="s">
        <v>290</v>
      </c>
      <c r="D3402" s="5" t="s">
        <v>213</v>
      </c>
      <c r="E3402" t="s">
        <v>1</v>
      </c>
      <c r="F3402">
        <v>1080.43</v>
      </c>
      <c r="G3402">
        <v>1020.94</v>
      </c>
      <c r="H3402">
        <v>1056.05</v>
      </c>
      <c r="I3402">
        <v>1092.03</v>
      </c>
      <c r="J3402">
        <v>1134.3699999999999</v>
      </c>
      <c r="K3402">
        <v>1160.27</v>
      </c>
      <c r="L3402">
        <v>1190.1099999999999</v>
      </c>
      <c r="M3402">
        <v>1221.06</v>
      </c>
      <c r="N3402">
        <v>1255.21</v>
      </c>
      <c r="O3402">
        <v>1294.8599999999999</v>
      </c>
      <c r="P3402">
        <v>1337.06</v>
      </c>
      <c r="Q3402">
        <v>1378.96</v>
      </c>
      <c r="R3402">
        <v>1415.29</v>
      </c>
      <c r="S3402">
        <v>1451.52</v>
      </c>
      <c r="T3402">
        <v>1488.5</v>
      </c>
      <c r="U3402">
        <v>1527.9</v>
      </c>
      <c r="V3402">
        <v>1568.45</v>
      </c>
      <c r="W3402">
        <v>1609.05</v>
      </c>
      <c r="X3402">
        <v>1649.66</v>
      </c>
      <c r="Y3402">
        <v>1688.24</v>
      </c>
      <c r="Z3402">
        <v>1727.82</v>
      </c>
      <c r="AA3402">
        <v>1768.21</v>
      </c>
      <c r="AB3402">
        <v>1804.21</v>
      </c>
      <c r="AC3402">
        <v>1843.39</v>
      </c>
      <c r="AD3402">
        <v>1887.74</v>
      </c>
      <c r="AE3402">
        <v>1934.35</v>
      </c>
      <c r="AF3402">
        <v>1982.16</v>
      </c>
      <c r="AG3402">
        <v>2026.64</v>
      </c>
      <c r="AH3402">
        <v>2044.14</v>
      </c>
      <c r="AI3402">
        <v>2066.89</v>
      </c>
      <c r="AJ3402">
        <v>2098.84</v>
      </c>
      <c r="AK3402">
        <v>2134.39</v>
      </c>
    </row>
    <row r="3403" spans="1:37" x14ac:dyDescent="0.3">
      <c r="A3403" s="24" t="str">
        <f t="shared" si="85"/>
        <v>SDGbaseTRAv2_UrbAS_BAUv5GSAVXtotal</v>
      </c>
      <c r="B3403" s="58" t="s">
        <v>221</v>
      </c>
      <c r="C3403" s="59" t="s">
        <v>290</v>
      </c>
      <c r="D3403" s="5" t="s">
        <v>98</v>
      </c>
      <c r="E3403" t="s">
        <v>1</v>
      </c>
      <c r="F3403">
        <v>-11.97</v>
      </c>
      <c r="G3403">
        <v>-11.72</v>
      </c>
      <c r="H3403">
        <v>-10.6</v>
      </c>
      <c r="I3403">
        <v>0.75</v>
      </c>
      <c r="J3403">
        <v>13.45</v>
      </c>
      <c r="K3403">
        <v>10.31</v>
      </c>
      <c r="L3403">
        <v>9.07</v>
      </c>
      <c r="M3403">
        <v>8.9600000000000009</v>
      </c>
      <c r="N3403">
        <v>9.4700000000000006</v>
      </c>
      <c r="O3403">
        <v>10.119999999999999</v>
      </c>
      <c r="P3403">
        <v>11.16</v>
      </c>
      <c r="Q3403">
        <v>12.32</v>
      </c>
      <c r="R3403">
        <v>3.38</v>
      </c>
      <c r="S3403">
        <v>2.6</v>
      </c>
      <c r="T3403">
        <v>1.67</v>
      </c>
      <c r="U3403">
        <v>0.23</v>
      </c>
      <c r="V3403">
        <v>-0.6</v>
      </c>
      <c r="W3403">
        <v>-1.53</v>
      </c>
      <c r="X3403">
        <v>-2.8</v>
      </c>
      <c r="Y3403">
        <v>-3.51</v>
      </c>
      <c r="Z3403">
        <v>-4.49</v>
      </c>
      <c r="AA3403">
        <v>-5.0199999999999996</v>
      </c>
      <c r="AB3403">
        <v>-6.73</v>
      </c>
      <c r="AC3403">
        <v>-7.26</v>
      </c>
      <c r="AD3403">
        <v>-7.39</v>
      </c>
      <c r="AE3403">
        <v>-7.17</v>
      </c>
      <c r="AF3403">
        <v>-7.56</v>
      </c>
      <c r="AG3403">
        <v>-7.99</v>
      </c>
      <c r="AH3403">
        <v>-5.29</v>
      </c>
      <c r="AI3403">
        <v>-1.69</v>
      </c>
      <c r="AJ3403">
        <v>2</v>
      </c>
      <c r="AK3403">
        <v>5.56</v>
      </c>
    </row>
    <row r="3404" spans="1:37" x14ac:dyDescent="0.3">
      <c r="A3404" s="24" t="str">
        <f t="shared" si="85"/>
        <v>SDGbaseTRAv2_UrbAS_BAUv5FSAVXtotal</v>
      </c>
      <c r="B3404" s="58" t="s">
        <v>221</v>
      </c>
      <c r="C3404" s="59" t="s">
        <v>290</v>
      </c>
      <c r="D3404" s="5" t="s">
        <v>97</v>
      </c>
      <c r="E3404" t="s">
        <v>1</v>
      </c>
      <c r="F3404">
        <v>177.87</v>
      </c>
      <c r="G3404">
        <v>180.9</v>
      </c>
      <c r="H3404">
        <v>183.97</v>
      </c>
      <c r="I3404">
        <v>187.1</v>
      </c>
      <c r="J3404">
        <v>190.28</v>
      </c>
      <c r="K3404">
        <v>193.52</v>
      </c>
      <c r="L3404">
        <v>196.81</v>
      </c>
      <c r="M3404">
        <v>200.15</v>
      </c>
      <c r="N3404">
        <v>203.55</v>
      </c>
      <c r="O3404">
        <v>207.01</v>
      </c>
      <c r="P3404">
        <v>210.53</v>
      </c>
      <c r="Q3404">
        <v>214.11</v>
      </c>
      <c r="R3404">
        <v>217.75</v>
      </c>
      <c r="S3404">
        <v>221.45</v>
      </c>
      <c r="T3404">
        <v>225.22</v>
      </c>
      <c r="U3404">
        <v>229.05</v>
      </c>
      <c r="V3404">
        <v>232.94</v>
      </c>
      <c r="W3404">
        <v>236.9</v>
      </c>
      <c r="X3404">
        <v>240.93</v>
      </c>
      <c r="Y3404">
        <v>245.02</v>
      </c>
      <c r="Z3404">
        <v>249.19</v>
      </c>
      <c r="AA3404">
        <v>253.43</v>
      </c>
      <c r="AB3404">
        <v>257.73</v>
      </c>
      <c r="AC3404">
        <v>262.12</v>
      </c>
      <c r="AD3404">
        <v>266.57</v>
      </c>
      <c r="AE3404">
        <v>271.10000000000002</v>
      </c>
      <c r="AF3404">
        <v>275.70999999999998</v>
      </c>
      <c r="AG3404">
        <v>280.39999999999998</v>
      </c>
      <c r="AH3404">
        <v>285.17</v>
      </c>
      <c r="AI3404">
        <v>290.01</v>
      </c>
      <c r="AJ3404">
        <v>294.94</v>
      </c>
      <c r="AK3404">
        <v>299.95999999999998</v>
      </c>
    </row>
    <row r="3405" spans="1:37" x14ac:dyDescent="0.3">
      <c r="A3405" s="24" t="str">
        <f t="shared" si="85"/>
        <v>SDGbaseTRAv2_UrbAS_BAUv5C_TSavtotal</v>
      </c>
      <c r="B3405" s="58" t="s">
        <v>221</v>
      </c>
      <c r="C3405" s="59" t="s">
        <v>290</v>
      </c>
      <c r="D3405" s="5" t="s">
        <v>100</v>
      </c>
      <c r="E3405" t="s">
        <v>1</v>
      </c>
      <c r="F3405">
        <v>930.14</v>
      </c>
      <c r="G3405">
        <v>875.43</v>
      </c>
      <c r="H3405">
        <v>901.73</v>
      </c>
      <c r="I3405">
        <v>929.38</v>
      </c>
      <c r="J3405">
        <v>951.44</v>
      </c>
      <c r="K3405">
        <v>968.54</v>
      </c>
      <c r="L3405">
        <v>989.61</v>
      </c>
      <c r="M3405">
        <v>1011.51</v>
      </c>
      <c r="N3405">
        <v>1036.29</v>
      </c>
      <c r="O3405">
        <v>1059.74</v>
      </c>
      <c r="P3405">
        <v>1090.19</v>
      </c>
      <c r="Q3405">
        <v>1121.55</v>
      </c>
      <c r="R3405">
        <v>1153.23</v>
      </c>
      <c r="S3405">
        <v>1191.5</v>
      </c>
      <c r="T3405">
        <v>1231.57</v>
      </c>
      <c r="U3405">
        <v>1277.31</v>
      </c>
      <c r="V3405">
        <v>1322.22</v>
      </c>
      <c r="W3405">
        <v>1368.52</v>
      </c>
      <c r="X3405">
        <v>1416.62</v>
      </c>
      <c r="Y3405">
        <v>1462.74</v>
      </c>
      <c r="Z3405">
        <v>1511.96</v>
      </c>
      <c r="AA3405">
        <v>1559.3</v>
      </c>
      <c r="AB3405">
        <v>1610.8</v>
      </c>
      <c r="AC3405">
        <v>1659.57</v>
      </c>
      <c r="AD3405">
        <v>1709.23</v>
      </c>
      <c r="AE3405">
        <v>1761.25</v>
      </c>
      <c r="AF3405">
        <v>1814.96</v>
      </c>
      <c r="AG3405">
        <v>1868.47</v>
      </c>
      <c r="AH3405">
        <v>1879.26</v>
      </c>
      <c r="AI3405">
        <v>1883.92</v>
      </c>
      <c r="AJ3405">
        <v>1886.41</v>
      </c>
      <c r="AK3405">
        <v>1884.5</v>
      </c>
    </row>
    <row r="3406" spans="1:37" x14ac:dyDescent="0.3">
      <c r="A3406" s="24" t="str">
        <f t="shared" si="85"/>
        <v>SDGbaseTRAv2_UrbAS_BAUv5QINVXctext</v>
      </c>
      <c r="B3406" s="58" t="s">
        <v>221</v>
      </c>
      <c r="C3406" s="59" t="s">
        <v>290</v>
      </c>
      <c r="D3406" s="5" t="s">
        <v>101</v>
      </c>
      <c r="E3406" t="s">
        <v>102</v>
      </c>
      <c r="F3406">
        <v>0.02</v>
      </c>
      <c r="G3406">
        <v>0.02</v>
      </c>
      <c r="H3406">
        <v>0.02</v>
      </c>
      <c r="I3406">
        <v>0.02</v>
      </c>
      <c r="J3406">
        <v>0.02</v>
      </c>
      <c r="K3406">
        <v>0.02</v>
      </c>
      <c r="L3406">
        <v>0.02</v>
      </c>
      <c r="M3406">
        <v>0.02</v>
      </c>
      <c r="N3406">
        <v>0.03</v>
      </c>
      <c r="O3406">
        <v>0.03</v>
      </c>
      <c r="P3406">
        <v>0.03</v>
      </c>
      <c r="Q3406">
        <v>0.03</v>
      </c>
      <c r="R3406">
        <v>0.03</v>
      </c>
      <c r="S3406">
        <v>0.03</v>
      </c>
      <c r="T3406">
        <v>0.03</v>
      </c>
      <c r="U3406">
        <v>0.03</v>
      </c>
      <c r="V3406">
        <v>0.03</v>
      </c>
      <c r="W3406">
        <v>0.03</v>
      </c>
      <c r="X3406">
        <v>0.03</v>
      </c>
      <c r="Y3406">
        <v>0.04</v>
      </c>
      <c r="Z3406">
        <v>0.04</v>
      </c>
      <c r="AA3406">
        <v>0.04</v>
      </c>
      <c r="AB3406">
        <v>0.04</v>
      </c>
      <c r="AC3406">
        <v>0.04</v>
      </c>
      <c r="AD3406">
        <v>0.04</v>
      </c>
      <c r="AE3406">
        <v>0.04</v>
      </c>
      <c r="AF3406">
        <v>0.04</v>
      </c>
      <c r="AG3406">
        <v>0.04</v>
      </c>
      <c r="AH3406">
        <v>0.04</v>
      </c>
      <c r="AI3406">
        <v>0.04</v>
      </c>
      <c r="AJ3406">
        <v>0.04</v>
      </c>
      <c r="AK3406">
        <v>0.04</v>
      </c>
    </row>
    <row r="3407" spans="1:37" x14ac:dyDescent="0.3">
      <c r="A3407" s="24" t="str">
        <f t="shared" si="85"/>
        <v>SDGbaseTRAv2_UrbAS_BAUv5QINVXcleat</v>
      </c>
      <c r="B3407" s="58" t="s">
        <v>221</v>
      </c>
      <c r="C3407" s="59" t="s">
        <v>290</v>
      </c>
      <c r="D3407" s="5" t="s">
        <v>101</v>
      </c>
      <c r="E3407" t="s">
        <v>103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</row>
    <row r="3408" spans="1:37" x14ac:dyDescent="0.3">
      <c r="A3408" s="24" t="str">
        <f t="shared" si="85"/>
        <v>SDGbaseTRAv2_UrbAS_BAUv5QINVXcprnt</v>
      </c>
      <c r="B3408" s="58" t="s">
        <v>221</v>
      </c>
      <c r="C3408" s="59" t="s">
        <v>290</v>
      </c>
      <c r="D3408" s="5" t="s">
        <v>101</v>
      </c>
      <c r="E3408" t="s">
        <v>104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</row>
    <row r="3409" spans="1:37" x14ac:dyDescent="0.3">
      <c r="A3409" s="24" t="str">
        <f t="shared" si="85"/>
        <v>SDGbaseTRAv2_UrbAS_BAUv5QINVXcrubb</v>
      </c>
      <c r="B3409" s="58" t="s">
        <v>221</v>
      </c>
      <c r="C3409" s="59" t="s">
        <v>290</v>
      </c>
      <c r="D3409" s="5" t="s">
        <v>101</v>
      </c>
      <c r="E3409" t="s">
        <v>105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0.01</v>
      </c>
      <c r="Q3409">
        <v>0.01</v>
      </c>
      <c r="R3409">
        <v>0.01</v>
      </c>
      <c r="S3409">
        <v>0.01</v>
      </c>
      <c r="T3409">
        <v>0.01</v>
      </c>
      <c r="U3409">
        <v>0.01</v>
      </c>
      <c r="V3409">
        <v>0.01</v>
      </c>
      <c r="W3409">
        <v>0.01</v>
      </c>
      <c r="X3409">
        <v>0.01</v>
      </c>
      <c r="Y3409">
        <v>0.01</v>
      </c>
      <c r="Z3409">
        <v>0.01</v>
      </c>
      <c r="AA3409">
        <v>0.01</v>
      </c>
      <c r="AB3409">
        <v>0.01</v>
      </c>
      <c r="AC3409">
        <v>0.01</v>
      </c>
      <c r="AD3409">
        <v>0.01</v>
      </c>
      <c r="AE3409">
        <v>0.01</v>
      </c>
      <c r="AF3409">
        <v>0.01</v>
      </c>
      <c r="AG3409">
        <v>0.01</v>
      </c>
      <c r="AH3409">
        <v>0.01</v>
      </c>
      <c r="AI3409">
        <v>0.01</v>
      </c>
      <c r="AJ3409">
        <v>0.01</v>
      </c>
      <c r="AK3409">
        <v>0.01</v>
      </c>
    </row>
    <row r="3410" spans="1:37" x14ac:dyDescent="0.3">
      <c r="A3410" s="24" t="str">
        <f t="shared" si="85"/>
        <v>SDGbaseTRAv2_UrbAS_BAUv5QINVXcplas</v>
      </c>
      <c r="B3410" s="58" t="s">
        <v>221</v>
      </c>
      <c r="C3410" s="59" t="s">
        <v>290</v>
      </c>
      <c r="D3410" s="5" t="s">
        <v>101</v>
      </c>
      <c r="E3410" t="s">
        <v>106</v>
      </c>
      <c r="F3410">
        <v>0.01</v>
      </c>
      <c r="G3410">
        <v>0.01</v>
      </c>
      <c r="H3410">
        <v>0.01</v>
      </c>
      <c r="I3410">
        <v>0.01</v>
      </c>
      <c r="J3410">
        <v>0.01</v>
      </c>
      <c r="K3410">
        <v>0.01</v>
      </c>
      <c r="L3410">
        <v>0.01</v>
      </c>
      <c r="M3410">
        <v>0.01</v>
      </c>
      <c r="N3410">
        <v>0.01</v>
      </c>
      <c r="O3410">
        <v>0.01</v>
      </c>
      <c r="P3410">
        <v>0.01</v>
      </c>
      <c r="Q3410">
        <v>0.01</v>
      </c>
      <c r="R3410">
        <v>0.01</v>
      </c>
      <c r="S3410">
        <v>0.01</v>
      </c>
      <c r="T3410">
        <v>0.01</v>
      </c>
      <c r="U3410">
        <v>0.01</v>
      </c>
      <c r="V3410">
        <v>0.01</v>
      </c>
      <c r="W3410">
        <v>0.01</v>
      </c>
      <c r="X3410">
        <v>0.01</v>
      </c>
      <c r="Y3410">
        <v>0.01</v>
      </c>
      <c r="Z3410">
        <v>0.01</v>
      </c>
      <c r="AA3410">
        <v>0.02</v>
      </c>
      <c r="AB3410">
        <v>0.02</v>
      </c>
      <c r="AC3410">
        <v>0.02</v>
      </c>
      <c r="AD3410">
        <v>0.02</v>
      </c>
      <c r="AE3410">
        <v>0.02</v>
      </c>
      <c r="AF3410">
        <v>0.02</v>
      </c>
      <c r="AG3410">
        <v>0.02</v>
      </c>
      <c r="AH3410">
        <v>0.02</v>
      </c>
      <c r="AI3410">
        <v>0.02</v>
      </c>
      <c r="AJ3410">
        <v>0.02</v>
      </c>
      <c r="AK3410">
        <v>0.02</v>
      </c>
    </row>
    <row r="3411" spans="1:37" x14ac:dyDescent="0.3">
      <c r="A3411" s="24" t="str">
        <f t="shared" si="85"/>
        <v>SDGbaseTRAv2_UrbAS_BAUv5QINVXcnmet</v>
      </c>
      <c r="B3411" s="58" t="s">
        <v>221</v>
      </c>
      <c r="C3411" s="59" t="s">
        <v>290</v>
      </c>
      <c r="D3411" s="5" t="s">
        <v>101</v>
      </c>
      <c r="E3411" t="s">
        <v>107</v>
      </c>
      <c r="F3411">
        <v>0.02</v>
      </c>
      <c r="G3411">
        <v>0.02</v>
      </c>
      <c r="H3411">
        <v>0.02</v>
      </c>
      <c r="I3411">
        <v>0.02</v>
      </c>
      <c r="J3411">
        <v>0.02</v>
      </c>
      <c r="K3411">
        <v>0.02</v>
      </c>
      <c r="L3411">
        <v>0.02</v>
      </c>
      <c r="M3411">
        <v>0.02</v>
      </c>
      <c r="N3411">
        <v>0.02</v>
      </c>
      <c r="O3411">
        <v>0.02</v>
      </c>
      <c r="P3411">
        <v>0.02</v>
      </c>
      <c r="Q3411">
        <v>0.02</v>
      </c>
      <c r="R3411">
        <v>0.03</v>
      </c>
      <c r="S3411">
        <v>0.03</v>
      </c>
      <c r="T3411">
        <v>0.03</v>
      </c>
      <c r="U3411">
        <v>0.03</v>
      </c>
      <c r="V3411">
        <v>0.03</v>
      </c>
      <c r="W3411">
        <v>0.03</v>
      </c>
      <c r="X3411">
        <v>0.03</v>
      </c>
      <c r="Y3411">
        <v>0.03</v>
      </c>
      <c r="Z3411">
        <v>0.03</v>
      </c>
      <c r="AA3411">
        <v>0.03</v>
      </c>
      <c r="AB3411">
        <v>0.03</v>
      </c>
      <c r="AC3411">
        <v>0.04</v>
      </c>
      <c r="AD3411">
        <v>0.04</v>
      </c>
      <c r="AE3411">
        <v>0.04</v>
      </c>
      <c r="AF3411">
        <v>0.04</v>
      </c>
      <c r="AG3411">
        <v>0.04</v>
      </c>
      <c r="AH3411">
        <v>0.04</v>
      </c>
      <c r="AI3411">
        <v>0.04</v>
      </c>
      <c r="AJ3411">
        <v>0.04</v>
      </c>
      <c r="AK3411">
        <v>0.04</v>
      </c>
    </row>
    <row r="3412" spans="1:37" x14ac:dyDescent="0.3">
      <c r="A3412" s="24" t="str">
        <f t="shared" si="85"/>
        <v>SDGbaseTRAv2_UrbAS_BAUv5QINVXcnfrm</v>
      </c>
      <c r="B3412" s="58" t="s">
        <v>221</v>
      </c>
      <c r="C3412" s="59" t="s">
        <v>290</v>
      </c>
      <c r="D3412" s="5" t="s">
        <v>101</v>
      </c>
      <c r="E3412" t="s">
        <v>108</v>
      </c>
      <c r="F3412">
        <v>1.27</v>
      </c>
      <c r="G3412">
        <v>1.1499999999999999</v>
      </c>
      <c r="H3412">
        <v>1.19</v>
      </c>
      <c r="I3412">
        <v>1.22</v>
      </c>
      <c r="J3412">
        <v>1.24</v>
      </c>
      <c r="K3412">
        <v>1.26</v>
      </c>
      <c r="L3412">
        <v>1.29</v>
      </c>
      <c r="M3412">
        <v>1.33</v>
      </c>
      <c r="N3412">
        <v>1.36</v>
      </c>
      <c r="O3412">
        <v>1.41</v>
      </c>
      <c r="P3412">
        <v>1.45</v>
      </c>
      <c r="Q3412">
        <v>1.49</v>
      </c>
      <c r="R3412">
        <v>1.53</v>
      </c>
      <c r="S3412">
        <v>1.58</v>
      </c>
      <c r="T3412">
        <v>1.63</v>
      </c>
      <c r="U3412">
        <v>1.68</v>
      </c>
      <c r="V3412">
        <v>1.74</v>
      </c>
      <c r="W3412">
        <v>1.8</v>
      </c>
      <c r="X3412">
        <v>1.86</v>
      </c>
      <c r="Y3412">
        <v>1.91</v>
      </c>
      <c r="Z3412">
        <v>1.97</v>
      </c>
      <c r="AA3412">
        <v>2.0299999999999998</v>
      </c>
      <c r="AB3412">
        <v>2.08</v>
      </c>
      <c r="AC3412">
        <v>2.13</v>
      </c>
      <c r="AD3412">
        <v>2.19</v>
      </c>
      <c r="AE3412">
        <v>2.2599999999999998</v>
      </c>
      <c r="AF3412">
        <v>2.3199999999999998</v>
      </c>
      <c r="AG3412">
        <v>2.39</v>
      </c>
      <c r="AH3412">
        <v>2.38</v>
      </c>
      <c r="AI3412">
        <v>2.37</v>
      </c>
      <c r="AJ3412">
        <v>2.36</v>
      </c>
      <c r="AK3412">
        <v>2.34</v>
      </c>
    </row>
    <row r="3413" spans="1:37" x14ac:dyDescent="0.3">
      <c r="A3413" s="24" t="str">
        <f t="shared" si="85"/>
        <v>SDGbaseTRAv2_UrbAS_BAUv5QINVXcmetp</v>
      </c>
      <c r="B3413" s="58" t="s">
        <v>221</v>
      </c>
      <c r="C3413" s="59" t="s">
        <v>290</v>
      </c>
      <c r="D3413" s="5" t="s">
        <v>101</v>
      </c>
      <c r="E3413" t="s">
        <v>109</v>
      </c>
      <c r="F3413">
        <v>2.2400000000000002</v>
      </c>
      <c r="G3413">
        <v>2.04</v>
      </c>
      <c r="H3413">
        <v>2.1</v>
      </c>
      <c r="I3413">
        <v>2.16</v>
      </c>
      <c r="J3413">
        <v>2.19</v>
      </c>
      <c r="K3413">
        <v>2.2400000000000002</v>
      </c>
      <c r="L3413">
        <v>2.29</v>
      </c>
      <c r="M3413">
        <v>2.35</v>
      </c>
      <c r="N3413">
        <v>2.42</v>
      </c>
      <c r="O3413">
        <v>2.5</v>
      </c>
      <c r="P3413">
        <v>2.57</v>
      </c>
      <c r="Q3413">
        <v>2.64</v>
      </c>
      <c r="R3413">
        <v>2.71</v>
      </c>
      <c r="S3413">
        <v>2.79</v>
      </c>
      <c r="T3413">
        <v>2.88</v>
      </c>
      <c r="U3413">
        <v>2.98</v>
      </c>
      <c r="V3413">
        <v>3.09</v>
      </c>
      <c r="W3413">
        <v>3.2</v>
      </c>
      <c r="X3413">
        <v>3.29</v>
      </c>
      <c r="Y3413">
        <v>3.39</v>
      </c>
      <c r="Z3413">
        <v>3.5</v>
      </c>
      <c r="AA3413">
        <v>3.6</v>
      </c>
      <c r="AB3413">
        <v>3.68</v>
      </c>
      <c r="AC3413">
        <v>3.77</v>
      </c>
      <c r="AD3413">
        <v>3.88</v>
      </c>
      <c r="AE3413">
        <v>4</v>
      </c>
      <c r="AF3413">
        <v>4.12</v>
      </c>
      <c r="AG3413">
        <v>4.24</v>
      </c>
      <c r="AH3413">
        <v>4.22</v>
      </c>
      <c r="AI3413">
        <v>4.1900000000000004</v>
      </c>
      <c r="AJ3413">
        <v>4.17</v>
      </c>
      <c r="AK3413">
        <v>4.1500000000000004</v>
      </c>
    </row>
    <row r="3414" spans="1:37" x14ac:dyDescent="0.3">
      <c r="A3414" s="24" t="str">
        <f t="shared" si="85"/>
        <v>SDGbaseTRAv2_UrbAS_BAUv5QINVXcmach</v>
      </c>
      <c r="B3414" s="58" t="s">
        <v>221</v>
      </c>
      <c r="C3414" s="59" t="s">
        <v>290</v>
      </c>
      <c r="D3414" s="5" t="s">
        <v>101</v>
      </c>
      <c r="E3414" t="s">
        <v>110</v>
      </c>
      <c r="F3414">
        <v>141.12</v>
      </c>
      <c r="G3414">
        <v>128.46</v>
      </c>
      <c r="H3414">
        <v>132.27000000000001</v>
      </c>
      <c r="I3414">
        <v>135.52000000000001</v>
      </c>
      <c r="J3414">
        <v>137.97999999999999</v>
      </c>
      <c r="K3414">
        <v>140.79</v>
      </c>
      <c r="L3414">
        <v>144.19</v>
      </c>
      <c r="M3414">
        <v>148.04</v>
      </c>
      <c r="N3414">
        <v>152.09</v>
      </c>
      <c r="O3414">
        <v>157.18</v>
      </c>
      <c r="P3414">
        <v>161.85</v>
      </c>
      <c r="Q3414">
        <v>166.29</v>
      </c>
      <c r="R3414">
        <v>170.7</v>
      </c>
      <c r="S3414">
        <v>176.05</v>
      </c>
      <c r="T3414">
        <v>181.71</v>
      </c>
      <c r="U3414">
        <v>188.26</v>
      </c>
      <c r="V3414">
        <v>195.06</v>
      </c>
      <c r="W3414">
        <v>201.76</v>
      </c>
      <c r="X3414">
        <v>207.92</v>
      </c>
      <c r="Y3414">
        <v>214.2</v>
      </c>
      <c r="Z3414">
        <v>220.85</v>
      </c>
      <c r="AA3414">
        <v>227.3</v>
      </c>
      <c r="AB3414">
        <v>232.94</v>
      </c>
      <c r="AC3414">
        <v>238.67</v>
      </c>
      <c r="AD3414">
        <v>245.42</v>
      </c>
      <c r="AE3414">
        <v>252.74</v>
      </c>
      <c r="AF3414">
        <v>260.45</v>
      </c>
      <c r="AG3414">
        <v>268.02</v>
      </c>
      <c r="AH3414">
        <v>267.05</v>
      </c>
      <c r="AI3414">
        <v>265.10000000000002</v>
      </c>
      <c r="AJ3414">
        <v>264.05</v>
      </c>
      <c r="AK3414">
        <v>262.51</v>
      </c>
    </row>
    <row r="3415" spans="1:37" x14ac:dyDescent="0.3">
      <c r="A3415" s="24" t="str">
        <f t="shared" si="85"/>
        <v>SDGbaseTRAv2_UrbAS_BAUv5QINVXcemch</v>
      </c>
      <c r="B3415" s="58" t="s">
        <v>221</v>
      </c>
      <c r="C3415" s="59" t="s">
        <v>290</v>
      </c>
      <c r="D3415" s="5" t="s">
        <v>101</v>
      </c>
      <c r="E3415" t="s">
        <v>111</v>
      </c>
      <c r="F3415">
        <v>59.86</v>
      </c>
      <c r="G3415">
        <v>54.49</v>
      </c>
      <c r="H3415">
        <v>56.11</v>
      </c>
      <c r="I3415">
        <v>57.48</v>
      </c>
      <c r="J3415">
        <v>58.53</v>
      </c>
      <c r="K3415">
        <v>59.72</v>
      </c>
      <c r="L3415">
        <v>61.16</v>
      </c>
      <c r="M3415">
        <v>62.79</v>
      </c>
      <c r="N3415">
        <v>64.510000000000005</v>
      </c>
      <c r="O3415">
        <v>66.67</v>
      </c>
      <c r="P3415">
        <v>68.650000000000006</v>
      </c>
      <c r="Q3415">
        <v>70.53</v>
      </c>
      <c r="R3415">
        <v>72.41</v>
      </c>
      <c r="S3415">
        <v>74.680000000000007</v>
      </c>
      <c r="T3415">
        <v>77.08</v>
      </c>
      <c r="U3415">
        <v>79.86</v>
      </c>
      <c r="V3415">
        <v>82.74</v>
      </c>
      <c r="W3415">
        <v>85.58</v>
      </c>
      <c r="X3415">
        <v>88.19</v>
      </c>
      <c r="Y3415">
        <v>90.86</v>
      </c>
      <c r="Z3415">
        <v>93.68</v>
      </c>
      <c r="AA3415">
        <v>96.41</v>
      </c>
      <c r="AB3415">
        <v>98.81</v>
      </c>
      <c r="AC3415">
        <v>101.24</v>
      </c>
      <c r="AD3415">
        <v>104.1</v>
      </c>
      <c r="AE3415">
        <v>107.21</v>
      </c>
      <c r="AF3415">
        <v>110.48</v>
      </c>
      <c r="AG3415">
        <v>113.68</v>
      </c>
      <c r="AH3415">
        <v>113.28</v>
      </c>
      <c r="AI3415">
        <v>112.45</v>
      </c>
      <c r="AJ3415">
        <v>112</v>
      </c>
      <c r="AK3415">
        <v>111.35</v>
      </c>
    </row>
    <row r="3416" spans="1:37" x14ac:dyDescent="0.3">
      <c r="A3416" s="24" t="str">
        <f t="shared" si="85"/>
        <v>SDGbaseTRAv2_UrbAS_BAUv5QINVXcsequ</v>
      </c>
      <c r="B3416" s="58" t="s">
        <v>221</v>
      </c>
      <c r="C3416" s="59" t="s">
        <v>290</v>
      </c>
      <c r="D3416" s="5" t="s">
        <v>101</v>
      </c>
      <c r="E3416" t="s">
        <v>112</v>
      </c>
      <c r="F3416">
        <v>30.11</v>
      </c>
      <c r="G3416">
        <v>27.44</v>
      </c>
      <c r="H3416">
        <v>28.24</v>
      </c>
      <c r="I3416">
        <v>28.93</v>
      </c>
      <c r="J3416">
        <v>29.45</v>
      </c>
      <c r="K3416">
        <v>30.04</v>
      </c>
      <c r="L3416">
        <v>30.75</v>
      </c>
      <c r="M3416">
        <v>31.57</v>
      </c>
      <c r="N3416">
        <v>32.42</v>
      </c>
      <c r="O3416">
        <v>33.49</v>
      </c>
      <c r="P3416">
        <v>34.479999999999997</v>
      </c>
      <c r="Q3416">
        <v>35.409999999999997</v>
      </c>
      <c r="R3416">
        <v>36.340000000000003</v>
      </c>
      <c r="S3416">
        <v>37.47</v>
      </c>
      <c r="T3416">
        <v>38.659999999999997</v>
      </c>
      <c r="U3416">
        <v>40.04</v>
      </c>
      <c r="V3416">
        <v>41.48</v>
      </c>
      <c r="W3416">
        <v>42.89</v>
      </c>
      <c r="X3416">
        <v>44.19</v>
      </c>
      <c r="Y3416">
        <v>45.51</v>
      </c>
      <c r="Z3416">
        <v>46.91</v>
      </c>
      <c r="AA3416">
        <v>48.27</v>
      </c>
      <c r="AB3416">
        <v>49.46</v>
      </c>
      <c r="AC3416">
        <v>50.67</v>
      </c>
      <c r="AD3416">
        <v>52.09</v>
      </c>
      <c r="AE3416">
        <v>53.63</v>
      </c>
      <c r="AF3416">
        <v>55.26</v>
      </c>
      <c r="AG3416">
        <v>56.85</v>
      </c>
      <c r="AH3416">
        <v>56.65</v>
      </c>
      <c r="AI3416">
        <v>56.24</v>
      </c>
      <c r="AJ3416">
        <v>56.02</v>
      </c>
      <c r="AK3416">
        <v>55.69</v>
      </c>
    </row>
    <row r="3417" spans="1:37" x14ac:dyDescent="0.3">
      <c r="A3417" s="24" t="str">
        <f t="shared" si="85"/>
        <v>SDGbaseTRAv2_UrbAS_BAUv5QINVXcvehi</v>
      </c>
      <c r="B3417" s="58" t="s">
        <v>221</v>
      </c>
      <c r="C3417" s="59" t="s">
        <v>290</v>
      </c>
      <c r="D3417" s="5" t="s">
        <v>101</v>
      </c>
      <c r="E3417" t="s">
        <v>113</v>
      </c>
      <c r="F3417">
        <v>91.08</v>
      </c>
      <c r="G3417">
        <v>83.01</v>
      </c>
      <c r="H3417">
        <v>85.44</v>
      </c>
      <c r="I3417">
        <v>87.52</v>
      </c>
      <c r="J3417">
        <v>89.09</v>
      </c>
      <c r="K3417">
        <v>90.88</v>
      </c>
      <c r="L3417">
        <v>93.04</v>
      </c>
      <c r="M3417">
        <v>95.5</v>
      </c>
      <c r="N3417">
        <v>98.08</v>
      </c>
      <c r="O3417">
        <v>101.32</v>
      </c>
      <c r="P3417">
        <v>104.3</v>
      </c>
      <c r="Q3417">
        <v>107.13</v>
      </c>
      <c r="R3417">
        <v>109.95</v>
      </c>
      <c r="S3417">
        <v>113.36</v>
      </c>
      <c r="T3417">
        <v>116.97</v>
      </c>
      <c r="U3417">
        <v>121.15</v>
      </c>
      <c r="V3417">
        <v>125.48</v>
      </c>
      <c r="W3417">
        <v>129.75</v>
      </c>
      <c r="X3417">
        <v>133.68</v>
      </c>
      <c r="Y3417">
        <v>137.68</v>
      </c>
      <c r="Z3417">
        <v>141.91999999999999</v>
      </c>
      <c r="AA3417">
        <v>146.04</v>
      </c>
      <c r="AB3417">
        <v>149.63999999999999</v>
      </c>
      <c r="AC3417">
        <v>153.29</v>
      </c>
      <c r="AD3417">
        <v>157.59</v>
      </c>
      <c r="AE3417">
        <v>162.26</v>
      </c>
      <c r="AF3417">
        <v>167.18</v>
      </c>
      <c r="AG3417">
        <v>172</v>
      </c>
      <c r="AH3417">
        <v>171.39</v>
      </c>
      <c r="AI3417">
        <v>170.14</v>
      </c>
      <c r="AJ3417">
        <v>169.47</v>
      </c>
      <c r="AK3417">
        <v>168.49</v>
      </c>
    </row>
    <row r="3418" spans="1:37" x14ac:dyDescent="0.3">
      <c r="A3418" s="24" t="str">
        <f t="shared" si="85"/>
        <v>SDGbaseTRAv2_UrbAS_BAUv5QINVXctequ</v>
      </c>
      <c r="B3418" s="58" t="s">
        <v>221</v>
      </c>
      <c r="C3418" s="59" t="s">
        <v>290</v>
      </c>
      <c r="D3418" s="5" t="s">
        <v>101</v>
      </c>
      <c r="E3418" t="s">
        <v>114</v>
      </c>
      <c r="F3418">
        <v>10.77</v>
      </c>
      <c r="G3418">
        <v>9.81</v>
      </c>
      <c r="H3418">
        <v>10.1</v>
      </c>
      <c r="I3418">
        <v>10.35</v>
      </c>
      <c r="J3418">
        <v>10.53</v>
      </c>
      <c r="K3418">
        <v>10.74</v>
      </c>
      <c r="L3418">
        <v>11</v>
      </c>
      <c r="M3418">
        <v>11.29</v>
      </c>
      <c r="N3418">
        <v>11.6</v>
      </c>
      <c r="O3418">
        <v>11.98</v>
      </c>
      <c r="P3418">
        <v>12.33</v>
      </c>
      <c r="Q3418">
        <v>12.67</v>
      </c>
      <c r="R3418">
        <v>13</v>
      </c>
      <c r="S3418">
        <v>13.4</v>
      </c>
      <c r="T3418">
        <v>13.83</v>
      </c>
      <c r="U3418">
        <v>14.32</v>
      </c>
      <c r="V3418">
        <v>14.84</v>
      </c>
      <c r="W3418">
        <v>15.34</v>
      </c>
      <c r="X3418">
        <v>15.81</v>
      </c>
      <c r="Y3418">
        <v>16.28</v>
      </c>
      <c r="Z3418">
        <v>16.78</v>
      </c>
      <c r="AA3418">
        <v>17.27</v>
      </c>
      <c r="AB3418">
        <v>17.690000000000001</v>
      </c>
      <c r="AC3418">
        <v>18.12</v>
      </c>
      <c r="AD3418">
        <v>18.63</v>
      </c>
      <c r="AE3418">
        <v>19.18</v>
      </c>
      <c r="AF3418">
        <v>19.77</v>
      </c>
      <c r="AG3418">
        <v>20.34</v>
      </c>
      <c r="AH3418">
        <v>20.260000000000002</v>
      </c>
      <c r="AI3418">
        <v>20.12</v>
      </c>
      <c r="AJ3418">
        <v>20.04</v>
      </c>
      <c r="AK3418">
        <v>19.920000000000002</v>
      </c>
    </row>
    <row r="3419" spans="1:37" x14ac:dyDescent="0.3">
      <c r="A3419" s="24" t="str">
        <f t="shared" si="85"/>
        <v>SDGbaseTRAv2_UrbAS_BAUv5QINVXcfurn</v>
      </c>
      <c r="B3419" s="58" t="s">
        <v>221</v>
      </c>
      <c r="C3419" s="59" t="s">
        <v>290</v>
      </c>
      <c r="D3419" s="5" t="s">
        <v>101</v>
      </c>
      <c r="E3419" t="s">
        <v>115</v>
      </c>
      <c r="F3419">
        <v>21.77</v>
      </c>
      <c r="G3419">
        <v>19.84</v>
      </c>
      <c r="H3419">
        <v>20.420000000000002</v>
      </c>
      <c r="I3419">
        <v>20.92</v>
      </c>
      <c r="J3419">
        <v>21.29</v>
      </c>
      <c r="K3419">
        <v>21.72</v>
      </c>
      <c r="L3419">
        <v>22.24</v>
      </c>
      <c r="M3419">
        <v>22.82</v>
      </c>
      <c r="N3419">
        <v>23.44</v>
      </c>
      <c r="O3419">
        <v>24.22</v>
      </c>
      <c r="P3419">
        <v>24.93</v>
      </c>
      <c r="Q3419">
        <v>25.61</v>
      </c>
      <c r="R3419">
        <v>26.28</v>
      </c>
      <c r="S3419">
        <v>27.09</v>
      </c>
      <c r="T3419">
        <v>27.96</v>
      </c>
      <c r="U3419">
        <v>28.96</v>
      </c>
      <c r="V3419">
        <v>29.99</v>
      </c>
      <c r="W3419">
        <v>31.01</v>
      </c>
      <c r="X3419">
        <v>31.95</v>
      </c>
      <c r="Y3419">
        <v>32.909999999999997</v>
      </c>
      <c r="Z3419">
        <v>33.92</v>
      </c>
      <c r="AA3419">
        <v>34.9</v>
      </c>
      <c r="AB3419">
        <v>35.76</v>
      </c>
      <c r="AC3419">
        <v>36.64</v>
      </c>
      <c r="AD3419">
        <v>37.67</v>
      </c>
      <c r="AE3419">
        <v>38.78</v>
      </c>
      <c r="AF3419">
        <v>39.96</v>
      </c>
      <c r="AG3419">
        <v>41.11</v>
      </c>
      <c r="AH3419">
        <v>40.96</v>
      </c>
      <c r="AI3419">
        <v>40.67</v>
      </c>
      <c r="AJ3419">
        <v>40.51</v>
      </c>
      <c r="AK3419">
        <v>40.270000000000003</v>
      </c>
    </row>
    <row r="3420" spans="1:37" x14ac:dyDescent="0.3">
      <c r="A3420" s="24" t="str">
        <f t="shared" si="85"/>
        <v>SDGbaseTRAv2_UrbAS_BAUv5QINVXcoman</v>
      </c>
      <c r="B3420" s="58" t="s">
        <v>221</v>
      </c>
      <c r="C3420" s="59" t="s">
        <v>290</v>
      </c>
      <c r="D3420" s="5" t="s">
        <v>101</v>
      </c>
      <c r="E3420" t="s">
        <v>116</v>
      </c>
      <c r="F3420">
        <v>1.45</v>
      </c>
      <c r="G3420">
        <v>1.33</v>
      </c>
      <c r="H3420">
        <v>1.36</v>
      </c>
      <c r="I3420">
        <v>1.4</v>
      </c>
      <c r="J3420">
        <v>1.42</v>
      </c>
      <c r="K3420">
        <v>1.45</v>
      </c>
      <c r="L3420">
        <v>1.49</v>
      </c>
      <c r="M3420">
        <v>1.53</v>
      </c>
      <c r="N3420">
        <v>1.57</v>
      </c>
      <c r="O3420">
        <v>1.62</v>
      </c>
      <c r="P3420">
        <v>1.67</v>
      </c>
      <c r="Q3420">
        <v>1.71</v>
      </c>
      <c r="R3420">
        <v>1.76</v>
      </c>
      <c r="S3420">
        <v>1.81</v>
      </c>
      <c r="T3420">
        <v>1.87</v>
      </c>
      <c r="U3420">
        <v>1.93</v>
      </c>
      <c r="V3420">
        <v>2</v>
      </c>
      <c r="W3420">
        <v>2.0699999999999998</v>
      </c>
      <c r="X3420">
        <v>2.14</v>
      </c>
      <c r="Y3420">
        <v>2.2000000000000002</v>
      </c>
      <c r="Z3420">
        <v>2.27</v>
      </c>
      <c r="AA3420">
        <v>2.33</v>
      </c>
      <c r="AB3420">
        <v>2.39</v>
      </c>
      <c r="AC3420">
        <v>2.4500000000000002</v>
      </c>
      <c r="AD3420">
        <v>2.52</v>
      </c>
      <c r="AE3420">
        <v>2.59</v>
      </c>
      <c r="AF3420">
        <v>2.67</v>
      </c>
      <c r="AG3420">
        <v>2.75</v>
      </c>
      <c r="AH3420">
        <v>2.74</v>
      </c>
      <c r="AI3420">
        <v>2.72</v>
      </c>
      <c r="AJ3420">
        <v>2.71</v>
      </c>
      <c r="AK3420">
        <v>2.69</v>
      </c>
    </row>
    <row r="3421" spans="1:37" x14ac:dyDescent="0.3">
      <c r="A3421" s="24" t="str">
        <f t="shared" si="85"/>
        <v>SDGbaseTRAv2_UrbAS_BAUv5QINVXccons</v>
      </c>
      <c r="B3421" s="58" t="s">
        <v>221</v>
      </c>
      <c r="C3421" s="59" t="s">
        <v>290</v>
      </c>
      <c r="D3421" s="5" t="s">
        <v>101</v>
      </c>
      <c r="E3421" t="s">
        <v>117</v>
      </c>
      <c r="F3421">
        <v>405.25</v>
      </c>
      <c r="G3421">
        <v>369.33</v>
      </c>
      <c r="H3421">
        <v>380.17</v>
      </c>
      <c r="I3421">
        <v>389.38</v>
      </c>
      <c r="J3421">
        <v>396.37</v>
      </c>
      <c r="K3421">
        <v>404.34</v>
      </c>
      <c r="L3421">
        <v>413.96</v>
      </c>
      <c r="M3421">
        <v>424.89</v>
      </c>
      <c r="N3421">
        <v>436.39</v>
      </c>
      <c r="O3421">
        <v>450.82</v>
      </c>
      <c r="P3421">
        <v>464.07</v>
      </c>
      <c r="Q3421">
        <v>476.67</v>
      </c>
      <c r="R3421">
        <v>489.2</v>
      </c>
      <c r="S3421">
        <v>504.36</v>
      </c>
      <c r="T3421">
        <v>520.42999999999995</v>
      </c>
      <c r="U3421">
        <v>539.02</v>
      </c>
      <c r="V3421">
        <v>558.29999999999995</v>
      </c>
      <c r="W3421">
        <v>577.30999999999995</v>
      </c>
      <c r="X3421">
        <v>594.78</v>
      </c>
      <c r="Y3421">
        <v>612.59</v>
      </c>
      <c r="Z3421">
        <v>631.46</v>
      </c>
      <c r="AA3421">
        <v>649.76</v>
      </c>
      <c r="AB3421">
        <v>665.77</v>
      </c>
      <c r="AC3421">
        <v>682.03</v>
      </c>
      <c r="AD3421">
        <v>701.17</v>
      </c>
      <c r="AE3421">
        <v>721.94</v>
      </c>
      <c r="AF3421">
        <v>743.81</v>
      </c>
      <c r="AG3421">
        <v>765.28</v>
      </c>
      <c r="AH3421">
        <v>762.55</v>
      </c>
      <c r="AI3421">
        <v>757.02</v>
      </c>
      <c r="AJ3421">
        <v>754.02</v>
      </c>
      <c r="AK3421">
        <v>749.67</v>
      </c>
    </row>
    <row r="3422" spans="1:37" x14ac:dyDescent="0.3">
      <c r="A3422" s="24" t="str">
        <f t="shared" si="85"/>
        <v>SDGbaseTRAv2_UrbAS_BAUv5QINVXcbsrv</v>
      </c>
      <c r="B3422" s="58" t="s">
        <v>221</v>
      </c>
      <c r="C3422" s="59" t="s">
        <v>290</v>
      </c>
      <c r="D3422" s="5" t="s">
        <v>101</v>
      </c>
      <c r="E3422" t="s">
        <v>118</v>
      </c>
      <c r="F3422">
        <v>61.78</v>
      </c>
      <c r="G3422">
        <v>56.3</v>
      </c>
      <c r="H3422">
        <v>57.95</v>
      </c>
      <c r="I3422">
        <v>59.36</v>
      </c>
      <c r="J3422">
        <v>60.42</v>
      </c>
      <c r="K3422">
        <v>61.64</v>
      </c>
      <c r="L3422">
        <v>63.11</v>
      </c>
      <c r="M3422">
        <v>64.77</v>
      </c>
      <c r="N3422">
        <v>66.52</v>
      </c>
      <c r="O3422">
        <v>68.72</v>
      </c>
      <c r="P3422">
        <v>70.75</v>
      </c>
      <c r="Q3422">
        <v>72.67</v>
      </c>
      <c r="R3422">
        <v>74.58</v>
      </c>
      <c r="S3422">
        <v>76.89</v>
      </c>
      <c r="T3422">
        <v>79.34</v>
      </c>
      <c r="U3422">
        <v>82.17</v>
      </c>
      <c r="V3422">
        <v>85.11</v>
      </c>
      <c r="W3422">
        <v>88.01</v>
      </c>
      <c r="X3422">
        <v>90.67</v>
      </c>
      <c r="Y3422">
        <v>93.39</v>
      </c>
      <c r="Z3422">
        <v>96.26</v>
      </c>
      <c r="AA3422">
        <v>99.05</v>
      </c>
      <c r="AB3422">
        <v>101.49</v>
      </c>
      <c r="AC3422">
        <v>103.97</v>
      </c>
      <c r="AD3422">
        <v>106.89</v>
      </c>
      <c r="AE3422">
        <v>110.06</v>
      </c>
      <c r="AF3422">
        <v>113.39</v>
      </c>
      <c r="AG3422">
        <v>116.66</v>
      </c>
      <c r="AH3422">
        <v>116.25</v>
      </c>
      <c r="AI3422">
        <v>115.4</v>
      </c>
      <c r="AJ3422">
        <v>114.95</v>
      </c>
      <c r="AK3422">
        <v>114.28</v>
      </c>
    </row>
    <row r="3423" spans="1:37" x14ac:dyDescent="0.3">
      <c r="A3423" s="24" t="str">
        <f t="shared" si="85"/>
        <v>SDGbaseTRAv2_UrbAS_BAUv5QINVXcimpt</v>
      </c>
      <c r="B3423" s="58" t="s">
        <v>221</v>
      </c>
      <c r="C3423" s="59" t="s">
        <v>290</v>
      </c>
      <c r="D3423" s="5" t="s">
        <v>101</v>
      </c>
      <c r="E3423" t="s">
        <v>119</v>
      </c>
      <c r="F3423">
        <v>2.82</v>
      </c>
      <c r="G3423">
        <v>2.82</v>
      </c>
      <c r="H3423">
        <v>2.82</v>
      </c>
      <c r="I3423">
        <v>2.82</v>
      </c>
      <c r="J3423">
        <v>2.82</v>
      </c>
      <c r="K3423">
        <v>2.82</v>
      </c>
      <c r="L3423">
        <v>2.82</v>
      </c>
      <c r="M3423">
        <v>2.82</v>
      </c>
      <c r="N3423">
        <v>2.82</v>
      </c>
      <c r="O3423">
        <v>2.82</v>
      </c>
      <c r="P3423">
        <v>2.82</v>
      </c>
      <c r="Q3423">
        <v>2.82</v>
      </c>
      <c r="R3423">
        <v>2.82</v>
      </c>
      <c r="S3423">
        <v>2.82</v>
      </c>
      <c r="T3423">
        <v>2.82</v>
      </c>
      <c r="U3423">
        <v>2.82</v>
      </c>
      <c r="V3423">
        <v>2.82</v>
      </c>
      <c r="W3423">
        <v>2.82</v>
      </c>
      <c r="X3423">
        <v>2.82</v>
      </c>
      <c r="Y3423">
        <v>2.82</v>
      </c>
      <c r="Z3423">
        <v>2.82</v>
      </c>
      <c r="AA3423">
        <v>2.82</v>
      </c>
      <c r="AB3423">
        <v>2.82</v>
      </c>
      <c r="AC3423">
        <v>2.82</v>
      </c>
      <c r="AD3423">
        <v>2.82</v>
      </c>
      <c r="AE3423">
        <v>2.82</v>
      </c>
      <c r="AF3423">
        <v>2.82</v>
      </c>
      <c r="AG3423">
        <v>2.82</v>
      </c>
      <c r="AH3423">
        <v>2.82</v>
      </c>
      <c r="AI3423">
        <v>2.82</v>
      </c>
      <c r="AJ3423">
        <v>2.82</v>
      </c>
      <c r="AK3423">
        <v>2.82</v>
      </c>
    </row>
    <row r="3424" spans="1:37" x14ac:dyDescent="0.3">
      <c r="A3424" s="24" t="str">
        <f t="shared" si="85"/>
        <v>SDGbaseTRAv2_UrbAS_BAUv5PQXcawhe</v>
      </c>
      <c r="B3424" s="58" t="s">
        <v>221</v>
      </c>
      <c r="C3424" s="59" t="s">
        <v>290</v>
      </c>
      <c r="D3424" s="5" t="s">
        <v>120</v>
      </c>
      <c r="E3424" t="s">
        <v>121</v>
      </c>
      <c r="F3424">
        <v>1.05</v>
      </c>
      <c r="G3424">
        <v>1.06</v>
      </c>
      <c r="H3424">
        <v>1.06</v>
      </c>
      <c r="I3424">
        <v>1.06</v>
      </c>
      <c r="J3424">
        <v>1.07</v>
      </c>
      <c r="K3424">
        <v>1.07</v>
      </c>
      <c r="L3424">
        <v>1.07</v>
      </c>
      <c r="M3424">
        <v>1.07</v>
      </c>
      <c r="N3424">
        <v>1.07</v>
      </c>
      <c r="O3424">
        <v>1.0900000000000001</v>
      </c>
      <c r="P3424">
        <v>1.1000000000000001</v>
      </c>
      <c r="Q3424">
        <v>1.1000000000000001</v>
      </c>
      <c r="R3424">
        <v>1.1000000000000001</v>
      </c>
      <c r="S3424">
        <v>1.1000000000000001</v>
      </c>
      <c r="T3424">
        <v>1.1000000000000001</v>
      </c>
      <c r="U3424">
        <v>1.1000000000000001</v>
      </c>
      <c r="V3424">
        <v>1.1000000000000001</v>
      </c>
      <c r="W3424">
        <v>1.1000000000000001</v>
      </c>
      <c r="X3424">
        <v>1.1000000000000001</v>
      </c>
      <c r="Y3424">
        <v>1.1000000000000001</v>
      </c>
      <c r="Z3424">
        <v>1.1000000000000001</v>
      </c>
      <c r="AA3424">
        <v>1.1000000000000001</v>
      </c>
      <c r="AB3424">
        <v>1.1000000000000001</v>
      </c>
      <c r="AC3424">
        <v>1.1000000000000001</v>
      </c>
      <c r="AD3424">
        <v>1.1100000000000001</v>
      </c>
      <c r="AE3424">
        <v>1.1000000000000001</v>
      </c>
      <c r="AF3424">
        <v>1.1000000000000001</v>
      </c>
      <c r="AG3424">
        <v>1.1000000000000001</v>
      </c>
      <c r="AH3424">
        <v>1.1000000000000001</v>
      </c>
      <c r="AI3424">
        <v>1.0900000000000001</v>
      </c>
      <c r="AJ3424">
        <v>1.08</v>
      </c>
      <c r="AK3424">
        <v>1.07</v>
      </c>
    </row>
    <row r="3425" spans="1:37" x14ac:dyDescent="0.3">
      <c r="A3425" s="24" t="str">
        <f t="shared" si="85"/>
        <v>SDGbaseTRAv2_UrbAS_BAUv5PQXcamai</v>
      </c>
      <c r="B3425" s="58" t="s">
        <v>221</v>
      </c>
      <c r="C3425" s="59" t="s">
        <v>290</v>
      </c>
      <c r="D3425" s="5" t="s">
        <v>120</v>
      </c>
      <c r="E3425" t="s">
        <v>122</v>
      </c>
      <c r="F3425">
        <v>1.1000000000000001</v>
      </c>
      <c r="G3425">
        <v>1.08</v>
      </c>
      <c r="H3425">
        <v>1.08</v>
      </c>
      <c r="I3425">
        <v>1.0900000000000001</v>
      </c>
      <c r="J3425">
        <v>1.1000000000000001</v>
      </c>
      <c r="K3425">
        <v>1.0900000000000001</v>
      </c>
      <c r="L3425">
        <v>1.0900000000000001</v>
      </c>
      <c r="M3425">
        <v>1.0900000000000001</v>
      </c>
      <c r="N3425">
        <v>1.0900000000000001</v>
      </c>
      <c r="O3425">
        <v>1.1000000000000001</v>
      </c>
      <c r="P3425">
        <v>1.1000000000000001</v>
      </c>
      <c r="Q3425">
        <v>1.0900000000000001</v>
      </c>
      <c r="R3425">
        <v>1.0900000000000001</v>
      </c>
      <c r="S3425">
        <v>1.08</v>
      </c>
      <c r="T3425">
        <v>1.08</v>
      </c>
      <c r="U3425">
        <v>1.08</v>
      </c>
      <c r="V3425">
        <v>1.07</v>
      </c>
      <c r="W3425">
        <v>1.06</v>
      </c>
      <c r="X3425">
        <v>1.06</v>
      </c>
      <c r="Y3425">
        <v>1.06</v>
      </c>
      <c r="Z3425">
        <v>1.05</v>
      </c>
      <c r="AA3425">
        <v>1.05</v>
      </c>
      <c r="AB3425">
        <v>1.06</v>
      </c>
      <c r="AC3425">
        <v>1.05</v>
      </c>
      <c r="AD3425">
        <v>1.05</v>
      </c>
      <c r="AE3425">
        <v>1.05</v>
      </c>
      <c r="AF3425">
        <v>1.05</v>
      </c>
      <c r="AG3425">
        <v>1.04</v>
      </c>
      <c r="AH3425">
        <v>1.02</v>
      </c>
      <c r="AI3425">
        <v>1</v>
      </c>
      <c r="AJ3425">
        <v>0.99</v>
      </c>
      <c r="AK3425">
        <v>0.98</v>
      </c>
    </row>
    <row r="3426" spans="1:37" x14ac:dyDescent="0.3">
      <c r="A3426" s="24" t="str">
        <f t="shared" si="85"/>
        <v>SDGbaseTRAv2_UrbAS_BAUv5PQXcaoce</v>
      </c>
      <c r="B3426" s="58" t="s">
        <v>221</v>
      </c>
      <c r="C3426" s="59" t="s">
        <v>290</v>
      </c>
      <c r="D3426" s="5" t="s">
        <v>120</v>
      </c>
      <c r="E3426" t="s">
        <v>123</v>
      </c>
      <c r="F3426">
        <v>1.0900000000000001</v>
      </c>
      <c r="G3426">
        <v>1.06</v>
      </c>
      <c r="H3426">
        <v>1.07</v>
      </c>
      <c r="I3426">
        <v>1.0900000000000001</v>
      </c>
      <c r="J3426">
        <v>1.1000000000000001</v>
      </c>
      <c r="K3426">
        <v>1.1000000000000001</v>
      </c>
      <c r="L3426">
        <v>1.1000000000000001</v>
      </c>
      <c r="M3426">
        <v>1.1100000000000001</v>
      </c>
      <c r="N3426">
        <v>1.1100000000000001</v>
      </c>
      <c r="O3426">
        <v>1.1399999999999999</v>
      </c>
      <c r="P3426">
        <v>1.1399999999999999</v>
      </c>
      <c r="Q3426">
        <v>1.1399999999999999</v>
      </c>
      <c r="R3426">
        <v>1.1399999999999999</v>
      </c>
      <c r="S3426">
        <v>1.1399999999999999</v>
      </c>
      <c r="T3426">
        <v>1.1399999999999999</v>
      </c>
      <c r="U3426">
        <v>1.1399999999999999</v>
      </c>
      <c r="V3426">
        <v>1.1399999999999999</v>
      </c>
      <c r="W3426">
        <v>1.1399999999999999</v>
      </c>
      <c r="X3426">
        <v>1.1399999999999999</v>
      </c>
      <c r="Y3426">
        <v>1.1399999999999999</v>
      </c>
      <c r="Z3426">
        <v>1.1399999999999999</v>
      </c>
      <c r="AA3426">
        <v>1.1399999999999999</v>
      </c>
      <c r="AB3426">
        <v>1.1599999999999999</v>
      </c>
      <c r="AC3426">
        <v>1.1599999999999999</v>
      </c>
      <c r="AD3426">
        <v>1.1599999999999999</v>
      </c>
      <c r="AE3426">
        <v>1.1599999999999999</v>
      </c>
      <c r="AF3426">
        <v>1.1599999999999999</v>
      </c>
      <c r="AG3426">
        <v>1.1599999999999999</v>
      </c>
      <c r="AH3426">
        <v>1.1399999999999999</v>
      </c>
      <c r="AI3426">
        <v>1.1299999999999999</v>
      </c>
      <c r="AJ3426">
        <v>1.1100000000000001</v>
      </c>
      <c r="AK3426">
        <v>1.1000000000000001</v>
      </c>
    </row>
    <row r="3427" spans="1:37" x14ac:dyDescent="0.3">
      <c r="A3427" s="24" t="str">
        <f t="shared" si="85"/>
        <v>SDGbaseTRAv2_UrbAS_BAUv5PQXcaveg</v>
      </c>
      <c r="B3427" s="58" t="s">
        <v>221</v>
      </c>
      <c r="C3427" s="59" t="s">
        <v>290</v>
      </c>
      <c r="D3427" s="5" t="s">
        <v>120</v>
      </c>
      <c r="E3427" t="s">
        <v>124</v>
      </c>
      <c r="F3427">
        <v>1.1000000000000001</v>
      </c>
      <c r="G3427">
        <v>1.1200000000000001</v>
      </c>
      <c r="H3427">
        <v>1.1200000000000001</v>
      </c>
      <c r="I3427">
        <v>1.1200000000000001</v>
      </c>
      <c r="J3427">
        <v>1.1200000000000001</v>
      </c>
      <c r="K3427">
        <v>1.1100000000000001</v>
      </c>
      <c r="L3427">
        <v>1.1100000000000001</v>
      </c>
      <c r="M3427">
        <v>1.1100000000000001</v>
      </c>
      <c r="N3427">
        <v>1.1100000000000001</v>
      </c>
      <c r="O3427">
        <v>1.1100000000000001</v>
      </c>
      <c r="P3427">
        <v>1.1100000000000001</v>
      </c>
      <c r="Q3427">
        <v>1.1100000000000001</v>
      </c>
      <c r="R3427">
        <v>1.1100000000000001</v>
      </c>
      <c r="S3427">
        <v>1.1100000000000001</v>
      </c>
      <c r="T3427">
        <v>1.1100000000000001</v>
      </c>
      <c r="U3427">
        <v>1.1100000000000001</v>
      </c>
      <c r="V3427">
        <v>1.1100000000000001</v>
      </c>
      <c r="W3427">
        <v>1.1100000000000001</v>
      </c>
      <c r="X3427">
        <v>1.1100000000000001</v>
      </c>
      <c r="Y3427">
        <v>1.1000000000000001</v>
      </c>
      <c r="Z3427">
        <v>1.1000000000000001</v>
      </c>
      <c r="AA3427">
        <v>1.1000000000000001</v>
      </c>
      <c r="AB3427">
        <v>1.1000000000000001</v>
      </c>
      <c r="AC3427">
        <v>1.1000000000000001</v>
      </c>
      <c r="AD3427">
        <v>1.0900000000000001</v>
      </c>
      <c r="AE3427">
        <v>1.0900000000000001</v>
      </c>
      <c r="AF3427">
        <v>1.0900000000000001</v>
      </c>
      <c r="AG3427">
        <v>1.0900000000000001</v>
      </c>
      <c r="AH3427">
        <v>1.0900000000000001</v>
      </c>
      <c r="AI3427">
        <v>1.0900000000000001</v>
      </c>
      <c r="AJ3427">
        <v>1.0900000000000001</v>
      </c>
      <c r="AK3427">
        <v>1.0900000000000001</v>
      </c>
    </row>
    <row r="3428" spans="1:37" x14ac:dyDescent="0.3">
      <c r="A3428" s="24" t="str">
        <f t="shared" si="85"/>
        <v>SDGbaseTRAv2_UrbAS_BAUv5PQXcaofr</v>
      </c>
      <c r="B3428" s="58" t="s">
        <v>221</v>
      </c>
      <c r="C3428" s="59" t="s">
        <v>290</v>
      </c>
      <c r="D3428" s="5" t="s">
        <v>120</v>
      </c>
      <c r="E3428" t="s">
        <v>125</v>
      </c>
      <c r="F3428">
        <v>1.1000000000000001</v>
      </c>
      <c r="G3428">
        <v>1.1100000000000001</v>
      </c>
      <c r="H3428">
        <v>1.1000000000000001</v>
      </c>
      <c r="I3428">
        <v>1.1000000000000001</v>
      </c>
      <c r="J3428">
        <v>1.0900000000000001</v>
      </c>
      <c r="K3428">
        <v>1.0900000000000001</v>
      </c>
      <c r="L3428">
        <v>1.08</v>
      </c>
      <c r="M3428">
        <v>1.08</v>
      </c>
      <c r="N3428">
        <v>1.07</v>
      </c>
      <c r="O3428">
        <v>1.05</v>
      </c>
      <c r="P3428">
        <v>1.05</v>
      </c>
      <c r="Q3428">
        <v>1.05</v>
      </c>
      <c r="R3428">
        <v>1.04</v>
      </c>
      <c r="S3428">
        <v>1.04</v>
      </c>
      <c r="T3428">
        <v>1.04</v>
      </c>
      <c r="U3428">
        <v>1.03</v>
      </c>
      <c r="V3428">
        <v>1.03</v>
      </c>
      <c r="W3428">
        <v>1.03</v>
      </c>
      <c r="X3428">
        <v>1.03</v>
      </c>
      <c r="Y3428">
        <v>1.02</v>
      </c>
      <c r="Z3428">
        <v>1.02</v>
      </c>
      <c r="AA3428">
        <v>1.02</v>
      </c>
      <c r="AB3428">
        <v>1.01</v>
      </c>
      <c r="AC3428">
        <v>1.01</v>
      </c>
      <c r="AD3428">
        <v>1</v>
      </c>
      <c r="AE3428">
        <v>1</v>
      </c>
      <c r="AF3428">
        <v>1</v>
      </c>
      <c r="AG3428">
        <v>1</v>
      </c>
      <c r="AH3428">
        <v>1</v>
      </c>
      <c r="AI3428">
        <v>1</v>
      </c>
      <c r="AJ3428">
        <v>1</v>
      </c>
      <c r="AK3428">
        <v>1</v>
      </c>
    </row>
    <row r="3429" spans="1:37" x14ac:dyDescent="0.3">
      <c r="A3429" s="24" t="str">
        <f t="shared" si="85"/>
        <v>SDGbaseTRAv2_UrbAS_BAUv5PQXcagra</v>
      </c>
      <c r="B3429" s="58" t="s">
        <v>221</v>
      </c>
      <c r="C3429" s="59" t="s">
        <v>290</v>
      </c>
      <c r="D3429" s="5" t="s">
        <v>120</v>
      </c>
      <c r="E3429" t="s">
        <v>126</v>
      </c>
      <c r="F3429">
        <v>1.1000000000000001</v>
      </c>
      <c r="G3429">
        <v>1.1399999999999999</v>
      </c>
      <c r="H3429">
        <v>1.1399999999999999</v>
      </c>
      <c r="I3429">
        <v>1.1399999999999999</v>
      </c>
      <c r="J3429">
        <v>1.1399999999999999</v>
      </c>
      <c r="K3429">
        <v>1.1399999999999999</v>
      </c>
      <c r="L3429">
        <v>1.1399999999999999</v>
      </c>
      <c r="M3429">
        <v>1.1499999999999999</v>
      </c>
      <c r="N3429">
        <v>1.1399999999999999</v>
      </c>
      <c r="O3429">
        <v>1.1299999999999999</v>
      </c>
      <c r="P3429">
        <v>1.1299999999999999</v>
      </c>
      <c r="Q3429">
        <v>1.1299999999999999</v>
      </c>
      <c r="R3429">
        <v>1.1299999999999999</v>
      </c>
      <c r="S3429">
        <v>1.1299999999999999</v>
      </c>
      <c r="T3429">
        <v>1.1299999999999999</v>
      </c>
      <c r="U3429">
        <v>1.1299999999999999</v>
      </c>
      <c r="V3429">
        <v>1.1299999999999999</v>
      </c>
      <c r="W3429">
        <v>1.1299999999999999</v>
      </c>
      <c r="X3429">
        <v>1.1299999999999999</v>
      </c>
      <c r="Y3429">
        <v>1.1299999999999999</v>
      </c>
      <c r="Z3429">
        <v>1.1299999999999999</v>
      </c>
      <c r="AA3429">
        <v>1.1299999999999999</v>
      </c>
      <c r="AB3429">
        <v>1.1299999999999999</v>
      </c>
      <c r="AC3429">
        <v>1.1299999999999999</v>
      </c>
      <c r="AD3429">
        <v>1.1200000000000001</v>
      </c>
      <c r="AE3429">
        <v>1.1200000000000001</v>
      </c>
      <c r="AF3429">
        <v>1.1200000000000001</v>
      </c>
      <c r="AG3429">
        <v>1.1299999999999999</v>
      </c>
      <c r="AH3429">
        <v>1.1299999999999999</v>
      </c>
      <c r="AI3429">
        <v>1.1299999999999999</v>
      </c>
      <c r="AJ3429">
        <v>1.1399999999999999</v>
      </c>
      <c r="AK3429">
        <v>1.1399999999999999</v>
      </c>
    </row>
    <row r="3430" spans="1:37" x14ac:dyDescent="0.3">
      <c r="A3430" s="24" t="str">
        <f t="shared" si="85"/>
        <v>SDGbaseTRAv2_UrbAS_BAUv5PQXcaoil</v>
      </c>
      <c r="B3430" s="58" t="s">
        <v>221</v>
      </c>
      <c r="C3430" s="59" t="s">
        <v>290</v>
      </c>
      <c r="D3430" s="5" t="s">
        <v>120</v>
      </c>
      <c r="E3430" t="s">
        <v>127</v>
      </c>
      <c r="F3430">
        <v>1.18</v>
      </c>
      <c r="G3430">
        <v>1.1399999999999999</v>
      </c>
      <c r="H3430">
        <v>1.1499999999999999</v>
      </c>
      <c r="I3430">
        <v>1.1599999999999999</v>
      </c>
      <c r="J3430">
        <v>1.17</v>
      </c>
      <c r="K3430">
        <v>1.1599999999999999</v>
      </c>
      <c r="L3430">
        <v>1.17</v>
      </c>
      <c r="M3430">
        <v>1.17</v>
      </c>
      <c r="N3430">
        <v>1.17</v>
      </c>
      <c r="O3430">
        <v>1.18</v>
      </c>
      <c r="P3430">
        <v>1.18</v>
      </c>
      <c r="Q3430">
        <v>1.18</v>
      </c>
      <c r="R3430">
        <v>1.18</v>
      </c>
      <c r="S3430">
        <v>1.19</v>
      </c>
      <c r="T3430">
        <v>1.19</v>
      </c>
      <c r="U3430">
        <v>1.19</v>
      </c>
      <c r="V3430">
        <v>1.19</v>
      </c>
      <c r="W3430">
        <v>1.19</v>
      </c>
      <c r="X3430">
        <v>1.19</v>
      </c>
      <c r="Y3430">
        <v>1.19</v>
      </c>
      <c r="Z3430">
        <v>1.2</v>
      </c>
      <c r="AA3430">
        <v>1.2</v>
      </c>
      <c r="AB3430">
        <v>1.2</v>
      </c>
      <c r="AC3430">
        <v>1.2</v>
      </c>
      <c r="AD3430">
        <v>1.2</v>
      </c>
      <c r="AE3430">
        <v>1.2</v>
      </c>
      <c r="AF3430">
        <v>1.21</v>
      </c>
      <c r="AG3430">
        <v>1.21</v>
      </c>
      <c r="AH3430">
        <v>1.19</v>
      </c>
      <c r="AI3430">
        <v>1.18</v>
      </c>
      <c r="AJ3430">
        <v>1.17</v>
      </c>
      <c r="AK3430">
        <v>1.1599999999999999</v>
      </c>
    </row>
    <row r="3431" spans="1:37" x14ac:dyDescent="0.3">
      <c r="A3431" s="24" t="str">
        <f t="shared" si="85"/>
        <v>SDGbaseTRAv2_UrbAS_BAUv5PQXcatub</v>
      </c>
      <c r="B3431" s="58" t="s">
        <v>221</v>
      </c>
      <c r="C3431" s="59" t="s">
        <v>290</v>
      </c>
      <c r="D3431" s="5" t="s">
        <v>120</v>
      </c>
      <c r="E3431" t="s">
        <v>128</v>
      </c>
      <c r="F3431">
        <v>1.1100000000000001</v>
      </c>
      <c r="G3431">
        <v>1.1200000000000001</v>
      </c>
      <c r="H3431">
        <v>1.1200000000000001</v>
      </c>
      <c r="I3431">
        <v>1.1299999999999999</v>
      </c>
      <c r="J3431">
        <v>1.1299999999999999</v>
      </c>
      <c r="K3431">
        <v>1.1200000000000001</v>
      </c>
      <c r="L3431">
        <v>1.1200000000000001</v>
      </c>
      <c r="M3431">
        <v>1.1200000000000001</v>
      </c>
      <c r="N3431">
        <v>1.1200000000000001</v>
      </c>
      <c r="O3431">
        <v>1.1200000000000001</v>
      </c>
      <c r="P3431">
        <v>1.1200000000000001</v>
      </c>
      <c r="Q3431">
        <v>1.1200000000000001</v>
      </c>
      <c r="R3431">
        <v>1.1200000000000001</v>
      </c>
      <c r="S3431">
        <v>1.1200000000000001</v>
      </c>
      <c r="T3431">
        <v>1.1100000000000001</v>
      </c>
      <c r="U3431">
        <v>1.1100000000000001</v>
      </c>
      <c r="V3431">
        <v>1.1100000000000001</v>
      </c>
      <c r="W3431">
        <v>1.1100000000000001</v>
      </c>
      <c r="X3431">
        <v>1.1100000000000001</v>
      </c>
      <c r="Y3431">
        <v>1.1100000000000001</v>
      </c>
      <c r="Z3431">
        <v>1.1100000000000001</v>
      </c>
      <c r="AA3431">
        <v>1.1000000000000001</v>
      </c>
      <c r="AB3431">
        <v>1.1000000000000001</v>
      </c>
      <c r="AC3431">
        <v>1.1000000000000001</v>
      </c>
      <c r="AD3431">
        <v>1.1000000000000001</v>
      </c>
      <c r="AE3431">
        <v>1.1000000000000001</v>
      </c>
      <c r="AF3431">
        <v>1.1000000000000001</v>
      </c>
      <c r="AG3431">
        <v>1.1000000000000001</v>
      </c>
      <c r="AH3431">
        <v>1.1000000000000001</v>
      </c>
      <c r="AI3431">
        <v>1.1000000000000001</v>
      </c>
      <c r="AJ3431">
        <v>1.1000000000000001</v>
      </c>
      <c r="AK3431">
        <v>1.1100000000000001</v>
      </c>
    </row>
    <row r="3432" spans="1:37" x14ac:dyDescent="0.3">
      <c r="A3432" s="24" t="str">
        <f t="shared" si="85"/>
        <v>SDGbaseTRAv2_UrbAS_BAUv5PQXcapul</v>
      </c>
      <c r="B3432" s="58" t="s">
        <v>221</v>
      </c>
      <c r="C3432" s="59" t="s">
        <v>290</v>
      </c>
      <c r="D3432" s="5" t="s">
        <v>120</v>
      </c>
      <c r="E3432" t="s">
        <v>129</v>
      </c>
      <c r="F3432">
        <v>1.06</v>
      </c>
      <c r="G3432">
        <v>1.06</v>
      </c>
      <c r="H3432">
        <v>1.06</v>
      </c>
      <c r="I3432">
        <v>1.06</v>
      </c>
      <c r="J3432">
        <v>1.06</v>
      </c>
      <c r="K3432">
        <v>1.06</v>
      </c>
      <c r="L3432">
        <v>1.06</v>
      </c>
      <c r="M3432">
        <v>1.06</v>
      </c>
      <c r="N3432">
        <v>1.06</v>
      </c>
      <c r="O3432">
        <v>1.08</v>
      </c>
      <c r="P3432">
        <v>1.08</v>
      </c>
      <c r="Q3432">
        <v>1.08</v>
      </c>
      <c r="R3432">
        <v>1.08</v>
      </c>
      <c r="S3432">
        <v>1.0900000000000001</v>
      </c>
      <c r="T3432">
        <v>1.0900000000000001</v>
      </c>
      <c r="U3432">
        <v>1.0900000000000001</v>
      </c>
      <c r="V3432">
        <v>1.08</v>
      </c>
      <c r="W3432">
        <v>1.08</v>
      </c>
      <c r="X3432">
        <v>1.08</v>
      </c>
      <c r="Y3432">
        <v>1.08</v>
      </c>
      <c r="Z3432">
        <v>1.08</v>
      </c>
      <c r="AA3432">
        <v>1.08</v>
      </c>
      <c r="AB3432">
        <v>1.08</v>
      </c>
      <c r="AC3432">
        <v>1.08</v>
      </c>
      <c r="AD3432">
        <v>1.08</v>
      </c>
      <c r="AE3432">
        <v>1.08</v>
      </c>
      <c r="AF3432">
        <v>1.08</v>
      </c>
      <c r="AG3432">
        <v>1.08</v>
      </c>
      <c r="AH3432">
        <v>1.08</v>
      </c>
      <c r="AI3432">
        <v>1.07</v>
      </c>
      <c r="AJ3432">
        <v>1.07</v>
      </c>
      <c r="AK3432">
        <v>1.06</v>
      </c>
    </row>
    <row r="3433" spans="1:37" x14ac:dyDescent="0.3">
      <c r="A3433" s="24" t="str">
        <f t="shared" si="85"/>
        <v>SDGbaseTRAv2_UrbAS_BAUv5PQXcasug</v>
      </c>
      <c r="B3433" s="58" t="s">
        <v>221</v>
      </c>
      <c r="C3433" s="59" t="s">
        <v>290</v>
      </c>
      <c r="D3433" s="5" t="s">
        <v>120</v>
      </c>
      <c r="E3433" t="s">
        <v>130</v>
      </c>
      <c r="F3433">
        <v>1.17</v>
      </c>
      <c r="G3433">
        <v>1.17</v>
      </c>
      <c r="H3433">
        <v>1.1499999999999999</v>
      </c>
      <c r="I3433">
        <v>1.1499999999999999</v>
      </c>
      <c r="J3433">
        <v>1.1399999999999999</v>
      </c>
      <c r="K3433">
        <v>1.1299999999999999</v>
      </c>
      <c r="L3433">
        <v>1.1299999999999999</v>
      </c>
      <c r="M3433">
        <v>1.1299999999999999</v>
      </c>
      <c r="N3433">
        <v>1.1299999999999999</v>
      </c>
      <c r="O3433">
        <v>1.1299999999999999</v>
      </c>
      <c r="P3433">
        <v>1.1299999999999999</v>
      </c>
      <c r="Q3433">
        <v>1.1200000000000001</v>
      </c>
      <c r="R3433">
        <v>1.1200000000000001</v>
      </c>
      <c r="S3433">
        <v>1.1200000000000001</v>
      </c>
      <c r="T3433">
        <v>1.1200000000000001</v>
      </c>
      <c r="U3433">
        <v>1.1100000000000001</v>
      </c>
      <c r="V3433">
        <v>1.1100000000000001</v>
      </c>
      <c r="W3433">
        <v>1.1000000000000001</v>
      </c>
      <c r="X3433">
        <v>1.1000000000000001</v>
      </c>
      <c r="Y3433">
        <v>1.1000000000000001</v>
      </c>
      <c r="Z3433">
        <v>1.1000000000000001</v>
      </c>
      <c r="AA3433">
        <v>1.0900000000000001</v>
      </c>
      <c r="AB3433">
        <v>1.0900000000000001</v>
      </c>
      <c r="AC3433">
        <v>1.0900000000000001</v>
      </c>
      <c r="AD3433">
        <v>1.08</v>
      </c>
      <c r="AE3433">
        <v>1.08</v>
      </c>
      <c r="AF3433">
        <v>1.08</v>
      </c>
      <c r="AG3433">
        <v>1.07</v>
      </c>
      <c r="AH3433">
        <v>1.07</v>
      </c>
      <c r="AI3433">
        <v>1.06</v>
      </c>
      <c r="AJ3433">
        <v>1.06</v>
      </c>
      <c r="AK3433">
        <v>1.05</v>
      </c>
    </row>
    <row r="3434" spans="1:37" x14ac:dyDescent="0.3">
      <c r="A3434" s="24" t="str">
        <f t="shared" si="85"/>
        <v>SDGbaseTRAv2_UrbAS_BAUv5PQXcaoth</v>
      </c>
      <c r="B3434" s="58" t="s">
        <v>221</v>
      </c>
      <c r="C3434" s="59" t="s">
        <v>290</v>
      </c>
      <c r="D3434" s="5" t="s">
        <v>120</v>
      </c>
      <c r="E3434" t="s">
        <v>131</v>
      </c>
      <c r="F3434">
        <v>1.1399999999999999</v>
      </c>
      <c r="G3434">
        <v>1.0900000000000001</v>
      </c>
      <c r="H3434">
        <v>1.1100000000000001</v>
      </c>
      <c r="I3434">
        <v>1.1200000000000001</v>
      </c>
      <c r="J3434">
        <v>1.1299999999999999</v>
      </c>
      <c r="K3434">
        <v>1.1499999999999999</v>
      </c>
      <c r="L3434">
        <v>1.1599999999999999</v>
      </c>
      <c r="M3434">
        <v>1.18</v>
      </c>
      <c r="N3434">
        <v>1.2</v>
      </c>
      <c r="O3434">
        <v>1.26</v>
      </c>
      <c r="P3434">
        <v>1.28</v>
      </c>
      <c r="Q3434">
        <v>1.29</v>
      </c>
      <c r="R3434">
        <v>1.3</v>
      </c>
      <c r="S3434">
        <v>1.31</v>
      </c>
      <c r="T3434">
        <v>1.33</v>
      </c>
      <c r="U3434">
        <v>1.35</v>
      </c>
      <c r="V3434">
        <v>1.36</v>
      </c>
      <c r="W3434">
        <v>1.39</v>
      </c>
      <c r="X3434">
        <v>1.41</v>
      </c>
      <c r="Y3434">
        <v>1.43</v>
      </c>
      <c r="Z3434">
        <v>1.45</v>
      </c>
      <c r="AA3434">
        <v>1.47</v>
      </c>
      <c r="AB3434">
        <v>1.5</v>
      </c>
      <c r="AC3434">
        <v>1.51</v>
      </c>
      <c r="AD3434">
        <v>1.53</v>
      </c>
      <c r="AE3434">
        <v>1.54</v>
      </c>
      <c r="AF3434">
        <v>1.56</v>
      </c>
      <c r="AG3434">
        <v>1.57</v>
      </c>
      <c r="AH3434">
        <v>1.54</v>
      </c>
      <c r="AI3434">
        <v>1.5</v>
      </c>
      <c r="AJ3434">
        <v>1.47</v>
      </c>
      <c r="AK3434">
        <v>1.43</v>
      </c>
    </row>
    <row r="3435" spans="1:37" x14ac:dyDescent="0.3">
      <c r="A3435" s="24" t="str">
        <f t="shared" si="85"/>
        <v>SDGbaseTRAv2_UrbAS_BAUv5PQXclani</v>
      </c>
      <c r="B3435" s="58" t="s">
        <v>221</v>
      </c>
      <c r="C3435" s="59" t="s">
        <v>290</v>
      </c>
      <c r="D3435" s="5" t="s">
        <v>120</v>
      </c>
      <c r="E3435" t="s">
        <v>132</v>
      </c>
      <c r="F3435">
        <v>1.23</v>
      </c>
      <c r="G3435">
        <v>1.1200000000000001</v>
      </c>
      <c r="H3435">
        <v>1.1599999999999999</v>
      </c>
      <c r="I3435">
        <v>1.17</v>
      </c>
      <c r="J3435">
        <v>1.18</v>
      </c>
      <c r="K3435">
        <v>1.19</v>
      </c>
      <c r="L3435">
        <v>1.19</v>
      </c>
      <c r="M3435">
        <v>1.19</v>
      </c>
      <c r="N3435">
        <v>1.19</v>
      </c>
      <c r="O3435">
        <v>1.21</v>
      </c>
      <c r="P3435">
        <v>1.2</v>
      </c>
      <c r="Q3435">
        <v>1.2</v>
      </c>
      <c r="R3435">
        <v>1.2</v>
      </c>
      <c r="S3435">
        <v>1.2</v>
      </c>
      <c r="T3435">
        <v>1.2</v>
      </c>
      <c r="U3435">
        <v>1.2</v>
      </c>
      <c r="V3435">
        <v>1.2</v>
      </c>
      <c r="W3435">
        <v>1.21</v>
      </c>
      <c r="X3435">
        <v>1.21</v>
      </c>
      <c r="Y3435">
        <v>1.21</v>
      </c>
      <c r="Z3435">
        <v>1.21</v>
      </c>
      <c r="AA3435">
        <v>1.21</v>
      </c>
      <c r="AB3435">
        <v>1.21</v>
      </c>
      <c r="AC3435">
        <v>1.21</v>
      </c>
      <c r="AD3435">
        <v>1.21</v>
      </c>
      <c r="AE3435">
        <v>1.21</v>
      </c>
      <c r="AF3435">
        <v>1.21</v>
      </c>
      <c r="AG3435">
        <v>1.21</v>
      </c>
      <c r="AH3435">
        <v>1.23</v>
      </c>
      <c r="AI3435">
        <v>1.24</v>
      </c>
      <c r="AJ3435">
        <v>1.25</v>
      </c>
      <c r="AK3435">
        <v>1.25</v>
      </c>
    </row>
    <row r="3436" spans="1:37" x14ac:dyDescent="0.3">
      <c r="A3436" s="24" t="str">
        <f t="shared" si="85"/>
        <v>SDGbaseTRAv2_UrbAS_BAUv5PQXcfore</v>
      </c>
      <c r="B3436" s="58" t="s">
        <v>221</v>
      </c>
      <c r="C3436" s="59" t="s">
        <v>290</v>
      </c>
      <c r="D3436" s="5" t="s">
        <v>120</v>
      </c>
      <c r="E3436" t="s">
        <v>133</v>
      </c>
      <c r="F3436">
        <v>1.1499999999999999</v>
      </c>
      <c r="G3436">
        <v>1.1499999999999999</v>
      </c>
      <c r="H3436">
        <v>1.1399999999999999</v>
      </c>
      <c r="I3436">
        <v>1.1499999999999999</v>
      </c>
      <c r="J3436">
        <v>1.1499999999999999</v>
      </c>
      <c r="K3436">
        <v>1.1399999999999999</v>
      </c>
      <c r="L3436">
        <v>1.1399999999999999</v>
      </c>
      <c r="M3436">
        <v>1.1399999999999999</v>
      </c>
      <c r="N3436">
        <v>1.1399999999999999</v>
      </c>
      <c r="O3436">
        <v>1.1399999999999999</v>
      </c>
      <c r="P3436">
        <v>1.1399999999999999</v>
      </c>
      <c r="Q3436">
        <v>1.1399999999999999</v>
      </c>
      <c r="R3436">
        <v>1.1399999999999999</v>
      </c>
      <c r="S3436">
        <v>1.1399999999999999</v>
      </c>
      <c r="T3436">
        <v>1.1399999999999999</v>
      </c>
      <c r="U3436">
        <v>1.1399999999999999</v>
      </c>
      <c r="V3436">
        <v>1.1399999999999999</v>
      </c>
      <c r="W3436">
        <v>1.1399999999999999</v>
      </c>
      <c r="X3436">
        <v>1.1399999999999999</v>
      </c>
      <c r="Y3436">
        <v>1.1399999999999999</v>
      </c>
      <c r="Z3436">
        <v>1.1399999999999999</v>
      </c>
      <c r="AA3436">
        <v>1.1399999999999999</v>
      </c>
      <c r="AB3436">
        <v>1.1399999999999999</v>
      </c>
      <c r="AC3436">
        <v>1.1299999999999999</v>
      </c>
      <c r="AD3436">
        <v>1.1299999999999999</v>
      </c>
      <c r="AE3436">
        <v>1.1299999999999999</v>
      </c>
      <c r="AF3436">
        <v>1.1299999999999999</v>
      </c>
      <c r="AG3436">
        <v>1.1299999999999999</v>
      </c>
      <c r="AH3436">
        <v>1.1299999999999999</v>
      </c>
      <c r="AI3436">
        <v>1.1399999999999999</v>
      </c>
      <c r="AJ3436">
        <v>1.1399999999999999</v>
      </c>
      <c r="AK3436">
        <v>1.1499999999999999</v>
      </c>
    </row>
    <row r="3437" spans="1:37" x14ac:dyDescent="0.3">
      <c r="A3437" s="24" t="str">
        <f t="shared" si="85"/>
        <v>SDGbaseTRAv2_UrbAS_BAUv5PQXcfish</v>
      </c>
      <c r="B3437" s="58" t="s">
        <v>221</v>
      </c>
      <c r="C3437" s="59" t="s">
        <v>290</v>
      </c>
      <c r="D3437" s="5" t="s">
        <v>120</v>
      </c>
      <c r="E3437" t="s">
        <v>134</v>
      </c>
      <c r="F3437">
        <v>1.27</v>
      </c>
      <c r="G3437">
        <v>1.2</v>
      </c>
      <c r="H3437">
        <v>1.2</v>
      </c>
      <c r="I3437">
        <v>1.19</v>
      </c>
      <c r="J3437">
        <v>1.19</v>
      </c>
      <c r="K3437">
        <v>1.19</v>
      </c>
      <c r="L3437">
        <v>1.19</v>
      </c>
      <c r="M3437">
        <v>1.19</v>
      </c>
      <c r="N3437">
        <v>1.18</v>
      </c>
      <c r="O3437">
        <v>1.2</v>
      </c>
      <c r="P3437">
        <v>1.2</v>
      </c>
      <c r="Q3437">
        <v>1.19</v>
      </c>
      <c r="R3437">
        <v>1.19</v>
      </c>
      <c r="S3437">
        <v>1.19</v>
      </c>
      <c r="T3437">
        <v>1.19</v>
      </c>
      <c r="U3437">
        <v>1.19</v>
      </c>
      <c r="V3437">
        <v>1.19</v>
      </c>
      <c r="W3437">
        <v>1.19</v>
      </c>
      <c r="X3437">
        <v>1.19</v>
      </c>
      <c r="Y3437">
        <v>1.19</v>
      </c>
      <c r="Z3437">
        <v>1.19</v>
      </c>
      <c r="AA3437">
        <v>1.19</v>
      </c>
      <c r="AB3437">
        <v>1.2</v>
      </c>
      <c r="AC3437">
        <v>1.2</v>
      </c>
      <c r="AD3437">
        <v>1.2</v>
      </c>
      <c r="AE3437">
        <v>1.2</v>
      </c>
      <c r="AF3437">
        <v>1.2</v>
      </c>
      <c r="AG3437">
        <v>1.2</v>
      </c>
      <c r="AH3437">
        <v>1.21</v>
      </c>
      <c r="AI3437">
        <v>1.21</v>
      </c>
      <c r="AJ3437">
        <v>1.21</v>
      </c>
      <c r="AK3437">
        <v>1.22</v>
      </c>
    </row>
    <row r="3438" spans="1:37" x14ac:dyDescent="0.3">
      <c r="A3438" s="24" t="str">
        <f t="shared" si="85"/>
        <v>SDGbaseTRAv2_UrbAS_BAUv5PQXccoal-low</v>
      </c>
      <c r="B3438" s="58" t="s">
        <v>221</v>
      </c>
      <c r="C3438" s="59" t="s">
        <v>290</v>
      </c>
      <c r="D3438" s="5" t="s">
        <v>120</v>
      </c>
      <c r="E3438" t="s">
        <v>135</v>
      </c>
      <c r="F3438">
        <v>0.02</v>
      </c>
      <c r="G3438">
        <v>0.02</v>
      </c>
      <c r="H3438">
        <v>0.02</v>
      </c>
      <c r="I3438">
        <v>0.02</v>
      </c>
      <c r="J3438">
        <v>0.02</v>
      </c>
      <c r="K3438">
        <v>0.02</v>
      </c>
      <c r="L3438">
        <v>0.02</v>
      </c>
      <c r="M3438">
        <v>0.02</v>
      </c>
      <c r="N3438">
        <v>0.02</v>
      </c>
      <c r="O3438">
        <v>0.02</v>
      </c>
      <c r="P3438">
        <v>0.02</v>
      </c>
      <c r="Q3438">
        <v>0.02</v>
      </c>
      <c r="R3438">
        <v>0.02</v>
      </c>
      <c r="S3438">
        <v>0.02</v>
      </c>
      <c r="T3438">
        <v>0.02</v>
      </c>
      <c r="U3438">
        <v>0.02</v>
      </c>
      <c r="V3438">
        <v>0.02</v>
      </c>
      <c r="W3438">
        <v>0.02</v>
      </c>
      <c r="X3438">
        <v>0.02</v>
      </c>
      <c r="Y3438">
        <v>0.02</v>
      </c>
      <c r="Z3438">
        <v>0.02</v>
      </c>
      <c r="AA3438">
        <v>0.02</v>
      </c>
      <c r="AB3438">
        <v>0.02</v>
      </c>
      <c r="AC3438">
        <v>0.02</v>
      </c>
      <c r="AD3438">
        <v>0.02</v>
      </c>
      <c r="AE3438">
        <v>0.02</v>
      </c>
      <c r="AF3438">
        <v>0.02</v>
      </c>
      <c r="AG3438">
        <v>0.02</v>
      </c>
      <c r="AH3438">
        <v>0.02</v>
      </c>
      <c r="AI3438">
        <v>0.02</v>
      </c>
      <c r="AJ3438">
        <v>0.02</v>
      </c>
      <c r="AK3438">
        <v>0.02</v>
      </c>
    </row>
    <row r="3439" spans="1:37" x14ac:dyDescent="0.3">
      <c r="A3439" s="24" t="str">
        <f t="shared" si="85"/>
        <v>SDGbaseTRAv2_UrbAS_BAUv5PQXccoal-hgh</v>
      </c>
      <c r="B3439" s="58" t="s">
        <v>221</v>
      </c>
      <c r="C3439" s="59" t="s">
        <v>290</v>
      </c>
      <c r="D3439" s="5" t="s">
        <v>120</v>
      </c>
      <c r="E3439" t="s">
        <v>136</v>
      </c>
      <c r="F3439">
        <v>0.04</v>
      </c>
      <c r="G3439">
        <v>0.04</v>
      </c>
      <c r="H3439">
        <v>0.04</v>
      </c>
      <c r="I3439">
        <v>0.04</v>
      </c>
      <c r="J3439">
        <v>0.04</v>
      </c>
      <c r="K3439">
        <v>0.04</v>
      </c>
      <c r="L3439">
        <v>0.04</v>
      </c>
      <c r="M3439">
        <v>0.04</v>
      </c>
      <c r="N3439">
        <v>0.04</v>
      </c>
      <c r="O3439">
        <v>0.04</v>
      </c>
      <c r="P3439">
        <v>0.04</v>
      </c>
      <c r="Q3439">
        <v>0.04</v>
      </c>
      <c r="R3439">
        <v>0.04</v>
      </c>
      <c r="S3439">
        <v>0.04</v>
      </c>
      <c r="T3439">
        <v>0.04</v>
      </c>
      <c r="U3439">
        <v>0.04</v>
      </c>
      <c r="V3439">
        <v>0.04</v>
      </c>
      <c r="W3439">
        <v>0.04</v>
      </c>
      <c r="X3439">
        <v>0.04</v>
      </c>
      <c r="Y3439">
        <v>0.04</v>
      </c>
      <c r="Z3439">
        <v>0.04</v>
      </c>
      <c r="AA3439">
        <v>0.04</v>
      </c>
      <c r="AB3439">
        <v>0.04</v>
      </c>
      <c r="AC3439">
        <v>0.04</v>
      </c>
      <c r="AD3439">
        <v>0.04</v>
      </c>
      <c r="AE3439">
        <v>0.04</v>
      </c>
      <c r="AF3439">
        <v>0.04</v>
      </c>
      <c r="AG3439">
        <v>0.04</v>
      </c>
      <c r="AH3439">
        <v>0.04</v>
      </c>
      <c r="AI3439">
        <v>0.04</v>
      </c>
      <c r="AJ3439">
        <v>0.04</v>
      </c>
      <c r="AK3439">
        <v>0.04</v>
      </c>
    </row>
    <row r="3440" spans="1:37" x14ac:dyDescent="0.3">
      <c r="A3440" s="24" t="str">
        <f t="shared" si="85"/>
        <v>SDGbaseTRAv2_UrbAS_BAUv5PQXccoil</v>
      </c>
      <c r="B3440" s="58" t="s">
        <v>221</v>
      </c>
      <c r="C3440" s="59" t="s">
        <v>290</v>
      </c>
      <c r="D3440" s="5" t="s">
        <v>120</v>
      </c>
      <c r="E3440" t="s">
        <v>137</v>
      </c>
      <c r="F3440">
        <v>0.13</v>
      </c>
      <c r="G3440">
        <v>0.14000000000000001</v>
      </c>
      <c r="H3440">
        <v>0.14000000000000001</v>
      </c>
      <c r="I3440">
        <v>0.14000000000000001</v>
      </c>
      <c r="J3440">
        <v>0.14000000000000001</v>
      </c>
      <c r="K3440">
        <v>0.14000000000000001</v>
      </c>
      <c r="L3440">
        <v>0.14000000000000001</v>
      </c>
      <c r="M3440">
        <v>0.14000000000000001</v>
      </c>
      <c r="N3440">
        <v>0.14000000000000001</v>
      </c>
      <c r="O3440">
        <v>0.15</v>
      </c>
      <c r="P3440">
        <v>0.15</v>
      </c>
      <c r="Q3440">
        <v>0.15</v>
      </c>
      <c r="R3440">
        <v>0.15</v>
      </c>
      <c r="S3440">
        <v>0.15</v>
      </c>
      <c r="T3440">
        <v>0.15</v>
      </c>
      <c r="U3440">
        <v>0.15</v>
      </c>
      <c r="V3440">
        <v>0.15</v>
      </c>
      <c r="W3440">
        <v>0.15</v>
      </c>
      <c r="X3440">
        <v>0.15</v>
      </c>
      <c r="Y3440">
        <v>0.15</v>
      </c>
      <c r="Z3440">
        <v>0.15</v>
      </c>
      <c r="AA3440">
        <v>0.15</v>
      </c>
      <c r="AB3440">
        <v>0.15</v>
      </c>
      <c r="AC3440">
        <v>0.15</v>
      </c>
      <c r="AD3440">
        <v>0.15</v>
      </c>
      <c r="AE3440">
        <v>0.15</v>
      </c>
      <c r="AF3440">
        <v>0.15</v>
      </c>
      <c r="AG3440">
        <v>0.15</v>
      </c>
      <c r="AH3440">
        <v>0.15</v>
      </c>
      <c r="AI3440">
        <v>0.15</v>
      </c>
      <c r="AJ3440">
        <v>0.15</v>
      </c>
      <c r="AK3440">
        <v>0.15</v>
      </c>
    </row>
    <row r="3441" spans="1:37" x14ac:dyDescent="0.3">
      <c r="A3441" s="24" t="str">
        <f t="shared" si="85"/>
        <v>SDGbaseTRAv2_UrbAS_BAUv5PQXcngas</v>
      </c>
      <c r="B3441" s="58" t="s">
        <v>221</v>
      </c>
      <c r="C3441" s="59" t="s">
        <v>290</v>
      </c>
      <c r="D3441" s="5" t="s">
        <v>120</v>
      </c>
      <c r="E3441" t="s">
        <v>138</v>
      </c>
      <c r="F3441">
        <v>0.04</v>
      </c>
      <c r="G3441">
        <v>0.04</v>
      </c>
      <c r="H3441">
        <v>0.04</v>
      </c>
      <c r="I3441">
        <v>0.04</v>
      </c>
      <c r="J3441">
        <v>0.04</v>
      </c>
      <c r="K3441">
        <v>0.04</v>
      </c>
      <c r="L3441">
        <v>0.04</v>
      </c>
      <c r="M3441">
        <v>0.04</v>
      </c>
      <c r="N3441">
        <v>0.04</v>
      </c>
      <c r="O3441">
        <v>0.04</v>
      </c>
      <c r="P3441">
        <v>0.04</v>
      </c>
      <c r="Q3441">
        <v>0.04</v>
      </c>
      <c r="R3441">
        <v>0.04</v>
      </c>
      <c r="S3441">
        <v>0.04</v>
      </c>
      <c r="T3441">
        <v>0.04</v>
      </c>
      <c r="U3441">
        <v>0.04</v>
      </c>
      <c r="V3441">
        <v>0.04</v>
      </c>
      <c r="W3441">
        <v>0.04</v>
      </c>
      <c r="X3441">
        <v>0.04</v>
      </c>
      <c r="Y3441">
        <v>0.04</v>
      </c>
      <c r="Z3441">
        <v>0.04</v>
      </c>
      <c r="AA3441">
        <v>0.04</v>
      </c>
      <c r="AB3441">
        <v>0.04</v>
      </c>
      <c r="AC3441">
        <v>0.04</v>
      </c>
      <c r="AD3441">
        <v>0.04</v>
      </c>
      <c r="AE3441">
        <v>0.04</v>
      </c>
      <c r="AF3441">
        <v>0.04</v>
      </c>
      <c r="AG3441">
        <v>0.04</v>
      </c>
      <c r="AH3441">
        <v>0.04</v>
      </c>
      <c r="AI3441">
        <v>0.04</v>
      </c>
      <c r="AJ3441">
        <v>0.04</v>
      </c>
      <c r="AK3441">
        <v>0.04</v>
      </c>
    </row>
    <row r="3442" spans="1:37" x14ac:dyDescent="0.3">
      <c r="A3442" s="24" t="str">
        <f t="shared" si="85"/>
        <v>SDGbaseTRAv2_UrbAS_BAUv5PQXcpgm</v>
      </c>
      <c r="B3442" s="58" t="s">
        <v>221</v>
      </c>
      <c r="C3442" s="59" t="s">
        <v>290</v>
      </c>
      <c r="D3442" s="5" t="s">
        <v>120</v>
      </c>
      <c r="E3442" t="s">
        <v>139</v>
      </c>
      <c r="F3442">
        <v>1</v>
      </c>
      <c r="G3442">
        <v>-1.44</v>
      </c>
      <c r="H3442">
        <v>-0.65</v>
      </c>
      <c r="I3442">
        <v>0.44</v>
      </c>
      <c r="J3442">
        <v>1.19</v>
      </c>
      <c r="K3442">
        <v>1.57</v>
      </c>
      <c r="L3442">
        <v>1.6</v>
      </c>
      <c r="M3442">
        <v>0.67</v>
      </c>
      <c r="N3442">
        <v>0.23</v>
      </c>
      <c r="O3442">
        <v>-0.5</v>
      </c>
      <c r="P3442">
        <v>-0.64</v>
      </c>
      <c r="Q3442">
        <v>-0.63</v>
      </c>
      <c r="R3442">
        <v>-0.4</v>
      </c>
      <c r="S3442">
        <v>-0.26</v>
      </c>
      <c r="T3442">
        <v>-0.19</v>
      </c>
      <c r="U3442">
        <v>-0.19</v>
      </c>
      <c r="V3442">
        <v>-0.1</v>
      </c>
      <c r="W3442">
        <v>-7.0000000000000007E-2</v>
      </c>
      <c r="X3442">
        <v>-0.11</v>
      </c>
      <c r="Y3442">
        <v>-0.06</v>
      </c>
      <c r="Z3442">
        <v>-0.01</v>
      </c>
      <c r="AA3442">
        <v>0.01</v>
      </c>
      <c r="AB3442">
        <v>3.18</v>
      </c>
      <c r="AC3442">
        <v>4.96</v>
      </c>
      <c r="AD3442">
        <v>5.04</v>
      </c>
      <c r="AE3442">
        <v>4.76</v>
      </c>
      <c r="AF3442">
        <v>4.41</v>
      </c>
      <c r="AG3442">
        <v>4.28</v>
      </c>
      <c r="AH3442">
        <v>8.1</v>
      </c>
      <c r="AI3442">
        <v>11.9</v>
      </c>
      <c r="AJ3442">
        <v>13.69</v>
      </c>
      <c r="AK3442">
        <v>15.08</v>
      </c>
    </row>
    <row r="3443" spans="1:37" x14ac:dyDescent="0.3">
      <c r="A3443" s="24" t="str">
        <f t="shared" si="85"/>
        <v>SDGbaseTRAv2_UrbAS_BAUv5PQXcmore</v>
      </c>
      <c r="B3443" s="58" t="s">
        <v>221</v>
      </c>
      <c r="C3443" s="59" t="s">
        <v>290</v>
      </c>
      <c r="D3443" s="5" t="s">
        <v>120</v>
      </c>
      <c r="E3443" t="s">
        <v>140</v>
      </c>
      <c r="F3443">
        <v>0.97</v>
      </c>
      <c r="G3443">
        <v>0.99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1.01</v>
      </c>
      <c r="N3443">
        <v>1.01</v>
      </c>
      <c r="O3443">
        <v>1.05</v>
      </c>
      <c r="P3443">
        <v>1.06</v>
      </c>
      <c r="Q3443">
        <v>1.06</v>
      </c>
      <c r="R3443">
        <v>1.06</v>
      </c>
      <c r="S3443">
        <v>1.06</v>
      </c>
      <c r="T3443">
        <v>1.06</v>
      </c>
      <c r="U3443">
        <v>1.06</v>
      </c>
      <c r="V3443">
        <v>1.07</v>
      </c>
      <c r="W3443">
        <v>1.07</v>
      </c>
      <c r="X3443">
        <v>1.07</v>
      </c>
      <c r="Y3443">
        <v>1.07</v>
      </c>
      <c r="Z3443">
        <v>1.07</v>
      </c>
      <c r="AA3443">
        <v>1.07</v>
      </c>
      <c r="AB3443">
        <v>1.08</v>
      </c>
      <c r="AC3443">
        <v>1.08</v>
      </c>
      <c r="AD3443">
        <v>1.08</v>
      </c>
      <c r="AE3443">
        <v>1.08</v>
      </c>
      <c r="AF3443">
        <v>1.08</v>
      </c>
      <c r="AG3443">
        <v>1.08</v>
      </c>
      <c r="AH3443">
        <v>1.07</v>
      </c>
      <c r="AI3443">
        <v>1.06</v>
      </c>
      <c r="AJ3443">
        <v>1.06</v>
      </c>
      <c r="AK3443">
        <v>1.05</v>
      </c>
    </row>
    <row r="3444" spans="1:37" x14ac:dyDescent="0.3">
      <c r="A3444" s="24" t="str">
        <f t="shared" si="85"/>
        <v>SDGbaseTRAv2_UrbAS_BAUv5PQXcmine</v>
      </c>
      <c r="B3444" s="58" t="s">
        <v>221</v>
      </c>
      <c r="C3444" s="59" t="s">
        <v>290</v>
      </c>
      <c r="D3444" s="5" t="s">
        <v>120</v>
      </c>
      <c r="E3444" t="s">
        <v>141</v>
      </c>
      <c r="F3444">
        <v>1.03</v>
      </c>
      <c r="G3444">
        <v>1.03</v>
      </c>
      <c r="H3444">
        <v>1.03</v>
      </c>
      <c r="I3444">
        <v>1.04</v>
      </c>
      <c r="J3444">
        <v>1.05</v>
      </c>
      <c r="K3444">
        <v>1.05</v>
      </c>
      <c r="L3444">
        <v>1.05</v>
      </c>
      <c r="M3444">
        <v>1.05</v>
      </c>
      <c r="N3444">
        <v>1.04</v>
      </c>
      <c r="O3444">
        <v>1.01</v>
      </c>
      <c r="P3444">
        <v>1</v>
      </c>
      <c r="Q3444">
        <v>1</v>
      </c>
      <c r="R3444">
        <v>1</v>
      </c>
      <c r="S3444">
        <v>1</v>
      </c>
      <c r="T3444">
        <v>1.01</v>
      </c>
      <c r="U3444">
        <v>1.01</v>
      </c>
      <c r="V3444">
        <v>1.01</v>
      </c>
      <c r="W3444">
        <v>1.02</v>
      </c>
      <c r="X3444">
        <v>1.03</v>
      </c>
      <c r="Y3444">
        <v>1.03</v>
      </c>
      <c r="Z3444">
        <v>1.04</v>
      </c>
      <c r="AA3444">
        <v>1.04</v>
      </c>
      <c r="AB3444">
        <v>1.03</v>
      </c>
      <c r="AC3444">
        <v>1.03</v>
      </c>
      <c r="AD3444">
        <v>1.03</v>
      </c>
      <c r="AE3444">
        <v>1.03</v>
      </c>
      <c r="AF3444">
        <v>1.04</v>
      </c>
      <c r="AG3444">
        <v>1.05</v>
      </c>
      <c r="AH3444">
        <v>1.06</v>
      </c>
      <c r="AI3444">
        <v>1.07</v>
      </c>
      <c r="AJ3444">
        <v>1.0900000000000001</v>
      </c>
      <c r="AK3444">
        <v>1.1100000000000001</v>
      </c>
    </row>
    <row r="3445" spans="1:37" x14ac:dyDescent="0.3">
      <c r="A3445" s="24" t="str">
        <f t="shared" si="85"/>
        <v>SDGbaseTRAv2_UrbAS_BAUv5PQXcmeat</v>
      </c>
      <c r="B3445" s="58" t="s">
        <v>221</v>
      </c>
      <c r="C3445" s="59" t="s">
        <v>290</v>
      </c>
      <c r="D3445" s="5" t="s">
        <v>120</v>
      </c>
      <c r="E3445" t="s">
        <v>142</v>
      </c>
      <c r="F3445">
        <v>1.29</v>
      </c>
      <c r="G3445">
        <v>1.25</v>
      </c>
      <c r="H3445">
        <v>1.25</v>
      </c>
      <c r="I3445">
        <v>1.26</v>
      </c>
      <c r="J3445">
        <v>1.26</v>
      </c>
      <c r="K3445">
        <v>1.26</v>
      </c>
      <c r="L3445">
        <v>1.26</v>
      </c>
      <c r="M3445">
        <v>1.26</v>
      </c>
      <c r="N3445">
        <v>1.26</v>
      </c>
      <c r="O3445">
        <v>1.27</v>
      </c>
      <c r="P3445">
        <v>1.27</v>
      </c>
      <c r="Q3445">
        <v>1.27</v>
      </c>
      <c r="R3445">
        <v>1.27</v>
      </c>
      <c r="S3445">
        <v>1.28</v>
      </c>
      <c r="T3445">
        <v>1.28</v>
      </c>
      <c r="U3445">
        <v>1.28</v>
      </c>
      <c r="V3445">
        <v>1.28</v>
      </c>
      <c r="W3445">
        <v>1.29</v>
      </c>
      <c r="X3445">
        <v>1.29</v>
      </c>
      <c r="Y3445">
        <v>1.29</v>
      </c>
      <c r="Z3445">
        <v>1.29</v>
      </c>
      <c r="AA3445">
        <v>1.29</v>
      </c>
      <c r="AB3445">
        <v>1.29</v>
      </c>
      <c r="AC3445">
        <v>1.29</v>
      </c>
      <c r="AD3445">
        <v>1.29</v>
      </c>
      <c r="AE3445">
        <v>1.29</v>
      </c>
      <c r="AF3445">
        <v>1.29</v>
      </c>
      <c r="AG3445">
        <v>1.3</v>
      </c>
      <c r="AH3445">
        <v>1.3</v>
      </c>
      <c r="AI3445">
        <v>1.31</v>
      </c>
      <c r="AJ3445">
        <v>1.32</v>
      </c>
      <c r="AK3445">
        <v>1.32</v>
      </c>
    </row>
    <row r="3446" spans="1:37" x14ac:dyDescent="0.3">
      <c r="A3446" s="24" t="str">
        <f t="shared" si="85"/>
        <v>SDGbaseTRAv2_UrbAS_BAUv5PQXcpfis</v>
      </c>
      <c r="B3446" s="58" t="s">
        <v>221</v>
      </c>
      <c r="C3446" s="59" t="s">
        <v>290</v>
      </c>
      <c r="D3446" s="5" t="s">
        <v>120</v>
      </c>
      <c r="E3446" t="s">
        <v>143</v>
      </c>
      <c r="F3446">
        <v>1.27</v>
      </c>
      <c r="G3446">
        <v>1.26</v>
      </c>
      <c r="H3446">
        <v>1.25</v>
      </c>
      <c r="I3446">
        <v>1.24</v>
      </c>
      <c r="J3446">
        <v>1.24</v>
      </c>
      <c r="K3446">
        <v>1.24</v>
      </c>
      <c r="L3446">
        <v>1.24</v>
      </c>
      <c r="M3446">
        <v>1.24</v>
      </c>
      <c r="N3446">
        <v>1.24</v>
      </c>
      <c r="O3446">
        <v>1.23</v>
      </c>
      <c r="P3446">
        <v>1.23</v>
      </c>
      <c r="Q3446">
        <v>1.23</v>
      </c>
      <c r="R3446">
        <v>1.23</v>
      </c>
      <c r="S3446">
        <v>1.24</v>
      </c>
      <c r="T3446">
        <v>1.24</v>
      </c>
      <c r="U3446">
        <v>1.24</v>
      </c>
      <c r="V3446">
        <v>1.24</v>
      </c>
      <c r="W3446">
        <v>1.24</v>
      </c>
      <c r="X3446">
        <v>1.25</v>
      </c>
      <c r="Y3446">
        <v>1.25</v>
      </c>
      <c r="Z3446">
        <v>1.25</v>
      </c>
      <c r="AA3446">
        <v>1.25</v>
      </c>
      <c r="AB3446">
        <v>1.25</v>
      </c>
      <c r="AC3446">
        <v>1.24</v>
      </c>
      <c r="AD3446">
        <v>1.25</v>
      </c>
      <c r="AE3446">
        <v>1.25</v>
      </c>
      <c r="AF3446">
        <v>1.25</v>
      </c>
      <c r="AG3446">
        <v>1.25</v>
      </c>
      <c r="AH3446">
        <v>1.25</v>
      </c>
      <c r="AI3446">
        <v>1.25</v>
      </c>
      <c r="AJ3446">
        <v>1.25</v>
      </c>
      <c r="AK3446">
        <v>1.25</v>
      </c>
    </row>
    <row r="3447" spans="1:37" x14ac:dyDescent="0.3">
      <c r="A3447" s="24" t="str">
        <f t="shared" si="85"/>
        <v>SDGbaseTRAv2_UrbAS_BAUv5PQXcvege</v>
      </c>
      <c r="B3447" s="58" t="s">
        <v>221</v>
      </c>
      <c r="C3447" s="59" t="s">
        <v>290</v>
      </c>
      <c r="D3447" s="5" t="s">
        <v>120</v>
      </c>
      <c r="E3447" t="s">
        <v>144</v>
      </c>
      <c r="F3447">
        <v>1.24</v>
      </c>
      <c r="G3447">
        <v>1.23</v>
      </c>
      <c r="H3447">
        <v>1.23</v>
      </c>
      <c r="I3447">
        <v>1.23</v>
      </c>
      <c r="J3447">
        <v>1.23</v>
      </c>
      <c r="K3447">
        <v>1.23</v>
      </c>
      <c r="L3447">
        <v>1.23</v>
      </c>
      <c r="M3447">
        <v>1.23</v>
      </c>
      <c r="N3447">
        <v>1.23</v>
      </c>
      <c r="O3447">
        <v>1.22</v>
      </c>
      <c r="P3447">
        <v>1.22</v>
      </c>
      <c r="Q3447">
        <v>1.22</v>
      </c>
      <c r="R3447">
        <v>1.22</v>
      </c>
      <c r="S3447">
        <v>1.22</v>
      </c>
      <c r="T3447">
        <v>1.23</v>
      </c>
      <c r="U3447">
        <v>1.23</v>
      </c>
      <c r="V3447">
        <v>1.23</v>
      </c>
      <c r="W3447">
        <v>1.23</v>
      </c>
      <c r="X3447">
        <v>1.23</v>
      </c>
      <c r="Y3447">
        <v>1.23</v>
      </c>
      <c r="Z3447">
        <v>1.23</v>
      </c>
      <c r="AA3447">
        <v>1.23</v>
      </c>
      <c r="AB3447">
        <v>1.23</v>
      </c>
      <c r="AC3447">
        <v>1.23</v>
      </c>
      <c r="AD3447">
        <v>1.23</v>
      </c>
      <c r="AE3447">
        <v>1.23</v>
      </c>
      <c r="AF3447">
        <v>1.23</v>
      </c>
      <c r="AG3447">
        <v>1.23</v>
      </c>
      <c r="AH3447">
        <v>1.23</v>
      </c>
      <c r="AI3447">
        <v>1.23</v>
      </c>
      <c r="AJ3447">
        <v>1.23</v>
      </c>
      <c r="AK3447">
        <v>1.24</v>
      </c>
    </row>
    <row r="3448" spans="1:37" x14ac:dyDescent="0.3">
      <c r="A3448" s="24" t="str">
        <f t="shared" si="85"/>
        <v>SDGbaseTRAv2_UrbAS_BAUv5PQXcfats</v>
      </c>
      <c r="B3448" s="58" t="s">
        <v>221</v>
      </c>
      <c r="C3448" s="59" t="s">
        <v>290</v>
      </c>
      <c r="D3448" s="5" t="s">
        <v>120</v>
      </c>
      <c r="E3448" t="s">
        <v>145</v>
      </c>
      <c r="F3448">
        <v>1.4</v>
      </c>
      <c r="G3448">
        <v>1.4</v>
      </c>
      <c r="H3448">
        <v>1.4</v>
      </c>
      <c r="I3448">
        <v>1.4</v>
      </c>
      <c r="J3448">
        <v>1.4</v>
      </c>
      <c r="K3448">
        <v>1.4</v>
      </c>
      <c r="L3448">
        <v>1.4</v>
      </c>
      <c r="M3448">
        <v>1.4</v>
      </c>
      <c r="N3448">
        <v>1.4</v>
      </c>
      <c r="O3448">
        <v>1.42</v>
      </c>
      <c r="P3448">
        <v>1.42</v>
      </c>
      <c r="Q3448">
        <v>1.42</v>
      </c>
      <c r="R3448">
        <v>1.42</v>
      </c>
      <c r="S3448">
        <v>1.42</v>
      </c>
      <c r="T3448">
        <v>1.42</v>
      </c>
      <c r="U3448">
        <v>1.42</v>
      </c>
      <c r="V3448">
        <v>1.42</v>
      </c>
      <c r="W3448">
        <v>1.42</v>
      </c>
      <c r="X3448">
        <v>1.43</v>
      </c>
      <c r="Y3448">
        <v>1.43</v>
      </c>
      <c r="Z3448">
        <v>1.42</v>
      </c>
      <c r="AA3448">
        <v>1.42</v>
      </c>
      <c r="AB3448">
        <v>1.42</v>
      </c>
      <c r="AC3448">
        <v>1.42</v>
      </c>
      <c r="AD3448">
        <v>1.42</v>
      </c>
      <c r="AE3448">
        <v>1.42</v>
      </c>
      <c r="AF3448">
        <v>1.42</v>
      </c>
      <c r="AG3448">
        <v>1.42</v>
      </c>
      <c r="AH3448">
        <v>1.42</v>
      </c>
      <c r="AI3448">
        <v>1.41</v>
      </c>
      <c r="AJ3448">
        <v>1.4</v>
      </c>
      <c r="AK3448">
        <v>1.4</v>
      </c>
    </row>
    <row r="3449" spans="1:37" x14ac:dyDescent="0.3">
      <c r="A3449" s="24" t="str">
        <f t="shared" si="85"/>
        <v>SDGbaseTRAv2_UrbAS_BAUv5PQXcdair</v>
      </c>
      <c r="B3449" s="58" t="s">
        <v>221</v>
      </c>
      <c r="C3449" s="59" t="s">
        <v>290</v>
      </c>
      <c r="D3449" s="5" t="s">
        <v>120</v>
      </c>
      <c r="E3449" t="s">
        <v>146</v>
      </c>
      <c r="F3449">
        <v>1.55</v>
      </c>
      <c r="G3449">
        <v>1.52</v>
      </c>
      <c r="H3449">
        <v>1.52</v>
      </c>
      <c r="I3449">
        <v>1.52</v>
      </c>
      <c r="J3449">
        <v>1.52</v>
      </c>
      <c r="K3449">
        <v>1.52</v>
      </c>
      <c r="L3449">
        <v>1.52</v>
      </c>
      <c r="M3449">
        <v>1.52</v>
      </c>
      <c r="N3449">
        <v>1.52</v>
      </c>
      <c r="O3449">
        <v>1.51</v>
      </c>
      <c r="P3449">
        <v>1.51</v>
      </c>
      <c r="Q3449">
        <v>1.51</v>
      </c>
      <c r="R3449">
        <v>1.52</v>
      </c>
      <c r="S3449">
        <v>1.52</v>
      </c>
      <c r="T3449">
        <v>1.53</v>
      </c>
      <c r="U3449">
        <v>1.53</v>
      </c>
      <c r="V3449">
        <v>1.53</v>
      </c>
      <c r="W3449">
        <v>1.54</v>
      </c>
      <c r="X3449">
        <v>1.54</v>
      </c>
      <c r="Y3449">
        <v>1.54</v>
      </c>
      <c r="Z3449">
        <v>1.54</v>
      </c>
      <c r="AA3449">
        <v>1.54</v>
      </c>
      <c r="AB3449">
        <v>1.53</v>
      </c>
      <c r="AC3449">
        <v>1.53</v>
      </c>
      <c r="AD3449">
        <v>1.53</v>
      </c>
      <c r="AE3449">
        <v>1.53</v>
      </c>
      <c r="AF3449">
        <v>1.53</v>
      </c>
      <c r="AG3449">
        <v>1.54</v>
      </c>
      <c r="AH3449">
        <v>1.54</v>
      </c>
      <c r="AI3449">
        <v>1.54</v>
      </c>
      <c r="AJ3449">
        <v>1.54</v>
      </c>
      <c r="AK3449">
        <v>1.55</v>
      </c>
    </row>
    <row r="3450" spans="1:37" x14ac:dyDescent="0.3">
      <c r="A3450" s="24" t="str">
        <f t="shared" si="85"/>
        <v>SDGbaseTRAv2_UrbAS_BAUv5PQXcgrai</v>
      </c>
      <c r="B3450" s="58" t="s">
        <v>221</v>
      </c>
      <c r="C3450" s="59" t="s">
        <v>290</v>
      </c>
      <c r="D3450" s="5" t="s">
        <v>120</v>
      </c>
      <c r="E3450" t="s">
        <v>147</v>
      </c>
      <c r="F3450">
        <v>1.37</v>
      </c>
      <c r="G3450">
        <v>1.36</v>
      </c>
      <c r="H3450">
        <v>1.35</v>
      </c>
      <c r="I3450">
        <v>1.35</v>
      </c>
      <c r="J3450">
        <v>1.36</v>
      </c>
      <c r="K3450">
        <v>1.35</v>
      </c>
      <c r="L3450">
        <v>1.35</v>
      </c>
      <c r="M3450">
        <v>1.35</v>
      </c>
      <c r="N3450">
        <v>1.34</v>
      </c>
      <c r="O3450">
        <v>1.34</v>
      </c>
      <c r="P3450">
        <v>1.34</v>
      </c>
      <c r="Q3450">
        <v>1.34</v>
      </c>
      <c r="R3450">
        <v>1.34</v>
      </c>
      <c r="S3450">
        <v>1.34</v>
      </c>
      <c r="T3450">
        <v>1.34</v>
      </c>
      <c r="U3450">
        <v>1.34</v>
      </c>
      <c r="V3450">
        <v>1.34</v>
      </c>
      <c r="W3450">
        <v>1.33</v>
      </c>
      <c r="X3450">
        <v>1.33</v>
      </c>
      <c r="Y3450">
        <v>1.33</v>
      </c>
      <c r="Z3450">
        <v>1.33</v>
      </c>
      <c r="AA3450">
        <v>1.33</v>
      </c>
      <c r="AB3450">
        <v>1.33</v>
      </c>
      <c r="AC3450">
        <v>1.32</v>
      </c>
      <c r="AD3450">
        <v>1.32</v>
      </c>
      <c r="AE3450">
        <v>1.32</v>
      </c>
      <c r="AF3450">
        <v>1.33</v>
      </c>
      <c r="AG3450">
        <v>1.33</v>
      </c>
      <c r="AH3450">
        <v>1.32</v>
      </c>
      <c r="AI3450">
        <v>1.32</v>
      </c>
      <c r="AJ3450">
        <v>1.33</v>
      </c>
      <c r="AK3450">
        <v>1.33</v>
      </c>
    </row>
    <row r="3451" spans="1:37" x14ac:dyDescent="0.3">
      <c r="A3451" s="24" t="str">
        <f t="shared" si="85"/>
        <v>SDGbaseTRAv2_UrbAS_BAUv5PQXcstar</v>
      </c>
      <c r="B3451" s="58" t="s">
        <v>221</v>
      </c>
      <c r="C3451" s="59" t="s">
        <v>290</v>
      </c>
      <c r="D3451" s="5" t="s">
        <v>120</v>
      </c>
      <c r="E3451" t="s">
        <v>148</v>
      </c>
      <c r="F3451">
        <v>1.22</v>
      </c>
      <c r="G3451">
        <v>1.21</v>
      </c>
      <c r="H3451">
        <v>1.19</v>
      </c>
      <c r="I3451">
        <v>1.19</v>
      </c>
      <c r="J3451">
        <v>1.2</v>
      </c>
      <c r="K3451">
        <v>1.19</v>
      </c>
      <c r="L3451">
        <v>1.18</v>
      </c>
      <c r="M3451">
        <v>1.17</v>
      </c>
      <c r="N3451">
        <v>1.17</v>
      </c>
      <c r="O3451">
        <v>1.1599999999999999</v>
      </c>
      <c r="P3451">
        <v>1.1599999999999999</v>
      </c>
      <c r="Q3451">
        <v>1.1499999999999999</v>
      </c>
      <c r="R3451">
        <v>1.1499999999999999</v>
      </c>
      <c r="S3451">
        <v>1.1499999999999999</v>
      </c>
      <c r="T3451">
        <v>1.1499999999999999</v>
      </c>
      <c r="U3451">
        <v>1.1399999999999999</v>
      </c>
      <c r="V3451">
        <v>1.1399999999999999</v>
      </c>
      <c r="W3451">
        <v>1.1399999999999999</v>
      </c>
      <c r="X3451">
        <v>1.1399999999999999</v>
      </c>
      <c r="Y3451">
        <v>1.1299999999999999</v>
      </c>
      <c r="Z3451">
        <v>1.1299999999999999</v>
      </c>
      <c r="AA3451">
        <v>1.1299999999999999</v>
      </c>
      <c r="AB3451">
        <v>1.1299999999999999</v>
      </c>
      <c r="AC3451">
        <v>1.1299999999999999</v>
      </c>
      <c r="AD3451">
        <v>1.1299999999999999</v>
      </c>
      <c r="AE3451">
        <v>1.1299999999999999</v>
      </c>
      <c r="AF3451">
        <v>1.1299999999999999</v>
      </c>
      <c r="AG3451">
        <v>1.1499999999999999</v>
      </c>
      <c r="AH3451">
        <v>1.1599999999999999</v>
      </c>
      <c r="AI3451">
        <v>1.18</v>
      </c>
      <c r="AJ3451">
        <v>1.21</v>
      </c>
      <c r="AK3451">
        <v>1.24</v>
      </c>
    </row>
    <row r="3452" spans="1:37" x14ac:dyDescent="0.3">
      <c r="A3452" s="24" t="str">
        <f t="shared" si="85"/>
        <v>SDGbaseTRAv2_UrbAS_BAUv5PQXcafee</v>
      </c>
      <c r="B3452" s="58" t="s">
        <v>221</v>
      </c>
      <c r="C3452" s="59" t="s">
        <v>290</v>
      </c>
      <c r="D3452" s="5" t="s">
        <v>120</v>
      </c>
      <c r="E3452" t="s">
        <v>149</v>
      </c>
      <c r="F3452">
        <v>2.11</v>
      </c>
      <c r="G3452">
        <v>2.02</v>
      </c>
      <c r="H3452">
        <v>2.06</v>
      </c>
      <c r="I3452">
        <v>2.06</v>
      </c>
      <c r="J3452">
        <v>2.06</v>
      </c>
      <c r="K3452">
        <v>2.0699999999999998</v>
      </c>
      <c r="L3452">
        <v>2.0699999999999998</v>
      </c>
      <c r="M3452">
        <v>2.0699999999999998</v>
      </c>
      <c r="N3452">
        <v>2.0699999999999998</v>
      </c>
      <c r="O3452">
        <v>2.06</v>
      </c>
      <c r="P3452">
        <v>2.06</v>
      </c>
      <c r="Q3452">
        <v>2.0699999999999998</v>
      </c>
      <c r="R3452">
        <v>2.08</v>
      </c>
      <c r="S3452">
        <v>2.08</v>
      </c>
      <c r="T3452">
        <v>2.09</v>
      </c>
      <c r="U3452">
        <v>2.09</v>
      </c>
      <c r="V3452">
        <v>2.1</v>
      </c>
      <c r="W3452">
        <v>2.1</v>
      </c>
      <c r="X3452">
        <v>2.11</v>
      </c>
      <c r="Y3452">
        <v>2.11</v>
      </c>
      <c r="Z3452">
        <v>2.11</v>
      </c>
      <c r="AA3452">
        <v>2.11</v>
      </c>
      <c r="AB3452">
        <v>2.1</v>
      </c>
      <c r="AC3452">
        <v>2.1</v>
      </c>
      <c r="AD3452">
        <v>2.09</v>
      </c>
      <c r="AE3452">
        <v>2.1</v>
      </c>
      <c r="AF3452">
        <v>2.1</v>
      </c>
      <c r="AG3452">
        <v>2.1</v>
      </c>
      <c r="AH3452">
        <v>2.11</v>
      </c>
      <c r="AI3452">
        <v>2.11</v>
      </c>
      <c r="AJ3452">
        <v>2.11</v>
      </c>
      <c r="AK3452">
        <v>2.1</v>
      </c>
    </row>
    <row r="3453" spans="1:37" x14ac:dyDescent="0.3">
      <c r="A3453" s="24" t="str">
        <f t="shared" si="85"/>
        <v>SDGbaseTRAv2_UrbAS_BAUv5PQXcbake</v>
      </c>
      <c r="B3453" s="58" t="s">
        <v>221</v>
      </c>
      <c r="C3453" s="59" t="s">
        <v>290</v>
      </c>
      <c r="D3453" s="5" t="s">
        <v>120</v>
      </c>
      <c r="E3453" t="s">
        <v>150</v>
      </c>
      <c r="F3453">
        <v>1.21</v>
      </c>
      <c r="G3453">
        <v>1.21</v>
      </c>
      <c r="H3453">
        <v>1.21</v>
      </c>
      <c r="I3453">
        <v>1.21</v>
      </c>
      <c r="J3453">
        <v>1.21</v>
      </c>
      <c r="K3453">
        <v>1.21</v>
      </c>
      <c r="L3453">
        <v>1.21</v>
      </c>
      <c r="M3453">
        <v>1.21</v>
      </c>
      <c r="N3453">
        <v>1.21</v>
      </c>
      <c r="O3453">
        <v>1.2</v>
      </c>
      <c r="P3453">
        <v>1.2</v>
      </c>
      <c r="Q3453">
        <v>1.2</v>
      </c>
      <c r="R3453">
        <v>1.2</v>
      </c>
      <c r="S3453">
        <v>1.21</v>
      </c>
      <c r="T3453">
        <v>1.21</v>
      </c>
      <c r="U3453">
        <v>1.21</v>
      </c>
      <c r="V3453">
        <v>1.21</v>
      </c>
      <c r="W3453">
        <v>1.21</v>
      </c>
      <c r="X3453">
        <v>1.21</v>
      </c>
      <c r="Y3453">
        <v>1.21</v>
      </c>
      <c r="Z3453">
        <v>1.21</v>
      </c>
      <c r="AA3453">
        <v>1.21</v>
      </c>
      <c r="AB3453">
        <v>1.21</v>
      </c>
      <c r="AC3453">
        <v>1.21</v>
      </c>
      <c r="AD3453">
        <v>1.21</v>
      </c>
      <c r="AE3453">
        <v>1.21</v>
      </c>
      <c r="AF3453">
        <v>1.21</v>
      </c>
      <c r="AG3453">
        <v>1.22</v>
      </c>
      <c r="AH3453">
        <v>1.21</v>
      </c>
      <c r="AI3453">
        <v>1.22</v>
      </c>
      <c r="AJ3453">
        <v>1.22</v>
      </c>
      <c r="AK3453">
        <v>1.23</v>
      </c>
    </row>
    <row r="3454" spans="1:37" x14ac:dyDescent="0.3">
      <c r="A3454" s="24" t="str">
        <f t="shared" si="85"/>
        <v>SDGbaseTRAv2_UrbAS_BAUv5PQXcsuga</v>
      </c>
      <c r="B3454" s="58" t="s">
        <v>221</v>
      </c>
      <c r="C3454" s="59" t="s">
        <v>290</v>
      </c>
      <c r="D3454" s="5" t="s">
        <v>120</v>
      </c>
      <c r="E3454" t="s">
        <v>151</v>
      </c>
      <c r="F3454">
        <v>1.5</v>
      </c>
      <c r="G3454">
        <v>1.5</v>
      </c>
      <c r="H3454">
        <v>1.49</v>
      </c>
      <c r="I3454">
        <v>1.49</v>
      </c>
      <c r="J3454">
        <v>1.49</v>
      </c>
      <c r="K3454">
        <v>1.48</v>
      </c>
      <c r="L3454">
        <v>1.48</v>
      </c>
      <c r="M3454">
        <v>1.48</v>
      </c>
      <c r="N3454">
        <v>1.48</v>
      </c>
      <c r="O3454">
        <v>1.47</v>
      </c>
      <c r="P3454">
        <v>1.47</v>
      </c>
      <c r="Q3454">
        <v>1.47</v>
      </c>
      <c r="R3454">
        <v>1.47</v>
      </c>
      <c r="S3454">
        <v>1.47</v>
      </c>
      <c r="T3454">
        <v>1.47</v>
      </c>
      <c r="U3454">
        <v>1.47</v>
      </c>
      <c r="V3454">
        <v>1.47</v>
      </c>
      <c r="W3454">
        <v>1.47</v>
      </c>
      <c r="X3454">
        <v>1.47</v>
      </c>
      <c r="Y3454">
        <v>1.47</v>
      </c>
      <c r="Z3454">
        <v>1.47</v>
      </c>
      <c r="AA3454">
        <v>1.47</v>
      </c>
      <c r="AB3454">
        <v>1.46</v>
      </c>
      <c r="AC3454">
        <v>1.46</v>
      </c>
      <c r="AD3454">
        <v>1.45</v>
      </c>
      <c r="AE3454">
        <v>1.46</v>
      </c>
      <c r="AF3454">
        <v>1.46</v>
      </c>
      <c r="AG3454">
        <v>1.45</v>
      </c>
      <c r="AH3454">
        <v>1.44</v>
      </c>
      <c r="AI3454">
        <v>1.43</v>
      </c>
      <c r="AJ3454">
        <v>1.42</v>
      </c>
      <c r="AK3454">
        <v>1.42</v>
      </c>
    </row>
    <row r="3455" spans="1:37" x14ac:dyDescent="0.3">
      <c r="A3455" s="24" t="str">
        <f t="shared" si="85"/>
        <v>SDGbaseTRAv2_UrbAS_BAUv5PQXcconf</v>
      </c>
      <c r="B3455" s="58" t="s">
        <v>221</v>
      </c>
      <c r="C3455" s="59" t="s">
        <v>290</v>
      </c>
      <c r="D3455" s="5" t="s">
        <v>120</v>
      </c>
      <c r="E3455" t="s">
        <v>152</v>
      </c>
      <c r="F3455">
        <v>1.34</v>
      </c>
      <c r="G3455">
        <v>1.32</v>
      </c>
      <c r="H3455">
        <v>1.33</v>
      </c>
      <c r="I3455">
        <v>1.33</v>
      </c>
      <c r="J3455">
        <v>1.33</v>
      </c>
      <c r="K3455">
        <v>1.33</v>
      </c>
      <c r="L3455">
        <v>1.33</v>
      </c>
      <c r="M3455">
        <v>1.33</v>
      </c>
      <c r="N3455">
        <v>1.33</v>
      </c>
      <c r="O3455">
        <v>1.33</v>
      </c>
      <c r="P3455">
        <v>1.33</v>
      </c>
      <c r="Q3455">
        <v>1.33</v>
      </c>
      <c r="R3455">
        <v>1.34</v>
      </c>
      <c r="S3455">
        <v>1.34</v>
      </c>
      <c r="T3455">
        <v>1.34</v>
      </c>
      <c r="U3455">
        <v>1.35</v>
      </c>
      <c r="V3455">
        <v>1.35</v>
      </c>
      <c r="W3455">
        <v>1.35</v>
      </c>
      <c r="X3455">
        <v>1.36</v>
      </c>
      <c r="Y3455">
        <v>1.35</v>
      </c>
      <c r="Z3455">
        <v>1.35</v>
      </c>
      <c r="AA3455">
        <v>1.35</v>
      </c>
      <c r="AB3455">
        <v>1.35</v>
      </c>
      <c r="AC3455">
        <v>1.35</v>
      </c>
      <c r="AD3455">
        <v>1.35</v>
      </c>
      <c r="AE3455">
        <v>1.35</v>
      </c>
      <c r="AF3455">
        <v>1.35</v>
      </c>
      <c r="AG3455">
        <v>1.35</v>
      </c>
      <c r="AH3455">
        <v>1.35</v>
      </c>
      <c r="AI3455">
        <v>1.35</v>
      </c>
      <c r="AJ3455">
        <v>1.34</v>
      </c>
      <c r="AK3455">
        <v>1.34</v>
      </c>
    </row>
    <row r="3456" spans="1:37" x14ac:dyDescent="0.3">
      <c r="A3456" s="24" t="str">
        <f t="shared" ref="A3456:A3519" si="86">_xlfn.CONCAT(C3456,D3456,E3456)</f>
        <v>SDGbaseTRAv2_UrbAS_BAUv5PQXcpast</v>
      </c>
      <c r="B3456" s="58" t="s">
        <v>221</v>
      </c>
      <c r="C3456" s="59" t="s">
        <v>290</v>
      </c>
      <c r="D3456" s="5" t="s">
        <v>120</v>
      </c>
      <c r="E3456" t="s">
        <v>153</v>
      </c>
      <c r="F3456">
        <v>1.44</v>
      </c>
      <c r="G3456">
        <v>1.39</v>
      </c>
      <c r="H3456">
        <v>1.39</v>
      </c>
      <c r="I3456">
        <v>1.38</v>
      </c>
      <c r="J3456">
        <v>1.38</v>
      </c>
      <c r="K3456">
        <v>1.39</v>
      </c>
      <c r="L3456">
        <v>1.39</v>
      </c>
      <c r="M3456">
        <v>1.39</v>
      </c>
      <c r="N3456">
        <v>1.39</v>
      </c>
      <c r="O3456">
        <v>1.4</v>
      </c>
      <c r="P3456">
        <v>1.4</v>
      </c>
      <c r="Q3456">
        <v>1.39</v>
      </c>
      <c r="R3456">
        <v>1.39</v>
      </c>
      <c r="S3456">
        <v>1.39</v>
      </c>
      <c r="T3456">
        <v>1.4</v>
      </c>
      <c r="U3456">
        <v>1.4</v>
      </c>
      <c r="V3456">
        <v>1.4</v>
      </c>
      <c r="W3456">
        <v>1.4</v>
      </c>
      <c r="X3456">
        <v>1.4</v>
      </c>
      <c r="Y3456">
        <v>1.4</v>
      </c>
      <c r="Z3456">
        <v>1.4</v>
      </c>
      <c r="AA3456">
        <v>1.4</v>
      </c>
      <c r="AB3456">
        <v>1.4</v>
      </c>
      <c r="AC3456">
        <v>1.4</v>
      </c>
      <c r="AD3456">
        <v>1.39</v>
      </c>
      <c r="AE3456">
        <v>1.39</v>
      </c>
      <c r="AF3456">
        <v>1.39</v>
      </c>
      <c r="AG3456">
        <v>1.4</v>
      </c>
      <c r="AH3456">
        <v>1.4</v>
      </c>
      <c r="AI3456">
        <v>1.41</v>
      </c>
      <c r="AJ3456">
        <v>1.41</v>
      </c>
      <c r="AK3456">
        <v>1.41</v>
      </c>
    </row>
    <row r="3457" spans="1:37" x14ac:dyDescent="0.3">
      <c r="A3457" s="24" t="str">
        <f t="shared" si="86"/>
        <v>SDGbaseTRAv2_UrbAS_BAUv5PQXcofoo</v>
      </c>
      <c r="B3457" s="58" t="s">
        <v>221</v>
      </c>
      <c r="C3457" s="59" t="s">
        <v>290</v>
      </c>
      <c r="D3457" s="5" t="s">
        <v>120</v>
      </c>
      <c r="E3457" t="s">
        <v>154</v>
      </c>
      <c r="F3457">
        <v>1.49</v>
      </c>
      <c r="G3457">
        <v>1.48</v>
      </c>
      <c r="H3457">
        <v>1.47</v>
      </c>
      <c r="I3457">
        <v>1.48</v>
      </c>
      <c r="J3457">
        <v>1.47</v>
      </c>
      <c r="K3457">
        <v>1.47</v>
      </c>
      <c r="L3457">
        <v>1.47</v>
      </c>
      <c r="M3457">
        <v>1.47</v>
      </c>
      <c r="N3457">
        <v>1.48</v>
      </c>
      <c r="O3457">
        <v>1.47</v>
      </c>
      <c r="P3457">
        <v>1.47</v>
      </c>
      <c r="Q3457">
        <v>1.47</v>
      </c>
      <c r="R3457">
        <v>1.47</v>
      </c>
      <c r="S3457">
        <v>1.48</v>
      </c>
      <c r="T3457">
        <v>1.48</v>
      </c>
      <c r="U3457">
        <v>1.48</v>
      </c>
      <c r="V3457">
        <v>1.49</v>
      </c>
      <c r="W3457">
        <v>1.49</v>
      </c>
      <c r="X3457">
        <v>1.49</v>
      </c>
      <c r="Y3457">
        <v>1.49</v>
      </c>
      <c r="Z3457">
        <v>1.49</v>
      </c>
      <c r="AA3457">
        <v>1.49</v>
      </c>
      <c r="AB3457">
        <v>1.48</v>
      </c>
      <c r="AC3457">
        <v>1.48</v>
      </c>
      <c r="AD3457">
        <v>1.48</v>
      </c>
      <c r="AE3457">
        <v>1.48</v>
      </c>
      <c r="AF3457">
        <v>1.48</v>
      </c>
      <c r="AG3457">
        <v>1.48</v>
      </c>
      <c r="AH3457">
        <v>1.48</v>
      </c>
      <c r="AI3457">
        <v>1.48</v>
      </c>
      <c r="AJ3457">
        <v>1.47</v>
      </c>
      <c r="AK3457">
        <v>1.48</v>
      </c>
    </row>
    <row r="3458" spans="1:37" x14ac:dyDescent="0.3">
      <c r="A3458" s="24" t="str">
        <f t="shared" si="86"/>
        <v>SDGbaseTRAv2_UrbAS_BAUv5PQXcbevt</v>
      </c>
      <c r="B3458" s="58" t="s">
        <v>221</v>
      </c>
      <c r="C3458" s="59" t="s">
        <v>290</v>
      </c>
      <c r="D3458" s="5" t="s">
        <v>120</v>
      </c>
      <c r="E3458" t="s">
        <v>155</v>
      </c>
      <c r="F3458">
        <v>2.2000000000000002</v>
      </c>
      <c r="G3458">
        <v>2.14</v>
      </c>
      <c r="H3458">
        <v>2.1</v>
      </c>
      <c r="I3458">
        <v>2.1</v>
      </c>
      <c r="J3458">
        <v>2.09</v>
      </c>
      <c r="K3458">
        <v>2.09</v>
      </c>
      <c r="L3458">
        <v>2.09</v>
      </c>
      <c r="M3458">
        <v>2.09</v>
      </c>
      <c r="N3458">
        <v>2.09</v>
      </c>
      <c r="O3458">
        <v>2.0699999999999998</v>
      </c>
      <c r="P3458">
        <v>2.0699999999999998</v>
      </c>
      <c r="Q3458">
        <v>2.08</v>
      </c>
      <c r="R3458">
        <v>2.09</v>
      </c>
      <c r="S3458">
        <v>2.1</v>
      </c>
      <c r="T3458">
        <v>2.11</v>
      </c>
      <c r="U3458">
        <v>2.11</v>
      </c>
      <c r="V3458">
        <v>2.12</v>
      </c>
      <c r="W3458">
        <v>2.13</v>
      </c>
      <c r="X3458">
        <v>2.13</v>
      </c>
      <c r="Y3458">
        <v>2.14</v>
      </c>
      <c r="Z3458">
        <v>2.15</v>
      </c>
      <c r="AA3458">
        <v>2.15</v>
      </c>
      <c r="AB3458">
        <v>2.15</v>
      </c>
      <c r="AC3458">
        <v>2.14</v>
      </c>
      <c r="AD3458">
        <v>2.15</v>
      </c>
      <c r="AE3458">
        <v>2.15</v>
      </c>
      <c r="AF3458">
        <v>2.16</v>
      </c>
      <c r="AG3458">
        <v>2.17</v>
      </c>
      <c r="AH3458">
        <v>2.16</v>
      </c>
      <c r="AI3458">
        <v>2.16</v>
      </c>
      <c r="AJ3458">
        <v>2.16</v>
      </c>
      <c r="AK3458">
        <v>2.16</v>
      </c>
    </row>
    <row r="3459" spans="1:37" x14ac:dyDescent="0.3">
      <c r="A3459" s="24" t="str">
        <f t="shared" si="86"/>
        <v>SDGbaseTRAv2_UrbAS_BAUv5PQXctext</v>
      </c>
      <c r="B3459" s="58" t="s">
        <v>221</v>
      </c>
      <c r="C3459" s="59" t="s">
        <v>290</v>
      </c>
      <c r="D3459" s="5" t="s">
        <v>120</v>
      </c>
      <c r="E3459" t="s">
        <v>102</v>
      </c>
      <c r="F3459">
        <v>1.37</v>
      </c>
      <c r="G3459">
        <v>1.4</v>
      </c>
      <c r="H3459">
        <v>1.41</v>
      </c>
      <c r="I3459">
        <v>1.42</v>
      </c>
      <c r="J3459">
        <v>1.42</v>
      </c>
      <c r="K3459">
        <v>1.42</v>
      </c>
      <c r="L3459">
        <v>1.42</v>
      </c>
      <c r="M3459">
        <v>1.42</v>
      </c>
      <c r="N3459">
        <v>1.43</v>
      </c>
      <c r="O3459">
        <v>1.43</v>
      </c>
      <c r="P3459">
        <v>1.43</v>
      </c>
      <c r="Q3459">
        <v>1.44</v>
      </c>
      <c r="R3459">
        <v>1.44</v>
      </c>
      <c r="S3459">
        <v>1.44</v>
      </c>
      <c r="T3459">
        <v>1.45</v>
      </c>
      <c r="U3459">
        <v>1.45</v>
      </c>
      <c r="V3459">
        <v>1.46</v>
      </c>
      <c r="W3459">
        <v>1.46</v>
      </c>
      <c r="X3459">
        <v>1.46</v>
      </c>
      <c r="Y3459">
        <v>1.46</v>
      </c>
      <c r="Z3459">
        <v>1.46</v>
      </c>
      <c r="AA3459">
        <v>1.47</v>
      </c>
      <c r="AB3459">
        <v>1.47</v>
      </c>
      <c r="AC3459">
        <v>1.47</v>
      </c>
      <c r="AD3459">
        <v>1.47</v>
      </c>
      <c r="AE3459">
        <v>1.47</v>
      </c>
      <c r="AF3459">
        <v>1.47</v>
      </c>
      <c r="AG3459">
        <v>1.47</v>
      </c>
      <c r="AH3459">
        <v>1.46</v>
      </c>
      <c r="AI3459">
        <v>1.46</v>
      </c>
      <c r="AJ3459">
        <v>1.45</v>
      </c>
      <c r="AK3459">
        <v>1.45</v>
      </c>
    </row>
    <row r="3460" spans="1:37" x14ac:dyDescent="0.3">
      <c r="A3460" s="24" t="str">
        <f t="shared" si="86"/>
        <v>SDGbaseTRAv2_UrbAS_BAUv5PQXcclth</v>
      </c>
      <c r="B3460" s="58" t="s">
        <v>221</v>
      </c>
      <c r="C3460" s="59" t="s">
        <v>290</v>
      </c>
      <c r="D3460" s="5" t="s">
        <v>120</v>
      </c>
      <c r="E3460" t="s">
        <v>156</v>
      </c>
      <c r="F3460">
        <v>1.33</v>
      </c>
      <c r="G3460">
        <v>1.37</v>
      </c>
      <c r="H3460">
        <v>1.37</v>
      </c>
      <c r="I3460">
        <v>1.37</v>
      </c>
      <c r="J3460">
        <v>1.37</v>
      </c>
      <c r="K3460">
        <v>1.37</v>
      </c>
      <c r="L3460">
        <v>1.37</v>
      </c>
      <c r="M3460">
        <v>1.38</v>
      </c>
      <c r="N3460">
        <v>1.38</v>
      </c>
      <c r="O3460">
        <v>1.39</v>
      </c>
      <c r="P3460">
        <v>1.39</v>
      </c>
      <c r="Q3460">
        <v>1.4</v>
      </c>
      <c r="R3460">
        <v>1.4</v>
      </c>
      <c r="S3460">
        <v>1.4</v>
      </c>
      <c r="T3460">
        <v>1.41</v>
      </c>
      <c r="U3460">
        <v>1.41</v>
      </c>
      <c r="V3460">
        <v>1.41</v>
      </c>
      <c r="W3460">
        <v>1.42</v>
      </c>
      <c r="X3460">
        <v>1.42</v>
      </c>
      <c r="Y3460">
        <v>1.42</v>
      </c>
      <c r="Z3460">
        <v>1.42</v>
      </c>
      <c r="AA3460">
        <v>1.42</v>
      </c>
      <c r="AB3460">
        <v>1.42</v>
      </c>
      <c r="AC3460">
        <v>1.42</v>
      </c>
      <c r="AD3460">
        <v>1.43</v>
      </c>
      <c r="AE3460">
        <v>1.43</v>
      </c>
      <c r="AF3460">
        <v>1.43</v>
      </c>
      <c r="AG3460">
        <v>1.43</v>
      </c>
      <c r="AH3460">
        <v>1.42</v>
      </c>
      <c r="AI3460">
        <v>1.41</v>
      </c>
      <c r="AJ3460">
        <v>1.41</v>
      </c>
      <c r="AK3460">
        <v>1.4</v>
      </c>
    </row>
    <row r="3461" spans="1:37" x14ac:dyDescent="0.3">
      <c r="A3461" s="24" t="str">
        <f t="shared" si="86"/>
        <v>SDGbaseTRAv2_UrbAS_BAUv5PQXcleat</v>
      </c>
      <c r="B3461" s="58" t="s">
        <v>221</v>
      </c>
      <c r="C3461" s="59" t="s">
        <v>290</v>
      </c>
      <c r="D3461" s="5" t="s">
        <v>120</v>
      </c>
      <c r="E3461" t="s">
        <v>103</v>
      </c>
      <c r="F3461">
        <v>1.1599999999999999</v>
      </c>
      <c r="G3461">
        <v>1.1599999999999999</v>
      </c>
      <c r="H3461">
        <v>1.17</v>
      </c>
      <c r="I3461">
        <v>1.1599999999999999</v>
      </c>
      <c r="J3461">
        <v>1.1599999999999999</v>
      </c>
      <c r="K3461">
        <v>1.1599999999999999</v>
      </c>
      <c r="L3461">
        <v>1.1599999999999999</v>
      </c>
      <c r="M3461">
        <v>1.1599999999999999</v>
      </c>
      <c r="N3461">
        <v>1.17</v>
      </c>
      <c r="O3461">
        <v>1.18</v>
      </c>
      <c r="P3461">
        <v>1.18</v>
      </c>
      <c r="Q3461">
        <v>1.18</v>
      </c>
      <c r="R3461">
        <v>1.17</v>
      </c>
      <c r="S3461">
        <v>1.17</v>
      </c>
      <c r="T3461">
        <v>1.17</v>
      </c>
      <c r="U3461">
        <v>1.17</v>
      </c>
      <c r="V3461">
        <v>1.17</v>
      </c>
      <c r="W3461">
        <v>1.18</v>
      </c>
      <c r="X3461">
        <v>1.18</v>
      </c>
      <c r="Y3461">
        <v>1.18</v>
      </c>
      <c r="Z3461">
        <v>1.17</v>
      </c>
      <c r="AA3461">
        <v>1.17</v>
      </c>
      <c r="AB3461">
        <v>1.18</v>
      </c>
      <c r="AC3461">
        <v>1.18</v>
      </c>
      <c r="AD3461">
        <v>1.18</v>
      </c>
      <c r="AE3461">
        <v>1.18</v>
      </c>
      <c r="AF3461">
        <v>1.18</v>
      </c>
      <c r="AG3461">
        <v>1.18</v>
      </c>
      <c r="AH3461">
        <v>1.18</v>
      </c>
      <c r="AI3461">
        <v>1.18</v>
      </c>
      <c r="AJ3461">
        <v>1.17</v>
      </c>
      <c r="AK3461">
        <v>1.17</v>
      </c>
    </row>
    <row r="3462" spans="1:37" x14ac:dyDescent="0.3">
      <c r="A3462" s="24" t="str">
        <f t="shared" si="86"/>
        <v>SDGbaseTRAv2_UrbAS_BAUv5PQXcfoot</v>
      </c>
      <c r="B3462" s="58" t="s">
        <v>221</v>
      </c>
      <c r="C3462" s="59" t="s">
        <v>290</v>
      </c>
      <c r="D3462" s="5" t="s">
        <v>120</v>
      </c>
      <c r="E3462" t="s">
        <v>157</v>
      </c>
      <c r="F3462">
        <v>1.21</v>
      </c>
      <c r="G3462">
        <v>1.22</v>
      </c>
      <c r="H3462">
        <v>1.23</v>
      </c>
      <c r="I3462">
        <v>1.23</v>
      </c>
      <c r="J3462">
        <v>1.23</v>
      </c>
      <c r="K3462">
        <v>1.23</v>
      </c>
      <c r="L3462">
        <v>1.23</v>
      </c>
      <c r="M3462">
        <v>1.24</v>
      </c>
      <c r="N3462">
        <v>1.24</v>
      </c>
      <c r="O3462">
        <v>1.27</v>
      </c>
      <c r="P3462">
        <v>1.27</v>
      </c>
      <c r="Q3462">
        <v>1.28</v>
      </c>
      <c r="R3462">
        <v>1.28</v>
      </c>
      <c r="S3462">
        <v>1.28</v>
      </c>
      <c r="T3462">
        <v>1.28</v>
      </c>
      <c r="U3462">
        <v>1.28</v>
      </c>
      <c r="V3462">
        <v>1.29</v>
      </c>
      <c r="W3462">
        <v>1.29</v>
      </c>
      <c r="X3462">
        <v>1.29</v>
      </c>
      <c r="Y3462">
        <v>1.29</v>
      </c>
      <c r="Z3462">
        <v>1.29</v>
      </c>
      <c r="AA3462">
        <v>1.29</v>
      </c>
      <c r="AB3462">
        <v>1.3</v>
      </c>
      <c r="AC3462">
        <v>1.3</v>
      </c>
      <c r="AD3462">
        <v>1.3</v>
      </c>
      <c r="AE3462">
        <v>1.3</v>
      </c>
      <c r="AF3462">
        <v>1.3</v>
      </c>
      <c r="AG3462">
        <v>1.3</v>
      </c>
      <c r="AH3462">
        <v>1.3</v>
      </c>
      <c r="AI3462">
        <v>1.29</v>
      </c>
      <c r="AJ3462">
        <v>1.28</v>
      </c>
      <c r="AK3462">
        <v>1.28</v>
      </c>
    </row>
    <row r="3463" spans="1:37" x14ac:dyDescent="0.3">
      <c r="A3463" s="24" t="str">
        <f t="shared" si="86"/>
        <v>SDGbaseTRAv2_UrbAS_BAUv5PQXcwood</v>
      </c>
      <c r="B3463" s="58" t="s">
        <v>221</v>
      </c>
      <c r="C3463" s="59" t="s">
        <v>290</v>
      </c>
      <c r="D3463" s="5" t="s">
        <v>120</v>
      </c>
      <c r="E3463" t="s">
        <v>158</v>
      </c>
      <c r="F3463">
        <v>1.21</v>
      </c>
      <c r="G3463">
        <v>1.23</v>
      </c>
      <c r="H3463">
        <v>1.23</v>
      </c>
      <c r="I3463">
        <v>1.24</v>
      </c>
      <c r="J3463">
        <v>1.24</v>
      </c>
      <c r="K3463">
        <v>1.24</v>
      </c>
      <c r="L3463">
        <v>1.24</v>
      </c>
      <c r="M3463">
        <v>1.24</v>
      </c>
      <c r="N3463">
        <v>1.24</v>
      </c>
      <c r="O3463">
        <v>1.23</v>
      </c>
      <c r="P3463">
        <v>1.22</v>
      </c>
      <c r="Q3463">
        <v>1.22</v>
      </c>
      <c r="R3463">
        <v>1.23</v>
      </c>
      <c r="S3463">
        <v>1.23</v>
      </c>
      <c r="T3463">
        <v>1.23</v>
      </c>
      <c r="U3463">
        <v>1.23</v>
      </c>
      <c r="V3463">
        <v>1.24</v>
      </c>
      <c r="W3463">
        <v>1.24</v>
      </c>
      <c r="X3463">
        <v>1.24</v>
      </c>
      <c r="Y3463">
        <v>1.24</v>
      </c>
      <c r="Z3463">
        <v>1.24</v>
      </c>
      <c r="AA3463">
        <v>1.24</v>
      </c>
      <c r="AB3463">
        <v>1.23</v>
      </c>
      <c r="AC3463">
        <v>1.23</v>
      </c>
      <c r="AD3463">
        <v>1.23</v>
      </c>
      <c r="AE3463">
        <v>1.23</v>
      </c>
      <c r="AF3463">
        <v>1.23</v>
      </c>
      <c r="AG3463">
        <v>1.23</v>
      </c>
      <c r="AH3463">
        <v>1.23</v>
      </c>
      <c r="AI3463">
        <v>1.23</v>
      </c>
      <c r="AJ3463">
        <v>1.23</v>
      </c>
      <c r="AK3463">
        <v>1.23</v>
      </c>
    </row>
    <row r="3464" spans="1:37" x14ac:dyDescent="0.3">
      <c r="A3464" s="24" t="str">
        <f t="shared" si="86"/>
        <v>SDGbaseTRAv2_UrbAS_BAUv5PQXcpapr</v>
      </c>
      <c r="B3464" s="58" t="s">
        <v>221</v>
      </c>
      <c r="C3464" s="59" t="s">
        <v>290</v>
      </c>
      <c r="D3464" s="5" t="s">
        <v>120</v>
      </c>
      <c r="E3464" t="s">
        <v>159</v>
      </c>
      <c r="F3464">
        <v>1.32</v>
      </c>
      <c r="G3464">
        <v>1.32</v>
      </c>
      <c r="H3464">
        <v>1.31</v>
      </c>
      <c r="I3464">
        <v>1.3</v>
      </c>
      <c r="J3464">
        <v>1.31</v>
      </c>
      <c r="K3464">
        <v>1.3</v>
      </c>
      <c r="L3464">
        <v>1.29</v>
      </c>
      <c r="M3464">
        <v>1.31</v>
      </c>
      <c r="N3464">
        <v>1.31</v>
      </c>
      <c r="O3464">
        <v>1.3</v>
      </c>
      <c r="P3464">
        <v>1.3</v>
      </c>
      <c r="Q3464">
        <v>1.31</v>
      </c>
      <c r="R3464">
        <v>1.28</v>
      </c>
      <c r="S3464">
        <v>1.28</v>
      </c>
      <c r="T3464">
        <v>1.29</v>
      </c>
      <c r="U3464">
        <v>1.29</v>
      </c>
      <c r="V3464">
        <v>1.29</v>
      </c>
      <c r="W3464">
        <v>1.29</v>
      </c>
      <c r="X3464">
        <v>1.29</v>
      </c>
      <c r="Y3464">
        <v>1.29</v>
      </c>
      <c r="Z3464">
        <v>1.29</v>
      </c>
      <c r="AA3464">
        <v>1.29</v>
      </c>
      <c r="AB3464">
        <v>1.29</v>
      </c>
      <c r="AC3464">
        <v>1.28</v>
      </c>
      <c r="AD3464">
        <v>1.28</v>
      </c>
      <c r="AE3464">
        <v>1.29</v>
      </c>
      <c r="AF3464">
        <v>1.29</v>
      </c>
      <c r="AG3464">
        <v>1.29</v>
      </c>
      <c r="AH3464">
        <v>1.28</v>
      </c>
      <c r="AI3464">
        <v>1.27</v>
      </c>
      <c r="AJ3464">
        <v>1.27</v>
      </c>
      <c r="AK3464">
        <v>1.26</v>
      </c>
    </row>
    <row r="3465" spans="1:37" x14ac:dyDescent="0.3">
      <c r="A3465" s="24" t="str">
        <f t="shared" si="86"/>
        <v>SDGbaseTRAv2_UrbAS_BAUv5PQXcprnt</v>
      </c>
      <c r="B3465" s="58" t="s">
        <v>221</v>
      </c>
      <c r="C3465" s="59" t="s">
        <v>290</v>
      </c>
      <c r="D3465" s="5" t="s">
        <v>120</v>
      </c>
      <c r="E3465" t="s">
        <v>104</v>
      </c>
      <c r="F3465">
        <v>1.42</v>
      </c>
      <c r="G3465">
        <v>1.45</v>
      </c>
      <c r="H3465">
        <v>1.45</v>
      </c>
      <c r="I3465">
        <v>1.45</v>
      </c>
      <c r="J3465">
        <v>1.45</v>
      </c>
      <c r="K3465">
        <v>1.45</v>
      </c>
      <c r="L3465">
        <v>1.45</v>
      </c>
      <c r="M3465">
        <v>1.46</v>
      </c>
      <c r="N3465">
        <v>1.46</v>
      </c>
      <c r="O3465">
        <v>1.45</v>
      </c>
      <c r="P3465">
        <v>1.45</v>
      </c>
      <c r="Q3465">
        <v>1.46</v>
      </c>
      <c r="R3465">
        <v>1.46</v>
      </c>
      <c r="S3465">
        <v>1.46</v>
      </c>
      <c r="T3465">
        <v>1.46</v>
      </c>
      <c r="U3465">
        <v>1.47</v>
      </c>
      <c r="V3465">
        <v>1.47</v>
      </c>
      <c r="W3465">
        <v>1.47</v>
      </c>
      <c r="X3465">
        <v>1.48</v>
      </c>
      <c r="Y3465">
        <v>1.48</v>
      </c>
      <c r="Z3465">
        <v>1.47</v>
      </c>
      <c r="AA3465">
        <v>1.47</v>
      </c>
      <c r="AB3465">
        <v>1.47</v>
      </c>
      <c r="AC3465">
        <v>1.46</v>
      </c>
      <c r="AD3465">
        <v>1.47</v>
      </c>
      <c r="AE3465">
        <v>1.47</v>
      </c>
      <c r="AF3465">
        <v>1.47</v>
      </c>
      <c r="AG3465">
        <v>1.47</v>
      </c>
      <c r="AH3465">
        <v>1.46</v>
      </c>
      <c r="AI3465">
        <v>1.44</v>
      </c>
      <c r="AJ3465">
        <v>1.44</v>
      </c>
      <c r="AK3465">
        <v>1.43</v>
      </c>
    </row>
    <row r="3466" spans="1:37" x14ac:dyDescent="0.3">
      <c r="A3466" s="24" t="str">
        <f t="shared" si="86"/>
        <v>SDGbaseTRAv2_UrbAS_BAUv5PQXcpetr-p</v>
      </c>
      <c r="B3466" s="58" t="s">
        <v>221</v>
      </c>
      <c r="C3466" s="59" t="s">
        <v>290</v>
      </c>
      <c r="D3466" s="5" t="s">
        <v>120</v>
      </c>
      <c r="E3466" t="s">
        <v>160</v>
      </c>
      <c r="F3466">
        <v>0.5</v>
      </c>
      <c r="G3466">
        <v>0.51</v>
      </c>
      <c r="H3466">
        <v>0.51</v>
      </c>
      <c r="I3466">
        <v>0.51</v>
      </c>
      <c r="J3466">
        <v>0.51</v>
      </c>
      <c r="K3466">
        <v>0.51</v>
      </c>
      <c r="L3466">
        <v>0.51</v>
      </c>
      <c r="M3466">
        <v>0.51</v>
      </c>
      <c r="N3466">
        <v>0.52</v>
      </c>
      <c r="O3466">
        <v>0.54</v>
      </c>
      <c r="P3466">
        <v>0.55000000000000004</v>
      </c>
      <c r="Q3466">
        <v>0.55000000000000004</v>
      </c>
      <c r="R3466">
        <v>0.55000000000000004</v>
      </c>
      <c r="S3466">
        <v>0.55000000000000004</v>
      </c>
      <c r="T3466">
        <v>0.55000000000000004</v>
      </c>
      <c r="U3466">
        <v>0.55000000000000004</v>
      </c>
      <c r="V3466">
        <v>0.55000000000000004</v>
      </c>
      <c r="W3466">
        <v>0.55000000000000004</v>
      </c>
      <c r="X3466">
        <v>0.55000000000000004</v>
      </c>
      <c r="Y3466">
        <v>0.55000000000000004</v>
      </c>
      <c r="Z3466">
        <v>0.55000000000000004</v>
      </c>
      <c r="AA3466">
        <v>0.55000000000000004</v>
      </c>
      <c r="AB3466">
        <v>0.56000000000000005</v>
      </c>
      <c r="AC3466">
        <v>0.56000000000000005</v>
      </c>
      <c r="AD3466">
        <v>0.56000000000000005</v>
      </c>
      <c r="AE3466">
        <v>0.56000000000000005</v>
      </c>
      <c r="AF3466">
        <v>0.56000000000000005</v>
      </c>
      <c r="AG3466">
        <v>0.56000000000000005</v>
      </c>
      <c r="AH3466">
        <v>0.56000000000000005</v>
      </c>
      <c r="AI3466">
        <v>0.56000000000000005</v>
      </c>
      <c r="AJ3466">
        <v>0.55000000000000004</v>
      </c>
      <c r="AK3466">
        <v>0.55000000000000004</v>
      </c>
    </row>
    <row r="3467" spans="1:37" x14ac:dyDescent="0.3">
      <c r="A3467" s="24" t="str">
        <f t="shared" si="86"/>
        <v>SDGbaseTRAv2_UrbAS_BAUv5PQXcpetr-d</v>
      </c>
      <c r="B3467" s="58" t="s">
        <v>221</v>
      </c>
      <c r="C3467" s="59" t="s">
        <v>290</v>
      </c>
      <c r="D3467" s="5" t="s">
        <v>120</v>
      </c>
      <c r="E3467" t="s">
        <v>161</v>
      </c>
      <c r="F3467">
        <v>0.42</v>
      </c>
      <c r="G3467">
        <v>0.42</v>
      </c>
      <c r="H3467">
        <v>0.43</v>
      </c>
      <c r="I3467">
        <v>0.42</v>
      </c>
      <c r="J3467">
        <v>0.42</v>
      </c>
      <c r="K3467">
        <v>0.42</v>
      </c>
      <c r="L3467">
        <v>0.43</v>
      </c>
      <c r="M3467">
        <v>0.43</v>
      </c>
      <c r="N3467">
        <v>0.43</v>
      </c>
      <c r="O3467">
        <v>0.44</v>
      </c>
      <c r="P3467">
        <v>0.45</v>
      </c>
      <c r="Q3467">
        <v>0.45</v>
      </c>
      <c r="R3467">
        <v>0.45</v>
      </c>
      <c r="S3467">
        <v>0.45</v>
      </c>
      <c r="T3467">
        <v>0.45</v>
      </c>
      <c r="U3467">
        <v>0.45</v>
      </c>
      <c r="V3467">
        <v>0.45</v>
      </c>
      <c r="W3467">
        <v>0.45</v>
      </c>
      <c r="X3467">
        <v>0.45</v>
      </c>
      <c r="Y3467">
        <v>0.45</v>
      </c>
      <c r="Z3467">
        <v>0.45</v>
      </c>
      <c r="AA3467">
        <v>0.45</v>
      </c>
      <c r="AB3467">
        <v>0.46</v>
      </c>
      <c r="AC3467">
        <v>0.46</v>
      </c>
      <c r="AD3467">
        <v>0.46</v>
      </c>
      <c r="AE3467">
        <v>0.46</v>
      </c>
      <c r="AF3467">
        <v>0.46</v>
      </c>
      <c r="AG3467">
        <v>0.46</v>
      </c>
      <c r="AH3467">
        <v>0.46</v>
      </c>
      <c r="AI3467">
        <v>0.45</v>
      </c>
      <c r="AJ3467">
        <v>0.45</v>
      </c>
      <c r="AK3467">
        <v>0.45</v>
      </c>
    </row>
    <row r="3468" spans="1:37" x14ac:dyDescent="0.3">
      <c r="A3468" s="24" t="str">
        <f t="shared" si="86"/>
        <v>SDGbaseTRAv2_UrbAS_BAUv5PQXcpetr-h</v>
      </c>
      <c r="B3468" s="58" t="s">
        <v>221</v>
      </c>
      <c r="C3468" s="59" t="s">
        <v>290</v>
      </c>
      <c r="D3468" s="5" t="s">
        <v>120</v>
      </c>
      <c r="E3468" t="s">
        <v>162</v>
      </c>
      <c r="F3468">
        <v>0.08</v>
      </c>
      <c r="G3468">
        <v>0.09</v>
      </c>
      <c r="H3468">
        <v>0.09</v>
      </c>
      <c r="I3468">
        <v>0.09</v>
      </c>
      <c r="J3468">
        <v>0.09</v>
      </c>
      <c r="K3468">
        <v>0.09</v>
      </c>
      <c r="L3468">
        <v>0.09</v>
      </c>
      <c r="M3468">
        <v>0.09</v>
      </c>
      <c r="N3468">
        <v>0.09</v>
      </c>
      <c r="O3468">
        <v>0.09</v>
      </c>
      <c r="P3468">
        <v>0.09</v>
      </c>
      <c r="Q3468">
        <v>0.09</v>
      </c>
      <c r="R3468">
        <v>0.09</v>
      </c>
      <c r="S3468">
        <v>0.09</v>
      </c>
      <c r="T3468">
        <v>0.09</v>
      </c>
      <c r="U3468">
        <v>0.09</v>
      </c>
      <c r="V3468">
        <v>0.09</v>
      </c>
      <c r="W3468">
        <v>0.09</v>
      </c>
      <c r="X3468">
        <v>0.09</v>
      </c>
      <c r="Y3468">
        <v>0.09</v>
      </c>
      <c r="Z3468">
        <v>0.09</v>
      </c>
      <c r="AA3468">
        <v>0.09</v>
      </c>
      <c r="AB3468">
        <v>0.09</v>
      </c>
      <c r="AC3468">
        <v>0.09</v>
      </c>
      <c r="AD3468">
        <v>0.09</v>
      </c>
      <c r="AE3468">
        <v>0.09</v>
      </c>
      <c r="AF3468">
        <v>0.09</v>
      </c>
      <c r="AG3468">
        <v>0.09</v>
      </c>
      <c r="AH3468">
        <v>0.09</v>
      </c>
      <c r="AI3468">
        <v>0.09</v>
      </c>
      <c r="AJ3468">
        <v>0.09</v>
      </c>
      <c r="AK3468">
        <v>0.09</v>
      </c>
    </row>
    <row r="3469" spans="1:37" x14ac:dyDescent="0.3">
      <c r="A3469" s="24" t="str">
        <f t="shared" si="86"/>
        <v>SDGbaseTRAv2_UrbAS_BAUv5PQXcpetr-k</v>
      </c>
      <c r="B3469" s="58" t="s">
        <v>221</v>
      </c>
      <c r="C3469" s="59" t="s">
        <v>290</v>
      </c>
      <c r="D3469" s="5" t="s">
        <v>120</v>
      </c>
      <c r="E3469" t="s">
        <v>163</v>
      </c>
      <c r="F3469">
        <v>0.26</v>
      </c>
      <c r="G3469">
        <v>0.26</v>
      </c>
      <c r="H3469">
        <v>0.27</v>
      </c>
      <c r="I3469">
        <v>0.26</v>
      </c>
      <c r="J3469">
        <v>0.26</v>
      </c>
      <c r="K3469">
        <v>0.27</v>
      </c>
      <c r="L3469">
        <v>0.27</v>
      </c>
      <c r="M3469">
        <v>0.27</v>
      </c>
      <c r="N3469">
        <v>0.27</v>
      </c>
      <c r="O3469">
        <v>0.3</v>
      </c>
      <c r="P3469">
        <v>0.3</v>
      </c>
      <c r="Q3469">
        <v>0.3</v>
      </c>
      <c r="R3469">
        <v>0.3</v>
      </c>
      <c r="S3469">
        <v>0.3</v>
      </c>
      <c r="T3469">
        <v>0.3</v>
      </c>
      <c r="U3469">
        <v>0.3</v>
      </c>
      <c r="V3469">
        <v>0.3</v>
      </c>
      <c r="W3469">
        <v>0.3</v>
      </c>
      <c r="X3469">
        <v>0.3</v>
      </c>
      <c r="Y3469">
        <v>0.3</v>
      </c>
      <c r="Z3469">
        <v>0.3</v>
      </c>
      <c r="AA3469">
        <v>0.31</v>
      </c>
      <c r="AB3469">
        <v>0.31</v>
      </c>
      <c r="AC3469">
        <v>0.32</v>
      </c>
      <c r="AD3469">
        <v>0.32</v>
      </c>
      <c r="AE3469">
        <v>0.32</v>
      </c>
      <c r="AF3469">
        <v>0.32</v>
      </c>
      <c r="AG3469">
        <v>0.32</v>
      </c>
      <c r="AH3469">
        <v>0.32</v>
      </c>
      <c r="AI3469">
        <v>0.31</v>
      </c>
      <c r="AJ3469">
        <v>0.31</v>
      </c>
      <c r="AK3469">
        <v>0.31</v>
      </c>
    </row>
    <row r="3470" spans="1:37" x14ac:dyDescent="0.3">
      <c r="A3470" s="24" t="str">
        <f t="shared" si="86"/>
        <v>SDGbaseTRAv2_UrbAS_BAUv5PQXcpetr-l</v>
      </c>
      <c r="B3470" s="58" t="s">
        <v>221</v>
      </c>
      <c r="C3470" s="59" t="s">
        <v>290</v>
      </c>
      <c r="D3470" s="5" t="s">
        <v>120</v>
      </c>
      <c r="E3470" t="s">
        <v>164</v>
      </c>
      <c r="F3470">
        <v>0.97</v>
      </c>
      <c r="G3470">
        <v>0.99</v>
      </c>
      <c r="H3470">
        <v>1</v>
      </c>
      <c r="I3470">
        <v>0.99</v>
      </c>
      <c r="J3470">
        <v>0.99</v>
      </c>
      <c r="K3470">
        <v>0.99</v>
      </c>
      <c r="L3470">
        <v>1</v>
      </c>
      <c r="M3470">
        <v>1</v>
      </c>
      <c r="N3470">
        <v>1.01</v>
      </c>
      <c r="O3470">
        <v>1.04</v>
      </c>
      <c r="P3470">
        <v>1.05</v>
      </c>
      <c r="Q3470">
        <v>1.06</v>
      </c>
      <c r="R3470">
        <v>1.06</v>
      </c>
      <c r="S3470">
        <v>1.06</v>
      </c>
      <c r="T3470">
        <v>1.06</v>
      </c>
      <c r="U3470">
        <v>1.06</v>
      </c>
      <c r="V3470">
        <v>1.07</v>
      </c>
      <c r="W3470">
        <v>1.07</v>
      </c>
      <c r="X3470">
        <v>1.07</v>
      </c>
      <c r="Y3470">
        <v>1.07</v>
      </c>
      <c r="Z3470">
        <v>1.07</v>
      </c>
      <c r="AA3470">
        <v>1.07</v>
      </c>
      <c r="AB3470">
        <v>1.08</v>
      </c>
      <c r="AC3470">
        <v>1.0900000000000001</v>
      </c>
      <c r="AD3470">
        <v>1.0900000000000001</v>
      </c>
      <c r="AE3470">
        <v>1.0900000000000001</v>
      </c>
      <c r="AF3470">
        <v>1.0900000000000001</v>
      </c>
      <c r="AG3470">
        <v>1.0900000000000001</v>
      </c>
      <c r="AH3470">
        <v>1.0900000000000001</v>
      </c>
      <c r="AI3470">
        <v>1.08</v>
      </c>
      <c r="AJ3470">
        <v>1.07</v>
      </c>
      <c r="AK3470">
        <v>1.06</v>
      </c>
    </row>
    <row r="3471" spans="1:37" x14ac:dyDescent="0.3">
      <c r="A3471" s="24" t="str">
        <f t="shared" si="86"/>
        <v>SDGbaseTRAv2_UrbAS_BAUv5PQXchydr</v>
      </c>
      <c r="B3471" s="58" t="s">
        <v>221</v>
      </c>
      <c r="C3471" s="59" t="s">
        <v>290</v>
      </c>
      <c r="D3471" s="5" t="s">
        <v>120</v>
      </c>
      <c r="E3471" t="s">
        <v>165</v>
      </c>
      <c r="F3471">
        <v>0.91</v>
      </c>
      <c r="G3471">
        <v>0.93</v>
      </c>
      <c r="H3471">
        <v>0.94</v>
      </c>
      <c r="I3471">
        <v>0.94</v>
      </c>
      <c r="J3471">
        <v>0.94</v>
      </c>
      <c r="K3471">
        <v>0.94</v>
      </c>
      <c r="L3471">
        <v>0.94</v>
      </c>
      <c r="M3471">
        <v>0.95</v>
      </c>
      <c r="N3471">
        <v>0.95</v>
      </c>
      <c r="O3471">
        <v>0.98</v>
      </c>
      <c r="P3471">
        <v>0.99</v>
      </c>
      <c r="Q3471">
        <v>0.99</v>
      </c>
      <c r="R3471">
        <v>0.99</v>
      </c>
      <c r="S3471">
        <v>0.99</v>
      </c>
      <c r="T3471">
        <v>1</v>
      </c>
      <c r="U3471">
        <v>1</v>
      </c>
      <c r="V3471">
        <v>1</v>
      </c>
      <c r="W3471">
        <v>1</v>
      </c>
      <c r="X3471">
        <v>1</v>
      </c>
      <c r="Y3471">
        <v>1</v>
      </c>
      <c r="Z3471">
        <v>1</v>
      </c>
      <c r="AA3471">
        <v>1</v>
      </c>
      <c r="AB3471">
        <v>1.01</v>
      </c>
      <c r="AC3471">
        <v>1.01</v>
      </c>
      <c r="AD3471">
        <v>1.01</v>
      </c>
      <c r="AE3471">
        <v>1.01</v>
      </c>
      <c r="AF3471">
        <v>1.01</v>
      </c>
      <c r="AG3471">
        <v>1.01</v>
      </c>
      <c r="AH3471">
        <v>1.01</v>
      </c>
      <c r="AI3471">
        <v>1</v>
      </c>
      <c r="AJ3471">
        <v>0.99</v>
      </c>
      <c r="AK3471">
        <v>0.98</v>
      </c>
    </row>
    <row r="3472" spans="1:37" x14ac:dyDescent="0.3">
      <c r="A3472" s="24" t="str">
        <f t="shared" si="86"/>
        <v>SDGbaseTRAv2_UrbAS_BAUv5PQXcammo</v>
      </c>
      <c r="B3472" s="58" t="s">
        <v>221</v>
      </c>
      <c r="C3472" s="59" t="s">
        <v>290</v>
      </c>
      <c r="D3472" s="5" t="s">
        <v>120</v>
      </c>
      <c r="E3472" t="s">
        <v>166</v>
      </c>
      <c r="F3472">
        <v>1.19</v>
      </c>
      <c r="G3472">
        <v>0.78</v>
      </c>
      <c r="H3472">
        <v>0.78</v>
      </c>
      <c r="I3472">
        <v>0.79</v>
      </c>
      <c r="J3472">
        <v>0.79</v>
      </c>
      <c r="K3472">
        <v>0.78</v>
      </c>
      <c r="L3472">
        <v>0.78</v>
      </c>
      <c r="M3472">
        <v>0.78</v>
      </c>
      <c r="N3472">
        <v>0.78</v>
      </c>
      <c r="O3472">
        <v>0.77</v>
      </c>
      <c r="P3472">
        <v>0.77</v>
      </c>
      <c r="Q3472">
        <v>0.77</v>
      </c>
      <c r="R3472">
        <v>0.77</v>
      </c>
      <c r="S3472">
        <v>0.77</v>
      </c>
      <c r="T3472">
        <v>0.77</v>
      </c>
      <c r="U3472">
        <v>0.77</v>
      </c>
      <c r="V3472">
        <v>0.77</v>
      </c>
      <c r="W3472">
        <v>0.76</v>
      </c>
      <c r="X3472">
        <v>0.76</v>
      </c>
      <c r="Y3472">
        <v>0.89</v>
      </c>
      <c r="Z3472">
        <v>1.01</v>
      </c>
      <c r="AA3472">
        <v>1.1499999999999999</v>
      </c>
      <c r="AB3472">
        <v>1.17</v>
      </c>
      <c r="AC3472">
        <v>1.2</v>
      </c>
      <c r="AD3472">
        <v>1.23</v>
      </c>
      <c r="AE3472">
        <v>1.26</v>
      </c>
      <c r="AF3472">
        <v>1.29</v>
      </c>
      <c r="AG3472">
        <v>1.32</v>
      </c>
      <c r="AH3472">
        <v>1.35</v>
      </c>
      <c r="AI3472">
        <v>1.37</v>
      </c>
      <c r="AJ3472">
        <v>1.39</v>
      </c>
      <c r="AK3472">
        <v>1.42</v>
      </c>
    </row>
    <row r="3473" spans="1:37" x14ac:dyDescent="0.3">
      <c r="A3473" s="24" t="str">
        <f t="shared" si="86"/>
        <v>SDGbaseTRAv2_UrbAS_BAUv5PQXcbchm</v>
      </c>
      <c r="B3473" s="58" t="s">
        <v>221</v>
      </c>
      <c r="C3473" s="59" t="s">
        <v>290</v>
      </c>
      <c r="D3473" s="5" t="s">
        <v>120</v>
      </c>
      <c r="E3473" t="s">
        <v>167</v>
      </c>
      <c r="F3473">
        <v>1.19</v>
      </c>
      <c r="G3473">
        <v>1.22</v>
      </c>
      <c r="H3473">
        <v>1.23</v>
      </c>
      <c r="I3473">
        <v>1.23</v>
      </c>
      <c r="J3473">
        <v>1.23</v>
      </c>
      <c r="K3473">
        <v>1.23</v>
      </c>
      <c r="L3473">
        <v>1.24</v>
      </c>
      <c r="M3473">
        <v>1.24</v>
      </c>
      <c r="N3473">
        <v>1.25</v>
      </c>
      <c r="O3473">
        <v>1.29</v>
      </c>
      <c r="P3473">
        <v>1.3</v>
      </c>
      <c r="Q3473">
        <v>1.3</v>
      </c>
      <c r="R3473">
        <v>1.3</v>
      </c>
      <c r="S3473">
        <v>1.3</v>
      </c>
      <c r="T3473">
        <v>1.31</v>
      </c>
      <c r="U3473">
        <v>1.31</v>
      </c>
      <c r="V3473">
        <v>1.31</v>
      </c>
      <c r="W3473">
        <v>1.31</v>
      </c>
      <c r="X3473">
        <v>1.32</v>
      </c>
      <c r="Y3473">
        <v>1.31</v>
      </c>
      <c r="Z3473">
        <v>1.31</v>
      </c>
      <c r="AA3473">
        <v>1.31</v>
      </c>
      <c r="AB3473">
        <v>1.32</v>
      </c>
      <c r="AC3473">
        <v>1.33</v>
      </c>
      <c r="AD3473">
        <v>1.33</v>
      </c>
      <c r="AE3473">
        <v>1.33</v>
      </c>
      <c r="AF3473">
        <v>1.33</v>
      </c>
      <c r="AG3473">
        <v>1.32</v>
      </c>
      <c r="AH3473">
        <v>1.32</v>
      </c>
      <c r="AI3473">
        <v>1.31</v>
      </c>
      <c r="AJ3473">
        <v>1.3</v>
      </c>
      <c r="AK3473">
        <v>1.29</v>
      </c>
    </row>
    <row r="3474" spans="1:37" x14ac:dyDescent="0.3">
      <c r="A3474" s="24" t="str">
        <f t="shared" si="86"/>
        <v>SDGbaseTRAv2_UrbAS_BAUv5PQXcochm</v>
      </c>
      <c r="B3474" s="58" t="s">
        <v>221</v>
      </c>
      <c r="C3474" s="59" t="s">
        <v>290</v>
      </c>
      <c r="D3474" s="5" t="s">
        <v>120</v>
      </c>
      <c r="E3474" t="s">
        <v>168</v>
      </c>
      <c r="F3474">
        <v>1.3</v>
      </c>
      <c r="G3474">
        <v>1.33</v>
      </c>
      <c r="H3474">
        <v>1.34</v>
      </c>
      <c r="I3474">
        <v>1.34</v>
      </c>
      <c r="J3474">
        <v>1.34</v>
      </c>
      <c r="K3474">
        <v>1.34</v>
      </c>
      <c r="L3474">
        <v>1.34</v>
      </c>
      <c r="M3474">
        <v>1.35</v>
      </c>
      <c r="N3474">
        <v>1.36</v>
      </c>
      <c r="O3474">
        <v>1.4</v>
      </c>
      <c r="P3474">
        <v>1.41</v>
      </c>
      <c r="Q3474">
        <v>1.42</v>
      </c>
      <c r="R3474">
        <v>1.42</v>
      </c>
      <c r="S3474">
        <v>1.42</v>
      </c>
      <c r="T3474">
        <v>1.42</v>
      </c>
      <c r="U3474">
        <v>1.43</v>
      </c>
      <c r="V3474">
        <v>1.43</v>
      </c>
      <c r="W3474">
        <v>1.43</v>
      </c>
      <c r="X3474">
        <v>1.43</v>
      </c>
      <c r="Y3474">
        <v>1.43</v>
      </c>
      <c r="Z3474">
        <v>1.43</v>
      </c>
      <c r="AA3474">
        <v>1.43</v>
      </c>
      <c r="AB3474">
        <v>1.44</v>
      </c>
      <c r="AC3474">
        <v>1.45</v>
      </c>
      <c r="AD3474">
        <v>1.45</v>
      </c>
      <c r="AE3474">
        <v>1.45</v>
      </c>
      <c r="AF3474">
        <v>1.45</v>
      </c>
      <c r="AG3474">
        <v>1.45</v>
      </c>
      <c r="AH3474">
        <v>1.44</v>
      </c>
      <c r="AI3474">
        <v>1.43</v>
      </c>
      <c r="AJ3474">
        <v>1.42</v>
      </c>
      <c r="AK3474">
        <v>1.41</v>
      </c>
    </row>
    <row r="3475" spans="1:37" x14ac:dyDescent="0.3">
      <c r="A3475" s="24" t="str">
        <f t="shared" si="86"/>
        <v>SDGbaseTRAv2_UrbAS_BAUv5PQXcrubb</v>
      </c>
      <c r="B3475" s="58" t="s">
        <v>221</v>
      </c>
      <c r="C3475" s="59" t="s">
        <v>290</v>
      </c>
      <c r="D3475" s="5" t="s">
        <v>120</v>
      </c>
      <c r="E3475" t="s">
        <v>105</v>
      </c>
      <c r="F3475">
        <v>1.27</v>
      </c>
      <c r="G3475">
        <v>1.28</v>
      </c>
      <c r="H3475">
        <v>1.29</v>
      </c>
      <c r="I3475">
        <v>1.28</v>
      </c>
      <c r="J3475">
        <v>1.28</v>
      </c>
      <c r="K3475">
        <v>1.28</v>
      </c>
      <c r="L3475">
        <v>1.29</v>
      </c>
      <c r="M3475">
        <v>1.29</v>
      </c>
      <c r="N3475">
        <v>1.29</v>
      </c>
      <c r="O3475">
        <v>1.31</v>
      </c>
      <c r="P3475">
        <v>1.32</v>
      </c>
      <c r="Q3475">
        <v>1.32</v>
      </c>
      <c r="R3475">
        <v>1.32</v>
      </c>
      <c r="S3475">
        <v>1.33</v>
      </c>
      <c r="T3475">
        <v>1.33</v>
      </c>
      <c r="U3475">
        <v>1.33</v>
      </c>
      <c r="V3475">
        <v>1.33</v>
      </c>
      <c r="W3475">
        <v>1.34</v>
      </c>
      <c r="X3475">
        <v>1.34</v>
      </c>
      <c r="Y3475">
        <v>1.34</v>
      </c>
      <c r="Z3475">
        <v>1.34</v>
      </c>
      <c r="AA3475">
        <v>1.34</v>
      </c>
      <c r="AB3475">
        <v>1.35</v>
      </c>
      <c r="AC3475">
        <v>1.35</v>
      </c>
      <c r="AD3475">
        <v>1.35</v>
      </c>
      <c r="AE3475">
        <v>1.35</v>
      </c>
      <c r="AF3475">
        <v>1.35</v>
      </c>
      <c r="AG3475">
        <v>1.35</v>
      </c>
      <c r="AH3475">
        <v>1.35</v>
      </c>
      <c r="AI3475">
        <v>1.34</v>
      </c>
      <c r="AJ3475">
        <v>1.33</v>
      </c>
      <c r="AK3475">
        <v>1.32</v>
      </c>
    </row>
    <row r="3476" spans="1:37" x14ac:dyDescent="0.3">
      <c r="A3476" s="24" t="str">
        <f t="shared" si="86"/>
        <v>SDGbaseTRAv2_UrbAS_BAUv5PQXcplas</v>
      </c>
      <c r="B3476" s="58" t="s">
        <v>221</v>
      </c>
      <c r="C3476" s="59" t="s">
        <v>290</v>
      </c>
      <c r="D3476" s="5" t="s">
        <v>120</v>
      </c>
      <c r="E3476" t="s">
        <v>106</v>
      </c>
      <c r="F3476">
        <v>1.5</v>
      </c>
      <c r="G3476">
        <v>1.52</v>
      </c>
      <c r="H3476">
        <v>1.52</v>
      </c>
      <c r="I3476">
        <v>1.52</v>
      </c>
      <c r="J3476">
        <v>1.52</v>
      </c>
      <c r="K3476">
        <v>1.52</v>
      </c>
      <c r="L3476">
        <v>1.52</v>
      </c>
      <c r="M3476">
        <v>1.53</v>
      </c>
      <c r="N3476">
        <v>1.53</v>
      </c>
      <c r="O3476">
        <v>1.53</v>
      </c>
      <c r="P3476">
        <v>1.53</v>
      </c>
      <c r="Q3476">
        <v>1.54</v>
      </c>
      <c r="R3476">
        <v>1.54</v>
      </c>
      <c r="S3476">
        <v>1.54</v>
      </c>
      <c r="T3476">
        <v>1.55</v>
      </c>
      <c r="U3476">
        <v>1.55</v>
      </c>
      <c r="V3476">
        <v>1.55</v>
      </c>
      <c r="W3476">
        <v>1.56</v>
      </c>
      <c r="X3476">
        <v>1.56</v>
      </c>
      <c r="Y3476">
        <v>1.56</v>
      </c>
      <c r="Z3476">
        <v>1.56</v>
      </c>
      <c r="AA3476">
        <v>1.56</v>
      </c>
      <c r="AB3476">
        <v>1.56</v>
      </c>
      <c r="AC3476">
        <v>1.56</v>
      </c>
      <c r="AD3476">
        <v>1.56</v>
      </c>
      <c r="AE3476">
        <v>1.56</v>
      </c>
      <c r="AF3476">
        <v>1.56</v>
      </c>
      <c r="AG3476">
        <v>1.56</v>
      </c>
      <c r="AH3476">
        <v>1.55</v>
      </c>
      <c r="AI3476">
        <v>1.54</v>
      </c>
      <c r="AJ3476">
        <v>1.53</v>
      </c>
      <c r="AK3476">
        <v>1.52</v>
      </c>
    </row>
    <row r="3477" spans="1:37" x14ac:dyDescent="0.3">
      <c r="A3477" s="24" t="str">
        <f t="shared" si="86"/>
        <v>SDGbaseTRAv2_UrbAS_BAUv5PQXcnmet</v>
      </c>
      <c r="B3477" s="58" t="s">
        <v>221</v>
      </c>
      <c r="C3477" s="59" t="s">
        <v>290</v>
      </c>
      <c r="D3477" s="5" t="s">
        <v>120</v>
      </c>
      <c r="E3477" t="s">
        <v>107</v>
      </c>
      <c r="F3477">
        <v>1.4</v>
      </c>
      <c r="G3477">
        <v>1.43</v>
      </c>
      <c r="H3477">
        <v>1.43</v>
      </c>
      <c r="I3477">
        <v>1.43</v>
      </c>
      <c r="J3477">
        <v>1.43</v>
      </c>
      <c r="K3477">
        <v>1.43</v>
      </c>
      <c r="L3477">
        <v>1.43</v>
      </c>
      <c r="M3477">
        <v>1.43</v>
      </c>
      <c r="N3477">
        <v>1.42</v>
      </c>
      <c r="O3477">
        <v>1.41</v>
      </c>
      <c r="P3477">
        <v>1.41</v>
      </c>
      <c r="Q3477">
        <v>1.41</v>
      </c>
      <c r="R3477">
        <v>1.41</v>
      </c>
      <c r="S3477">
        <v>1.41</v>
      </c>
      <c r="T3477">
        <v>1.42</v>
      </c>
      <c r="U3477">
        <v>1.42</v>
      </c>
      <c r="V3477">
        <v>1.42</v>
      </c>
      <c r="W3477">
        <v>1.43</v>
      </c>
      <c r="X3477">
        <v>1.43</v>
      </c>
      <c r="Y3477">
        <v>1.43</v>
      </c>
      <c r="Z3477">
        <v>1.43</v>
      </c>
      <c r="AA3477">
        <v>1.43</v>
      </c>
      <c r="AB3477">
        <v>1.42</v>
      </c>
      <c r="AC3477">
        <v>1.42</v>
      </c>
      <c r="AD3477">
        <v>1.42</v>
      </c>
      <c r="AE3477">
        <v>1.42</v>
      </c>
      <c r="AF3477">
        <v>1.43</v>
      </c>
      <c r="AG3477">
        <v>1.44</v>
      </c>
      <c r="AH3477">
        <v>1.44</v>
      </c>
      <c r="AI3477">
        <v>1.44</v>
      </c>
      <c r="AJ3477">
        <v>1.44</v>
      </c>
      <c r="AK3477">
        <v>1.45</v>
      </c>
    </row>
    <row r="3478" spans="1:37" x14ac:dyDescent="0.3">
      <c r="A3478" s="24" t="str">
        <f t="shared" si="86"/>
        <v>SDGbaseTRAv2_UrbAS_BAUv5PQXciron</v>
      </c>
      <c r="B3478" s="58" t="s">
        <v>221</v>
      </c>
      <c r="C3478" s="59" t="s">
        <v>290</v>
      </c>
      <c r="D3478" s="5" t="s">
        <v>120</v>
      </c>
      <c r="E3478" t="s">
        <v>169</v>
      </c>
      <c r="F3478">
        <v>1.22</v>
      </c>
      <c r="G3478">
        <v>1.34</v>
      </c>
      <c r="H3478">
        <v>1.37</v>
      </c>
      <c r="I3478">
        <v>1.4</v>
      </c>
      <c r="J3478">
        <v>1.41</v>
      </c>
      <c r="K3478">
        <v>1.41</v>
      </c>
      <c r="L3478">
        <v>1.4</v>
      </c>
      <c r="M3478">
        <v>1.39</v>
      </c>
      <c r="N3478">
        <v>1.38</v>
      </c>
      <c r="O3478">
        <v>1.34</v>
      </c>
      <c r="P3478">
        <v>1.34</v>
      </c>
      <c r="Q3478">
        <v>1.34</v>
      </c>
      <c r="R3478">
        <v>1.34</v>
      </c>
      <c r="S3478">
        <v>1.34</v>
      </c>
      <c r="T3478">
        <v>1.34</v>
      </c>
      <c r="U3478">
        <v>1.34</v>
      </c>
      <c r="V3478">
        <v>1.29</v>
      </c>
      <c r="W3478">
        <v>1.28</v>
      </c>
      <c r="X3478">
        <v>1.38</v>
      </c>
      <c r="Y3478">
        <v>1.37</v>
      </c>
      <c r="Z3478">
        <v>1.37</v>
      </c>
      <c r="AA3478">
        <v>1.37</v>
      </c>
      <c r="AB3478">
        <v>1.38</v>
      </c>
      <c r="AC3478">
        <v>1.39</v>
      </c>
      <c r="AD3478">
        <v>1.39</v>
      </c>
      <c r="AE3478">
        <v>1.39</v>
      </c>
      <c r="AF3478">
        <v>1.38</v>
      </c>
      <c r="AG3478">
        <v>1.39</v>
      </c>
      <c r="AH3478">
        <v>1.41</v>
      </c>
      <c r="AI3478">
        <v>1.43</v>
      </c>
      <c r="AJ3478">
        <v>1.44</v>
      </c>
      <c r="AK3478">
        <v>1.46</v>
      </c>
    </row>
    <row r="3479" spans="1:37" x14ac:dyDescent="0.3">
      <c r="A3479" s="24" t="str">
        <f t="shared" si="86"/>
        <v>SDGbaseTRAv2_UrbAS_BAUv5PQXcnfrm</v>
      </c>
      <c r="B3479" s="58" t="s">
        <v>221</v>
      </c>
      <c r="C3479" s="59" t="s">
        <v>290</v>
      </c>
      <c r="D3479" s="5" t="s">
        <v>120</v>
      </c>
      <c r="E3479" t="s">
        <v>108</v>
      </c>
      <c r="F3479">
        <v>1.25</v>
      </c>
      <c r="G3479">
        <v>1.29</v>
      </c>
      <c r="H3479">
        <v>1.35</v>
      </c>
      <c r="I3479">
        <v>1.41</v>
      </c>
      <c r="J3479">
        <v>1.45</v>
      </c>
      <c r="K3479">
        <v>1.47</v>
      </c>
      <c r="L3479">
        <v>1.47</v>
      </c>
      <c r="M3479">
        <v>1.43</v>
      </c>
      <c r="N3479">
        <v>1.41</v>
      </c>
      <c r="O3479">
        <v>1.34</v>
      </c>
      <c r="P3479">
        <v>1.32</v>
      </c>
      <c r="Q3479">
        <v>1.32</v>
      </c>
      <c r="R3479">
        <v>1.32</v>
      </c>
      <c r="S3479">
        <v>1.32</v>
      </c>
      <c r="T3479">
        <v>1.32</v>
      </c>
      <c r="U3479">
        <v>1.31</v>
      </c>
      <c r="V3479">
        <v>1.28</v>
      </c>
      <c r="W3479">
        <v>1.27</v>
      </c>
      <c r="X3479">
        <v>1.28</v>
      </c>
      <c r="Y3479">
        <v>1.28</v>
      </c>
      <c r="Z3479">
        <v>1.28</v>
      </c>
      <c r="AA3479">
        <v>1.28</v>
      </c>
      <c r="AB3479">
        <v>1.4</v>
      </c>
      <c r="AC3479">
        <v>1.47</v>
      </c>
      <c r="AD3479">
        <v>1.48</v>
      </c>
      <c r="AE3479">
        <v>1.47</v>
      </c>
      <c r="AF3479">
        <v>1.46</v>
      </c>
      <c r="AG3479">
        <v>1.47</v>
      </c>
      <c r="AH3479">
        <v>1.6</v>
      </c>
      <c r="AI3479">
        <v>1.72</v>
      </c>
      <c r="AJ3479">
        <v>1.77</v>
      </c>
      <c r="AK3479">
        <v>1.81</v>
      </c>
    </row>
    <row r="3480" spans="1:37" x14ac:dyDescent="0.3">
      <c r="A3480" s="24" t="str">
        <f t="shared" si="86"/>
        <v>SDGbaseTRAv2_UrbAS_BAUv5PQXcmetp</v>
      </c>
      <c r="B3480" s="58" t="s">
        <v>221</v>
      </c>
      <c r="C3480" s="59" t="s">
        <v>290</v>
      </c>
      <c r="D3480" s="5" t="s">
        <v>120</v>
      </c>
      <c r="E3480" t="s">
        <v>109</v>
      </c>
      <c r="F3480">
        <v>1.27</v>
      </c>
      <c r="G3480">
        <v>1.36</v>
      </c>
      <c r="H3480">
        <v>1.37</v>
      </c>
      <c r="I3480">
        <v>1.38</v>
      </c>
      <c r="J3480">
        <v>1.39</v>
      </c>
      <c r="K3480">
        <v>1.39</v>
      </c>
      <c r="L3480">
        <v>1.39</v>
      </c>
      <c r="M3480">
        <v>1.38</v>
      </c>
      <c r="N3480">
        <v>1.38</v>
      </c>
      <c r="O3480">
        <v>1.36</v>
      </c>
      <c r="P3480">
        <v>1.36</v>
      </c>
      <c r="Q3480">
        <v>1.36</v>
      </c>
      <c r="R3480">
        <v>1.37</v>
      </c>
      <c r="S3480">
        <v>1.37</v>
      </c>
      <c r="T3480">
        <v>1.37</v>
      </c>
      <c r="U3480">
        <v>1.38</v>
      </c>
      <c r="V3480">
        <v>1.36</v>
      </c>
      <c r="W3480">
        <v>1.36</v>
      </c>
      <c r="X3480">
        <v>1.39</v>
      </c>
      <c r="Y3480">
        <v>1.39</v>
      </c>
      <c r="Z3480">
        <v>1.38</v>
      </c>
      <c r="AA3480">
        <v>1.38</v>
      </c>
      <c r="AB3480">
        <v>1.39</v>
      </c>
      <c r="AC3480">
        <v>1.4</v>
      </c>
      <c r="AD3480">
        <v>1.4</v>
      </c>
      <c r="AE3480">
        <v>1.4</v>
      </c>
      <c r="AF3480">
        <v>1.4</v>
      </c>
      <c r="AG3480">
        <v>1.41</v>
      </c>
      <c r="AH3480">
        <v>1.42</v>
      </c>
      <c r="AI3480">
        <v>1.43</v>
      </c>
      <c r="AJ3480">
        <v>1.43</v>
      </c>
      <c r="AK3480">
        <v>1.44</v>
      </c>
    </row>
    <row r="3481" spans="1:37" x14ac:dyDescent="0.3">
      <c r="A3481" s="24" t="str">
        <f t="shared" si="86"/>
        <v>SDGbaseTRAv2_UrbAS_BAUv5PQXcmach</v>
      </c>
      <c r="B3481" s="58" t="s">
        <v>221</v>
      </c>
      <c r="C3481" s="59" t="s">
        <v>290</v>
      </c>
      <c r="D3481" s="5" t="s">
        <v>120</v>
      </c>
      <c r="E3481" t="s">
        <v>110</v>
      </c>
      <c r="F3481">
        <v>1.1299999999999999</v>
      </c>
      <c r="G3481">
        <v>1.17</v>
      </c>
      <c r="H3481">
        <v>1.19</v>
      </c>
      <c r="I3481">
        <v>1.19</v>
      </c>
      <c r="J3481">
        <v>1.2</v>
      </c>
      <c r="K3481">
        <v>1.2</v>
      </c>
      <c r="L3481">
        <v>1.2</v>
      </c>
      <c r="M3481">
        <v>1.2</v>
      </c>
      <c r="N3481">
        <v>1.2</v>
      </c>
      <c r="O3481">
        <v>1.2</v>
      </c>
      <c r="P3481">
        <v>1.21</v>
      </c>
      <c r="Q3481">
        <v>1.21</v>
      </c>
      <c r="R3481">
        <v>1.21</v>
      </c>
      <c r="S3481">
        <v>1.22</v>
      </c>
      <c r="T3481">
        <v>1.22</v>
      </c>
      <c r="U3481">
        <v>1.22</v>
      </c>
      <c r="V3481">
        <v>1.22</v>
      </c>
      <c r="W3481">
        <v>1.22</v>
      </c>
      <c r="X3481">
        <v>1.23</v>
      </c>
      <c r="Y3481">
        <v>1.23</v>
      </c>
      <c r="Z3481">
        <v>1.23</v>
      </c>
      <c r="AA3481">
        <v>1.23</v>
      </c>
      <c r="AB3481">
        <v>1.25</v>
      </c>
      <c r="AC3481">
        <v>1.26</v>
      </c>
      <c r="AD3481">
        <v>1.27</v>
      </c>
      <c r="AE3481">
        <v>1.26</v>
      </c>
      <c r="AF3481">
        <v>1.26</v>
      </c>
      <c r="AG3481">
        <v>1.26</v>
      </c>
      <c r="AH3481">
        <v>1.28</v>
      </c>
      <c r="AI3481">
        <v>1.3</v>
      </c>
      <c r="AJ3481">
        <v>1.31</v>
      </c>
      <c r="AK3481">
        <v>1.31</v>
      </c>
    </row>
    <row r="3482" spans="1:37" x14ac:dyDescent="0.3">
      <c r="A3482" s="24" t="str">
        <f t="shared" si="86"/>
        <v>SDGbaseTRAv2_UrbAS_BAUv5PQXcfcel</v>
      </c>
      <c r="B3482" s="58" t="s">
        <v>221</v>
      </c>
      <c r="C3482" s="59" t="s">
        <v>290</v>
      </c>
      <c r="D3482" s="5" t="s">
        <v>120</v>
      </c>
      <c r="E3482" t="s">
        <v>170</v>
      </c>
      <c r="F3482">
        <v>1</v>
      </c>
      <c r="G3482">
        <v>1.02</v>
      </c>
      <c r="H3482">
        <v>1.04</v>
      </c>
      <c r="I3482">
        <v>1.03</v>
      </c>
      <c r="J3482">
        <v>1.03</v>
      </c>
      <c r="K3482">
        <v>1.04</v>
      </c>
      <c r="L3482">
        <v>1.04</v>
      </c>
      <c r="M3482">
        <v>1.04</v>
      </c>
      <c r="N3482">
        <v>1.05</v>
      </c>
      <c r="O3482">
        <v>1.0900000000000001</v>
      </c>
      <c r="P3482">
        <v>1.0900000000000001</v>
      </c>
      <c r="Q3482">
        <v>1.1000000000000001</v>
      </c>
      <c r="R3482">
        <v>1.1000000000000001</v>
      </c>
      <c r="S3482">
        <v>1.1000000000000001</v>
      </c>
      <c r="T3482">
        <v>1.1000000000000001</v>
      </c>
      <c r="U3482">
        <v>1.1000000000000001</v>
      </c>
      <c r="V3482">
        <v>1.1000000000000001</v>
      </c>
      <c r="W3482">
        <v>1.1000000000000001</v>
      </c>
      <c r="X3482">
        <v>1.1100000000000001</v>
      </c>
      <c r="Y3482">
        <v>1.1100000000000001</v>
      </c>
      <c r="Z3482">
        <v>1.1000000000000001</v>
      </c>
      <c r="AA3482">
        <v>1.1000000000000001</v>
      </c>
      <c r="AB3482">
        <v>1.1100000000000001</v>
      </c>
      <c r="AC3482">
        <v>1.1200000000000001</v>
      </c>
      <c r="AD3482">
        <v>1.1200000000000001</v>
      </c>
      <c r="AE3482">
        <v>1.1200000000000001</v>
      </c>
      <c r="AF3482">
        <v>1.1200000000000001</v>
      </c>
      <c r="AG3482">
        <v>1.1100000000000001</v>
      </c>
      <c r="AH3482">
        <v>1.1100000000000001</v>
      </c>
      <c r="AI3482">
        <v>1.1000000000000001</v>
      </c>
      <c r="AJ3482">
        <v>1.0900000000000001</v>
      </c>
      <c r="AK3482">
        <v>1.0900000000000001</v>
      </c>
    </row>
    <row r="3483" spans="1:37" x14ac:dyDescent="0.3">
      <c r="A3483" s="24" t="str">
        <f t="shared" si="86"/>
        <v>SDGbaseTRAv2_UrbAS_BAUv5PQXcelct</v>
      </c>
      <c r="B3483" s="58" t="s">
        <v>221</v>
      </c>
      <c r="C3483" s="59" t="s">
        <v>290</v>
      </c>
      <c r="D3483" s="5" t="s">
        <v>120</v>
      </c>
      <c r="E3483" t="s">
        <v>171</v>
      </c>
      <c r="F3483">
        <v>1</v>
      </c>
      <c r="G3483">
        <v>1.02</v>
      </c>
      <c r="H3483">
        <v>1.04</v>
      </c>
      <c r="I3483">
        <v>1.03</v>
      </c>
      <c r="J3483">
        <v>1.03</v>
      </c>
      <c r="K3483">
        <v>1.04</v>
      </c>
      <c r="L3483">
        <v>1.04</v>
      </c>
      <c r="M3483">
        <v>1.04</v>
      </c>
      <c r="N3483">
        <v>1.05</v>
      </c>
      <c r="O3483">
        <v>1.0900000000000001</v>
      </c>
      <c r="P3483">
        <v>1.0900000000000001</v>
      </c>
      <c r="Q3483">
        <v>1.1000000000000001</v>
      </c>
      <c r="R3483">
        <v>1.1000000000000001</v>
      </c>
      <c r="S3483">
        <v>1.1000000000000001</v>
      </c>
      <c r="T3483">
        <v>1.1000000000000001</v>
      </c>
      <c r="U3483">
        <v>1.1000000000000001</v>
      </c>
      <c r="V3483">
        <v>1.1000000000000001</v>
      </c>
      <c r="W3483">
        <v>1.1000000000000001</v>
      </c>
      <c r="X3483">
        <v>1.1100000000000001</v>
      </c>
      <c r="Y3483">
        <v>1.1100000000000001</v>
      </c>
      <c r="Z3483">
        <v>1.1000000000000001</v>
      </c>
      <c r="AA3483">
        <v>1.1000000000000001</v>
      </c>
      <c r="AB3483">
        <v>1.1100000000000001</v>
      </c>
      <c r="AC3483">
        <v>1.1200000000000001</v>
      </c>
      <c r="AD3483">
        <v>1.1200000000000001</v>
      </c>
      <c r="AE3483">
        <v>1.1200000000000001</v>
      </c>
      <c r="AF3483">
        <v>1.1200000000000001</v>
      </c>
      <c r="AG3483">
        <v>1.1100000000000001</v>
      </c>
      <c r="AH3483">
        <v>1.1100000000000001</v>
      </c>
      <c r="AI3483">
        <v>1.1000000000000001</v>
      </c>
      <c r="AJ3483">
        <v>1.0900000000000001</v>
      </c>
      <c r="AK3483">
        <v>1.0900000000000001</v>
      </c>
    </row>
    <row r="3484" spans="1:37" x14ac:dyDescent="0.3">
      <c r="A3484" s="24" t="str">
        <f t="shared" si="86"/>
        <v>SDGbaseTRAv2_UrbAS_BAUv5PQXcemch</v>
      </c>
      <c r="B3484" s="58" t="s">
        <v>221</v>
      </c>
      <c r="C3484" s="59" t="s">
        <v>290</v>
      </c>
      <c r="D3484" s="5" t="s">
        <v>120</v>
      </c>
      <c r="E3484" t="s">
        <v>111</v>
      </c>
      <c r="F3484">
        <v>1.25</v>
      </c>
      <c r="G3484">
        <v>1.28</v>
      </c>
      <c r="H3484">
        <v>1.29</v>
      </c>
      <c r="I3484">
        <v>1.3</v>
      </c>
      <c r="J3484">
        <v>1.31</v>
      </c>
      <c r="K3484">
        <v>1.31</v>
      </c>
      <c r="L3484">
        <v>1.32</v>
      </c>
      <c r="M3484">
        <v>1.31</v>
      </c>
      <c r="N3484">
        <v>1.31</v>
      </c>
      <c r="O3484">
        <v>1.31</v>
      </c>
      <c r="P3484">
        <v>1.32</v>
      </c>
      <c r="Q3484">
        <v>1.32</v>
      </c>
      <c r="R3484">
        <v>1.32</v>
      </c>
      <c r="S3484">
        <v>1.33</v>
      </c>
      <c r="T3484">
        <v>1.33</v>
      </c>
      <c r="U3484">
        <v>1.33</v>
      </c>
      <c r="V3484">
        <v>1.33</v>
      </c>
      <c r="W3484">
        <v>1.33</v>
      </c>
      <c r="X3484">
        <v>1.34</v>
      </c>
      <c r="Y3484">
        <v>1.34</v>
      </c>
      <c r="Z3484">
        <v>1.34</v>
      </c>
      <c r="AA3484">
        <v>1.34</v>
      </c>
      <c r="AB3484">
        <v>1.36</v>
      </c>
      <c r="AC3484">
        <v>1.38</v>
      </c>
      <c r="AD3484">
        <v>1.38</v>
      </c>
      <c r="AE3484">
        <v>1.38</v>
      </c>
      <c r="AF3484">
        <v>1.38</v>
      </c>
      <c r="AG3484">
        <v>1.38</v>
      </c>
      <c r="AH3484">
        <v>1.4</v>
      </c>
      <c r="AI3484">
        <v>1.41</v>
      </c>
      <c r="AJ3484">
        <v>1.42</v>
      </c>
      <c r="AK3484">
        <v>1.42</v>
      </c>
    </row>
    <row r="3485" spans="1:37" x14ac:dyDescent="0.3">
      <c r="A3485" s="24" t="str">
        <f t="shared" si="86"/>
        <v>SDGbaseTRAv2_UrbAS_BAUv5PQXcsequ</v>
      </c>
      <c r="B3485" s="58" t="s">
        <v>221</v>
      </c>
      <c r="C3485" s="59" t="s">
        <v>290</v>
      </c>
      <c r="D3485" s="5" t="s">
        <v>120</v>
      </c>
      <c r="E3485" t="s">
        <v>112</v>
      </c>
      <c r="F3485">
        <v>1.1499999999999999</v>
      </c>
      <c r="G3485">
        <v>1.17</v>
      </c>
      <c r="H3485">
        <v>1.18</v>
      </c>
      <c r="I3485">
        <v>1.18</v>
      </c>
      <c r="J3485">
        <v>1.19</v>
      </c>
      <c r="K3485">
        <v>1.19</v>
      </c>
      <c r="L3485">
        <v>1.19</v>
      </c>
      <c r="M3485">
        <v>1.19</v>
      </c>
      <c r="N3485">
        <v>1.19</v>
      </c>
      <c r="O3485">
        <v>1.21</v>
      </c>
      <c r="P3485">
        <v>1.22</v>
      </c>
      <c r="Q3485">
        <v>1.22</v>
      </c>
      <c r="R3485">
        <v>1.23</v>
      </c>
      <c r="S3485">
        <v>1.23</v>
      </c>
      <c r="T3485">
        <v>1.23</v>
      </c>
      <c r="U3485">
        <v>1.23</v>
      </c>
      <c r="V3485">
        <v>1.24</v>
      </c>
      <c r="W3485">
        <v>1.24</v>
      </c>
      <c r="X3485">
        <v>1.24</v>
      </c>
      <c r="Y3485">
        <v>1.24</v>
      </c>
      <c r="Z3485">
        <v>1.24</v>
      </c>
      <c r="AA3485">
        <v>1.24</v>
      </c>
      <c r="AB3485">
        <v>1.26</v>
      </c>
      <c r="AC3485">
        <v>1.27</v>
      </c>
      <c r="AD3485">
        <v>1.28</v>
      </c>
      <c r="AE3485">
        <v>1.28</v>
      </c>
      <c r="AF3485">
        <v>1.27</v>
      </c>
      <c r="AG3485">
        <v>1.27</v>
      </c>
      <c r="AH3485">
        <v>1.29</v>
      </c>
      <c r="AI3485">
        <v>1.3</v>
      </c>
      <c r="AJ3485">
        <v>1.3</v>
      </c>
      <c r="AK3485">
        <v>1.3</v>
      </c>
    </row>
    <row r="3486" spans="1:37" x14ac:dyDescent="0.3">
      <c r="A3486" s="24" t="str">
        <f t="shared" si="86"/>
        <v>SDGbaseTRAv2_UrbAS_BAUv5PQXcvehi</v>
      </c>
      <c r="B3486" s="58" t="s">
        <v>221</v>
      </c>
      <c r="C3486" s="59" t="s">
        <v>290</v>
      </c>
      <c r="D3486" s="5" t="s">
        <v>120</v>
      </c>
      <c r="E3486" t="s">
        <v>113</v>
      </c>
      <c r="F3486">
        <v>1.27</v>
      </c>
      <c r="G3486">
        <v>1.29</v>
      </c>
      <c r="H3486">
        <v>1.31</v>
      </c>
      <c r="I3486">
        <v>1.32</v>
      </c>
      <c r="J3486">
        <v>1.33</v>
      </c>
      <c r="K3486">
        <v>1.33</v>
      </c>
      <c r="L3486">
        <v>1.33</v>
      </c>
      <c r="M3486">
        <v>1.33</v>
      </c>
      <c r="N3486">
        <v>1.33</v>
      </c>
      <c r="O3486">
        <v>1.32</v>
      </c>
      <c r="P3486">
        <v>1.33</v>
      </c>
      <c r="Q3486">
        <v>1.33</v>
      </c>
      <c r="R3486">
        <v>1.34</v>
      </c>
      <c r="S3486">
        <v>1.34</v>
      </c>
      <c r="T3486">
        <v>1.34</v>
      </c>
      <c r="U3486">
        <v>1.35</v>
      </c>
      <c r="V3486">
        <v>1.34</v>
      </c>
      <c r="W3486">
        <v>1.35</v>
      </c>
      <c r="X3486">
        <v>1.35</v>
      </c>
      <c r="Y3486">
        <v>1.38</v>
      </c>
      <c r="Z3486">
        <v>1.41</v>
      </c>
      <c r="AA3486">
        <v>1.43</v>
      </c>
      <c r="AB3486">
        <v>1.47</v>
      </c>
      <c r="AC3486">
        <v>1.5</v>
      </c>
      <c r="AD3486">
        <v>1.51</v>
      </c>
      <c r="AE3486">
        <v>1.51</v>
      </c>
      <c r="AF3486">
        <v>1.51</v>
      </c>
      <c r="AG3486">
        <v>1.51</v>
      </c>
      <c r="AH3486">
        <v>1.54</v>
      </c>
      <c r="AI3486">
        <v>1.57</v>
      </c>
      <c r="AJ3486">
        <v>1.58</v>
      </c>
      <c r="AK3486">
        <v>1.59</v>
      </c>
    </row>
    <row r="3487" spans="1:37" x14ac:dyDescent="0.3">
      <c r="A3487" s="24" t="str">
        <f t="shared" si="86"/>
        <v>SDGbaseTRAv2_UrbAS_BAUv5PQXctequ</v>
      </c>
      <c r="B3487" s="58" t="s">
        <v>221</v>
      </c>
      <c r="C3487" s="59" t="s">
        <v>290</v>
      </c>
      <c r="D3487" s="5" t="s">
        <v>120</v>
      </c>
      <c r="E3487" t="s">
        <v>114</v>
      </c>
      <c r="F3487">
        <v>1.08</v>
      </c>
      <c r="G3487">
        <v>1.1399999999999999</v>
      </c>
      <c r="H3487">
        <v>1.1499999999999999</v>
      </c>
      <c r="I3487">
        <v>1.1599999999999999</v>
      </c>
      <c r="J3487">
        <v>1.17</v>
      </c>
      <c r="K3487">
        <v>1.18</v>
      </c>
      <c r="L3487">
        <v>1.18</v>
      </c>
      <c r="M3487">
        <v>1.17</v>
      </c>
      <c r="N3487">
        <v>1.17</v>
      </c>
      <c r="O3487">
        <v>1.1499999999999999</v>
      </c>
      <c r="P3487">
        <v>1.1499999999999999</v>
      </c>
      <c r="Q3487">
        <v>1.1499999999999999</v>
      </c>
      <c r="R3487">
        <v>1.1499999999999999</v>
      </c>
      <c r="S3487">
        <v>1.1599999999999999</v>
      </c>
      <c r="T3487">
        <v>1.1599999999999999</v>
      </c>
      <c r="U3487">
        <v>1.17</v>
      </c>
      <c r="V3487">
        <v>1.1599999999999999</v>
      </c>
      <c r="W3487">
        <v>1.17</v>
      </c>
      <c r="X3487">
        <v>1.18</v>
      </c>
      <c r="Y3487">
        <v>1.18</v>
      </c>
      <c r="Z3487">
        <v>1.18</v>
      </c>
      <c r="AA3487">
        <v>1.19</v>
      </c>
      <c r="AB3487">
        <v>1.22</v>
      </c>
      <c r="AC3487">
        <v>1.25</v>
      </c>
      <c r="AD3487">
        <v>1.25</v>
      </c>
      <c r="AE3487">
        <v>1.25</v>
      </c>
      <c r="AF3487">
        <v>1.25</v>
      </c>
      <c r="AG3487">
        <v>1.25</v>
      </c>
      <c r="AH3487">
        <v>1.29</v>
      </c>
      <c r="AI3487">
        <v>1.32</v>
      </c>
      <c r="AJ3487">
        <v>1.34</v>
      </c>
      <c r="AK3487">
        <v>1.36</v>
      </c>
    </row>
    <row r="3488" spans="1:37" x14ac:dyDescent="0.3">
      <c r="A3488" s="24" t="str">
        <f t="shared" si="86"/>
        <v>SDGbaseTRAv2_UrbAS_BAUv5PQXcfurn</v>
      </c>
      <c r="B3488" s="58" t="s">
        <v>221</v>
      </c>
      <c r="C3488" s="59" t="s">
        <v>290</v>
      </c>
      <c r="D3488" s="5" t="s">
        <v>120</v>
      </c>
      <c r="E3488" t="s">
        <v>115</v>
      </c>
      <c r="F3488">
        <v>1.32</v>
      </c>
      <c r="G3488">
        <v>1.37</v>
      </c>
      <c r="H3488">
        <v>1.37</v>
      </c>
      <c r="I3488">
        <v>1.37</v>
      </c>
      <c r="J3488">
        <v>1.37</v>
      </c>
      <c r="K3488">
        <v>1.37</v>
      </c>
      <c r="L3488">
        <v>1.37</v>
      </c>
      <c r="M3488">
        <v>1.37</v>
      </c>
      <c r="N3488">
        <v>1.37</v>
      </c>
      <c r="O3488">
        <v>1.37</v>
      </c>
      <c r="P3488">
        <v>1.37</v>
      </c>
      <c r="Q3488">
        <v>1.37</v>
      </c>
      <c r="R3488">
        <v>1.37</v>
      </c>
      <c r="S3488">
        <v>1.38</v>
      </c>
      <c r="T3488">
        <v>1.38</v>
      </c>
      <c r="U3488">
        <v>1.38</v>
      </c>
      <c r="V3488">
        <v>1.38</v>
      </c>
      <c r="W3488">
        <v>1.39</v>
      </c>
      <c r="X3488">
        <v>1.39</v>
      </c>
      <c r="Y3488">
        <v>1.39</v>
      </c>
      <c r="Z3488">
        <v>1.39</v>
      </c>
      <c r="AA3488">
        <v>1.39</v>
      </c>
      <c r="AB3488">
        <v>1.39</v>
      </c>
      <c r="AC3488">
        <v>1.39</v>
      </c>
      <c r="AD3488">
        <v>1.39</v>
      </c>
      <c r="AE3488">
        <v>1.39</v>
      </c>
      <c r="AF3488">
        <v>1.39</v>
      </c>
      <c r="AG3488">
        <v>1.39</v>
      </c>
      <c r="AH3488">
        <v>1.39</v>
      </c>
      <c r="AI3488">
        <v>1.38</v>
      </c>
      <c r="AJ3488">
        <v>1.38</v>
      </c>
      <c r="AK3488">
        <v>1.38</v>
      </c>
    </row>
    <row r="3489" spans="1:37" x14ac:dyDescent="0.3">
      <c r="A3489" s="24" t="str">
        <f t="shared" si="86"/>
        <v>SDGbaseTRAv2_UrbAS_BAUv5PQXcoman</v>
      </c>
      <c r="B3489" s="58" t="s">
        <v>221</v>
      </c>
      <c r="C3489" s="59" t="s">
        <v>290</v>
      </c>
      <c r="D3489" s="5" t="s">
        <v>120</v>
      </c>
      <c r="E3489" t="s">
        <v>116</v>
      </c>
      <c r="F3489">
        <v>1.2</v>
      </c>
      <c r="G3489">
        <v>1.25</v>
      </c>
      <c r="H3489">
        <v>1.25</v>
      </c>
      <c r="I3489">
        <v>1.24</v>
      </c>
      <c r="J3489">
        <v>1.23</v>
      </c>
      <c r="K3489">
        <v>1.23</v>
      </c>
      <c r="L3489">
        <v>1.23</v>
      </c>
      <c r="M3489">
        <v>1.23</v>
      </c>
      <c r="N3489">
        <v>1.23</v>
      </c>
      <c r="O3489">
        <v>1.25</v>
      </c>
      <c r="P3489">
        <v>1.24</v>
      </c>
      <c r="Q3489">
        <v>1.24</v>
      </c>
      <c r="R3489">
        <v>1.23</v>
      </c>
      <c r="S3489">
        <v>1.23</v>
      </c>
      <c r="T3489">
        <v>1.23</v>
      </c>
      <c r="U3489">
        <v>1.23</v>
      </c>
      <c r="V3489">
        <v>1.23</v>
      </c>
      <c r="W3489">
        <v>1.23</v>
      </c>
      <c r="X3489">
        <v>1.23</v>
      </c>
      <c r="Y3489">
        <v>1.23</v>
      </c>
      <c r="Z3489">
        <v>1.23</v>
      </c>
      <c r="AA3489">
        <v>1.23</v>
      </c>
      <c r="AB3489">
        <v>1.24</v>
      </c>
      <c r="AC3489">
        <v>1.24</v>
      </c>
      <c r="AD3489">
        <v>1.24</v>
      </c>
      <c r="AE3489">
        <v>1.25</v>
      </c>
      <c r="AF3489">
        <v>1.25</v>
      </c>
      <c r="AG3489">
        <v>1.25</v>
      </c>
      <c r="AH3489">
        <v>1.26</v>
      </c>
      <c r="AI3489">
        <v>1.26</v>
      </c>
      <c r="AJ3489">
        <v>1.27</v>
      </c>
      <c r="AK3489">
        <v>1.28</v>
      </c>
    </row>
    <row r="3490" spans="1:37" x14ac:dyDescent="0.3">
      <c r="A3490" s="24" t="str">
        <f t="shared" si="86"/>
        <v>SDGbaseTRAv2_UrbAS_BAUv5PQXcelec</v>
      </c>
      <c r="B3490" s="58" t="s">
        <v>221</v>
      </c>
      <c r="C3490" s="59" t="s">
        <v>290</v>
      </c>
      <c r="D3490" s="5" t="s">
        <v>120</v>
      </c>
      <c r="E3490" t="s">
        <v>172</v>
      </c>
      <c r="F3490">
        <v>0.36</v>
      </c>
      <c r="G3490">
        <v>0.36</v>
      </c>
      <c r="H3490">
        <v>0.33</v>
      </c>
      <c r="I3490">
        <v>0.33</v>
      </c>
      <c r="J3490">
        <v>0.34</v>
      </c>
      <c r="K3490">
        <v>0.34</v>
      </c>
      <c r="L3490">
        <v>0.34</v>
      </c>
      <c r="M3490">
        <v>0.34</v>
      </c>
      <c r="N3490">
        <v>0.33</v>
      </c>
      <c r="O3490">
        <v>0.33</v>
      </c>
      <c r="P3490">
        <v>0.33</v>
      </c>
      <c r="Q3490">
        <v>0.33</v>
      </c>
      <c r="R3490">
        <v>0.34</v>
      </c>
      <c r="S3490">
        <v>0.34</v>
      </c>
      <c r="T3490">
        <v>0.34</v>
      </c>
      <c r="U3490">
        <v>0.34</v>
      </c>
      <c r="V3490">
        <v>0.34</v>
      </c>
      <c r="W3490">
        <v>0.35</v>
      </c>
      <c r="X3490">
        <v>0.34</v>
      </c>
      <c r="Y3490">
        <v>0.34</v>
      </c>
      <c r="Z3490">
        <v>0.35</v>
      </c>
      <c r="AA3490">
        <v>0.35</v>
      </c>
      <c r="AB3490">
        <v>0.35</v>
      </c>
      <c r="AC3490">
        <v>0.35</v>
      </c>
      <c r="AD3490">
        <v>0.36</v>
      </c>
      <c r="AE3490">
        <v>0.36</v>
      </c>
      <c r="AF3490">
        <v>0.36</v>
      </c>
      <c r="AG3490">
        <v>0.38</v>
      </c>
      <c r="AH3490">
        <v>0.4</v>
      </c>
      <c r="AI3490">
        <v>0.42</v>
      </c>
      <c r="AJ3490">
        <v>0.44</v>
      </c>
      <c r="AK3490">
        <v>0.46</v>
      </c>
    </row>
    <row r="3491" spans="1:37" x14ac:dyDescent="0.3">
      <c r="A3491" s="24" t="str">
        <f t="shared" si="86"/>
        <v>SDGbaseTRAv2_UrbAS_BAUv5PQXcwatr</v>
      </c>
      <c r="B3491" s="58" t="s">
        <v>221</v>
      </c>
      <c r="C3491" s="59" t="s">
        <v>290</v>
      </c>
      <c r="D3491" s="5" t="s">
        <v>120</v>
      </c>
      <c r="E3491" t="s">
        <v>173</v>
      </c>
      <c r="F3491">
        <v>1.05</v>
      </c>
      <c r="G3491">
        <v>0.94</v>
      </c>
      <c r="H3491">
        <v>0.95</v>
      </c>
      <c r="I3491">
        <v>0.96</v>
      </c>
      <c r="J3491">
        <v>0.97</v>
      </c>
      <c r="K3491">
        <v>0.97</v>
      </c>
      <c r="L3491">
        <v>0.98</v>
      </c>
      <c r="M3491">
        <v>0.98</v>
      </c>
      <c r="N3491">
        <v>0.98</v>
      </c>
      <c r="O3491">
        <v>0.97</v>
      </c>
      <c r="P3491">
        <v>0.98</v>
      </c>
      <c r="Q3491">
        <v>0.98</v>
      </c>
      <c r="R3491">
        <v>0.98</v>
      </c>
      <c r="S3491">
        <v>0.99</v>
      </c>
      <c r="T3491">
        <v>1</v>
      </c>
      <c r="U3491">
        <v>1</v>
      </c>
      <c r="V3491">
        <v>1</v>
      </c>
      <c r="W3491">
        <v>1</v>
      </c>
      <c r="X3491">
        <v>1</v>
      </c>
      <c r="Y3491">
        <v>1</v>
      </c>
      <c r="Z3491">
        <v>1</v>
      </c>
      <c r="AA3491">
        <v>1</v>
      </c>
      <c r="AB3491">
        <v>1.01</v>
      </c>
      <c r="AC3491">
        <v>1.01</v>
      </c>
      <c r="AD3491">
        <v>1.02</v>
      </c>
      <c r="AE3491">
        <v>1.02</v>
      </c>
      <c r="AF3491">
        <v>1.02</v>
      </c>
      <c r="AG3491">
        <v>1.03</v>
      </c>
      <c r="AH3491">
        <v>1.04</v>
      </c>
      <c r="AI3491">
        <v>1.05</v>
      </c>
      <c r="AJ3491">
        <v>1.06</v>
      </c>
      <c r="AK3491">
        <v>1.06</v>
      </c>
    </row>
    <row r="3492" spans="1:37" x14ac:dyDescent="0.3">
      <c r="A3492" s="24" t="str">
        <f t="shared" si="86"/>
        <v>SDGbaseTRAv2_UrbAS_BAUv5PQXccons</v>
      </c>
      <c r="B3492" s="58" t="s">
        <v>221</v>
      </c>
      <c r="C3492" s="59" t="s">
        <v>290</v>
      </c>
      <c r="D3492" s="5" t="s">
        <v>120</v>
      </c>
      <c r="E3492" t="s">
        <v>117</v>
      </c>
      <c r="F3492">
        <v>1.01</v>
      </c>
      <c r="G3492">
        <v>1.07</v>
      </c>
      <c r="H3492">
        <v>1.06</v>
      </c>
      <c r="I3492">
        <v>1.06</v>
      </c>
      <c r="J3492">
        <v>1.07</v>
      </c>
      <c r="K3492">
        <v>1.06</v>
      </c>
      <c r="L3492">
        <v>1.06</v>
      </c>
      <c r="M3492">
        <v>1.06</v>
      </c>
      <c r="N3492">
        <v>1.06</v>
      </c>
      <c r="O3492">
        <v>1.05</v>
      </c>
      <c r="P3492">
        <v>1.05</v>
      </c>
      <c r="Q3492">
        <v>1.05</v>
      </c>
      <c r="R3492">
        <v>1.05</v>
      </c>
      <c r="S3492">
        <v>1.05</v>
      </c>
      <c r="T3492">
        <v>1.06</v>
      </c>
      <c r="U3492">
        <v>1.06</v>
      </c>
      <c r="V3492">
        <v>1.06</v>
      </c>
      <c r="W3492">
        <v>1.06</v>
      </c>
      <c r="X3492">
        <v>1.06</v>
      </c>
      <c r="Y3492">
        <v>1.06</v>
      </c>
      <c r="Z3492">
        <v>1.06</v>
      </c>
      <c r="AA3492">
        <v>1.06</v>
      </c>
      <c r="AB3492">
        <v>1.06</v>
      </c>
      <c r="AC3492">
        <v>1.06</v>
      </c>
      <c r="AD3492">
        <v>1.06</v>
      </c>
      <c r="AE3492">
        <v>1.06</v>
      </c>
      <c r="AF3492">
        <v>1.07</v>
      </c>
      <c r="AG3492">
        <v>1.07</v>
      </c>
      <c r="AH3492">
        <v>1.07</v>
      </c>
      <c r="AI3492">
        <v>1.07</v>
      </c>
      <c r="AJ3492">
        <v>1.07</v>
      </c>
      <c r="AK3492">
        <v>1.07</v>
      </c>
    </row>
    <row r="3493" spans="1:37" x14ac:dyDescent="0.3">
      <c r="A3493" s="24" t="str">
        <f t="shared" si="86"/>
        <v>SDGbaseTRAv2_UrbAS_BAUv5PQXctrad</v>
      </c>
      <c r="B3493" s="58" t="s">
        <v>221</v>
      </c>
      <c r="C3493" s="59" t="s">
        <v>290</v>
      </c>
      <c r="D3493" s="5" t="s">
        <v>120</v>
      </c>
      <c r="E3493" t="s">
        <v>174</v>
      </c>
      <c r="F3493">
        <v>1</v>
      </c>
      <c r="G3493">
        <v>1.01</v>
      </c>
      <c r="H3493">
        <v>1.01</v>
      </c>
      <c r="I3493">
        <v>1.02</v>
      </c>
      <c r="J3493">
        <v>1.01</v>
      </c>
      <c r="K3493">
        <v>1.01</v>
      </c>
      <c r="L3493">
        <v>1.01</v>
      </c>
      <c r="M3493">
        <v>1.02</v>
      </c>
      <c r="N3493">
        <v>1.02</v>
      </c>
      <c r="O3493">
        <v>0.99</v>
      </c>
      <c r="P3493">
        <v>0.99</v>
      </c>
      <c r="Q3493">
        <v>1</v>
      </c>
      <c r="R3493">
        <v>1.01</v>
      </c>
      <c r="S3493">
        <v>1.01</v>
      </c>
      <c r="T3493">
        <v>1.02</v>
      </c>
      <c r="U3493">
        <v>1.02</v>
      </c>
      <c r="V3493">
        <v>1.03</v>
      </c>
      <c r="W3493">
        <v>1.03</v>
      </c>
      <c r="X3493">
        <v>1.03</v>
      </c>
      <c r="Y3493">
        <v>1.03</v>
      </c>
      <c r="Z3493">
        <v>1.03</v>
      </c>
      <c r="AA3493">
        <v>1.03</v>
      </c>
      <c r="AB3493">
        <v>1.02</v>
      </c>
      <c r="AC3493">
        <v>1.01</v>
      </c>
      <c r="AD3493">
        <v>1.02</v>
      </c>
      <c r="AE3493">
        <v>1.02</v>
      </c>
      <c r="AF3493">
        <v>1.02</v>
      </c>
      <c r="AG3493">
        <v>1.02</v>
      </c>
      <c r="AH3493">
        <v>1.01</v>
      </c>
      <c r="AI3493">
        <v>1</v>
      </c>
      <c r="AJ3493">
        <v>1</v>
      </c>
      <c r="AK3493">
        <v>1</v>
      </c>
    </row>
    <row r="3494" spans="1:37" x14ac:dyDescent="0.3">
      <c r="A3494" s="24" t="str">
        <f t="shared" si="86"/>
        <v>SDGbaseTRAv2_UrbAS_BAUv5PQXchotl</v>
      </c>
      <c r="B3494" s="58" t="s">
        <v>221</v>
      </c>
      <c r="C3494" s="59" t="s">
        <v>290</v>
      </c>
      <c r="D3494" s="5" t="s">
        <v>120</v>
      </c>
      <c r="E3494" t="s">
        <v>175</v>
      </c>
      <c r="F3494">
        <v>1.08</v>
      </c>
      <c r="G3494">
        <v>1.08</v>
      </c>
      <c r="H3494">
        <v>1.08</v>
      </c>
      <c r="I3494">
        <v>1.08</v>
      </c>
      <c r="J3494">
        <v>1.07</v>
      </c>
      <c r="K3494">
        <v>1.07</v>
      </c>
      <c r="L3494">
        <v>1.07</v>
      </c>
      <c r="M3494">
        <v>1.08</v>
      </c>
      <c r="N3494">
        <v>1.08</v>
      </c>
      <c r="O3494">
        <v>1.08</v>
      </c>
      <c r="P3494">
        <v>1.08</v>
      </c>
      <c r="Q3494">
        <v>1.08</v>
      </c>
      <c r="R3494">
        <v>1.0900000000000001</v>
      </c>
      <c r="S3494">
        <v>1.0900000000000001</v>
      </c>
      <c r="T3494">
        <v>1.0900000000000001</v>
      </c>
      <c r="U3494">
        <v>1.1000000000000001</v>
      </c>
      <c r="V3494">
        <v>1.1000000000000001</v>
      </c>
      <c r="W3494">
        <v>1.1000000000000001</v>
      </c>
      <c r="X3494">
        <v>1.1000000000000001</v>
      </c>
      <c r="Y3494">
        <v>1.1100000000000001</v>
      </c>
      <c r="Z3494">
        <v>1.1100000000000001</v>
      </c>
      <c r="AA3494">
        <v>1.1100000000000001</v>
      </c>
      <c r="AB3494">
        <v>1.1100000000000001</v>
      </c>
      <c r="AC3494">
        <v>1.1100000000000001</v>
      </c>
      <c r="AD3494">
        <v>1.1100000000000001</v>
      </c>
      <c r="AE3494">
        <v>1.1100000000000001</v>
      </c>
      <c r="AF3494">
        <v>1.1100000000000001</v>
      </c>
      <c r="AG3494">
        <v>1.1100000000000001</v>
      </c>
      <c r="AH3494">
        <v>1.1100000000000001</v>
      </c>
      <c r="AI3494">
        <v>1.1100000000000001</v>
      </c>
      <c r="AJ3494">
        <v>1.1100000000000001</v>
      </c>
      <c r="AK3494">
        <v>1.1000000000000001</v>
      </c>
    </row>
    <row r="3495" spans="1:37" x14ac:dyDescent="0.3">
      <c r="A3495" s="24" t="str">
        <f t="shared" si="86"/>
        <v>SDGbaseTRAv2_UrbAS_BAUv5PQXcptrp-l</v>
      </c>
      <c r="B3495" s="58" t="s">
        <v>221</v>
      </c>
      <c r="C3495" s="59" t="s">
        <v>290</v>
      </c>
      <c r="D3495" s="5" t="s">
        <v>120</v>
      </c>
      <c r="E3495" t="s">
        <v>176</v>
      </c>
      <c r="F3495">
        <v>0.95</v>
      </c>
      <c r="G3495">
        <v>0.95</v>
      </c>
      <c r="H3495">
        <v>0.95</v>
      </c>
      <c r="I3495">
        <v>0.95</v>
      </c>
      <c r="J3495">
        <v>0.95</v>
      </c>
      <c r="K3495">
        <v>0.95</v>
      </c>
      <c r="L3495">
        <v>0.95</v>
      </c>
      <c r="M3495">
        <v>0.95</v>
      </c>
      <c r="N3495">
        <v>0.95</v>
      </c>
      <c r="O3495">
        <v>0.95</v>
      </c>
      <c r="P3495">
        <v>0.95</v>
      </c>
      <c r="Q3495">
        <v>0.94</v>
      </c>
      <c r="R3495">
        <v>0.93</v>
      </c>
      <c r="S3495">
        <v>0.93</v>
      </c>
      <c r="T3495">
        <v>0.92</v>
      </c>
      <c r="U3495">
        <v>0.91</v>
      </c>
      <c r="V3495">
        <v>0.9</v>
      </c>
      <c r="W3495">
        <v>0.9</v>
      </c>
      <c r="X3495">
        <v>0.89</v>
      </c>
      <c r="Y3495">
        <v>0.88</v>
      </c>
      <c r="Z3495">
        <v>0.87</v>
      </c>
      <c r="AA3495">
        <v>0.86</v>
      </c>
      <c r="AB3495">
        <v>0.86</v>
      </c>
      <c r="AC3495">
        <v>0.85</v>
      </c>
      <c r="AD3495">
        <v>0.84</v>
      </c>
      <c r="AE3495">
        <v>0.84</v>
      </c>
      <c r="AF3495">
        <v>0.84</v>
      </c>
      <c r="AG3495">
        <v>0.83</v>
      </c>
      <c r="AH3495">
        <v>0.83</v>
      </c>
      <c r="AI3495">
        <v>0.83</v>
      </c>
      <c r="AJ3495">
        <v>0.84</v>
      </c>
      <c r="AK3495">
        <v>0.84</v>
      </c>
    </row>
    <row r="3496" spans="1:37" x14ac:dyDescent="0.3">
      <c r="A3496" s="24" t="str">
        <f t="shared" si="86"/>
        <v>SDGbaseTRAv2_UrbAS_BAUv5PQXcftrp-l</v>
      </c>
      <c r="B3496" s="58" t="s">
        <v>221</v>
      </c>
      <c r="C3496" s="59" t="s">
        <v>290</v>
      </c>
      <c r="D3496" s="5" t="s">
        <v>120</v>
      </c>
      <c r="E3496" t="s">
        <v>177</v>
      </c>
      <c r="F3496">
        <v>1</v>
      </c>
      <c r="G3496">
        <v>0.98</v>
      </c>
      <c r="H3496">
        <v>0.98</v>
      </c>
      <c r="I3496">
        <v>0.99</v>
      </c>
      <c r="J3496">
        <v>0.99</v>
      </c>
      <c r="K3496">
        <v>0.98</v>
      </c>
      <c r="L3496">
        <v>0.97</v>
      </c>
      <c r="M3496">
        <v>0.96</v>
      </c>
      <c r="N3496">
        <v>0.95</v>
      </c>
      <c r="O3496">
        <v>0.94</v>
      </c>
      <c r="P3496">
        <v>0.93</v>
      </c>
      <c r="Q3496">
        <v>0.92</v>
      </c>
      <c r="R3496">
        <v>0.91</v>
      </c>
      <c r="S3496">
        <v>0.89</v>
      </c>
      <c r="T3496">
        <v>0.87</v>
      </c>
      <c r="U3496">
        <v>0.86</v>
      </c>
      <c r="V3496">
        <v>0.85</v>
      </c>
      <c r="W3496">
        <v>0.84</v>
      </c>
      <c r="X3496">
        <v>0.82</v>
      </c>
      <c r="Y3496">
        <v>0.81</v>
      </c>
      <c r="Z3496">
        <v>0.8</v>
      </c>
      <c r="AA3496">
        <v>0.79</v>
      </c>
      <c r="AB3496">
        <v>0.77</v>
      </c>
      <c r="AC3496">
        <v>0.77</v>
      </c>
      <c r="AD3496">
        <v>0.76</v>
      </c>
      <c r="AE3496">
        <v>0.75</v>
      </c>
      <c r="AF3496">
        <v>0.74</v>
      </c>
      <c r="AG3496">
        <v>0.72</v>
      </c>
      <c r="AH3496">
        <v>0.72</v>
      </c>
      <c r="AI3496">
        <v>0.72</v>
      </c>
      <c r="AJ3496">
        <v>0.73</v>
      </c>
      <c r="AK3496">
        <v>0.73</v>
      </c>
    </row>
    <row r="3497" spans="1:37" x14ac:dyDescent="0.3">
      <c r="A3497" s="24" t="str">
        <f t="shared" si="86"/>
        <v>SDGbaseTRAv2_UrbAS_BAUv5PQXcptrp-o</v>
      </c>
      <c r="B3497" s="58" t="s">
        <v>221</v>
      </c>
      <c r="C3497" s="59" t="s">
        <v>290</v>
      </c>
      <c r="D3497" s="5" t="s">
        <v>120</v>
      </c>
      <c r="E3497" t="s">
        <v>178</v>
      </c>
      <c r="F3497">
        <v>0.95</v>
      </c>
      <c r="G3497">
        <v>0.94</v>
      </c>
      <c r="H3497">
        <v>0.91</v>
      </c>
      <c r="I3497">
        <v>0.9</v>
      </c>
      <c r="J3497">
        <v>0.88</v>
      </c>
      <c r="K3497">
        <v>0.87</v>
      </c>
      <c r="L3497">
        <v>0.86</v>
      </c>
      <c r="M3497">
        <v>0.86</v>
      </c>
      <c r="N3497">
        <v>0.85</v>
      </c>
      <c r="O3497">
        <v>0.87</v>
      </c>
      <c r="P3497">
        <v>0.87</v>
      </c>
      <c r="Q3497">
        <v>0.87</v>
      </c>
      <c r="R3497">
        <v>0.87</v>
      </c>
      <c r="S3497">
        <v>0.88</v>
      </c>
      <c r="T3497">
        <v>0.88</v>
      </c>
      <c r="U3497">
        <v>0.88</v>
      </c>
      <c r="V3497">
        <v>0.88</v>
      </c>
      <c r="W3497">
        <v>0.88</v>
      </c>
      <c r="X3497">
        <v>0.88</v>
      </c>
      <c r="Y3497">
        <v>0.88</v>
      </c>
      <c r="Z3497">
        <v>0.88</v>
      </c>
      <c r="AA3497">
        <v>0.88</v>
      </c>
      <c r="AB3497">
        <v>0.89</v>
      </c>
      <c r="AC3497">
        <v>0.89</v>
      </c>
      <c r="AD3497">
        <v>0.89</v>
      </c>
      <c r="AE3497">
        <v>0.89</v>
      </c>
      <c r="AF3497">
        <v>0.89</v>
      </c>
      <c r="AG3497">
        <v>0.9</v>
      </c>
      <c r="AH3497">
        <v>0.9</v>
      </c>
      <c r="AI3497">
        <v>0.9</v>
      </c>
      <c r="AJ3497">
        <v>0.9</v>
      </c>
      <c r="AK3497">
        <v>0.9</v>
      </c>
    </row>
    <row r="3498" spans="1:37" x14ac:dyDescent="0.3">
      <c r="A3498" s="24" t="str">
        <f t="shared" si="86"/>
        <v>SDGbaseTRAv2_UrbAS_BAUv5PQXcftrp-o</v>
      </c>
      <c r="B3498" s="58" t="s">
        <v>221</v>
      </c>
      <c r="C3498" s="59" t="s">
        <v>290</v>
      </c>
      <c r="D3498" s="5" t="s">
        <v>120</v>
      </c>
      <c r="E3498" t="s">
        <v>179</v>
      </c>
      <c r="F3498">
        <v>0.97</v>
      </c>
      <c r="G3498">
        <v>0.94</v>
      </c>
      <c r="H3498">
        <v>0.92</v>
      </c>
      <c r="I3498">
        <v>0.9</v>
      </c>
      <c r="J3498">
        <v>0.88</v>
      </c>
      <c r="K3498">
        <v>0.87</v>
      </c>
      <c r="L3498">
        <v>0.87</v>
      </c>
      <c r="M3498">
        <v>0.86</v>
      </c>
      <c r="N3498">
        <v>0.87</v>
      </c>
      <c r="O3498">
        <v>0.89</v>
      </c>
      <c r="P3498">
        <v>0.89</v>
      </c>
      <c r="Q3498">
        <v>0.9</v>
      </c>
      <c r="R3498">
        <v>0.9</v>
      </c>
      <c r="S3498">
        <v>0.89</v>
      </c>
      <c r="T3498">
        <v>0.89</v>
      </c>
      <c r="U3498">
        <v>0.9</v>
      </c>
      <c r="V3498">
        <v>0.9</v>
      </c>
      <c r="W3498">
        <v>0.9</v>
      </c>
      <c r="X3498">
        <v>0.9</v>
      </c>
      <c r="Y3498">
        <v>0.9</v>
      </c>
      <c r="Z3498">
        <v>0.9</v>
      </c>
      <c r="AA3498">
        <v>0.91</v>
      </c>
      <c r="AB3498">
        <v>0.91</v>
      </c>
      <c r="AC3498">
        <v>0.92</v>
      </c>
      <c r="AD3498">
        <v>0.92</v>
      </c>
      <c r="AE3498">
        <v>0.92</v>
      </c>
      <c r="AF3498">
        <v>0.92</v>
      </c>
      <c r="AG3498">
        <v>0.92</v>
      </c>
      <c r="AH3498">
        <v>0.92</v>
      </c>
      <c r="AI3498">
        <v>0.91</v>
      </c>
      <c r="AJ3498">
        <v>0.91</v>
      </c>
      <c r="AK3498">
        <v>0.91</v>
      </c>
    </row>
    <row r="3499" spans="1:37" x14ac:dyDescent="0.3">
      <c r="A3499" s="24" t="str">
        <f t="shared" si="86"/>
        <v>SDGbaseTRAv2_UrbAS_BAUv5PQXcprtr</v>
      </c>
      <c r="B3499" s="58" t="s">
        <v>221</v>
      </c>
      <c r="C3499" s="59" t="s">
        <v>290</v>
      </c>
      <c r="D3499" s="5" t="s">
        <v>120</v>
      </c>
      <c r="E3499" t="s">
        <v>180</v>
      </c>
      <c r="F3499">
        <v>1</v>
      </c>
      <c r="G3499">
        <v>1.02</v>
      </c>
      <c r="H3499">
        <v>1.02</v>
      </c>
      <c r="I3499">
        <v>1.01</v>
      </c>
      <c r="J3499">
        <v>1</v>
      </c>
      <c r="K3499">
        <v>0.99</v>
      </c>
      <c r="L3499">
        <v>0.98</v>
      </c>
      <c r="M3499">
        <v>0.97</v>
      </c>
      <c r="N3499">
        <v>0.95</v>
      </c>
      <c r="O3499">
        <v>0.97</v>
      </c>
      <c r="P3499">
        <v>0.93</v>
      </c>
      <c r="Q3499">
        <v>0.89</v>
      </c>
      <c r="R3499">
        <v>0.83</v>
      </c>
      <c r="S3499">
        <v>0.78</v>
      </c>
      <c r="T3499">
        <v>0.73</v>
      </c>
      <c r="U3499">
        <v>0.68</v>
      </c>
      <c r="V3499">
        <v>0.64</v>
      </c>
      <c r="W3499">
        <v>0.6</v>
      </c>
      <c r="X3499">
        <v>0.55000000000000004</v>
      </c>
      <c r="Y3499">
        <v>0.51</v>
      </c>
      <c r="Z3499">
        <v>0.46</v>
      </c>
      <c r="AA3499">
        <v>0.42</v>
      </c>
      <c r="AB3499">
        <v>0.39</v>
      </c>
      <c r="AC3499">
        <v>0.37</v>
      </c>
      <c r="AD3499">
        <v>0.34</v>
      </c>
      <c r="AE3499">
        <v>0.32</v>
      </c>
      <c r="AF3499">
        <v>0.28999999999999998</v>
      </c>
      <c r="AG3499">
        <v>0.28000000000000003</v>
      </c>
      <c r="AH3499">
        <v>0.26</v>
      </c>
      <c r="AI3499">
        <v>0.24</v>
      </c>
      <c r="AJ3499">
        <v>0.23</v>
      </c>
      <c r="AK3499">
        <v>0.21</v>
      </c>
    </row>
    <row r="3500" spans="1:37" x14ac:dyDescent="0.3">
      <c r="A3500" s="24" t="str">
        <f t="shared" si="86"/>
        <v>SDGbaseTRAv2_UrbAS_BAUv5PQXctrps</v>
      </c>
      <c r="B3500" s="58" t="s">
        <v>221</v>
      </c>
      <c r="C3500" s="59" t="s">
        <v>290</v>
      </c>
      <c r="D3500" s="5" t="s">
        <v>120</v>
      </c>
      <c r="E3500" t="s">
        <v>181</v>
      </c>
      <c r="F3500">
        <v>1</v>
      </c>
      <c r="G3500">
        <v>1</v>
      </c>
      <c r="H3500">
        <v>1</v>
      </c>
      <c r="I3500">
        <v>1</v>
      </c>
      <c r="J3500">
        <v>1</v>
      </c>
      <c r="K3500">
        <v>1</v>
      </c>
      <c r="L3500">
        <v>1</v>
      </c>
      <c r="M3500">
        <v>1</v>
      </c>
      <c r="N3500">
        <v>0.99</v>
      </c>
      <c r="O3500">
        <v>0.99</v>
      </c>
      <c r="P3500">
        <v>0.99</v>
      </c>
      <c r="Q3500">
        <v>0.99</v>
      </c>
      <c r="R3500">
        <v>0.99</v>
      </c>
      <c r="S3500">
        <v>0.99</v>
      </c>
      <c r="T3500">
        <v>0.99</v>
      </c>
      <c r="U3500">
        <v>0.99</v>
      </c>
      <c r="V3500">
        <v>0.99</v>
      </c>
      <c r="W3500">
        <v>0.99</v>
      </c>
      <c r="X3500">
        <v>0.99</v>
      </c>
      <c r="Y3500">
        <v>0.99</v>
      </c>
      <c r="Z3500">
        <v>0.99</v>
      </c>
      <c r="AA3500">
        <v>0.99</v>
      </c>
      <c r="AB3500">
        <v>1</v>
      </c>
      <c r="AC3500">
        <v>1</v>
      </c>
      <c r="AD3500">
        <v>1</v>
      </c>
      <c r="AE3500">
        <v>1.01</v>
      </c>
      <c r="AF3500">
        <v>1.01</v>
      </c>
      <c r="AG3500">
        <v>1</v>
      </c>
      <c r="AH3500">
        <v>1</v>
      </c>
      <c r="AI3500">
        <v>1.01</v>
      </c>
      <c r="AJ3500">
        <v>1.01</v>
      </c>
      <c r="AK3500">
        <v>1.01</v>
      </c>
    </row>
    <row r="3501" spans="1:37" x14ac:dyDescent="0.3">
      <c r="A3501" s="24" t="str">
        <f t="shared" si="86"/>
        <v>SDGbaseTRAv2_UrbAS_BAUv5PQXccomm</v>
      </c>
      <c r="B3501" s="58" t="s">
        <v>221</v>
      </c>
      <c r="C3501" s="59" t="s">
        <v>290</v>
      </c>
      <c r="D3501" s="5" t="s">
        <v>120</v>
      </c>
      <c r="E3501" t="s">
        <v>182</v>
      </c>
      <c r="F3501">
        <v>1</v>
      </c>
      <c r="G3501">
        <v>0.96</v>
      </c>
      <c r="H3501">
        <v>0.97</v>
      </c>
      <c r="I3501">
        <v>0.98</v>
      </c>
      <c r="J3501">
        <v>0.98</v>
      </c>
      <c r="K3501">
        <v>0.99</v>
      </c>
      <c r="L3501">
        <v>0.99</v>
      </c>
      <c r="M3501">
        <v>0.99</v>
      </c>
      <c r="N3501">
        <v>0.99</v>
      </c>
      <c r="O3501">
        <v>1</v>
      </c>
      <c r="P3501">
        <v>1</v>
      </c>
      <c r="Q3501">
        <v>1</v>
      </c>
      <c r="R3501">
        <v>1.01</v>
      </c>
      <c r="S3501">
        <v>1.01</v>
      </c>
      <c r="T3501">
        <v>1.01</v>
      </c>
      <c r="U3501">
        <v>1.01</v>
      </c>
      <c r="V3501">
        <v>1.02</v>
      </c>
      <c r="W3501">
        <v>1.02</v>
      </c>
      <c r="X3501">
        <v>1.02</v>
      </c>
      <c r="Y3501">
        <v>1.02</v>
      </c>
      <c r="Z3501">
        <v>1.02</v>
      </c>
      <c r="AA3501">
        <v>1.02</v>
      </c>
      <c r="AB3501">
        <v>1.02</v>
      </c>
      <c r="AC3501">
        <v>1.03</v>
      </c>
      <c r="AD3501">
        <v>1.03</v>
      </c>
      <c r="AE3501">
        <v>1.03</v>
      </c>
      <c r="AF3501">
        <v>1.03</v>
      </c>
      <c r="AG3501">
        <v>1.03</v>
      </c>
      <c r="AH3501">
        <v>1.03</v>
      </c>
      <c r="AI3501">
        <v>1.04</v>
      </c>
      <c r="AJ3501">
        <v>1.04</v>
      </c>
      <c r="AK3501">
        <v>1.04</v>
      </c>
    </row>
    <row r="3502" spans="1:37" x14ac:dyDescent="0.3">
      <c r="A3502" s="24" t="str">
        <f t="shared" si="86"/>
        <v>SDGbaseTRAv2_UrbAS_BAUv5PQXcfsrv</v>
      </c>
      <c r="B3502" s="58" t="s">
        <v>221</v>
      </c>
      <c r="C3502" s="59" t="s">
        <v>290</v>
      </c>
      <c r="D3502" s="5" t="s">
        <v>120</v>
      </c>
      <c r="E3502" t="s">
        <v>183</v>
      </c>
      <c r="F3502">
        <v>1.04</v>
      </c>
      <c r="G3502">
        <v>1.01</v>
      </c>
      <c r="H3502">
        <v>1.02</v>
      </c>
      <c r="I3502">
        <v>1.02</v>
      </c>
      <c r="J3502">
        <v>1.01</v>
      </c>
      <c r="K3502">
        <v>1.02</v>
      </c>
      <c r="L3502">
        <v>1.02</v>
      </c>
      <c r="M3502">
        <v>1.03</v>
      </c>
      <c r="N3502">
        <v>1.03</v>
      </c>
      <c r="O3502">
        <v>1.02</v>
      </c>
      <c r="P3502">
        <v>1.03</v>
      </c>
      <c r="Q3502">
        <v>1.03</v>
      </c>
      <c r="R3502">
        <v>1.04</v>
      </c>
      <c r="S3502">
        <v>1.04</v>
      </c>
      <c r="T3502">
        <v>1.05</v>
      </c>
      <c r="U3502">
        <v>1.05</v>
      </c>
      <c r="V3502">
        <v>1.06</v>
      </c>
      <c r="W3502">
        <v>1.06</v>
      </c>
      <c r="X3502">
        <v>1.07</v>
      </c>
      <c r="Y3502">
        <v>1.07</v>
      </c>
      <c r="Z3502">
        <v>1.07</v>
      </c>
      <c r="AA3502">
        <v>1.07</v>
      </c>
      <c r="AB3502">
        <v>1.07</v>
      </c>
      <c r="AC3502">
        <v>1.06</v>
      </c>
      <c r="AD3502">
        <v>1.06</v>
      </c>
      <c r="AE3502">
        <v>1.07</v>
      </c>
      <c r="AF3502">
        <v>1.07</v>
      </c>
      <c r="AG3502">
        <v>1.07</v>
      </c>
      <c r="AH3502">
        <v>1.06</v>
      </c>
      <c r="AI3502">
        <v>1.05</v>
      </c>
      <c r="AJ3502">
        <v>1.04</v>
      </c>
      <c r="AK3502">
        <v>1.04</v>
      </c>
    </row>
    <row r="3503" spans="1:37" x14ac:dyDescent="0.3">
      <c r="A3503" s="24" t="str">
        <f t="shared" si="86"/>
        <v>SDGbaseTRAv2_UrbAS_BAUv5PQXcbsrv</v>
      </c>
      <c r="B3503" s="58" t="s">
        <v>221</v>
      </c>
      <c r="C3503" s="59" t="s">
        <v>290</v>
      </c>
      <c r="D3503" s="5" t="s">
        <v>120</v>
      </c>
      <c r="E3503" t="s">
        <v>118</v>
      </c>
      <c r="F3503">
        <v>1.04</v>
      </c>
      <c r="G3503">
        <v>1.01</v>
      </c>
      <c r="H3503">
        <v>1.02</v>
      </c>
      <c r="I3503">
        <v>1.02</v>
      </c>
      <c r="J3503">
        <v>1.02</v>
      </c>
      <c r="K3503">
        <v>1.02</v>
      </c>
      <c r="L3503">
        <v>1.02</v>
      </c>
      <c r="M3503">
        <v>1.03</v>
      </c>
      <c r="N3503">
        <v>1.03</v>
      </c>
      <c r="O3503">
        <v>1.02</v>
      </c>
      <c r="P3503">
        <v>1.03</v>
      </c>
      <c r="Q3503">
        <v>1.03</v>
      </c>
      <c r="R3503">
        <v>1.03</v>
      </c>
      <c r="S3503">
        <v>1.03</v>
      </c>
      <c r="T3503">
        <v>1.04</v>
      </c>
      <c r="U3503">
        <v>1.04</v>
      </c>
      <c r="V3503">
        <v>1.04</v>
      </c>
      <c r="W3503">
        <v>1.04</v>
      </c>
      <c r="X3503">
        <v>1.05</v>
      </c>
      <c r="Y3503">
        <v>1.05</v>
      </c>
      <c r="Z3503">
        <v>1.05</v>
      </c>
      <c r="AA3503">
        <v>1.05</v>
      </c>
      <c r="AB3503">
        <v>1.04</v>
      </c>
      <c r="AC3503">
        <v>1.04</v>
      </c>
      <c r="AD3503">
        <v>1.04</v>
      </c>
      <c r="AE3503">
        <v>1.05</v>
      </c>
      <c r="AF3503">
        <v>1.05</v>
      </c>
      <c r="AG3503">
        <v>1.05</v>
      </c>
      <c r="AH3503">
        <v>1.05</v>
      </c>
      <c r="AI3503">
        <v>1.05</v>
      </c>
      <c r="AJ3503">
        <v>1.04</v>
      </c>
      <c r="AK3503">
        <v>1.04</v>
      </c>
    </row>
    <row r="3504" spans="1:37" x14ac:dyDescent="0.3">
      <c r="A3504" s="24" t="str">
        <f t="shared" si="86"/>
        <v>SDGbaseTRAv2_UrbAS_BAUv5PQXcgsrv</v>
      </c>
      <c r="B3504" s="58" t="s">
        <v>221</v>
      </c>
      <c r="C3504" s="59" t="s">
        <v>290</v>
      </c>
      <c r="D3504" s="5" t="s">
        <v>120</v>
      </c>
      <c r="E3504" t="s">
        <v>184</v>
      </c>
      <c r="F3504">
        <v>1.02</v>
      </c>
      <c r="G3504">
        <v>1.03</v>
      </c>
      <c r="H3504">
        <v>1.04</v>
      </c>
      <c r="I3504">
        <v>1.05</v>
      </c>
      <c r="J3504">
        <v>1.07</v>
      </c>
      <c r="K3504">
        <v>1.08</v>
      </c>
      <c r="L3504">
        <v>1.08</v>
      </c>
      <c r="M3504">
        <v>1.0900000000000001</v>
      </c>
      <c r="N3504">
        <v>1.0900000000000001</v>
      </c>
      <c r="O3504">
        <v>1.0900000000000001</v>
      </c>
      <c r="P3504">
        <v>1.1000000000000001</v>
      </c>
      <c r="Q3504">
        <v>1.1000000000000001</v>
      </c>
      <c r="R3504">
        <v>1.1100000000000001</v>
      </c>
      <c r="S3504">
        <v>1.1100000000000001</v>
      </c>
      <c r="T3504">
        <v>1.1100000000000001</v>
      </c>
      <c r="U3504">
        <v>1.1100000000000001</v>
      </c>
      <c r="V3504">
        <v>1.1200000000000001</v>
      </c>
      <c r="W3504">
        <v>1.1200000000000001</v>
      </c>
      <c r="X3504">
        <v>1.1200000000000001</v>
      </c>
      <c r="Y3504">
        <v>1.1200000000000001</v>
      </c>
      <c r="Z3504">
        <v>1.1200000000000001</v>
      </c>
      <c r="AA3504">
        <v>1.1200000000000001</v>
      </c>
      <c r="AB3504">
        <v>1.1200000000000001</v>
      </c>
      <c r="AC3504">
        <v>1.1100000000000001</v>
      </c>
      <c r="AD3504">
        <v>1.1100000000000001</v>
      </c>
      <c r="AE3504">
        <v>1.1200000000000001</v>
      </c>
      <c r="AF3504">
        <v>1.1200000000000001</v>
      </c>
      <c r="AG3504">
        <v>1.1200000000000001</v>
      </c>
      <c r="AH3504">
        <v>1.1000000000000001</v>
      </c>
      <c r="AI3504">
        <v>1.0900000000000001</v>
      </c>
      <c r="AJ3504">
        <v>1.08</v>
      </c>
      <c r="AK3504">
        <v>1.07</v>
      </c>
    </row>
    <row r="3505" spans="1:37" x14ac:dyDescent="0.3">
      <c r="A3505" s="24" t="str">
        <f t="shared" si="86"/>
        <v>SDGbaseTRAv2_UrbAS_BAUv5PQXcosrv</v>
      </c>
      <c r="B3505" s="58" t="s">
        <v>221</v>
      </c>
      <c r="C3505" s="59" t="s">
        <v>290</v>
      </c>
      <c r="D3505" s="5" t="s">
        <v>120</v>
      </c>
      <c r="E3505" t="s">
        <v>185</v>
      </c>
      <c r="F3505">
        <v>1.07</v>
      </c>
      <c r="G3505">
        <v>1.1499999999999999</v>
      </c>
      <c r="H3505">
        <v>1.1299999999999999</v>
      </c>
      <c r="I3505">
        <v>1.1299999999999999</v>
      </c>
      <c r="J3505">
        <v>1.1200000000000001</v>
      </c>
      <c r="K3505">
        <v>1.1200000000000001</v>
      </c>
      <c r="L3505">
        <v>1.1200000000000001</v>
      </c>
      <c r="M3505">
        <v>1.1200000000000001</v>
      </c>
      <c r="N3505">
        <v>1.1200000000000001</v>
      </c>
      <c r="O3505">
        <v>1.1200000000000001</v>
      </c>
      <c r="P3505">
        <v>1.1200000000000001</v>
      </c>
      <c r="Q3505">
        <v>1.1200000000000001</v>
      </c>
      <c r="R3505">
        <v>1.1299999999999999</v>
      </c>
      <c r="S3505">
        <v>1.1299999999999999</v>
      </c>
      <c r="T3505">
        <v>1.1399999999999999</v>
      </c>
      <c r="U3505">
        <v>1.1399999999999999</v>
      </c>
      <c r="V3505">
        <v>1.1399999999999999</v>
      </c>
      <c r="W3505">
        <v>1.1499999999999999</v>
      </c>
      <c r="X3505">
        <v>1.1499999999999999</v>
      </c>
      <c r="Y3505">
        <v>1.1499999999999999</v>
      </c>
      <c r="Z3505">
        <v>1.1499999999999999</v>
      </c>
      <c r="AA3505">
        <v>1.1599999999999999</v>
      </c>
      <c r="AB3505">
        <v>1.1499999999999999</v>
      </c>
      <c r="AC3505">
        <v>1.1499999999999999</v>
      </c>
      <c r="AD3505">
        <v>1.1499999999999999</v>
      </c>
      <c r="AE3505">
        <v>1.1599999999999999</v>
      </c>
      <c r="AF3505">
        <v>1.1599999999999999</v>
      </c>
      <c r="AG3505">
        <v>1.1599999999999999</v>
      </c>
      <c r="AH3505">
        <v>1.1599999999999999</v>
      </c>
      <c r="AI3505">
        <v>1.1599999999999999</v>
      </c>
      <c r="AJ3505">
        <v>1.1599999999999999</v>
      </c>
      <c r="AK3505">
        <v>1.1499999999999999</v>
      </c>
    </row>
    <row r="3506" spans="1:37" x14ac:dyDescent="0.3">
      <c r="A3506" s="24" t="str">
        <f t="shared" si="86"/>
        <v>SDGbaseTRAv2_UrbAS_BAUv5PQXcimpt</v>
      </c>
      <c r="B3506" s="58" t="s">
        <v>221</v>
      </c>
      <c r="C3506" s="59" t="s">
        <v>290</v>
      </c>
      <c r="D3506" s="5" t="s">
        <v>120</v>
      </c>
      <c r="E3506" t="s">
        <v>119</v>
      </c>
      <c r="F3506">
        <v>1.01</v>
      </c>
      <c r="G3506">
        <v>1.04</v>
      </c>
      <c r="H3506">
        <v>1.05</v>
      </c>
      <c r="I3506">
        <v>1.04</v>
      </c>
      <c r="J3506">
        <v>1.04</v>
      </c>
      <c r="K3506">
        <v>1.05</v>
      </c>
      <c r="L3506">
        <v>1.05</v>
      </c>
      <c r="M3506">
        <v>1.05</v>
      </c>
      <c r="N3506">
        <v>1.06</v>
      </c>
      <c r="O3506">
        <v>1.0900000000000001</v>
      </c>
      <c r="P3506">
        <v>1.1000000000000001</v>
      </c>
      <c r="Q3506">
        <v>1.1000000000000001</v>
      </c>
      <c r="R3506">
        <v>1.1000000000000001</v>
      </c>
      <c r="S3506">
        <v>1.1000000000000001</v>
      </c>
      <c r="T3506">
        <v>1.1000000000000001</v>
      </c>
      <c r="U3506">
        <v>1.1100000000000001</v>
      </c>
      <c r="V3506">
        <v>1.1100000000000001</v>
      </c>
      <c r="W3506">
        <v>1.1100000000000001</v>
      </c>
      <c r="X3506">
        <v>1.1100000000000001</v>
      </c>
      <c r="Y3506">
        <v>1.1100000000000001</v>
      </c>
      <c r="Z3506">
        <v>1.1100000000000001</v>
      </c>
      <c r="AA3506">
        <v>1.1100000000000001</v>
      </c>
      <c r="AB3506">
        <v>1.1100000000000001</v>
      </c>
      <c r="AC3506">
        <v>1.1200000000000001</v>
      </c>
      <c r="AD3506">
        <v>1.1200000000000001</v>
      </c>
      <c r="AE3506">
        <v>1.1200000000000001</v>
      </c>
      <c r="AF3506">
        <v>1.1200000000000001</v>
      </c>
      <c r="AG3506">
        <v>1.1200000000000001</v>
      </c>
      <c r="AH3506">
        <v>1.1100000000000001</v>
      </c>
      <c r="AI3506">
        <v>1.1000000000000001</v>
      </c>
      <c r="AJ3506">
        <v>1.1000000000000001</v>
      </c>
      <c r="AK3506">
        <v>1.0900000000000001</v>
      </c>
    </row>
    <row r="3507" spans="1:37" x14ac:dyDescent="0.3">
      <c r="A3507" s="24" t="str">
        <f t="shared" si="86"/>
        <v>SDGbaseTRAv2_UrbAS_BAUv5C_InvValctext</v>
      </c>
      <c r="B3507" s="58" t="s">
        <v>221</v>
      </c>
      <c r="C3507" s="59" t="s">
        <v>290</v>
      </c>
      <c r="D3507" s="5" t="s">
        <v>186</v>
      </c>
      <c r="E3507" t="s">
        <v>102</v>
      </c>
      <c r="F3507">
        <v>0.03</v>
      </c>
      <c r="G3507">
        <v>0.03</v>
      </c>
      <c r="H3507">
        <v>0.03</v>
      </c>
      <c r="I3507">
        <v>0.03</v>
      </c>
      <c r="J3507">
        <v>0.03</v>
      </c>
      <c r="K3507">
        <v>0.03</v>
      </c>
      <c r="L3507">
        <v>0.03</v>
      </c>
      <c r="M3507">
        <v>0.04</v>
      </c>
      <c r="N3507">
        <v>0.04</v>
      </c>
      <c r="O3507">
        <v>0.04</v>
      </c>
      <c r="P3507">
        <v>0.04</v>
      </c>
      <c r="Q3507">
        <v>0.04</v>
      </c>
      <c r="R3507">
        <v>0.04</v>
      </c>
      <c r="S3507">
        <v>0.04</v>
      </c>
      <c r="T3507">
        <v>0.04</v>
      </c>
      <c r="U3507">
        <v>0.05</v>
      </c>
      <c r="V3507">
        <v>0.05</v>
      </c>
      <c r="W3507">
        <v>0.05</v>
      </c>
      <c r="X3507">
        <v>0.05</v>
      </c>
      <c r="Y3507">
        <v>0.05</v>
      </c>
      <c r="Z3507">
        <v>0.05</v>
      </c>
      <c r="AA3507">
        <v>0.06</v>
      </c>
      <c r="AB3507">
        <v>0.06</v>
      </c>
      <c r="AC3507">
        <v>0.06</v>
      </c>
      <c r="AD3507">
        <v>0.06</v>
      </c>
      <c r="AE3507">
        <v>0.06</v>
      </c>
      <c r="AF3507">
        <v>0.06</v>
      </c>
      <c r="AG3507">
        <v>7.0000000000000007E-2</v>
      </c>
      <c r="AH3507">
        <v>7.0000000000000007E-2</v>
      </c>
      <c r="AI3507">
        <v>0.06</v>
      </c>
      <c r="AJ3507">
        <v>0.06</v>
      </c>
      <c r="AK3507">
        <v>0.06</v>
      </c>
    </row>
    <row r="3508" spans="1:37" x14ac:dyDescent="0.3">
      <c r="A3508" s="24" t="str">
        <f t="shared" si="86"/>
        <v>SDGbaseTRAv2_UrbAS_BAUv5C_InvValcleat</v>
      </c>
      <c r="B3508" s="58" t="s">
        <v>221</v>
      </c>
      <c r="C3508" s="59" t="s">
        <v>290</v>
      </c>
      <c r="D3508" s="5" t="s">
        <v>186</v>
      </c>
      <c r="E3508" t="s">
        <v>103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</row>
    <row r="3509" spans="1:37" x14ac:dyDescent="0.3">
      <c r="A3509" s="24" t="str">
        <f t="shared" si="86"/>
        <v>SDGbaseTRAv2_UrbAS_BAUv5C_InvValcprnt</v>
      </c>
      <c r="B3509" s="58" t="s">
        <v>221</v>
      </c>
      <c r="C3509" s="59" t="s">
        <v>290</v>
      </c>
      <c r="D3509" s="5" t="s">
        <v>186</v>
      </c>
      <c r="E3509" t="s">
        <v>104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</row>
    <row r="3510" spans="1:37" x14ac:dyDescent="0.3">
      <c r="A3510" s="24" t="str">
        <f t="shared" si="86"/>
        <v>SDGbaseTRAv2_UrbAS_BAUv5C_InvValcrubb</v>
      </c>
      <c r="B3510" s="58" t="s">
        <v>221</v>
      </c>
      <c r="C3510" s="59" t="s">
        <v>290</v>
      </c>
      <c r="D3510" s="5" t="s">
        <v>186</v>
      </c>
      <c r="E3510" t="s">
        <v>105</v>
      </c>
      <c r="F3510">
        <v>0.01</v>
      </c>
      <c r="G3510">
        <v>0.01</v>
      </c>
      <c r="H3510">
        <v>0.01</v>
      </c>
      <c r="I3510">
        <v>0.01</v>
      </c>
      <c r="J3510">
        <v>0.01</v>
      </c>
      <c r="K3510">
        <v>0.01</v>
      </c>
      <c r="L3510">
        <v>0.01</v>
      </c>
      <c r="M3510">
        <v>0.01</v>
      </c>
      <c r="N3510">
        <v>0.01</v>
      </c>
      <c r="O3510">
        <v>0.01</v>
      </c>
      <c r="P3510">
        <v>0.01</v>
      </c>
      <c r="Q3510">
        <v>0.01</v>
      </c>
      <c r="R3510">
        <v>0.01</v>
      </c>
      <c r="S3510">
        <v>0.01</v>
      </c>
      <c r="T3510">
        <v>0.01</v>
      </c>
      <c r="U3510">
        <v>0.01</v>
      </c>
      <c r="V3510">
        <v>0.01</v>
      </c>
      <c r="W3510">
        <v>0.01</v>
      </c>
      <c r="X3510">
        <v>0.01</v>
      </c>
      <c r="Y3510">
        <v>0.01</v>
      </c>
      <c r="Z3510">
        <v>0.01</v>
      </c>
      <c r="AA3510">
        <v>0.01</v>
      </c>
      <c r="AB3510">
        <v>0.01</v>
      </c>
      <c r="AC3510">
        <v>0.01</v>
      </c>
      <c r="AD3510">
        <v>0.01</v>
      </c>
      <c r="AE3510">
        <v>0.01</v>
      </c>
      <c r="AF3510">
        <v>0.01</v>
      </c>
      <c r="AG3510">
        <v>0.01</v>
      </c>
      <c r="AH3510">
        <v>0.01</v>
      </c>
      <c r="AI3510">
        <v>0.01</v>
      </c>
      <c r="AJ3510">
        <v>0.01</v>
      </c>
      <c r="AK3510">
        <v>0.01</v>
      </c>
    </row>
    <row r="3511" spans="1:37" x14ac:dyDescent="0.3">
      <c r="A3511" s="24" t="str">
        <f t="shared" si="86"/>
        <v>SDGbaseTRAv2_UrbAS_BAUv5C_InvValcplas</v>
      </c>
      <c r="B3511" s="58" t="s">
        <v>221</v>
      </c>
      <c r="C3511" s="59" t="s">
        <v>290</v>
      </c>
      <c r="D3511" s="5" t="s">
        <v>186</v>
      </c>
      <c r="E3511" t="s">
        <v>106</v>
      </c>
      <c r="F3511">
        <v>0.01</v>
      </c>
      <c r="G3511">
        <v>0.01</v>
      </c>
      <c r="H3511">
        <v>0.01</v>
      </c>
      <c r="I3511">
        <v>0.01</v>
      </c>
      <c r="J3511">
        <v>0.01</v>
      </c>
      <c r="K3511">
        <v>0.01</v>
      </c>
      <c r="L3511">
        <v>0.01</v>
      </c>
      <c r="M3511">
        <v>0.02</v>
      </c>
      <c r="N3511">
        <v>0.02</v>
      </c>
      <c r="O3511">
        <v>0.02</v>
      </c>
      <c r="P3511">
        <v>0.02</v>
      </c>
      <c r="Q3511">
        <v>0.02</v>
      </c>
      <c r="R3511">
        <v>0.02</v>
      </c>
      <c r="S3511">
        <v>0.02</v>
      </c>
      <c r="T3511">
        <v>0.02</v>
      </c>
      <c r="U3511">
        <v>0.02</v>
      </c>
      <c r="V3511">
        <v>0.02</v>
      </c>
      <c r="W3511">
        <v>0.02</v>
      </c>
      <c r="X3511">
        <v>0.02</v>
      </c>
      <c r="Y3511">
        <v>0.02</v>
      </c>
      <c r="Z3511">
        <v>0.02</v>
      </c>
      <c r="AA3511">
        <v>0.02</v>
      </c>
      <c r="AB3511">
        <v>0.02</v>
      </c>
      <c r="AC3511">
        <v>0.02</v>
      </c>
      <c r="AD3511">
        <v>0.03</v>
      </c>
      <c r="AE3511">
        <v>0.03</v>
      </c>
      <c r="AF3511">
        <v>0.03</v>
      </c>
      <c r="AG3511">
        <v>0.03</v>
      </c>
      <c r="AH3511">
        <v>0.03</v>
      </c>
      <c r="AI3511">
        <v>0.03</v>
      </c>
      <c r="AJ3511">
        <v>0.03</v>
      </c>
      <c r="AK3511">
        <v>0.03</v>
      </c>
    </row>
    <row r="3512" spans="1:37" x14ac:dyDescent="0.3">
      <c r="A3512" s="24" t="str">
        <f t="shared" si="86"/>
        <v>SDGbaseTRAv2_UrbAS_BAUv5C_InvValcnmet</v>
      </c>
      <c r="B3512" s="58" t="s">
        <v>221</v>
      </c>
      <c r="C3512" s="59" t="s">
        <v>290</v>
      </c>
      <c r="D3512" s="5" t="s">
        <v>186</v>
      </c>
      <c r="E3512" t="s">
        <v>107</v>
      </c>
      <c r="F3512">
        <v>0.03</v>
      </c>
      <c r="G3512">
        <v>0.03</v>
      </c>
      <c r="H3512">
        <v>0.03</v>
      </c>
      <c r="I3512">
        <v>0.03</v>
      </c>
      <c r="J3512">
        <v>0.03</v>
      </c>
      <c r="K3512">
        <v>0.03</v>
      </c>
      <c r="L3512">
        <v>0.03</v>
      </c>
      <c r="M3512">
        <v>0.03</v>
      </c>
      <c r="N3512">
        <v>0.03</v>
      </c>
      <c r="O3512">
        <v>0.03</v>
      </c>
      <c r="P3512">
        <v>0.03</v>
      </c>
      <c r="Q3512">
        <v>0.03</v>
      </c>
      <c r="R3512">
        <v>0.04</v>
      </c>
      <c r="S3512">
        <v>0.04</v>
      </c>
      <c r="T3512">
        <v>0.04</v>
      </c>
      <c r="U3512">
        <v>0.04</v>
      </c>
      <c r="V3512">
        <v>0.04</v>
      </c>
      <c r="W3512">
        <v>0.04</v>
      </c>
      <c r="X3512">
        <v>0.04</v>
      </c>
      <c r="Y3512">
        <v>0.05</v>
      </c>
      <c r="Z3512">
        <v>0.05</v>
      </c>
      <c r="AA3512">
        <v>0.05</v>
      </c>
      <c r="AB3512">
        <v>0.05</v>
      </c>
      <c r="AC3512">
        <v>0.05</v>
      </c>
      <c r="AD3512">
        <v>0.05</v>
      </c>
      <c r="AE3512">
        <v>0.05</v>
      </c>
      <c r="AF3512">
        <v>0.05</v>
      </c>
      <c r="AG3512">
        <v>0.06</v>
      </c>
      <c r="AH3512">
        <v>0.06</v>
      </c>
      <c r="AI3512">
        <v>0.06</v>
      </c>
      <c r="AJ3512">
        <v>0.06</v>
      </c>
      <c r="AK3512">
        <v>0.06</v>
      </c>
    </row>
    <row r="3513" spans="1:37" x14ac:dyDescent="0.3">
      <c r="A3513" s="24" t="str">
        <f t="shared" si="86"/>
        <v>SDGbaseTRAv2_UrbAS_BAUv5C_InvValcnfrm</v>
      </c>
      <c r="B3513" s="58" t="s">
        <v>221</v>
      </c>
      <c r="C3513" s="59" t="s">
        <v>290</v>
      </c>
      <c r="D3513" s="5" t="s">
        <v>186</v>
      </c>
      <c r="E3513" t="s">
        <v>108</v>
      </c>
      <c r="F3513">
        <v>1.58</v>
      </c>
      <c r="G3513">
        <v>1.49</v>
      </c>
      <c r="H3513">
        <v>1.61</v>
      </c>
      <c r="I3513">
        <v>1.72</v>
      </c>
      <c r="J3513">
        <v>1.8</v>
      </c>
      <c r="K3513">
        <v>1.86</v>
      </c>
      <c r="L3513">
        <v>1.91</v>
      </c>
      <c r="M3513">
        <v>1.9</v>
      </c>
      <c r="N3513">
        <v>1.92</v>
      </c>
      <c r="O3513">
        <v>1.89</v>
      </c>
      <c r="P3513">
        <v>1.92</v>
      </c>
      <c r="Q3513">
        <v>1.96</v>
      </c>
      <c r="R3513">
        <v>2.0099999999999998</v>
      </c>
      <c r="S3513">
        <v>2.08</v>
      </c>
      <c r="T3513">
        <v>2.14</v>
      </c>
      <c r="U3513">
        <v>2.21</v>
      </c>
      <c r="V3513">
        <v>2.2400000000000002</v>
      </c>
      <c r="W3513">
        <v>2.29</v>
      </c>
      <c r="X3513">
        <v>2.38</v>
      </c>
      <c r="Y3513">
        <v>2.4500000000000002</v>
      </c>
      <c r="Z3513">
        <v>2.52</v>
      </c>
      <c r="AA3513">
        <v>2.59</v>
      </c>
      <c r="AB3513">
        <v>2.91</v>
      </c>
      <c r="AC3513">
        <v>3.13</v>
      </c>
      <c r="AD3513">
        <v>3.24</v>
      </c>
      <c r="AE3513">
        <v>3.32</v>
      </c>
      <c r="AF3513">
        <v>3.4</v>
      </c>
      <c r="AG3513">
        <v>3.5</v>
      </c>
      <c r="AH3513">
        <v>3.8</v>
      </c>
      <c r="AI3513">
        <v>4.0599999999999996</v>
      </c>
      <c r="AJ3513">
        <v>4.17</v>
      </c>
      <c r="AK3513">
        <v>4.24</v>
      </c>
    </row>
    <row r="3514" spans="1:37" x14ac:dyDescent="0.3">
      <c r="A3514" s="24" t="str">
        <f t="shared" si="86"/>
        <v>SDGbaseTRAv2_UrbAS_BAUv5C_InvValcmetp</v>
      </c>
      <c r="B3514" s="58" t="s">
        <v>221</v>
      </c>
      <c r="C3514" s="59" t="s">
        <v>290</v>
      </c>
      <c r="D3514" s="5" t="s">
        <v>186</v>
      </c>
      <c r="E3514" t="s">
        <v>109</v>
      </c>
      <c r="F3514">
        <v>2.84</v>
      </c>
      <c r="G3514">
        <v>2.77</v>
      </c>
      <c r="H3514">
        <v>2.88</v>
      </c>
      <c r="I3514">
        <v>2.98</v>
      </c>
      <c r="J3514">
        <v>3.04</v>
      </c>
      <c r="K3514">
        <v>3.11</v>
      </c>
      <c r="L3514">
        <v>3.18</v>
      </c>
      <c r="M3514">
        <v>3.25</v>
      </c>
      <c r="N3514">
        <v>3.33</v>
      </c>
      <c r="O3514">
        <v>3.4</v>
      </c>
      <c r="P3514">
        <v>3.5</v>
      </c>
      <c r="Q3514">
        <v>3.6</v>
      </c>
      <c r="R3514">
        <v>3.71</v>
      </c>
      <c r="S3514">
        <v>3.83</v>
      </c>
      <c r="T3514">
        <v>3.96</v>
      </c>
      <c r="U3514">
        <v>4.1100000000000003</v>
      </c>
      <c r="V3514">
        <v>4.21</v>
      </c>
      <c r="W3514">
        <v>4.3600000000000003</v>
      </c>
      <c r="X3514">
        <v>4.5599999999999996</v>
      </c>
      <c r="Y3514">
        <v>4.7</v>
      </c>
      <c r="Z3514">
        <v>4.84</v>
      </c>
      <c r="AA3514">
        <v>4.97</v>
      </c>
      <c r="AB3514">
        <v>5.13</v>
      </c>
      <c r="AC3514">
        <v>5.29</v>
      </c>
      <c r="AD3514">
        <v>5.44</v>
      </c>
      <c r="AE3514">
        <v>5.61</v>
      </c>
      <c r="AF3514">
        <v>5.78</v>
      </c>
      <c r="AG3514">
        <v>5.96</v>
      </c>
      <c r="AH3514">
        <v>5.97</v>
      </c>
      <c r="AI3514">
        <v>5.97</v>
      </c>
      <c r="AJ3514">
        <v>5.97</v>
      </c>
      <c r="AK3514">
        <v>5.96</v>
      </c>
    </row>
    <row r="3515" spans="1:37" x14ac:dyDescent="0.3">
      <c r="A3515" s="24" t="str">
        <f t="shared" si="86"/>
        <v>SDGbaseTRAv2_UrbAS_BAUv5C_InvValcmach</v>
      </c>
      <c r="B3515" s="58" t="s">
        <v>221</v>
      </c>
      <c r="C3515" s="59" t="s">
        <v>290</v>
      </c>
      <c r="D3515" s="5" t="s">
        <v>186</v>
      </c>
      <c r="E3515" t="s">
        <v>110</v>
      </c>
      <c r="F3515">
        <v>159.36000000000001</v>
      </c>
      <c r="G3515">
        <v>150.74</v>
      </c>
      <c r="H3515">
        <v>156.97</v>
      </c>
      <c r="I3515">
        <v>161.78</v>
      </c>
      <c r="J3515">
        <v>165.3</v>
      </c>
      <c r="K3515">
        <v>169.16</v>
      </c>
      <c r="L3515">
        <v>173.47</v>
      </c>
      <c r="M3515">
        <v>177.66</v>
      </c>
      <c r="N3515">
        <v>182.4</v>
      </c>
      <c r="O3515">
        <v>189.18</v>
      </c>
      <c r="P3515">
        <v>195.33</v>
      </c>
      <c r="Q3515">
        <v>201.09</v>
      </c>
      <c r="R3515">
        <v>207.01</v>
      </c>
      <c r="S3515">
        <v>213.98</v>
      </c>
      <c r="T3515">
        <v>221.36</v>
      </c>
      <c r="U3515">
        <v>229.82</v>
      </c>
      <c r="V3515">
        <v>237.52</v>
      </c>
      <c r="W3515">
        <v>246.01</v>
      </c>
      <c r="X3515">
        <v>255.66</v>
      </c>
      <c r="Y3515">
        <v>263.36</v>
      </c>
      <c r="Z3515">
        <v>271.35000000000002</v>
      </c>
      <c r="AA3515">
        <v>279.35000000000002</v>
      </c>
      <c r="AB3515">
        <v>291.26</v>
      </c>
      <c r="AC3515">
        <v>301.45999999999998</v>
      </c>
      <c r="AD3515">
        <v>310.52</v>
      </c>
      <c r="AE3515">
        <v>319.63</v>
      </c>
      <c r="AF3515">
        <v>329.01</v>
      </c>
      <c r="AG3515">
        <v>338.72</v>
      </c>
      <c r="AH3515">
        <v>342.51</v>
      </c>
      <c r="AI3515">
        <v>344.45</v>
      </c>
      <c r="AJ3515">
        <v>345.01</v>
      </c>
      <c r="AK3515">
        <v>344.52</v>
      </c>
    </row>
    <row r="3516" spans="1:37" x14ac:dyDescent="0.3">
      <c r="A3516" s="24" t="str">
        <f t="shared" si="86"/>
        <v>SDGbaseTRAv2_UrbAS_BAUv5C_InvValcemch</v>
      </c>
      <c r="B3516" s="58" t="s">
        <v>221</v>
      </c>
      <c r="C3516" s="59" t="s">
        <v>290</v>
      </c>
      <c r="D3516" s="5" t="s">
        <v>186</v>
      </c>
      <c r="E3516" t="s">
        <v>111</v>
      </c>
      <c r="F3516">
        <v>74.739999999999995</v>
      </c>
      <c r="G3516">
        <v>69.61</v>
      </c>
      <c r="H3516">
        <v>72.650000000000006</v>
      </c>
      <c r="I3516">
        <v>74.989999999999995</v>
      </c>
      <c r="J3516">
        <v>76.7</v>
      </c>
      <c r="K3516">
        <v>78.52</v>
      </c>
      <c r="L3516">
        <v>80.52</v>
      </c>
      <c r="M3516">
        <v>82.41</v>
      </c>
      <c r="N3516">
        <v>84.58</v>
      </c>
      <c r="O3516">
        <v>87.58</v>
      </c>
      <c r="P3516">
        <v>90.41</v>
      </c>
      <c r="Q3516">
        <v>93.12</v>
      </c>
      <c r="R3516">
        <v>95.87</v>
      </c>
      <c r="S3516">
        <v>99.07</v>
      </c>
      <c r="T3516">
        <v>102.47</v>
      </c>
      <c r="U3516">
        <v>106.35</v>
      </c>
      <c r="V3516">
        <v>109.96</v>
      </c>
      <c r="W3516">
        <v>113.78</v>
      </c>
      <c r="X3516">
        <v>117.89</v>
      </c>
      <c r="Y3516">
        <v>121.45</v>
      </c>
      <c r="Z3516">
        <v>125.15</v>
      </c>
      <c r="AA3516">
        <v>128.85</v>
      </c>
      <c r="AB3516">
        <v>134.68</v>
      </c>
      <c r="AC3516">
        <v>139.58000000000001</v>
      </c>
      <c r="AD3516">
        <v>143.77000000000001</v>
      </c>
      <c r="AE3516">
        <v>147.94</v>
      </c>
      <c r="AF3516">
        <v>152.21</v>
      </c>
      <c r="AG3516">
        <v>156.32</v>
      </c>
      <c r="AH3516">
        <v>158.15</v>
      </c>
      <c r="AI3516">
        <v>158.93</v>
      </c>
      <c r="AJ3516">
        <v>158.9</v>
      </c>
      <c r="AK3516">
        <v>158.56</v>
      </c>
    </row>
    <row r="3517" spans="1:37" x14ac:dyDescent="0.3">
      <c r="A3517" s="24" t="str">
        <f t="shared" si="86"/>
        <v>SDGbaseTRAv2_UrbAS_BAUv5C_InvValcsequ</v>
      </c>
      <c r="B3517" s="58" t="s">
        <v>221</v>
      </c>
      <c r="C3517" s="59" t="s">
        <v>290</v>
      </c>
      <c r="D3517" s="5" t="s">
        <v>186</v>
      </c>
      <c r="E3517" t="s">
        <v>112</v>
      </c>
      <c r="F3517">
        <v>34.74</v>
      </c>
      <c r="G3517">
        <v>32.020000000000003</v>
      </c>
      <c r="H3517">
        <v>33.340000000000003</v>
      </c>
      <c r="I3517">
        <v>34.22</v>
      </c>
      <c r="J3517">
        <v>34.93</v>
      </c>
      <c r="K3517">
        <v>35.75</v>
      </c>
      <c r="L3517">
        <v>36.69</v>
      </c>
      <c r="M3517">
        <v>37.659999999999997</v>
      </c>
      <c r="N3517">
        <v>38.74</v>
      </c>
      <c r="O3517">
        <v>40.65</v>
      </c>
      <c r="P3517">
        <v>42.06</v>
      </c>
      <c r="Q3517">
        <v>43.31</v>
      </c>
      <c r="R3517">
        <v>44.55</v>
      </c>
      <c r="S3517">
        <v>46.03</v>
      </c>
      <c r="T3517">
        <v>47.61</v>
      </c>
      <c r="U3517">
        <v>49.41</v>
      </c>
      <c r="V3517">
        <v>51.25</v>
      </c>
      <c r="W3517">
        <v>53.1</v>
      </c>
      <c r="X3517">
        <v>54.86</v>
      </c>
      <c r="Y3517">
        <v>56.51</v>
      </c>
      <c r="Z3517">
        <v>58.2</v>
      </c>
      <c r="AA3517">
        <v>59.94</v>
      </c>
      <c r="AB3517">
        <v>62.43</v>
      </c>
      <c r="AC3517">
        <v>64.56</v>
      </c>
      <c r="AD3517">
        <v>66.489999999999995</v>
      </c>
      <c r="AE3517">
        <v>68.44</v>
      </c>
      <c r="AF3517">
        <v>70.45</v>
      </c>
      <c r="AG3517">
        <v>72.42</v>
      </c>
      <c r="AH3517">
        <v>73</v>
      </c>
      <c r="AI3517">
        <v>73.02</v>
      </c>
      <c r="AJ3517">
        <v>72.87</v>
      </c>
      <c r="AK3517">
        <v>72.5</v>
      </c>
    </row>
    <row r="3518" spans="1:37" x14ac:dyDescent="0.3">
      <c r="A3518" s="24" t="str">
        <f t="shared" si="86"/>
        <v>SDGbaseTRAv2_UrbAS_BAUv5C_InvValcvehi</v>
      </c>
      <c r="B3518" s="58" t="s">
        <v>221</v>
      </c>
      <c r="C3518" s="59" t="s">
        <v>290</v>
      </c>
      <c r="D3518" s="5" t="s">
        <v>186</v>
      </c>
      <c r="E3518" t="s">
        <v>113</v>
      </c>
      <c r="F3518">
        <v>115.65</v>
      </c>
      <c r="G3518">
        <v>107.23</v>
      </c>
      <c r="H3518">
        <v>111.8</v>
      </c>
      <c r="I3518">
        <v>115.59</v>
      </c>
      <c r="J3518">
        <v>118.31</v>
      </c>
      <c r="K3518">
        <v>121.15</v>
      </c>
      <c r="L3518">
        <v>124.2</v>
      </c>
      <c r="M3518">
        <v>126.81</v>
      </c>
      <c r="N3518">
        <v>129.99</v>
      </c>
      <c r="O3518">
        <v>134.01</v>
      </c>
      <c r="P3518">
        <v>138.28</v>
      </c>
      <c r="Q3518">
        <v>142.46</v>
      </c>
      <c r="R3518">
        <v>146.80000000000001</v>
      </c>
      <c r="S3518">
        <v>151.80000000000001</v>
      </c>
      <c r="T3518">
        <v>157.04</v>
      </c>
      <c r="U3518">
        <v>163</v>
      </c>
      <c r="V3518">
        <v>168.68</v>
      </c>
      <c r="W3518">
        <v>174.64</v>
      </c>
      <c r="X3518">
        <v>180.95</v>
      </c>
      <c r="Y3518">
        <v>190.01</v>
      </c>
      <c r="Z3518">
        <v>199.76</v>
      </c>
      <c r="AA3518">
        <v>209.55</v>
      </c>
      <c r="AB3518">
        <v>220.59</v>
      </c>
      <c r="AC3518">
        <v>229.89</v>
      </c>
      <c r="AD3518">
        <v>237.52</v>
      </c>
      <c r="AE3518">
        <v>244.85</v>
      </c>
      <c r="AF3518">
        <v>252.27</v>
      </c>
      <c r="AG3518">
        <v>258.93</v>
      </c>
      <c r="AH3518">
        <v>263.10000000000002</v>
      </c>
      <c r="AI3518">
        <v>266.48</v>
      </c>
      <c r="AJ3518">
        <v>267.93</v>
      </c>
      <c r="AK3518">
        <v>268.19</v>
      </c>
    </row>
    <row r="3519" spans="1:37" x14ac:dyDescent="0.3">
      <c r="A3519" s="24" t="str">
        <f t="shared" si="86"/>
        <v>SDGbaseTRAv2_UrbAS_BAUv5C_InvValctequ</v>
      </c>
      <c r="B3519" s="58" t="s">
        <v>221</v>
      </c>
      <c r="C3519" s="59" t="s">
        <v>290</v>
      </c>
      <c r="D3519" s="5" t="s">
        <v>186</v>
      </c>
      <c r="E3519" t="s">
        <v>114</v>
      </c>
      <c r="F3519">
        <v>11.68</v>
      </c>
      <c r="G3519">
        <v>11.17</v>
      </c>
      <c r="H3519">
        <v>11.61</v>
      </c>
      <c r="I3519">
        <v>12.05</v>
      </c>
      <c r="J3519">
        <v>12.35</v>
      </c>
      <c r="K3519">
        <v>12.65</v>
      </c>
      <c r="L3519">
        <v>12.98</v>
      </c>
      <c r="M3519">
        <v>13.21</v>
      </c>
      <c r="N3519">
        <v>13.52</v>
      </c>
      <c r="O3519">
        <v>13.76</v>
      </c>
      <c r="P3519">
        <v>14.14</v>
      </c>
      <c r="Q3519">
        <v>14.55</v>
      </c>
      <c r="R3519">
        <v>15.01</v>
      </c>
      <c r="S3519">
        <v>15.53</v>
      </c>
      <c r="T3519">
        <v>16.07</v>
      </c>
      <c r="U3519">
        <v>16.690000000000001</v>
      </c>
      <c r="V3519">
        <v>17.27</v>
      </c>
      <c r="W3519">
        <v>17.89</v>
      </c>
      <c r="X3519">
        <v>18.59</v>
      </c>
      <c r="Y3519">
        <v>19.2</v>
      </c>
      <c r="Z3519">
        <v>19.84</v>
      </c>
      <c r="AA3519">
        <v>20.47</v>
      </c>
      <c r="AB3519">
        <v>21.65</v>
      </c>
      <c r="AC3519">
        <v>22.59</v>
      </c>
      <c r="AD3519">
        <v>23.29</v>
      </c>
      <c r="AE3519">
        <v>23.96</v>
      </c>
      <c r="AF3519">
        <v>24.64</v>
      </c>
      <c r="AG3519">
        <v>25.39</v>
      </c>
      <c r="AH3519">
        <v>26.06</v>
      </c>
      <c r="AI3519">
        <v>26.63</v>
      </c>
      <c r="AJ3519">
        <v>26.88</v>
      </c>
      <c r="AK3519">
        <v>27.01</v>
      </c>
    </row>
    <row r="3520" spans="1:37" x14ac:dyDescent="0.3">
      <c r="A3520" s="24" t="str">
        <f t="shared" ref="A3520:A3583" si="87">_xlfn.CONCAT(C3520,D3520,E3520)</f>
        <v>SDGbaseTRAv2_UrbAS_BAUv5C_InvValcfurn</v>
      </c>
      <c r="B3520" s="58" t="s">
        <v>221</v>
      </c>
      <c r="C3520" s="59" t="s">
        <v>290</v>
      </c>
      <c r="D3520" s="5" t="s">
        <v>186</v>
      </c>
      <c r="E3520" t="s">
        <v>115</v>
      </c>
      <c r="F3520">
        <v>28.64</v>
      </c>
      <c r="G3520">
        <v>27.16</v>
      </c>
      <c r="H3520">
        <v>27.97</v>
      </c>
      <c r="I3520">
        <v>28.68</v>
      </c>
      <c r="J3520">
        <v>29.19</v>
      </c>
      <c r="K3520">
        <v>29.77</v>
      </c>
      <c r="L3520">
        <v>30.49</v>
      </c>
      <c r="M3520">
        <v>31.33</v>
      </c>
      <c r="N3520">
        <v>32.200000000000003</v>
      </c>
      <c r="O3520">
        <v>33.1</v>
      </c>
      <c r="P3520">
        <v>34.119999999999997</v>
      </c>
      <c r="Q3520">
        <v>35.130000000000003</v>
      </c>
      <c r="R3520">
        <v>36.130000000000003</v>
      </c>
      <c r="S3520">
        <v>37.33</v>
      </c>
      <c r="T3520">
        <v>38.590000000000003</v>
      </c>
      <c r="U3520">
        <v>40.06</v>
      </c>
      <c r="V3520">
        <v>41.52</v>
      </c>
      <c r="W3520">
        <v>43</v>
      </c>
      <c r="X3520">
        <v>44.45</v>
      </c>
      <c r="Y3520">
        <v>45.79</v>
      </c>
      <c r="Z3520">
        <v>47.2</v>
      </c>
      <c r="AA3520">
        <v>48.56</v>
      </c>
      <c r="AB3520">
        <v>49.66</v>
      </c>
      <c r="AC3520">
        <v>50.86</v>
      </c>
      <c r="AD3520">
        <v>52.33</v>
      </c>
      <c r="AE3520">
        <v>53.94</v>
      </c>
      <c r="AF3520">
        <v>55.63</v>
      </c>
      <c r="AG3520">
        <v>57.31</v>
      </c>
      <c r="AH3520">
        <v>56.88</v>
      </c>
      <c r="AI3520">
        <v>56.3</v>
      </c>
      <c r="AJ3520">
        <v>56.03</v>
      </c>
      <c r="AK3520">
        <v>55.71</v>
      </c>
    </row>
    <row r="3521" spans="1:37" x14ac:dyDescent="0.3">
      <c r="A3521" s="24" t="str">
        <f t="shared" si="87"/>
        <v>SDGbaseTRAv2_UrbAS_BAUv5C_InvValcoman</v>
      </c>
      <c r="B3521" s="58" t="s">
        <v>221</v>
      </c>
      <c r="C3521" s="59" t="s">
        <v>290</v>
      </c>
      <c r="D3521" s="5" t="s">
        <v>186</v>
      </c>
      <c r="E3521" t="s">
        <v>116</v>
      </c>
      <c r="F3521">
        <v>1.75</v>
      </c>
      <c r="G3521">
        <v>1.66</v>
      </c>
      <c r="H3521">
        <v>1.7</v>
      </c>
      <c r="I3521">
        <v>1.73</v>
      </c>
      <c r="J3521">
        <v>1.76</v>
      </c>
      <c r="K3521">
        <v>1.79</v>
      </c>
      <c r="L3521">
        <v>1.83</v>
      </c>
      <c r="M3521">
        <v>1.88</v>
      </c>
      <c r="N3521">
        <v>1.93</v>
      </c>
      <c r="O3521">
        <v>2.02</v>
      </c>
      <c r="P3521">
        <v>2.0699999999999998</v>
      </c>
      <c r="Q3521">
        <v>2.12</v>
      </c>
      <c r="R3521">
        <v>2.16</v>
      </c>
      <c r="S3521">
        <v>2.23</v>
      </c>
      <c r="T3521">
        <v>2.2999999999999998</v>
      </c>
      <c r="U3521">
        <v>2.38</v>
      </c>
      <c r="V3521">
        <v>2.46</v>
      </c>
      <c r="W3521">
        <v>2.5499999999999998</v>
      </c>
      <c r="X3521">
        <v>2.63</v>
      </c>
      <c r="Y3521">
        <v>2.71</v>
      </c>
      <c r="Z3521">
        <v>2.79</v>
      </c>
      <c r="AA3521">
        <v>2.88</v>
      </c>
      <c r="AB3521">
        <v>2.95</v>
      </c>
      <c r="AC3521">
        <v>3.04</v>
      </c>
      <c r="AD3521">
        <v>3.13</v>
      </c>
      <c r="AE3521">
        <v>3.23</v>
      </c>
      <c r="AF3521">
        <v>3.33</v>
      </c>
      <c r="AG3521">
        <v>3.44</v>
      </c>
      <c r="AH3521">
        <v>3.45</v>
      </c>
      <c r="AI3521">
        <v>3.44</v>
      </c>
      <c r="AJ3521">
        <v>3.44</v>
      </c>
      <c r="AK3521">
        <v>3.44</v>
      </c>
    </row>
    <row r="3522" spans="1:37" x14ac:dyDescent="0.3">
      <c r="A3522" s="24" t="str">
        <f t="shared" si="87"/>
        <v>SDGbaseTRAv2_UrbAS_BAUv5C_InvValccons</v>
      </c>
      <c r="B3522" s="58" t="s">
        <v>221</v>
      </c>
      <c r="C3522" s="59" t="s">
        <v>290</v>
      </c>
      <c r="D3522" s="5" t="s">
        <v>186</v>
      </c>
      <c r="E3522" t="s">
        <v>117</v>
      </c>
      <c r="F3522">
        <v>407.96</v>
      </c>
      <c r="G3522">
        <v>394.25</v>
      </c>
      <c r="H3522">
        <v>403.31</v>
      </c>
      <c r="I3522">
        <v>414.44</v>
      </c>
      <c r="J3522">
        <v>425</v>
      </c>
      <c r="K3522">
        <v>430.3</v>
      </c>
      <c r="L3522">
        <v>438.67</v>
      </c>
      <c r="M3522">
        <v>449.43</v>
      </c>
      <c r="N3522">
        <v>460.93</v>
      </c>
      <c r="O3522">
        <v>472.78</v>
      </c>
      <c r="P3522">
        <v>486.63</v>
      </c>
      <c r="Q3522">
        <v>500.65</v>
      </c>
      <c r="R3522">
        <v>514.15</v>
      </c>
      <c r="S3522">
        <v>531.25</v>
      </c>
      <c r="T3522">
        <v>549.27</v>
      </c>
      <c r="U3522">
        <v>569.89</v>
      </c>
      <c r="V3522">
        <v>590.34</v>
      </c>
      <c r="W3522">
        <v>611.29</v>
      </c>
      <c r="X3522">
        <v>632.9</v>
      </c>
      <c r="Y3522">
        <v>651.88</v>
      </c>
      <c r="Z3522">
        <v>672.18</v>
      </c>
      <c r="AA3522">
        <v>691.38</v>
      </c>
      <c r="AB3522">
        <v>706.24</v>
      </c>
      <c r="AC3522">
        <v>723.17</v>
      </c>
      <c r="AD3522">
        <v>744.69</v>
      </c>
      <c r="AE3522">
        <v>768.29</v>
      </c>
      <c r="AF3522">
        <v>792.8</v>
      </c>
      <c r="AG3522">
        <v>817.34</v>
      </c>
      <c r="AH3522">
        <v>814.09</v>
      </c>
      <c r="AI3522">
        <v>808.15</v>
      </c>
      <c r="AJ3522">
        <v>806.07</v>
      </c>
      <c r="AK3522">
        <v>803.09</v>
      </c>
    </row>
    <row r="3523" spans="1:37" x14ac:dyDescent="0.3">
      <c r="A3523" s="24" t="str">
        <f t="shared" si="87"/>
        <v>SDGbaseTRAv2_UrbAS_BAUv5C_InvValcbsrv</v>
      </c>
      <c r="B3523" s="58" t="s">
        <v>221</v>
      </c>
      <c r="C3523" s="59" t="s">
        <v>290</v>
      </c>
      <c r="D3523" s="5" t="s">
        <v>186</v>
      </c>
      <c r="E3523" t="s">
        <v>118</v>
      </c>
      <c r="F3523">
        <v>64.14</v>
      </c>
      <c r="G3523">
        <v>56.74</v>
      </c>
      <c r="H3523">
        <v>58.82</v>
      </c>
      <c r="I3523">
        <v>60.47</v>
      </c>
      <c r="J3523">
        <v>61.67</v>
      </c>
      <c r="K3523">
        <v>63.06</v>
      </c>
      <c r="L3523">
        <v>64.650000000000006</v>
      </c>
      <c r="M3523">
        <v>66.45</v>
      </c>
      <c r="N3523">
        <v>68.31</v>
      </c>
      <c r="O3523">
        <v>70.39</v>
      </c>
      <c r="P3523">
        <v>72.599999999999994</v>
      </c>
      <c r="Q3523">
        <v>74.75</v>
      </c>
      <c r="R3523">
        <v>76.930000000000007</v>
      </c>
      <c r="S3523">
        <v>79.540000000000006</v>
      </c>
      <c r="T3523">
        <v>82.27</v>
      </c>
      <c r="U3523">
        <v>85.36</v>
      </c>
      <c r="V3523">
        <v>88.65</v>
      </c>
      <c r="W3523">
        <v>91.88</v>
      </c>
      <c r="X3523">
        <v>94.83</v>
      </c>
      <c r="Y3523">
        <v>97.72</v>
      </c>
      <c r="Z3523">
        <v>100.75</v>
      </c>
      <c r="AA3523">
        <v>103.65</v>
      </c>
      <c r="AB3523">
        <v>105.96</v>
      </c>
      <c r="AC3523">
        <v>108.48</v>
      </c>
      <c r="AD3523">
        <v>111.63</v>
      </c>
      <c r="AE3523">
        <v>115.1</v>
      </c>
      <c r="AF3523">
        <v>118.74</v>
      </c>
      <c r="AG3523">
        <v>122.22</v>
      </c>
      <c r="AH3523">
        <v>121.74</v>
      </c>
      <c r="AI3523">
        <v>120.68</v>
      </c>
      <c r="AJ3523">
        <v>120.05</v>
      </c>
      <c r="AK3523">
        <v>119.21</v>
      </c>
    </row>
    <row r="3524" spans="1:37" x14ac:dyDescent="0.3">
      <c r="A3524" s="24" t="str">
        <f t="shared" si="87"/>
        <v>SDGbaseTRAv2_UrbAS_BAUv5C_InvValcimpt</v>
      </c>
      <c r="B3524" s="58" t="s">
        <v>221</v>
      </c>
      <c r="C3524" s="59" t="s">
        <v>290</v>
      </c>
      <c r="D3524" s="5" t="s">
        <v>186</v>
      </c>
      <c r="E3524" t="s">
        <v>119</v>
      </c>
      <c r="F3524">
        <v>2.86</v>
      </c>
      <c r="G3524">
        <v>2.92</v>
      </c>
      <c r="H3524">
        <v>2.95</v>
      </c>
      <c r="I3524">
        <v>2.94</v>
      </c>
      <c r="J3524">
        <v>2.94</v>
      </c>
      <c r="K3524">
        <v>2.95</v>
      </c>
      <c r="L3524">
        <v>2.96</v>
      </c>
      <c r="M3524">
        <v>2.97</v>
      </c>
      <c r="N3524">
        <v>2.98</v>
      </c>
      <c r="O3524">
        <v>3.07</v>
      </c>
      <c r="P3524">
        <v>3.09</v>
      </c>
      <c r="Q3524">
        <v>3.1</v>
      </c>
      <c r="R3524">
        <v>3.1</v>
      </c>
      <c r="S3524">
        <v>3.1</v>
      </c>
      <c r="T3524">
        <v>3.11</v>
      </c>
      <c r="U3524">
        <v>3.12</v>
      </c>
      <c r="V3524">
        <v>3.12</v>
      </c>
      <c r="W3524">
        <v>3.12</v>
      </c>
      <c r="X3524">
        <v>3.13</v>
      </c>
      <c r="Y3524">
        <v>3.13</v>
      </c>
      <c r="Z3524">
        <v>3.12</v>
      </c>
      <c r="AA3524">
        <v>3.13</v>
      </c>
      <c r="AB3524">
        <v>3.14</v>
      </c>
      <c r="AC3524">
        <v>3.15</v>
      </c>
      <c r="AD3524">
        <v>3.15</v>
      </c>
      <c r="AE3524">
        <v>3.15</v>
      </c>
      <c r="AF3524">
        <v>3.15</v>
      </c>
      <c r="AG3524">
        <v>3.15</v>
      </c>
      <c r="AH3524">
        <v>3.14</v>
      </c>
      <c r="AI3524">
        <v>3.11</v>
      </c>
      <c r="AJ3524">
        <v>3.09</v>
      </c>
      <c r="AK3524">
        <v>3.07</v>
      </c>
    </row>
    <row r="3525" spans="1:37" x14ac:dyDescent="0.3">
      <c r="A3525" s="24" t="str">
        <f t="shared" si="87"/>
        <v>SDGbaseTRAv2_UrbAS_BAUv5C_InvValtotal</v>
      </c>
      <c r="B3525" s="58" t="s">
        <v>221</v>
      </c>
      <c r="C3525" s="59" t="s">
        <v>290</v>
      </c>
      <c r="D3525" s="5" t="s">
        <v>186</v>
      </c>
      <c r="E3525" t="s">
        <v>1</v>
      </c>
      <c r="F3525">
        <v>906.02</v>
      </c>
      <c r="G3525">
        <v>857.83</v>
      </c>
      <c r="H3525">
        <v>885.7</v>
      </c>
      <c r="I3525">
        <v>911.66</v>
      </c>
      <c r="J3525">
        <v>933.08</v>
      </c>
      <c r="K3525">
        <v>950.16</v>
      </c>
      <c r="L3525">
        <v>971.63</v>
      </c>
      <c r="M3525">
        <v>995.06</v>
      </c>
      <c r="N3525">
        <v>1020.94</v>
      </c>
      <c r="O3525">
        <v>1051.93</v>
      </c>
      <c r="P3525">
        <v>1084.24</v>
      </c>
      <c r="Q3525">
        <v>1115.93</v>
      </c>
      <c r="R3525">
        <v>1147.52</v>
      </c>
      <c r="S3525">
        <v>1185.8900000000001</v>
      </c>
      <c r="T3525">
        <v>1226.3</v>
      </c>
      <c r="U3525">
        <v>1272.51</v>
      </c>
      <c r="V3525">
        <v>1317.35</v>
      </c>
      <c r="W3525">
        <v>1364.03</v>
      </c>
      <c r="X3525">
        <v>1412.97</v>
      </c>
      <c r="Y3525">
        <v>1459.04</v>
      </c>
      <c r="Z3525">
        <v>1507.84</v>
      </c>
      <c r="AA3525">
        <v>1555.45</v>
      </c>
      <c r="AB3525">
        <v>1606.76</v>
      </c>
      <c r="AC3525">
        <v>1655.35</v>
      </c>
      <c r="AD3525">
        <v>1705.35</v>
      </c>
      <c r="AE3525">
        <v>1757.6</v>
      </c>
      <c r="AF3525">
        <v>1811.57</v>
      </c>
      <c r="AG3525">
        <v>1864.86</v>
      </c>
      <c r="AH3525">
        <v>1872.05</v>
      </c>
      <c r="AI3525">
        <v>1871.39</v>
      </c>
      <c r="AJ3525">
        <v>1870.57</v>
      </c>
      <c r="AK3525">
        <v>1865.66</v>
      </c>
    </row>
    <row r="3526" spans="1:37" x14ac:dyDescent="0.3">
      <c r="A3526" s="24" t="str">
        <f t="shared" si="87"/>
        <v>SDGbaseTRAv2_UrbAS_BAUv5IADJXtotal</v>
      </c>
      <c r="B3526" s="58" t="s">
        <v>221</v>
      </c>
      <c r="C3526" s="59" t="s">
        <v>290</v>
      </c>
      <c r="D3526" s="5" t="s">
        <v>187</v>
      </c>
      <c r="E3526" t="s">
        <v>1</v>
      </c>
      <c r="F3526">
        <v>1</v>
      </c>
      <c r="G3526">
        <v>0.91</v>
      </c>
      <c r="H3526">
        <v>0.94</v>
      </c>
      <c r="I3526">
        <v>0.96</v>
      </c>
      <c r="J3526">
        <v>0.98</v>
      </c>
      <c r="K3526">
        <v>1</v>
      </c>
      <c r="L3526">
        <v>1.02</v>
      </c>
      <c r="M3526">
        <v>1.05</v>
      </c>
      <c r="N3526">
        <v>1.08</v>
      </c>
      <c r="O3526">
        <v>1.1200000000000001</v>
      </c>
      <c r="P3526">
        <v>1.1499999999999999</v>
      </c>
      <c r="Q3526">
        <v>1.18</v>
      </c>
      <c r="R3526">
        <v>1.21</v>
      </c>
      <c r="S3526">
        <v>1.25</v>
      </c>
      <c r="T3526">
        <v>1.29</v>
      </c>
      <c r="U3526">
        <v>1.34</v>
      </c>
      <c r="V3526">
        <v>1.39</v>
      </c>
      <c r="W3526">
        <v>1.44</v>
      </c>
      <c r="X3526">
        <v>1.48</v>
      </c>
      <c r="Y3526">
        <v>1.53</v>
      </c>
      <c r="Z3526">
        <v>1.58</v>
      </c>
      <c r="AA3526">
        <v>1.62</v>
      </c>
      <c r="AB3526">
        <v>1.67</v>
      </c>
      <c r="AC3526">
        <v>1.71</v>
      </c>
      <c r="AD3526">
        <v>1.76</v>
      </c>
      <c r="AE3526">
        <v>1.81</v>
      </c>
      <c r="AF3526">
        <v>1.87</v>
      </c>
      <c r="AG3526">
        <v>1.92</v>
      </c>
      <c r="AH3526">
        <v>1.91</v>
      </c>
      <c r="AI3526">
        <v>1.9</v>
      </c>
      <c r="AJ3526">
        <v>1.89</v>
      </c>
      <c r="AK3526">
        <v>1.88</v>
      </c>
    </row>
    <row r="3527" spans="1:37" x14ac:dyDescent="0.3">
      <c r="A3527" s="24" t="str">
        <f t="shared" si="87"/>
        <v>SDGbaseTRAv2_UrbAS_BAUv5C_QINV_IADJtotal</v>
      </c>
      <c r="B3527" s="58" t="s">
        <v>221</v>
      </c>
      <c r="C3527" s="59" t="s">
        <v>290</v>
      </c>
      <c r="D3527" s="5" t="s">
        <v>188</v>
      </c>
      <c r="E3527" t="s">
        <v>1</v>
      </c>
      <c r="F3527">
        <v>906.02</v>
      </c>
      <c r="G3527">
        <v>944.54</v>
      </c>
      <c r="H3527">
        <v>946.37</v>
      </c>
      <c r="I3527">
        <v>950.21</v>
      </c>
      <c r="J3527">
        <v>954.76</v>
      </c>
      <c r="K3527">
        <v>952.39</v>
      </c>
      <c r="L3527">
        <v>950.47</v>
      </c>
      <c r="M3527">
        <v>947.5</v>
      </c>
      <c r="N3527">
        <v>945.68</v>
      </c>
      <c r="O3527">
        <v>942.21</v>
      </c>
      <c r="P3527">
        <v>942.54</v>
      </c>
      <c r="Q3527">
        <v>943.69</v>
      </c>
      <c r="R3527">
        <v>944.82</v>
      </c>
      <c r="S3527">
        <v>946.22</v>
      </c>
      <c r="T3527">
        <v>947.43</v>
      </c>
      <c r="U3527">
        <v>948.32</v>
      </c>
      <c r="V3527">
        <v>946.96</v>
      </c>
      <c r="W3527">
        <v>947.43</v>
      </c>
      <c r="X3527">
        <v>951.9</v>
      </c>
      <c r="Y3527">
        <v>953.69</v>
      </c>
      <c r="Z3527">
        <v>955.48</v>
      </c>
      <c r="AA3527">
        <v>957.27</v>
      </c>
      <c r="AB3527">
        <v>964.56</v>
      </c>
      <c r="AC3527">
        <v>969.55</v>
      </c>
      <c r="AD3527">
        <v>971.01</v>
      </c>
      <c r="AE3527">
        <v>971.4</v>
      </c>
      <c r="AF3527">
        <v>971.22</v>
      </c>
      <c r="AG3527">
        <v>971.22</v>
      </c>
      <c r="AH3527">
        <v>978.53</v>
      </c>
      <c r="AI3527">
        <v>985.46</v>
      </c>
      <c r="AJ3527">
        <v>989.02</v>
      </c>
      <c r="AK3527">
        <v>992.25</v>
      </c>
    </row>
    <row r="3528" spans="1:37" x14ac:dyDescent="0.3">
      <c r="A3528" s="24" t="str">
        <f t="shared" si="87"/>
        <v>SDGbaseTRAv2_UrbAS_BAUv5trnsfrx_govent-n</v>
      </c>
      <c r="B3528" s="58" t="s">
        <v>221</v>
      </c>
      <c r="C3528" s="59" t="s">
        <v>290</v>
      </c>
      <c r="D3528" s="5" t="s">
        <v>193</v>
      </c>
      <c r="E3528" t="s">
        <v>82</v>
      </c>
      <c r="F3528">
        <v>182.31</v>
      </c>
      <c r="G3528">
        <v>182.31</v>
      </c>
      <c r="H3528">
        <v>182.31</v>
      </c>
      <c r="I3528">
        <v>182.31</v>
      </c>
      <c r="J3528">
        <v>182.31</v>
      </c>
      <c r="K3528">
        <v>182.31</v>
      </c>
      <c r="L3528">
        <v>182.31</v>
      </c>
      <c r="M3528">
        <v>182.31</v>
      </c>
      <c r="N3528">
        <v>182.31</v>
      </c>
      <c r="O3528">
        <v>182.31</v>
      </c>
      <c r="P3528">
        <v>182.31</v>
      </c>
      <c r="Q3528">
        <v>182.31</v>
      </c>
      <c r="R3528">
        <v>182.31</v>
      </c>
      <c r="S3528">
        <v>182.31</v>
      </c>
      <c r="T3528">
        <v>182.31</v>
      </c>
      <c r="U3528">
        <v>182.31</v>
      </c>
      <c r="V3528">
        <v>182.31</v>
      </c>
      <c r="W3528">
        <v>182.31</v>
      </c>
      <c r="X3528">
        <v>182.31</v>
      </c>
      <c r="Y3528">
        <v>182.31</v>
      </c>
      <c r="Z3528">
        <v>182.31</v>
      </c>
      <c r="AA3528">
        <v>182.31</v>
      </c>
      <c r="AB3528">
        <v>182.31</v>
      </c>
      <c r="AC3528">
        <v>182.31</v>
      </c>
      <c r="AD3528">
        <v>182.31</v>
      </c>
      <c r="AE3528">
        <v>182.31</v>
      </c>
      <c r="AF3528">
        <v>182.31</v>
      </c>
      <c r="AG3528">
        <v>182.31</v>
      </c>
      <c r="AH3528">
        <v>182.31</v>
      </c>
      <c r="AI3528">
        <v>182.31</v>
      </c>
      <c r="AJ3528">
        <v>182.31</v>
      </c>
      <c r="AK3528">
        <v>182.31</v>
      </c>
    </row>
    <row r="3529" spans="1:37" x14ac:dyDescent="0.3">
      <c r="A3529" s="24" t="str">
        <f t="shared" si="87"/>
        <v>SDGbaseTRAv2_UrbAS_BAUv5trnsfrx_govhhd-0</v>
      </c>
      <c r="B3529" s="58" t="s">
        <v>221</v>
      </c>
      <c r="C3529" s="59" t="s">
        <v>290</v>
      </c>
      <c r="D3529" s="5" t="s">
        <v>193</v>
      </c>
      <c r="E3529" t="s">
        <v>84</v>
      </c>
      <c r="F3529">
        <v>42.27</v>
      </c>
      <c r="G3529">
        <v>42.27</v>
      </c>
      <c r="H3529">
        <v>40.130000000000003</v>
      </c>
      <c r="I3529">
        <v>41.62</v>
      </c>
      <c r="J3529">
        <v>42.78</v>
      </c>
      <c r="K3529">
        <v>43.8</v>
      </c>
      <c r="L3529">
        <v>44.98</v>
      </c>
      <c r="M3529">
        <v>46.31</v>
      </c>
      <c r="N3529">
        <v>47.67</v>
      </c>
      <c r="O3529">
        <v>49.16</v>
      </c>
      <c r="P3529">
        <v>50.86</v>
      </c>
      <c r="Q3529">
        <v>52.67</v>
      </c>
      <c r="R3529">
        <v>54.47</v>
      </c>
      <c r="S3529">
        <v>56.58</v>
      </c>
      <c r="T3529">
        <v>58.75</v>
      </c>
      <c r="U3529">
        <v>61.03</v>
      </c>
      <c r="V3529">
        <v>63.62</v>
      </c>
      <c r="W3529">
        <v>66.16</v>
      </c>
      <c r="X3529">
        <v>68.819999999999993</v>
      </c>
      <c r="Y3529">
        <v>71.61</v>
      </c>
      <c r="Z3529">
        <v>74.28</v>
      </c>
      <c r="AA3529">
        <v>77.11</v>
      </c>
      <c r="AB3529">
        <v>79.900000000000006</v>
      </c>
      <c r="AC3529">
        <v>83</v>
      </c>
      <c r="AD3529">
        <v>85.95</v>
      </c>
      <c r="AE3529">
        <v>88.95</v>
      </c>
      <c r="AF3529">
        <v>92.08</v>
      </c>
      <c r="AG3529">
        <v>95.33</v>
      </c>
      <c r="AH3529">
        <v>98.59</v>
      </c>
      <c r="AI3529">
        <v>99.57</v>
      </c>
      <c r="AJ3529">
        <v>100.16</v>
      </c>
      <c r="AK3529">
        <v>100.69</v>
      </c>
    </row>
    <row r="3530" spans="1:37" x14ac:dyDescent="0.3">
      <c r="A3530" s="24" t="str">
        <f t="shared" si="87"/>
        <v>SDGbaseTRAv2_UrbAS_BAUv5trnsfrx_govhhd-1</v>
      </c>
      <c r="B3530" s="58" t="s">
        <v>221</v>
      </c>
      <c r="C3530" s="59" t="s">
        <v>290</v>
      </c>
      <c r="D3530" s="5" t="s">
        <v>193</v>
      </c>
      <c r="E3530" t="s">
        <v>85</v>
      </c>
      <c r="F3530">
        <v>53.47</v>
      </c>
      <c r="G3530">
        <v>53.47</v>
      </c>
      <c r="H3530">
        <v>50.76</v>
      </c>
      <c r="I3530">
        <v>52.65</v>
      </c>
      <c r="J3530">
        <v>54.12</v>
      </c>
      <c r="K3530">
        <v>55.41</v>
      </c>
      <c r="L3530">
        <v>56.9</v>
      </c>
      <c r="M3530">
        <v>58.58</v>
      </c>
      <c r="N3530">
        <v>60.3</v>
      </c>
      <c r="O3530">
        <v>62.18</v>
      </c>
      <c r="P3530">
        <v>64.34</v>
      </c>
      <c r="Q3530">
        <v>66.63</v>
      </c>
      <c r="R3530">
        <v>68.91</v>
      </c>
      <c r="S3530">
        <v>71.58</v>
      </c>
      <c r="T3530">
        <v>74.31</v>
      </c>
      <c r="U3530">
        <v>77.2</v>
      </c>
      <c r="V3530">
        <v>80.47</v>
      </c>
      <c r="W3530">
        <v>83.69</v>
      </c>
      <c r="X3530">
        <v>87.05</v>
      </c>
      <c r="Y3530">
        <v>90.58</v>
      </c>
      <c r="Z3530">
        <v>93.96</v>
      </c>
      <c r="AA3530">
        <v>97.54</v>
      </c>
      <c r="AB3530">
        <v>101.07</v>
      </c>
      <c r="AC3530">
        <v>104.99</v>
      </c>
      <c r="AD3530">
        <v>108.72</v>
      </c>
      <c r="AE3530">
        <v>112.52</v>
      </c>
      <c r="AF3530">
        <v>116.47</v>
      </c>
      <c r="AG3530">
        <v>120.59</v>
      </c>
      <c r="AH3530">
        <v>124.71</v>
      </c>
      <c r="AI3530">
        <v>125.95</v>
      </c>
      <c r="AJ3530">
        <v>126.7</v>
      </c>
      <c r="AK3530">
        <v>127.37</v>
      </c>
    </row>
    <row r="3531" spans="1:37" x14ac:dyDescent="0.3">
      <c r="A3531" s="24" t="str">
        <f t="shared" si="87"/>
        <v>SDGbaseTRAv2_UrbAS_BAUv5trnsfrx_govhhd-2</v>
      </c>
      <c r="B3531" s="58" t="s">
        <v>221</v>
      </c>
      <c r="C3531" s="59" t="s">
        <v>290</v>
      </c>
      <c r="D3531" s="5" t="s">
        <v>193</v>
      </c>
      <c r="E3531" t="s">
        <v>86</v>
      </c>
      <c r="F3531">
        <v>58.1</v>
      </c>
      <c r="G3531">
        <v>58.1</v>
      </c>
      <c r="H3531">
        <v>55.15</v>
      </c>
      <c r="I3531">
        <v>57.2</v>
      </c>
      <c r="J3531">
        <v>58.8</v>
      </c>
      <c r="K3531">
        <v>60.2</v>
      </c>
      <c r="L3531">
        <v>61.82</v>
      </c>
      <c r="M3531">
        <v>63.64</v>
      </c>
      <c r="N3531">
        <v>65.52</v>
      </c>
      <c r="O3531">
        <v>67.56</v>
      </c>
      <c r="P3531">
        <v>69.900000000000006</v>
      </c>
      <c r="Q3531">
        <v>72.39</v>
      </c>
      <c r="R3531">
        <v>74.86</v>
      </c>
      <c r="S3531">
        <v>77.77</v>
      </c>
      <c r="T3531">
        <v>80.739999999999995</v>
      </c>
      <c r="U3531">
        <v>83.88</v>
      </c>
      <c r="V3531">
        <v>87.43</v>
      </c>
      <c r="W3531">
        <v>90.93</v>
      </c>
      <c r="X3531">
        <v>94.58</v>
      </c>
      <c r="Y3531">
        <v>98.41</v>
      </c>
      <c r="Z3531">
        <v>102.08</v>
      </c>
      <c r="AA3531">
        <v>105.97</v>
      </c>
      <c r="AB3531">
        <v>109.81</v>
      </c>
      <c r="AC3531">
        <v>114.07</v>
      </c>
      <c r="AD3531">
        <v>118.12</v>
      </c>
      <c r="AE3531">
        <v>122.25</v>
      </c>
      <c r="AF3531">
        <v>126.55</v>
      </c>
      <c r="AG3531">
        <v>131.01</v>
      </c>
      <c r="AH3531">
        <v>135.49</v>
      </c>
      <c r="AI3531">
        <v>136.85</v>
      </c>
      <c r="AJ3531">
        <v>137.66</v>
      </c>
      <c r="AK3531">
        <v>138.38999999999999</v>
      </c>
    </row>
    <row r="3532" spans="1:37" x14ac:dyDescent="0.3">
      <c r="A3532" s="24" t="str">
        <f t="shared" si="87"/>
        <v>SDGbaseTRAv2_UrbAS_BAUv5trnsfrx_govhhd-3</v>
      </c>
      <c r="B3532" s="58" t="s">
        <v>221</v>
      </c>
      <c r="C3532" s="59" t="s">
        <v>290</v>
      </c>
      <c r="D3532" s="5" t="s">
        <v>193</v>
      </c>
      <c r="E3532" t="s">
        <v>87</v>
      </c>
      <c r="F3532">
        <v>61.81</v>
      </c>
      <c r="G3532">
        <v>61.81</v>
      </c>
      <c r="H3532">
        <v>58.67</v>
      </c>
      <c r="I3532">
        <v>60.85</v>
      </c>
      <c r="J3532">
        <v>62.55</v>
      </c>
      <c r="K3532">
        <v>64.040000000000006</v>
      </c>
      <c r="L3532">
        <v>65.77</v>
      </c>
      <c r="M3532">
        <v>67.709999999999994</v>
      </c>
      <c r="N3532">
        <v>69.7</v>
      </c>
      <c r="O3532">
        <v>71.87</v>
      </c>
      <c r="P3532">
        <v>74.37</v>
      </c>
      <c r="Q3532">
        <v>77.010000000000005</v>
      </c>
      <c r="R3532">
        <v>79.650000000000006</v>
      </c>
      <c r="S3532">
        <v>82.73</v>
      </c>
      <c r="T3532">
        <v>85.9</v>
      </c>
      <c r="U3532">
        <v>89.23</v>
      </c>
      <c r="V3532">
        <v>93.01</v>
      </c>
      <c r="W3532">
        <v>96.74</v>
      </c>
      <c r="X3532">
        <v>100.62</v>
      </c>
      <c r="Y3532">
        <v>104.7</v>
      </c>
      <c r="Z3532">
        <v>108.6</v>
      </c>
      <c r="AA3532">
        <v>112.74</v>
      </c>
      <c r="AB3532">
        <v>116.82</v>
      </c>
      <c r="AC3532">
        <v>121.36</v>
      </c>
      <c r="AD3532">
        <v>125.67</v>
      </c>
      <c r="AE3532">
        <v>130.06</v>
      </c>
      <c r="AF3532">
        <v>134.63</v>
      </c>
      <c r="AG3532">
        <v>139.38</v>
      </c>
      <c r="AH3532">
        <v>144.13999999999999</v>
      </c>
      <c r="AI3532">
        <v>145.59</v>
      </c>
      <c r="AJ3532">
        <v>146.44999999999999</v>
      </c>
      <c r="AK3532">
        <v>147.22999999999999</v>
      </c>
    </row>
    <row r="3533" spans="1:37" x14ac:dyDescent="0.3">
      <c r="A3533" s="24" t="str">
        <f t="shared" si="87"/>
        <v>SDGbaseTRAv2_UrbAS_BAUv5trnsfrx_govhhd-4</v>
      </c>
      <c r="B3533" s="58" t="s">
        <v>221</v>
      </c>
      <c r="C3533" s="59" t="s">
        <v>290</v>
      </c>
      <c r="D3533" s="5" t="s">
        <v>193</v>
      </c>
      <c r="E3533" t="s">
        <v>88</v>
      </c>
      <c r="F3533">
        <v>54.28</v>
      </c>
      <c r="G3533">
        <v>54.28</v>
      </c>
      <c r="H3533">
        <v>51.52</v>
      </c>
      <c r="I3533">
        <v>53.44</v>
      </c>
      <c r="J3533">
        <v>54.93</v>
      </c>
      <c r="K3533">
        <v>56.24</v>
      </c>
      <c r="L3533">
        <v>57.76</v>
      </c>
      <c r="M3533">
        <v>59.46</v>
      </c>
      <c r="N3533">
        <v>61.21</v>
      </c>
      <c r="O3533">
        <v>63.11</v>
      </c>
      <c r="P3533">
        <v>65.3</v>
      </c>
      <c r="Q3533">
        <v>67.63</v>
      </c>
      <c r="R3533">
        <v>69.94</v>
      </c>
      <c r="S3533">
        <v>72.650000000000006</v>
      </c>
      <c r="T3533">
        <v>75.430000000000007</v>
      </c>
      <c r="U3533">
        <v>78.36</v>
      </c>
      <c r="V3533">
        <v>81.680000000000007</v>
      </c>
      <c r="W3533">
        <v>84.95</v>
      </c>
      <c r="X3533">
        <v>88.36</v>
      </c>
      <c r="Y3533">
        <v>91.94</v>
      </c>
      <c r="Z3533">
        <v>95.37</v>
      </c>
      <c r="AA3533">
        <v>99</v>
      </c>
      <c r="AB3533">
        <v>102.59</v>
      </c>
      <c r="AC3533">
        <v>106.57</v>
      </c>
      <c r="AD3533">
        <v>110.36</v>
      </c>
      <c r="AE3533">
        <v>114.21</v>
      </c>
      <c r="AF3533">
        <v>118.22</v>
      </c>
      <c r="AG3533">
        <v>122.4</v>
      </c>
      <c r="AH3533">
        <v>126.58</v>
      </c>
      <c r="AI3533">
        <v>127.85</v>
      </c>
      <c r="AJ3533">
        <v>128.61000000000001</v>
      </c>
      <c r="AK3533">
        <v>129.29</v>
      </c>
    </row>
    <row r="3534" spans="1:37" x14ac:dyDescent="0.3">
      <c r="A3534" s="24" t="str">
        <f t="shared" si="87"/>
        <v>SDGbaseTRAv2_UrbAS_BAUv5trnsfrx_govhhd-5</v>
      </c>
      <c r="B3534" s="58" t="s">
        <v>221</v>
      </c>
      <c r="C3534" s="59" t="s">
        <v>290</v>
      </c>
      <c r="D3534" s="5" t="s">
        <v>193</v>
      </c>
      <c r="E3534" t="s">
        <v>89</v>
      </c>
      <c r="F3534">
        <v>51.45</v>
      </c>
      <c r="G3534">
        <v>51.45</v>
      </c>
      <c r="H3534">
        <v>48.84</v>
      </c>
      <c r="I3534">
        <v>50.65</v>
      </c>
      <c r="J3534">
        <v>52.07</v>
      </c>
      <c r="K3534">
        <v>53.31</v>
      </c>
      <c r="L3534">
        <v>54.75</v>
      </c>
      <c r="M3534">
        <v>56.36</v>
      </c>
      <c r="N3534">
        <v>58.02</v>
      </c>
      <c r="O3534">
        <v>59.82</v>
      </c>
      <c r="P3534">
        <v>61.9</v>
      </c>
      <c r="Q3534">
        <v>64.099999999999994</v>
      </c>
      <c r="R3534">
        <v>66.3</v>
      </c>
      <c r="S3534">
        <v>68.87</v>
      </c>
      <c r="T3534">
        <v>71.5</v>
      </c>
      <c r="U3534">
        <v>74.28</v>
      </c>
      <c r="V3534">
        <v>77.42</v>
      </c>
      <c r="W3534">
        <v>80.52</v>
      </c>
      <c r="X3534">
        <v>83.76</v>
      </c>
      <c r="Y3534">
        <v>87.15</v>
      </c>
      <c r="Z3534">
        <v>90.4</v>
      </c>
      <c r="AA3534">
        <v>93.84</v>
      </c>
      <c r="AB3534">
        <v>97.24</v>
      </c>
      <c r="AC3534">
        <v>101.02</v>
      </c>
      <c r="AD3534">
        <v>104.6</v>
      </c>
      <c r="AE3534">
        <v>108.26</v>
      </c>
      <c r="AF3534">
        <v>112.06</v>
      </c>
      <c r="AG3534">
        <v>116.02</v>
      </c>
      <c r="AH3534">
        <v>119.98</v>
      </c>
      <c r="AI3534">
        <v>121.18</v>
      </c>
      <c r="AJ3534">
        <v>121.9</v>
      </c>
      <c r="AK3534">
        <v>122.55</v>
      </c>
    </row>
    <row r="3535" spans="1:37" x14ac:dyDescent="0.3">
      <c r="A3535" s="24" t="str">
        <f t="shared" si="87"/>
        <v>SDGbaseTRAv2_UrbAS_BAUv5trnsfrx_govhhd-6</v>
      </c>
      <c r="B3535" s="58" t="s">
        <v>221</v>
      </c>
      <c r="C3535" s="59" t="s">
        <v>290</v>
      </c>
      <c r="D3535" s="5" t="s">
        <v>193</v>
      </c>
      <c r="E3535" t="s">
        <v>90</v>
      </c>
      <c r="F3535">
        <v>33.299999999999997</v>
      </c>
      <c r="G3535">
        <v>33.299999999999997</v>
      </c>
      <c r="H3535">
        <v>31.61</v>
      </c>
      <c r="I3535">
        <v>32.79</v>
      </c>
      <c r="J3535">
        <v>33.71</v>
      </c>
      <c r="K3535">
        <v>34.51</v>
      </c>
      <c r="L3535">
        <v>35.44</v>
      </c>
      <c r="M3535">
        <v>36.479999999999997</v>
      </c>
      <c r="N3535">
        <v>37.56</v>
      </c>
      <c r="O3535">
        <v>38.729999999999997</v>
      </c>
      <c r="P3535">
        <v>40.07</v>
      </c>
      <c r="Q3535">
        <v>41.5</v>
      </c>
      <c r="R3535">
        <v>42.92</v>
      </c>
      <c r="S3535">
        <v>44.58</v>
      </c>
      <c r="T3535">
        <v>46.28</v>
      </c>
      <c r="U3535">
        <v>48.08</v>
      </c>
      <c r="V3535">
        <v>50.12</v>
      </c>
      <c r="W3535">
        <v>52.13</v>
      </c>
      <c r="X3535">
        <v>54.22</v>
      </c>
      <c r="Y3535">
        <v>56.41</v>
      </c>
      <c r="Z3535">
        <v>58.52</v>
      </c>
      <c r="AA3535">
        <v>60.75</v>
      </c>
      <c r="AB3535">
        <v>62.95</v>
      </c>
      <c r="AC3535">
        <v>65.39</v>
      </c>
      <c r="AD3535">
        <v>67.709999999999994</v>
      </c>
      <c r="AE3535">
        <v>70.08</v>
      </c>
      <c r="AF3535">
        <v>72.540000000000006</v>
      </c>
      <c r="AG3535">
        <v>75.099999999999994</v>
      </c>
      <c r="AH3535">
        <v>77.67</v>
      </c>
      <c r="AI3535">
        <v>78.45</v>
      </c>
      <c r="AJ3535">
        <v>78.91</v>
      </c>
      <c r="AK3535">
        <v>79.33</v>
      </c>
    </row>
    <row r="3536" spans="1:37" x14ac:dyDescent="0.3">
      <c r="A3536" s="24" t="str">
        <f t="shared" si="87"/>
        <v>SDGbaseTRAv2_UrbAS_BAUv5trnsfrx_govhhd-7</v>
      </c>
      <c r="B3536" s="58" t="s">
        <v>221</v>
      </c>
      <c r="C3536" s="59" t="s">
        <v>290</v>
      </c>
      <c r="D3536" s="5" t="s">
        <v>193</v>
      </c>
      <c r="E3536" t="s">
        <v>91</v>
      </c>
      <c r="F3536">
        <v>17.170000000000002</v>
      </c>
      <c r="G3536">
        <v>17.170000000000002</v>
      </c>
      <c r="H3536">
        <v>16.29</v>
      </c>
      <c r="I3536">
        <v>16.899999999999999</v>
      </c>
      <c r="J3536">
        <v>17.37</v>
      </c>
      <c r="K3536">
        <v>17.79</v>
      </c>
      <c r="L3536">
        <v>18.27</v>
      </c>
      <c r="M3536">
        <v>18.8</v>
      </c>
      <c r="N3536">
        <v>19.36</v>
      </c>
      <c r="O3536">
        <v>19.96</v>
      </c>
      <c r="P3536">
        <v>20.65</v>
      </c>
      <c r="Q3536">
        <v>21.39</v>
      </c>
      <c r="R3536">
        <v>22.12</v>
      </c>
      <c r="S3536">
        <v>22.98</v>
      </c>
      <c r="T3536">
        <v>23.86</v>
      </c>
      <c r="U3536">
        <v>24.78</v>
      </c>
      <c r="V3536">
        <v>25.83</v>
      </c>
      <c r="W3536">
        <v>26.87</v>
      </c>
      <c r="X3536">
        <v>27.95</v>
      </c>
      <c r="Y3536">
        <v>29.08</v>
      </c>
      <c r="Z3536">
        <v>30.16</v>
      </c>
      <c r="AA3536">
        <v>31.31</v>
      </c>
      <c r="AB3536">
        <v>32.450000000000003</v>
      </c>
      <c r="AC3536">
        <v>33.700000000000003</v>
      </c>
      <c r="AD3536">
        <v>34.9</v>
      </c>
      <c r="AE3536">
        <v>36.119999999999997</v>
      </c>
      <c r="AF3536">
        <v>37.39</v>
      </c>
      <c r="AG3536">
        <v>38.71</v>
      </c>
      <c r="AH3536">
        <v>40.03</v>
      </c>
      <c r="AI3536">
        <v>40.43</v>
      </c>
      <c r="AJ3536">
        <v>40.67</v>
      </c>
      <c r="AK3536">
        <v>40.89</v>
      </c>
    </row>
    <row r="3537" spans="1:37" x14ac:dyDescent="0.3">
      <c r="A3537" s="24" t="str">
        <f t="shared" si="87"/>
        <v>SDGbaseTRAv2_UrbAS_BAUv5trnsfrx_govhhd-8</v>
      </c>
      <c r="B3537" s="58" t="s">
        <v>221</v>
      </c>
      <c r="C3537" s="59" t="s">
        <v>290</v>
      </c>
      <c r="D3537" s="5" t="s">
        <v>193</v>
      </c>
      <c r="E3537" t="s">
        <v>92</v>
      </c>
      <c r="F3537">
        <v>-31.54</v>
      </c>
      <c r="G3537">
        <v>-31.54</v>
      </c>
      <c r="H3537">
        <v>-29.94</v>
      </c>
      <c r="I3537">
        <v>-31.05</v>
      </c>
      <c r="J3537">
        <v>-31.92</v>
      </c>
      <c r="K3537">
        <v>-32.68</v>
      </c>
      <c r="L3537">
        <v>-33.56</v>
      </c>
      <c r="M3537">
        <v>-34.549999999999997</v>
      </c>
      <c r="N3537">
        <v>-35.57</v>
      </c>
      <c r="O3537">
        <v>-36.67</v>
      </c>
      <c r="P3537">
        <v>-37.950000000000003</v>
      </c>
      <c r="Q3537">
        <v>-39.299999999999997</v>
      </c>
      <c r="R3537">
        <v>-40.64</v>
      </c>
      <c r="S3537">
        <v>-42.22</v>
      </c>
      <c r="T3537">
        <v>-43.83</v>
      </c>
      <c r="U3537">
        <v>-45.53</v>
      </c>
      <c r="V3537">
        <v>-47.46</v>
      </c>
      <c r="W3537">
        <v>-49.36</v>
      </c>
      <c r="X3537">
        <v>-51.35</v>
      </c>
      <c r="Y3537">
        <v>-53.42</v>
      </c>
      <c r="Z3537">
        <v>-55.42</v>
      </c>
      <c r="AA3537">
        <v>-57.53</v>
      </c>
      <c r="AB3537">
        <v>-59.61</v>
      </c>
      <c r="AC3537">
        <v>-61.93</v>
      </c>
      <c r="AD3537">
        <v>-64.13</v>
      </c>
      <c r="AE3537">
        <v>-66.37</v>
      </c>
      <c r="AF3537">
        <v>-68.7</v>
      </c>
      <c r="AG3537">
        <v>-71.12</v>
      </c>
      <c r="AH3537">
        <v>-73.55</v>
      </c>
      <c r="AI3537">
        <v>-74.290000000000006</v>
      </c>
      <c r="AJ3537">
        <v>-74.73</v>
      </c>
      <c r="AK3537">
        <v>-75.13</v>
      </c>
    </row>
    <row r="3538" spans="1:37" x14ac:dyDescent="0.3">
      <c r="A3538" s="24" t="str">
        <f t="shared" si="87"/>
        <v>SDGbaseTRAv2_UrbAS_BAUv5trnsfrx_govhhd-9</v>
      </c>
      <c r="B3538" s="58" t="s">
        <v>221</v>
      </c>
      <c r="C3538" s="59" t="s">
        <v>290</v>
      </c>
      <c r="D3538" s="5" t="s">
        <v>193</v>
      </c>
      <c r="E3538" t="s">
        <v>93</v>
      </c>
      <c r="F3538">
        <v>-164.45</v>
      </c>
      <c r="G3538">
        <v>-164.45</v>
      </c>
      <c r="H3538">
        <v>-156.11000000000001</v>
      </c>
      <c r="I3538">
        <v>-161.91999999999999</v>
      </c>
      <c r="J3538">
        <v>-166.43</v>
      </c>
      <c r="K3538">
        <v>-170.4</v>
      </c>
      <c r="L3538">
        <v>-175</v>
      </c>
      <c r="M3538">
        <v>-180.15</v>
      </c>
      <c r="N3538">
        <v>-185.45</v>
      </c>
      <c r="O3538">
        <v>-191.23</v>
      </c>
      <c r="P3538">
        <v>-197.86</v>
      </c>
      <c r="Q3538">
        <v>-204.9</v>
      </c>
      <c r="R3538">
        <v>-211.91</v>
      </c>
      <c r="S3538">
        <v>-220.12</v>
      </c>
      <c r="T3538">
        <v>-228.54</v>
      </c>
      <c r="U3538">
        <v>-237.42</v>
      </c>
      <c r="V3538">
        <v>-247.48</v>
      </c>
      <c r="W3538">
        <v>-257.39</v>
      </c>
      <c r="X3538">
        <v>-267.72000000000003</v>
      </c>
      <c r="Y3538">
        <v>-278.57</v>
      </c>
      <c r="Z3538">
        <v>-288.95</v>
      </c>
      <c r="AA3538">
        <v>-299.97000000000003</v>
      </c>
      <c r="AB3538">
        <v>-310.83</v>
      </c>
      <c r="AC3538">
        <v>-322.89</v>
      </c>
      <c r="AD3538">
        <v>-334.36</v>
      </c>
      <c r="AE3538">
        <v>-346.05</v>
      </c>
      <c r="AF3538">
        <v>-358.2</v>
      </c>
      <c r="AG3538">
        <v>-370.85</v>
      </c>
      <c r="AH3538">
        <v>-383.52</v>
      </c>
      <c r="AI3538">
        <v>-387.36</v>
      </c>
      <c r="AJ3538">
        <v>-389.66</v>
      </c>
      <c r="AK3538">
        <v>-391.72</v>
      </c>
    </row>
    <row r="3539" spans="1:37" x14ac:dyDescent="0.3">
      <c r="A3539" s="24" t="str">
        <f t="shared" si="87"/>
        <v>SDGbaseTRAv2_UrbAS_BAUv5trnsfrx_rowent-e</v>
      </c>
      <c r="B3539" s="58" t="s">
        <v>221</v>
      </c>
      <c r="C3539" s="59" t="s">
        <v>290</v>
      </c>
      <c r="D3539" s="5" t="s">
        <v>194</v>
      </c>
      <c r="E3539" t="s">
        <v>83</v>
      </c>
      <c r="F3539">
        <v>-32.42</v>
      </c>
      <c r="G3539">
        <v>-32.42</v>
      </c>
      <c r="H3539">
        <v>-32.42</v>
      </c>
      <c r="I3539">
        <v>-32.42</v>
      </c>
      <c r="J3539">
        <v>-32.42</v>
      </c>
      <c r="K3539">
        <v>-32.42</v>
      </c>
      <c r="L3539">
        <v>-32.42</v>
      </c>
      <c r="M3539">
        <v>-32.42</v>
      </c>
      <c r="N3539">
        <v>-32.42</v>
      </c>
      <c r="O3539">
        <v>-32.42</v>
      </c>
      <c r="P3539">
        <v>-32.42</v>
      </c>
      <c r="Q3539">
        <v>-32.42</v>
      </c>
      <c r="R3539">
        <v>-32.42</v>
      </c>
      <c r="S3539">
        <v>-32.42</v>
      </c>
      <c r="T3539">
        <v>-32.42</v>
      </c>
      <c r="U3539">
        <v>-32.42</v>
      </c>
      <c r="V3539">
        <v>-32.42</v>
      </c>
      <c r="W3539">
        <v>-32.42</v>
      </c>
      <c r="X3539">
        <v>-32.42</v>
      </c>
      <c r="Y3539">
        <v>-32.42</v>
      </c>
      <c r="Z3539">
        <v>-32.42</v>
      </c>
      <c r="AA3539">
        <v>-32.42</v>
      </c>
      <c r="AB3539">
        <v>-32.42</v>
      </c>
      <c r="AC3539">
        <v>-32.42</v>
      </c>
      <c r="AD3539">
        <v>-32.42</v>
      </c>
      <c r="AE3539">
        <v>-32.42</v>
      </c>
      <c r="AF3539">
        <v>-32.42</v>
      </c>
      <c r="AG3539">
        <v>-32.42</v>
      </c>
      <c r="AH3539">
        <v>-32.42</v>
      </c>
      <c r="AI3539">
        <v>-32.42</v>
      </c>
      <c r="AJ3539">
        <v>-32.42</v>
      </c>
      <c r="AK3539">
        <v>-32.42</v>
      </c>
    </row>
    <row r="3540" spans="1:37" x14ac:dyDescent="0.3">
      <c r="A3540" s="24" t="str">
        <f t="shared" si="87"/>
        <v>SDGbaseTRAv2_UrbAS_BAUv5trnsfrx_rowhhd-0</v>
      </c>
      <c r="B3540" s="58" t="s">
        <v>221</v>
      </c>
      <c r="C3540" s="59" t="s">
        <v>290</v>
      </c>
      <c r="D3540" s="5" t="s">
        <v>194</v>
      </c>
      <c r="E3540" t="s">
        <v>84</v>
      </c>
      <c r="F3540">
        <v>0.03</v>
      </c>
      <c r="G3540">
        <v>0.03</v>
      </c>
      <c r="H3540">
        <v>0.03</v>
      </c>
      <c r="I3540">
        <v>0.03</v>
      </c>
      <c r="J3540">
        <v>0.03</v>
      </c>
      <c r="K3540">
        <v>0.03</v>
      </c>
      <c r="L3540">
        <v>0.03</v>
      </c>
      <c r="M3540">
        <v>0.03</v>
      </c>
      <c r="N3540">
        <v>0.03</v>
      </c>
      <c r="O3540">
        <v>0.03</v>
      </c>
      <c r="P3540">
        <v>0.03</v>
      </c>
      <c r="Q3540">
        <v>0.03</v>
      </c>
      <c r="R3540">
        <v>0.03</v>
      </c>
      <c r="S3540">
        <v>0.03</v>
      </c>
      <c r="T3540">
        <v>0.03</v>
      </c>
      <c r="U3540">
        <v>0.03</v>
      </c>
      <c r="V3540">
        <v>0.03</v>
      </c>
      <c r="W3540">
        <v>0.03</v>
      </c>
      <c r="X3540">
        <v>0.03</v>
      </c>
      <c r="Y3540">
        <v>0.03</v>
      </c>
      <c r="Z3540">
        <v>0.03</v>
      </c>
      <c r="AA3540">
        <v>0.03</v>
      </c>
      <c r="AB3540">
        <v>0.03</v>
      </c>
      <c r="AC3540">
        <v>0.03</v>
      </c>
      <c r="AD3540">
        <v>0.03</v>
      </c>
      <c r="AE3540">
        <v>0.03</v>
      </c>
      <c r="AF3540">
        <v>0.03</v>
      </c>
      <c r="AG3540">
        <v>0.03</v>
      </c>
      <c r="AH3540">
        <v>0.03</v>
      </c>
      <c r="AI3540">
        <v>0.03</v>
      </c>
      <c r="AJ3540">
        <v>0.03</v>
      </c>
      <c r="AK3540">
        <v>0.03</v>
      </c>
    </row>
    <row r="3541" spans="1:37" x14ac:dyDescent="0.3">
      <c r="A3541" s="24" t="str">
        <f t="shared" si="87"/>
        <v>SDGbaseTRAv2_UrbAS_BAUv5trnsfrx_rowhhd-1</v>
      </c>
      <c r="B3541" s="58" t="s">
        <v>221</v>
      </c>
      <c r="C3541" s="59" t="s">
        <v>290</v>
      </c>
      <c r="D3541" s="5" t="s">
        <v>194</v>
      </c>
      <c r="E3541" t="s">
        <v>85</v>
      </c>
      <c r="F3541">
        <v>0.06</v>
      </c>
      <c r="G3541">
        <v>0.06</v>
      </c>
      <c r="H3541">
        <v>0.06</v>
      </c>
      <c r="I3541">
        <v>0.06</v>
      </c>
      <c r="J3541">
        <v>0.06</v>
      </c>
      <c r="K3541">
        <v>0.06</v>
      </c>
      <c r="L3541">
        <v>0.06</v>
      </c>
      <c r="M3541">
        <v>0.06</v>
      </c>
      <c r="N3541">
        <v>0.06</v>
      </c>
      <c r="O3541">
        <v>0.06</v>
      </c>
      <c r="P3541">
        <v>0.06</v>
      </c>
      <c r="Q3541">
        <v>0.06</v>
      </c>
      <c r="R3541">
        <v>0.06</v>
      </c>
      <c r="S3541">
        <v>0.06</v>
      </c>
      <c r="T3541">
        <v>0.06</v>
      </c>
      <c r="U3541">
        <v>0.06</v>
      </c>
      <c r="V3541">
        <v>0.06</v>
      </c>
      <c r="W3541">
        <v>0.06</v>
      </c>
      <c r="X3541">
        <v>0.06</v>
      </c>
      <c r="Y3541">
        <v>0.06</v>
      </c>
      <c r="Z3541">
        <v>0.06</v>
      </c>
      <c r="AA3541">
        <v>0.06</v>
      </c>
      <c r="AB3541">
        <v>0.06</v>
      </c>
      <c r="AC3541">
        <v>0.06</v>
      </c>
      <c r="AD3541">
        <v>0.06</v>
      </c>
      <c r="AE3541">
        <v>0.06</v>
      </c>
      <c r="AF3541">
        <v>0.06</v>
      </c>
      <c r="AG3541">
        <v>0.06</v>
      </c>
      <c r="AH3541">
        <v>0.06</v>
      </c>
      <c r="AI3541">
        <v>0.06</v>
      </c>
      <c r="AJ3541">
        <v>0.06</v>
      </c>
      <c r="AK3541">
        <v>0.06</v>
      </c>
    </row>
    <row r="3542" spans="1:37" x14ac:dyDescent="0.3">
      <c r="A3542" s="24" t="str">
        <f t="shared" si="87"/>
        <v>SDGbaseTRAv2_UrbAS_BAUv5trnsfrx_rowhhd-2</v>
      </c>
      <c r="B3542" s="58" t="s">
        <v>221</v>
      </c>
      <c r="C3542" s="59" t="s">
        <v>290</v>
      </c>
      <c r="D3542" s="5" t="s">
        <v>194</v>
      </c>
      <c r="E3542" t="s">
        <v>86</v>
      </c>
      <c r="F3542">
        <v>0.13</v>
      </c>
      <c r="G3542">
        <v>0.13</v>
      </c>
      <c r="H3542">
        <v>0.13</v>
      </c>
      <c r="I3542">
        <v>0.13</v>
      </c>
      <c r="J3542">
        <v>0.13</v>
      </c>
      <c r="K3542">
        <v>0.13</v>
      </c>
      <c r="L3542">
        <v>0.13</v>
      </c>
      <c r="M3542">
        <v>0.13</v>
      </c>
      <c r="N3542">
        <v>0.13</v>
      </c>
      <c r="O3542">
        <v>0.13</v>
      </c>
      <c r="P3542">
        <v>0.13</v>
      </c>
      <c r="Q3542">
        <v>0.13</v>
      </c>
      <c r="R3542">
        <v>0.13</v>
      </c>
      <c r="S3542">
        <v>0.13</v>
      </c>
      <c r="T3542">
        <v>0.13</v>
      </c>
      <c r="U3542">
        <v>0.13</v>
      </c>
      <c r="V3542">
        <v>0.13</v>
      </c>
      <c r="W3542">
        <v>0.13</v>
      </c>
      <c r="X3542">
        <v>0.13</v>
      </c>
      <c r="Y3542">
        <v>0.13</v>
      </c>
      <c r="Z3542">
        <v>0.13</v>
      </c>
      <c r="AA3542">
        <v>0.13</v>
      </c>
      <c r="AB3542">
        <v>0.13</v>
      </c>
      <c r="AC3542">
        <v>0.13</v>
      </c>
      <c r="AD3542">
        <v>0.13</v>
      </c>
      <c r="AE3542">
        <v>0.13</v>
      </c>
      <c r="AF3542">
        <v>0.13</v>
      </c>
      <c r="AG3542">
        <v>0.13</v>
      </c>
      <c r="AH3542">
        <v>0.13</v>
      </c>
      <c r="AI3542">
        <v>0.13</v>
      </c>
      <c r="AJ3542">
        <v>0.13</v>
      </c>
      <c r="AK3542">
        <v>0.13</v>
      </c>
    </row>
    <row r="3543" spans="1:37" x14ac:dyDescent="0.3">
      <c r="A3543" s="24" t="str">
        <f t="shared" si="87"/>
        <v>SDGbaseTRAv2_UrbAS_BAUv5trnsfrx_rowhhd-3</v>
      </c>
      <c r="B3543" s="58" t="s">
        <v>221</v>
      </c>
      <c r="C3543" s="59" t="s">
        <v>290</v>
      </c>
      <c r="D3543" s="5" t="s">
        <v>194</v>
      </c>
      <c r="E3543" t="s">
        <v>87</v>
      </c>
      <c r="F3543">
        <v>0.21</v>
      </c>
      <c r="G3543">
        <v>0.21</v>
      </c>
      <c r="H3543">
        <v>0.21</v>
      </c>
      <c r="I3543">
        <v>0.21</v>
      </c>
      <c r="J3543">
        <v>0.21</v>
      </c>
      <c r="K3543">
        <v>0.21</v>
      </c>
      <c r="L3543">
        <v>0.21</v>
      </c>
      <c r="M3543">
        <v>0.21</v>
      </c>
      <c r="N3543">
        <v>0.21</v>
      </c>
      <c r="O3543">
        <v>0.21</v>
      </c>
      <c r="P3543">
        <v>0.21</v>
      </c>
      <c r="Q3543">
        <v>0.21</v>
      </c>
      <c r="R3543">
        <v>0.21</v>
      </c>
      <c r="S3543">
        <v>0.21</v>
      </c>
      <c r="T3543">
        <v>0.21</v>
      </c>
      <c r="U3543">
        <v>0.21</v>
      </c>
      <c r="V3543">
        <v>0.21</v>
      </c>
      <c r="W3543">
        <v>0.21</v>
      </c>
      <c r="X3543">
        <v>0.21</v>
      </c>
      <c r="Y3543">
        <v>0.21</v>
      </c>
      <c r="Z3543">
        <v>0.21</v>
      </c>
      <c r="AA3543">
        <v>0.21</v>
      </c>
      <c r="AB3543">
        <v>0.21</v>
      </c>
      <c r="AC3543">
        <v>0.21</v>
      </c>
      <c r="AD3543">
        <v>0.21</v>
      </c>
      <c r="AE3543">
        <v>0.21</v>
      </c>
      <c r="AF3543">
        <v>0.21</v>
      </c>
      <c r="AG3543">
        <v>0.21</v>
      </c>
      <c r="AH3543">
        <v>0.21</v>
      </c>
      <c r="AI3543">
        <v>0.21</v>
      </c>
      <c r="AJ3543">
        <v>0.21</v>
      </c>
      <c r="AK3543">
        <v>0.21</v>
      </c>
    </row>
    <row r="3544" spans="1:37" x14ac:dyDescent="0.3">
      <c r="A3544" s="24" t="str">
        <f t="shared" si="87"/>
        <v>SDGbaseTRAv2_UrbAS_BAUv5trnsfrx_rowhhd-4</v>
      </c>
      <c r="B3544" s="58" t="s">
        <v>221</v>
      </c>
      <c r="C3544" s="59" t="s">
        <v>290</v>
      </c>
      <c r="D3544" s="5" t="s">
        <v>194</v>
      </c>
      <c r="E3544" t="s">
        <v>88</v>
      </c>
      <c r="F3544">
        <v>0.21</v>
      </c>
      <c r="G3544">
        <v>0.21</v>
      </c>
      <c r="H3544">
        <v>0.21</v>
      </c>
      <c r="I3544">
        <v>0.21</v>
      </c>
      <c r="J3544">
        <v>0.21</v>
      </c>
      <c r="K3544">
        <v>0.21</v>
      </c>
      <c r="L3544">
        <v>0.21</v>
      </c>
      <c r="M3544">
        <v>0.21</v>
      </c>
      <c r="N3544">
        <v>0.21</v>
      </c>
      <c r="O3544">
        <v>0.21</v>
      </c>
      <c r="P3544">
        <v>0.21</v>
      </c>
      <c r="Q3544">
        <v>0.21</v>
      </c>
      <c r="R3544">
        <v>0.21</v>
      </c>
      <c r="S3544">
        <v>0.21</v>
      </c>
      <c r="T3544">
        <v>0.21</v>
      </c>
      <c r="U3544">
        <v>0.21</v>
      </c>
      <c r="V3544">
        <v>0.21</v>
      </c>
      <c r="W3544">
        <v>0.21</v>
      </c>
      <c r="X3544">
        <v>0.21</v>
      </c>
      <c r="Y3544">
        <v>0.21</v>
      </c>
      <c r="Z3544">
        <v>0.21</v>
      </c>
      <c r="AA3544">
        <v>0.21</v>
      </c>
      <c r="AB3544">
        <v>0.21</v>
      </c>
      <c r="AC3544">
        <v>0.21</v>
      </c>
      <c r="AD3544">
        <v>0.21</v>
      </c>
      <c r="AE3544">
        <v>0.21</v>
      </c>
      <c r="AF3544">
        <v>0.21</v>
      </c>
      <c r="AG3544">
        <v>0.21</v>
      </c>
      <c r="AH3544">
        <v>0.21</v>
      </c>
      <c r="AI3544">
        <v>0.21</v>
      </c>
      <c r="AJ3544">
        <v>0.21</v>
      </c>
      <c r="AK3544">
        <v>0.21</v>
      </c>
    </row>
    <row r="3545" spans="1:37" x14ac:dyDescent="0.3">
      <c r="A3545" s="24" t="str">
        <f t="shared" si="87"/>
        <v>SDGbaseTRAv2_UrbAS_BAUv5trnsfrx_rowhhd-5</v>
      </c>
      <c r="B3545" s="58" t="s">
        <v>221</v>
      </c>
      <c r="C3545" s="59" t="s">
        <v>290</v>
      </c>
      <c r="D3545" s="5" t="s">
        <v>194</v>
      </c>
      <c r="E3545" t="s">
        <v>89</v>
      </c>
      <c r="F3545">
        <v>0.3</v>
      </c>
      <c r="G3545">
        <v>0.3</v>
      </c>
      <c r="H3545">
        <v>0.3</v>
      </c>
      <c r="I3545">
        <v>0.3</v>
      </c>
      <c r="J3545">
        <v>0.3</v>
      </c>
      <c r="K3545">
        <v>0.3</v>
      </c>
      <c r="L3545">
        <v>0.3</v>
      </c>
      <c r="M3545">
        <v>0.3</v>
      </c>
      <c r="N3545">
        <v>0.3</v>
      </c>
      <c r="O3545">
        <v>0.3</v>
      </c>
      <c r="P3545">
        <v>0.3</v>
      </c>
      <c r="Q3545">
        <v>0.3</v>
      </c>
      <c r="R3545">
        <v>0.3</v>
      </c>
      <c r="S3545">
        <v>0.3</v>
      </c>
      <c r="T3545">
        <v>0.3</v>
      </c>
      <c r="U3545">
        <v>0.3</v>
      </c>
      <c r="V3545">
        <v>0.3</v>
      </c>
      <c r="W3545">
        <v>0.3</v>
      </c>
      <c r="X3545">
        <v>0.3</v>
      </c>
      <c r="Y3545">
        <v>0.3</v>
      </c>
      <c r="Z3545">
        <v>0.3</v>
      </c>
      <c r="AA3545">
        <v>0.3</v>
      </c>
      <c r="AB3545">
        <v>0.3</v>
      </c>
      <c r="AC3545">
        <v>0.3</v>
      </c>
      <c r="AD3545">
        <v>0.3</v>
      </c>
      <c r="AE3545">
        <v>0.3</v>
      </c>
      <c r="AF3545">
        <v>0.3</v>
      </c>
      <c r="AG3545">
        <v>0.3</v>
      </c>
      <c r="AH3545">
        <v>0.3</v>
      </c>
      <c r="AI3545">
        <v>0.3</v>
      </c>
      <c r="AJ3545">
        <v>0.3</v>
      </c>
      <c r="AK3545">
        <v>0.3</v>
      </c>
    </row>
    <row r="3546" spans="1:37" x14ac:dyDescent="0.3">
      <c r="A3546" s="24" t="str">
        <f t="shared" si="87"/>
        <v>SDGbaseTRAv2_UrbAS_BAUv5trnsfrx_rowhhd-6</v>
      </c>
      <c r="B3546" s="58" t="s">
        <v>221</v>
      </c>
      <c r="C3546" s="59" t="s">
        <v>290</v>
      </c>
      <c r="D3546" s="5" t="s">
        <v>194</v>
      </c>
      <c r="E3546" t="s">
        <v>90</v>
      </c>
      <c r="F3546">
        <v>0.56000000000000005</v>
      </c>
      <c r="G3546">
        <v>0.56000000000000005</v>
      </c>
      <c r="H3546">
        <v>0.56000000000000005</v>
      </c>
      <c r="I3546">
        <v>0.56000000000000005</v>
      </c>
      <c r="J3546">
        <v>0.56000000000000005</v>
      </c>
      <c r="K3546">
        <v>0.56000000000000005</v>
      </c>
      <c r="L3546">
        <v>0.56000000000000005</v>
      </c>
      <c r="M3546">
        <v>0.56000000000000005</v>
      </c>
      <c r="N3546">
        <v>0.56000000000000005</v>
      </c>
      <c r="O3546">
        <v>0.56000000000000005</v>
      </c>
      <c r="P3546">
        <v>0.56000000000000005</v>
      </c>
      <c r="Q3546">
        <v>0.56000000000000005</v>
      </c>
      <c r="R3546">
        <v>0.56000000000000005</v>
      </c>
      <c r="S3546">
        <v>0.56000000000000005</v>
      </c>
      <c r="T3546">
        <v>0.56000000000000005</v>
      </c>
      <c r="U3546">
        <v>0.56000000000000005</v>
      </c>
      <c r="V3546">
        <v>0.56000000000000005</v>
      </c>
      <c r="W3546">
        <v>0.56000000000000005</v>
      </c>
      <c r="X3546">
        <v>0.56000000000000005</v>
      </c>
      <c r="Y3546">
        <v>0.56000000000000005</v>
      </c>
      <c r="Z3546">
        <v>0.56000000000000005</v>
      </c>
      <c r="AA3546">
        <v>0.56000000000000005</v>
      </c>
      <c r="AB3546">
        <v>0.56000000000000005</v>
      </c>
      <c r="AC3546">
        <v>0.56000000000000005</v>
      </c>
      <c r="AD3546">
        <v>0.56000000000000005</v>
      </c>
      <c r="AE3546">
        <v>0.56000000000000005</v>
      </c>
      <c r="AF3546">
        <v>0.56000000000000005</v>
      </c>
      <c r="AG3546">
        <v>0.56000000000000005</v>
      </c>
      <c r="AH3546">
        <v>0.56000000000000005</v>
      </c>
      <c r="AI3546">
        <v>0.56000000000000005</v>
      </c>
      <c r="AJ3546">
        <v>0.56000000000000005</v>
      </c>
      <c r="AK3546">
        <v>0.56000000000000005</v>
      </c>
    </row>
    <row r="3547" spans="1:37" x14ac:dyDescent="0.3">
      <c r="A3547" s="24" t="str">
        <f t="shared" si="87"/>
        <v>SDGbaseTRAv2_UrbAS_BAUv5trnsfrx_rowhhd-7</v>
      </c>
      <c r="B3547" s="58" t="s">
        <v>221</v>
      </c>
      <c r="C3547" s="59" t="s">
        <v>290</v>
      </c>
      <c r="D3547" s="5" t="s">
        <v>194</v>
      </c>
      <c r="E3547" t="s">
        <v>91</v>
      </c>
      <c r="F3547">
        <v>0.68</v>
      </c>
      <c r="G3547">
        <v>0.68</v>
      </c>
      <c r="H3547">
        <v>0.68</v>
      </c>
      <c r="I3547">
        <v>0.68</v>
      </c>
      <c r="J3547">
        <v>0.68</v>
      </c>
      <c r="K3547">
        <v>0.68</v>
      </c>
      <c r="L3547">
        <v>0.68</v>
      </c>
      <c r="M3547">
        <v>0.68</v>
      </c>
      <c r="N3547">
        <v>0.68</v>
      </c>
      <c r="O3547">
        <v>0.68</v>
      </c>
      <c r="P3547">
        <v>0.68</v>
      </c>
      <c r="Q3547">
        <v>0.68</v>
      </c>
      <c r="R3547">
        <v>0.68</v>
      </c>
      <c r="S3547">
        <v>0.68</v>
      </c>
      <c r="T3547">
        <v>0.68</v>
      </c>
      <c r="U3547">
        <v>0.68</v>
      </c>
      <c r="V3547">
        <v>0.68</v>
      </c>
      <c r="W3547">
        <v>0.68</v>
      </c>
      <c r="X3547">
        <v>0.68</v>
      </c>
      <c r="Y3547">
        <v>0.68</v>
      </c>
      <c r="Z3547">
        <v>0.68</v>
      </c>
      <c r="AA3547">
        <v>0.68</v>
      </c>
      <c r="AB3547">
        <v>0.68</v>
      </c>
      <c r="AC3547">
        <v>0.68</v>
      </c>
      <c r="AD3547">
        <v>0.68</v>
      </c>
      <c r="AE3547">
        <v>0.68</v>
      </c>
      <c r="AF3547">
        <v>0.68</v>
      </c>
      <c r="AG3547">
        <v>0.68</v>
      </c>
      <c r="AH3547">
        <v>0.68</v>
      </c>
      <c r="AI3547">
        <v>0.68</v>
      </c>
      <c r="AJ3547">
        <v>0.68</v>
      </c>
      <c r="AK3547">
        <v>0.68</v>
      </c>
    </row>
    <row r="3548" spans="1:37" x14ac:dyDescent="0.3">
      <c r="A3548" s="24" t="str">
        <f t="shared" si="87"/>
        <v>SDGbaseTRAv2_UrbAS_BAUv5trnsfrx_rowhhd-8</v>
      </c>
      <c r="B3548" s="58" t="s">
        <v>221</v>
      </c>
      <c r="C3548" s="59" t="s">
        <v>290</v>
      </c>
      <c r="D3548" s="5" t="s">
        <v>194</v>
      </c>
      <c r="E3548" t="s">
        <v>92</v>
      </c>
      <c r="F3548">
        <v>2.34</v>
      </c>
      <c r="G3548">
        <v>2.34</v>
      </c>
      <c r="H3548">
        <v>2.34</v>
      </c>
      <c r="I3548">
        <v>2.34</v>
      </c>
      <c r="J3548">
        <v>2.34</v>
      </c>
      <c r="K3548">
        <v>2.34</v>
      </c>
      <c r="L3548">
        <v>2.34</v>
      </c>
      <c r="M3548">
        <v>2.34</v>
      </c>
      <c r="N3548">
        <v>2.34</v>
      </c>
      <c r="O3548">
        <v>2.34</v>
      </c>
      <c r="P3548">
        <v>2.34</v>
      </c>
      <c r="Q3548">
        <v>2.34</v>
      </c>
      <c r="R3548">
        <v>2.34</v>
      </c>
      <c r="S3548">
        <v>2.34</v>
      </c>
      <c r="T3548">
        <v>2.34</v>
      </c>
      <c r="U3548">
        <v>2.34</v>
      </c>
      <c r="V3548">
        <v>2.34</v>
      </c>
      <c r="W3548">
        <v>2.34</v>
      </c>
      <c r="X3548">
        <v>2.34</v>
      </c>
      <c r="Y3548">
        <v>2.34</v>
      </c>
      <c r="Z3548">
        <v>2.34</v>
      </c>
      <c r="AA3548">
        <v>2.34</v>
      </c>
      <c r="AB3548">
        <v>2.34</v>
      </c>
      <c r="AC3548">
        <v>2.34</v>
      </c>
      <c r="AD3548">
        <v>2.34</v>
      </c>
      <c r="AE3548">
        <v>2.34</v>
      </c>
      <c r="AF3548">
        <v>2.34</v>
      </c>
      <c r="AG3548">
        <v>2.34</v>
      </c>
      <c r="AH3548">
        <v>2.34</v>
      </c>
      <c r="AI3548">
        <v>2.34</v>
      </c>
      <c r="AJ3548">
        <v>2.34</v>
      </c>
      <c r="AK3548">
        <v>2.34</v>
      </c>
    </row>
    <row r="3549" spans="1:37" x14ac:dyDescent="0.3">
      <c r="A3549" s="24" t="str">
        <f t="shared" si="87"/>
        <v>SDGbaseTRAv2_UrbAS_BAUv5trnsfrx_rowhhd-9</v>
      </c>
      <c r="B3549" s="58" t="s">
        <v>221</v>
      </c>
      <c r="C3549" s="59" t="s">
        <v>290</v>
      </c>
      <c r="D3549" s="5" t="s">
        <v>194</v>
      </c>
      <c r="E3549" t="s">
        <v>93</v>
      </c>
      <c r="F3549">
        <v>8.82</v>
      </c>
      <c r="G3549">
        <v>8.82</v>
      </c>
      <c r="H3549">
        <v>8.82</v>
      </c>
      <c r="I3549">
        <v>8.82</v>
      </c>
      <c r="J3549">
        <v>8.82</v>
      </c>
      <c r="K3549">
        <v>8.82</v>
      </c>
      <c r="L3549">
        <v>8.82</v>
      </c>
      <c r="M3549">
        <v>8.82</v>
      </c>
      <c r="N3549">
        <v>8.82</v>
      </c>
      <c r="O3549">
        <v>8.82</v>
      </c>
      <c r="P3549">
        <v>8.82</v>
      </c>
      <c r="Q3549">
        <v>8.82</v>
      </c>
      <c r="R3549">
        <v>8.82</v>
      </c>
      <c r="S3549">
        <v>8.82</v>
      </c>
      <c r="T3549">
        <v>8.82</v>
      </c>
      <c r="U3549">
        <v>8.82</v>
      </c>
      <c r="V3549">
        <v>8.82</v>
      </c>
      <c r="W3549">
        <v>8.82</v>
      </c>
      <c r="X3549">
        <v>8.82</v>
      </c>
      <c r="Y3549">
        <v>8.82</v>
      </c>
      <c r="Z3549">
        <v>8.82</v>
      </c>
      <c r="AA3549">
        <v>8.82</v>
      </c>
      <c r="AB3549">
        <v>8.82</v>
      </c>
      <c r="AC3549">
        <v>8.82</v>
      </c>
      <c r="AD3549">
        <v>8.82</v>
      </c>
      <c r="AE3549">
        <v>8.82</v>
      </c>
      <c r="AF3549">
        <v>8.82</v>
      </c>
      <c r="AG3549">
        <v>8.82</v>
      </c>
      <c r="AH3549">
        <v>8.82</v>
      </c>
      <c r="AI3549">
        <v>8.82</v>
      </c>
      <c r="AJ3549">
        <v>8.82</v>
      </c>
      <c r="AK3549">
        <v>8.82</v>
      </c>
    </row>
    <row r="3550" spans="1:37" x14ac:dyDescent="0.3">
      <c r="A3550" s="24" t="str">
        <f t="shared" si="87"/>
        <v>SDGbaseTRAv2_UrbAS_BAUv5trnsfrx_rowgov</v>
      </c>
      <c r="B3550" s="58" t="s">
        <v>221</v>
      </c>
      <c r="C3550" s="59" t="s">
        <v>290</v>
      </c>
      <c r="D3550" s="5" t="s">
        <v>194</v>
      </c>
      <c r="E3550" t="s">
        <v>195</v>
      </c>
      <c r="F3550">
        <v>-48.31</v>
      </c>
      <c r="G3550">
        <v>-48.31</v>
      </c>
      <c r="H3550">
        <v>-48.31</v>
      </c>
      <c r="I3550">
        <v>-48.31</v>
      </c>
      <c r="J3550">
        <v>-48.31</v>
      </c>
      <c r="K3550">
        <v>-48.31</v>
      </c>
      <c r="L3550">
        <v>-48.31</v>
      </c>
      <c r="M3550">
        <v>-48.31</v>
      </c>
      <c r="N3550">
        <v>-48.31</v>
      </c>
      <c r="O3550">
        <v>-48.31</v>
      </c>
      <c r="P3550">
        <v>-48.31</v>
      </c>
      <c r="Q3550">
        <v>-48.31</v>
      </c>
      <c r="R3550">
        <v>-48.31</v>
      </c>
      <c r="S3550">
        <v>-48.31</v>
      </c>
      <c r="T3550">
        <v>-48.31</v>
      </c>
      <c r="U3550">
        <v>-48.31</v>
      </c>
      <c r="V3550">
        <v>-48.31</v>
      </c>
      <c r="W3550">
        <v>-48.31</v>
      </c>
      <c r="X3550">
        <v>-48.31</v>
      </c>
      <c r="Y3550">
        <v>-48.31</v>
      </c>
      <c r="Z3550">
        <v>-48.31</v>
      </c>
      <c r="AA3550">
        <v>-48.31</v>
      </c>
      <c r="AB3550">
        <v>-48.31</v>
      </c>
      <c r="AC3550">
        <v>-48.31</v>
      </c>
      <c r="AD3550">
        <v>-48.31</v>
      </c>
      <c r="AE3550">
        <v>-48.31</v>
      </c>
      <c r="AF3550">
        <v>-48.31</v>
      </c>
      <c r="AG3550">
        <v>-48.31</v>
      </c>
      <c r="AH3550">
        <v>-48.31</v>
      </c>
      <c r="AI3550">
        <v>-48.31</v>
      </c>
      <c r="AJ3550">
        <v>-48.31</v>
      </c>
      <c r="AK3550">
        <v>-48.31</v>
      </c>
    </row>
    <row r="3551" spans="1:37" x14ac:dyDescent="0.3">
      <c r="A3551" s="24" t="str">
        <f t="shared" si="87"/>
        <v>SDGbaseTRAv2_UrbAS_BAUv5C_NetTrnsGov2Instotal</v>
      </c>
      <c r="B3551" s="58" t="s">
        <v>221</v>
      </c>
      <c r="C3551" s="59" t="s">
        <v>290</v>
      </c>
      <c r="D3551" s="5" t="s">
        <v>196</v>
      </c>
      <c r="E3551" t="s">
        <v>1</v>
      </c>
      <c r="F3551">
        <v>406.48</v>
      </c>
      <c r="G3551">
        <v>406.48</v>
      </c>
      <c r="H3551">
        <v>397.55</v>
      </c>
      <c r="I3551">
        <v>403.76</v>
      </c>
      <c r="J3551">
        <v>408.59</v>
      </c>
      <c r="K3551">
        <v>412.84</v>
      </c>
      <c r="L3551">
        <v>417.75</v>
      </c>
      <c r="M3551">
        <v>423.27</v>
      </c>
      <c r="N3551">
        <v>428.93</v>
      </c>
      <c r="O3551">
        <v>435.11</v>
      </c>
      <c r="P3551">
        <v>442.2</v>
      </c>
      <c r="Q3551">
        <v>449.73</v>
      </c>
      <c r="R3551">
        <v>457.22</v>
      </c>
      <c r="S3551">
        <v>466.01</v>
      </c>
      <c r="T3551">
        <v>475.01</v>
      </c>
      <c r="U3551">
        <v>484.5</v>
      </c>
      <c r="V3551">
        <v>495.26</v>
      </c>
      <c r="W3551">
        <v>505.86</v>
      </c>
      <c r="X3551">
        <v>516.91</v>
      </c>
      <c r="Y3551">
        <v>528.5</v>
      </c>
      <c r="Z3551">
        <v>539.61</v>
      </c>
      <c r="AA3551">
        <v>551.39</v>
      </c>
      <c r="AB3551">
        <v>563.01</v>
      </c>
      <c r="AC3551">
        <v>575.9</v>
      </c>
      <c r="AD3551">
        <v>588.16999999999996</v>
      </c>
      <c r="AE3551">
        <v>600.66</v>
      </c>
      <c r="AF3551">
        <v>613.66</v>
      </c>
      <c r="AG3551">
        <v>627.19000000000005</v>
      </c>
      <c r="AH3551">
        <v>640.73</v>
      </c>
      <c r="AI3551">
        <v>644.84</v>
      </c>
      <c r="AJ3551">
        <v>647.29999999999995</v>
      </c>
      <c r="AK3551">
        <v>649.5</v>
      </c>
    </row>
    <row r="3552" spans="1:37" x14ac:dyDescent="0.3">
      <c r="A3552" s="24" t="str">
        <f t="shared" si="87"/>
        <v>SDGbaseTRAv2_UrbAS_BAUv5QFSXflab-p</v>
      </c>
      <c r="B3552" s="58" t="s">
        <v>221</v>
      </c>
      <c r="C3552" s="59" t="s">
        <v>290</v>
      </c>
      <c r="D3552" s="5" t="s">
        <v>198</v>
      </c>
      <c r="E3552" t="s">
        <v>199</v>
      </c>
      <c r="F3552">
        <v>3154.55</v>
      </c>
      <c r="G3552">
        <v>2922.76</v>
      </c>
      <c r="H3552">
        <v>3033.22</v>
      </c>
      <c r="I3552">
        <v>3129.71</v>
      </c>
      <c r="J3552">
        <v>3216.4</v>
      </c>
      <c r="K3552">
        <v>3296.09</v>
      </c>
      <c r="L3552">
        <v>3375.99</v>
      </c>
      <c r="M3552">
        <v>3457.25</v>
      </c>
      <c r="N3552">
        <v>3542.53</v>
      </c>
      <c r="O3552">
        <v>3637.8</v>
      </c>
      <c r="P3552">
        <v>3740.83</v>
      </c>
      <c r="Q3552">
        <v>3846.89</v>
      </c>
      <c r="R3552">
        <v>3959.99</v>
      </c>
      <c r="S3552">
        <v>4077.67</v>
      </c>
      <c r="T3552">
        <v>4200.2700000000004</v>
      </c>
      <c r="U3552">
        <v>4332.1099999999997</v>
      </c>
      <c r="V3552">
        <v>4469.08</v>
      </c>
      <c r="W3552">
        <v>4610.72</v>
      </c>
      <c r="X3552">
        <v>4758.8599999999997</v>
      </c>
      <c r="Y3552">
        <v>4907.04</v>
      </c>
      <c r="Z3552">
        <v>5056.0200000000004</v>
      </c>
      <c r="AA3552">
        <v>5205.97</v>
      </c>
      <c r="AB3552">
        <v>5362.88</v>
      </c>
      <c r="AC3552">
        <v>5519.91</v>
      </c>
      <c r="AD3552">
        <v>5679.16</v>
      </c>
      <c r="AE3552">
        <v>5842.41</v>
      </c>
      <c r="AF3552">
        <v>6010.48</v>
      </c>
      <c r="AG3552">
        <v>6178.29</v>
      </c>
      <c r="AH3552">
        <v>6292.75</v>
      </c>
      <c r="AI3552">
        <v>6364.83</v>
      </c>
      <c r="AJ3552">
        <v>6413.6</v>
      </c>
      <c r="AK3552">
        <v>6445.35</v>
      </c>
    </row>
    <row r="3553" spans="1:37" x14ac:dyDescent="0.3">
      <c r="A3553" s="24" t="str">
        <f t="shared" si="87"/>
        <v>SDGbaseTRAv2_UrbAS_BAUv5QFSXflab-m</v>
      </c>
      <c r="B3553" s="58" t="s">
        <v>221</v>
      </c>
      <c r="C3553" s="59" t="s">
        <v>290</v>
      </c>
      <c r="D3553" s="5" t="s">
        <v>198</v>
      </c>
      <c r="E3553" t="s">
        <v>200</v>
      </c>
      <c r="F3553">
        <v>5235.99</v>
      </c>
      <c r="G3553">
        <v>4887.7</v>
      </c>
      <c r="H3553">
        <v>5092.05</v>
      </c>
      <c r="I3553">
        <v>5264.32</v>
      </c>
      <c r="J3553">
        <v>5414.05</v>
      </c>
      <c r="K3553">
        <v>5549.83</v>
      </c>
      <c r="L3553">
        <v>5685.45</v>
      </c>
      <c r="M3553">
        <v>5824.91</v>
      </c>
      <c r="N3553">
        <v>5970.77</v>
      </c>
      <c r="O3553">
        <v>6121.53</v>
      </c>
      <c r="P3553">
        <v>6285.58</v>
      </c>
      <c r="Q3553">
        <v>6454.82</v>
      </c>
      <c r="R3553">
        <v>6637.33</v>
      </c>
      <c r="S3553">
        <v>6831.13</v>
      </c>
      <c r="T3553">
        <v>7035.86</v>
      </c>
      <c r="U3553">
        <v>7258.56</v>
      </c>
      <c r="V3553">
        <v>7494.66</v>
      </c>
      <c r="W3553">
        <v>7740.21</v>
      </c>
      <c r="X3553">
        <v>7993.77</v>
      </c>
      <c r="Y3553">
        <v>8243.25</v>
      </c>
      <c r="Z3553">
        <v>8490.35</v>
      </c>
      <c r="AA3553">
        <v>8737.43</v>
      </c>
      <c r="AB3553">
        <v>8987.7800000000007</v>
      </c>
      <c r="AC3553">
        <v>9237.17</v>
      </c>
      <c r="AD3553">
        <v>9493.7099999999991</v>
      </c>
      <c r="AE3553">
        <v>9760.18</v>
      </c>
      <c r="AF3553">
        <v>10037.799999999999</v>
      </c>
      <c r="AG3553">
        <v>10311.69</v>
      </c>
      <c r="AH3553">
        <v>10473.790000000001</v>
      </c>
      <c r="AI3553">
        <v>10551.68</v>
      </c>
      <c r="AJ3553">
        <v>10584.34</v>
      </c>
      <c r="AK3553">
        <v>10585.07</v>
      </c>
    </row>
    <row r="3554" spans="1:37" x14ac:dyDescent="0.3">
      <c r="A3554" s="24" t="str">
        <f t="shared" si="87"/>
        <v>SDGbaseTRAv2_UrbAS_BAUv5QFSXflab-s</v>
      </c>
      <c r="B3554" s="58" t="s">
        <v>221</v>
      </c>
      <c r="C3554" s="59" t="s">
        <v>290</v>
      </c>
      <c r="D3554" s="5" t="s">
        <v>198</v>
      </c>
      <c r="E3554" t="s">
        <v>201</v>
      </c>
      <c r="F3554">
        <v>4708.9399999999996</v>
      </c>
      <c r="G3554">
        <v>4347.68</v>
      </c>
      <c r="H3554">
        <v>4510.08</v>
      </c>
      <c r="I3554">
        <v>4659.68</v>
      </c>
      <c r="J3554">
        <v>4793.92</v>
      </c>
      <c r="K3554">
        <v>4920.9399999999996</v>
      </c>
      <c r="L3554">
        <v>5047.72</v>
      </c>
      <c r="M3554">
        <v>5177.1400000000003</v>
      </c>
      <c r="N3554">
        <v>5310.61</v>
      </c>
      <c r="O3554">
        <v>5438.84</v>
      </c>
      <c r="P3554">
        <v>5580.97</v>
      </c>
      <c r="Q3554">
        <v>5730.71</v>
      </c>
      <c r="R3554">
        <v>5890.37</v>
      </c>
      <c r="S3554">
        <v>6058.51</v>
      </c>
      <c r="T3554">
        <v>6235.23</v>
      </c>
      <c r="U3554">
        <v>6424.89</v>
      </c>
      <c r="V3554">
        <v>6625.82</v>
      </c>
      <c r="W3554">
        <v>6835.7</v>
      </c>
      <c r="X3554">
        <v>7053.45</v>
      </c>
      <c r="Y3554">
        <v>7270.53</v>
      </c>
      <c r="Z3554">
        <v>7486.73</v>
      </c>
      <c r="AA3554">
        <v>7704.27</v>
      </c>
      <c r="AB3554">
        <v>7917.07</v>
      </c>
      <c r="AC3554">
        <v>8128.72</v>
      </c>
      <c r="AD3554">
        <v>8347.2199999999993</v>
      </c>
      <c r="AE3554">
        <v>8574.8799999999992</v>
      </c>
      <c r="AF3554">
        <v>8812.48</v>
      </c>
      <c r="AG3554">
        <v>9050.3700000000008</v>
      </c>
      <c r="AH3554">
        <v>9216.6200000000008</v>
      </c>
      <c r="AI3554">
        <v>9324.2900000000009</v>
      </c>
      <c r="AJ3554">
        <v>9395.66</v>
      </c>
      <c r="AK3554">
        <v>9439.35</v>
      </c>
    </row>
    <row r="3555" spans="1:37" x14ac:dyDescent="0.3">
      <c r="A3555" s="24" t="str">
        <f t="shared" si="87"/>
        <v>SDGbaseTRAv2_UrbAS_BAUv5QFSXflab-t</v>
      </c>
      <c r="B3555" s="58" t="s">
        <v>221</v>
      </c>
      <c r="C3555" s="59" t="s">
        <v>290</v>
      </c>
      <c r="D3555" s="5" t="s">
        <v>198</v>
      </c>
      <c r="E3555" t="s">
        <v>202</v>
      </c>
      <c r="F3555">
        <v>3319.1</v>
      </c>
      <c r="G3555">
        <v>3025.15</v>
      </c>
      <c r="H3555">
        <v>3112.04</v>
      </c>
      <c r="I3555">
        <v>3196.71</v>
      </c>
      <c r="J3555">
        <v>3274.51</v>
      </c>
      <c r="K3555">
        <v>3351.67</v>
      </c>
      <c r="L3555">
        <v>3431.31</v>
      </c>
      <c r="M3555">
        <v>3514.29</v>
      </c>
      <c r="N3555">
        <v>3601</v>
      </c>
      <c r="O3555">
        <v>3682.86</v>
      </c>
      <c r="P3555">
        <v>3775.3</v>
      </c>
      <c r="Q3555">
        <v>3874.52</v>
      </c>
      <c r="R3555">
        <v>3982.29</v>
      </c>
      <c r="S3555">
        <v>4096.6499999999996</v>
      </c>
      <c r="T3555">
        <v>4217.3599999999997</v>
      </c>
      <c r="U3555">
        <v>4346.49</v>
      </c>
      <c r="V3555">
        <v>4481.97</v>
      </c>
      <c r="W3555">
        <v>4623.76</v>
      </c>
      <c r="X3555">
        <v>4773.78</v>
      </c>
      <c r="Y3555">
        <v>4923.51</v>
      </c>
      <c r="Z3555">
        <v>5073.51</v>
      </c>
      <c r="AA3555">
        <v>5224.63</v>
      </c>
      <c r="AB3555">
        <v>5373.05</v>
      </c>
      <c r="AC3555">
        <v>5519.48</v>
      </c>
      <c r="AD3555">
        <v>5668.9</v>
      </c>
      <c r="AE3555">
        <v>5823.23</v>
      </c>
      <c r="AF3555">
        <v>5983.49</v>
      </c>
      <c r="AG3555">
        <v>6145.28</v>
      </c>
      <c r="AH3555">
        <v>6262.64</v>
      </c>
      <c r="AI3555">
        <v>6342.29</v>
      </c>
      <c r="AJ3555">
        <v>6398.05</v>
      </c>
      <c r="AK3555">
        <v>6435.63</v>
      </c>
    </row>
    <row r="3556" spans="1:37" x14ac:dyDescent="0.3">
      <c r="A3556" s="24" t="str">
        <f t="shared" si="87"/>
        <v>SDGbaseTRAv2_UrbAS_BAUv5QFSXfcap</v>
      </c>
      <c r="B3556" s="58" t="s">
        <v>221</v>
      </c>
      <c r="C3556" s="59" t="s">
        <v>290</v>
      </c>
      <c r="D3556" s="5" t="s">
        <v>198</v>
      </c>
      <c r="E3556" t="s">
        <v>203</v>
      </c>
      <c r="F3556">
        <v>3799.09</v>
      </c>
      <c r="G3556">
        <v>3955.03</v>
      </c>
      <c r="H3556">
        <v>4074.85</v>
      </c>
      <c r="I3556">
        <v>4169.79</v>
      </c>
      <c r="J3556">
        <v>4263.1899999999996</v>
      </c>
      <c r="K3556">
        <v>4376.6400000000003</v>
      </c>
      <c r="L3556">
        <v>4511.45</v>
      </c>
      <c r="M3556">
        <v>4646.18</v>
      </c>
      <c r="N3556">
        <v>4777.95</v>
      </c>
      <c r="O3556">
        <v>4888.04</v>
      </c>
      <c r="P3556">
        <v>4996.5</v>
      </c>
      <c r="Q3556">
        <v>5102.6899999999996</v>
      </c>
      <c r="R3556">
        <v>5236.9799999999996</v>
      </c>
      <c r="S3556">
        <v>5372.93</v>
      </c>
      <c r="T3556">
        <v>5519.08</v>
      </c>
      <c r="U3556">
        <v>5697.11</v>
      </c>
      <c r="V3556">
        <v>5861.2</v>
      </c>
      <c r="W3556">
        <v>6037.94</v>
      </c>
      <c r="X3556">
        <v>6227.68</v>
      </c>
      <c r="Y3556">
        <v>6403.64</v>
      </c>
      <c r="Z3556">
        <v>6581.52</v>
      </c>
      <c r="AA3556">
        <v>6765.22</v>
      </c>
      <c r="AB3556">
        <v>6954.31</v>
      </c>
      <c r="AC3556">
        <v>7131.71</v>
      </c>
      <c r="AD3556">
        <v>7316.2</v>
      </c>
      <c r="AE3556">
        <v>7509.55</v>
      </c>
      <c r="AF3556">
        <v>7712.68</v>
      </c>
      <c r="AG3556">
        <v>7902.81</v>
      </c>
      <c r="AH3556">
        <v>7758.2</v>
      </c>
      <c r="AI3556">
        <v>7625.89</v>
      </c>
      <c r="AJ3556">
        <v>7527.02</v>
      </c>
      <c r="AK3556">
        <v>7431.82</v>
      </c>
    </row>
    <row r="3557" spans="1:37" x14ac:dyDescent="0.3">
      <c r="A3557" s="24" t="str">
        <f t="shared" si="87"/>
        <v>SDGbaseTRAv2_UrbAS_BAUv5QFSXfegy</v>
      </c>
      <c r="B3557" s="58" t="s">
        <v>221</v>
      </c>
      <c r="C3557" s="59" t="s">
        <v>290</v>
      </c>
      <c r="D3557" s="5" t="s">
        <v>198</v>
      </c>
      <c r="E3557" t="s">
        <v>204</v>
      </c>
      <c r="F3557">
        <v>200.18</v>
      </c>
      <c r="G3557">
        <v>215.85</v>
      </c>
      <c r="H3557">
        <v>219.02</v>
      </c>
      <c r="I3557">
        <v>223.48</v>
      </c>
      <c r="J3557">
        <v>228.11</v>
      </c>
      <c r="K3557">
        <v>237.69</v>
      </c>
      <c r="L3557">
        <v>248.27</v>
      </c>
      <c r="M3557">
        <v>250.04</v>
      </c>
      <c r="N3557">
        <v>247.9</v>
      </c>
      <c r="O3557">
        <v>248.38</v>
      </c>
      <c r="P3557">
        <v>254.92</v>
      </c>
      <c r="Q3557">
        <v>262.61</v>
      </c>
      <c r="R3557">
        <v>276.86</v>
      </c>
      <c r="S3557">
        <v>287.18</v>
      </c>
      <c r="T3557">
        <v>297.74</v>
      </c>
      <c r="U3557">
        <v>307.77999999999997</v>
      </c>
      <c r="V3557">
        <v>307.72000000000003</v>
      </c>
      <c r="W3557">
        <v>315.82</v>
      </c>
      <c r="X3557">
        <v>338.11</v>
      </c>
      <c r="Y3557">
        <v>358.94</v>
      </c>
      <c r="Z3557">
        <v>380.95</v>
      </c>
      <c r="AA3557">
        <v>403</v>
      </c>
      <c r="AB3557">
        <v>418.49</v>
      </c>
      <c r="AC3557">
        <v>435</v>
      </c>
      <c r="AD3557">
        <v>453.43</v>
      </c>
      <c r="AE3557">
        <v>472.5</v>
      </c>
      <c r="AF3557">
        <v>491.88</v>
      </c>
      <c r="AG3557">
        <v>574.03</v>
      </c>
      <c r="AH3557">
        <v>649.71</v>
      </c>
      <c r="AI3557">
        <v>717.58</v>
      </c>
      <c r="AJ3557">
        <v>786.52</v>
      </c>
      <c r="AK3557">
        <v>851.86</v>
      </c>
    </row>
    <row r="3558" spans="1:37" x14ac:dyDescent="0.3">
      <c r="A3558" s="24" t="str">
        <f t="shared" si="87"/>
        <v>SDGbaseTRAv2_UrbAS_BAUv5QFSXfland</v>
      </c>
      <c r="B3558" s="58" t="s">
        <v>221</v>
      </c>
      <c r="C3558" s="59" t="s">
        <v>290</v>
      </c>
      <c r="D3558" s="5" t="s">
        <v>198</v>
      </c>
      <c r="E3558" t="s">
        <v>205</v>
      </c>
      <c r="F3558">
        <v>17.03</v>
      </c>
      <c r="G3558">
        <v>17.2</v>
      </c>
      <c r="H3558">
        <v>17.37</v>
      </c>
      <c r="I3558">
        <v>17.54</v>
      </c>
      <c r="J3558">
        <v>17.72</v>
      </c>
      <c r="K3558">
        <v>17.899999999999999</v>
      </c>
      <c r="L3558">
        <v>18.07</v>
      </c>
      <c r="M3558">
        <v>18.260000000000002</v>
      </c>
      <c r="N3558">
        <v>18.440000000000001</v>
      </c>
      <c r="O3558">
        <v>18.62</v>
      </c>
      <c r="P3558">
        <v>18.809999999999999</v>
      </c>
      <c r="Q3558">
        <v>19</v>
      </c>
      <c r="R3558">
        <v>19.190000000000001</v>
      </c>
      <c r="S3558">
        <v>19.38</v>
      </c>
      <c r="T3558">
        <v>19.57</v>
      </c>
      <c r="U3558">
        <v>19.77</v>
      </c>
      <c r="V3558">
        <v>19.97</v>
      </c>
      <c r="W3558">
        <v>20.170000000000002</v>
      </c>
      <c r="X3558">
        <v>20.37</v>
      </c>
      <c r="Y3558">
        <v>20.57</v>
      </c>
      <c r="Z3558">
        <v>20.78</v>
      </c>
      <c r="AA3558">
        <v>20.98</v>
      </c>
      <c r="AB3558">
        <v>21.19</v>
      </c>
      <c r="AC3558">
        <v>21.41</v>
      </c>
      <c r="AD3558">
        <v>21.62</v>
      </c>
      <c r="AE3558">
        <v>21.84</v>
      </c>
      <c r="AF3558">
        <v>22.05</v>
      </c>
      <c r="AG3558">
        <v>22.28</v>
      </c>
      <c r="AH3558">
        <v>22.5</v>
      </c>
      <c r="AI3558">
        <v>22.72</v>
      </c>
      <c r="AJ3558">
        <v>22.95</v>
      </c>
      <c r="AK3558">
        <v>23.18</v>
      </c>
    </row>
    <row r="3559" spans="1:37" x14ac:dyDescent="0.3">
      <c r="A3559" s="24" t="str">
        <f t="shared" si="87"/>
        <v>SDGbaseTRAv2_UrbAS_BAUv5P_ActivePoptotal</v>
      </c>
      <c r="B3559" s="58" t="s">
        <v>221</v>
      </c>
      <c r="C3559" s="59" t="s">
        <v>290</v>
      </c>
      <c r="D3559" s="5" t="s">
        <v>207</v>
      </c>
      <c r="E3559" t="s">
        <v>1</v>
      </c>
      <c r="G3559">
        <v>24292.9</v>
      </c>
      <c r="H3559">
        <v>24642.6</v>
      </c>
      <c r="I3559">
        <v>24992.2</v>
      </c>
      <c r="J3559">
        <v>25341.9</v>
      </c>
      <c r="K3559">
        <v>25691.599999999999</v>
      </c>
      <c r="L3559">
        <v>26041.200000000001</v>
      </c>
      <c r="M3559">
        <v>26390.6</v>
      </c>
      <c r="N3559">
        <v>26740</v>
      </c>
      <c r="O3559">
        <v>27089.3</v>
      </c>
      <c r="P3559">
        <v>27438.7</v>
      </c>
      <c r="Q3559">
        <v>27788.1</v>
      </c>
      <c r="R3559">
        <v>28086.2</v>
      </c>
      <c r="S3559">
        <v>28384.400000000001</v>
      </c>
      <c r="T3559">
        <v>28682.5</v>
      </c>
      <c r="U3559">
        <v>28980.7</v>
      </c>
      <c r="V3559">
        <v>29278.799999999999</v>
      </c>
      <c r="W3559">
        <v>29514.3</v>
      </c>
      <c r="X3559">
        <v>29749.7</v>
      </c>
      <c r="Y3559">
        <v>29985.200000000001</v>
      </c>
      <c r="Z3559">
        <v>30220.7</v>
      </c>
      <c r="AA3559">
        <v>30456.1</v>
      </c>
      <c r="AB3559">
        <v>30638.2</v>
      </c>
      <c r="AC3559">
        <v>30820.3</v>
      </c>
      <c r="AD3559">
        <v>31002.3</v>
      </c>
      <c r="AE3559">
        <v>31184.400000000001</v>
      </c>
      <c r="AF3559">
        <v>31366.5</v>
      </c>
      <c r="AG3559">
        <v>31469.200000000001</v>
      </c>
      <c r="AH3559">
        <v>31571.9</v>
      </c>
      <c r="AI3559">
        <v>31674.6</v>
      </c>
      <c r="AJ3559">
        <v>31777.4</v>
      </c>
      <c r="AK3559">
        <v>31880.1</v>
      </c>
    </row>
    <row r="3560" spans="1:37" x14ac:dyDescent="0.3">
      <c r="A3560" s="24" t="str">
        <f t="shared" si="87"/>
        <v>SDGbaseTRAv2_UrbAS_BAUv5P_WAgePoptotal</v>
      </c>
      <c r="B3560" s="58" t="s">
        <v>221</v>
      </c>
      <c r="C3560" s="59" t="s">
        <v>290</v>
      </c>
      <c r="D3560" s="5" t="s">
        <v>208</v>
      </c>
      <c r="E3560" t="s">
        <v>1</v>
      </c>
      <c r="G3560">
        <v>38959.5</v>
      </c>
      <c r="H3560">
        <v>39520.300000000003</v>
      </c>
      <c r="I3560">
        <v>40081.1</v>
      </c>
      <c r="J3560">
        <v>40641.9</v>
      </c>
      <c r="K3560">
        <v>41202.699999999997</v>
      </c>
      <c r="L3560">
        <v>41763.4</v>
      </c>
      <c r="M3560">
        <v>42323.7</v>
      </c>
      <c r="N3560">
        <v>42884</v>
      </c>
      <c r="O3560">
        <v>43444.3</v>
      </c>
      <c r="P3560">
        <v>44004.6</v>
      </c>
      <c r="Q3560">
        <v>44564.9</v>
      </c>
      <c r="R3560">
        <v>45043.1</v>
      </c>
      <c r="S3560">
        <v>45521.2</v>
      </c>
      <c r="T3560">
        <v>45999.4</v>
      </c>
      <c r="U3560">
        <v>46477.5</v>
      </c>
      <c r="V3560">
        <v>46955.7</v>
      </c>
      <c r="W3560">
        <v>47333.3</v>
      </c>
      <c r="X3560">
        <v>47710.9</v>
      </c>
      <c r="Y3560">
        <v>48088.6</v>
      </c>
      <c r="Z3560">
        <v>48466.2</v>
      </c>
      <c r="AA3560">
        <v>48843.8</v>
      </c>
      <c r="AB3560">
        <v>49135.8</v>
      </c>
      <c r="AC3560">
        <v>49427.8</v>
      </c>
      <c r="AD3560">
        <v>49719.8</v>
      </c>
      <c r="AE3560">
        <v>50011.8</v>
      </c>
      <c r="AF3560">
        <v>50303.8</v>
      </c>
      <c r="AG3560">
        <v>50468.5</v>
      </c>
      <c r="AH3560">
        <v>50633.3</v>
      </c>
      <c r="AI3560">
        <v>50798</v>
      </c>
      <c r="AJ3560">
        <v>50962.7</v>
      </c>
      <c r="AK3560">
        <v>51127.5</v>
      </c>
    </row>
    <row r="3561" spans="1:37" x14ac:dyDescent="0.3">
      <c r="A3561" s="24" t="str">
        <f t="shared" si="87"/>
        <v>SDGbaseTRAv2_UrbAS_BAUv5C_BroadUnEmpRatetotal</v>
      </c>
      <c r="B3561" s="58" t="s">
        <v>221</v>
      </c>
      <c r="C3561" s="59" t="s">
        <v>290</v>
      </c>
      <c r="D3561" s="5" t="s">
        <v>209</v>
      </c>
      <c r="E3561" t="s">
        <v>1</v>
      </c>
      <c r="G3561">
        <v>0.37</v>
      </c>
      <c r="H3561">
        <v>0.36</v>
      </c>
      <c r="I3561">
        <v>0.35</v>
      </c>
      <c r="J3561">
        <v>0.34</v>
      </c>
      <c r="K3561">
        <v>0.33</v>
      </c>
      <c r="L3561">
        <v>0.33</v>
      </c>
      <c r="M3561">
        <v>0.32</v>
      </c>
      <c r="N3561">
        <v>0.31</v>
      </c>
      <c r="O3561">
        <v>0.3</v>
      </c>
      <c r="P3561">
        <v>0.28999999999999998</v>
      </c>
      <c r="Q3561">
        <v>0.28000000000000003</v>
      </c>
      <c r="R3561">
        <v>0.27</v>
      </c>
      <c r="S3561">
        <v>0.26</v>
      </c>
      <c r="T3561">
        <v>0.24</v>
      </c>
      <c r="U3561">
        <v>0.23</v>
      </c>
      <c r="V3561">
        <v>0.21</v>
      </c>
      <c r="W3561">
        <v>0.19</v>
      </c>
      <c r="X3561">
        <v>0.17</v>
      </c>
      <c r="Y3561">
        <v>0.15</v>
      </c>
      <c r="Z3561">
        <v>0.14000000000000001</v>
      </c>
      <c r="AA3561">
        <v>0.12</v>
      </c>
      <c r="AB3561">
        <v>0.1</v>
      </c>
      <c r="AC3561">
        <v>0.08</v>
      </c>
      <c r="AD3561">
        <v>0.06</v>
      </c>
      <c r="AE3561">
        <v>0.04</v>
      </c>
      <c r="AF3561">
        <v>0.02</v>
      </c>
      <c r="AG3561">
        <v>-0.01</v>
      </c>
      <c r="AH3561">
        <v>-0.02</v>
      </c>
      <c r="AI3561">
        <v>-0.03</v>
      </c>
      <c r="AJ3561">
        <v>-0.03</v>
      </c>
      <c r="AK3561">
        <v>-0.03</v>
      </c>
    </row>
    <row r="3562" spans="1:37" x14ac:dyDescent="0.3">
      <c r="A3562" s="24" t="str">
        <f t="shared" si="87"/>
        <v>SDGbaseTRAv2_UrbAS_BAUv5C_LabForceParttotal</v>
      </c>
      <c r="B3562" s="58" t="s">
        <v>221</v>
      </c>
      <c r="C3562" s="59" t="s">
        <v>290</v>
      </c>
      <c r="D3562" s="5" t="s">
        <v>210</v>
      </c>
      <c r="E3562" t="s">
        <v>1</v>
      </c>
      <c r="G3562">
        <v>0.39</v>
      </c>
      <c r="H3562">
        <v>0.4</v>
      </c>
      <c r="I3562">
        <v>0.41</v>
      </c>
      <c r="J3562">
        <v>0.41</v>
      </c>
      <c r="K3562">
        <v>0.42</v>
      </c>
      <c r="L3562">
        <v>0.42</v>
      </c>
      <c r="M3562">
        <v>0.42</v>
      </c>
      <c r="N3562">
        <v>0.43</v>
      </c>
      <c r="O3562">
        <v>0.43</v>
      </c>
      <c r="P3562">
        <v>0.44</v>
      </c>
      <c r="Q3562">
        <v>0.45</v>
      </c>
      <c r="R3562">
        <v>0.45</v>
      </c>
      <c r="S3562">
        <v>0.46</v>
      </c>
      <c r="T3562">
        <v>0.47</v>
      </c>
      <c r="U3562">
        <v>0.48</v>
      </c>
      <c r="V3562">
        <v>0.49</v>
      </c>
      <c r="W3562">
        <v>0.5</v>
      </c>
      <c r="X3562">
        <v>0.52</v>
      </c>
      <c r="Y3562">
        <v>0.53</v>
      </c>
      <c r="Z3562">
        <v>0.54</v>
      </c>
      <c r="AA3562">
        <v>0.55000000000000004</v>
      </c>
      <c r="AB3562">
        <v>0.56000000000000005</v>
      </c>
      <c r="AC3562">
        <v>0.56999999999999995</v>
      </c>
      <c r="AD3562">
        <v>0.59</v>
      </c>
      <c r="AE3562">
        <v>0.6</v>
      </c>
      <c r="AF3562">
        <v>0.61</v>
      </c>
      <c r="AG3562">
        <v>0.63</v>
      </c>
      <c r="AH3562">
        <v>0.64</v>
      </c>
      <c r="AI3562">
        <v>0.64</v>
      </c>
      <c r="AJ3562">
        <v>0.64</v>
      </c>
      <c r="AK3562">
        <v>0.64</v>
      </c>
    </row>
    <row r="3563" spans="1:37" x14ac:dyDescent="0.3">
      <c r="A3563" s="24" t="str">
        <f t="shared" si="87"/>
        <v>SDGbaseTRAv2_UrbAS_BAUv5QVAXaawhe</v>
      </c>
      <c r="B3563" s="58" t="s">
        <v>221</v>
      </c>
      <c r="C3563" s="59" t="s">
        <v>290</v>
      </c>
      <c r="D3563" s="5" t="s">
        <v>211</v>
      </c>
      <c r="E3563" t="s">
        <v>4</v>
      </c>
      <c r="F3563">
        <v>2.66</v>
      </c>
      <c r="G3563">
        <v>2.64</v>
      </c>
      <c r="H3563">
        <v>2.7</v>
      </c>
      <c r="I3563">
        <v>2.73</v>
      </c>
      <c r="J3563">
        <v>2.77</v>
      </c>
      <c r="K3563">
        <v>2.81</v>
      </c>
      <c r="L3563">
        <v>2.85</v>
      </c>
      <c r="M3563">
        <v>2.88</v>
      </c>
      <c r="N3563">
        <v>2.92</v>
      </c>
      <c r="O3563">
        <v>2.99</v>
      </c>
      <c r="P3563">
        <v>3.04</v>
      </c>
      <c r="Q3563">
        <v>3.09</v>
      </c>
      <c r="R3563">
        <v>3.13</v>
      </c>
      <c r="S3563">
        <v>3.18</v>
      </c>
      <c r="T3563">
        <v>3.23</v>
      </c>
      <c r="U3563">
        <v>3.28</v>
      </c>
      <c r="V3563">
        <v>3.33</v>
      </c>
      <c r="W3563">
        <v>3.37</v>
      </c>
      <c r="X3563">
        <v>3.42</v>
      </c>
      <c r="Y3563">
        <v>3.46</v>
      </c>
      <c r="Z3563">
        <v>3.5</v>
      </c>
      <c r="AA3563">
        <v>3.54</v>
      </c>
      <c r="AB3563">
        <v>3.6</v>
      </c>
      <c r="AC3563">
        <v>3.65</v>
      </c>
      <c r="AD3563">
        <v>3.69</v>
      </c>
      <c r="AE3563">
        <v>3.74</v>
      </c>
      <c r="AF3563">
        <v>3.78</v>
      </c>
      <c r="AG3563">
        <v>3.83</v>
      </c>
      <c r="AH3563">
        <v>3.82</v>
      </c>
      <c r="AI3563">
        <v>3.81</v>
      </c>
      <c r="AJ3563">
        <v>3.8</v>
      </c>
      <c r="AK3563">
        <v>3.79</v>
      </c>
    </row>
    <row r="3564" spans="1:37" x14ac:dyDescent="0.3">
      <c r="A3564" s="24" t="str">
        <f t="shared" si="87"/>
        <v>SDGbaseTRAv2_UrbAS_BAUv5QVAXaamai</v>
      </c>
      <c r="B3564" s="58" t="s">
        <v>221</v>
      </c>
      <c r="C3564" s="59" t="s">
        <v>290</v>
      </c>
      <c r="D3564" s="5" t="s">
        <v>211</v>
      </c>
      <c r="E3564" t="s">
        <v>5</v>
      </c>
      <c r="F3564">
        <v>11.93</v>
      </c>
      <c r="G3564">
        <v>11.8</v>
      </c>
      <c r="H3564">
        <v>12.08</v>
      </c>
      <c r="I3564">
        <v>12.27</v>
      </c>
      <c r="J3564">
        <v>12.51</v>
      </c>
      <c r="K3564">
        <v>12.69</v>
      </c>
      <c r="L3564">
        <v>12.89</v>
      </c>
      <c r="M3564">
        <v>13.06</v>
      </c>
      <c r="N3564">
        <v>13.25</v>
      </c>
      <c r="O3564">
        <v>13.66</v>
      </c>
      <c r="P3564">
        <v>13.91</v>
      </c>
      <c r="Q3564">
        <v>14.11</v>
      </c>
      <c r="R3564">
        <v>14.34</v>
      </c>
      <c r="S3564">
        <v>14.55</v>
      </c>
      <c r="T3564">
        <v>14.76</v>
      </c>
      <c r="U3564">
        <v>14.99</v>
      </c>
      <c r="V3564">
        <v>15.18</v>
      </c>
      <c r="W3564">
        <v>15.35</v>
      </c>
      <c r="X3564">
        <v>15.53</v>
      </c>
      <c r="Y3564">
        <v>15.7</v>
      </c>
      <c r="Z3564">
        <v>15.88</v>
      </c>
      <c r="AA3564">
        <v>16.059999999999999</v>
      </c>
      <c r="AB3564">
        <v>16.32</v>
      </c>
      <c r="AC3564">
        <v>16.54</v>
      </c>
      <c r="AD3564">
        <v>16.73</v>
      </c>
      <c r="AE3564">
        <v>16.920000000000002</v>
      </c>
      <c r="AF3564">
        <v>17.12</v>
      </c>
      <c r="AG3564">
        <v>17.260000000000002</v>
      </c>
      <c r="AH3564">
        <v>17.170000000000002</v>
      </c>
      <c r="AI3564">
        <v>17.07</v>
      </c>
      <c r="AJ3564">
        <v>16.97</v>
      </c>
      <c r="AK3564">
        <v>16.86</v>
      </c>
    </row>
    <row r="3565" spans="1:37" x14ac:dyDescent="0.3">
      <c r="A3565" s="24" t="str">
        <f t="shared" si="87"/>
        <v>SDGbaseTRAv2_UrbAS_BAUv5QVAXaaoce</v>
      </c>
      <c r="B3565" s="58" t="s">
        <v>221</v>
      </c>
      <c r="C3565" s="59" t="s">
        <v>290</v>
      </c>
      <c r="D3565" s="5" t="s">
        <v>211</v>
      </c>
      <c r="E3565" t="s">
        <v>6</v>
      </c>
      <c r="F3565">
        <v>0.82</v>
      </c>
      <c r="G3565">
        <v>0.81</v>
      </c>
      <c r="H3565">
        <v>0.83</v>
      </c>
      <c r="I3565">
        <v>0.84</v>
      </c>
      <c r="J3565">
        <v>0.85</v>
      </c>
      <c r="K3565">
        <v>0.86</v>
      </c>
      <c r="L3565">
        <v>0.87</v>
      </c>
      <c r="M3565">
        <v>0.89</v>
      </c>
      <c r="N3565">
        <v>0.9</v>
      </c>
      <c r="O3565">
        <v>0.92</v>
      </c>
      <c r="P3565">
        <v>0.94</v>
      </c>
      <c r="Q3565">
        <v>0.96</v>
      </c>
      <c r="R3565">
        <v>0.97</v>
      </c>
      <c r="S3565">
        <v>0.99</v>
      </c>
      <c r="T3565">
        <v>1.01</v>
      </c>
      <c r="U3565">
        <v>1.02</v>
      </c>
      <c r="V3565">
        <v>1.04</v>
      </c>
      <c r="W3565">
        <v>1.05</v>
      </c>
      <c r="X3565">
        <v>1.07</v>
      </c>
      <c r="Y3565">
        <v>1.08</v>
      </c>
      <c r="Z3565">
        <v>1.1000000000000001</v>
      </c>
      <c r="AA3565">
        <v>1.1100000000000001</v>
      </c>
      <c r="AB3565">
        <v>1.1299999999999999</v>
      </c>
      <c r="AC3565">
        <v>1.1499999999999999</v>
      </c>
      <c r="AD3565">
        <v>1.1599999999999999</v>
      </c>
      <c r="AE3565">
        <v>1.18</v>
      </c>
      <c r="AF3565">
        <v>1.2</v>
      </c>
      <c r="AG3565">
        <v>1.21</v>
      </c>
      <c r="AH3565">
        <v>1.21</v>
      </c>
      <c r="AI3565">
        <v>1.21</v>
      </c>
      <c r="AJ3565">
        <v>1.21</v>
      </c>
      <c r="AK3565">
        <v>1.21</v>
      </c>
    </row>
    <row r="3566" spans="1:37" x14ac:dyDescent="0.3">
      <c r="A3566" s="24" t="str">
        <f t="shared" si="87"/>
        <v>SDGbaseTRAv2_UrbAS_BAUv5QVAXaaveg</v>
      </c>
      <c r="B3566" s="58" t="s">
        <v>221</v>
      </c>
      <c r="C3566" s="59" t="s">
        <v>290</v>
      </c>
      <c r="D3566" s="5" t="s">
        <v>211</v>
      </c>
      <c r="E3566" t="s">
        <v>7</v>
      </c>
      <c r="F3566">
        <v>6.73</v>
      </c>
      <c r="G3566">
        <v>6.43</v>
      </c>
      <c r="H3566">
        <v>6.53</v>
      </c>
      <c r="I3566">
        <v>6.65</v>
      </c>
      <c r="J3566">
        <v>6.77</v>
      </c>
      <c r="K3566">
        <v>6.85</v>
      </c>
      <c r="L3566">
        <v>6.93</v>
      </c>
      <c r="M3566">
        <v>6.99</v>
      </c>
      <c r="N3566">
        <v>7.06</v>
      </c>
      <c r="O3566">
        <v>7.21</v>
      </c>
      <c r="P3566">
        <v>7.3</v>
      </c>
      <c r="Q3566">
        <v>7.37</v>
      </c>
      <c r="R3566">
        <v>7.48</v>
      </c>
      <c r="S3566">
        <v>7.59</v>
      </c>
      <c r="T3566">
        <v>7.69</v>
      </c>
      <c r="U3566">
        <v>7.81</v>
      </c>
      <c r="V3566">
        <v>7.91</v>
      </c>
      <c r="W3566">
        <v>8</v>
      </c>
      <c r="X3566">
        <v>8.1</v>
      </c>
      <c r="Y3566">
        <v>8.1999999999999993</v>
      </c>
      <c r="Z3566">
        <v>8.31</v>
      </c>
      <c r="AA3566">
        <v>8.42</v>
      </c>
      <c r="AB3566">
        <v>8.56</v>
      </c>
      <c r="AC3566">
        <v>8.68</v>
      </c>
      <c r="AD3566">
        <v>8.7899999999999991</v>
      </c>
      <c r="AE3566">
        <v>8.9</v>
      </c>
      <c r="AF3566">
        <v>9.0299999999999994</v>
      </c>
      <c r="AG3566">
        <v>9.14</v>
      </c>
      <c r="AH3566">
        <v>9.1199999999999992</v>
      </c>
      <c r="AI3566">
        <v>9.09</v>
      </c>
      <c r="AJ3566">
        <v>9.08</v>
      </c>
      <c r="AK3566">
        <v>9.0500000000000007</v>
      </c>
    </row>
    <row r="3567" spans="1:37" x14ac:dyDescent="0.3">
      <c r="A3567" s="24" t="str">
        <f t="shared" si="87"/>
        <v>SDGbaseTRAv2_UrbAS_BAUv5QVAXaaofr</v>
      </c>
      <c r="B3567" s="58" t="s">
        <v>221</v>
      </c>
      <c r="C3567" s="59" t="s">
        <v>290</v>
      </c>
      <c r="D3567" s="5" t="s">
        <v>211</v>
      </c>
      <c r="E3567" t="s">
        <v>8</v>
      </c>
      <c r="F3567">
        <v>13</v>
      </c>
      <c r="G3567">
        <v>12.57</v>
      </c>
      <c r="H3567">
        <v>12.95</v>
      </c>
      <c r="I3567">
        <v>13.16</v>
      </c>
      <c r="J3567">
        <v>13.43</v>
      </c>
      <c r="K3567">
        <v>13.65</v>
      </c>
      <c r="L3567">
        <v>13.9</v>
      </c>
      <c r="M3567">
        <v>14.11</v>
      </c>
      <c r="N3567">
        <v>14.34</v>
      </c>
      <c r="O3567">
        <v>15.1</v>
      </c>
      <c r="P3567">
        <v>15.44</v>
      </c>
      <c r="Q3567">
        <v>15.66</v>
      </c>
      <c r="R3567">
        <v>15.96</v>
      </c>
      <c r="S3567">
        <v>16.260000000000002</v>
      </c>
      <c r="T3567">
        <v>16.57</v>
      </c>
      <c r="U3567">
        <v>16.920000000000002</v>
      </c>
      <c r="V3567">
        <v>17.22</v>
      </c>
      <c r="W3567">
        <v>17.52</v>
      </c>
      <c r="X3567">
        <v>17.809999999999999</v>
      </c>
      <c r="Y3567">
        <v>18.09</v>
      </c>
      <c r="Z3567">
        <v>18.37</v>
      </c>
      <c r="AA3567">
        <v>18.68</v>
      </c>
      <c r="AB3567">
        <v>19.170000000000002</v>
      </c>
      <c r="AC3567">
        <v>19.55</v>
      </c>
      <c r="AD3567">
        <v>19.89</v>
      </c>
      <c r="AE3567">
        <v>20.21</v>
      </c>
      <c r="AF3567">
        <v>20.57</v>
      </c>
      <c r="AG3567">
        <v>20.85</v>
      </c>
      <c r="AH3567">
        <v>20.82</v>
      </c>
      <c r="AI3567">
        <v>20.63</v>
      </c>
      <c r="AJ3567">
        <v>20.48</v>
      </c>
      <c r="AK3567">
        <v>20.29</v>
      </c>
    </row>
    <row r="3568" spans="1:37" x14ac:dyDescent="0.3">
      <c r="A3568" s="24" t="str">
        <f t="shared" si="87"/>
        <v>SDGbaseTRAv2_UrbAS_BAUv5QVAXaagra</v>
      </c>
      <c r="B3568" s="58" t="s">
        <v>221</v>
      </c>
      <c r="C3568" s="59" t="s">
        <v>290</v>
      </c>
      <c r="D3568" s="5" t="s">
        <v>211</v>
      </c>
      <c r="E3568" t="s">
        <v>9</v>
      </c>
      <c r="F3568">
        <v>6.2</v>
      </c>
      <c r="G3568">
        <v>6.02</v>
      </c>
      <c r="H3568">
        <v>6.27</v>
      </c>
      <c r="I3568">
        <v>6.35</v>
      </c>
      <c r="J3568">
        <v>6.47</v>
      </c>
      <c r="K3568">
        <v>6.6</v>
      </c>
      <c r="L3568">
        <v>6.74</v>
      </c>
      <c r="M3568">
        <v>6.9</v>
      </c>
      <c r="N3568">
        <v>7.06</v>
      </c>
      <c r="O3568">
        <v>7.56</v>
      </c>
      <c r="P3568">
        <v>7.81</v>
      </c>
      <c r="Q3568">
        <v>7.98</v>
      </c>
      <c r="R3568">
        <v>8.18</v>
      </c>
      <c r="S3568">
        <v>8.39</v>
      </c>
      <c r="T3568">
        <v>8.6199999999999992</v>
      </c>
      <c r="U3568">
        <v>8.8699999999999992</v>
      </c>
      <c r="V3568">
        <v>9.09</v>
      </c>
      <c r="W3568">
        <v>9.33</v>
      </c>
      <c r="X3568">
        <v>9.59</v>
      </c>
      <c r="Y3568">
        <v>9.81</v>
      </c>
      <c r="Z3568">
        <v>10.029999999999999</v>
      </c>
      <c r="AA3568">
        <v>10.26</v>
      </c>
      <c r="AB3568">
        <v>10.65</v>
      </c>
      <c r="AC3568">
        <v>10.96</v>
      </c>
      <c r="AD3568">
        <v>11.21</v>
      </c>
      <c r="AE3568">
        <v>11.44</v>
      </c>
      <c r="AF3568">
        <v>11.68</v>
      </c>
      <c r="AG3568">
        <v>11.88</v>
      </c>
      <c r="AH3568">
        <v>11.92</v>
      </c>
      <c r="AI3568">
        <v>11.83</v>
      </c>
      <c r="AJ3568">
        <v>11.73</v>
      </c>
      <c r="AK3568">
        <v>11.61</v>
      </c>
    </row>
    <row r="3569" spans="1:37" x14ac:dyDescent="0.3">
      <c r="A3569" s="24" t="str">
        <f t="shared" si="87"/>
        <v>SDGbaseTRAv2_UrbAS_BAUv5QVAXaaoil</v>
      </c>
      <c r="B3569" s="58" t="s">
        <v>221</v>
      </c>
      <c r="C3569" s="59" t="s">
        <v>290</v>
      </c>
      <c r="D3569" s="5" t="s">
        <v>211</v>
      </c>
      <c r="E3569" t="s">
        <v>10</v>
      </c>
      <c r="F3569">
        <v>5.45</v>
      </c>
      <c r="G3569">
        <v>5.35</v>
      </c>
      <c r="H3569">
        <v>5.45</v>
      </c>
      <c r="I3569">
        <v>5.53</v>
      </c>
      <c r="J3569">
        <v>5.62</v>
      </c>
      <c r="K3569">
        <v>5.69</v>
      </c>
      <c r="L3569">
        <v>5.78</v>
      </c>
      <c r="M3569">
        <v>5.85</v>
      </c>
      <c r="N3569">
        <v>5.94</v>
      </c>
      <c r="O3569">
        <v>6.07</v>
      </c>
      <c r="P3569">
        <v>6.17</v>
      </c>
      <c r="Q3569">
        <v>6.26</v>
      </c>
      <c r="R3569">
        <v>6.37</v>
      </c>
      <c r="S3569">
        <v>6.49</v>
      </c>
      <c r="T3569">
        <v>6.6</v>
      </c>
      <c r="U3569">
        <v>6.72</v>
      </c>
      <c r="V3569">
        <v>6.83</v>
      </c>
      <c r="W3569">
        <v>6.94</v>
      </c>
      <c r="X3569">
        <v>7.05</v>
      </c>
      <c r="Y3569">
        <v>7.16</v>
      </c>
      <c r="Z3569">
        <v>7.27</v>
      </c>
      <c r="AA3569">
        <v>7.38</v>
      </c>
      <c r="AB3569">
        <v>7.52</v>
      </c>
      <c r="AC3569">
        <v>7.63</v>
      </c>
      <c r="AD3569">
        <v>7.75</v>
      </c>
      <c r="AE3569">
        <v>7.86</v>
      </c>
      <c r="AF3569">
        <v>7.98</v>
      </c>
      <c r="AG3569">
        <v>8.1</v>
      </c>
      <c r="AH3569">
        <v>8.11</v>
      </c>
      <c r="AI3569">
        <v>8.1199999999999992</v>
      </c>
      <c r="AJ3569">
        <v>8.1300000000000008</v>
      </c>
      <c r="AK3569">
        <v>8.14</v>
      </c>
    </row>
    <row r="3570" spans="1:37" x14ac:dyDescent="0.3">
      <c r="A3570" s="24" t="str">
        <f t="shared" si="87"/>
        <v>SDGbaseTRAv2_UrbAS_BAUv5QVAXaatub</v>
      </c>
      <c r="B3570" s="58" t="s">
        <v>221</v>
      </c>
      <c r="C3570" s="59" t="s">
        <v>290</v>
      </c>
      <c r="D3570" s="5" t="s">
        <v>211</v>
      </c>
      <c r="E3570" t="s">
        <v>11</v>
      </c>
      <c r="F3570">
        <v>2.95</v>
      </c>
      <c r="G3570">
        <v>2.82</v>
      </c>
      <c r="H3570">
        <v>2.87</v>
      </c>
      <c r="I3570">
        <v>2.92</v>
      </c>
      <c r="J3570">
        <v>2.98</v>
      </c>
      <c r="K3570">
        <v>3.01</v>
      </c>
      <c r="L3570">
        <v>3.05</v>
      </c>
      <c r="M3570">
        <v>3.09</v>
      </c>
      <c r="N3570">
        <v>3.12</v>
      </c>
      <c r="O3570">
        <v>3.2</v>
      </c>
      <c r="P3570">
        <v>3.24</v>
      </c>
      <c r="Q3570">
        <v>3.28</v>
      </c>
      <c r="R3570">
        <v>3.33</v>
      </c>
      <c r="S3570">
        <v>3.39</v>
      </c>
      <c r="T3570">
        <v>3.44</v>
      </c>
      <c r="U3570">
        <v>3.5</v>
      </c>
      <c r="V3570">
        <v>3.54</v>
      </c>
      <c r="W3570">
        <v>3.59</v>
      </c>
      <c r="X3570">
        <v>3.63</v>
      </c>
      <c r="Y3570">
        <v>3.68</v>
      </c>
      <c r="Z3570">
        <v>3.73</v>
      </c>
      <c r="AA3570">
        <v>3.78</v>
      </c>
      <c r="AB3570">
        <v>3.85</v>
      </c>
      <c r="AC3570">
        <v>3.9</v>
      </c>
      <c r="AD3570">
        <v>3.95</v>
      </c>
      <c r="AE3570">
        <v>4.01</v>
      </c>
      <c r="AF3570">
        <v>4.07</v>
      </c>
      <c r="AG3570">
        <v>4.1100000000000003</v>
      </c>
      <c r="AH3570">
        <v>4.08</v>
      </c>
      <c r="AI3570">
        <v>4.04</v>
      </c>
      <c r="AJ3570">
        <v>4.0199999999999996</v>
      </c>
      <c r="AK3570">
        <v>3.98</v>
      </c>
    </row>
    <row r="3571" spans="1:37" x14ac:dyDescent="0.3">
      <c r="A3571" s="24" t="str">
        <f t="shared" si="87"/>
        <v>SDGbaseTRAv2_UrbAS_BAUv5QVAXaapul</v>
      </c>
      <c r="B3571" s="58" t="s">
        <v>221</v>
      </c>
      <c r="C3571" s="59" t="s">
        <v>290</v>
      </c>
      <c r="D3571" s="5" t="s">
        <v>211</v>
      </c>
      <c r="E3571" t="s">
        <v>12</v>
      </c>
      <c r="F3571">
        <v>0.52</v>
      </c>
      <c r="G3571">
        <v>0.52</v>
      </c>
      <c r="H3571">
        <v>0.52</v>
      </c>
      <c r="I3571">
        <v>0.53</v>
      </c>
      <c r="J3571">
        <v>0.54</v>
      </c>
      <c r="K3571">
        <v>0.55000000000000004</v>
      </c>
      <c r="L3571">
        <v>0.56000000000000005</v>
      </c>
      <c r="M3571">
        <v>0.56000000000000005</v>
      </c>
      <c r="N3571">
        <v>0.56999999999999995</v>
      </c>
      <c r="O3571">
        <v>0.57999999999999996</v>
      </c>
      <c r="P3571">
        <v>0.57999999999999996</v>
      </c>
      <c r="Q3571">
        <v>0.59</v>
      </c>
      <c r="R3571">
        <v>0.6</v>
      </c>
      <c r="S3571">
        <v>0.61</v>
      </c>
      <c r="T3571">
        <v>0.61</v>
      </c>
      <c r="U3571">
        <v>0.62</v>
      </c>
      <c r="V3571">
        <v>0.63</v>
      </c>
      <c r="W3571">
        <v>0.64</v>
      </c>
      <c r="X3571">
        <v>0.65</v>
      </c>
      <c r="Y3571">
        <v>0.65</v>
      </c>
      <c r="Z3571">
        <v>0.66</v>
      </c>
      <c r="AA3571">
        <v>0.67</v>
      </c>
      <c r="AB3571">
        <v>0.68</v>
      </c>
      <c r="AC3571">
        <v>0.69</v>
      </c>
      <c r="AD3571">
        <v>0.69</v>
      </c>
      <c r="AE3571">
        <v>0.7</v>
      </c>
      <c r="AF3571">
        <v>0.71</v>
      </c>
      <c r="AG3571">
        <v>0.72</v>
      </c>
      <c r="AH3571">
        <v>0.72</v>
      </c>
      <c r="AI3571">
        <v>0.72</v>
      </c>
      <c r="AJ3571">
        <v>0.72</v>
      </c>
      <c r="AK3571">
        <v>0.72</v>
      </c>
    </row>
    <row r="3572" spans="1:37" x14ac:dyDescent="0.3">
      <c r="A3572" s="24" t="str">
        <f t="shared" si="87"/>
        <v>SDGbaseTRAv2_UrbAS_BAUv5QVAXaasug</v>
      </c>
      <c r="B3572" s="58" t="s">
        <v>221</v>
      </c>
      <c r="C3572" s="59" t="s">
        <v>290</v>
      </c>
      <c r="D3572" s="5" t="s">
        <v>211</v>
      </c>
      <c r="E3572" t="s">
        <v>13</v>
      </c>
      <c r="F3572">
        <v>3.82</v>
      </c>
      <c r="G3572">
        <v>3.74</v>
      </c>
      <c r="H3572">
        <v>3.8</v>
      </c>
      <c r="I3572">
        <v>3.86</v>
      </c>
      <c r="J3572">
        <v>3.93</v>
      </c>
      <c r="K3572">
        <v>3.97</v>
      </c>
      <c r="L3572">
        <v>4.0199999999999996</v>
      </c>
      <c r="M3572">
        <v>4.0599999999999996</v>
      </c>
      <c r="N3572">
        <v>4.0999999999999996</v>
      </c>
      <c r="O3572">
        <v>4.21</v>
      </c>
      <c r="P3572">
        <v>4.2699999999999996</v>
      </c>
      <c r="Q3572">
        <v>4.3</v>
      </c>
      <c r="R3572">
        <v>4.3499999999999996</v>
      </c>
      <c r="S3572">
        <v>4.4000000000000004</v>
      </c>
      <c r="T3572">
        <v>4.45</v>
      </c>
      <c r="U3572">
        <v>4.51</v>
      </c>
      <c r="V3572">
        <v>4.55</v>
      </c>
      <c r="W3572">
        <v>4.5999999999999996</v>
      </c>
      <c r="X3572">
        <v>4.6500000000000004</v>
      </c>
      <c r="Y3572">
        <v>4.7</v>
      </c>
      <c r="Z3572">
        <v>4.75</v>
      </c>
      <c r="AA3572">
        <v>4.79</v>
      </c>
      <c r="AB3572">
        <v>4.8600000000000003</v>
      </c>
      <c r="AC3572">
        <v>4.91</v>
      </c>
      <c r="AD3572">
        <v>4.96</v>
      </c>
      <c r="AE3572">
        <v>4.99</v>
      </c>
      <c r="AF3572">
        <v>5.04</v>
      </c>
      <c r="AG3572">
        <v>5.0999999999999996</v>
      </c>
      <c r="AH3572">
        <v>5.09</v>
      </c>
      <c r="AI3572">
        <v>5.08</v>
      </c>
      <c r="AJ3572">
        <v>5.08</v>
      </c>
      <c r="AK3572">
        <v>5.07</v>
      </c>
    </row>
    <row r="3573" spans="1:37" x14ac:dyDescent="0.3">
      <c r="A3573" s="24" t="str">
        <f t="shared" si="87"/>
        <v>SDGbaseTRAv2_UrbAS_BAUv5QVAXaaoth</v>
      </c>
      <c r="B3573" s="58" t="s">
        <v>221</v>
      </c>
      <c r="C3573" s="59" t="s">
        <v>290</v>
      </c>
      <c r="D3573" s="5" t="s">
        <v>211</v>
      </c>
      <c r="E3573" t="s">
        <v>14</v>
      </c>
      <c r="F3573">
        <v>7.29</v>
      </c>
      <c r="G3573">
        <v>7.3</v>
      </c>
      <c r="H3573">
        <v>7.41</v>
      </c>
      <c r="I3573">
        <v>7.45</v>
      </c>
      <c r="J3573">
        <v>7.5</v>
      </c>
      <c r="K3573">
        <v>7.56</v>
      </c>
      <c r="L3573">
        <v>7.63</v>
      </c>
      <c r="M3573">
        <v>7.71</v>
      </c>
      <c r="N3573">
        <v>7.81</v>
      </c>
      <c r="O3573">
        <v>7.96</v>
      </c>
      <c r="P3573">
        <v>8.1</v>
      </c>
      <c r="Q3573">
        <v>8.23</v>
      </c>
      <c r="R3573">
        <v>8.3699999999999992</v>
      </c>
      <c r="S3573">
        <v>8.51</v>
      </c>
      <c r="T3573">
        <v>8.66</v>
      </c>
      <c r="U3573">
        <v>8.81</v>
      </c>
      <c r="V3573">
        <v>8.9499999999999993</v>
      </c>
      <c r="W3573">
        <v>9.1</v>
      </c>
      <c r="X3573">
        <v>9.25</v>
      </c>
      <c r="Y3573">
        <v>9.4</v>
      </c>
      <c r="Z3573">
        <v>9.5399999999999991</v>
      </c>
      <c r="AA3573">
        <v>9.69</v>
      </c>
      <c r="AB3573">
        <v>9.85</v>
      </c>
      <c r="AC3573">
        <v>10</v>
      </c>
      <c r="AD3573">
        <v>10.15</v>
      </c>
      <c r="AE3573">
        <v>10.3</v>
      </c>
      <c r="AF3573">
        <v>10.46</v>
      </c>
      <c r="AG3573">
        <v>10.61</v>
      </c>
      <c r="AH3573">
        <v>10.67</v>
      </c>
      <c r="AI3573">
        <v>10.73</v>
      </c>
      <c r="AJ3573">
        <v>10.79</v>
      </c>
      <c r="AK3573">
        <v>10.84</v>
      </c>
    </row>
    <row r="3574" spans="1:37" x14ac:dyDescent="0.3">
      <c r="A3574" s="24" t="str">
        <f t="shared" si="87"/>
        <v>SDGbaseTRAv2_UrbAS_BAUv5QVAXalani</v>
      </c>
      <c r="B3574" s="58" t="s">
        <v>221</v>
      </c>
      <c r="C3574" s="59" t="s">
        <v>290</v>
      </c>
      <c r="D3574" s="5" t="s">
        <v>211</v>
      </c>
      <c r="E3574" t="s">
        <v>15</v>
      </c>
      <c r="F3574">
        <v>27.55</v>
      </c>
      <c r="G3574">
        <v>27.71</v>
      </c>
      <c r="H3574">
        <v>28.22</v>
      </c>
      <c r="I3574">
        <v>28.51</v>
      </c>
      <c r="J3574">
        <v>28.87</v>
      </c>
      <c r="K3574">
        <v>29.37</v>
      </c>
      <c r="L3574">
        <v>30.04</v>
      </c>
      <c r="M3574">
        <v>30.74</v>
      </c>
      <c r="N3574">
        <v>31.51</v>
      </c>
      <c r="O3574">
        <v>32.700000000000003</v>
      </c>
      <c r="P3574">
        <v>33.840000000000003</v>
      </c>
      <c r="Q3574">
        <v>34.78</v>
      </c>
      <c r="R3574">
        <v>35.85</v>
      </c>
      <c r="S3574">
        <v>36.880000000000003</v>
      </c>
      <c r="T3574">
        <v>37.979999999999997</v>
      </c>
      <c r="U3574">
        <v>39.270000000000003</v>
      </c>
      <c r="V3574">
        <v>40.42</v>
      </c>
      <c r="W3574">
        <v>41.62</v>
      </c>
      <c r="X3574">
        <v>42.92</v>
      </c>
      <c r="Y3574">
        <v>44.12</v>
      </c>
      <c r="Z3574">
        <v>45.33</v>
      </c>
      <c r="AA3574">
        <v>46.54</v>
      </c>
      <c r="AB3574">
        <v>48</v>
      </c>
      <c r="AC3574">
        <v>49.35</v>
      </c>
      <c r="AD3574">
        <v>50.65</v>
      </c>
      <c r="AE3574">
        <v>51.94</v>
      </c>
      <c r="AF3574">
        <v>53.27</v>
      </c>
      <c r="AG3574">
        <v>54.53</v>
      </c>
      <c r="AH3574">
        <v>53.99</v>
      </c>
      <c r="AI3574">
        <v>53.35</v>
      </c>
      <c r="AJ3574">
        <v>52.83</v>
      </c>
      <c r="AK3574">
        <v>52.27</v>
      </c>
    </row>
    <row r="3575" spans="1:37" x14ac:dyDescent="0.3">
      <c r="A3575" s="24" t="str">
        <f t="shared" si="87"/>
        <v>SDGbaseTRAv2_UrbAS_BAUv5QVAXafore</v>
      </c>
      <c r="B3575" s="58" t="s">
        <v>221</v>
      </c>
      <c r="C3575" s="59" t="s">
        <v>290</v>
      </c>
      <c r="D3575" s="5" t="s">
        <v>211</v>
      </c>
      <c r="E3575" t="s">
        <v>16</v>
      </c>
      <c r="F3575">
        <v>6.49</v>
      </c>
      <c r="G3575">
        <v>6.15</v>
      </c>
      <c r="H3575">
        <v>6.32</v>
      </c>
      <c r="I3575">
        <v>6.44</v>
      </c>
      <c r="J3575">
        <v>6.56</v>
      </c>
      <c r="K3575">
        <v>6.65</v>
      </c>
      <c r="L3575">
        <v>6.75</v>
      </c>
      <c r="M3575">
        <v>6.82</v>
      </c>
      <c r="N3575">
        <v>6.94</v>
      </c>
      <c r="O3575">
        <v>7.17</v>
      </c>
      <c r="P3575">
        <v>7.32</v>
      </c>
      <c r="Q3575">
        <v>7.39</v>
      </c>
      <c r="R3575">
        <v>7.53</v>
      </c>
      <c r="S3575">
        <v>7.64</v>
      </c>
      <c r="T3575">
        <v>7.76</v>
      </c>
      <c r="U3575">
        <v>7.94</v>
      </c>
      <c r="V3575">
        <v>8.1</v>
      </c>
      <c r="W3575">
        <v>8.27</v>
      </c>
      <c r="X3575">
        <v>8.4700000000000006</v>
      </c>
      <c r="Y3575">
        <v>8.69</v>
      </c>
      <c r="Z3575">
        <v>8.8699999999999992</v>
      </c>
      <c r="AA3575">
        <v>9.0399999999999991</v>
      </c>
      <c r="AB3575">
        <v>9.25</v>
      </c>
      <c r="AC3575">
        <v>9.42</v>
      </c>
      <c r="AD3575">
        <v>9.57</v>
      </c>
      <c r="AE3575">
        <v>9.73</v>
      </c>
      <c r="AF3575">
        <v>9.9</v>
      </c>
      <c r="AG3575">
        <v>10.050000000000001</v>
      </c>
      <c r="AH3575">
        <v>9.99</v>
      </c>
      <c r="AI3575">
        <v>9.9</v>
      </c>
      <c r="AJ3575">
        <v>9.82</v>
      </c>
      <c r="AK3575">
        <v>9.73</v>
      </c>
    </row>
    <row r="3576" spans="1:37" x14ac:dyDescent="0.3">
      <c r="A3576" s="24" t="str">
        <f t="shared" si="87"/>
        <v>SDGbaseTRAv2_UrbAS_BAUv5QVAXafish</v>
      </c>
      <c r="B3576" s="58" t="s">
        <v>221</v>
      </c>
      <c r="C3576" s="59" t="s">
        <v>290</v>
      </c>
      <c r="D3576" s="5" t="s">
        <v>211</v>
      </c>
      <c r="E3576" t="s">
        <v>17</v>
      </c>
      <c r="F3576">
        <v>7.37</v>
      </c>
      <c r="G3576">
        <v>7.41</v>
      </c>
      <c r="H3576">
        <v>7.69</v>
      </c>
      <c r="I3576">
        <v>7.84</v>
      </c>
      <c r="J3576">
        <v>7.98</v>
      </c>
      <c r="K3576">
        <v>8.14</v>
      </c>
      <c r="L3576">
        <v>8.34</v>
      </c>
      <c r="M3576">
        <v>8.5500000000000007</v>
      </c>
      <c r="N3576">
        <v>8.7799999999999994</v>
      </c>
      <c r="O3576">
        <v>9.16</v>
      </c>
      <c r="P3576">
        <v>9.48</v>
      </c>
      <c r="Q3576">
        <v>9.76</v>
      </c>
      <c r="R3576">
        <v>10.08</v>
      </c>
      <c r="S3576">
        <v>10.38</v>
      </c>
      <c r="T3576">
        <v>10.7</v>
      </c>
      <c r="U3576">
        <v>11.07</v>
      </c>
      <c r="V3576">
        <v>11.4</v>
      </c>
      <c r="W3576">
        <v>11.74</v>
      </c>
      <c r="X3576">
        <v>12.11</v>
      </c>
      <c r="Y3576">
        <v>12.46</v>
      </c>
      <c r="Z3576">
        <v>12.8</v>
      </c>
      <c r="AA3576">
        <v>13.16</v>
      </c>
      <c r="AB3576">
        <v>13.61</v>
      </c>
      <c r="AC3576">
        <v>14.02</v>
      </c>
      <c r="AD3576">
        <v>14.41</v>
      </c>
      <c r="AE3576">
        <v>14.81</v>
      </c>
      <c r="AF3576">
        <v>15.21</v>
      </c>
      <c r="AG3576">
        <v>15.61</v>
      </c>
      <c r="AH3576">
        <v>15.5</v>
      </c>
      <c r="AI3576">
        <v>15.33</v>
      </c>
      <c r="AJ3576">
        <v>15.18</v>
      </c>
      <c r="AK3576">
        <v>15.02</v>
      </c>
    </row>
    <row r="3577" spans="1:37" x14ac:dyDescent="0.3">
      <c r="A3577" s="24" t="str">
        <f t="shared" si="87"/>
        <v>SDGbaseTRAv2_UrbAS_BAUv5QVAXacoal</v>
      </c>
      <c r="B3577" s="58" t="s">
        <v>221</v>
      </c>
      <c r="C3577" s="59" t="s">
        <v>290</v>
      </c>
      <c r="D3577" s="5" t="s">
        <v>211</v>
      </c>
      <c r="E3577" t="s">
        <v>18</v>
      </c>
      <c r="F3577">
        <v>112.99</v>
      </c>
      <c r="G3577">
        <v>109.36</v>
      </c>
      <c r="H3577">
        <v>107.45</v>
      </c>
      <c r="I3577">
        <v>105.71</v>
      </c>
      <c r="J3577">
        <v>102.52</v>
      </c>
      <c r="K3577">
        <v>101.16</v>
      </c>
      <c r="L3577">
        <v>99.17</v>
      </c>
      <c r="M3577">
        <v>97.19</v>
      </c>
      <c r="N3577">
        <v>96.06</v>
      </c>
      <c r="O3577">
        <v>94.64</v>
      </c>
      <c r="P3577">
        <v>91.74</v>
      </c>
      <c r="Q3577">
        <v>86.89</v>
      </c>
      <c r="R3577">
        <v>83.69</v>
      </c>
      <c r="S3577">
        <v>83.66</v>
      </c>
      <c r="T3577">
        <v>82.77</v>
      </c>
      <c r="U3577">
        <v>82.34</v>
      </c>
      <c r="V3577">
        <v>81.459999999999994</v>
      </c>
      <c r="W3577">
        <v>81.2</v>
      </c>
      <c r="X3577">
        <v>79.099999999999994</v>
      </c>
      <c r="Y3577">
        <v>77.180000000000007</v>
      </c>
      <c r="Z3577">
        <v>75.260000000000005</v>
      </c>
      <c r="AA3577">
        <v>73.33</v>
      </c>
      <c r="AB3577">
        <v>69.11</v>
      </c>
      <c r="AC3577">
        <v>64.88</v>
      </c>
      <c r="AD3577">
        <v>60.66</v>
      </c>
      <c r="AE3577">
        <v>56.43</v>
      </c>
      <c r="AF3577">
        <v>52.21</v>
      </c>
      <c r="AG3577">
        <v>44.49</v>
      </c>
      <c r="AH3577">
        <v>36.770000000000003</v>
      </c>
      <c r="AI3577">
        <v>29.05</v>
      </c>
      <c r="AJ3577">
        <v>21.33</v>
      </c>
      <c r="AK3577">
        <v>13.61</v>
      </c>
    </row>
    <row r="3578" spans="1:37" x14ac:dyDescent="0.3">
      <c r="A3578" s="24" t="str">
        <f t="shared" si="87"/>
        <v>SDGbaseTRAv2_UrbAS_BAUv5QVAXagold</v>
      </c>
      <c r="B3578" s="58" t="s">
        <v>221</v>
      </c>
      <c r="C3578" s="59" t="s">
        <v>290</v>
      </c>
      <c r="D3578" s="5" t="s">
        <v>211</v>
      </c>
      <c r="E3578" t="s">
        <v>19</v>
      </c>
      <c r="F3578">
        <v>61.14</v>
      </c>
      <c r="G3578">
        <v>61.08</v>
      </c>
      <c r="H3578">
        <v>60.95</v>
      </c>
      <c r="I3578">
        <v>60.89</v>
      </c>
      <c r="J3578">
        <v>60.83</v>
      </c>
      <c r="K3578">
        <v>60.77</v>
      </c>
      <c r="L3578">
        <v>60.71</v>
      </c>
      <c r="M3578">
        <v>60.65</v>
      </c>
      <c r="N3578">
        <v>60.59</v>
      </c>
      <c r="O3578">
        <v>60.53</v>
      </c>
      <c r="P3578">
        <v>60.47</v>
      </c>
      <c r="Q3578">
        <v>60.41</v>
      </c>
      <c r="R3578">
        <v>60.35</v>
      </c>
      <c r="S3578">
        <v>60.29</v>
      </c>
      <c r="T3578">
        <v>60.23</v>
      </c>
      <c r="U3578">
        <v>60.17</v>
      </c>
      <c r="V3578">
        <v>60.1</v>
      </c>
      <c r="W3578">
        <v>60.04</v>
      </c>
      <c r="X3578">
        <v>59.98</v>
      </c>
      <c r="Y3578">
        <v>59.92</v>
      </c>
      <c r="Z3578">
        <v>59.86</v>
      </c>
      <c r="AA3578">
        <v>59.81</v>
      </c>
      <c r="AB3578">
        <v>59.75</v>
      </c>
      <c r="AC3578">
        <v>59.69</v>
      </c>
      <c r="AD3578">
        <v>59.63</v>
      </c>
      <c r="AE3578">
        <v>59.57</v>
      </c>
      <c r="AF3578">
        <v>59.51</v>
      </c>
      <c r="AG3578">
        <v>59.45</v>
      </c>
      <c r="AH3578">
        <v>59.39</v>
      </c>
      <c r="AI3578">
        <v>59.33</v>
      </c>
      <c r="AJ3578">
        <v>59.27</v>
      </c>
      <c r="AK3578">
        <v>59.2</v>
      </c>
    </row>
    <row r="3579" spans="1:37" x14ac:dyDescent="0.3">
      <c r="A3579" s="24" t="str">
        <f t="shared" si="87"/>
        <v>SDGbaseTRAv2_UrbAS_BAUv5QVAXangas</v>
      </c>
      <c r="B3579" s="58" t="s">
        <v>221</v>
      </c>
      <c r="C3579" s="59" t="s">
        <v>290</v>
      </c>
      <c r="D3579" s="5" t="s">
        <v>211</v>
      </c>
      <c r="E3579" t="s">
        <v>20</v>
      </c>
      <c r="F3579">
        <v>0.94</v>
      </c>
      <c r="G3579">
        <v>0.8</v>
      </c>
      <c r="H3579">
        <v>0.76</v>
      </c>
      <c r="I3579">
        <v>0.71</v>
      </c>
      <c r="J3579">
        <v>0.67</v>
      </c>
      <c r="K3579">
        <v>0.64</v>
      </c>
      <c r="L3579">
        <v>0.6</v>
      </c>
      <c r="M3579">
        <v>0.56999999999999995</v>
      </c>
      <c r="N3579">
        <v>0.54</v>
      </c>
      <c r="O3579">
        <v>0.53</v>
      </c>
      <c r="P3579">
        <v>0.51</v>
      </c>
      <c r="Q3579">
        <v>0.49</v>
      </c>
      <c r="R3579">
        <v>0.46</v>
      </c>
      <c r="S3579">
        <v>0.44</v>
      </c>
      <c r="T3579">
        <v>0.42</v>
      </c>
      <c r="U3579">
        <v>0.4</v>
      </c>
      <c r="V3579">
        <v>0.38</v>
      </c>
      <c r="W3579">
        <v>0.36</v>
      </c>
      <c r="X3579">
        <v>0.34</v>
      </c>
      <c r="Y3579">
        <v>0.33</v>
      </c>
      <c r="Z3579">
        <v>0.31</v>
      </c>
      <c r="AA3579">
        <v>0.3</v>
      </c>
      <c r="AB3579">
        <v>0.28000000000000003</v>
      </c>
      <c r="AC3579">
        <v>0.27</v>
      </c>
      <c r="AD3579">
        <v>0.26</v>
      </c>
      <c r="AE3579">
        <v>0.25</v>
      </c>
      <c r="AF3579">
        <v>0.23</v>
      </c>
      <c r="AG3579">
        <v>0.22</v>
      </c>
      <c r="AH3579">
        <v>0.21</v>
      </c>
      <c r="AI3579">
        <v>0.2</v>
      </c>
      <c r="AJ3579">
        <v>0.2</v>
      </c>
      <c r="AK3579">
        <v>0.19</v>
      </c>
    </row>
    <row r="3580" spans="1:37" x14ac:dyDescent="0.3">
      <c r="A3580" s="24" t="str">
        <f t="shared" si="87"/>
        <v>SDGbaseTRAv2_UrbAS_BAUv5QVAXapgm</v>
      </c>
      <c r="B3580" s="58" t="s">
        <v>221</v>
      </c>
      <c r="C3580" s="59" t="s">
        <v>290</v>
      </c>
      <c r="D3580" s="5" t="s">
        <v>211</v>
      </c>
      <c r="E3580" t="s">
        <v>21</v>
      </c>
      <c r="F3580">
        <v>97.82</v>
      </c>
      <c r="G3580">
        <v>74.040000000000006</v>
      </c>
      <c r="H3580">
        <v>78.069999999999993</v>
      </c>
      <c r="I3580">
        <v>81.99</v>
      </c>
      <c r="J3580">
        <v>85.97</v>
      </c>
      <c r="K3580">
        <v>90.01</v>
      </c>
      <c r="L3580">
        <v>94.1</v>
      </c>
      <c r="M3580">
        <v>94.67</v>
      </c>
      <c r="N3580">
        <v>95.22</v>
      </c>
      <c r="O3580">
        <v>96.05</v>
      </c>
      <c r="P3580">
        <v>96.67</v>
      </c>
      <c r="Q3580">
        <v>97.2</v>
      </c>
      <c r="R3580">
        <v>99.24</v>
      </c>
      <c r="S3580">
        <v>101.3</v>
      </c>
      <c r="T3580">
        <v>103.37</v>
      </c>
      <c r="U3580">
        <v>105.5</v>
      </c>
      <c r="V3580">
        <v>107.73</v>
      </c>
      <c r="W3580">
        <v>109.93</v>
      </c>
      <c r="X3580">
        <v>112.03</v>
      </c>
      <c r="Y3580">
        <v>114.13</v>
      </c>
      <c r="Z3580">
        <v>116.21</v>
      </c>
      <c r="AA3580">
        <v>118.34</v>
      </c>
      <c r="AB3580">
        <v>141.07</v>
      </c>
      <c r="AC3580">
        <v>164.09</v>
      </c>
      <c r="AD3580">
        <v>187.36</v>
      </c>
      <c r="AE3580">
        <v>210.7</v>
      </c>
      <c r="AF3580">
        <v>234.08</v>
      </c>
      <c r="AG3580">
        <v>257.39999999999998</v>
      </c>
      <c r="AH3580">
        <v>279.98</v>
      </c>
      <c r="AI3580">
        <v>302.68</v>
      </c>
      <c r="AJ3580">
        <v>325.56</v>
      </c>
      <c r="AK3580">
        <v>348.47</v>
      </c>
    </row>
    <row r="3581" spans="1:37" x14ac:dyDescent="0.3">
      <c r="A3581" s="24" t="str">
        <f t="shared" si="87"/>
        <v>SDGbaseTRAv2_UrbAS_BAUv5QVAXamore</v>
      </c>
      <c r="B3581" s="58" t="s">
        <v>221</v>
      </c>
      <c r="C3581" s="59" t="s">
        <v>290</v>
      </c>
      <c r="D3581" s="5" t="s">
        <v>211</v>
      </c>
      <c r="E3581" t="s">
        <v>22</v>
      </c>
      <c r="F3581">
        <v>78.23</v>
      </c>
      <c r="G3581">
        <v>72.510000000000005</v>
      </c>
      <c r="H3581">
        <v>75.84</v>
      </c>
      <c r="I3581">
        <v>77.540000000000006</v>
      </c>
      <c r="J3581">
        <v>79.39</v>
      </c>
      <c r="K3581">
        <v>81.31</v>
      </c>
      <c r="L3581">
        <v>83.49</v>
      </c>
      <c r="M3581">
        <v>86.03</v>
      </c>
      <c r="N3581">
        <v>88.7</v>
      </c>
      <c r="O3581">
        <v>94.54</v>
      </c>
      <c r="P3581">
        <v>98.6</v>
      </c>
      <c r="Q3581">
        <v>101.84</v>
      </c>
      <c r="R3581">
        <v>105.03</v>
      </c>
      <c r="S3581">
        <v>108.14</v>
      </c>
      <c r="T3581">
        <v>111.31</v>
      </c>
      <c r="U3581">
        <v>114.72</v>
      </c>
      <c r="V3581">
        <v>117.59</v>
      </c>
      <c r="W3581">
        <v>120.66</v>
      </c>
      <c r="X3581">
        <v>124.13</v>
      </c>
      <c r="Y3581">
        <v>127</v>
      </c>
      <c r="Z3581">
        <v>129.53</v>
      </c>
      <c r="AA3581">
        <v>132.22</v>
      </c>
      <c r="AB3581">
        <v>135.69</v>
      </c>
      <c r="AC3581">
        <v>138.38</v>
      </c>
      <c r="AD3581">
        <v>140.62</v>
      </c>
      <c r="AE3581">
        <v>142.63999999999999</v>
      </c>
      <c r="AF3581">
        <v>144.68</v>
      </c>
      <c r="AG3581">
        <v>146.21</v>
      </c>
      <c r="AH3581">
        <v>144.81</v>
      </c>
      <c r="AI3581">
        <v>141.62</v>
      </c>
      <c r="AJ3581">
        <v>138.44999999999999</v>
      </c>
      <c r="AK3581">
        <v>134.58000000000001</v>
      </c>
    </row>
    <row r="3582" spans="1:37" x14ac:dyDescent="0.3">
      <c r="A3582" s="24" t="str">
        <f t="shared" si="87"/>
        <v>SDGbaseTRAv2_UrbAS_BAUv5QVAXamine</v>
      </c>
      <c r="B3582" s="58" t="s">
        <v>221</v>
      </c>
      <c r="C3582" s="59" t="s">
        <v>290</v>
      </c>
      <c r="D3582" s="5" t="s">
        <v>211</v>
      </c>
      <c r="E3582" t="s">
        <v>23</v>
      </c>
      <c r="F3582">
        <v>57.01</v>
      </c>
      <c r="G3582">
        <v>52.95</v>
      </c>
      <c r="H3582">
        <v>54.9</v>
      </c>
      <c r="I3582">
        <v>56.19</v>
      </c>
      <c r="J3582">
        <v>57.7</v>
      </c>
      <c r="K3582">
        <v>59.07</v>
      </c>
      <c r="L3582">
        <v>60.67</v>
      </c>
      <c r="M3582">
        <v>62.46</v>
      </c>
      <c r="N3582">
        <v>64.28</v>
      </c>
      <c r="O3582">
        <v>67.09</v>
      </c>
      <c r="P3582">
        <v>69.180000000000007</v>
      </c>
      <c r="Q3582">
        <v>71.05</v>
      </c>
      <c r="R3582">
        <v>73.02</v>
      </c>
      <c r="S3582">
        <v>75.040000000000006</v>
      </c>
      <c r="T3582">
        <v>77.23</v>
      </c>
      <c r="U3582">
        <v>79.61</v>
      </c>
      <c r="V3582">
        <v>81.72</v>
      </c>
      <c r="W3582">
        <v>84.08</v>
      </c>
      <c r="X3582">
        <v>86.96</v>
      </c>
      <c r="Y3582">
        <v>89.58</v>
      </c>
      <c r="Z3582">
        <v>92.18</v>
      </c>
      <c r="AA3582">
        <v>94.86</v>
      </c>
      <c r="AB3582">
        <v>97.67</v>
      </c>
      <c r="AC3582">
        <v>99.98</v>
      </c>
      <c r="AD3582">
        <v>102.14</v>
      </c>
      <c r="AE3582">
        <v>104.31</v>
      </c>
      <c r="AF3582">
        <v>106.68</v>
      </c>
      <c r="AG3582">
        <v>109.24</v>
      </c>
      <c r="AH3582">
        <v>108.89</v>
      </c>
      <c r="AI3582">
        <v>107.79</v>
      </c>
      <c r="AJ3582">
        <v>106.97</v>
      </c>
      <c r="AK3582">
        <v>105.99</v>
      </c>
    </row>
    <row r="3583" spans="1:37" x14ac:dyDescent="0.3">
      <c r="A3583" s="24" t="str">
        <f t="shared" si="87"/>
        <v>SDGbaseTRAv2_UrbAS_BAUv5QVAXameat</v>
      </c>
      <c r="B3583" s="58" t="s">
        <v>221</v>
      </c>
      <c r="C3583" s="59" t="s">
        <v>290</v>
      </c>
      <c r="D3583" s="5" t="s">
        <v>211</v>
      </c>
      <c r="E3583" t="s">
        <v>24</v>
      </c>
      <c r="F3583">
        <v>14.3</v>
      </c>
      <c r="G3583">
        <v>14.32</v>
      </c>
      <c r="H3583">
        <v>14.64</v>
      </c>
      <c r="I3583">
        <v>14.86</v>
      </c>
      <c r="J3583">
        <v>15.1</v>
      </c>
      <c r="K3583">
        <v>15.35</v>
      </c>
      <c r="L3583">
        <v>15.68</v>
      </c>
      <c r="M3583">
        <v>16.02</v>
      </c>
      <c r="N3583">
        <v>16.38</v>
      </c>
      <c r="O3583">
        <v>16.88</v>
      </c>
      <c r="P3583">
        <v>17.34</v>
      </c>
      <c r="Q3583">
        <v>17.73</v>
      </c>
      <c r="R3583">
        <v>18.21</v>
      </c>
      <c r="S3583">
        <v>18.68</v>
      </c>
      <c r="T3583">
        <v>19.190000000000001</v>
      </c>
      <c r="U3583">
        <v>19.760000000000002</v>
      </c>
      <c r="V3583">
        <v>20.27</v>
      </c>
      <c r="W3583">
        <v>20.79</v>
      </c>
      <c r="X3583">
        <v>21.34</v>
      </c>
      <c r="Y3583">
        <v>21.83</v>
      </c>
      <c r="Z3583">
        <v>22.32</v>
      </c>
      <c r="AA3583">
        <v>22.79</v>
      </c>
      <c r="AB3583">
        <v>23.37</v>
      </c>
      <c r="AC3583">
        <v>23.88</v>
      </c>
      <c r="AD3583">
        <v>24.36</v>
      </c>
      <c r="AE3583">
        <v>24.83</v>
      </c>
      <c r="AF3583">
        <v>25.34</v>
      </c>
      <c r="AG3583">
        <v>25.83</v>
      </c>
      <c r="AH3583">
        <v>25.61</v>
      </c>
      <c r="AI3583">
        <v>25.39</v>
      </c>
      <c r="AJ3583">
        <v>25.23</v>
      </c>
      <c r="AK3583">
        <v>25.05</v>
      </c>
    </row>
    <row r="3584" spans="1:37" x14ac:dyDescent="0.3">
      <c r="A3584" s="24" t="str">
        <f t="shared" ref="A3584:A3647" si="88">_xlfn.CONCAT(C3584,D3584,E3584)</f>
        <v>SDGbaseTRAv2_UrbAS_BAUv5QVAXapfis</v>
      </c>
      <c r="B3584" s="58" t="s">
        <v>221</v>
      </c>
      <c r="C3584" s="59" t="s">
        <v>290</v>
      </c>
      <c r="D3584" s="5" t="s">
        <v>211</v>
      </c>
      <c r="E3584" t="s">
        <v>25</v>
      </c>
      <c r="F3584">
        <v>6.32</v>
      </c>
      <c r="G3584">
        <v>6.24</v>
      </c>
      <c r="H3584">
        <v>6.44</v>
      </c>
      <c r="I3584">
        <v>6.55</v>
      </c>
      <c r="J3584">
        <v>6.68</v>
      </c>
      <c r="K3584">
        <v>6.8</v>
      </c>
      <c r="L3584">
        <v>6.94</v>
      </c>
      <c r="M3584">
        <v>7.09</v>
      </c>
      <c r="N3584">
        <v>7.26</v>
      </c>
      <c r="O3584">
        <v>7.59</v>
      </c>
      <c r="P3584">
        <v>7.82</v>
      </c>
      <c r="Q3584">
        <v>8</v>
      </c>
      <c r="R3584">
        <v>8.2100000000000009</v>
      </c>
      <c r="S3584">
        <v>8.42</v>
      </c>
      <c r="T3584">
        <v>8.65</v>
      </c>
      <c r="U3584">
        <v>8.91</v>
      </c>
      <c r="V3584">
        <v>9.1199999999999992</v>
      </c>
      <c r="W3584">
        <v>9.36</v>
      </c>
      <c r="X3584">
        <v>9.6300000000000008</v>
      </c>
      <c r="Y3584">
        <v>9.86</v>
      </c>
      <c r="Z3584">
        <v>10.09</v>
      </c>
      <c r="AA3584">
        <v>10.33</v>
      </c>
      <c r="AB3584">
        <v>10.67</v>
      </c>
      <c r="AC3584">
        <v>10.95</v>
      </c>
      <c r="AD3584">
        <v>11.21</v>
      </c>
      <c r="AE3584">
        <v>11.45</v>
      </c>
      <c r="AF3584">
        <v>11.7</v>
      </c>
      <c r="AG3584">
        <v>11.95</v>
      </c>
      <c r="AH3584">
        <v>11.92</v>
      </c>
      <c r="AI3584">
        <v>11.83</v>
      </c>
      <c r="AJ3584">
        <v>11.74</v>
      </c>
      <c r="AK3584">
        <v>11.64</v>
      </c>
    </row>
    <row r="3585" spans="1:37" x14ac:dyDescent="0.3">
      <c r="A3585" s="24" t="str">
        <f t="shared" si="88"/>
        <v>SDGbaseTRAv2_UrbAS_BAUv5QVAXavege</v>
      </c>
      <c r="B3585" s="58" t="s">
        <v>221</v>
      </c>
      <c r="C3585" s="59" t="s">
        <v>290</v>
      </c>
      <c r="D3585" s="5" t="s">
        <v>211</v>
      </c>
      <c r="E3585" t="s">
        <v>26</v>
      </c>
      <c r="F3585">
        <v>10.97</v>
      </c>
      <c r="G3585">
        <v>10.63</v>
      </c>
      <c r="H3585">
        <v>11</v>
      </c>
      <c r="I3585">
        <v>11.18</v>
      </c>
      <c r="J3585">
        <v>11.39</v>
      </c>
      <c r="K3585">
        <v>11.61</v>
      </c>
      <c r="L3585">
        <v>11.87</v>
      </c>
      <c r="M3585">
        <v>12.13</v>
      </c>
      <c r="N3585">
        <v>12.41</v>
      </c>
      <c r="O3585">
        <v>13.08</v>
      </c>
      <c r="P3585">
        <v>13.49</v>
      </c>
      <c r="Q3585">
        <v>13.8</v>
      </c>
      <c r="R3585">
        <v>14.19</v>
      </c>
      <c r="S3585">
        <v>14.58</v>
      </c>
      <c r="T3585">
        <v>14.99</v>
      </c>
      <c r="U3585">
        <v>15.45</v>
      </c>
      <c r="V3585">
        <v>15.85</v>
      </c>
      <c r="W3585">
        <v>16.29</v>
      </c>
      <c r="X3585">
        <v>16.77</v>
      </c>
      <c r="Y3585">
        <v>17.2</v>
      </c>
      <c r="Z3585">
        <v>17.62</v>
      </c>
      <c r="AA3585">
        <v>18.05</v>
      </c>
      <c r="AB3585">
        <v>18.72</v>
      </c>
      <c r="AC3585">
        <v>19.25</v>
      </c>
      <c r="AD3585">
        <v>19.71</v>
      </c>
      <c r="AE3585">
        <v>20.14</v>
      </c>
      <c r="AF3585">
        <v>20.6</v>
      </c>
      <c r="AG3585">
        <v>21.03</v>
      </c>
      <c r="AH3585">
        <v>21.07</v>
      </c>
      <c r="AI3585">
        <v>20.96</v>
      </c>
      <c r="AJ3585">
        <v>20.82</v>
      </c>
      <c r="AK3585">
        <v>20.63</v>
      </c>
    </row>
    <row r="3586" spans="1:37" x14ac:dyDescent="0.3">
      <c r="A3586" s="24" t="str">
        <f t="shared" si="88"/>
        <v>SDGbaseTRAv2_UrbAS_BAUv5QVAXafats</v>
      </c>
      <c r="B3586" s="58" t="s">
        <v>221</v>
      </c>
      <c r="C3586" s="59" t="s">
        <v>290</v>
      </c>
      <c r="D3586" s="5" t="s">
        <v>211</v>
      </c>
      <c r="E3586" t="s">
        <v>27</v>
      </c>
      <c r="F3586">
        <v>3.48</v>
      </c>
      <c r="G3586">
        <v>3.56</v>
      </c>
      <c r="H3586">
        <v>3.7</v>
      </c>
      <c r="I3586">
        <v>3.77</v>
      </c>
      <c r="J3586">
        <v>3.85</v>
      </c>
      <c r="K3586">
        <v>3.93</v>
      </c>
      <c r="L3586">
        <v>4.0199999999999996</v>
      </c>
      <c r="M3586">
        <v>4.12</v>
      </c>
      <c r="N3586">
        <v>4.2300000000000004</v>
      </c>
      <c r="O3586">
        <v>4.45</v>
      </c>
      <c r="P3586">
        <v>4.63</v>
      </c>
      <c r="Q3586">
        <v>4.78</v>
      </c>
      <c r="R3586">
        <v>4.93</v>
      </c>
      <c r="S3586">
        <v>5.0599999999999996</v>
      </c>
      <c r="T3586">
        <v>5.18</v>
      </c>
      <c r="U3586">
        <v>5.32</v>
      </c>
      <c r="V3586">
        <v>5.43</v>
      </c>
      <c r="W3586">
        <v>5.54</v>
      </c>
      <c r="X3586">
        <v>5.66</v>
      </c>
      <c r="Y3586">
        <v>5.77</v>
      </c>
      <c r="Z3586">
        <v>5.87</v>
      </c>
      <c r="AA3586">
        <v>5.97</v>
      </c>
      <c r="AB3586">
        <v>6.13</v>
      </c>
      <c r="AC3586">
        <v>6.27</v>
      </c>
      <c r="AD3586">
        <v>6.39</v>
      </c>
      <c r="AE3586">
        <v>6.49</v>
      </c>
      <c r="AF3586">
        <v>6.58</v>
      </c>
      <c r="AG3586">
        <v>6.67</v>
      </c>
      <c r="AH3586">
        <v>6.58</v>
      </c>
      <c r="AI3586">
        <v>6.47</v>
      </c>
      <c r="AJ3586">
        <v>6.37</v>
      </c>
      <c r="AK3586">
        <v>6.26</v>
      </c>
    </row>
    <row r="3587" spans="1:37" x14ac:dyDescent="0.3">
      <c r="A3587" s="24" t="str">
        <f t="shared" si="88"/>
        <v>SDGbaseTRAv2_UrbAS_BAUv5QVAXadair</v>
      </c>
      <c r="B3587" s="58" t="s">
        <v>221</v>
      </c>
      <c r="C3587" s="59" t="s">
        <v>290</v>
      </c>
      <c r="D3587" s="5" t="s">
        <v>211</v>
      </c>
      <c r="E3587" t="s">
        <v>28</v>
      </c>
      <c r="F3587">
        <v>10.56</v>
      </c>
      <c r="G3587">
        <v>10.33</v>
      </c>
      <c r="H3587">
        <v>10.57</v>
      </c>
      <c r="I3587">
        <v>10.72</v>
      </c>
      <c r="J3587">
        <v>10.9</v>
      </c>
      <c r="K3587">
        <v>11.1</v>
      </c>
      <c r="L3587">
        <v>11.33</v>
      </c>
      <c r="M3587">
        <v>11.56</v>
      </c>
      <c r="N3587">
        <v>11.82</v>
      </c>
      <c r="O3587">
        <v>12.34</v>
      </c>
      <c r="P3587">
        <v>12.68</v>
      </c>
      <c r="Q3587">
        <v>12.94</v>
      </c>
      <c r="R3587">
        <v>13.27</v>
      </c>
      <c r="S3587">
        <v>13.6</v>
      </c>
      <c r="T3587">
        <v>13.96</v>
      </c>
      <c r="U3587">
        <v>14.36</v>
      </c>
      <c r="V3587">
        <v>14.72</v>
      </c>
      <c r="W3587">
        <v>15.11</v>
      </c>
      <c r="X3587">
        <v>15.55</v>
      </c>
      <c r="Y3587">
        <v>15.94</v>
      </c>
      <c r="Z3587">
        <v>16.329999999999998</v>
      </c>
      <c r="AA3587">
        <v>16.71</v>
      </c>
      <c r="AB3587">
        <v>17.27</v>
      </c>
      <c r="AC3587">
        <v>17.71</v>
      </c>
      <c r="AD3587">
        <v>18.100000000000001</v>
      </c>
      <c r="AE3587">
        <v>18.48</v>
      </c>
      <c r="AF3587">
        <v>18.88</v>
      </c>
      <c r="AG3587">
        <v>19.25</v>
      </c>
      <c r="AH3587">
        <v>19.239999999999998</v>
      </c>
      <c r="AI3587">
        <v>19.170000000000002</v>
      </c>
      <c r="AJ3587">
        <v>19.07</v>
      </c>
      <c r="AK3587">
        <v>18.93</v>
      </c>
    </row>
    <row r="3588" spans="1:37" x14ac:dyDescent="0.3">
      <c r="A3588" s="24" t="str">
        <f t="shared" si="88"/>
        <v>SDGbaseTRAv2_UrbAS_BAUv5QVAXagrai</v>
      </c>
      <c r="B3588" s="58" t="s">
        <v>221</v>
      </c>
      <c r="C3588" s="59" t="s">
        <v>290</v>
      </c>
      <c r="D3588" s="5" t="s">
        <v>211</v>
      </c>
      <c r="E3588" t="s">
        <v>29</v>
      </c>
      <c r="F3588">
        <v>8.56</v>
      </c>
      <c r="G3588">
        <v>8.4</v>
      </c>
      <c r="H3588">
        <v>8.5299999999999994</v>
      </c>
      <c r="I3588">
        <v>8.67</v>
      </c>
      <c r="J3588">
        <v>8.84</v>
      </c>
      <c r="K3588">
        <v>8.91</v>
      </c>
      <c r="L3588">
        <v>9</v>
      </c>
      <c r="M3588">
        <v>9.06</v>
      </c>
      <c r="N3588">
        <v>9.1300000000000008</v>
      </c>
      <c r="O3588">
        <v>9.33</v>
      </c>
      <c r="P3588">
        <v>9.43</v>
      </c>
      <c r="Q3588">
        <v>9.48</v>
      </c>
      <c r="R3588">
        <v>9.57</v>
      </c>
      <c r="S3588">
        <v>9.64</v>
      </c>
      <c r="T3588">
        <v>9.6999999999999993</v>
      </c>
      <c r="U3588">
        <v>9.7799999999999994</v>
      </c>
      <c r="V3588">
        <v>9.82</v>
      </c>
      <c r="W3588">
        <v>9.85</v>
      </c>
      <c r="X3588">
        <v>9.9</v>
      </c>
      <c r="Y3588">
        <v>9.94</v>
      </c>
      <c r="Z3588">
        <v>10</v>
      </c>
      <c r="AA3588">
        <v>10.06</v>
      </c>
      <c r="AB3588">
        <v>10.18</v>
      </c>
      <c r="AC3588">
        <v>10.25</v>
      </c>
      <c r="AD3588">
        <v>10.31</v>
      </c>
      <c r="AE3588">
        <v>10.37</v>
      </c>
      <c r="AF3588">
        <v>10.44</v>
      </c>
      <c r="AG3588">
        <v>10.45</v>
      </c>
      <c r="AH3588">
        <v>10.35</v>
      </c>
      <c r="AI3588">
        <v>10.28</v>
      </c>
      <c r="AJ3588">
        <v>10.220000000000001</v>
      </c>
      <c r="AK3588">
        <v>10.16</v>
      </c>
    </row>
    <row r="3589" spans="1:37" x14ac:dyDescent="0.3">
      <c r="A3589" s="24" t="str">
        <f t="shared" si="88"/>
        <v>SDGbaseTRAv2_UrbAS_BAUv5QVAXastar</v>
      </c>
      <c r="B3589" s="58" t="s">
        <v>221</v>
      </c>
      <c r="C3589" s="59" t="s">
        <v>290</v>
      </c>
      <c r="D3589" s="5" t="s">
        <v>211</v>
      </c>
      <c r="E3589" t="s">
        <v>30</v>
      </c>
      <c r="F3589">
        <v>7.25</v>
      </c>
      <c r="G3589">
        <v>7.16</v>
      </c>
      <c r="H3589">
        <v>7.32</v>
      </c>
      <c r="I3589">
        <v>7.46</v>
      </c>
      <c r="J3589">
        <v>7.6</v>
      </c>
      <c r="K3589">
        <v>7.68</v>
      </c>
      <c r="L3589">
        <v>7.77</v>
      </c>
      <c r="M3589">
        <v>7.85</v>
      </c>
      <c r="N3589">
        <v>7.94</v>
      </c>
      <c r="O3589">
        <v>8.1199999999999992</v>
      </c>
      <c r="P3589">
        <v>8.2200000000000006</v>
      </c>
      <c r="Q3589">
        <v>8.2799999999999994</v>
      </c>
      <c r="R3589">
        <v>8.36</v>
      </c>
      <c r="S3589">
        <v>8.42</v>
      </c>
      <c r="T3589">
        <v>8.4700000000000006</v>
      </c>
      <c r="U3589">
        <v>8.5399999999999991</v>
      </c>
      <c r="V3589">
        <v>8.57</v>
      </c>
      <c r="W3589">
        <v>8.59</v>
      </c>
      <c r="X3589">
        <v>8.61</v>
      </c>
      <c r="Y3589">
        <v>8.6300000000000008</v>
      </c>
      <c r="Z3589">
        <v>8.66</v>
      </c>
      <c r="AA3589">
        <v>8.68</v>
      </c>
      <c r="AB3589">
        <v>8.75</v>
      </c>
      <c r="AC3589">
        <v>8.7799999999999994</v>
      </c>
      <c r="AD3589">
        <v>8.8000000000000007</v>
      </c>
      <c r="AE3589">
        <v>8.82</v>
      </c>
      <c r="AF3589">
        <v>8.84</v>
      </c>
      <c r="AG3589">
        <v>8.68</v>
      </c>
      <c r="AH3589">
        <v>8.43</v>
      </c>
      <c r="AI3589">
        <v>8.17</v>
      </c>
      <c r="AJ3589">
        <v>7.92</v>
      </c>
      <c r="AK3589">
        <v>7.67</v>
      </c>
    </row>
    <row r="3590" spans="1:37" x14ac:dyDescent="0.3">
      <c r="A3590" s="24" t="str">
        <f t="shared" si="88"/>
        <v>SDGbaseTRAv2_UrbAS_BAUv5QVAXafeed</v>
      </c>
      <c r="B3590" s="58" t="s">
        <v>221</v>
      </c>
      <c r="C3590" s="59" t="s">
        <v>290</v>
      </c>
      <c r="D3590" s="5" t="s">
        <v>211</v>
      </c>
      <c r="E3590" t="s">
        <v>31</v>
      </c>
      <c r="F3590">
        <v>6.55</v>
      </c>
      <c r="G3590">
        <v>6.51</v>
      </c>
      <c r="H3590">
        <v>6.64</v>
      </c>
      <c r="I3590">
        <v>6.7</v>
      </c>
      <c r="J3590">
        <v>6.77</v>
      </c>
      <c r="K3590">
        <v>6.89</v>
      </c>
      <c r="L3590">
        <v>7.05</v>
      </c>
      <c r="M3590">
        <v>7.22</v>
      </c>
      <c r="N3590">
        <v>7.41</v>
      </c>
      <c r="O3590">
        <v>7.69</v>
      </c>
      <c r="P3590">
        <v>7.94</v>
      </c>
      <c r="Q3590">
        <v>8.17</v>
      </c>
      <c r="R3590">
        <v>8.4499999999999993</v>
      </c>
      <c r="S3590">
        <v>8.7200000000000006</v>
      </c>
      <c r="T3590">
        <v>9.02</v>
      </c>
      <c r="U3590">
        <v>9.3699999999999992</v>
      </c>
      <c r="V3590">
        <v>9.69</v>
      </c>
      <c r="W3590">
        <v>10.029999999999999</v>
      </c>
      <c r="X3590">
        <v>10.4</v>
      </c>
      <c r="Y3590">
        <v>10.75</v>
      </c>
      <c r="Z3590">
        <v>11.11</v>
      </c>
      <c r="AA3590">
        <v>11.48</v>
      </c>
      <c r="AB3590">
        <v>11.91</v>
      </c>
      <c r="AC3590">
        <v>12.32</v>
      </c>
      <c r="AD3590">
        <v>12.71</v>
      </c>
      <c r="AE3590">
        <v>13.11</v>
      </c>
      <c r="AF3590">
        <v>13.5</v>
      </c>
      <c r="AG3590">
        <v>13.89</v>
      </c>
      <c r="AH3590">
        <v>13.83</v>
      </c>
      <c r="AI3590">
        <v>13.75</v>
      </c>
      <c r="AJ3590">
        <v>13.68</v>
      </c>
      <c r="AK3590">
        <v>13.6</v>
      </c>
    </row>
    <row r="3591" spans="1:37" x14ac:dyDescent="0.3">
      <c r="A3591" s="24" t="str">
        <f t="shared" si="88"/>
        <v>SDGbaseTRAv2_UrbAS_BAUv5QVAXabake</v>
      </c>
      <c r="B3591" s="58" t="s">
        <v>221</v>
      </c>
      <c r="C3591" s="59" t="s">
        <v>290</v>
      </c>
      <c r="D3591" s="5" t="s">
        <v>211</v>
      </c>
      <c r="E3591" t="s">
        <v>32</v>
      </c>
      <c r="F3591">
        <v>22.28</v>
      </c>
      <c r="G3591">
        <v>21.34</v>
      </c>
      <c r="H3591">
        <v>21.77</v>
      </c>
      <c r="I3591">
        <v>22.17</v>
      </c>
      <c r="J3591">
        <v>22.61</v>
      </c>
      <c r="K3591">
        <v>22.95</v>
      </c>
      <c r="L3591">
        <v>23.34</v>
      </c>
      <c r="M3591">
        <v>23.72</v>
      </c>
      <c r="N3591">
        <v>24.13</v>
      </c>
      <c r="O3591">
        <v>24.79</v>
      </c>
      <c r="P3591">
        <v>25.28</v>
      </c>
      <c r="Q3591">
        <v>25.68</v>
      </c>
      <c r="R3591">
        <v>26.21</v>
      </c>
      <c r="S3591">
        <v>26.73</v>
      </c>
      <c r="T3591">
        <v>27.26</v>
      </c>
      <c r="U3591">
        <v>27.84</v>
      </c>
      <c r="V3591">
        <v>28.33</v>
      </c>
      <c r="W3591">
        <v>28.86</v>
      </c>
      <c r="X3591">
        <v>29.47</v>
      </c>
      <c r="Y3591">
        <v>30.02</v>
      </c>
      <c r="Z3591">
        <v>30.56</v>
      </c>
      <c r="AA3591">
        <v>31.08</v>
      </c>
      <c r="AB3591">
        <v>31.77</v>
      </c>
      <c r="AC3591">
        <v>32.33</v>
      </c>
      <c r="AD3591">
        <v>32.85</v>
      </c>
      <c r="AE3591">
        <v>33.36</v>
      </c>
      <c r="AF3591">
        <v>33.93</v>
      </c>
      <c r="AG3591">
        <v>34.369999999999997</v>
      </c>
      <c r="AH3591">
        <v>34.28</v>
      </c>
      <c r="AI3591">
        <v>34.17</v>
      </c>
      <c r="AJ3591">
        <v>34.07</v>
      </c>
      <c r="AK3591">
        <v>33.9</v>
      </c>
    </row>
    <row r="3592" spans="1:37" x14ac:dyDescent="0.3">
      <c r="A3592" s="24" t="str">
        <f t="shared" si="88"/>
        <v>SDGbaseTRAv2_UrbAS_BAUv5QVAXasuga</v>
      </c>
      <c r="B3592" s="58" t="s">
        <v>221</v>
      </c>
      <c r="C3592" s="59" t="s">
        <v>290</v>
      </c>
      <c r="D3592" s="5" t="s">
        <v>211</v>
      </c>
      <c r="E3592" t="s">
        <v>33</v>
      </c>
      <c r="F3592">
        <v>8.52</v>
      </c>
      <c r="G3592">
        <v>8.2899999999999991</v>
      </c>
      <c r="H3592">
        <v>8.4700000000000006</v>
      </c>
      <c r="I3592">
        <v>8.6300000000000008</v>
      </c>
      <c r="J3592">
        <v>8.81</v>
      </c>
      <c r="K3592">
        <v>8.93</v>
      </c>
      <c r="L3592">
        <v>9.06</v>
      </c>
      <c r="M3592">
        <v>9.17</v>
      </c>
      <c r="N3592">
        <v>9.2799999999999994</v>
      </c>
      <c r="O3592">
        <v>9.59</v>
      </c>
      <c r="P3592">
        <v>9.73</v>
      </c>
      <c r="Q3592">
        <v>9.81</v>
      </c>
      <c r="R3592">
        <v>9.9499999999999993</v>
      </c>
      <c r="S3592">
        <v>10.09</v>
      </c>
      <c r="T3592">
        <v>10.23</v>
      </c>
      <c r="U3592">
        <v>10.38</v>
      </c>
      <c r="V3592">
        <v>10.48</v>
      </c>
      <c r="W3592">
        <v>10.59</v>
      </c>
      <c r="X3592">
        <v>10.74</v>
      </c>
      <c r="Y3592">
        <v>10.86</v>
      </c>
      <c r="Z3592">
        <v>10.98</v>
      </c>
      <c r="AA3592">
        <v>11.09</v>
      </c>
      <c r="AB3592">
        <v>11.29</v>
      </c>
      <c r="AC3592">
        <v>11.42</v>
      </c>
      <c r="AD3592">
        <v>11.52</v>
      </c>
      <c r="AE3592">
        <v>11.62</v>
      </c>
      <c r="AF3592">
        <v>11.74</v>
      </c>
      <c r="AG3592">
        <v>11.88</v>
      </c>
      <c r="AH3592">
        <v>11.87</v>
      </c>
      <c r="AI3592">
        <v>11.84</v>
      </c>
      <c r="AJ3592">
        <v>11.84</v>
      </c>
      <c r="AK3592">
        <v>11.81</v>
      </c>
    </row>
    <row r="3593" spans="1:37" x14ac:dyDescent="0.3">
      <c r="A3593" s="24" t="str">
        <f t="shared" si="88"/>
        <v>SDGbaseTRAv2_UrbAS_BAUv5QVAXaconf</v>
      </c>
      <c r="B3593" s="58" t="s">
        <v>221</v>
      </c>
      <c r="C3593" s="59" t="s">
        <v>290</v>
      </c>
      <c r="D3593" s="5" t="s">
        <v>211</v>
      </c>
      <c r="E3593" t="s">
        <v>34</v>
      </c>
      <c r="F3593">
        <v>2.4900000000000002</v>
      </c>
      <c r="G3593">
        <v>2.4</v>
      </c>
      <c r="H3593">
        <v>2.48</v>
      </c>
      <c r="I3593">
        <v>2.5099999999999998</v>
      </c>
      <c r="J3593">
        <v>2.5499999999999998</v>
      </c>
      <c r="K3593">
        <v>2.61</v>
      </c>
      <c r="L3593">
        <v>2.67</v>
      </c>
      <c r="M3593">
        <v>2.74</v>
      </c>
      <c r="N3593">
        <v>2.81</v>
      </c>
      <c r="O3593">
        <v>2.95</v>
      </c>
      <c r="P3593">
        <v>3.05</v>
      </c>
      <c r="Q3593">
        <v>3.14</v>
      </c>
      <c r="R3593">
        <v>3.26</v>
      </c>
      <c r="S3593">
        <v>3.38</v>
      </c>
      <c r="T3593">
        <v>3.51</v>
      </c>
      <c r="U3593">
        <v>3.65</v>
      </c>
      <c r="V3593">
        <v>3.79</v>
      </c>
      <c r="W3593">
        <v>3.93</v>
      </c>
      <c r="X3593">
        <v>4.08</v>
      </c>
      <c r="Y3593">
        <v>4.22</v>
      </c>
      <c r="Z3593">
        <v>4.3600000000000003</v>
      </c>
      <c r="AA3593">
        <v>4.51</v>
      </c>
      <c r="AB3593">
        <v>4.71</v>
      </c>
      <c r="AC3593">
        <v>4.8899999999999997</v>
      </c>
      <c r="AD3593">
        <v>5.05</v>
      </c>
      <c r="AE3593">
        <v>5.21</v>
      </c>
      <c r="AF3593">
        <v>5.37</v>
      </c>
      <c r="AG3593">
        <v>5.53</v>
      </c>
      <c r="AH3593">
        <v>5.57</v>
      </c>
      <c r="AI3593">
        <v>5.56</v>
      </c>
      <c r="AJ3593">
        <v>5.54</v>
      </c>
      <c r="AK3593">
        <v>5.5</v>
      </c>
    </row>
    <row r="3594" spans="1:37" x14ac:dyDescent="0.3">
      <c r="A3594" s="24" t="str">
        <f t="shared" si="88"/>
        <v>SDGbaseTRAv2_UrbAS_BAUv5QVAXapast</v>
      </c>
      <c r="B3594" s="58" t="s">
        <v>221</v>
      </c>
      <c r="C3594" s="59" t="s">
        <v>290</v>
      </c>
      <c r="D3594" s="5" t="s">
        <v>211</v>
      </c>
      <c r="E3594" t="s">
        <v>35</v>
      </c>
      <c r="F3594">
        <v>0.65</v>
      </c>
      <c r="G3594">
        <v>0.66</v>
      </c>
      <c r="H3594">
        <v>0.68</v>
      </c>
      <c r="I3594">
        <v>0.7</v>
      </c>
      <c r="J3594">
        <v>0.71</v>
      </c>
      <c r="K3594">
        <v>0.73</v>
      </c>
      <c r="L3594">
        <v>0.75</v>
      </c>
      <c r="M3594">
        <v>0.77</v>
      </c>
      <c r="N3594">
        <v>0.79</v>
      </c>
      <c r="O3594">
        <v>0.83</v>
      </c>
      <c r="P3594">
        <v>0.86</v>
      </c>
      <c r="Q3594">
        <v>0.89</v>
      </c>
      <c r="R3594">
        <v>0.92</v>
      </c>
      <c r="S3594">
        <v>0.95</v>
      </c>
      <c r="T3594">
        <v>0.99</v>
      </c>
      <c r="U3594">
        <v>1.03</v>
      </c>
      <c r="V3594">
        <v>1.06</v>
      </c>
      <c r="W3594">
        <v>1.1000000000000001</v>
      </c>
      <c r="X3594">
        <v>1.1399999999999999</v>
      </c>
      <c r="Y3594">
        <v>1.17</v>
      </c>
      <c r="Z3594">
        <v>1.21</v>
      </c>
      <c r="AA3594">
        <v>1.24</v>
      </c>
      <c r="AB3594">
        <v>1.28</v>
      </c>
      <c r="AC3594">
        <v>1.32</v>
      </c>
      <c r="AD3594">
        <v>1.36</v>
      </c>
      <c r="AE3594">
        <v>1.39</v>
      </c>
      <c r="AF3594">
        <v>1.43</v>
      </c>
      <c r="AG3594">
        <v>1.46</v>
      </c>
      <c r="AH3594">
        <v>1.44</v>
      </c>
      <c r="AI3594">
        <v>1.42</v>
      </c>
      <c r="AJ3594">
        <v>1.41</v>
      </c>
      <c r="AK3594">
        <v>1.39</v>
      </c>
    </row>
    <row r="3595" spans="1:37" x14ac:dyDescent="0.3">
      <c r="A3595" s="24" t="str">
        <f t="shared" si="88"/>
        <v>SDGbaseTRAv2_UrbAS_BAUv5QVAXaofoo</v>
      </c>
      <c r="B3595" s="58" t="s">
        <v>221</v>
      </c>
      <c r="C3595" s="59" t="s">
        <v>290</v>
      </c>
      <c r="D3595" s="5" t="s">
        <v>211</v>
      </c>
      <c r="E3595" t="s">
        <v>36</v>
      </c>
      <c r="F3595">
        <v>12.41</v>
      </c>
      <c r="G3595">
        <v>12.12</v>
      </c>
      <c r="H3595">
        <v>12.48</v>
      </c>
      <c r="I3595">
        <v>12.67</v>
      </c>
      <c r="J3595">
        <v>12.9</v>
      </c>
      <c r="K3595">
        <v>13.15</v>
      </c>
      <c r="L3595">
        <v>13.44</v>
      </c>
      <c r="M3595">
        <v>13.74</v>
      </c>
      <c r="N3595">
        <v>14.06</v>
      </c>
      <c r="O3595">
        <v>14.77</v>
      </c>
      <c r="P3595">
        <v>15.21</v>
      </c>
      <c r="Q3595">
        <v>15.54</v>
      </c>
      <c r="R3595">
        <v>15.95</v>
      </c>
      <c r="S3595">
        <v>16.36</v>
      </c>
      <c r="T3595">
        <v>16.809999999999999</v>
      </c>
      <c r="U3595">
        <v>17.3</v>
      </c>
      <c r="V3595">
        <v>17.73</v>
      </c>
      <c r="W3595">
        <v>18.21</v>
      </c>
      <c r="X3595">
        <v>18.739999999999998</v>
      </c>
      <c r="Y3595">
        <v>19.21</v>
      </c>
      <c r="Z3595">
        <v>19.66</v>
      </c>
      <c r="AA3595">
        <v>20.12</v>
      </c>
      <c r="AB3595">
        <v>20.78</v>
      </c>
      <c r="AC3595">
        <v>21.3</v>
      </c>
      <c r="AD3595">
        <v>21.75</v>
      </c>
      <c r="AE3595">
        <v>22.19</v>
      </c>
      <c r="AF3595">
        <v>22.65</v>
      </c>
      <c r="AG3595">
        <v>23.11</v>
      </c>
      <c r="AH3595">
        <v>23.12</v>
      </c>
      <c r="AI3595">
        <v>23</v>
      </c>
      <c r="AJ3595">
        <v>22.86</v>
      </c>
      <c r="AK3595">
        <v>22.67</v>
      </c>
    </row>
    <row r="3596" spans="1:37" x14ac:dyDescent="0.3">
      <c r="A3596" s="24" t="str">
        <f t="shared" si="88"/>
        <v>SDGbaseTRAv2_UrbAS_BAUv5QVAXabevt</v>
      </c>
      <c r="B3596" s="58" t="s">
        <v>221</v>
      </c>
      <c r="C3596" s="59" t="s">
        <v>290</v>
      </c>
      <c r="D3596" s="5" t="s">
        <v>211</v>
      </c>
      <c r="E3596" t="s">
        <v>37</v>
      </c>
      <c r="F3596">
        <v>40.840000000000003</v>
      </c>
      <c r="G3596">
        <v>40.22</v>
      </c>
      <c r="H3596">
        <v>42.21</v>
      </c>
      <c r="I3596">
        <v>42.99</v>
      </c>
      <c r="J3596">
        <v>43.87</v>
      </c>
      <c r="K3596">
        <v>45.02</v>
      </c>
      <c r="L3596">
        <v>46.28</v>
      </c>
      <c r="M3596">
        <v>47.61</v>
      </c>
      <c r="N3596">
        <v>49</v>
      </c>
      <c r="O3596">
        <v>52.76</v>
      </c>
      <c r="P3596">
        <v>54.82</v>
      </c>
      <c r="Q3596">
        <v>56.25</v>
      </c>
      <c r="R3596">
        <v>58.02</v>
      </c>
      <c r="S3596">
        <v>59.83</v>
      </c>
      <c r="T3596">
        <v>61.83</v>
      </c>
      <c r="U3596">
        <v>63.97</v>
      </c>
      <c r="V3596">
        <v>65.77</v>
      </c>
      <c r="W3596">
        <v>67.84</v>
      </c>
      <c r="X3596">
        <v>70.17</v>
      </c>
      <c r="Y3596">
        <v>72.099999999999994</v>
      </c>
      <c r="Z3596">
        <v>73.91</v>
      </c>
      <c r="AA3596">
        <v>75.849999999999994</v>
      </c>
      <c r="AB3596">
        <v>79.13</v>
      </c>
      <c r="AC3596">
        <v>81.72</v>
      </c>
      <c r="AD3596">
        <v>83.81</v>
      </c>
      <c r="AE3596">
        <v>85.68</v>
      </c>
      <c r="AF3596">
        <v>87.67</v>
      </c>
      <c r="AG3596">
        <v>89.65</v>
      </c>
      <c r="AH3596">
        <v>90.25</v>
      </c>
      <c r="AI3596">
        <v>89.9</v>
      </c>
      <c r="AJ3596">
        <v>89.46</v>
      </c>
      <c r="AK3596">
        <v>88.79</v>
      </c>
    </row>
    <row r="3597" spans="1:37" x14ac:dyDescent="0.3">
      <c r="A3597" s="24" t="str">
        <f t="shared" si="88"/>
        <v>SDGbaseTRAv2_UrbAS_BAUv5QVAXatext</v>
      </c>
      <c r="B3597" s="58" t="s">
        <v>221</v>
      </c>
      <c r="C3597" s="59" t="s">
        <v>290</v>
      </c>
      <c r="D3597" s="5" t="s">
        <v>211</v>
      </c>
      <c r="E3597" t="s">
        <v>38</v>
      </c>
      <c r="F3597">
        <v>6.57</v>
      </c>
      <c r="G3597">
        <v>6.07</v>
      </c>
      <c r="H3597">
        <v>6.24</v>
      </c>
      <c r="I3597">
        <v>6.31</v>
      </c>
      <c r="J3597">
        <v>6.42</v>
      </c>
      <c r="K3597">
        <v>6.56</v>
      </c>
      <c r="L3597">
        <v>6.71</v>
      </c>
      <c r="M3597">
        <v>6.89</v>
      </c>
      <c r="N3597">
        <v>7.07</v>
      </c>
      <c r="O3597">
        <v>7.46</v>
      </c>
      <c r="P3597">
        <v>7.7</v>
      </c>
      <c r="Q3597">
        <v>7.88</v>
      </c>
      <c r="R3597">
        <v>8.1</v>
      </c>
      <c r="S3597">
        <v>8.32</v>
      </c>
      <c r="T3597">
        <v>8.57</v>
      </c>
      <c r="U3597">
        <v>8.84</v>
      </c>
      <c r="V3597">
        <v>9.09</v>
      </c>
      <c r="W3597">
        <v>9.39</v>
      </c>
      <c r="X3597">
        <v>9.7100000000000009</v>
      </c>
      <c r="Y3597">
        <v>10</v>
      </c>
      <c r="Z3597">
        <v>10.27</v>
      </c>
      <c r="AA3597">
        <v>10.54</v>
      </c>
      <c r="AB3597">
        <v>10.9</v>
      </c>
      <c r="AC3597">
        <v>11.2</v>
      </c>
      <c r="AD3597">
        <v>11.48</v>
      </c>
      <c r="AE3597">
        <v>11.76</v>
      </c>
      <c r="AF3597">
        <v>12.06</v>
      </c>
      <c r="AG3597">
        <v>12.39</v>
      </c>
      <c r="AH3597">
        <v>12.47</v>
      </c>
      <c r="AI3597">
        <v>12.45</v>
      </c>
      <c r="AJ3597">
        <v>12.42</v>
      </c>
      <c r="AK3597">
        <v>12.35</v>
      </c>
    </row>
    <row r="3598" spans="1:37" x14ac:dyDescent="0.3">
      <c r="A3598" s="24" t="str">
        <f t="shared" si="88"/>
        <v>SDGbaseTRAv2_UrbAS_BAUv5QVAXaclth</v>
      </c>
      <c r="B3598" s="58" t="s">
        <v>221</v>
      </c>
      <c r="C3598" s="59" t="s">
        <v>290</v>
      </c>
      <c r="D3598" s="5" t="s">
        <v>211</v>
      </c>
      <c r="E3598" t="s">
        <v>39</v>
      </c>
      <c r="F3598">
        <v>6.76</v>
      </c>
      <c r="G3598">
        <v>6.2</v>
      </c>
      <c r="H3598">
        <v>6.37</v>
      </c>
      <c r="I3598">
        <v>6.48</v>
      </c>
      <c r="J3598">
        <v>6.61</v>
      </c>
      <c r="K3598">
        <v>6.72</v>
      </c>
      <c r="L3598">
        <v>6.86</v>
      </c>
      <c r="M3598">
        <v>7</v>
      </c>
      <c r="N3598">
        <v>7.15</v>
      </c>
      <c r="O3598">
        <v>7.46</v>
      </c>
      <c r="P3598">
        <v>7.66</v>
      </c>
      <c r="Q3598">
        <v>7.81</v>
      </c>
      <c r="R3598">
        <v>8.01</v>
      </c>
      <c r="S3598">
        <v>8.2100000000000009</v>
      </c>
      <c r="T3598">
        <v>8.43</v>
      </c>
      <c r="U3598">
        <v>8.68</v>
      </c>
      <c r="V3598">
        <v>8.9</v>
      </c>
      <c r="W3598">
        <v>9.15</v>
      </c>
      <c r="X3598">
        <v>9.41</v>
      </c>
      <c r="Y3598">
        <v>9.66</v>
      </c>
      <c r="Z3598">
        <v>9.89</v>
      </c>
      <c r="AA3598">
        <v>10.119999999999999</v>
      </c>
      <c r="AB3598">
        <v>10.46</v>
      </c>
      <c r="AC3598">
        <v>10.72</v>
      </c>
      <c r="AD3598">
        <v>10.96</v>
      </c>
      <c r="AE3598">
        <v>11.18</v>
      </c>
      <c r="AF3598">
        <v>11.43</v>
      </c>
      <c r="AG3598">
        <v>11.7</v>
      </c>
      <c r="AH3598">
        <v>11.78</v>
      </c>
      <c r="AI3598">
        <v>11.81</v>
      </c>
      <c r="AJ3598">
        <v>11.82</v>
      </c>
      <c r="AK3598">
        <v>11.8</v>
      </c>
    </row>
    <row r="3599" spans="1:37" x14ac:dyDescent="0.3">
      <c r="A3599" s="24" t="str">
        <f t="shared" si="88"/>
        <v>SDGbaseTRAv2_UrbAS_BAUv5QVAXaleat</v>
      </c>
      <c r="B3599" s="58" t="s">
        <v>221</v>
      </c>
      <c r="C3599" s="59" t="s">
        <v>290</v>
      </c>
      <c r="D3599" s="5" t="s">
        <v>211</v>
      </c>
      <c r="E3599" t="s">
        <v>40</v>
      </c>
      <c r="F3599">
        <v>2.4500000000000002</v>
      </c>
      <c r="G3599">
        <v>2.44</v>
      </c>
      <c r="H3599">
        <v>2.56</v>
      </c>
      <c r="I3599">
        <v>2.6</v>
      </c>
      <c r="J3599">
        <v>2.65</v>
      </c>
      <c r="K3599">
        <v>2.71</v>
      </c>
      <c r="L3599">
        <v>2.79</v>
      </c>
      <c r="M3599">
        <v>2.88</v>
      </c>
      <c r="N3599">
        <v>2.99</v>
      </c>
      <c r="O3599">
        <v>3.23</v>
      </c>
      <c r="P3599">
        <v>3.43</v>
      </c>
      <c r="Q3599">
        <v>3.59</v>
      </c>
      <c r="R3599">
        <v>3.74</v>
      </c>
      <c r="S3599">
        <v>3.88</v>
      </c>
      <c r="T3599">
        <v>4.03</v>
      </c>
      <c r="U3599">
        <v>4.1900000000000004</v>
      </c>
      <c r="V3599">
        <v>4.33</v>
      </c>
      <c r="W3599">
        <v>4.4800000000000004</v>
      </c>
      <c r="X3599">
        <v>4.6399999999999997</v>
      </c>
      <c r="Y3599">
        <v>4.78</v>
      </c>
      <c r="Z3599">
        <v>4.9000000000000004</v>
      </c>
      <c r="AA3599">
        <v>5.03</v>
      </c>
      <c r="AB3599">
        <v>5.23</v>
      </c>
      <c r="AC3599">
        <v>5.4</v>
      </c>
      <c r="AD3599">
        <v>5.57</v>
      </c>
      <c r="AE3599">
        <v>5.73</v>
      </c>
      <c r="AF3599">
        <v>5.88</v>
      </c>
      <c r="AG3599">
        <v>6.03</v>
      </c>
      <c r="AH3599">
        <v>5.92</v>
      </c>
      <c r="AI3599">
        <v>5.76</v>
      </c>
      <c r="AJ3599">
        <v>5.63</v>
      </c>
      <c r="AK3599">
        <v>5.49</v>
      </c>
    </row>
    <row r="3600" spans="1:37" x14ac:dyDescent="0.3">
      <c r="A3600" s="24" t="str">
        <f t="shared" si="88"/>
        <v>SDGbaseTRAv2_UrbAS_BAUv5QVAXafoot</v>
      </c>
      <c r="B3600" s="58" t="s">
        <v>221</v>
      </c>
      <c r="C3600" s="59" t="s">
        <v>290</v>
      </c>
      <c r="D3600" s="5" t="s">
        <v>211</v>
      </c>
      <c r="E3600" t="s">
        <v>41</v>
      </c>
      <c r="F3600">
        <v>1.91</v>
      </c>
      <c r="G3600">
        <v>1.82</v>
      </c>
      <c r="H3600">
        <v>1.87</v>
      </c>
      <c r="I3600">
        <v>1.9</v>
      </c>
      <c r="J3600">
        <v>1.94</v>
      </c>
      <c r="K3600">
        <v>1.98</v>
      </c>
      <c r="L3600">
        <v>2.02</v>
      </c>
      <c r="M3600">
        <v>2.06</v>
      </c>
      <c r="N3600">
        <v>2.11</v>
      </c>
      <c r="O3600">
        <v>2.21</v>
      </c>
      <c r="P3600">
        <v>2.2799999999999998</v>
      </c>
      <c r="Q3600">
        <v>2.33</v>
      </c>
      <c r="R3600">
        <v>2.39</v>
      </c>
      <c r="S3600">
        <v>2.4500000000000002</v>
      </c>
      <c r="T3600">
        <v>2.5099999999999998</v>
      </c>
      <c r="U3600">
        <v>2.58</v>
      </c>
      <c r="V3600">
        <v>2.64</v>
      </c>
      <c r="W3600">
        <v>2.72</v>
      </c>
      <c r="X3600">
        <v>2.79</v>
      </c>
      <c r="Y3600">
        <v>2.87</v>
      </c>
      <c r="Z3600">
        <v>2.94</v>
      </c>
      <c r="AA3600">
        <v>3</v>
      </c>
      <c r="AB3600">
        <v>3.11</v>
      </c>
      <c r="AC3600">
        <v>3.2</v>
      </c>
      <c r="AD3600">
        <v>3.28</v>
      </c>
      <c r="AE3600">
        <v>3.35</v>
      </c>
      <c r="AF3600">
        <v>3.43</v>
      </c>
      <c r="AG3600">
        <v>3.51</v>
      </c>
      <c r="AH3600">
        <v>3.53</v>
      </c>
      <c r="AI3600">
        <v>3.53</v>
      </c>
      <c r="AJ3600">
        <v>3.53</v>
      </c>
      <c r="AK3600">
        <v>3.52</v>
      </c>
    </row>
    <row r="3601" spans="1:37" x14ac:dyDescent="0.3">
      <c r="A3601" s="24" t="str">
        <f t="shared" si="88"/>
        <v>SDGbaseTRAv2_UrbAS_BAUv5QVAXawood</v>
      </c>
      <c r="B3601" s="58" t="s">
        <v>221</v>
      </c>
      <c r="C3601" s="59" t="s">
        <v>290</v>
      </c>
      <c r="D3601" s="5" t="s">
        <v>211</v>
      </c>
      <c r="E3601" t="s">
        <v>42</v>
      </c>
      <c r="F3601">
        <v>23.69</v>
      </c>
      <c r="G3601">
        <v>22.02</v>
      </c>
      <c r="H3601">
        <v>22.75</v>
      </c>
      <c r="I3601">
        <v>23.19</v>
      </c>
      <c r="J3601">
        <v>23.65</v>
      </c>
      <c r="K3601">
        <v>24.12</v>
      </c>
      <c r="L3601">
        <v>24.67</v>
      </c>
      <c r="M3601">
        <v>25.26</v>
      </c>
      <c r="N3601">
        <v>25.88</v>
      </c>
      <c r="O3601">
        <v>26.86</v>
      </c>
      <c r="P3601">
        <v>27.59</v>
      </c>
      <c r="Q3601">
        <v>28.24</v>
      </c>
      <c r="R3601">
        <v>28.99</v>
      </c>
      <c r="S3601">
        <v>29.77</v>
      </c>
      <c r="T3601">
        <v>30.62</v>
      </c>
      <c r="U3601">
        <v>31.57</v>
      </c>
      <c r="V3601">
        <v>32.47</v>
      </c>
      <c r="W3601">
        <v>33.44</v>
      </c>
      <c r="X3601">
        <v>34.51</v>
      </c>
      <c r="Y3601">
        <v>35.49</v>
      </c>
      <c r="Z3601">
        <v>36.46</v>
      </c>
      <c r="AA3601">
        <v>37.43</v>
      </c>
      <c r="AB3601">
        <v>38.5</v>
      </c>
      <c r="AC3601">
        <v>39.4</v>
      </c>
      <c r="AD3601">
        <v>40.29</v>
      </c>
      <c r="AE3601">
        <v>41.21</v>
      </c>
      <c r="AF3601">
        <v>42.19</v>
      </c>
      <c r="AG3601">
        <v>43.16</v>
      </c>
      <c r="AH3601">
        <v>43.13</v>
      </c>
      <c r="AI3601">
        <v>42.81</v>
      </c>
      <c r="AJ3601">
        <v>42.52</v>
      </c>
      <c r="AK3601">
        <v>42.18</v>
      </c>
    </row>
    <row r="3602" spans="1:37" x14ac:dyDescent="0.3">
      <c r="A3602" s="24" t="str">
        <f t="shared" si="88"/>
        <v>SDGbaseTRAv2_UrbAS_BAUv5QVAXapapr</v>
      </c>
      <c r="B3602" s="58" t="s">
        <v>221</v>
      </c>
      <c r="C3602" s="59" t="s">
        <v>290</v>
      </c>
      <c r="D3602" s="5" t="s">
        <v>211</v>
      </c>
      <c r="E3602" t="s">
        <v>43</v>
      </c>
      <c r="F3602">
        <v>24.02</v>
      </c>
      <c r="G3602">
        <v>22.72</v>
      </c>
      <c r="H3602">
        <v>23.56</v>
      </c>
      <c r="I3602">
        <v>24.02</v>
      </c>
      <c r="J3602">
        <v>24.4</v>
      </c>
      <c r="K3602">
        <v>24.96</v>
      </c>
      <c r="L3602">
        <v>25.52</v>
      </c>
      <c r="M3602">
        <v>25.94</v>
      </c>
      <c r="N3602">
        <v>26.58</v>
      </c>
      <c r="O3602">
        <v>27.65</v>
      </c>
      <c r="P3602">
        <v>28.4</v>
      </c>
      <c r="Q3602">
        <v>29.07</v>
      </c>
      <c r="R3602">
        <v>30.25</v>
      </c>
      <c r="S3602">
        <v>31.07</v>
      </c>
      <c r="T3602">
        <v>31.96</v>
      </c>
      <c r="U3602">
        <v>32.979999999999997</v>
      </c>
      <c r="V3602">
        <v>33.909999999999997</v>
      </c>
      <c r="W3602">
        <v>34.92</v>
      </c>
      <c r="X3602">
        <v>36.020000000000003</v>
      </c>
      <c r="Y3602">
        <v>37.03</v>
      </c>
      <c r="Z3602">
        <v>38.020000000000003</v>
      </c>
      <c r="AA3602">
        <v>39.04</v>
      </c>
      <c r="AB3602">
        <v>40.19</v>
      </c>
      <c r="AC3602">
        <v>41.14</v>
      </c>
      <c r="AD3602">
        <v>42.04</v>
      </c>
      <c r="AE3602">
        <v>42.94</v>
      </c>
      <c r="AF3602">
        <v>43.89</v>
      </c>
      <c r="AG3602">
        <v>44.84</v>
      </c>
      <c r="AH3602">
        <v>44.8</v>
      </c>
      <c r="AI3602">
        <v>44.49</v>
      </c>
      <c r="AJ3602">
        <v>44.18</v>
      </c>
      <c r="AK3602">
        <v>43.81</v>
      </c>
    </row>
    <row r="3603" spans="1:37" x14ac:dyDescent="0.3">
      <c r="A3603" s="24" t="str">
        <f t="shared" si="88"/>
        <v>SDGbaseTRAv2_UrbAS_BAUv5QVAXaprnt</v>
      </c>
      <c r="B3603" s="58" t="s">
        <v>221</v>
      </c>
      <c r="C3603" s="59" t="s">
        <v>290</v>
      </c>
      <c r="D3603" s="5" t="s">
        <v>211</v>
      </c>
      <c r="E3603" t="s">
        <v>44</v>
      </c>
      <c r="F3603">
        <v>16.78</v>
      </c>
      <c r="G3603">
        <v>15.58</v>
      </c>
      <c r="H3603">
        <v>16.100000000000001</v>
      </c>
      <c r="I3603">
        <v>16.39</v>
      </c>
      <c r="J3603">
        <v>16.63</v>
      </c>
      <c r="K3603">
        <v>16.96</v>
      </c>
      <c r="L3603">
        <v>17.34</v>
      </c>
      <c r="M3603">
        <v>17.75</v>
      </c>
      <c r="N3603">
        <v>18.21</v>
      </c>
      <c r="O3603">
        <v>18.63</v>
      </c>
      <c r="P3603">
        <v>19.12</v>
      </c>
      <c r="Q3603">
        <v>19.63</v>
      </c>
      <c r="R3603">
        <v>20.25</v>
      </c>
      <c r="S3603">
        <v>20.86</v>
      </c>
      <c r="T3603">
        <v>21.53</v>
      </c>
      <c r="U3603">
        <v>22.28</v>
      </c>
      <c r="V3603">
        <v>23.01</v>
      </c>
      <c r="W3603">
        <v>23.79</v>
      </c>
      <c r="X3603">
        <v>24.62</v>
      </c>
      <c r="Y3603">
        <v>25.42</v>
      </c>
      <c r="Z3603">
        <v>26.22</v>
      </c>
      <c r="AA3603">
        <v>27.03</v>
      </c>
      <c r="AB3603">
        <v>27.79</v>
      </c>
      <c r="AC3603">
        <v>28.5</v>
      </c>
      <c r="AD3603">
        <v>29.24</v>
      </c>
      <c r="AE3603">
        <v>30.01</v>
      </c>
      <c r="AF3603">
        <v>30.83</v>
      </c>
      <c r="AG3603">
        <v>31.65</v>
      </c>
      <c r="AH3603">
        <v>31.66</v>
      </c>
      <c r="AI3603">
        <v>31.54</v>
      </c>
      <c r="AJ3603">
        <v>31.43</v>
      </c>
      <c r="AK3603">
        <v>31.27</v>
      </c>
    </row>
    <row r="3604" spans="1:37" x14ac:dyDescent="0.3">
      <c r="A3604" s="24" t="str">
        <f t="shared" si="88"/>
        <v>SDGbaseTRAv2_UrbAS_BAUv5QVAXapetr</v>
      </c>
      <c r="B3604" s="58" t="s">
        <v>221</v>
      </c>
      <c r="C3604" s="59" t="s">
        <v>290</v>
      </c>
      <c r="D3604" s="5" t="s">
        <v>211</v>
      </c>
      <c r="E3604" t="s">
        <v>45</v>
      </c>
      <c r="F3604">
        <v>46.32</v>
      </c>
      <c r="G3604">
        <v>28.85</v>
      </c>
      <c r="H3604">
        <v>33.28</v>
      </c>
      <c r="I3604">
        <v>38.35</v>
      </c>
      <c r="J3604">
        <v>38.35</v>
      </c>
      <c r="K3604">
        <v>38.35</v>
      </c>
      <c r="L3604">
        <v>38.35</v>
      </c>
      <c r="M3604">
        <v>38.35</v>
      </c>
      <c r="N3604">
        <v>38.299999999999997</v>
      </c>
      <c r="O3604">
        <v>16.66</v>
      </c>
      <c r="P3604">
        <v>10.65</v>
      </c>
      <c r="Q3604">
        <v>10.57</v>
      </c>
      <c r="R3604">
        <v>10.57</v>
      </c>
      <c r="S3604">
        <v>10.57</v>
      </c>
      <c r="T3604">
        <v>10.57</v>
      </c>
      <c r="U3604">
        <v>10.57</v>
      </c>
      <c r="V3604">
        <v>10.52</v>
      </c>
      <c r="W3604">
        <v>10.52</v>
      </c>
      <c r="X3604">
        <v>10.57</v>
      </c>
      <c r="Y3604">
        <v>10.5</v>
      </c>
      <c r="Z3604">
        <v>10.43</v>
      </c>
      <c r="AA3604">
        <v>10.37</v>
      </c>
      <c r="AB3604">
        <v>9.4499999999999993</v>
      </c>
      <c r="AC3604">
        <v>8.5299999999999994</v>
      </c>
      <c r="AD3604">
        <v>7.61</v>
      </c>
      <c r="AE3604">
        <v>6.69</v>
      </c>
      <c r="AF3604">
        <v>5.78</v>
      </c>
      <c r="AG3604">
        <v>4.82</v>
      </c>
      <c r="AH3604">
        <v>3.86</v>
      </c>
      <c r="AI3604">
        <v>2.9</v>
      </c>
      <c r="AJ3604">
        <v>1.94</v>
      </c>
      <c r="AK3604">
        <v>0.99</v>
      </c>
    </row>
    <row r="3605" spans="1:37" x14ac:dyDescent="0.3">
      <c r="A3605" s="24" t="str">
        <f t="shared" si="88"/>
        <v>SDGbaseTRAv2_UrbAS_BAUv5QVAXahydr</v>
      </c>
      <c r="B3605" s="58" t="s">
        <v>221</v>
      </c>
      <c r="C3605" s="59" t="s">
        <v>290</v>
      </c>
      <c r="D3605" s="5" t="s">
        <v>211</v>
      </c>
      <c r="E3605" t="s">
        <v>46</v>
      </c>
      <c r="F3605">
        <v>0.12</v>
      </c>
      <c r="G3605">
        <v>0.13</v>
      </c>
      <c r="H3605">
        <v>0.31</v>
      </c>
      <c r="I3605">
        <v>0.74</v>
      </c>
      <c r="J3605">
        <v>0.74</v>
      </c>
      <c r="K3605">
        <v>0.74</v>
      </c>
      <c r="L3605">
        <v>0.74</v>
      </c>
      <c r="M3605">
        <v>0.74</v>
      </c>
      <c r="N3605">
        <v>0.74</v>
      </c>
      <c r="O3605">
        <v>0.74</v>
      </c>
      <c r="P3605">
        <v>0.74</v>
      </c>
      <c r="Q3605">
        <v>0.74</v>
      </c>
      <c r="R3605">
        <v>0.74</v>
      </c>
      <c r="S3605">
        <v>0.74</v>
      </c>
      <c r="T3605">
        <v>0.74</v>
      </c>
      <c r="U3605">
        <v>0.74</v>
      </c>
      <c r="V3605">
        <v>0.74</v>
      </c>
      <c r="W3605">
        <v>0.74</v>
      </c>
      <c r="X3605">
        <v>2.37</v>
      </c>
      <c r="Y3605">
        <v>3.57</v>
      </c>
      <c r="Z3605">
        <v>4.7699999999999996</v>
      </c>
      <c r="AA3605">
        <v>5.98</v>
      </c>
      <c r="AB3605">
        <v>6.46</v>
      </c>
      <c r="AC3605">
        <v>6.95</v>
      </c>
      <c r="AD3605">
        <v>7.44</v>
      </c>
      <c r="AE3605">
        <v>7.93</v>
      </c>
      <c r="AF3605">
        <v>8.42</v>
      </c>
      <c r="AG3605">
        <v>9.49</v>
      </c>
      <c r="AH3605">
        <v>10.55</v>
      </c>
      <c r="AI3605">
        <v>11.62</v>
      </c>
      <c r="AJ3605">
        <v>12.69</v>
      </c>
      <c r="AK3605">
        <v>13.76</v>
      </c>
    </row>
    <row r="3606" spans="1:37" x14ac:dyDescent="0.3">
      <c r="A3606" s="24" t="str">
        <f t="shared" si="88"/>
        <v>SDGbaseTRAv2_UrbAS_BAUv5QVAXaammo</v>
      </c>
      <c r="B3606" s="58" t="s">
        <v>221</v>
      </c>
      <c r="C3606" s="59" t="s">
        <v>290</v>
      </c>
      <c r="D3606" s="5" t="s">
        <v>211</v>
      </c>
      <c r="E3606" t="s">
        <v>47</v>
      </c>
      <c r="F3606">
        <v>2.4900000000000002</v>
      </c>
      <c r="G3606">
        <v>2.34</v>
      </c>
      <c r="H3606">
        <v>2.35</v>
      </c>
      <c r="I3606">
        <v>2.38</v>
      </c>
      <c r="J3606">
        <v>2.4</v>
      </c>
      <c r="K3606">
        <v>2.42</v>
      </c>
      <c r="L3606">
        <v>2.4500000000000002</v>
      </c>
      <c r="M3606">
        <v>2.48</v>
      </c>
      <c r="N3606">
        <v>2.52</v>
      </c>
      <c r="O3606">
        <v>2.5</v>
      </c>
      <c r="P3606">
        <v>2.52</v>
      </c>
      <c r="Q3606">
        <v>2.54</v>
      </c>
      <c r="R3606">
        <v>2.58</v>
      </c>
      <c r="S3606">
        <v>2.63</v>
      </c>
      <c r="T3606">
        <v>2.67</v>
      </c>
      <c r="U3606">
        <v>2.73</v>
      </c>
      <c r="V3606">
        <v>2.78</v>
      </c>
      <c r="W3606">
        <v>2.84</v>
      </c>
      <c r="X3606">
        <v>2.91</v>
      </c>
      <c r="Y3606">
        <v>2.96</v>
      </c>
      <c r="Z3606">
        <v>3.01</v>
      </c>
      <c r="AA3606">
        <v>3.04</v>
      </c>
      <c r="AB3606">
        <v>2.95</v>
      </c>
      <c r="AC3606">
        <v>2.87</v>
      </c>
      <c r="AD3606">
        <v>2.81</v>
      </c>
      <c r="AE3606">
        <v>2.76</v>
      </c>
      <c r="AF3606">
        <v>2.73</v>
      </c>
      <c r="AG3606">
        <v>2.69</v>
      </c>
      <c r="AH3606">
        <v>2.58</v>
      </c>
      <c r="AI3606">
        <v>2.4700000000000002</v>
      </c>
      <c r="AJ3606">
        <v>2.37</v>
      </c>
      <c r="AK3606">
        <v>2.27</v>
      </c>
    </row>
    <row r="3607" spans="1:37" x14ac:dyDescent="0.3">
      <c r="A3607" s="24" t="str">
        <f t="shared" si="88"/>
        <v>SDGbaseTRAv2_UrbAS_BAUv5QVAXabchm</v>
      </c>
      <c r="B3607" s="58" t="s">
        <v>221</v>
      </c>
      <c r="C3607" s="59" t="s">
        <v>290</v>
      </c>
      <c r="D3607" s="5" t="s">
        <v>211</v>
      </c>
      <c r="E3607" t="s">
        <v>48</v>
      </c>
      <c r="F3607">
        <v>22.37</v>
      </c>
      <c r="G3607">
        <v>22.37</v>
      </c>
      <c r="H3607">
        <v>21.77</v>
      </c>
      <c r="I3607">
        <v>21.8</v>
      </c>
      <c r="J3607">
        <v>21.92</v>
      </c>
      <c r="K3607">
        <v>21.97</v>
      </c>
      <c r="L3607">
        <v>22.02</v>
      </c>
      <c r="M3607">
        <v>22.09</v>
      </c>
      <c r="N3607">
        <v>22.11</v>
      </c>
      <c r="O3607">
        <v>22.27</v>
      </c>
      <c r="P3607">
        <v>22.23</v>
      </c>
      <c r="Q3607">
        <v>22.18</v>
      </c>
      <c r="R3607">
        <v>22.26</v>
      </c>
      <c r="S3607">
        <v>22.35</v>
      </c>
      <c r="T3607">
        <v>22.46</v>
      </c>
      <c r="U3607">
        <v>22.57</v>
      </c>
      <c r="V3607">
        <v>22.62</v>
      </c>
      <c r="W3607">
        <v>22.76</v>
      </c>
      <c r="X3607">
        <v>22.98</v>
      </c>
      <c r="Y3607">
        <v>23.14</v>
      </c>
      <c r="Z3607">
        <v>23.26</v>
      </c>
      <c r="AA3607">
        <v>23</v>
      </c>
      <c r="AB3607">
        <v>21.54</v>
      </c>
      <c r="AC3607">
        <v>19.89</v>
      </c>
      <c r="AD3607">
        <v>18.329999999999998</v>
      </c>
      <c r="AE3607">
        <v>16.93</v>
      </c>
      <c r="AF3607">
        <v>15.67</v>
      </c>
      <c r="AG3607">
        <v>14.47</v>
      </c>
      <c r="AH3607">
        <v>13.34</v>
      </c>
      <c r="AI3607">
        <v>12.01</v>
      </c>
      <c r="AJ3607">
        <v>10.75</v>
      </c>
      <c r="AK3607">
        <v>9.6199999999999992</v>
      </c>
    </row>
    <row r="3608" spans="1:37" x14ac:dyDescent="0.3">
      <c r="A3608" s="24" t="str">
        <f t="shared" si="88"/>
        <v>SDGbaseTRAv2_UrbAS_BAUv5QVAXaochm</v>
      </c>
      <c r="B3608" s="58" t="s">
        <v>221</v>
      </c>
      <c r="C3608" s="59" t="s">
        <v>290</v>
      </c>
      <c r="D3608" s="5" t="s">
        <v>211</v>
      </c>
      <c r="E3608" t="s">
        <v>49</v>
      </c>
      <c r="F3608">
        <v>34.24</v>
      </c>
      <c r="G3608">
        <v>34.24</v>
      </c>
      <c r="H3608">
        <v>33.31</v>
      </c>
      <c r="I3608">
        <v>33.36</v>
      </c>
      <c r="J3608">
        <v>33.54</v>
      </c>
      <c r="K3608">
        <v>33.619999999999997</v>
      </c>
      <c r="L3608">
        <v>33.700000000000003</v>
      </c>
      <c r="M3608">
        <v>33.81</v>
      </c>
      <c r="N3608">
        <v>33.83</v>
      </c>
      <c r="O3608">
        <v>34.07</v>
      </c>
      <c r="P3608">
        <v>34.01</v>
      </c>
      <c r="Q3608">
        <v>33.950000000000003</v>
      </c>
      <c r="R3608">
        <v>34.06</v>
      </c>
      <c r="S3608">
        <v>34.21</v>
      </c>
      <c r="T3608">
        <v>34.369999999999997</v>
      </c>
      <c r="U3608">
        <v>34.54</v>
      </c>
      <c r="V3608">
        <v>34.619999999999997</v>
      </c>
      <c r="W3608">
        <v>34.83</v>
      </c>
      <c r="X3608">
        <v>35.17</v>
      </c>
      <c r="Y3608">
        <v>35.409999999999997</v>
      </c>
      <c r="Z3608">
        <v>35.590000000000003</v>
      </c>
      <c r="AA3608">
        <v>35.19</v>
      </c>
      <c r="AB3608">
        <v>32.97</v>
      </c>
      <c r="AC3608">
        <v>30.43</v>
      </c>
      <c r="AD3608">
        <v>28.05</v>
      </c>
      <c r="AE3608">
        <v>25.91</v>
      </c>
      <c r="AF3608">
        <v>23.97</v>
      </c>
      <c r="AG3608">
        <v>22.14</v>
      </c>
      <c r="AH3608">
        <v>20.41</v>
      </c>
      <c r="AI3608">
        <v>18.38</v>
      </c>
      <c r="AJ3608">
        <v>16.45</v>
      </c>
      <c r="AK3608">
        <v>14.72</v>
      </c>
    </row>
    <row r="3609" spans="1:37" x14ac:dyDescent="0.3">
      <c r="A3609" s="24" t="str">
        <f t="shared" si="88"/>
        <v>SDGbaseTRAv2_UrbAS_BAUv5QVAXarubb</v>
      </c>
      <c r="B3609" s="58" t="s">
        <v>221</v>
      </c>
      <c r="C3609" s="59" t="s">
        <v>290</v>
      </c>
      <c r="D3609" s="5" t="s">
        <v>211</v>
      </c>
      <c r="E3609" t="s">
        <v>50</v>
      </c>
      <c r="F3609">
        <v>6.77</v>
      </c>
      <c r="G3609">
        <v>6.4</v>
      </c>
      <c r="H3609">
        <v>6.66</v>
      </c>
      <c r="I3609">
        <v>6.76</v>
      </c>
      <c r="J3609">
        <v>6.87</v>
      </c>
      <c r="K3609">
        <v>7.04</v>
      </c>
      <c r="L3609">
        <v>7.22</v>
      </c>
      <c r="M3609">
        <v>7.4</v>
      </c>
      <c r="N3609">
        <v>7.61</v>
      </c>
      <c r="O3609">
        <v>8.0399999999999991</v>
      </c>
      <c r="P3609">
        <v>8.32</v>
      </c>
      <c r="Q3609">
        <v>8.5500000000000007</v>
      </c>
      <c r="R3609">
        <v>8.82</v>
      </c>
      <c r="S3609">
        <v>9.1</v>
      </c>
      <c r="T3609">
        <v>9.39</v>
      </c>
      <c r="U3609">
        <v>9.7200000000000006</v>
      </c>
      <c r="V3609">
        <v>10.039999999999999</v>
      </c>
      <c r="W3609">
        <v>10.38</v>
      </c>
      <c r="X3609">
        <v>10.73</v>
      </c>
      <c r="Y3609">
        <v>11.05</v>
      </c>
      <c r="Z3609">
        <v>11.36</v>
      </c>
      <c r="AA3609">
        <v>11.67</v>
      </c>
      <c r="AB3609">
        <v>12.18</v>
      </c>
      <c r="AC3609">
        <v>12.63</v>
      </c>
      <c r="AD3609">
        <v>13.05</v>
      </c>
      <c r="AE3609">
        <v>13.48</v>
      </c>
      <c r="AF3609">
        <v>13.92</v>
      </c>
      <c r="AG3609">
        <v>14.35</v>
      </c>
      <c r="AH3609">
        <v>14.51</v>
      </c>
      <c r="AI3609">
        <v>14.55</v>
      </c>
      <c r="AJ3609">
        <v>14.57</v>
      </c>
      <c r="AK3609">
        <v>14.56</v>
      </c>
    </row>
    <row r="3610" spans="1:37" x14ac:dyDescent="0.3">
      <c r="A3610" s="24" t="str">
        <f t="shared" si="88"/>
        <v>SDGbaseTRAv2_UrbAS_BAUv5QVAXaplas</v>
      </c>
      <c r="B3610" s="58" t="s">
        <v>221</v>
      </c>
      <c r="C3610" s="59" t="s">
        <v>290</v>
      </c>
      <c r="D3610" s="5" t="s">
        <v>211</v>
      </c>
      <c r="E3610" t="s">
        <v>51</v>
      </c>
      <c r="F3610">
        <v>15.43</v>
      </c>
      <c r="G3610">
        <v>14.48</v>
      </c>
      <c r="H3610">
        <v>14.91</v>
      </c>
      <c r="I3610">
        <v>15.18</v>
      </c>
      <c r="J3610">
        <v>15.51</v>
      </c>
      <c r="K3610">
        <v>15.81</v>
      </c>
      <c r="L3610">
        <v>16.149999999999999</v>
      </c>
      <c r="M3610">
        <v>16.52</v>
      </c>
      <c r="N3610">
        <v>16.920000000000002</v>
      </c>
      <c r="O3610">
        <v>17.579999999999998</v>
      </c>
      <c r="P3610">
        <v>18.05</v>
      </c>
      <c r="Q3610">
        <v>18.46</v>
      </c>
      <c r="R3610">
        <v>18.940000000000001</v>
      </c>
      <c r="S3610">
        <v>19.45</v>
      </c>
      <c r="T3610">
        <v>20.010000000000002</v>
      </c>
      <c r="U3610">
        <v>20.63</v>
      </c>
      <c r="V3610">
        <v>21.22</v>
      </c>
      <c r="W3610">
        <v>21.85</v>
      </c>
      <c r="X3610">
        <v>22.56</v>
      </c>
      <c r="Y3610">
        <v>23.21</v>
      </c>
      <c r="Z3610">
        <v>23.83</v>
      </c>
      <c r="AA3610">
        <v>24.46</v>
      </c>
      <c r="AB3610">
        <v>25.06</v>
      </c>
      <c r="AC3610">
        <v>25.59</v>
      </c>
      <c r="AD3610">
        <v>26.13</v>
      </c>
      <c r="AE3610">
        <v>26.69</v>
      </c>
      <c r="AF3610">
        <v>27.3</v>
      </c>
      <c r="AG3610">
        <v>27.88</v>
      </c>
      <c r="AH3610">
        <v>27.81</v>
      </c>
      <c r="AI3610">
        <v>27.63</v>
      </c>
      <c r="AJ3610">
        <v>27.42</v>
      </c>
      <c r="AK3610">
        <v>27.17</v>
      </c>
    </row>
    <row r="3611" spans="1:37" x14ac:dyDescent="0.3">
      <c r="A3611" s="24" t="str">
        <f t="shared" si="88"/>
        <v>SDGbaseTRAv2_UrbAS_BAUv5QVAXanmet</v>
      </c>
      <c r="B3611" s="58" t="s">
        <v>221</v>
      </c>
      <c r="C3611" s="59" t="s">
        <v>290</v>
      </c>
      <c r="D3611" s="5" t="s">
        <v>211</v>
      </c>
      <c r="E3611" t="s">
        <v>52</v>
      </c>
      <c r="F3611">
        <v>17.63</v>
      </c>
      <c r="G3611">
        <v>16.309999999999999</v>
      </c>
      <c r="H3611">
        <v>16.899999999999999</v>
      </c>
      <c r="I3611">
        <v>17.34</v>
      </c>
      <c r="J3611">
        <v>18</v>
      </c>
      <c r="K3611">
        <v>18.41</v>
      </c>
      <c r="L3611">
        <v>18.88</v>
      </c>
      <c r="M3611">
        <v>19.399999999999999</v>
      </c>
      <c r="N3611">
        <v>19.96</v>
      </c>
      <c r="O3611">
        <v>20.85</v>
      </c>
      <c r="P3611">
        <v>21.54</v>
      </c>
      <c r="Q3611">
        <v>22.15</v>
      </c>
      <c r="R3611">
        <v>22.78</v>
      </c>
      <c r="S3611">
        <v>23.47</v>
      </c>
      <c r="T3611">
        <v>24.21</v>
      </c>
      <c r="U3611">
        <v>25.05</v>
      </c>
      <c r="V3611">
        <v>25.89</v>
      </c>
      <c r="W3611">
        <v>26.76</v>
      </c>
      <c r="X3611">
        <v>27.64</v>
      </c>
      <c r="Y3611">
        <v>28.49</v>
      </c>
      <c r="Z3611">
        <v>29.36</v>
      </c>
      <c r="AA3611">
        <v>30.23</v>
      </c>
      <c r="AB3611">
        <v>31.16</v>
      </c>
      <c r="AC3611">
        <v>32.020000000000003</v>
      </c>
      <c r="AD3611">
        <v>32.9</v>
      </c>
      <c r="AE3611">
        <v>33.81</v>
      </c>
      <c r="AF3611">
        <v>34.770000000000003</v>
      </c>
      <c r="AG3611">
        <v>35.659999999999997</v>
      </c>
      <c r="AH3611">
        <v>35.630000000000003</v>
      </c>
      <c r="AI3611">
        <v>35.42</v>
      </c>
      <c r="AJ3611">
        <v>35.24</v>
      </c>
      <c r="AK3611">
        <v>34.99</v>
      </c>
    </row>
    <row r="3612" spans="1:37" x14ac:dyDescent="0.3">
      <c r="A3612" s="24" t="str">
        <f t="shared" si="88"/>
        <v>SDGbaseTRAv2_UrbAS_BAUv5QVAXairon</v>
      </c>
      <c r="B3612" s="58" t="s">
        <v>221</v>
      </c>
      <c r="C3612" s="59" t="s">
        <v>290</v>
      </c>
      <c r="D3612" s="5" t="s">
        <v>211</v>
      </c>
      <c r="E3612" t="s">
        <v>53</v>
      </c>
      <c r="F3612">
        <v>20.84</v>
      </c>
      <c r="G3612">
        <v>19.59</v>
      </c>
      <c r="H3612">
        <v>19.87</v>
      </c>
      <c r="I3612">
        <v>19.940000000000001</v>
      </c>
      <c r="J3612">
        <v>20.149999999999999</v>
      </c>
      <c r="K3612">
        <v>20.38</v>
      </c>
      <c r="L3612">
        <v>20.7</v>
      </c>
      <c r="M3612">
        <v>21.19</v>
      </c>
      <c r="N3612">
        <v>21.65</v>
      </c>
      <c r="O3612">
        <v>22.61</v>
      </c>
      <c r="P3612">
        <v>23.21</v>
      </c>
      <c r="Q3612">
        <v>23.66</v>
      </c>
      <c r="R3612">
        <v>24.1</v>
      </c>
      <c r="S3612">
        <v>24.61</v>
      </c>
      <c r="T3612">
        <v>25.16</v>
      </c>
      <c r="U3612">
        <v>25.81</v>
      </c>
      <c r="V3612">
        <v>26.62</v>
      </c>
      <c r="W3612">
        <v>27.38</v>
      </c>
      <c r="X3612">
        <v>28.04</v>
      </c>
      <c r="Y3612">
        <v>28.78</v>
      </c>
      <c r="Z3612">
        <v>29.45</v>
      </c>
      <c r="AA3612">
        <v>30.23</v>
      </c>
      <c r="AB3612">
        <v>30.15</v>
      </c>
      <c r="AC3612">
        <v>30.45</v>
      </c>
      <c r="AD3612">
        <v>31.1</v>
      </c>
      <c r="AE3612">
        <v>31.89</v>
      </c>
      <c r="AF3612">
        <v>32.729999999999997</v>
      </c>
      <c r="AG3612">
        <v>33.479999999999997</v>
      </c>
      <c r="AH3612">
        <v>32.85</v>
      </c>
      <c r="AI3612">
        <v>32.44</v>
      </c>
      <c r="AJ3612">
        <v>32.18</v>
      </c>
      <c r="AK3612">
        <v>31.95</v>
      </c>
    </row>
    <row r="3613" spans="1:37" x14ac:dyDescent="0.3">
      <c r="A3613" s="24" t="str">
        <f t="shared" si="88"/>
        <v>SDGbaseTRAv2_UrbAS_BAUv5QVAXanfrm</v>
      </c>
      <c r="B3613" s="58" t="s">
        <v>221</v>
      </c>
      <c r="C3613" s="59" t="s">
        <v>290</v>
      </c>
      <c r="D3613" s="5" t="s">
        <v>211</v>
      </c>
      <c r="E3613" t="s">
        <v>54</v>
      </c>
      <c r="F3613">
        <v>13.07</v>
      </c>
      <c r="G3613">
        <v>11.73</v>
      </c>
      <c r="H3613">
        <v>11.34</v>
      </c>
      <c r="I3613">
        <v>10.57</v>
      </c>
      <c r="J3613">
        <v>10.27</v>
      </c>
      <c r="K3613">
        <v>10.25</v>
      </c>
      <c r="L3613">
        <v>10.51</v>
      </c>
      <c r="M3613">
        <v>11.41</v>
      </c>
      <c r="N3613">
        <v>12.16</v>
      </c>
      <c r="O3613">
        <v>14.54</v>
      </c>
      <c r="P3613">
        <v>15.73</v>
      </c>
      <c r="Q3613">
        <v>16.3</v>
      </c>
      <c r="R3613">
        <v>16.71</v>
      </c>
      <c r="S3613">
        <v>17.21</v>
      </c>
      <c r="T3613">
        <v>17.77</v>
      </c>
      <c r="U3613">
        <v>18.55</v>
      </c>
      <c r="V3613">
        <v>20.13</v>
      </c>
      <c r="W3613">
        <v>21.5</v>
      </c>
      <c r="X3613">
        <v>22.05</v>
      </c>
      <c r="Y3613">
        <v>23.01</v>
      </c>
      <c r="Z3613">
        <v>23.71</v>
      </c>
      <c r="AA3613">
        <v>24.79</v>
      </c>
      <c r="AB3613">
        <v>21.24</v>
      </c>
      <c r="AC3613">
        <v>19.920000000000002</v>
      </c>
      <c r="AD3613">
        <v>20.260000000000002</v>
      </c>
      <c r="AE3613">
        <v>21</v>
      </c>
      <c r="AF3613">
        <v>21.91</v>
      </c>
      <c r="AG3613">
        <v>22.42</v>
      </c>
      <c r="AH3613">
        <v>19.16</v>
      </c>
      <c r="AI3613">
        <v>17.07</v>
      </c>
      <c r="AJ3613">
        <v>16.09</v>
      </c>
      <c r="AK3613">
        <v>15.37</v>
      </c>
    </row>
    <row r="3614" spans="1:37" x14ac:dyDescent="0.3">
      <c r="A3614" s="24" t="str">
        <f t="shared" si="88"/>
        <v>SDGbaseTRAv2_UrbAS_BAUv5QVAXametp</v>
      </c>
      <c r="B3614" s="58" t="s">
        <v>221</v>
      </c>
      <c r="C3614" s="59" t="s">
        <v>290</v>
      </c>
      <c r="D3614" s="5" t="s">
        <v>211</v>
      </c>
      <c r="E3614" t="s">
        <v>55</v>
      </c>
      <c r="F3614">
        <v>33.25</v>
      </c>
      <c r="G3614">
        <v>29.97</v>
      </c>
      <c r="H3614">
        <v>30.95</v>
      </c>
      <c r="I3614">
        <v>31.5</v>
      </c>
      <c r="J3614">
        <v>32.32</v>
      </c>
      <c r="K3614">
        <v>32.979999999999997</v>
      </c>
      <c r="L3614">
        <v>33.79</v>
      </c>
      <c r="M3614">
        <v>34.75</v>
      </c>
      <c r="N3614">
        <v>35.729999999999997</v>
      </c>
      <c r="O3614">
        <v>37.61</v>
      </c>
      <c r="P3614">
        <v>38.81</v>
      </c>
      <c r="Q3614">
        <v>39.799999999999997</v>
      </c>
      <c r="R3614">
        <v>40.85</v>
      </c>
      <c r="S3614">
        <v>42.04</v>
      </c>
      <c r="T3614">
        <v>43.31</v>
      </c>
      <c r="U3614">
        <v>44.76</v>
      </c>
      <c r="V3614">
        <v>46.41</v>
      </c>
      <c r="W3614">
        <v>47.94</v>
      </c>
      <c r="X3614">
        <v>49.2</v>
      </c>
      <c r="Y3614">
        <v>50.73</v>
      </c>
      <c r="Z3614">
        <v>52.23</v>
      </c>
      <c r="AA3614">
        <v>53.81</v>
      </c>
      <c r="AB3614">
        <v>55.3</v>
      </c>
      <c r="AC3614">
        <v>56.77</v>
      </c>
      <c r="AD3614">
        <v>58.46</v>
      </c>
      <c r="AE3614">
        <v>60.27</v>
      </c>
      <c r="AF3614">
        <v>62.19</v>
      </c>
      <c r="AG3614">
        <v>63.95</v>
      </c>
      <c r="AH3614">
        <v>63.76</v>
      </c>
      <c r="AI3614">
        <v>63.33</v>
      </c>
      <c r="AJ3614">
        <v>63.08</v>
      </c>
      <c r="AK3614">
        <v>62.77</v>
      </c>
    </row>
    <row r="3615" spans="1:37" x14ac:dyDescent="0.3">
      <c r="A3615" s="24" t="str">
        <f t="shared" si="88"/>
        <v>SDGbaseTRAv2_UrbAS_BAUv5QVAXamach</v>
      </c>
      <c r="B3615" s="58" t="s">
        <v>221</v>
      </c>
      <c r="C3615" s="59" t="s">
        <v>290</v>
      </c>
      <c r="D3615" s="5" t="s">
        <v>211</v>
      </c>
      <c r="E3615" t="s">
        <v>56</v>
      </c>
      <c r="F3615">
        <v>38.67</v>
      </c>
      <c r="G3615">
        <v>34.78</v>
      </c>
      <c r="H3615">
        <v>35.86</v>
      </c>
      <c r="I3615">
        <v>36.369999999999997</v>
      </c>
      <c r="J3615">
        <v>36.909999999999997</v>
      </c>
      <c r="K3615">
        <v>37.64</v>
      </c>
      <c r="L3615">
        <v>38.58</v>
      </c>
      <c r="M3615">
        <v>39.81</v>
      </c>
      <c r="N3615">
        <v>41.02</v>
      </c>
      <c r="O3615">
        <v>43.33</v>
      </c>
      <c r="P3615">
        <v>44.78</v>
      </c>
      <c r="Q3615">
        <v>45.95</v>
      </c>
      <c r="R3615">
        <v>47.09</v>
      </c>
      <c r="S3615">
        <v>48.47</v>
      </c>
      <c r="T3615">
        <v>49.96</v>
      </c>
      <c r="U3615">
        <v>51.68</v>
      </c>
      <c r="V3615">
        <v>53.58</v>
      </c>
      <c r="W3615">
        <v>55.37</v>
      </c>
      <c r="X3615">
        <v>56.91</v>
      </c>
      <c r="Y3615">
        <v>58.76</v>
      </c>
      <c r="Z3615">
        <v>60.58</v>
      </c>
      <c r="AA3615">
        <v>62.51</v>
      </c>
      <c r="AB3615">
        <v>63.66</v>
      </c>
      <c r="AC3615">
        <v>65.06</v>
      </c>
      <c r="AD3615">
        <v>67.040000000000006</v>
      </c>
      <c r="AE3615">
        <v>69.239999999999995</v>
      </c>
      <c r="AF3615">
        <v>71.59</v>
      </c>
      <c r="AG3615">
        <v>73.680000000000007</v>
      </c>
      <c r="AH3615">
        <v>72.61</v>
      </c>
      <c r="AI3615">
        <v>71.45</v>
      </c>
      <c r="AJ3615">
        <v>70.8</v>
      </c>
      <c r="AK3615">
        <v>70.150000000000006</v>
      </c>
    </row>
    <row r="3616" spans="1:37" x14ac:dyDescent="0.3">
      <c r="A3616" s="24" t="str">
        <f t="shared" si="88"/>
        <v>SDGbaseTRAv2_UrbAS_BAUv5QVAXafcel</v>
      </c>
      <c r="B3616" s="58" t="s">
        <v>221</v>
      </c>
      <c r="C3616" s="59" t="s">
        <v>290</v>
      </c>
      <c r="D3616" s="5" t="s">
        <v>211</v>
      </c>
      <c r="E3616" t="s">
        <v>57</v>
      </c>
      <c r="F3616">
        <v>0.28999999999999998</v>
      </c>
      <c r="G3616">
        <v>0.28999999999999998</v>
      </c>
      <c r="H3616">
        <v>0.28999999999999998</v>
      </c>
      <c r="I3616">
        <v>0.28999999999999998</v>
      </c>
      <c r="J3616">
        <v>0.28999999999999998</v>
      </c>
      <c r="K3616">
        <v>0.28999999999999998</v>
      </c>
      <c r="L3616">
        <v>0.28999999999999998</v>
      </c>
      <c r="M3616">
        <v>0.28999999999999998</v>
      </c>
      <c r="N3616">
        <v>0.28999999999999998</v>
      </c>
      <c r="O3616">
        <v>0.28999999999999998</v>
      </c>
      <c r="P3616">
        <v>0.28999999999999998</v>
      </c>
      <c r="Q3616">
        <v>0.28999999999999998</v>
      </c>
      <c r="R3616">
        <v>0.28999999999999998</v>
      </c>
      <c r="S3616">
        <v>0.28999999999999998</v>
      </c>
      <c r="T3616">
        <v>0.28999999999999998</v>
      </c>
      <c r="U3616">
        <v>0.28999999999999998</v>
      </c>
      <c r="V3616">
        <v>0.28999999999999998</v>
      </c>
      <c r="W3616">
        <v>0.28999999999999998</v>
      </c>
      <c r="X3616">
        <v>0.28999999999999998</v>
      </c>
      <c r="Y3616">
        <v>4.22</v>
      </c>
      <c r="Z3616">
        <v>8.44</v>
      </c>
      <c r="AA3616">
        <v>12.66</v>
      </c>
      <c r="AB3616">
        <v>13.65</v>
      </c>
      <c r="AC3616">
        <v>14.64</v>
      </c>
      <c r="AD3616">
        <v>15.63</v>
      </c>
      <c r="AE3616">
        <v>16.62</v>
      </c>
      <c r="AF3616">
        <v>17.61</v>
      </c>
      <c r="AG3616">
        <v>17.559999999999999</v>
      </c>
      <c r="AH3616">
        <v>17.52</v>
      </c>
      <c r="AI3616">
        <v>17.47</v>
      </c>
      <c r="AJ3616">
        <v>17.43</v>
      </c>
      <c r="AK3616">
        <v>17.38</v>
      </c>
    </row>
    <row r="3617" spans="1:37" x14ac:dyDescent="0.3">
      <c r="A3617" s="24" t="str">
        <f t="shared" si="88"/>
        <v>SDGbaseTRAv2_UrbAS_BAUv5QVAXaelct</v>
      </c>
      <c r="B3617" s="58" t="s">
        <v>221</v>
      </c>
      <c r="C3617" s="59" t="s">
        <v>290</v>
      </c>
      <c r="D3617" s="5" t="s">
        <v>211</v>
      </c>
      <c r="E3617" t="s">
        <v>58</v>
      </c>
      <c r="F3617">
        <v>0.08</v>
      </c>
      <c r="G3617">
        <v>0.08</v>
      </c>
      <c r="H3617">
        <v>0.08</v>
      </c>
      <c r="I3617">
        <v>0.08</v>
      </c>
      <c r="J3617">
        <v>0.08</v>
      </c>
      <c r="K3617">
        <v>0.08</v>
      </c>
      <c r="L3617">
        <v>0.08</v>
      </c>
      <c r="M3617">
        <v>0.08</v>
      </c>
      <c r="N3617">
        <v>0.08</v>
      </c>
      <c r="O3617">
        <v>0.08</v>
      </c>
      <c r="P3617">
        <v>0.08</v>
      </c>
      <c r="Q3617">
        <v>0.08</v>
      </c>
      <c r="R3617">
        <v>0.08</v>
      </c>
      <c r="S3617">
        <v>0.08</v>
      </c>
      <c r="T3617">
        <v>0.08</v>
      </c>
      <c r="U3617">
        <v>0.08</v>
      </c>
      <c r="V3617">
        <v>0.08</v>
      </c>
      <c r="W3617">
        <v>0.08</v>
      </c>
      <c r="X3617">
        <v>3.19</v>
      </c>
      <c r="Y3617">
        <v>3.19</v>
      </c>
      <c r="Z3617">
        <v>1.76</v>
      </c>
      <c r="AA3617">
        <v>1.76</v>
      </c>
      <c r="AB3617">
        <v>1.76</v>
      </c>
      <c r="AC3617">
        <v>1.76</v>
      </c>
      <c r="AD3617">
        <v>0.99</v>
      </c>
      <c r="AE3617">
        <v>0.99</v>
      </c>
      <c r="AF3617">
        <v>0.99</v>
      </c>
      <c r="AG3617">
        <v>0.99</v>
      </c>
      <c r="AH3617">
        <v>0.99</v>
      </c>
      <c r="AI3617">
        <v>7.46</v>
      </c>
      <c r="AJ3617">
        <v>7.46</v>
      </c>
      <c r="AK3617">
        <v>7.46</v>
      </c>
    </row>
    <row r="3618" spans="1:37" x14ac:dyDescent="0.3">
      <c r="A3618" s="24" t="str">
        <f t="shared" si="88"/>
        <v>SDGbaseTRAv2_UrbAS_BAUv5QVAXaemch</v>
      </c>
      <c r="B3618" s="58" t="s">
        <v>221</v>
      </c>
      <c r="C3618" s="59" t="s">
        <v>290</v>
      </c>
      <c r="D3618" s="5" t="s">
        <v>211</v>
      </c>
      <c r="E3618" t="s">
        <v>59</v>
      </c>
      <c r="F3618">
        <v>8.99</v>
      </c>
      <c r="G3618">
        <v>8.2200000000000006</v>
      </c>
      <c r="H3618">
        <v>8.44</v>
      </c>
      <c r="I3618">
        <v>8.49</v>
      </c>
      <c r="J3618">
        <v>8.6</v>
      </c>
      <c r="K3618">
        <v>8.75</v>
      </c>
      <c r="L3618">
        <v>8.9600000000000009</v>
      </c>
      <c r="M3618">
        <v>9.3000000000000007</v>
      </c>
      <c r="N3618">
        <v>9.61</v>
      </c>
      <c r="O3618">
        <v>10.25</v>
      </c>
      <c r="P3618">
        <v>10.62</v>
      </c>
      <c r="Q3618">
        <v>10.9</v>
      </c>
      <c r="R3618">
        <v>11.17</v>
      </c>
      <c r="S3618">
        <v>11.5</v>
      </c>
      <c r="T3618">
        <v>11.86</v>
      </c>
      <c r="U3618">
        <v>12.28</v>
      </c>
      <c r="V3618">
        <v>12.74</v>
      </c>
      <c r="W3618">
        <v>13.19</v>
      </c>
      <c r="X3618">
        <v>13.6</v>
      </c>
      <c r="Y3618">
        <v>14.06</v>
      </c>
      <c r="Z3618">
        <v>14.5</v>
      </c>
      <c r="AA3618">
        <v>14.98</v>
      </c>
      <c r="AB3618">
        <v>15.02</v>
      </c>
      <c r="AC3618">
        <v>15.2</v>
      </c>
      <c r="AD3618">
        <v>15.62</v>
      </c>
      <c r="AE3618">
        <v>16.11</v>
      </c>
      <c r="AF3618">
        <v>16.649999999999999</v>
      </c>
      <c r="AG3618">
        <v>17.18</v>
      </c>
      <c r="AH3618">
        <v>16.71</v>
      </c>
      <c r="AI3618">
        <v>16.22</v>
      </c>
      <c r="AJ3618">
        <v>16</v>
      </c>
      <c r="AK3618">
        <v>15.77</v>
      </c>
    </row>
    <row r="3619" spans="1:37" x14ac:dyDescent="0.3">
      <c r="A3619" s="24" t="str">
        <f t="shared" si="88"/>
        <v>SDGbaseTRAv2_UrbAS_BAUv5QVAXasequ</v>
      </c>
      <c r="B3619" s="58" t="s">
        <v>221</v>
      </c>
      <c r="C3619" s="59" t="s">
        <v>290</v>
      </c>
      <c r="D3619" s="5" t="s">
        <v>211</v>
      </c>
      <c r="E3619" t="s">
        <v>60</v>
      </c>
      <c r="F3619">
        <v>8.7799999999999994</v>
      </c>
      <c r="G3619">
        <v>8.33</v>
      </c>
      <c r="H3619">
        <v>8.57</v>
      </c>
      <c r="I3619">
        <v>8.61</v>
      </c>
      <c r="J3619">
        <v>8.68</v>
      </c>
      <c r="K3619">
        <v>8.83</v>
      </c>
      <c r="L3619">
        <v>9.0500000000000007</v>
      </c>
      <c r="M3619">
        <v>9.39</v>
      </c>
      <c r="N3619">
        <v>9.7200000000000006</v>
      </c>
      <c r="O3619">
        <v>10.35</v>
      </c>
      <c r="P3619">
        <v>10.73</v>
      </c>
      <c r="Q3619">
        <v>11.03</v>
      </c>
      <c r="R3619">
        <v>11.34</v>
      </c>
      <c r="S3619">
        <v>11.67</v>
      </c>
      <c r="T3619">
        <v>12.04</v>
      </c>
      <c r="U3619">
        <v>12.47</v>
      </c>
      <c r="V3619">
        <v>12.89</v>
      </c>
      <c r="W3619">
        <v>13.33</v>
      </c>
      <c r="X3619">
        <v>13.82</v>
      </c>
      <c r="Y3619">
        <v>14.3</v>
      </c>
      <c r="Z3619">
        <v>14.76</v>
      </c>
      <c r="AA3619">
        <v>15.27</v>
      </c>
      <c r="AB3619">
        <v>15.31</v>
      </c>
      <c r="AC3619">
        <v>15.49</v>
      </c>
      <c r="AD3619">
        <v>15.91</v>
      </c>
      <c r="AE3619">
        <v>16.399999999999999</v>
      </c>
      <c r="AF3619">
        <v>16.940000000000001</v>
      </c>
      <c r="AG3619">
        <v>17.43</v>
      </c>
      <c r="AH3619">
        <v>16.850000000000001</v>
      </c>
      <c r="AI3619">
        <v>16.27</v>
      </c>
      <c r="AJ3619">
        <v>15.96</v>
      </c>
      <c r="AK3619">
        <v>15.69</v>
      </c>
    </row>
    <row r="3620" spans="1:37" x14ac:dyDescent="0.3">
      <c r="A3620" s="24" t="str">
        <f t="shared" si="88"/>
        <v>SDGbaseTRAv2_UrbAS_BAUv5QVAXavehi</v>
      </c>
      <c r="B3620" s="58" t="s">
        <v>221</v>
      </c>
      <c r="C3620" s="59" t="s">
        <v>290</v>
      </c>
      <c r="D3620" s="5" t="s">
        <v>211</v>
      </c>
      <c r="E3620" t="s">
        <v>61</v>
      </c>
      <c r="F3620">
        <v>39.57</v>
      </c>
      <c r="G3620">
        <v>36.270000000000003</v>
      </c>
      <c r="H3620">
        <v>37.409999999999997</v>
      </c>
      <c r="I3620">
        <v>37.659999999999997</v>
      </c>
      <c r="J3620">
        <v>37.93</v>
      </c>
      <c r="K3620">
        <v>38.75</v>
      </c>
      <c r="L3620">
        <v>39.76</v>
      </c>
      <c r="M3620">
        <v>41.16</v>
      </c>
      <c r="N3620">
        <v>42.55</v>
      </c>
      <c r="O3620">
        <v>44.69</v>
      </c>
      <c r="P3620">
        <v>46.3</v>
      </c>
      <c r="Q3620">
        <v>47.75</v>
      </c>
      <c r="R3620">
        <v>49.38</v>
      </c>
      <c r="S3620">
        <v>51.12</v>
      </c>
      <c r="T3620">
        <v>53.01</v>
      </c>
      <c r="U3620">
        <v>55.22</v>
      </c>
      <c r="V3620">
        <v>57.58</v>
      </c>
      <c r="W3620">
        <v>59.94</v>
      </c>
      <c r="X3620">
        <v>62.14</v>
      </c>
      <c r="Y3620">
        <v>63.32</v>
      </c>
      <c r="Z3620">
        <v>64.5</v>
      </c>
      <c r="AA3620">
        <v>65.709999999999994</v>
      </c>
      <c r="AB3620">
        <v>66.569999999999993</v>
      </c>
      <c r="AC3620">
        <v>67.83</v>
      </c>
      <c r="AD3620">
        <v>69.87</v>
      </c>
      <c r="AE3620">
        <v>72.25</v>
      </c>
      <c r="AF3620">
        <v>74.78</v>
      </c>
      <c r="AG3620">
        <v>77.430000000000007</v>
      </c>
      <c r="AH3620">
        <v>76.290000000000006</v>
      </c>
      <c r="AI3620">
        <v>74.599999999999994</v>
      </c>
      <c r="AJ3620">
        <v>73.64</v>
      </c>
      <c r="AK3620">
        <v>72.73</v>
      </c>
    </row>
    <row r="3621" spans="1:37" x14ac:dyDescent="0.3">
      <c r="A3621" s="24" t="str">
        <f t="shared" si="88"/>
        <v>SDGbaseTRAv2_UrbAS_BAUv5QVAXatequ</v>
      </c>
      <c r="B3621" s="58" t="s">
        <v>221</v>
      </c>
      <c r="C3621" s="59" t="s">
        <v>290</v>
      </c>
      <c r="D3621" s="5" t="s">
        <v>211</v>
      </c>
      <c r="E3621" t="s">
        <v>62</v>
      </c>
      <c r="F3621">
        <v>7.09</v>
      </c>
      <c r="G3621">
        <v>6.13</v>
      </c>
      <c r="H3621">
        <v>6.34</v>
      </c>
      <c r="I3621">
        <v>6.26</v>
      </c>
      <c r="J3621">
        <v>6.27</v>
      </c>
      <c r="K3621">
        <v>6.37</v>
      </c>
      <c r="L3621">
        <v>6.54</v>
      </c>
      <c r="M3621">
        <v>6.88</v>
      </c>
      <c r="N3621">
        <v>7.19</v>
      </c>
      <c r="O3621">
        <v>8.2100000000000009</v>
      </c>
      <c r="P3621">
        <v>8.65</v>
      </c>
      <c r="Q3621">
        <v>8.91</v>
      </c>
      <c r="R3621">
        <v>9.07</v>
      </c>
      <c r="S3621">
        <v>9.2899999999999991</v>
      </c>
      <c r="T3621">
        <v>9.57</v>
      </c>
      <c r="U3621">
        <v>9.91</v>
      </c>
      <c r="V3621">
        <v>10.3</v>
      </c>
      <c r="W3621">
        <v>10.66</v>
      </c>
      <c r="X3621">
        <v>10.91</v>
      </c>
      <c r="Y3621">
        <v>11.26</v>
      </c>
      <c r="Z3621">
        <v>11.56</v>
      </c>
      <c r="AA3621">
        <v>11.94</v>
      </c>
      <c r="AB3621">
        <v>11.59</v>
      </c>
      <c r="AC3621">
        <v>11.54</v>
      </c>
      <c r="AD3621">
        <v>11.85</v>
      </c>
      <c r="AE3621">
        <v>12.26</v>
      </c>
      <c r="AF3621">
        <v>12.71</v>
      </c>
      <c r="AG3621">
        <v>13.02</v>
      </c>
      <c r="AH3621">
        <v>12.21</v>
      </c>
      <c r="AI3621">
        <v>11.48</v>
      </c>
      <c r="AJ3621">
        <v>11.1</v>
      </c>
      <c r="AK3621">
        <v>10.79</v>
      </c>
    </row>
    <row r="3622" spans="1:37" x14ac:dyDescent="0.3">
      <c r="A3622" s="24" t="str">
        <f t="shared" si="88"/>
        <v>SDGbaseTRAv2_UrbAS_BAUv5QVAXafurn</v>
      </c>
      <c r="B3622" s="58" t="s">
        <v>221</v>
      </c>
      <c r="C3622" s="59" t="s">
        <v>290</v>
      </c>
      <c r="D3622" s="5" t="s">
        <v>211</v>
      </c>
      <c r="E3622" t="s">
        <v>63</v>
      </c>
      <c r="F3622">
        <v>6.09</v>
      </c>
      <c r="G3622">
        <v>5.45</v>
      </c>
      <c r="H3622">
        <v>5.66</v>
      </c>
      <c r="I3622">
        <v>5.78</v>
      </c>
      <c r="J3622">
        <v>5.89</v>
      </c>
      <c r="K3622">
        <v>6.03</v>
      </c>
      <c r="L3622">
        <v>6.2</v>
      </c>
      <c r="M3622">
        <v>6.4</v>
      </c>
      <c r="N3622">
        <v>6.6</v>
      </c>
      <c r="O3622">
        <v>6.97</v>
      </c>
      <c r="P3622">
        <v>7.22</v>
      </c>
      <c r="Q3622">
        <v>7.43</v>
      </c>
      <c r="R3622">
        <v>7.64</v>
      </c>
      <c r="S3622">
        <v>7.89</v>
      </c>
      <c r="T3622">
        <v>8.16</v>
      </c>
      <c r="U3622">
        <v>8.4499999999999993</v>
      </c>
      <c r="V3622">
        <v>8.76</v>
      </c>
      <c r="W3622">
        <v>9.08</v>
      </c>
      <c r="X3622">
        <v>9.39</v>
      </c>
      <c r="Y3622">
        <v>9.6999999999999993</v>
      </c>
      <c r="Z3622">
        <v>10.01</v>
      </c>
      <c r="AA3622">
        <v>10.32</v>
      </c>
      <c r="AB3622">
        <v>10.67</v>
      </c>
      <c r="AC3622">
        <v>10.97</v>
      </c>
      <c r="AD3622">
        <v>11.28</v>
      </c>
      <c r="AE3622">
        <v>11.6</v>
      </c>
      <c r="AF3622">
        <v>11.95</v>
      </c>
      <c r="AG3622">
        <v>12.29</v>
      </c>
      <c r="AH3622">
        <v>12.28</v>
      </c>
      <c r="AI3622">
        <v>12.18</v>
      </c>
      <c r="AJ3622">
        <v>12.1</v>
      </c>
      <c r="AK3622">
        <v>11.99</v>
      </c>
    </row>
    <row r="3623" spans="1:37" x14ac:dyDescent="0.3">
      <c r="A3623" s="24" t="str">
        <f t="shared" si="88"/>
        <v>SDGbaseTRAv2_UrbAS_BAUv5QVAXaoman</v>
      </c>
      <c r="B3623" s="58" t="s">
        <v>221</v>
      </c>
      <c r="C3623" s="59" t="s">
        <v>290</v>
      </c>
      <c r="D3623" s="5" t="s">
        <v>211</v>
      </c>
      <c r="E3623" t="s">
        <v>64</v>
      </c>
      <c r="F3623">
        <v>25.46</v>
      </c>
      <c r="G3623">
        <v>23.29</v>
      </c>
      <c r="H3623">
        <v>24.37</v>
      </c>
      <c r="I3623">
        <v>24.89</v>
      </c>
      <c r="J3623">
        <v>25.36</v>
      </c>
      <c r="K3623">
        <v>25.92</v>
      </c>
      <c r="L3623">
        <v>26.6</v>
      </c>
      <c r="M3623">
        <v>27.39</v>
      </c>
      <c r="N3623">
        <v>28.25</v>
      </c>
      <c r="O3623">
        <v>29.83</v>
      </c>
      <c r="P3623">
        <v>31.19</v>
      </c>
      <c r="Q3623">
        <v>32.340000000000003</v>
      </c>
      <c r="R3623">
        <v>33.54</v>
      </c>
      <c r="S3623">
        <v>34.67</v>
      </c>
      <c r="T3623">
        <v>35.83</v>
      </c>
      <c r="U3623">
        <v>37.14</v>
      </c>
      <c r="V3623">
        <v>38.29</v>
      </c>
      <c r="W3623">
        <v>39.49</v>
      </c>
      <c r="X3623">
        <v>40.74</v>
      </c>
      <c r="Y3623">
        <v>41.86</v>
      </c>
      <c r="Z3623">
        <v>42.94</v>
      </c>
      <c r="AA3623">
        <v>44.06</v>
      </c>
      <c r="AB3623">
        <v>45.21</v>
      </c>
      <c r="AC3623">
        <v>46.2</v>
      </c>
      <c r="AD3623">
        <v>47.21</v>
      </c>
      <c r="AE3623">
        <v>48.26</v>
      </c>
      <c r="AF3623">
        <v>49.37</v>
      </c>
      <c r="AG3623">
        <v>50.4</v>
      </c>
      <c r="AH3623">
        <v>49.57</v>
      </c>
      <c r="AI3623">
        <v>48.47</v>
      </c>
      <c r="AJ3623">
        <v>47.53</v>
      </c>
      <c r="AK3623">
        <v>46.54</v>
      </c>
    </row>
    <row r="3624" spans="1:37" x14ac:dyDescent="0.3">
      <c r="A3624" s="24" t="str">
        <f t="shared" si="88"/>
        <v>SDGbaseTRAv2_UrbAS_BAUv5QVAXaelec</v>
      </c>
      <c r="B3624" s="58" t="s">
        <v>221</v>
      </c>
      <c r="C3624" s="59" t="s">
        <v>290</v>
      </c>
      <c r="D3624" s="5" t="s">
        <v>211</v>
      </c>
      <c r="E3624" t="s">
        <v>65</v>
      </c>
      <c r="F3624">
        <v>142.19999999999999</v>
      </c>
      <c r="G3624">
        <v>136.74</v>
      </c>
      <c r="H3624">
        <v>141.63</v>
      </c>
      <c r="I3624">
        <v>141.28</v>
      </c>
      <c r="J3624">
        <v>137.83000000000001</v>
      </c>
      <c r="K3624">
        <v>137.59</v>
      </c>
      <c r="L3624">
        <v>138.36000000000001</v>
      </c>
      <c r="M3624">
        <v>139.32</v>
      </c>
      <c r="N3624">
        <v>140.75</v>
      </c>
      <c r="O3624">
        <v>141.38</v>
      </c>
      <c r="P3624">
        <v>143.08000000000001</v>
      </c>
      <c r="Q3624">
        <v>144.19</v>
      </c>
      <c r="R3624">
        <v>147.24</v>
      </c>
      <c r="S3624">
        <v>151.41</v>
      </c>
      <c r="T3624">
        <v>154.86000000000001</v>
      </c>
      <c r="U3624">
        <v>159.06</v>
      </c>
      <c r="V3624">
        <v>159.69999999999999</v>
      </c>
      <c r="W3624">
        <v>163.21</v>
      </c>
      <c r="X3624">
        <v>174.3</v>
      </c>
      <c r="Y3624">
        <v>180.85</v>
      </c>
      <c r="Z3624">
        <v>187.99</v>
      </c>
      <c r="AA3624">
        <v>195.12</v>
      </c>
      <c r="AB3624">
        <v>198.68</v>
      </c>
      <c r="AC3624">
        <v>202.79</v>
      </c>
      <c r="AD3624">
        <v>207.83</v>
      </c>
      <c r="AE3624">
        <v>213.18</v>
      </c>
      <c r="AF3624">
        <v>218.66</v>
      </c>
      <c r="AG3624">
        <v>230.81</v>
      </c>
      <c r="AH3624">
        <v>241.21</v>
      </c>
      <c r="AI3624">
        <v>249.61</v>
      </c>
      <c r="AJ3624">
        <v>259.14</v>
      </c>
      <c r="AK3624">
        <v>268.24</v>
      </c>
    </row>
    <row r="3625" spans="1:37" x14ac:dyDescent="0.3">
      <c r="A3625" s="24" t="str">
        <f t="shared" si="88"/>
        <v>SDGbaseTRAv2_UrbAS_BAUv5QVAXawatr</v>
      </c>
      <c r="B3625" s="58" t="s">
        <v>221</v>
      </c>
      <c r="C3625" s="59" t="s">
        <v>290</v>
      </c>
      <c r="D3625" s="5" t="s">
        <v>211</v>
      </c>
      <c r="E3625" t="s">
        <v>66</v>
      </c>
      <c r="F3625">
        <v>38.119999999999997</v>
      </c>
      <c r="G3625">
        <v>37.61</v>
      </c>
      <c r="H3625">
        <v>38.58</v>
      </c>
      <c r="I3625">
        <v>39.119999999999997</v>
      </c>
      <c r="J3625">
        <v>39.69</v>
      </c>
      <c r="K3625">
        <v>40.49</v>
      </c>
      <c r="L3625">
        <v>41.52</v>
      </c>
      <c r="M3625">
        <v>42.62</v>
      </c>
      <c r="N3625">
        <v>43.78</v>
      </c>
      <c r="O3625">
        <v>45.25</v>
      </c>
      <c r="P3625">
        <v>46.57</v>
      </c>
      <c r="Q3625">
        <v>47.82</v>
      </c>
      <c r="R3625">
        <v>49.38</v>
      </c>
      <c r="S3625">
        <v>51</v>
      </c>
      <c r="T3625">
        <v>52.79</v>
      </c>
      <c r="U3625">
        <v>54.8</v>
      </c>
      <c r="V3625">
        <v>56.69</v>
      </c>
      <c r="W3625">
        <v>58.71</v>
      </c>
      <c r="X3625">
        <v>60.84</v>
      </c>
      <c r="Y3625">
        <v>62.82</v>
      </c>
      <c r="Z3625">
        <v>64.819999999999993</v>
      </c>
      <c r="AA3625">
        <v>66.84</v>
      </c>
      <c r="AB3625">
        <v>69.319999999999993</v>
      </c>
      <c r="AC3625">
        <v>71.66</v>
      </c>
      <c r="AD3625">
        <v>74.06</v>
      </c>
      <c r="AE3625">
        <v>76.56</v>
      </c>
      <c r="AF3625">
        <v>79.209999999999994</v>
      </c>
      <c r="AG3625">
        <v>81.92</v>
      </c>
      <c r="AH3625">
        <v>82.07</v>
      </c>
      <c r="AI3625">
        <v>82.05</v>
      </c>
      <c r="AJ3625">
        <v>82.17</v>
      </c>
      <c r="AK3625">
        <v>82.23</v>
      </c>
    </row>
    <row r="3626" spans="1:37" x14ac:dyDescent="0.3">
      <c r="A3626" s="24" t="str">
        <f t="shared" si="88"/>
        <v>SDGbaseTRAv2_UrbAS_BAUv5QVAXacons</v>
      </c>
      <c r="B3626" s="58" t="s">
        <v>221</v>
      </c>
      <c r="C3626" s="59" t="s">
        <v>290</v>
      </c>
      <c r="D3626" s="5" t="s">
        <v>211</v>
      </c>
      <c r="E3626" t="s">
        <v>67</v>
      </c>
      <c r="F3626">
        <v>140.65</v>
      </c>
      <c r="G3626">
        <v>129.52000000000001</v>
      </c>
      <c r="H3626">
        <v>133.94999999999999</v>
      </c>
      <c r="I3626">
        <v>138.44999999999999</v>
      </c>
      <c r="J3626">
        <v>145.49</v>
      </c>
      <c r="K3626">
        <v>148.63999999999999</v>
      </c>
      <c r="L3626">
        <v>152.36000000000001</v>
      </c>
      <c r="M3626">
        <v>156.51</v>
      </c>
      <c r="N3626">
        <v>160.91999999999999</v>
      </c>
      <c r="O3626">
        <v>166.53</v>
      </c>
      <c r="P3626">
        <v>171.67</v>
      </c>
      <c r="Q3626">
        <v>176.59</v>
      </c>
      <c r="R3626">
        <v>181.52</v>
      </c>
      <c r="S3626">
        <v>187.16</v>
      </c>
      <c r="T3626">
        <v>193.16</v>
      </c>
      <c r="U3626">
        <v>200.01</v>
      </c>
      <c r="V3626">
        <v>207</v>
      </c>
      <c r="W3626">
        <v>214.06</v>
      </c>
      <c r="X3626">
        <v>220.85</v>
      </c>
      <c r="Y3626">
        <v>227.67</v>
      </c>
      <c r="Z3626">
        <v>234.79</v>
      </c>
      <c r="AA3626">
        <v>241.8</v>
      </c>
      <c r="AB3626">
        <v>248.43</v>
      </c>
      <c r="AC3626">
        <v>254.92</v>
      </c>
      <c r="AD3626">
        <v>262.12</v>
      </c>
      <c r="AE3626">
        <v>269.81</v>
      </c>
      <c r="AF3626">
        <v>277.91000000000003</v>
      </c>
      <c r="AG3626">
        <v>285.94</v>
      </c>
      <c r="AH3626">
        <v>285.83</v>
      </c>
      <c r="AI3626">
        <v>284.64</v>
      </c>
      <c r="AJ3626">
        <v>284.07</v>
      </c>
      <c r="AK3626">
        <v>283.02999999999997</v>
      </c>
    </row>
    <row r="3627" spans="1:37" x14ac:dyDescent="0.3">
      <c r="A3627" s="24" t="str">
        <f t="shared" si="88"/>
        <v>SDGbaseTRAv2_UrbAS_BAUv5QVAXatrad</v>
      </c>
      <c r="B3627" s="58" t="s">
        <v>221</v>
      </c>
      <c r="C3627" s="59" t="s">
        <v>290</v>
      </c>
      <c r="D3627" s="5" t="s">
        <v>211</v>
      </c>
      <c r="E3627" t="s">
        <v>68</v>
      </c>
      <c r="F3627">
        <v>482.47</v>
      </c>
      <c r="G3627">
        <v>441.08</v>
      </c>
      <c r="H3627">
        <v>454.7</v>
      </c>
      <c r="I3627">
        <v>464.99</v>
      </c>
      <c r="J3627">
        <v>471.33</v>
      </c>
      <c r="K3627">
        <v>478.68</v>
      </c>
      <c r="L3627">
        <v>487.51</v>
      </c>
      <c r="M3627">
        <v>497.79</v>
      </c>
      <c r="N3627">
        <v>508.71</v>
      </c>
      <c r="O3627">
        <v>503.39</v>
      </c>
      <c r="P3627">
        <v>510.81</v>
      </c>
      <c r="Q3627">
        <v>522.11</v>
      </c>
      <c r="R3627">
        <v>535.52</v>
      </c>
      <c r="S3627">
        <v>549.46</v>
      </c>
      <c r="T3627">
        <v>564.48</v>
      </c>
      <c r="U3627">
        <v>581.53</v>
      </c>
      <c r="V3627">
        <v>598.63</v>
      </c>
      <c r="W3627">
        <v>616.46</v>
      </c>
      <c r="X3627">
        <v>634.59</v>
      </c>
      <c r="Y3627">
        <v>651.13</v>
      </c>
      <c r="Z3627">
        <v>667.03</v>
      </c>
      <c r="AA3627">
        <v>683.1</v>
      </c>
      <c r="AB3627">
        <v>692.14</v>
      </c>
      <c r="AC3627">
        <v>701.76</v>
      </c>
      <c r="AD3627">
        <v>713.87</v>
      </c>
      <c r="AE3627">
        <v>727.33</v>
      </c>
      <c r="AF3627">
        <v>742.16</v>
      </c>
      <c r="AG3627">
        <v>756.28</v>
      </c>
      <c r="AH3627">
        <v>748.09</v>
      </c>
      <c r="AI3627">
        <v>737.91</v>
      </c>
      <c r="AJ3627">
        <v>729.54</v>
      </c>
      <c r="AK3627">
        <v>720.69</v>
      </c>
    </row>
    <row r="3628" spans="1:37" x14ac:dyDescent="0.3">
      <c r="A3628" s="24" t="str">
        <f t="shared" si="88"/>
        <v>SDGbaseTRAv2_UrbAS_BAUv5QVAXahotl</v>
      </c>
      <c r="B3628" s="58" t="s">
        <v>221</v>
      </c>
      <c r="C3628" s="59" t="s">
        <v>290</v>
      </c>
      <c r="D3628" s="5" t="s">
        <v>211</v>
      </c>
      <c r="E3628" t="s">
        <v>69</v>
      </c>
      <c r="F3628">
        <v>37.69</v>
      </c>
      <c r="G3628">
        <v>35.22</v>
      </c>
      <c r="H3628">
        <v>36.79</v>
      </c>
      <c r="I3628">
        <v>37.53</v>
      </c>
      <c r="J3628">
        <v>38.17</v>
      </c>
      <c r="K3628">
        <v>39.14</v>
      </c>
      <c r="L3628">
        <v>40.22</v>
      </c>
      <c r="M3628">
        <v>41.38</v>
      </c>
      <c r="N3628">
        <v>42.62</v>
      </c>
      <c r="O3628">
        <v>44.55</v>
      </c>
      <c r="P3628">
        <v>46.14</v>
      </c>
      <c r="Q3628">
        <v>47.57</v>
      </c>
      <c r="R3628">
        <v>49.28</v>
      </c>
      <c r="S3628">
        <v>51.03</v>
      </c>
      <c r="T3628">
        <v>52.92</v>
      </c>
      <c r="U3628">
        <v>55.04</v>
      </c>
      <c r="V3628">
        <v>57.04</v>
      </c>
      <c r="W3628">
        <v>59.23</v>
      </c>
      <c r="X3628">
        <v>61.61</v>
      </c>
      <c r="Y3628">
        <v>63.86</v>
      </c>
      <c r="Z3628">
        <v>66.12</v>
      </c>
      <c r="AA3628">
        <v>68.430000000000007</v>
      </c>
      <c r="AB3628">
        <v>71.23</v>
      </c>
      <c r="AC3628">
        <v>73.73</v>
      </c>
      <c r="AD3628">
        <v>76.11</v>
      </c>
      <c r="AE3628">
        <v>78.510000000000005</v>
      </c>
      <c r="AF3628">
        <v>81.05</v>
      </c>
      <c r="AG3628">
        <v>83.63</v>
      </c>
      <c r="AH3628">
        <v>84.03</v>
      </c>
      <c r="AI3628">
        <v>83.87</v>
      </c>
      <c r="AJ3628">
        <v>83.63</v>
      </c>
      <c r="AK3628">
        <v>83.22</v>
      </c>
    </row>
    <row r="3629" spans="1:37" x14ac:dyDescent="0.3">
      <c r="A3629" s="24" t="str">
        <f t="shared" si="88"/>
        <v>SDGbaseTRAv2_UrbAS_BAUv5QVAXaltrp-p</v>
      </c>
      <c r="B3629" s="58" t="s">
        <v>221</v>
      </c>
      <c r="C3629" s="59" t="s">
        <v>290</v>
      </c>
      <c r="D3629" s="5" t="s">
        <v>211</v>
      </c>
      <c r="E3629" t="s">
        <v>70</v>
      </c>
      <c r="F3629">
        <v>60.68</v>
      </c>
      <c r="G3629">
        <v>58.24</v>
      </c>
      <c r="H3629">
        <v>59.7</v>
      </c>
      <c r="I3629">
        <v>60.63</v>
      </c>
      <c r="J3629">
        <v>61.51</v>
      </c>
      <c r="K3629">
        <v>62.53</v>
      </c>
      <c r="L3629">
        <v>63.78</v>
      </c>
      <c r="M3629">
        <v>65.209999999999994</v>
      </c>
      <c r="N3629">
        <v>66.900000000000006</v>
      </c>
      <c r="O3629">
        <v>69.319999999999993</v>
      </c>
      <c r="P3629">
        <v>71.59</v>
      </c>
      <c r="Q3629">
        <v>73.709999999999994</v>
      </c>
      <c r="R3629">
        <v>76.27</v>
      </c>
      <c r="S3629">
        <v>78.87</v>
      </c>
      <c r="T3629">
        <v>81.66</v>
      </c>
      <c r="U3629">
        <v>84.9</v>
      </c>
      <c r="V3629">
        <v>87.86</v>
      </c>
      <c r="W3629">
        <v>90.95</v>
      </c>
      <c r="X3629">
        <v>94.24</v>
      </c>
      <c r="Y3629">
        <v>97.25</v>
      </c>
      <c r="Z3629">
        <v>100.17</v>
      </c>
      <c r="AA3629">
        <v>103.06</v>
      </c>
      <c r="AB3629">
        <v>106.27</v>
      </c>
      <c r="AC3629">
        <v>109.06</v>
      </c>
      <c r="AD3629">
        <v>111.63</v>
      </c>
      <c r="AE3629">
        <v>114.09</v>
      </c>
      <c r="AF3629">
        <v>116.64</v>
      </c>
      <c r="AG3629">
        <v>119.05</v>
      </c>
      <c r="AH3629">
        <v>118.09</v>
      </c>
      <c r="AI3629">
        <v>116.85</v>
      </c>
      <c r="AJ3629">
        <v>115.96</v>
      </c>
      <c r="AK3629">
        <v>114.83</v>
      </c>
    </row>
    <row r="3630" spans="1:37" x14ac:dyDescent="0.3">
      <c r="A3630" s="24" t="str">
        <f t="shared" si="88"/>
        <v>SDGbaseTRAv2_UrbAS_BAUv5QVAXaltrp-f</v>
      </c>
      <c r="B3630" s="58" t="s">
        <v>221</v>
      </c>
      <c r="C3630" s="59" t="s">
        <v>290</v>
      </c>
      <c r="D3630" s="5" t="s">
        <v>211</v>
      </c>
      <c r="E3630" t="s">
        <v>71</v>
      </c>
      <c r="F3630">
        <v>247.43</v>
      </c>
      <c r="G3630">
        <v>233.99</v>
      </c>
      <c r="H3630">
        <v>239.62</v>
      </c>
      <c r="I3630">
        <v>245.85</v>
      </c>
      <c r="J3630">
        <v>251.03</v>
      </c>
      <c r="K3630">
        <v>256.02</v>
      </c>
      <c r="L3630">
        <v>261.64999999999998</v>
      </c>
      <c r="M3630">
        <v>267.49</v>
      </c>
      <c r="N3630">
        <v>274.92</v>
      </c>
      <c r="O3630">
        <v>284.18</v>
      </c>
      <c r="P3630">
        <v>294.11</v>
      </c>
      <c r="Q3630">
        <v>305.08999999999997</v>
      </c>
      <c r="R3630">
        <v>316.08</v>
      </c>
      <c r="S3630">
        <v>325.44</v>
      </c>
      <c r="T3630">
        <v>334.87</v>
      </c>
      <c r="U3630">
        <v>347.69</v>
      </c>
      <c r="V3630">
        <v>359.73</v>
      </c>
      <c r="W3630">
        <v>370.55</v>
      </c>
      <c r="X3630">
        <v>382.47</v>
      </c>
      <c r="Y3630">
        <v>394.75</v>
      </c>
      <c r="Z3630">
        <v>408.69</v>
      </c>
      <c r="AA3630">
        <v>423.41</v>
      </c>
      <c r="AB3630">
        <v>437.8</v>
      </c>
      <c r="AC3630">
        <v>451.79</v>
      </c>
      <c r="AD3630">
        <v>465.23</v>
      </c>
      <c r="AE3630">
        <v>478.76</v>
      </c>
      <c r="AF3630">
        <v>491.17</v>
      </c>
      <c r="AG3630">
        <v>502.11</v>
      </c>
      <c r="AH3630">
        <v>499.16</v>
      </c>
      <c r="AI3630">
        <v>495.79</v>
      </c>
      <c r="AJ3630">
        <v>493.76</v>
      </c>
      <c r="AK3630">
        <v>491.39</v>
      </c>
    </row>
    <row r="3631" spans="1:37" x14ac:dyDescent="0.3">
      <c r="A3631" s="24" t="str">
        <f t="shared" si="88"/>
        <v>SDGbaseTRAv2_UrbAS_BAUv5QVAXaotrp-p</v>
      </c>
      <c r="B3631" s="58" t="s">
        <v>221</v>
      </c>
      <c r="C3631" s="59" t="s">
        <v>290</v>
      </c>
      <c r="D3631" s="5" t="s">
        <v>211</v>
      </c>
      <c r="E3631" t="s">
        <v>72</v>
      </c>
      <c r="F3631">
        <v>8.1</v>
      </c>
      <c r="G3631">
        <v>7.97</v>
      </c>
      <c r="H3631">
        <v>8.41</v>
      </c>
      <c r="I3631">
        <v>8.83</v>
      </c>
      <c r="J3631">
        <v>9.19</v>
      </c>
      <c r="K3631">
        <v>9.5299999999999994</v>
      </c>
      <c r="L3631">
        <v>9.8699999999999992</v>
      </c>
      <c r="M3631">
        <v>10.18</v>
      </c>
      <c r="N3631">
        <v>10.47</v>
      </c>
      <c r="O3631">
        <v>10.6</v>
      </c>
      <c r="P3631">
        <v>10.82</v>
      </c>
      <c r="Q3631">
        <v>11.04</v>
      </c>
      <c r="R3631">
        <v>11.33</v>
      </c>
      <c r="S3631">
        <v>11.61</v>
      </c>
      <c r="T3631">
        <v>11.9</v>
      </c>
      <c r="U3631">
        <v>12.23</v>
      </c>
      <c r="V3631">
        <v>12.53</v>
      </c>
      <c r="W3631">
        <v>12.82</v>
      </c>
      <c r="X3631">
        <v>13.1</v>
      </c>
      <c r="Y3631">
        <v>13.35</v>
      </c>
      <c r="Z3631">
        <v>13.58</v>
      </c>
      <c r="AA3631">
        <v>13.78</v>
      </c>
      <c r="AB3631">
        <v>13.94</v>
      </c>
      <c r="AC3631">
        <v>14.08</v>
      </c>
      <c r="AD3631">
        <v>14.25</v>
      </c>
      <c r="AE3631">
        <v>14.42</v>
      </c>
      <c r="AF3631">
        <v>14.63</v>
      </c>
      <c r="AG3631">
        <v>14.84</v>
      </c>
      <c r="AH3631">
        <v>14.73</v>
      </c>
      <c r="AI3631">
        <v>14.65</v>
      </c>
      <c r="AJ3631">
        <v>14.61</v>
      </c>
      <c r="AK3631">
        <v>14.57</v>
      </c>
    </row>
    <row r="3632" spans="1:37" x14ac:dyDescent="0.3">
      <c r="A3632" s="24" t="str">
        <f t="shared" si="88"/>
        <v>SDGbaseTRAv2_UrbAS_BAUv5QVAXaotrp-f</v>
      </c>
      <c r="B3632" s="58" t="s">
        <v>221</v>
      </c>
      <c r="C3632" s="59" t="s">
        <v>290</v>
      </c>
      <c r="D3632" s="5" t="s">
        <v>211</v>
      </c>
      <c r="E3632" t="s">
        <v>73</v>
      </c>
      <c r="F3632">
        <v>7.29</v>
      </c>
      <c r="G3632">
        <v>6.95</v>
      </c>
      <c r="H3632">
        <v>7.23</v>
      </c>
      <c r="I3632">
        <v>7.43</v>
      </c>
      <c r="J3632">
        <v>7.59</v>
      </c>
      <c r="K3632">
        <v>7.74</v>
      </c>
      <c r="L3632">
        <v>7.9</v>
      </c>
      <c r="M3632">
        <v>8.06</v>
      </c>
      <c r="N3632">
        <v>8.26</v>
      </c>
      <c r="O3632">
        <v>8.4499999999999993</v>
      </c>
      <c r="P3632">
        <v>8.68</v>
      </c>
      <c r="Q3632">
        <v>8.94</v>
      </c>
      <c r="R3632">
        <v>9.2100000000000009</v>
      </c>
      <c r="S3632">
        <v>9.44</v>
      </c>
      <c r="T3632">
        <v>9.67</v>
      </c>
      <c r="U3632">
        <v>9.99</v>
      </c>
      <c r="V3632">
        <v>10.29</v>
      </c>
      <c r="W3632">
        <v>10.55</v>
      </c>
      <c r="X3632">
        <v>10.82</v>
      </c>
      <c r="Y3632">
        <v>11.1</v>
      </c>
      <c r="Z3632">
        <v>11.42</v>
      </c>
      <c r="AA3632">
        <v>11.74</v>
      </c>
      <c r="AB3632">
        <v>12.02</v>
      </c>
      <c r="AC3632">
        <v>12.31</v>
      </c>
      <c r="AD3632">
        <v>12.59</v>
      </c>
      <c r="AE3632">
        <v>12.88</v>
      </c>
      <c r="AF3632">
        <v>13.15</v>
      </c>
      <c r="AG3632">
        <v>13.38</v>
      </c>
      <c r="AH3632">
        <v>13.29</v>
      </c>
      <c r="AI3632">
        <v>13.21</v>
      </c>
      <c r="AJ3632">
        <v>13.16</v>
      </c>
      <c r="AK3632">
        <v>13.1</v>
      </c>
    </row>
    <row r="3633" spans="1:37" x14ac:dyDescent="0.3">
      <c r="A3633" s="24" t="str">
        <f t="shared" si="88"/>
        <v>SDGbaseTRAv2_UrbAS_BAUv5QVAXaprtr</v>
      </c>
      <c r="B3633" s="58" t="s">
        <v>221</v>
      </c>
      <c r="C3633" s="59" t="s">
        <v>290</v>
      </c>
      <c r="D3633" s="5" t="s">
        <v>211</v>
      </c>
      <c r="E3633" t="s">
        <v>74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0</v>
      </c>
    </row>
    <row r="3634" spans="1:37" x14ac:dyDescent="0.3">
      <c r="A3634" s="24" t="str">
        <f t="shared" si="88"/>
        <v>SDGbaseTRAv2_UrbAS_BAUv5QVAXatrps</v>
      </c>
      <c r="B3634" s="58" t="s">
        <v>221</v>
      </c>
      <c r="C3634" s="59" t="s">
        <v>290</v>
      </c>
      <c r="D3634" s="5" t="s">
        <v>211</v>
      </c>
      <c r="E3634" t="s">
        <v>75</v>
      </c>
      <c r="F3634">
        <v>54.94</v>
      </c>
      <c r="G3634">
        <v>50.45</v>
      </c>
      <c r="H3634">
        <v>51.67</v>
      </c>
      <c r="I3634">
        <v>52.35</v>
      </c>
      <c r="J3634">
        <v>52.99</v>
      </c>
      <c r="K3634">
        <v>53.87</v>
      </c>
      <c r="L3634">
        <v>54.84</v>
      </c>
      <c r="M3634">
        <v>55.7</v>
      </c>
      <c r="N3634">
        <v>56.62</v>
      </c>
      <c r="O3634">
        <v>57.95</v>
      </c>
      <c r="P3634">
        <v>58.99</v>
      </c>
      <c r="Q3634">
        <v>59.83</v>
      </c>
      <c r="R3634">
        <v>61.06</v>
      </c>
      <c r="S3634">
        <v>62.58</v>
      </c>
      <c r="T3634">
        <v>64.16</v>
      </c>
      <c r="U3634">
        <v>65.97</v>
      </c>
      <c r="V3634">
        <v>67.64</v>
      </c>
      <c r="W3634">
        <v>69.540000000000006</v>
      </c>
      <c r="X3634">
        <v>71.400000000000006</v>
      </c>
      <c r="Y3634">
        <v>73.23</v>
      </c>
      <c r="Z3634">
        <v>75.069999999999993</v>
      </c>
      <c r="AA3634">
        <v>76.94</v>
      </c>
      <c r="AB3634">
        <v>80.22</v>
      </c>
      <c r="AC3634">
        <v>83.37</v>
      </c>
      <c r="AD3634">
        <v>86.57</v>
      </c>
      <c r="AE3634">
        <v>89.88</v>
      </c>
      <c r="AF3634">
        <v>93.34</v>
      </c>
      <c r="AG3634">
        <v>96.53</v>
      </c>
      <c r="AH3634">
        <v>97.72</v>
      </c>
      <c r="AI3634">
        <v>98.58</v>
      </c>
      <c r="AJ3634">
        <v>99.41</v>
      </c>
      <c r="AK3634">
        <v>100.11</v>
      </c>
    </row>
    <row r="3635" spans="1:37" x14ac:dyDescent="0.3">
      <c r="A3635" s="24" t="str">
        <f t="shared" si="88"/>
        <v>SDGbaseTRAv2_UrbAS_BAUv5QVAXacomm</v>
      </c>
      <c r="B3635" s="58" t="s">
        <v>221</v>
      </c>
      <c r="C3635" s="59" t="s">
        <v>290</v>
      </c>
      <c r="D3635" s="5" t="s">
        <v>211</v>
      </c>
      <c r="E3635" t="s">
        <v>76</v>
      </c>
      <c r="F3635">
        <v>84.05</v>
      </c>
      <c r="G3635">
        <v>79.650000000000006</v>
      </c>
      <c r="H3635">
        <v>82.09</v>
      </c>
      <c r="I3635">
        <v>83.34</v>
      </c>
      <c r="J3635">
        <v>84.56</v>
      </c>
      <c r="K3635">
        <v>86.29</v>
      </c>
      <c r="L3635">
        <v>88.32</v>
      </c>
      <c r="M3635">
        <v>90.62</v>
      </c>
      <c r="N3635">
        <v>93.09</v>
      </c>
      <c r="O3635">
        <v>96.34</v>
      </c>
      <c r="P3635">
        <v>99.23</v>
      </c>
      <c r="Q3635">
        <v>101.98</v>
      </c>
      <c r="R3635">
        <v>105.26</v>
      </c>
      <c r="S3635">
        <v>108.63</v>
      </c>
      <c r="T3635">
        <v>112.28</v>
      </c>
      <c r="U3635">
        <v>116.39</v>
      </c>
      <c r="V3635">
        <v>120.38</v>
      </c>
      <c r="W3635">
        <v>124.66</v>
      </c>
      <c r="X3635">
        <v>129.24</v>
      </c>
      <c r="Y3635">
        <v>133.63999999999999</v>
      </c>
      <c r="Z3635">
        <v>138.11000000000001</v>
      </c>
      <c r="AA3635">
        <v>142.63999999999999</v>
      </c>
      <c r="AB3635">
        <v>147.18</v>
      </c>
      <c r="AC3635">
        <v>151.36000000000001</v>
      </c>
      <c r="AD3635">
        <v>155.69</v>
      </c>
      <c r="AE3635">
        <v>160.21</v>
      </c>
      <c r="AF3635">
        <v>165.01</v>
      </c>
      <c r="AG3635">
        <v>169.85</v>
      </c>
      <c r="AH3635">
        <v>170</v>
      </c>
      <c r="AI3635">
        <v>169.46</v>
      </c>
      <c r="AJ3635">
        <v>168.99</v>
      </c>
      <c r="AK3635">
        <v>168.29</v>
      </c>
    </row>
    <row r="3636" spans="1:37" x14ac:dyDescent="0.3">
      <c r="A3636" s="24" t="str">
        <f t="shared" si="88"/>
        <v>SDGbaseTRAv2_UrbAS_BAUv5QVAXafsrv</v>
      </c>
      <c r="B3636" s="58" t="s">
        <v>221</v>
      </c>
      <c r="C3636" s="59" t="s">
        <v>290</v>
      </c>
      <c r="D3636" s="5" t="s">
        <v>211</v>
      </c>
      <c r="E3636" t="s">
        <v>77</v>
      </c>
      <c r="F3636">
        <v>413.44</v>
      </c>
      <c r="G3636">
        <v>391.16</v>
      </c>
      <c r="H3636">
        <v>404.61</v>
      </c>
      <c r="I3636">
        <v>411.04</v>
      </c>
      <c r="J3636">
        <v>417.12</v>
      </c>
      <c r="K3636">
        <v>426.08</v>
      </c>
      <c r="L3636">
        <v>436.22</v>
      </c>
      <c r="M3636">
        <v>447.19</v>
      </c>
      <c r="N3636">
        <v>459.32</v>
      </c>
      <c r="O3636">
        <v>476.16</v>
      </c>
      <c r="P3636">
        <v>490.84</v>
      </c>
      <c r="Q3636">
        <v>504.9</v>
      </c>
      <c r="R3636">
        <v>521.86</v>
      </c>
      <c r="S3636">
        <v>539.38</v>
      </c>
      <c r="T3636">
        <v>558.38</v>
      </c>
      <c r="U3636">
        <v>579.70000000000005</v>
      </c>
      <c r="V3636">
        <v>600.29999999999995</v>
      </c>
      <c r="W3636">
        <v>622.78</v>
      </c>
      <c r="X3636">
        <v>647.32000000000005</v>
      </c>
      <c r="Y3636">
        <v>671.25</v>
      </c>
      <c r="Z3636">
        <v>695.7</v>
      </c>
      <c r="AA3636">
        <v>720.45</v>
      </c>
      <c r="AB3636">
        <v>749.11</v>
      </c>
      <c r="AC3636">
        <v>775.51</v>
      </c>
      <c r="AD3636">
        <v>801.13</v>
      </c>
      <c r="AE3636">
        <v>827.36</v>
      </c>
      <c r="AF3636">
        <v>854.48</v>
      </c>
      <c r="AG3636">
        <v>882.61</v>
      </c>
      <c r="AH3636">
        <v>891.85</v>
      </c>
      <c r="AI3636">
        <v>895.91</v>
      </c>
      <c r="AJ3636">
        <v>897.83</v>
      </c>
      <c r="AK3636">
        <v>897.66</v>
      </c>
    </row>
    <row r="3637" spans="1:37" x14ac:dyDescent="0.3">
      <c r="A3637" s="24" t="str">
        <f t="shared" si="88"/>
        <v>SDGbaseTRAv2_UrbAS_BAUv5QVAXabsrv</v>
      </c>
      <c r="B3637" s="58" t="s">
        <v>221</v>
      </c>
      <c r="C3637" s="59" t="s">
        <v>290</v>
      </c>
      <c r="D3637" s="5" t="s">
        <v>211</v>
      </c>
      <c r="E3637" t="s">
        <v>78</v>
      </c>
      <c r="F3637">
        <v>367.48</v>
      </c>
      <c r="G3637">
        <v>348.3</v>
      </c>
      <c r="H3637">
        <v>359.12</v>
      </c>
      <c r="I3637">
        <v>364.82</v>
      </c>
      <c r="J3637">
        <v>370.32</v>
      </c>
      <c r="K3637">
        <v>378.05</v>
      </c>
      <c r="L3637">
        <v>387</v>
      </c>
      <c r="M3637">
        <v>396.8</v>
      </c>
      <c r="N3637">
        <v>407.5</v>
      </c>
      <c r="O3637">
        <v>421.2</v>
      </c>
      <c r="P3637">
        <v>433.77</v>
      </c>
      <c r="Q3637">
        <v>445.91</v>
      </c>
      <c r="R3637">
        <v>460.49</v>
      </c>
      <c r="S3637">
        <v>475.4</v>
      </c>
      <c r="T3637">
        <v>491.54</v>
      </c>
      <c r="U3637">
        <v>509.65</v>
      </c>
      <c r="V3637">
        <v>527.27</v>
      </c>
      <c r="W3637">
        <v>546.17999999999995</v>
      </c>
      <c r="X3637">
        <v>566.29</v>
      </c>
      <c r="Y3637">
        <v>585.70000000000005</v>
      </c>
      <c r="Z3637">
        <v>605.45000000000005</v>
      </c>
      <c r="AA3637">
        <v>625.36</v>
      </c>
      <c r="AB3637">
        <v>646.79999999999995</v>
      </c>
      <c r="AC3637">
        <v>666.21</v>
      </c>
      <c r="AD3637">
        <v>685.54</v>
      </c>
      <c r="AE3637">
        <v>705.58</v>
      </c>
      <c r="AF3637">
        <v>726.76</v>
      </c>
      <c r="AG3637">
        <v>748.26</v>
      </c>
      <c r="AH3637">
        <v>750.88</v>
      </c>
      <c r="AI3637">
        <v>750.21</v>
      </c>
      <c r="AJ3637">
        <v>749.08</v>
      </c>
      <c r="AK3637">
        <v>746.7</v>
      </c>
    </row>
    <row r="3638" spans="1:37" x14ac:dyDescent="0.3">
      <c r="A3638" s="24" t="str">
        <f t="shared" si="88"/>
        <v>SDGbaseTRAv2_UrbAS_BAUv5QVAXagsrv</v>
      </c>
      <c r="B3638" s="58" t="s">
        <v>221</v>
      </c>
      <c r="C3638" s="59" t="s">
        <v>290</v>
      </c>
      <c r="D3638" s="5" t="s">
        <v>211</v>
      </c>
      <c r="E3638" t="s">
        <v>79</v>
      </c>
      <c r="F3638">
        <v>789.44</v>
      </c>
      <c r="G3638">
        <v>739.16</v>
      </c>
      <c r="H3638">
        <v>760.52</v>
      </c>
      <c r="I3638">
        <v>775.8</v>
      </c>
      <c r="J3638">
        <v>790.23</v>
      </c>
      <c r="K3638">
        <v>805.39</v>
      </c>
      <c r="L3638">
        <v>821.69</v>
      </c>
      <c r="M3638">
        <v>838.5</v>
      </c>
      <c r="N3638">
        <v>857.77</v>
      </c>
      <c r="O3638">
        <v>885.7</v>
      </c>
      <c r="P3638">
        <v>910.79</v>
      </c>
      <c r="Q3638">
        <v>935.55</v>
      </c>
      <c r="R3638">
        <v>958.42</v>
      </c>
      <c r="S3638">
        <v>981.85</v>
      </c>
      <c r="T3638">
        <v>1005.95</v>
      </c>
      <c r="U3638">
        <v>1030.6400000000001</v>
      </c>
      <c r="V3638">
        <v>1055.8599999999999</v>
      </c>
      <c r="W3638">
        <v>1081.9000000000001</v>
      </c>
      <c r="X3638">
        <v>1108.74</v>
      </c>
      <c r="Y3638">
        <v>1136.06</v>
      </c>
      <c r="Z3638">
        <v>1164.01</v>
      </c>
      <c r="AA3638">
        <v>1192.53</v>
      </c>
      <c r="AB3638">
        <v>1222.06</v>
      </c>
      <c r="AC3638">
        <v>1251.96</v>
      </c>
      <c r="AD3638">
        <v>1282.3900000000001</v>
      </c>
      <c r="AE3638">
        <v>1313.57</v>
      </c>
      <c r="AF3638">
        <v>1345.56</v>
      </c>
      <c r="AG3638">
        <v>1378.45</v>
      </c>
      <c r="AH3638">
        <v>1410.61</v>
      </c>
      <c r="AI3638">
        <v>1442.78</v>
      </c>
      <c r="AJ3638">
        <v>1475.18</v>
      </c>
      <c r="AK3638">
        <v>1508.04</v>
      </c>
    </row>
    <row r="3639" spans="1:37" x14ac:dyDescent="0.3">
      <c r="A3639" s="24" t="str">
        <f t="shared" si="88"/>
        <v>SDGbaseTRAv2_UrbAS_BAUv5QVAXaosrv</v>
      </c>
      <c r="B3639" s="58" t="s">
        <v>221</v>
      </c>
      <c r="C3639" s="59" t="s">
        <v>290</v>
      </c>
      <c r="D3639" s="5" t="s">
        <v>211</v>
      </c>
      <c r="E3639" t="s">
        <v>80</v>
      </c>
      <c r="F3639">
        <v>475.08</v>
      </c>
      <c r="G3639">
        <v>430.06</v>
      </c>
      <c r="H3639">
        <v>447.36</v>
      </c>
      <c r="I3639">
        <v>457.02</v>
      </c>
      <c r="J3639">
        <v>465.76</v>
      </c>
      <c r="K3639">
        <v>476.28</v>
      </c>
      <c r="L3639">
        <v>488.2</v>
      </c>
      <c r="M3639">
        <v>500.88</v>
      </c>
      <c r="N3639">
        <v>514.65</v>
      </c>
      <c r="O3639">
        <v>531.88</v>
      </c>
      <c r="P3639">
        <v>547.96</v>
      </c>
      <c r="Q3639">
        <v>563.47</v>
      </c>
      <c r="R3639">
        <v>582.05999999999995</v>
      </c>
      <c r="S3639">
        <v>600.9</v>
      </c>
      <c r="T3639">
        <v>621.27</v>
      </c>
      <c r="U3639">
        <v>644.5</v>
      </c>
      <c r="V3639">
        <v>666.82</v>
      </c>
      <c r="W3639">
        <v>690.71</v>
      </c>
      <c r="X3639">
        <v>716.46</v>
      </c>
      <c r="Y3639">
        <v>741.23</v>
      </c>
      <c r="Z3639">
        <v>766.45</v>
      </c>
      <c r="AA3639">
        <v>792.02</v>
      </c>
      <c r="AB3639">
        <v>819.78</v>
      </c>
      <c r="AC3639">
        <v>845.23</v>
      </c>
      <c r="AD3639">
        <v>870.42</v>
      </c>
      <c r="AE3639">
        <v>896.35</v>
      </c>
      <c r="AF3639">
        <v>923.3</v>
      </c>
      <c r="AG3639">
        <v>950.59</v>
      </c>
      <c r="AH3639">
        <v>952.34</v>
      </c>
      <c r="AI3639">
        <v>950.24</v>
      </c>
      <c r="AJ3639">
        <v>947.71</v>
      </c>
      <c r="AK3639">
        <v>943.58</v>
      </c>
    </row>
    <row r="3640" spans="1:37" x14ac:dyDescent="0.3">
      <c r="A3640" s="24" t="str">
        <f t="shared" si="88"/>
        <v>SDGbaseTRAv2_UrbAS_BAUv5PVAXaawhe</v>
      </c>
      <c r="B3640" s="58" t="s">
        <v>221</v>
      </c>
      <c r="C3640" s="59" t="s">
        <v>290</v>
      </c>
      <c r="D3640" s="5" t="s">
        <v>212</v>
      </c>
      <c r="E3640" t="s">
        <v>4</v>
      </c>
      <c r="F3640">
        <v>1</v>
      </c>
      <c r="G3640">
        <v>0.94</v>
      </c>
      <c r="H3640">
        <v>0.95</v>
      </c>
      <c r="I3640">
        <v>0.96</v>
      </c>
      <c r="J3640">
        <v>0.99</v>
      </c>
      <c r="K3640">
        <v>0.99</v>
      </c>
      <c r="L3640">
        <v>0.99</v>
      </c>
      <c r="M3640">
        <v>0.99</v>
      </c>
      <c r="N3640">
        <v>0.99</v>
      </c>
      <c r="O3640">
        <v>1.02</v>
      </c>
      <c r="P3640">
        <v>1.01</v>
      </c>
      <c r="Q3640">
        <v>1</v>
      </c>
      <c r="R3640">
        <v>1</v>
      </c>
      <c r="S3640">
        <v>1.01</v>
      </c>
      <c r="T3640">
        <v>1.01</v>
      </c>
      <c r="U3640">
        <v>1.01</v>
      </c>
      <c r="V3640">
        <v>1.01</v>
      </c>
      <c r="W3640">
        <v>1.01</v>
      </c>
      <c r="X3640">
        <v>1.01</v>
      </c>
      <c r="Y3640">
        <v>1.01</v>
      </c>
      <c r="Z3640">
        <v>1.01</v>
      </c>
      <c r="AA3640">
        <v>1.02</v>
      </c>
      <c r="AB3640">
        <v>1.03</v>
      </c>
      <c r="AC3640">
        <v>1.03</v>
      </c>
      <c r="AD3640">
        <v>1.03</v>
      </c>
      <c r="AE3640">
        <v>1.04</v>
      </c>
      <c r="AF3640">
        <v>1.04</v>
      </c>
      <c r="AG3640">
        <v>1.04</v>
      </c>
      <c r="AH3640">
        <v>1.02</v>
      </c>
      <c r="AI3640">
        <v>1.01</v>
      </c>
      <c r="AJ3640">
        <v>1</v>
      </c>
      <c r="AK3640">
        <v>0.99</v>
      </c>
    </row>
    <row r="3641" spans="1:37" x14ac:dyDescent="0.3">
      <c r="A3641" s="24" t="str">
        <f t="shared" si="88"/>
        <v>SDGbaseTRAv2_UrbAS_BAUv5PVAXaamai</v>
      </c>
      <c r="B3641" s="58" t="s">
        <v>221</v>
      </c>
      <c r="C3641" s="59" t="s">
        <v>290</v>
      </c>
      <c r="D3641" s="5" t="s">
        <v>212</v>
      </c>
      <c r="E3641" t="s">
        <v>5</v>
      </c>
      <c r="F3641">
        <v>1</v>
      </c>
      <c r="G3641">
        <v>0.95</v>
      </c>
      <c r="H3641">
        <v>0.97</v>
      </c>
      <c r="I3641">
        <v>0.99</v>
      </c>
      <c r="J3641">
        <v>1.02</v>
      </c>
      <c r="K3641">
        <v>1.03</v>
      </c>
      <c r="L3641">
        <v>1.03</v>
      </c>
      <c r="M3641">
        <v>1.03</v>
      </c>
      <c r="N3641">
        <v>1.03</v>
      </c>
      <c r="O3641">
        <v>1.08</v>
      </c>
      <c r="P3641">
        <v>1.07</v>
      </c>
      <c r="Q3641">
        <v>1.06</v>
      </c>
      <c r="R3641">
        <v>1.05</v>
      </c>
      <c r="S3641">
        <v>1.05</v>
      </c>
      <c r="T3641">
        <v>1.05</v>
      </c>
      <c r="U3641">
        <v>1.05</v>
      </c>
      <c r="V3641">
        <v>1.05</v>
      </c>
      <c r="W3641">
        <v>1.04</v>
      </c>
      <c r="X3641">
        <v>1.04</v>
      </c>
      <c r="Y3641">
        <v>1.04</v>
      </c>
      <c r="Z3641">
        <v>1.04</v>
      </c>
      <c r="AA3641">
        <v>1.04</v>
      </c>
      <c r="AB3641">
        <v>1.06</v>
      </c>
      <c r="AC3641">
        <v>1.06</v>
      </c>
      <c r="AD3641">
        <v>1.06</v>
      </c>
      <c r="AE3641">
        <v>1.06</v>
      </c>
      <c r="AF3641">
        <v>1.07</v>
      </c>
      <c r="AG3641">
        <v>1.05</v>
      </c>
      <c r="AH3641">
        <v>1.02</v>
      </c>
      <c r="AI3641">
        <v>0.99</v>
      </c>
      <c r="AJ3641">
        <v>0.96</v>
      </c>
      <c r="AK3641">
        <v>0.94</v>
      </c>
    </row>
    <row r="3642" spans="1:37" x14ac:dyDescent="0.3">
      <c r="A3642" s="24" t="str">
        <f t="shared" si="88"/>
        <v>SDGbaseTRAv2_UrbAS_BAUv5PVAXaaoce</v>
      </c>
      <c r="B3642" s="58" t="s">
        <v>221</v>
      </c>
      <c r="C3642" s="59" t="s">
        <v>290</v>
      </c>
      <c r="D3642" s="5" t="s">
        <v>212</v>
      </c>
      <c r="E3642" t="s">
        <v>6</v>
      </c>
      <c r="F3642">
        <v>1</v>
      </c>
      <c r="G3642">
        <v>0.93</v>
      </c>
      <c r="H3642">
        <v>0.95</v>
      </c>
      <c r="I3642">
        <v>0.99</v>
      </c>
      <c r="J3642">
        <v>1.02</v>
      </c>
      <c r="K3642">
        <v>1.03</v>
      </c>
      <c r="L3642">
        <v>1.05</v>
      </c>
      <c r="M3642">
        <v>1.05</v>
      </c>
      <c r="N3642">
        <v>1.05</v>
      </c>
      <c r="O3642">
        <v>1.1100000000000001</v>
      </c>
      <c r="P3642">
        <v>1.1100000000000001</v>
      </c>
      <c r="Q3642">
        <v>1.1000000000000001</v>
      </c>
      <c r="R3642">
        <v>1.1100000000000001</v>
      </c>
      <c r="S3642">
        <v>1.1200000000000001</v>
      </c>
      <c r="T3642">
        <v>1.1200000000000001</v>
      </c>
      <c r="U3642">
        <v>1.1299999999999999</v>
      </c>
      <c r="V3642">
        <v>1.1299999999999999</v>
      </c>
      <c r="W3642">
        <v>1.1299999999999999</v>
      </c>
      <c r="X3642">
        <v>1.1399999999999999</v>
      </c>
      <c r="Y3642">
        <v>1.1399999999999999</v>
      </c>
      <c r="Z3642">
        <v>1.1399999999999999</v>
      </c>
      <c r="AA3642">
        <v>1.1499999999999999</v>
      </c>
      <c r="AB3642">
        <v>1.18</v>
      </c>
      <c r="AC3642">
        <v>1.19</v>
      </c>
      <c r="AD3642">
        <v>1.19</v>
      </c>
      <c r="AE3642">
        <v>1.2</v>
      </c>
      <c r="AF3642">
        <v>1.21</v>
      </c>
      <c r="AG3642">
        <v>1.2</v>
      </c>
      <c r="AH3642">
        <v>1.17</v>
      </c>
      <c r="AI3642">
        <v>1.1399999999999999</v>
      </c>
      <c r="AJ3642">
        <v>1.1200000000000001</v>
      </c>
      <c r="AK3642">
        <v>1.0900000000000001</v>
      </c>
    </row>
    <row r="3643" spans="1:37" x14ac:dyDescent="0.3">
      <c r="A3643" s="24" t="str">
        <f t="shared" si="88"/>
        <v>SDGbaseTRAv2_UrbAS_BAUv5PVAXaaveg</v>
      </c>
      <c r="B3643" s="58" t="s">
        <v>221</v>
      </c>
      <c r="C3643" s="59" t="s">
        <v>290</v>
      </c>
      <c r="D3643" s="5" t="s">
        <v>212</v>
      </c>
      <c r="E3643" t="s">
        <v>7</v>
      </c>
      <c r="F3643">
        <v>1</v>
      </c>
      <c r="G3643">
        <v>1</v>
      </c>
      <c r="H3643">
        <v>0.99</v>
      </c>
      <c r="I3643">
        <v>0.99</v>
      </c>
      <c r="J3643">
        <v>1</v>
      </c>
      <c r="K3643">
        <v>1</v>
      </c>
      <c r="L3643">
        <v>1</v>
      </c>
      <c r="M3643">
        <v>0.99</v>
      </c>
      <c r="N3643">
        <v>0.99</v>
      </c>
      <c r="O3643">
        <v>0.99</v>
      </c>
      <c r="P3643">
        <v>0.99</v>
      </c>
      <c r="Q3643">
        <v>0.99</v>
      </c>
      <c r="R3643">
        <v>0.99</v>
      </c>
      <c r="S3643">
        <v>0.99</v>
      </c>
      <c r="T3643">
        <v>1</v>
      </c>
      <c r="U3643">
        <v>1</v>
      </c>
      <c r="V3643">
        <v>1</v>
      </c>
      <c r="W3643">
        <v>1</v>
      </c>
      <c r="X3643">
        <v>1</v>
      </c>
      <c r="Y3643">
        <v>1</v>
      </c>
      <c r="Z3643">
        <v>1</v>
      </c>
      <c r="AA3643">
        <v>1</v>
      </c>
      <c r="AB3643">
        <v>1</v>
      </c>
      <c r="AC3643">
        <v>1</v>
      </c>
      <c r="AD3643">
        <v>1</v>
      </c>
      <c r="AE3643">
        <v>1</v>
      </c>
      <c r="AF3643">
        <v>1.01</v>
      </c>
      <c r="AG3643">
        <v>1.01</v>
      </c>
      <c r="AH3643">
        <v>0.99</v>
      </c>
      <c r="AI3643">
        <v>0.98</v>
      </c>
      <c r="AJ3643">
        <v>0.97</v>
      </c>
      <c r="AK3643">
        <v>0.96</v>
      </c>
    </row>
    <row r="3644" spans="1:37" x14ac:dyDescent="0.3">
      <c r="A3644" s="24" t="str">
        <f t="shared" si="88"/>
        <v>SDGbaseTRAv2_UrbAS_BAUv5PVAXaaofr</v>
      </c>
      <c r="B3644" s="58" t="s">
        <v>221</v>
      </c>
      <c r="C3644" s="59" t="s">
        <v>290</v>
      </c>
      <c r="D3644" s="5" t="s">
        <v>212</v>
      </c>
      <c r="E3644" t="s">
        <v>8</v>
      </c>
      <c r="F3644">
        <v>1</v>
      </c>
      <c r="G3644">
        <v>1.01</v>
      </c>
      <c r="H3644">
        <v>1</v>
      </c>
      <c r="I3644">
        <v>1</v>
      </c>
      <c r="J3644">
        <v>1</v>
      </c>
      <c r="K3644">
        <v>1</v>
      </c>
      <c r="L3644">
        <v>1</v>
      </c>
      <c r="M3644">
        <v>1</v>
      </c>
      <c r="N3644">
        <v>1</v>
      </c>
      <c r="O3644">
        <v>1.02</v>
      </c>
      <c r="P3644">
        <v>1.01</v>
      </c>
      <c r="Q3644">
        <v>1.01</v>
      </c>
      <c r="R3644">
        <v>1.01</v>
      </c>
      <c r="S3644">
        <v>1.01</v>
      </c>
      <c r="T3644">
        <v>1.01</v>
      </c>
      <c r="U3644">
        <v>1.01</v>
      </c>
      <c r="V3644">
        <v>1.01</v>
      </c>
      <c r="W3644">
        <v>1.01</v>
      </c>
      <c r="X3644">
        <v>1.01</v>
      </c>
      <c r="Y3644">
        <v>1.01</v>
      </c>
      <c r="Z3644">
        <v>1.01</v>
      </c>
      <c r="AA3644">
        <v>1.01</v>
      </c>
      <c r="AB3644">
        <v>1.01</v>
      </c>
      <c r="AC3644">
        <v>1.01</v>
      </c>
      <c r="AD3644">
        <v>1.01</v>
      </c>
      <c r="AE3644">
        <v>1.01</v>
      </c>
      <c r="AF3644">
        <v>1.02</v>
      </c>
      <c r="AG3644">
        <v>1.01</v>
      </c>
      <c r="AH3644">
        <v>1</v>
      </c>
      <c r="AI3644">
        <v>0.98</v>
      </c>
      <c r="AJ3644">
        <v>0.97</v>
      </c>
      <c r="AK3644">
        <v>0.96</v>
      </c>
    </row>
    <row r="3645" spans="1:37" x14ac:dyDescent="0.3">
      <c r="A3645" s="24" t="str">
        <f t="shared" si="88"/>
        <v>SDGbaseTRAv2_UrbAS_BAUv5PVAXaagra</v>
      </c>
      <c r="B3645" s="58" t="s">
        <v>221</v>
      </c>
      <c r="C3645" s="59" t="s">
        <v>290</v>
      </c>
      <c r="D3645" s="5" t="s">
        <v>212</v>
      </c>
      <c r="E3645" t="s">
        <v>9</v>
      </c>
      <c r="F3645">
        <v>1</v>
      </c>
      <c r="G3645">
        <v>1.03</v>
      </c>
      <c r="H3645">
        <v>1.03</v>
      </c>
      <c r="I3645">
        <v>1.02</v>
      </c>
      <c r="J3645">
        <v>1.02</v>
      </c>
      <c r="K3645">
        <v>1.02</v>
      </c>
      <c r="L3645">
        <v>1.03</v>
      </c>
      <c r="M3645">
        <v>1.03</v>
      </c>
      <c r="N3645">
        <v>1.03</v>
      </c>
      <c r="O3645">
        <v>1.06</v>
      </c>
      <c r="P3645">
        <v>1.06</v>
      </c>
      <c r="Q3645">
        <v>1.05</v>
      </c>
      <c r="R3645">
        <v>1.05</v>
      </c>
      <c r="S3645">
        <v>1.05</v>
      </c>
      <c r="T3645">
        <v>1.05</v>
      </c>
      <c r="U3645">
        <v>1.06</v>
      </c>
      <c r="V3645">
        <v>1.06</v>
      </c>
      <c r="W3645">
        <v>1.06</v>
      </c>
      <c r="X3645">
        <v>1.07</v>
      </c>
      <c r="Y3645">
        <v>1.07</v>
      </c>
      <c r="Z3645">
        <v>1.06</v>
      </c>
      <c r="AA3645">
        <v>1.06</v>
      </c>
      <c r="AB3645">
        <v>1.07</v>
      </c>
      <c r="AC3645">
        <v>1.07</v>
      </c>
      <c r="AD3645">
        <v>1.07</v>
      </c>
      <c r="AE3645">
        <v>1.07</v>
      </c>
      <c r="AF3645">
        <v>1.07</v>
      </c>
      <c r="AG3645">
        <v>1.06</v>
      </c>
      <c r="AH3645">
        <v>1.05</v>
      </c>
      <c r="AI3645">
        <v>1.02</v>
      </c>
      <c r="AJ3645">
        <v>1.01</v>
      </c>
      <c r="AK3645">
        <v>0.99</v>
      </c>
    </row>
    <row r="3646" spans="1:37" x14ac:dyDescent="0.3">
      <c r="A3646" s="24" t="str">
        <f t="shared" si="88"/>
        <v>SDGbaseTRAv2_UrbAS_BAUv5PVAXaaoil</v>
      </c>
      <c r="B3646" s="58" t="s">
        <v>221</v>
      </c>
      <c r="C3646" s="59" t="s">
        <v>290</v>
      </c>
      <c r="D3646" s="5" t="s">
        <v>212</v>
      </c>
      <c r="E3646" t="s">
        <v>10</v>
      </c>
      <c r="F3646">
        <v>1</v>
      </c>
      <c r="G3646">
        <v>0.92</v>
      </c>
      <c r="H3646">
        <v>0.93</v>
      </c>
      <c r="I3646">
        <v>0.97</v>
      </c>
      <c r="J3646">
        <v>1</v>
      </c>
      <c r="K3646">
        <v>1.01</v>
      </c>
      <c r="L3646">
        <v>1.02</v>
      </c>
      <c r="M3646">
        <v>1.02</v>
      </c>
      <c r="N3646">
        <v>1.02</v>
      </c>
      <c r="O3646">
        <v>1.04</v>
      </c>
      <c r="P3646">
        <v>1.04</v>
      </c>
      <c r="Q3646">
        <v>1.04</v>
      </c>
      <c r="R3646">
        <v>1.05</v>
      </c>
      <c r="S3646">
        <v>1.06</v>
      </c>
      <c r="T3646">
        <v>1.07</v>
      </c>
      <c r="U3646">
        <v>1.08</v>
      </c>
      <c r="V3646">
        <v>1.08</v>
      </c>
      <c r="W3646">
        <v>1.08</v>
      </c>
      <c r="X3646">
        <v>1.0900000000000001</v>
      </c>
      <c r="Y3646">
        <v>1.1000000000000001</v>
      </c>
      <c r="Z3646">
        <v>1.1100000000000001</v>
      </c>
      <c r="AA3646">
        <v>1.1100000000000001</v>
      </c>
      <c r="AB3646">
        <v>1.1299999999999999</v>
      </c>
      <c r="AC3646">
        <v>1.1299999999999999</v>
      </c>
      <c r="AD3646">
        <v>1.1399999999999999</v>
      </c>
      <c r="AE3646">
        <v>1.1499999999999999</v>
      </c>
      <c r="AF3646">
        <v>1.1599999999999999</v>
      </c>
      <c r="AG3646">
        <v>1.1599999999999999</v>
      </c>
      <c r="AH3646">
        <v>1.1399999999999999</v>
      </c>
      <c r="AI3646">
        <v>1.1200000000000001</v>
      </c>
      <c r="AJ3646">
        <v>1.1000000000000001</v>
      </c>
      <c r="AK3646">
        <v>1.0900000000000001</v>
      </c>
    </row>
    <row r="3647" spans="1:37" x14ac:dyDescent="0.3">
      <c r="A3647" s="24" t="str">
        <f t="shared" si="88"/>
        <v>SDGbaseTRAv2_UrbAS_BAUv5PVAXaatub</v>
      </c>
      <c r="B3647" s="58" t="s">
        <v>221</v>
      </c>
      <c r="C3647" s="59" t="s">
        <v>290</v>
      </c>
      <c r="D3647" s="5" t="s">
        <v>212</v>
      </c>
      <c r="E3647" t="s">
        <v>11</v>
      </c>
      <c r="F3647">
        <v>1</v>
      </c>
      <c r="G3647">
        <v>0.98</v>
      </c>
      <c r="H3647">
        <v>0.97</v>
      </c>
      <c r="I3647">
        <v>0.98</v>
      </c>
      <c r="J3647">
        <v>0.98</v>
      </c>
      <c r="K3647">
        <v>0.98</v>
      </c>
      <c r="L3647">
        <v>0.98</v>
      </c>
      <c r="M3647">
        <v>0.98</v>
      </c>
      <c r="N3647">
        <v>0.98</v>
      </c>
      <c r="O3647">
        <v>0.98</v>
      </c>
      <c r="P3647">
        <v>0.98</v>
      </c>
      <c r="Q3647">
        <v>0.97</v>
      </c>
      <c r="R3647">
        <v>0.98</v>
      </c>
      <c r="S3647">
        <v>0.98</v>
      </c>
      <c r="T3647">
        <v>0.98</v>
      </c>
      <c r="U3647">
        <v>0.98</v>
      </c>
      <c r="V3647">
        <v>0.98</v>
      </c>
      <c r="W3647">
        <v>0.99</v>
      </c>
      <c r="X3647">
        <v>0.99</v>
      </c>
      <c r="Y3647">
        <v>0.99</v>
      </c>
      <c r="Z3647">
        <v>0.99</v>
      </c>
      <c r="AA3647">
        <v>0.99</v>
      </c>
      <c r="AB3647">
        <v>0.99</v>
      </c>
      <c r="AC3647">
        <v>0.99</v>
      </c>
      <c r="AD3647">
        <v>0.99</v>
      </c>
      <c r="AE3647">
        <v>0.99</v>
      </c>
      <c r="AF3647">
        <v>1</v>
      </c>
      <c r="AG3647">
        <v>0.99</v>
      </c>
      <c r="AH3647">
        <v>0.97</v>
      </c>
      <c r="AI3647">
        <v>0.96</v>
      </c>
      <c r="AJ3647">
        <v>0.95</v>
      </c>
      <c r="AK3647">
        <v>0.95</v>
      </c>
    </row>
    <row r="3648" spans="1:37" x14ac:dyDescent="0.3">
      <c r="A3648" s="24" t="str">
        <f t="shared" ref="A3648:A3711" si="89">_xlfn.CONCAT(C3648,D3648,E3648)</f>
        <v>SDGbaseTRAv2_UrbAS_BAUv5PVAXaapul</v>
      </c>
      <c r="B3648" s="58" t="s">
        <v>221</v>
      </c>
      <c r="C3648" s="59" t="s">
        <v>290</v>
      </c>
      <c r="D3648" s="5" t="s">
        <v>212</v>
      </c>
      <c r="E3648" t="s">
        <v>12</v>
      </c>
      <c r="F3648">
        <v>1</v>
      </c>
      <c r="G3648">
        <v>0.95</v>
      </c>
      <c r="H3648">
        <v>0.94</v>
      </c>
      <c r="I3648">
        <v>0.96</v>
      </c>
      <c r="J3648">
        <v>0.98</v>
      </c>
      <c r="K3648">
        <v>0.98</v>
      </c>
      <c r="L3648">
        <v>0.98</v>
      </c>
      <c r="M3648">
        <v>0.97</v>
      </c>
      <c r="N3648">
        <v>0.96</v>
      </c>
      <c r="O3648">
        <v>0.96</v>
      </c>
      <c r="P3648">
        <v>0.95</v>
      </c>
      <c r="Q3648">
        <v>0.95</v>
      </c>
      <c r="R3648">
        <v>0.95</v>
      </c>
      <c r="S3648">
        <v>0.96</v>
      </c>
      <c r="T3648">
        <v>0.96</v>
      </c>
      <c r="U3648">
        <v>0.96</v>
      </c>
      <c r="V3648">
        <v>0.96</v>
      </c>
      <c r="W3648">
        <v>0.96</v>
      </c>
      <c r="X3648">
        <v>0.96</v>
      </c>
      <c r="Y3648">
        <v>0.96</v>
      </c>
      <c r="Z3648">
        <v>0.97</v>
      </c>
      <c r="AA3648">
        <v>0.97</v>
      </c>
      <c r="AB3648">
        <v>0.97</v>
      </c>
      <c r="AC3648">
        <v>0.97</v>
      </c>
      <c r="AD3648">
        <v>0.97</v>
      </c>
      <c r="AE3648">
        <v>0.98</v>
      </c>
      <c r="AF3648">
        <v>0.99</v>
      </c>
      <c r="AG3648">
        <v>0.99</v>
      </c>
      <c r="AH3648">
        <v>0.98</v>
      </c>
      <c r="AI3648">
        <v>0.98</v>
      </c>
      <c r="AJ3648">
        <v>0.98</v>
      </c>
      <c r="AK3648">
        <v>0.98</v>
      </c>
    </row>
    <row r="3649" spans="1:37" x14ac:dyDescent="0.3">
      <c r="A3649" s="24" t="str">
        <f t="shared" si="89"/>
        <v>SDGbaseTRAv2_UrbAS_BAUv5PVAXaasug</v>
      </c>
      <c r="B3649" s="58" t="s">
        <v>221</v>
      </c>
      <c r="C3649" s="59" t="s">
        <v>290</v>
      </c>
      <c r="D3649" s="5" t="s">
        <v>212</v>
      </c>
      <c r="E3649" t="s">
        <v>13</v>
      </c>
      <c r="F3649">
        <v>1</v>
      </c>
      <c r="G3649">
        <v>0.98</v>
      </c>
      <c r="H3649">
        <v>0.97</v>
      </c>
      <c r="I3649">
        <v>0.98</v>
      </c>
      <c r="J3649">
        <v>0.99</v>
      </c>
      <c r="K3649">
        <v>0.98</v>
      </c>
      <c r="L3649">
        <v>0.98</v>
      </c>
      <c r="M3649">
        <v>0.98</v>
      </c>
      <c r="N3649">
        <v>0.98</v>
      </c>
      <c r="O3649">
        <v>0.99</v>
      </c>
      <c r="P3649">
        <v>0.98</v>
      </c>
      <c r="Q3649">
        <v>0.97</v>
      </c>
      <c r="R3649">
        <v>0.97</v>
      </c>
      <c r="S3649">
        <v>0.97</v>
      </c>
      <c r="T3649">
        <v>0.97</v>
      </c>
      <c r="U3649">
        <v>0.97</v>
      </c>
      <c r="V3649">
        <v>0.97</v>
      </c>
      <c r="W3649">
        <v>0.97</v>
      </c>
      <c r="X3649">
        <v>0.98</v>
      </c>
      <c r="Y3649">
        <v>0.98</v>
      </c>
      <c r="Z3649">
        <v>0.97</v>
      </c>
      <c r="AA3649">
        <v>0.97</v>
      </c>
      <c r="AB3649">
        <v>0.98</v>
      </c>
      <c r="AC3649">
        <v>0.97</v>
      </c>
      <c r="AD3649">
        <v>0.97</v>
      </c>
      <c r="AE3649">
        <v>0.97</v>
      </c>
      <c r="AF3649">
        <v>0.98</v>
      </c>
      <c r="AG3649">
        <v>0.98</v>
      </c>
      <c r="AH3649">
        <v>0.97</v>
      </c>
      <c r="AI3649">
        <v>0.95</v>
      </c>
      <c r="AJ3649">
        <v>0.95</v>
      </c>
      <c r="AK3649">
        <v>0.95</v>
      </c>
    </row>
    <row r="3650" spans="1:37" x14ac:dyDescent="0.3">
      <c r="A3650" s="24" t="str">
        <f t="shared" si="89"/>
        <v>SDGbaseTRAv2_UrbAS_BAUv5PVAXaaoth</v>
      </c>
      <c r="B3650" s="58" t="s">
        <v>221</v>
      </c>
      <c r="C3650" s="59" t="s">
        <v>290</v>
      </c>
      <c r="D3650" s="5" t="s">
        <v>212</v>
      </c>
      <c r="E3650" t="s">
        <v>14</v>
      </c>
      <c r="F3650">
        <v>1</v>
      </c>
      <c r="G3650">
        <v>0.93</v>
      </c>
      <c r="H3650">
        <v>0.96</v>
      </c>
      <c r="I3650">
        <v>0.97</v>
      </c>
      <c r="J3650">
        <v>0.99</v>
      </c>
      <c r="K3650">
        <v>1.01</v>
      </c>
      <c r="L3650">
        <v>1.04</v>
      </c>
      <c r="M3650">
        <v>1.06</v>
      </c>
      <c r="N3650">
        <v>1.08</v>
      </c>
      <c r="O3650">
        <v>1.17</v>
      </c>
      <c r="P3650">
        <v>1.19</v>
      </c>
      <c r="Q3650">
        <v>1.2</v>
      </c>
      <c r="R3650">
        <v>1.22</v>
      </c>
      <c r="S3650">
        <v>1.24</v>
      </c>
      <c r="T3650">
        <v>1.26</v>
      </c>
      <c r="U3650">
        <v>1.29</v>
      </c>
      <c r="V3650">
        <v>1.32</v>
      </c>
      <c r="W3650">
        <v>1.35</v>
      </c>
      <c r="X3650">
        <v>1.39</v>
      </c>
      <c r="Y3650">
        <v>1.42</v>
      </c>
      <c r="Z3650">
        <v>1.45</v>
      </c>
      <c r="AA3650">
        <v>1.48</v>
      </c>
      <c r="AB3650">
        <v>1.52</v>
      </c>
      <c r="AC3650">
        <v>1.54</v>
      </c>
      <c r="AD3650">
        <v>1.56</v>
      </c>
      <c r="AE3650">
        <v>1.59</v>
      </c>
      <c r="AF3650">
        <v>1.61</v>
      </c>
      <c r="AG3650">
        <v>1.64</v>
      </c>
      <c r="AH3650">
        <v>1.59</v>
      </c>
      <c r="AI3650">
        <v>1.54</v>
      </c>
      <c r="AJ3650">
        <v>1.48</v>
      </c>
      <c r="AK3650">
        <v>1.43</v>
      </c>
    </row>
    <row r="3651" spans="1:37" x14ac:dyDescent="0.3">
      <c r="A3651" s="24" t="str">
        <f t="shared" si="89"/>
        <v>SDGbaseTRAv2_UrbAS_BAUv5PVAXalani</v>
      </c>
      <c r="B3651" s="58" t="s">
        <v>221</v>
      </c>
      <c r="C3651" s="59" t="s">
        <v>290</v>
      </c>
      <c r="D3651" s="5" t="s">
        <v>212</v>
      </c>
      <c r="E3651" t="s">
        <v>15</v>
      </c>
      <c r="F3651">
        <v>1</v>
      </c>
      <c r="G3651">
        <v>0.8</v>
      </c>
      <c r="H3651">
        <v>0.85</v>
      </c>
      <c r="I3651">
        <v>0.87</v>
      </c>
      <c r="J3651">
        <v>0.89</v>
      </c>
      <c r="K3651">
        <v>0.9</v>
      </c>
      <c r="L3651">
        <v>0.9</v>
      </c>
      <c r="M3651">
        <v>0.9</v>
      </c>
      <c r="N3651">
        <v>0.9</v>
      </c>
      <c r="O3651">
        <v>0.95</v>
      </c>
      <c r="P3651">
        <v>0.94</v>
      </c>
      <c r="Q3651">
        <v>0.92</v>
      </c>
      <c r="R3651">
        <v>0.92</v>
      </c>
      <c r="S3651">
        <v>0.92</v>
      </c>
      <c r="T3651">
        <v>0.92</v>
      </c>
      <c r="U3651">
        <v>0.92</v>
      </c>
      <c r="V3651">
        <v>0.92</v>
      </c>
      <c r="W3651">
        <v>0.92</v>
      </c>
      <c r="X3651">
        <v>0.93</v>
      </c>
      <c r="Y3651">
        <v>0.93</v>
      </c>
      <c r="Z3651">
        <v>0.93</v>
      </c>
      <c r="AA3651">
        <v>0.93</v>
      </c>
      <c r="AB3651">
        <v>0.95</v>
      </c>
      <c r="AC3651">
        <v>0.95</v>
      </c>
      <c r="AD3651">
        <v>0.94</v>
      </c>
      <c r="AE3651">
        <v>0.94</v>
      </c>
      <c r="AF3651">
        <v>0.94</v>
      </c>
      <c r="AG3651">
        <v>0.94</v>
      </c>
      <c r="AH3651">
        <v>0.97</v>
      </c>
      <c r="AI3651">
        <v>0.98</v>
      </c>
      <c r="AJ3651">
        <v>0.99</v>
      </c>
      <c r="AK3651">
        <v>0.99</v>
      </c>
    </row>
    <row r="3652" spans="1:37" x14ac:dyDescent="0.3">
      <c r="A3652" s="24" t="str">
        <f t="shared" si="89"/>
        <v>SDGbaseTRAv2_UrbAS_BAUv5PVAXafore</v>
      </c>
      <c r="B3652" s="58" t="s">
        <v>221</v>
      </c>
      <c r="C3652" s="59" t="s">
        <v>290</v>
      </c>
      <c r="D3652" s="5" t="s">
        <v>212</v>
      </c>
      <c r="E3652" t="s">
        <v>16</v>
      </c>
      <c r="F3652">
        <v>1</v>
      </c>
      <c r="G3652">
        <v>0.96</v>
      </c>
      <c r="H3652">
        <v>0.95</v>
      </c>
      <c r="I3652">
        <v>0.96</v>
      </c>
      <c r="J3652">
        <v>0.97</v>
      </c>
      <c r="K3652">
        <v>0.96</v>
      </c>
      <c r="L3652">
        <v>0.96</v>
      </c>
      <c r="M3652">
        <v>0.95</v>
      </c>
      <c r="N3652">
        <v>0.96</v>
      </c>
      <c r="O3652">
        <v>0.97</v>
      </c>
      <c r="P3652">
        <v>0.96</v>
      </c>
      <c r="Q3652">
        <v>0.95</v>
      </c>
      <c r="R3652">
        <v>0.96</v>
      </c>
      <c r="S3652">
        <v>0.96</v>
      </c>
      <c r="T3652">
        <v>0.95</v>
      </c>
      <c r="U3652">
        <v>0.96</v>
      </c>
      <c r="V3652">
        <v>0.97</v>
      </c>
      <c r="W3652">
        <v>0.97</v>
      </c>
      <c r="X3652">
        <v>0.98</v>
      </c>
      <c r="Y3652">
        <v>0.98</v>
      </c>
      <c r="Z3652">
        <v>0.98</v>
      </c>
      <c r="AA3652">
        <v>0.98</v>
      </c>
      <c r="AB3652">
        <v>0.98</v>
      </c>
      <c r="AC3652">
        <v>0.97</v>
      </c>
      <c r="AD3652">
        <v>0.97</v>
      </c>
      <c r="AE3652">
        <v>0.97</v>
      </c>
      <c r="AF3652">
        <v>0.98</v>
      </c>
      <c r="AG3652">
        <v>0.97</v>
      </c>
      <c r="AH3652">
        <v>0.96</v>
      </c>
      <c r="AI3652">
        <v>0.96</v>
      </c>
      <c r="AJ3652">
        <v>0.95</v>
      </c>
      <c r="AK3652">
        <v>0.95</v>
      </c>
    </row>
    <row r="3653" spans="1:37" x14ac:dyDescent="0.3">
      <c r="A3653" s="24" t="str">
        <f t="shared" si="89"/>
        <v>SDGbaseTRAv2_UrbAS_BAUv5PVAXafish</v>
      </c>
      <c r="B3653" s="58" t="s">
        <v>221</v>
      </c>
      <c r="C3653" s="59" t="s">
        <v>290</v>
      </c>
      <c r="D3653" s="5" t="s">
        <v>212</v>
      </c>
      <c r="E3653" t="s">
        <v>17</v>
      </c>
      <c r="F3653">
        <v>1</v>
      </c>
      <c r="G3653">
        <v>0.93</v>
      </c>
      <c r="H3653">
        <v>0.94</v>
      </c>
      <c r="I3653">
        <v>0.93</v>
      </c>
      <c r="J3653">
        <v>0.93</v>
      </c>
      <c r="K3653">
        <v>0.93</v>
      </c>
      <c r="L3653">
        <v>0.93</v>
      </c>
      <c r="M3653">
        <v>0.92</v>
      </c>
      <c r="N3653">
        <v>0.93</v>
      </c>
      <c r="O3653">
        <v>0.96</v>
      </c>
      <c r="P3653">
        <v>0.96</v>
      </c>
      <c r="Q3653">
        <v>0.95</v>
      </c>
      <c r="R3653">
        <v>0.95</v>
      </c>
      <c r="S3653">
        <v>0.95</v>
      </c>
      <c r="T3653">
        <v>0.95</v>
      </c>
      <c r="U3653">
        <v>0.94</v>
      </c>
      <c r="V3653">
        <v>0.94</v>
      </c>
      <c r="W3653">
        <v>0.95</v>
      </c>
      <c r="X3653">
        <v>0.95</v>
      </c>
      <c r="Y3653">
        <v>0.95</v>
      </c>
      <c r="Z3653">
        <v>0.95</v>
      </c>
      <c r="AA3653">
        <v>0.95</v>
      </c>
      <c r="AB3653">
        <v>0.96</v>
      </c>
      <c r="AC3653">
        <v>0.97</v>
      </c>
      <c r="AD3653">
        <v>0.97</v>
      </c>
      <c r="AE3653">
        <v>0.97</v>
      </c>
      <c r="AF3653">
        <v>0.97</v>
      </c>
      <c r="AG3653">
        <v>0.96</v>
      </c>
      <c r="AH3653">
        <v>0.98</v>
      </c>
      <c r="AI3653">
        <v>0.98</v>
      </c>
      <c r="AJ3653">
        <v>0.98</v>
      </c>
      <c r="AK3653">
        <v>0.98</v>
      </c>
    </row>
    <row r="3654" spans="1:37" x14ac:dyDescent="0.3">
      <c r="A3654" s="24" t="str">
        <f t="shared" si="89"/>
        <v>SDGbaseTRAv2_UrbAS_BAUv5PVAXacoal</v>
      </c>
      <c r="B3654" s="58" t="s">
        <v>221</v>
      </c>
      <c r="C3654" s="59" t="s">
        <v>290</v>
      </c>
      <c r="D3654" s="5" t="s">
        <v>212</v>
      </c>
      <c r="E3654" t="s">
        <v>18</v>
      </c>
      <c r="F3654">
        <v>1</v>
      </c>
      <c r="G3654">
        <v>1.03</v>
      </c>
      <c r="H3654">
        <v>1.05</v>
      </c>
      <c r="I3654">
        <v>1.04</v>
      </c>
      <c r="J3654">
        <v>1.05</v>
      </c>
      <c r="K3654">
        <v>1.04</v>
      </c>
      <c r="L3654">
        <v>1.05</v>
      </c>
      <c r="M3654">
        <v>1.06</v>
      </c>
      <c r="N3654">
        <v>1.06</v>
      </c>
      <c r="O3654">
        <v>1.1100000000000001</v>
      </c>
      <c r="P3654">
        <v>1.1299999999999999</v>
      </c>
      <c r="Q3654">
        <v>1.1399999999999999</v>
      </c>
      <c r="R3654">
        <v>1.1399999999999999</v>
      </c>
      <c r="S3654">
        <v>1.1499999999999999</v>
      </c>
      <c r="T3654">
        <v>1.1599999999999999</v>
      </c>
      <c r="U3654">
        <v>1.17</v>
      </c>
      <c r="V3654">
        <v>1.1599999999999999</v>
      </c>
      <c r="W3654">
        <v>1.17</v>
      </c>
      <c r="X3654">
        <v>1.18</v>
      </c>
      <c r="Y3654">
        <v>1.19</v>
      </c>
      <c r="Z3654">
        <v>1.2</v>
      </c>
      <c r="AA3654">
        <v>1.21</v>
      </c>
      <c r="AB3654">
        <v>1.24</v>
      </c>
      <c r="AC3654">
        <v>1.25</v>
      </c>
      <c r="AD3654">
        <v>1.27</v>
      </c>
      <c r="AE3654">
        <v>1.29</v>
      </c>
      <c r="AF3654">
        <v>1.31</v>
      </c>
      <c r="AG3654">
        <v>1.35</v>
      </c>
      <c r="AH3654">
        <v>1.38</v>
      </c>
      <c r="AI3654">
        <v>1.43</v>
      </c>
      <c r="AJ3654">
        <v>1.51</v>
      </c>
      <c r="AK3654">
        <v>1.68</v>
      </c>
    </row>
    <row r="3655" spans="1:37" x14ac:dyDescent="0.3">
      <c r="A3655" s="24" t="str">
        <f t="shared" si="89"/>
        <v>SDGbaseTRAv2_UrbAS_BAUv5PVAXagold</v>
      </c>
      <c r="B3655" s="58" t="s">
        <v>221</v>
      </c>
      <c r="C3655" s="59" t="s">
        <v>290</v>
      </c>
      <c r="D3655" s="5" t="s">
        <v>212</v>
      </c>
      <c r="E3655" t="s">
        <v>19</v>
      </c>
      <c r="F3655">
        <v>1</v>
      </c>
      <c r="G3655">
        <v>0.98</v>
      </c>
      <c r="H3655">
        <v>1</v>
      </c>
      <c r="I3655">
        <v>1</v>
      </c>
      <c r="J3655">
        <v>1.01</v>
      </c>
      <c r="K3655">
        <v>1.02</v>
      </c>
      <c r="L3655">
        <v>1.03</v>
      </c>
      <c r="M3655">
        <v>1.05</v>
      </c>
      <c r="N3655">
        <v>1.08</v>
      </c>
      <c r="O3655">
        <v>1.1599999999999999</v>
      </c>
      <c r="P3655">
        <v>1.19</v>
      </c>
      <c r="Q3655">
        <v>1.2</v>
      </c>
      <c r="R3655">
        <v>1.21</v>
      </c>
      <c r="S3655">
        <v>1.23</v>
      </c>
      <c r="T3655">
        <v>1.24</v>
      </c>
      <c r="U3655">
        <v>1.26</v>
      </c>
      <c r="V3655">
        <v>1.27</v>
      </c>
      <c r="W3655">
        <v>1.29</v>
      </c>
      <c r="X3655">
        <v>1.31</v>
      </c>
      <c r="Y3655">
        <v>1.32</v>
      </c>
      <c r="Z3655">
        <v>1.33</v>
      </c>
      <c r="AA3655">
        <v>1.34</v>
      </c>
      <c r="AB3655">
        <v>1.36</v>
      </c>
      <c r="AC3655">
        <v>1.38</v>
      </c>
      <c r="AD3655">
        <v>1.38</v>
      </c>
      <c r="AE3655">
        <v>1.39</v>
      </c>
      <c r="AF3655">
        <v>1.39</v>
      </c>
      <c r="AG3655">
        <v>1.36</v>
      </c>
      <c r="AH3655">
        <v>1.3</v>
      </c>
      <c r="AI3655">
        <v>1.22</v>
      </c>
      <c r="AJ3655">
        <v>1.1399999999999999</v>
      </c>
      <c r="AK3655">
        <v>1.06</v>
      </c>
    </row>
    <row r="3656" spans="1:37" x14ac:dyDescent="0.3">
      <c r="A3656" s="24" t="str">
        <f t="shared" si="89"/>
        <v>SDGbaseTRAv2_UrbAS_BAUv5PVAXangas</v>
      </c>
      <c r="B3656" s="58" t="s">
        <v>221</v>
      </c>
      <c r="C3656" s="59" t="s">
        <v>290</v>
      </c>
      <c r="D3656" s="5" t="s">
        <v>212</v>
      </c>
      <c r="E3656" t="s">
        <v>20</v>
      </c>
      <c r="F3656">
        <v>1</v>
      </c>
      <c r="G3656">
        <v>1.05</v>
      </c>
      <c r="H3656">
        <v>1.06</v>
      </c>
      <c r="I3656">
        <v>1.05</v>
      </c>
      <c r="J3656">
        <v>1.05</v>
      </c>
      <c r="K3656">
        <v>1.06</v>
      </c>
      <c r="L3656">
        <v>1.07</v>
      </c>
      <c r="M3656">
        <v>1.08</v>
      </c>
      <c r="N3656">
        <v>1.0900000000000001</v>
      </c>
      <c r="O3656">
        <v>1.1599999999999999</v>
      </c>
      <c r="P3656">
        <v>1.18</v>
      </c>
      <c r="Q3656">
        <v>1.19</v>
      </c>
      <c r="R3656">
        <v>1.19</v>
      </c>
      <c r="S3656">
        <v>1.19</v>
      </c>
      <c r="T3656">
        <v>1.2</v>
      </c>
      <c r="U3656">
        <v>1.2</v>
      </c>
      <c r="V3656">
        <v>1.21</v>
      </c>
      <c r="W3656">
        <v>1.21</v>
      </c>
      <c r="X3656">
        <v>1.22</v>
      </c>
      <c r="Y3656">
        <v>1.22</v>
      </c>
      <c r="Z3656">
        <v>1.22</v>
      </c>
      <c r="AA3656">
        <v>1.22</v>
      </c>
      <c r="AB3656">
        <v>1.24</v>
      </c>
      <c r="AC3656">
        <v>1.25</v>
      </c>
      <c r="AD3656">
        <v>1.25</v>
      </c>
      <c r="AE3656">
        <v>1.25</v>
      </c>
      <c r="AF3656">
        <v>1.25</v>
      </c>
      <c r="AG3656">
        <v>1.25</v>
      </c>
      <c r="AH3656">
        <v>1.24</v>
      </c>
      <c r="AI3656">
        <v>1.22</v>
      </c>
      <c r="AJ3656">
        <v>1.2</v>
      </c>
      <c r="AK3656">
        <v>1.17</v>
      </c>
    </row>
    <row r="3657" spans="1:37" x14ac:dyDescent="0.3">
      <c r="A3657" s="24" t="str">
        <f t="shared" si="89"/>
        <v>SDGbaseTRAv2_UrbAS_BAUv5PVAXapgm</v>
      </c>
      <c r="B3657" s="58" t="s">
        <v>221</v>
      </c>
      <c r="C3657" s="59" t="s">
        <v>290</v>
      </c>
      <c r="D3657" s="5" t="s">
        <v>212</v>
      </c>
      <c r="E3657" t="s">
        <v>21</v>
      </c>
      <c r="F3657">
        <v>1</v>
      </c>
      <c r="G3657">
        <v>0.69</v>
      </c>
      <c r="H3657">
        <v>0.83</v>
      </c>
      <c r="I3657">
        <v>0.95</v>
      </c>
      <c r="J3657">
        <v>1.04</v>
      </c>
      <c r="K3657">
        <v>1.08</v>
      </c>
      <c r="L3657">
        <v>1.0900000000000001</v>
      </c>
      <c r="M3657">
        <v>1.01</v>
      </c>
      <c r="N3657">
        <v>0.97</v>
      </c>
      <c r="O3657">
        <v>0.95</v>
      </c>
      <c r="P3657">
        <v>0.94</v>
      </c>
      <c r="Q3657">
        <v>0.94</v>
      </c>
      <c r="R3657">
        <v>0.96</v>
      </c>
      <c r="S3657">
        <v>0.98</v>
      </c>
      <c r="T3657">
        <v>0.99</v>
      </c>
      <c r="U3657">
        <v>0.99</v>
      </c>
      <c r="V3657">
        <v>1</v>
      </c>
      <c r="W3657">
        <v>1</v>
      </c>
      <c r="X3657">
        <v>1</v>
      </c>
      <c r="Y3657">
        <v>1</v>
      </c>
      <c r="Z3657">
        <v>1</v>
      </c>
      <c r="AA3657">
        <v>1</v>
      </c>
      <c r="AB3657">
        <v>1.39</v>
      </c>
      <c r="AC3657">
        <v>1.53</v>
      </c>
      <c r="AD3657">
        <v>1.5</v>
      </c>
      <c r="AE3657">
        <v>1.44</v>
      </c>
      <c r="AF3657">
        <v>1.39</v>
      </c>
      <c r="AG3657">
        <v>1.36</v>
      </c>
      <c r="AH3657">
        <v>1.54</v>
      </c>
      <c r="AI3657">
        <v>1.67</v>
      </c>
      <c r="AJ3657">
        <v>1.68</v>
      </c>
      <c r="AK3657">
        <v>1.66</v>
      </c>
    </row>
    <row r="3658" spans="1:37" x14ac:dyDescent="0.3">
      <c r="A3658" s="24" t="str">
        <f t="shared" si="89"/>
        <v>SDGbaseTRAv2_UrbAS_BAUv5PVAXamore</v>
      </c>
      <c r="B3658" s="58" t="s">
        <v>221</v>
      </c>
      <c r="C3658" s="59" t="s">
        <v>290</v>
      </c>
      <c r="D3658" s="5" t="s">
        <v>212</v>
      </c>
      <c r="E3658" t="s">
        <v>22</v>
      </c>
      <c r="F3658">
        <v>1</v>
      </c>
      <c r="G3658">
        <v>1.06</v>
      </c>
      <c r="H3658">
        <v>1.07</v>
      </c>
      <c r="I3658">
        <v>1.06</v>
      </c>
      <c r="J3658">
        <v>1.06</v>
      </c>
      <c r="K3658">
        <v>1.05</v>
      </c>
      <c r="L3658">
        <v>1.05</v>
      </c>
      <c r="M3658">
        <v>1.06</v>
      </c>
      <c r="N3658">
        <v>1.06</v>
      </c>
      <c r="O3658">
        <v>1.0900000000000001</v>
      </c>
      <c r="P3658">
        <v>1.0900000000000001</v>
      </c>
      <c r="Q3658">
        <v>1.0900000000000001</v>
      </c>
      <c r="R3658">
        <v>1.08</v>
      </c>
      <c r="S3658">
        <v>1.07</v>
      </c>
      <c r="T3658">
        <v>1.07</v>
      </c>
      <c r="U3658">
        <v>1.06</v>
      </c>
      <c r="V3658">
        <v>1.06</v>
      </c>
      <c r="W3658">
        <v>1.06</v>
      </c>
      <c r="X3658">
        <v>1.06</v>
      </c>
      <c r="Y3658">
        <v>1.06</v>
      </c>
      <c r="Z3658">
        <v>1.05</v>
      </c>
      <c r="AA3658">
        <v>1.05</v>
      </c>
      <c r="AB3658">
        <v>1.05</v>
      </c>
      <c r="AC3658">
        <v>1.04</v>
      </c>
      <c r="AD3658">
        <v>1.04</v>
      </c>
      <c r="AE3658">
        <v>1.04</v>
      </c>
      <c r="AF3658">
        <v>1.04</v>
      </c>
      <c r="AG3658">
        <v>1.03</v>
      </c>
      <c r="AH3658">
        <v>1.01</v>
      </c>
      <c r="AI3658">
        <v>0.99</v>
      </c>
      <c r="AJ3658">
        <v>0.97</v>
      </c>
      <c r="AK3658">
        <v>0.96</v>
      </c>
    </row>
    <row r="3659" spans="1:37" x14ac:dyDescent="0.3">
      <c r="A3659" s="24" t="str">
        <f t="shared" si="89"/>
        <v>SDGbaseTRAv2_UrbAS_BAUv5PVAXamine</v>
      </c>
      <c r="B3659" s="58" t="s">
        <v>221</v>
      </c>
      <c r="C3659" s="59" t="s">
        <v>290</v>
      </c>
      <c r="D3659" s="5" t="s">
        <v>212</v>
      </c>
      <c r="E3659" t="s">
        <v>23</v>
      </c>
      <c r="F3659">
        <v>1</v>
      </c>
      <c r="G3659">
        <v>1.03</v>
      </c>
      <c r="H3659">
        <v>1.03</v>
      </c>
      <c r="I3659">
        <v>1.04</v>
      </c>
      <c r="J3659">
        <v>1.05</v>
      </c>
      <c r="K3659">
        <v>1.04</v>
      </c>
      <c r="L3659">
        <v>1.04</v>
      </c>
      <c r="M3659">
        <v>1.04</v>
      </c>
      <c r="N3659">
        <v>1.04</v>
      </c>
      <c r="O3659">
        <v>1.05</v>
      </c>
      <c r="P3659">
        <v>1.05</v>
      </c>
      <c r="Q3659">
        <v>1.04</v>
      </c>
      <c r="R3659">
        <v>1.04</v>
      </c>
      <c r="S3659">
        <v>1.04</v>
      </c>
      <c r="T3659">
        <v>1.04</v>
      </c>
      <c r="U3659">
        <v>1.04</v>
      </c>
      <c r="V3659">
        <v>1.04</v>
      </c>
      <c r="W3659">
        <v>1.04</v>
      </c>
      <c r="X3659">
        <v>1.05</v>
      </c>
      <c r="Y3659">
        <v>1.06</v>
      </c>
      <c r="Z3659">
        <v>1.06</v>
      </c>
      <c r="AA3659">
        <v>1.06</v>
      </c>
      <c r="AB3659">
        <v>1.05</v>
      </c>
      <c r="AC3659">
        <v>1.05</v>
      </c>
      <c r="AD3659">
        <v>1.04</v>
      </c>
      <c r="AE3659">
        <v>1.04</v>
      </c>
      <c r="AF3659">
        <v>1.05</v>
      </c>
      <c r="AG3659">
        <v>1.05</v>
      </c>
      <c r="AH3659">
        <v>1.05</v>
      </c>
      <c r="AI3659">
        <v>1.04</v>
      </c>
      <c r="AJ3659">
        <v>1.03</v>
      </c>
      <c r="AK3659">
        <v>1.03</v>
      </c>
    </row>
    <row r="3660" spans="1:37" x14ac:dyDescent="0.3">
      <c r="A3660" s="24" t="str">
        <f t="shared" si="89"/>
        <v>SDGbaseTRAv2_UrbAS_BAUv5PVAXameat</v>
      </c>
      <c r="B3660" s="58" t="s">
        <v>221</v>
      </c>
      <c r="C3660" s="59" t="s">
        <v>290</v>
      </c>
      <c r="D3660" s="5" t="s">
        <v>212</v>
      </c>
      <c r="E3660" t="s">
        <v>24</v>
      </c>
      <c r="F3660">
        <v>1</v>
      </c>
      <c r="G3660">
        <v>0.96</v>
      </c>
      <c r="H3660">
        <v>0.93</v>
      </c>
      <c r="I3660">
        <v>0.93</v>
      </c>
      <c r="J3660">
        <v>0.93</v>
      </c>
      <c r="K3660">
        <v>0.93</v>
      </c>
      <c r="L3660">
        <v>0.94</v>
      </c>
      <c r="M3660">
        <v>0.94</v>
      </c>
      <c r="N3660">
        <v>0.94</v>
      </c>
      <c r="O3660">
        <v>0.94</v>
      </c>
      <c r="P3660">
        <v>0.94</v>
      </c>
      <c r="Q3660">
        <v>0.94</v>
      </c>
      <c r="R3660">
        <v>0.94</v>
      </c>
      <c r="S3660">
        <v>0.95</v>
      </c>
      <c r="T3660">
        <v>0.95</v>
      </c>
      <c r="U3660">
        <v>0.95</v>
      </c>
      <c r="V3660">
        <v>0.95</v>
      </c>
      <c r="W3660">
        <v>0.95</v>
      </c>
      <c r="X3660">
        <v>0.95</v>
      </c>
      <c r="Y3660">
        <v>0.95</v>
      </c>
      <c r="Z3660">
        <v>0.95</v>
      </c>
      <c r="AA3660">
        <v>0.95</v>
      </c>
      <c r="AB3660">
        <v>0.95</v>
      </c>
      <c r="AC3660">
        <v>0.95</v>
      </c>
      <c r="AD3660">
        <v>0.95</v>
      </c>
      <c r="AE3660">
        <v>0.95</v>
      </c>
      <c r="AF3660">
        <v>0.96</v>
      </c>
      <c r="AG3660">
        <v>0.96</v>
      </c>
      <c r="AH3660">
        <v>0.95</v>
      </c>
      <c r="AI3660">
        <v>0.96</v>
      </c>
      <c r="AJ3660">
        <v>0.97</v>
      </c>
      <c r="AK3660">
        <v>0.97</v>
      </c>
    </row>
    <row r="3661" spans="1:37" x14ac:dyDescent="0.3">
      <c r="A3661" s="24" t="str">
        <f t="shared" si="89"/>
        <v>SDGbaseTRAv2_UrbAS_BAUv5PVAXapfis</v>
      </c>
      <c r="B3661" s="58" t="s">
        <v>221</v>
      </c>
      <c r="C3661" s="59" t="s">
        <v>290</v>
      </c>
      <c r="D3661" s="5" t="s">
        <v>212</v>
      </c>
      <c r="E3661" t="s">
        <v>25</v>
      </c>
      <c r="F3661">
        <v>1</v>
      </c>
      <c r="G3661">
        <v>1</v>
      </c>
      <c r="H3661">
        <v>1</v>
      </c>
      <c r="I3661">
        <v>0.99</v>
      </c>
      <c r="J3661">
        <v>0.99</v>
      </c>
      <c r="K3661">
        <v>0.98</v>
      </c>
      <c r="L3661">
        <v>0.99</v>
      </c>
      <c r="M3661">
        <v>0.99</v>
      </c>
      <c r="N3661">
        <v>0.99</v>
      </c>
      <c r="O3661">
        <v>1</v>
      </c>
      <c r="P3661">
        <v>1</v>
      </c>
      <c r="Q3661">
        <v>0.99</v>
      </c>
      <c r="R3661">
        <v>0.99</v>
      </c>
      <c r="S3661">
        <v>1</v>
      </c>
      <c r="T3661">
        <v>1</v>
      </c>
      <c r="U3661">
        <v>1</v>
      </c>
      <c r="V3661">
        <v>1</v>
      </c>
      <c r="W3661">
        <v>1</v>
      </c>
      <c r="X3661">
        <v>1</v>
      </c>
      <c r="Y3661">
        <v>1</v>
      </c>
      <c r="Z3661">
        <v>1</v>
      </c>
      <c r="AA3661">
        <v>1</v>
      </c>
      <c r="AB3661">
        <v>1</v>
      </c>
      <c r="AC3661">
        <v>1</v>
      </c>
      <c r="AD3661">
        <v>1</v>
      </c>
      <c r="AE3661">
        <v>1</v>
      </c>
      <c r="AF3661">
        <v>1.01</v>
      </c>
      <c r="AG3661">
        <v>1</v>
      </c>
      <c r="AH3661">
        <v>0.99</v>
      </c>
      <c r="AI3661">
        <v>0.98</v>
      </c>
      <c r="AJ3661">
        <v>0.97</v>
      </c>
      <c r="AK3661">
        <v>0.96</v>
      </c>
    </row>
    <row r="3662" spans="1:37" x14ac:dyDescent="0.3">
      <c r="A3662" s="24" t="str">
        <f t="shared" si="89"/>
        <v>SDGbaseTRAv2_UrbAS_BAUv5PVAXavege</v>
      </c>
      <c r="B3662" s="58" t="s">
        <v>221</v>
      </c>
      <c r="C3662" s="59" t="s">
        <v>290</v>
      </c>
      <c r="D3662" s="5" t="s">
        <v>212</v>
      </c>
      <c r="E3662" t="s">
        <v>26</v>
      </c>
      <c r="F3662">
        <v>1</v>
      </c>
      <c r="G3662">
        <v>0.98</v>
      </c>
      <c r="H3662">
        <v>0.99</v>
      </c>
      <c r="I3662">
        <v>0.98</v>
      </c>
      <c r="J3662">
        <v>0.98</v>
      </c>
      <c r="K3662">
        <v>0.99</v>
      </c>
      <c r="L3662">
        <v>0.99</v>
      </c>
      <c r="M3662">
        <v>0.99</v>
      </c>
      <c r="N3662">
        <v>0.99</v>
      </c>
      <c r="O3662">
        <v>1.01</v>
      </c>
      <c r="P3662">
        <v>1.01</v>
      </c>
      <c r="Q3662">
        <v>1</v>
      </c>
      <c r="R3662">
        <v>1</v>
      </c>
      <c r="S3662">
        <v>1</v>
      </c>
      <c r="T3662">
        <v>1</v>
      </c>
      <c r="U3662">
        <v>1</v>
      </c>
      <c r="V3662">
        <v>1.01</v>
      </c>
      <c r="W3662">
        <v>1.01</v>
      </c>
      <c r="X3662">
        <v>1.01</v>
      </c>
      <c r="Y3662">
        <v>1.01</v>
      </c>
      <c r="Z3662">
        <v>1.01</v>
      </c>
      <c r="AA3662">
        <v>1.01</v>
      </c>
      <c r="AB3662">
        <v>1.01</v>
      </c>
      <c r="AC3662">
        <v>1.01</v>
      </c>
      <c r="AD3662">
        <v>1.01</v>
      </c>
      <c r="AE3662">
        <v>1.01</v>
      </c>
      <c r="AF3662">
        <v>1.01</v>
      </c>
      <c r="AG3662">
        <v>1.01</v>
      </c>
      <c r="AH3662">
        <v>1</v>
      </c>
      <c r="AI3662">
        <v>0.99</v>
      </c>
      <c r="AJ3662">
        <v>0.98</v>
      </c>
      <c r="AK3662">
        <v>0.97</v>
      </c>
    </row>
    <row r="3663" spans="1:37" x14ac:dyDescent="0.3">
      <c r="A3663" s="24" t="str">
        <f t="shared" si="89"/>
        <v>SDGbaseTRAv2_UrbAS_BAUv5PVAXafats</v>
      </c>
      <c r="B3663" s="58" t="s">
        <v>221</v>
      </c>
      <c r="C3663" s="59" t="s">
        <v>290</v>
      </c>
      <c r="D3663" s="5" t="s">
        <v>212</v>
      </c>
      <c r="E3663" t="s">
        <v>27</v>
      </c>
      <c r="F3663">
        <v>1</v>
      </c>
      <c r="G3663">
        <v>0.97</v>
      </c>
      <c r="H3663">
        <v>0.96</v>
      </c>
      <c r="I3663">
        <v>0.93</v>
      </c>
      <c r="J3663">
        <v>0.94</v>
      </c>
      <c r="K3663">
        <v>0.93</v>
      </c>
      <c r="L3663">
        <v>0.93</v>
      </c>
      <c r="M3663">
        <v>0.92</v>
      </c>
      <c r="N3663">
        <v>0.92</v>
      </c>
      <c r="O3663">
        <v>1.01</v>
      </c>
      <c r="P3663">
        <v>0.99</v>
      </c>
      <c r="Q3663">
        <v>0.96</v>
      </c>
      <c r="R3663">
        <v>0.94</v>
      </c>
      <c r="S3663">
        <v>0.93</v>
      </c>
      <c r="T3663">
        <v>0.92</v>
      </c>
      <c r="U3663">
        <v>0.91</v>
      </c>
      <c r="V3663">
        <v>0.9</v>
      </c>
      <c r="W3663">
        <v>0.9</v>
      </c>
      <c r="X3663">
        <v>0.9</v>
      </c>
      <c r="Y3663">
        <v>0.9</v>
      </c>
      <c r="Z3663">
        <v>0.9</v>
      </c>
      <c r="AA3663">
        <v>0.9</v>
      </c>
      <c r="AB3663">
        <v>0.93</v>
      </c>
      <c r="AC3663">
        <v>0.93</v>
      </c>
      <c r="AD3663">
        <v>0.92</v>
      </c>
      <c r="AE3663">
        <v>0.91</v>
      </c>
      <c r="AF3663">
        <v>0.91</v>
      </c>
      <c r="AG3663">
        <v>0.9</v>
      </c>
      <c r="AH3663">
        <v>0.92</v>
      </c>
      <c r="AI3663">
        <v>0.91</v>
      </c>
      <c r="AJ3663">
        <v>0.91</v>
      </c>
      <c r="AK3663">
        <v>0.91</v>
      </c>
    </row>
    <row r="3664" spans="1:37" x14ac:dyDescent="0.3">
      <c r="A3664" s="24" t="str">
        <f t="shared" si="89"/>
        <v>SDGbaseTRAv2_UrbAS_BAUv5PVAXadair</v>
      </c>
      <c r="B3664" s="58" t="s">
        <v>221</v>
      </c>
      <c r="C3664" s="59" t="s">
        <v>290</v>
      </c>
      <c r="D3664" s="5" t="s">
        <v>212</v>
      </c>
      <c r="E3664" t="s">
        <v>28</v>
      </c>
      <c r="F3664">
        <v>1</v>
      </c>
      <c r="G3664">
        <v>0.99</v>
      </c>
      <c r="H3664">
        <v>0.98</v>
      </c>
      <c r="I3664">
        <v>0.98</v>
      </c>
      <c r="J3664">
        <v>0.98</v>
      </c>
      <c r="K3664">
        <v>0.98</v>
      </c>
      <c r="L3664">
        <v>0.98</v>
      </c>
      <c r="M3664">
        <v>0.98</v>
      </c>
      <c r="N3664">
        <v>0.98</v>
      </c>
      <c r="O3664">
        <v>1</v>
      </c>
      <c r="P3664">
        <v>0.99</v>
      </c>
      <c r="Q3664">
        <v>0.99</v>
      </c>
      <c r="R3664">
        <v>0.99</v>
      </c>
      <c r="S3664">
        <v>0.99</v>
      </c>
      <c r="T3664">
        <v>1</v>
      </c>
      <c r="U3664">
        <v>1</v>
      </c>
      <c r="V3664">
        <v>1</v>
      </c>
      <c r="W3664">
        <v>1</v>
      </c>
      <c r="X3664">
        <v>1.01</v>
      </c>
      <c r="Y3664">
        <v>1.01</v>
      </c>
      <c r="Z3664">
        <v>1.01</v>
      </c>
      <c r="AA3664">
        <v>1</v>
      </c>
      <c r="AB3664">
        <v>1.01</v>
      </c>
      <c r="AC3664">
        <v>1.01</v>
      </c>
      <c r="AD3664">
        <v>1</v>
      </c>
      <c r="AE3664">
        <v>1</v>
      </c>
      <c r="AF3664">
        <v>1.01</v>
      </c>
      <c r="AG3664">
        <v>1</v>
      </c>
      <c r="AH3664">
        <v>0.99</v>
      </c>
      <c r="AI3664">
        <v>0.98</v>
      </c>
      <c r="AJ3664">
        <v>0.98</v>
      </c>
      <c r="AK3664">
        <v>0.97</v>
      </c>
    </row>
    <row r="3665" spans="1:37" x14ac:dyDescent="0.3">
      <c r="A3665" s="24" t="str">
        <f t="shared" si="89"/>
        <v>SDGbaseTRAv2_UrbAS_BAUv5PVAXagrai</v>
      </c>
      <c r="B3665" s="58" t="s">
        <v>221</v>
      </c>
      <c r="C3665" s="59" t="s">
        <v>290</v>
      </c>
      <c r="D3665" s="5" t="s">
        <v>212</v>
      </c>
      <c r="E3665" t="s">
        <v>29</v>
      </c>
      <c r="F3665">
        <v>1</v>
      </c>
      <c r="G3665">
        <v>1</v>
      </c>
      <c r="H3665">
        <v>0.98</v>
      </c>
      <c r="I3665">
        <v>0.98</v>
      </c>
      <c r="J3665">
        <v>0.98</v>
      </c>
      <c r="K3665">
        <v>0.97</v>
      </c>
      <c r="L3665">
        <v>0.97</v>
      </c>
      <c r="M3665">
        <v>0.96</v>
      </c>
      <c r="N3665">
        <v>0.96</v>
      </c>
      <c r="O3665">
        <v>0.96</v>
      </c>
      <c r="P3665">
        <v>0.95</v>
      </c>
      <c r="Q3665">
        <v>0.95</v>
      </c>
      <c r="R3665">
        <v>0.95</v>
      </c>
      <c r="S3665">
        <v>0.95</v>
      </c>
      <c r="T3665">
        <v>0.95</v>
      </c>
      <c r="U3665">
        <v>0.95</v>
      </c>
      <c r="V3665">
        <v>0.95</v>
      </c>
      <c r="W3665">
        <v>0.94</v>
      </c>
      <c r="X3665">
        <v>0.94</v>
      </c>
      <c r="Y3665">
        <v>0.94</v>
      </c>
      <c r="Z3665">
        <v>0.94</v>
      </c>
      <c r="AA3665">
        <v>0.95</v>
      </c>
      <c r="AB3665">
        <v>0.95</v>
      </c>
      <c r="AC3665">
        <v>0.95</v>
      </c>
      <c r="AD3665">
        <v>0.95</v>
      </c>
      <c r="AE3665">
        <v>0.95</v>
      </c>
      <c r="AF3665">
        <v>0.95</v>
      </c>
      <c r="AG3665">
        <v>0.95</v>
      </c>
      <c r="AH3665">
        <v>0.94</v>
      </c>
      <c r="AI3665">
        <v>0.93</v>
      </c>
      <c r="AJ3665">
        <v>0.93</v>
      </c>
      <c r="AK3665">
        <v>0.93</v>
      </c>
    </row>
    <row r="3666" spans="1:37" x14ac:dyDescent="0.3">
      <c r="A3666" s="24" t="str">
        <f t="shared" si="89"/>
        <v>SDGbaseTRAv2_UrbAS_BAUv5PVAXastar</v>
      </c>
      <c r="B3666" s="58" t="s">
        <v>221</v>
      </c>
      <c r="C3666" s="59" t="s">
        <v>290</v>
      </c>
      <c r="D3666" s="5" t="s">
        <v>212</v>
      </c>
      <c r="E3666" t="s">
        <v>30</v>
      </c>
      <c r="F3666">
        <v>1</v>
      </c>
      <c r="G3666">
        <v>0.99</v>
      </c>
      <c r="H3666">
        <v>0.98</v>
      </c>
      <c r="I3666">
        <v>0.98</v>
      </c>
      <c r="J3666">
        <v>0.98</v>
      </c>
      <c r="K3666">
        <v>0.97</v>
      </c>
      <c r="L3666">
        <v>0.96</v>
      </c>
      <c r="M3666">
        <v>0.95</v>
      </c>
      <c r="N3666">
        <v>0.95</v>
      </c>
      <c r="O3666">
        <v>0.95</v>
      </c>
      <c r="P3666">
        <v>0.94</v>
      </c>
      <c r="Q3666">
        <v>0.94</v>
      </c>
      <c r="R3666">
        <v>0.93</v>
      </c>
      <c r="S3666">
        <v>0.93</v>
      </c>
      <c r="T3666">
        <v>0.93</v>
      </c>
      <c r="U3666">
        <v>0.93</v>
      </c>
      <c r="V3666">
        <v>0.93</v>
      </c>
      <c r="W3666">
        <v>0.92</v>
      </c>
      <c r="X3666">
        <v>0.92</v>
      </c>
      <c r="Y3666">
        <v>0.92</v>
      </c>
      <c r="Z3666">
        <v>0.92</v>
      </c>
      <c r="AA3666">
        <v>0.92</v>
      </c>
      <c r="AB3666">
        <v>0.92</v>
      </c>
      <c r="AC3666">
        <v>0.92</v>
      </c>
      <c r="AD3666">
        <v>0.92</v>
      </c>
      <c r="AE3666">
        <v>0.92</v>
      </c>
      <c r="AF3666">
        <v>0.93</v>
      </c>
      <c r="AG3666">
        <v>0.91</v>
      </c>
      <c r="AH3666">
        <v>0.88</v>
      </c>
      <c r="AI3666">
        <v>0.86</v>
      </c>
      <c r="AJ3666">
        <v>0.84</v>
      </c>
      <c r="AK3666">
        <v>0.83</v>
      </c>
    </row>
    <row r="3667" spans="1:37" x14ac:dyDescent="0.3">
      <c r="A3667" s="24" t="str">
        <f t="shared" si="89"/>
        <v>SDGbaseTRAv2_UrbAS_BAUv5PVAXafeed</v>
      </c>
      <c r="B3667" s="58" t="s">
        <v>221</v>
      </c>
      <c r="C3667" s="59" t="s">
        <v>290</v>
      </c>
      <c r="D3667" s="5" t="s">
        <v>212</v>
      </c>
      <c r="E3667" t="s">
        <v>31</v>
      </c>
      <c r="F3667">
        <v>1</v>
      </c>
      <c r="G3667">
        <v>0.78</v>
      </c>
      <c r="H3667">
        <v>0.86</v>
      </c>
      <c r="I3667">
        <v>0.87</v>
      </c>
      <c r="J3667">
        <v>0.88</v>
      </c>
      <c r="K3667">
        <v>0.91</v>
      </c>
      <c r="L3667">
        <v>0.91</v>
      </c>
      <c r="M3667">
        <v>0.9</v>
      </c>
      <c r="N3667">
        <v>0.91</v>
      </c>
      <c r="O3667">
        <v>0.94</v>
      </c>
      <c r="P3667">
        <v>0.94</v>
      </c>
      <c r="Q3667">
        <v>0.93</v>
      </c>
      <c r="R3667">
        <v>0.94</v>
      </c>
      <c r="S3667">
        <v>0.95</v>
      </c>
      <c r="T3667">
        <v>0.95</v>
      </c>
      <c r="U3667">
        <v>0.95</v>
      </c>
      <c r="V3667">
        <v>0.95</v>
      </c>
      <c r="W3667">
        <v>0.96</v>
      </c>
      <c r="X3667">
        <v>0.96</v>
      </c>
      <c r="Y3667">
        <v>0.97</v>
      </c>
      <c r="Z3667">
        <v>0.97</v>
      </c>
      <c r="AA3667">
        <v>0.97</v>
      </c>
      <c r="AB3667">
        <v>0.98</v>
      </c>
      <c r="AC3667">
        <v>0.98</v>
      </c>
      <c r="AD3667">
        <v>0.98</v>
      </c>
      <c r="AE3667">
        <v>0.97</v>
      </c>
      <c r="AF3667">
        <v>0.97</v>
      </c>
      <c r="AG3667">
        <v>0.97</v>
      </c>
      <c r="AH3667">
        <v>1.02</v>
      </c>
      <c r="AI3667">
        <v>1.05</v>
      </c>
      <c r="AJ3667">
        <v>1.04</v>
      </c>
      <c r="AK3667">
        <v>1.04</v>
      </c>
    </row>
    <row r="3668" spans="1:37" x14ac:dyDescent="0.3">
      <c r="A3668" s="24" t="str">
        <f t="shared" si="89"/>
        <v>SDGbaseTRAv2_UrbAS_BAUv5PVAXabake</v>
      </c>
      <c r="B3668" s="58" t="s">
        <v>221</v>
      </c>
      <c r="C3668" s="59" t="s">
        <v>290</v>
      </c>
      <c r="D3668" s="5" t="s">
        <v>212</v>
      </c>
      <c r="E3668" t="s">
        <v>32</v>
      </c>
      <c r="F3668">
        <v>1</v>
      </c>
      <c r="G3668">
        <v>1.01</v>
      </c>
      <c r="H3668">
        <v>1.01</v>
      </c>
      <c r="I3668">
        <v>1.01</v>
      </c>
      <c r="J3668">
        <v>1.01</v>
      </c>
      <c r="K3668">
        <v>1.01</v>
      </c>
      <c r="L3668">
        <v>1.01</v>
      </c>
      <c r="M3668">
        <v>1.01</v>
      </c>
      <c r="N3668">
        <v>1.01</v>
      </c>
      <c r="O3668">
        <v>1.01</v>
      </c>
      <c r="P3668">
        <v>1.01</v>
      </c>
      <c r="Q3668">
        <v>1.01</v>
      </c>
      <c r="R3668">
        <v>1.01</v>
      </c>
      <c r="S3668">
        <v>1.01</v>
      </c>
      <c r="T3668">
        <v>1.01</v>
      </c>
      <c r="U3668">
        <v>1.02</v>
      </c>
      <c r="V3668">
        <v>1.02</v>
      </c>
      <c r="W3668">
        <v>1.02</v>
      </c>
      <c r="X3668">
        <v>1.02</v>
      </c>
      <c r="Y3668">
        <v>1.02</v>
      </c>
      <c r="Z3668">
        <v>1.02</v>
      </c>
      <c r="AA3668">
        <v>1.02</v>
      </c>
      <c r="AB3668">
        <v>1.02</v>
      </c>
      <c r="AC3668">
        <v>1.01</v>
      </c>
      <c r="AD3668">
        <v>1.02</v>
      </c>
      <c r="AE3668">
        <v>1.02</v>
      </c>
      <c r="AF3668">
        <v>1.02</v>
      </c>
      <c r="AG3668">
        <v>1.02</v>
      </c>
      <c r="AH3668">
        <v>1</v>
      </c>
      <c r="AI3668">
        <v>0.98</v>
      </c>
      <c r="AJ3668">
        <v>0.97</v>
      </c>
      <c r="AK3668">
        <v>0.97</v>
      </c>
    </row>
    <row r="3669" spans="1:37" x14ac:dyDescent="0.3">
      <c r="A3669" s="24" t="str">
        <f t="shared" si="89"/>
        <v>SDGbaseTRAv2_UrbAS_BAUv5PVAXasuga</v>
      </c>
      <c r="B3669" s="58" t="s">
        <v>221</v>
      </c>
      <c r="C3669" s="59" t="s">
        <v>290</v>
      </c>
      <c r="D3669" s="5" t="s">
        <v>212</v>
      </c>
      <c r="E3669" t="s">
        <v>33</v>
      </c>
      <c r="F3669">
        <v>1</v>
      </c>
      <c r="G3669">
        <v>1.01</v>
      </c>
      <c r="H3669">
        <v>1</v>
      </c>
      <c r="I3669">
        <v>1</v>
      </c>
      <c r="J3669">
        <v>1</v>
      </c>
      <c r="K3669">
        <v>1</v>
      </c>
      <c r="L3669">
        <v>0.99</v>
      </c>
      <c r="M3669">
        <v>0.99</v>
      </c>
      <c r="N3669">
        <v>0.99</v>
      </c>
      <c r="O3669">
        <v>0.99</v>
      </c>
      <c r="P3669">
        <v>0.99</v>
      </c>
      <c r="Q3669">
        <v>0.98</v>
      </c>
      <c r="R3669">
        <v>0.98</v>
      </c>
      <c r="S3669">
        <v>0.98</v>
      </c>
      <c r="T3669">
        <v>0.99</v>
      </c>
      <c r="U3669">
        <v>0.99</v>
      </c>
      <c r="V3669">
        <v>0.99</v>
      </c>
      <c r="W3669">
        <v>0.99</v>
      </c>
      <c r="X3669">
        <v>0.99</v>
      </c>
      <c r="Y3669">
        <v>0.99</v>
      </c>
      <c r="Z3669">
        <v>0.99</v>
      </c>
      <c r="AA3669">
        <v>0.99</v>
      </c>
      <c r="AB3669">
        <v>0.99</v>
      </c>
      <c r="AC3669">
        <v>0.98</v>
      </c>
      <c r="AD3669">
        <v>0.98</v>
      </c>
      <c r="AE3669">
        <v>0.98</v>
      </c>
      <c r="AF3669">
        <v>0.99</v>
      </c>
      <c r="AG3669">
        <v>0.99</v>
      </c>
      <c r="AH3669">
        <v>0.98</v>
      </c>
      <c r="AI3669">
        <v>0.97</v>
      </c>
      <c r="AJ3669">
        <v>0.96</v>
      </c>
      <c r="AK3669">
        <v>0.96</v>
      </c>
    </row>
    <row r="3670" spans="1:37" x14ac:dyDescent="0.3">
      <c r="A3670" s="24" t="str">
        <f t="shared" si="89"/>
        <v>SDGbaseTRAv2_UrbAS_BAUv5PVAXaconf</v>
      </c>
      <c r="B3670" s="58" t="s">
        <v>221</v>
      </c>
      <c r="C3670" s="59" t="s">
        <v>290</v>
      </c>
      <c r="D3670" s="5" t="s">
        <v>212</v>
      </c>
      <c r="E3670" t="s">
        <v>34</v>
      </c>
      <c r="F3670">
        <v>1</v>
      </c>
      <c r="G3670">
        <v>1</v>
      </c>
      <c r="H3670">
        <v>1.01</v>
      </c>
      <c r="I3670">
        <v>1</v>
      </c>
      <c r="J3670">
        <v>1</v>
      </c>
      <c r="K3670">
        <v>1</v>
      </c>
      <c r="L3670">
        <v>1.01</v>
      </c>
      <c r="M3670">
        <v>1.01</v>
      </c>
      <c r="N3670">
        <v>1.01</v>
      </c>
      <c r="O3670">
        <v>1.02</v>
      </c>
      <c r="P3670">
        <v>1.02</v>
      </c>
      <c r="Q3670">
        <v>1.02</v>
      </c>
      <c r="R3670">
        <v>1.03</v>
      </c>
      <c r="S3670">
        <v>1.04</v>
      </c>
      <c r="T3670">
        <v>1.04</v>
      </c>
      <c r="U3670">
        <v>1.05</v>
      </c>
      <c r="V3670">
        <v>1.05</v>
      </c>
      <c r="W3670">
        <v>1.05</v>
      </c>
      <c r="X3670">
        <v>1.05</v>
      </c>
      <c r="Y3670">
        <v>1.05</v>
      </c>
      <c r="Z3670">
        <v>1.05</v>
      </c>
      <c r="AA3670">
        <v>1.05</v>
      </c>
      <c r="AB3670">
        <v>1.05</v>
      </c>
      <c r="AC3670">
        <v>1.05</v>
      </c>
      <c r="AD3670">
        <v>1.05</v>
      </c>
      <c r="AE3670">
        <v>1.05</v>
      </c>
      <c r="AF3670">
        <v>1.05</v>
      </c>
      <c r="AG3670">
        <v>1.05</v>
      </c>
      <c r="AH3670">
        <v>1.03</v>
      </c>
      <c r="AI3670">
        <v>1.02</v>
      </c>
      <c r="AJ3670">
        <v>1</v>
      </c>
      <c r="AK3670">
        <v>0.99</v>
      </c>
    </row>
    <row r="3671" spans="1:37" x14ac:dyDescent="0.3">
      <c r="A3671" s="24" t="str">
        <f t="shared" si="89"/>
        <v>SDGbaseTRAv2_UrbAS_BAUv5PVAXapast</v>
      </c>
      <c r="B3671" s="58" t="s">
        <v>221</v>
      </c>
      <c r="C3671" s="59" t="s">
        <v>290</v>
      </c>
      <c r="D3671" s="5" t="s">
        <v>212</v>
      </c>
      <c r="E3671" t="s">
        <v>35</v>
      </c>
      <c r="F3671">
        <v>1</v>
      </c>
      <c r="G3671">
        <v>0.93</v>
      </c>
      <c r="H3671">
        <v>0.94</v>
      </c>
      <c r="I3671">
        <v>0.92</v>
      </c>
      <c r="J3671">
        <v>0.92</v>
      </c>
      <c r="K3671">
        <v>0.93</v>
      </c>
      <c r="L3671">
        <v>0.93</v>
      </c>
      <c r="M3671">
        <v>0.93</v>
      </c>
      <c r="N3671">
        <v>0.93</v>
      </c>
      <c r="O3671">
        <v>0.98</v>
      </c>
      <c r="P3671">
        <v>0.97</v>
      </c>
      <c r="Q3671">
        <v>0.96</v>
      </c>
      <c r="R3671">
        <v>0.95</v>
      </c>
      <c r="S3671">
        <v>0.96</v>
      </c>
      <c r="T3671">
        <v>0.96</v>
      </c>
      <c r="U3671">
        <v>0.96</v>
      </c>
      <c r="V3671">
        <v>0.95</v>
      </c>
      <c r="W3671">
        <v>0.96</v>
      </c>
      <c r="X3671">
        <v>0.96</v>
      </c>
      <c r="Y3671">
        <v>0.96</v>
      </c>
      <c r="Z3671">
        <v>0.95</v>
      </c>
      <c r="AA3671">
        <v>0.94</v>
      </c>
      <c r="AB3671">
        <v>0.96</v>
      </c>
      <c r="AC3671">
        <v>0.96</v>
      </c>
      <c r="AD3671">
        <v>0.95</v>
      </c>
      <c r="AE3671">
        <v>0.95</v>
      </c>
      <c r="AF3671">
        <v>0.95</v>
      </c>
      <c r="AG3671">
        <v>0.95</v>
      </c>
      <c r="AH3671">
        <v>0.96</v>
      </c>
      <c r="AI3671">
        <v>0.96</v>
      </c>
      <c r="AJ3671">
        <v>0.96</v>
      </c>
      <c r="AK3671">
        <v>0.96</v>
      </c>
    </row>
    <row r="3672" spans="1:37" x14ac:dyDescent="0.3">
      <c r="A3672" s="24" t="str">
        <f t="shared" si="89"/>
        <v>SDGbaseTRAv2_UrbAS_BAUv5PVAXaofoo</v>
      </c>
      <c r="B3672" s="58" t="s">
        <v>221</v>
      </c>
      <c r="C3672" s="59" t="s">
        <v>290</v>
      </c>
      <c r="D3672" s="5" t="s">
        <v>212</v>
      </c>
      <c r="E3672" t="s">
        <v>36</v>
      </c>
      <c r="F3672">
        <v>1</v>
      </c>
      <c r="G3672">
        <v>0.96</v>
      </c>
      <c r="H3672">
        <v>0.96</v>
      </c>
      <c r="I3672">
        <v>0.96</v>
      </c>
      <c r="J3672">
        <v>0.96</v>
      </c>
      <c r="K3672">
        <v>0.97</v>
      </c>
      <c r="L3672">
        <v>0.97</v>
      </c>
      <c r="M3672">
        <v>0.97</v>
      </c>
      <c r="N3672">
        <v>0.97</v>
      </c>
      <c r="O3672">
        <v>0.99</v>
      </c>
      <c r="P3672">
        <v>0.99</v>
      </c>
      <c r="Q3672">
        <v>0.98</v>
      </c>
      <c r="R3672">
        <v>0.98</v>
      </c>
      <c r="S3672">
        <v>0.98</v>
      </c>
      <c r="T3672">
        <v>0.98</v>
      </c>
      <c r="U3672">
        <v>0.98</v>
      </c>
      <c r="V3672">
        <v>0.98</v>
      </c>
      <c r="W3672">
        <v>0.98</v>
      </c>
      <c r="X3672">
        <v>0.99</v>
      </c>
      <c r="Y3672">
        <v>0.99</v>
      </c>
      <c r="Z3672">
        <v>0.98</v>
      </c>
      <c r="AA3672">
        <v>0.98</v>
      </c>
      <c r="AB3672">
        <v>0.99</v>
      </c>
      <c r="AC3672">
        <v>0.99</v>
      </c>
      <c r="AD3672">
        <v>0.99</v>
      </c>
      <c r="AE3672">
        <v>0.98</v>
      </c>
      <c r="AF3672">
        <v>0.99</v>
      </c>
      <c r="AG3672">
        <v>0.98</v>
      </c>
      <c r="AH3672">
        <v>0.98</v>
      </c>
      <c r="AI3672">
        <v>0.98</v>
      </c>
      <c r="AJ3672">
        <v>0.97</v>
      </c>
      <c r="AK3672">
        <v>0.97</v>
      </c>
    </row>
    <row r="3673" spans="1:37" x14ac:dyDescent="0.3">
      <c r="A3673" s="24" t="str">
        <f t="shared" si="89"/>
        <v>SDGbaseTRAv2_UrbAS_BAUv5PVAXabevt</v>
      </c>
      <c r="B3673" s="58" t="s">
        <v>221</v>
      </c>
      <c r="C3673" s="59" t="s">
        <v>290</v>
      </c>
      <c r="D3673" s="5" t="s">
        <v>212</v>
      </c>
      <c r="E3673" t="s">
        <v>37</v>
      </c>
      <c r="F3673">
        <v>1</v>
      </c>
      <c r="G3673">
        <v>1</v>
      </c>
      <c r="H3673">
        <v>1.01</v>
      </c>
      <c r="I3673">
        <v>1</v>
      </c>
      <c r="J3673">
        <v>1</v>
      </c>
      <c r="K3673">
        <v>1</v>
      </c>
      <c r="L3673">
        <v>1</v>
      </c>
      <c r="M3673">
        <v>1.01</v>
      </c>
      <c r="N3673">
        <v>1.01</v>
      </c>
      <c r="O3673">
        <v>1.04</v>
      </c>
      <c r="P3673">
        <v>1.04</v>
      </c>
      <c r="Q3673">
        <v>1.02</v>
      </c>
      <c r="R3673">
        <v>1.02</v>
      </c>
      <c r="S3673">
        <v>1.02</v>
      </c>
      <c r="T3673">
        <v>1.02</v>
      </c>
      <c r="U3673">
        <v>1.02</v>
      </c>
      <c r="V3673">
        <v>1.02</v>
      </c>
      <c r="W3673">
        <v>1.02</v>
      </c>
      <c r="X3673">
        <v>1.02</v>
      </c>
      <c r="Y3673">
        <v>1.02</v>
      </c>
      <c r="Z3673">
        <v>1.01</v>
      </c>
      <c r="AA3673">
        <v>1.01</v>
      </c>
      <c r="AB3673">
        <v>1.02</v>
      </c>
      <c r="AC3673">
        <v>1.02</v>
      </c>
      <c r="AD3673">
        <v>1.02</v>
      </c>
      <c r="AE3673">
        <v>1.02</v>
      </c>
      <c r="AF3673">
        <v>1.02</v>
      </c>
      <c r="AG3673">
        <v>1.01</v>
      </c>
      <c r="AH3673">
        <v>1.01</v>
      </c>
      <c r="AI3673">
        <v>1</v>
      </c>
      <c r="AJ3673">
        <v>0.99</v>
      </c>
      <c r="AK3673">
        <v>0.98</v>
      </c>
    </row>
    <row r="3674" spans="1:37" x14ac:dyDescent="0.3">
      <c r="A3674" s="24" t="str">
        <f t="shared" si="89"/>
        <v>SDGbaseTRAv2_UrbAS_BAUv5PVAXatext</v>
      </c>
      <c r="B3674" s="58" t="s">
        <v>221</v>
      </c>
      <c r="C3674" s="59" t="s">
        <v>290</v>
      </c>
      <c r="D3674" s="5" t="s">
        <v>212</v>
      </c>
      <c r="E3674" t="s">
        <v>38</v>
      </c>
      <c r="F3674">
        <v>1</v>
      </c>
      <c r="G3674">
        <v>1.1000000000000001</v>
      </c>
      <c r="H3674">
        <v>1.0900000000000001</v>
      </c>
      <c r="I3674">
        <v>1.08</v>
      </c>
      <c r="J3674">
        <v>1.08</v>
      </c>
      <c r="K3674">
        <v>1.08</v>
      </c>
      <c r="L3674">
        <v>1.0900000000000001</v>
      </c>
      <c r="M3674">
        <v>1.1000000000000001</v>
      </c>
      <c r="N3674">
        <v>1.1000000000000001</v>
      </c>
      <c r="O3674">
        <v>1.1000000000000001</v>
      </c>
      <c r="P3674">
        <v>1.1000000000000001</v>
      </c>
      <c r="Q3674">
        <v>1.1000000000000001</v>
      </c>
      <c r="R3674">
        <v>1.1000000000000001</v>
      </c>
      <c r="S3674">
        <v>1.1100000000000001</v>
      </c>
      <c r="T3674">
        <v>1.1100000000000001</v>
      </c>
      <c r="U3674">
        <v>1.1200000000000001</v>
      </c>
      <c r="V3674">
        <v>1.1200000000000001</v>
      </c>
      <c r="W3674">
        <v>1.1200000000000001</v>
      </c>
      <c r="X3674">
        <v>1.1299999999999999</v>
      </c>
      <c r="Y3674">
        <v>1.1200000000000001</v>
      </c>
      <c r="Z3674">
        <v>1.1200000000000001</v>
      </c>
      <c r="AA3674">
        <v>1.1200000000000001</v>
      </c>
      <c r="AB3674">
        <v>1.1200000000000001</v>
      </c>
      <c r="AC3674">
        <v>1.1100000000000001</v>
      </c>
      <c r="AD3674">
        <v>1.1100000000000001</v>
      </c>
      <c r="AE3674">
        <v>1.1100000000000001</v>
      </c>
      <c r="AF3674">
        <v>1.1100000000000001</v>
      </c>
      <c r="AG3674">
        <v>1.1100000000000001</v>
      </c>
      <c r="AH3674">
        <v>1.08</v>
      </c>
      <c r="AI3674">
        <v>1.06</v>
      </c>
      <c r="AJ3674">
        <v>1.04</v>
      </c>
      <c r="AK3674">
        <v>1.03</v>
      </c>
    </row>
    <row r="3675" spans="1:37" x14ac:dyDescent="0.3">
      <c r="A3675" s="24" t="str">
        <f t="shared" si="89"/>
        <v>SDGbaseTRAv2_UrbAS_BAUv5PVAXaclth</v>
      </c>
      <c r="B3675" s="58" t="s">
        <v>221</v>
      </c>
      <c r="C3675" s="59" t="s">
        <v>290</v>
      </c>
      <c r="D3675" s="5" t="s">
        <v>212</v>
      </c>
      <c r="E3675" t="s">
        <v>39</v>
      </c>
      <c r="F3675">
        <v>1</v>
      </c>
      <c r="G3675">
        <v>1.1000000000000001</v>
      </c>
      <c r="H3675">
        <v>1.1000000000000001</v>
      </c>
      <c r="I3675">
        <v>1.1000000000000001</v>
      </c>
      <c r="J3675">
        <v>1.1000000000000001</v>
      </c>
      <c r="K3675">
        <v>1.1000000000000001</v>
      </c>
      <c r="L3675">
        <v>1.1100000000000001</v>
      </c>
      <c r="M3675">
        <v>1.1200000000000001</v>
      </c>
      <c r="N3675">
        <v>1.1200000000000001</v>
      </c>
      <c r="O3675">
        <v>1.1200000000000001</v>
      </c>
      <c r="P3675">
        <v>1.1200000000000001</v>
      </c>
      <c r="Q3675">
        <v>1.1200000000000001</v>
      </c>
      <c r="R3675">
        <v>1.1299999999999999</v>
      </c>
      <c r="S3675">
        <v>1.1299999999999999</v>
      </c>
      <c r="T3675">
        <v>1.1399999999999999</v>
      </c>
      <c r="U3675">
        <v>1.1399999999999999</v>
      </c>
      <c r="V3675">
        <v>1.1499999999999999</v>
      </c>
      <c r="W3675">
        <v>1.1499999999999999</v>
      </c>
      <c r="X3675">
        <v>1.1499999999999999</v>
      </c>
      <c r="Y3675">
        <v>1.1499999999999999</v>
      </c>
      <c r="Z3675">
        <v>1.1499999999999999</v>
      </c>
      <c r="AA3675">
        <v>1.1499999999999999</v>
      </c>
      <c r="AB3675">
        <v>1.1399999999999999</v>
      </c>
      <c r="AC3675">
        <v>1.1399999999999999</v>
      </c>
      <c r="AD3675">
        <v>1.1399999999999999</v>
      </c>
      <c r="AE3675">
        <v>1.1399999999999999</v>
      </c>
      <c r="AF3675">
        <v>1.1399999999999999</v>
      </c>
      <c r="AG3675">
        <v>1.1399999999999999</v>
      </c>
      <c r="AH3675">
        <v>1.1000000000000001</v>
      </c>
      <c r="AI3675">
        <v>1.07</v>
      </c>
      <c r="AJ3675">
        <v>1.06</v>
      </c>
      <c r="AK3675">
        <v>1.04</v>
      </c>
    </row>
    <row r="3676" spans="1:37" x14ac:dyDescent="0.3">
      <c r="A3676" s="24" t="str">
        <f t="shared" si="89"/>
        <v>SDGbaseTRAv2_UrbAS_BAUv5PVAXaleat</v>
      </c>
      <c r="B3676" s="58" t="s">
        <v>221</v>
      </c>
      <c r="C3676" s="59" t="s">
        <v>290</v>
      </c>
      <c r="D3676" s="5" t="s">
        <v>212</v>
      </c>
      <c r="E3676" t="s">
        <v>40</v>
      </c>
      <c r="F3676">
        <v>1</v>
      </c>
      <c r="G3676">
        <v>1.0900000000000001</v>
      </c>
      <c r="H3676">
        <v>1.05</v>
      </c>
      <c r="I3676">
        <v>1.01</v>
      </c>
      <c r="J3676">
        <v>0.99</v>
      </c>
      <c r="K3676">
        <v>0.99</v>
      </c>
      <c r="L3676">
        <v>1</v>
      </c>
      <c r="M3676">
        <v>1.01</v>
      </c>
      <c r="N3676">
        <v>1.02</v>
      </c>
      <c r="O3676">
        <v>1.1100000000000001</v>
      </c>
      <c r="P3676">
        <v>1.1100000000000001</v>
      </c>
      <c r="Q3676">
        <v>1.0900000000000001</v>
      </c>
      <c r="R3676">
        <v>1.06</v>
      </c>
      <c r="S3676">
        <v>1.04</v>
      </c>
      <c r="T3676">
        <v>1.03</v>
      </c>
      <c r="U3676">
        <v>1.03</v>
      </c>
      <c r="V3676">
        <v>1.02</v>
      </c>
      <c r="W3676">
        <v>1.02</v>
      </c>
      <c r="X3676">
        <v>1.03</v>
      </c>
      <c r="Y3676">
        <v>1.02</v>
      </c>
      <c r="Z3676">
        <v>1.01</v>
      </c>
      <c r="AA3676">
        <v>1.01</v>
      </c>
      <c r="AB3676">
        <v>1.02</v>
      </c>
      <c r="AC3676">
        <v>1.03</v>
      </c>
      <c r="AD3676">
        <v>1.03</v>
      </c>
      <c r="AE3676">
        <v>1.03</v>
      </c>
      <c r="AF3676">
        <v>1.02</v>
      </c>
      <c r="AG3676">
        <v>1.02</v>
      </c>
      <c r="AH3676">
        <v>0.99</v>
      </c>
      <c r="AI3676">
        <v>0.95</v>
      </c>
      <c r="AJ3676">
        <v>0.93</v>
      </c>
      <c r="AK3676">
        <v>0.91</v>
      </c>
    </row>
    <row r="3677" spans="1:37" x14ac:dyDescent="0.3">
      <c r="A3677" s="24" t="str">
        <f t="shared" si="89"/>
        <v>SDGbaseTRAv2_UrbAS_BAUv5PVAXafoot</v>
      </c>
      <c r="B3677" s="58" t="s">
        <v>221</v>
      </c>
      <c r="C3677" s="59" t="s">
        <v>290</v>
      </c>
      <c r="D3677" s="5" t="s">
        <v>212</v>
      </c>
      <c r="E3677" t="s">
        <v>41</v>
      </c>
      <c r="F3677">
        <v>1</v>
      </c>
      <c r="G3677">
        <v>1.0900000000000001</v>
      </c>
      <c r="H3677">
        <v>1.0900000000000001</v>
      </c>
      <c r="I3677">
        <v>1.0900000000000001</v>
      </c>
      <c r="J3677">
        <v>1.0900000000000001</v>
      </c>
      <c r="K3677">
        <v>1.0900000000000001</v>
      </c>
      <c r="L3677">
        <v>1.0900000000000001</v>
      </c>
      <c r="M3677">
        <v>1.1000000000000001</v>
      </c>
      <c r="N3677">
        <v>1.1000000000000001</v>
      </c>
      <c r="O3677">
        <v>1.1000000000000001</v>
      </c>
      <c r="P3677">
        <v>1.1000000000000001</v>
      </c>
      <c r="Q3677">
        <v>1.1000000000000001</v>
      </c>
      <c r="R3677">
        <v>1.1100000000000001</v>
      </c>
      <c r="S3677">
        <v>1.1100000000000001</v>
      </c>
      <c r="T3677">
        <v>1.1100000000000001</v>
      </c>
      <c r="U3677">
        <v>1.1200000000000001</v>
      </c>
      <c r="V3677">
        <v>1.1200000000000001</v>
      </c>
      <c r="W3677">
        <v>1.1200000000000001</v>
      </c>
      <c r="X3677">
        <v>1.1299999999999999</v>
      </c>
      <c r="Y3677">
        <v>1.1299999999999999</v>
      </c>
      <c r="Z3677">
        <v>1.1200000000000001</v>
      </c>
      <c r="AA3677">
        <v>1.1200000000000001</v>
      </c>
      <c r="AB3677">
        <v>1.1200000000000001</v>
      </c>
      <c r="AC3677">
        <v>1.1200000000000001</v>
      </c>
      <c r="AD3677">
        <v>1.1200000000000001</v>
      </c>
      <c r="AE3677">
        <v>1.1200000000000001</v>
      </c>
      <c r="AF3677">
        <v>1.1200000000000001</v>
      </c>
      <c r="AG3677">
        <v>1.1200000000000001</v>
      </c>
      <c r="AH3677">
        <v>1.0900000000000001</v>
      </c>
      <c r="AI3677">
        <v>1.06</v>
      </c>
      <c r="AJ3677">
        <v>1.05</v>
      </c>
      <c r="AK3677">
        <v>1.03</v>
      </c>
    </row>
    <row r="3678" spans="1:37" x14ac:dyDescent="0.3">
      <c r="A3678" s="24" t="str">
        <f t="shared" si="89"/>
        <v>SDGbaseTRAv2_UrbAS_BAUv5PVAXawood</v>
      </c>
      <c r="B3678" s="58" t="s">
        <v>221</v>
      </c>
      <c r="C3678" s="59" t="s">
        <v>290</v>
      </c>
      <c r="D3678" s="5" t="s">
        <v>212</v>
      </c>
      <c r="E3678" t="s">
        <v>42</v>
      </c>
      <c r="F3678">
        <v>1</v>
      </c>
      <c r="G3678">
        <v>1.02</v>
      </c>
      <c r="H3678">
        <v>1.01</v>
      </c>
      <c r="I3678">
        <v>1.01</v>
      </c>
      <c r="J3678">
        <v>1.01</v>
      </c>
      <c r="K3678">
        <v>1.01</v>
      </c>
      <c r="L3678">
        <v>1.01</v>
      </c>
      <c r="M3678">
        <v>1.02</v>
      </c>
      <c r="N3678">
        <v>1.02</v>
      </c>
      <c r="O3678">
        <v>1.02</v>
      </c>
      <c r="P3678">
        <v>1.02</v>
      </c>
      <c r="Q3678">
        <v>1.02</v>
      </c>
      <c r="R3678">
        <v>1.02</v>
      </c>
      <c r="S3678">
        <v>1.03</v>
      </c>
      <c r="T3678">
        <v>1.03</v>
      </c>
      <c r="U3678">
        <v>1.03</v>
      </c>
      <c r="V3678">
        <v>1.04</v>
      </c>
      <c r="W3678">
        <v>1.04</v>
      </c>
      <c r="X3678">
        <v>1.04</v>
      </c>
      <c r="Y3678">
        <v>1.04</v>
      </c>
      <c r="Z3678">
        <v>1.04</v>
      </c>
      <c r="AA3678">
        <v>1.04</v>
      </c>
      <c r="AB3678">
        <v>1.04</v>
      </c>
      <c r="AC3678">
        <v>1.03</v>
      </c>
      <c r="AD3678">
        <v>1.03</v>
      </c>
      <c r="AE3678">
        <v>1.03</v>
      </c>
      <c r="AF3678">
        <v>1.04</v>
      </c>
      <c r="AG3678">
        <v>1.04</v>
      </c>
      <c r="AH3678">
        <v>1.03</v>
      </c>
      <c r="AI3678">
        <v>1.02</v>
      </c>
      <c r="AJ3678">
        <v>1.01</v>
      </c>
      <c r="AK3678">
        <v>1.01</v>
      </c>
    </row>
    <row r="3679" spans="1:37" x14ac:dyDescent="0.3">
      <c r="A3679" s="24" t="str">
        <f t="shared" si="89"/>
        <v>SDGbaseTRAv2_UrbAS_BAUv5PVAXapapr</v>
      </c>
      <c r="B3679" s="58" t="s">
        <v>221</v>
      </c>
      <c r="C3679" s="59" t="s">
        <v>290</v>
      </c>
      <c r="D3679" s="5" t="s">
        <v>212</v>
      </c>
      <c r="E3679" t="s">
        <v>43</v>
      </c>
      <c r="F3679">
        <v>1</v>
      </c>
      <c r="G3679">
        <v>1.04</v>
      </c>
      <c r="H3679">
        <v>1.04</v>
      </c>
      <c r="I3679">
        <v>1.04</v>
      </c>
      <c r="J3679">
        <v>1.03</v>
      </c>
      <c r="K3679">
        <v>1.03</v>
      </c>
      <c r="L3679">
        <v>1.03</v>
      </c>
      <c r="M3679">
        <v>1.03</v>
      </c>
      <c r="N3679">
        <v>1.03</v>
      </c>
      <c r="O3679">
        <v>1.03</v>
      </c>
      <c r="P3679">
        <v>1.04</v>
      </c>
      <c r="Q3679">
        <v>1.03</v>
      </c>
      <c r="R3679">
        <v>1.05</v>
      </c>
      <c r="S3679">
        <v>1.05</v>
      </c>
      <c r="T3679">
        <v>1.05</v>
      </c>
      <c r="U3679">
        <v>1.05</v>
      </c>
      <c r="V3679">
        <v>1.05</v>
      </c>
      <c r="W3679">
        <v>1.06</v>
      </c>
      <c r="X3679">
        <v>1.06</v>
      </c>
      <c r="Y3679">
        <v>1.06</v>
      </c>
      <c r="Z3679">
        <v>1.06</v>
      </c>
      <c r="AA3679">
        <v>1.06</v>
      </c>
      <c r="AB3679">
        <v>1.05</v>
      </c>
      <c r="AC3679">
        <v>1.05</v>
      </c>
      <c r="AD3679">
        <v>1.05</v>
      </c>
      <c r="AE3679">
        <v>1.05</v>
      </c>
      <c r="AF3679">
        <v>1.05</v>
      </c>
      <c r="AG3679">
        <v>1.05</v>
      </c>
      <c r="AH3679">
        <v>1.03</v>
      </c>
      <c r="AI3679">
        <v>1.02</v>
      </c>
      <c r="AJ3679">
        <v>1.01</v>
      </c>
      <c r="AK3679">
        <v>1</v>
      </c>
    </row>
    <row r="3680" spans="1:37" x14ac:dyDescent="0.3">
      <c r="A3680" s="24" t="str">
        <f t="shared" si="89"/>
        <v>SDGbaseTRAv2_UrbAS_BAUv5PVAXaprnt</v>
      </c>
      <c r="B3680" s="58" t="s">
        <v>221</v>
      </c>
      <c r="C3680" s="59" t="s">
        <v>290</v>
      </c>
      <c r="D3680" s="5" t="s">
        <v>212</v>
      </c>
      <c r="E3680" t="s">
        <v>44</v>
      </c>
      <c r="F3680">
        <v>1</v>
      </c>
      <c r="G3680">
        <v>1.1000000000000001</v>
      </c>
      <c r="H3680">
        <v>1.1000000000000001</v>
      </c>
      <c r="I3680">
        <v>1.1000000000000001</v>
      </c>
      <c r="J3680">
        <v>1.1000000000000001</v>
      </c>
      <c r="K3680">
        <v>1.1000000000000001</v>
      </c>
      <c r="L3680">
        <v>1.1100000000000001</v>
      </c>
      <c r="M3680">
        <v>1.1100000000000001</v>
      </c>
      <c r="N3680">
        <v>1.1200000000000001</v>
      </c>
      <c r="O3680">
        <v>1.1100000000000001</v>
      </c>
      <c r="P3680">
        <v>1.1200000000000001</v>
      </c>
      <c r="Q3680">
        <v>1.1200000000000001</v>
      </c>
      <c r="R3680">
        <v>1.1200000000000001</v>
      </c>
      <c r="S3680">
        <v>1.1299999999999999</v>
      </c>
      <c r="T3680">
        <v>1.1299999999999999</v>
      </c>
      <c r="U3680">
        <v>1.1399999999999999</v>
      </c>
      <c r="V3680">
        <v>1.1399999999999999</v>
      </c>
      <c r="W3680">
        <v>1.1499999999999999</v>
      </c>
      <c r="X3680">
        <v>1.1499999999999999</v>
      </c>
      <c r="Y3680">
        <v>1.1499999999999999</v>
      </c>
      <c r="Z3680">
        <v>1.1399999999999999</v>
      </c>
      <c r="AA3680">
        <v>1.1399999999999999</v>
      </c>
      <c r="AB3680">
        <v>1.1399999999999999</v>
      </c>
      <c r="AC3680">
        <v>1.1299999999999999</v>
      </c>
      <c r="AD3680">
        <v>1.1299999999999999</v>
      </c>
      <c r="AE3680">
        <v>1.1299999999999999</v>
      </c>
      <c r="AF3680">
        <v>1.1299999999999999</v>
      </c>
      <c r="AG3680">
        <v>1.1299999999999999</v>
      </c>
      <c r="AH3680">
        <v>1.1000000000000001</v>
      </c>
      <c r="AI3680">
        <v>1.07</v>
      </c>
      <c r="AJ3680">
        <v>1.05</v>
      </c>
      <c r="AK3680">
        <v>1.03</v>
      </c>
    </row>
    <row r="3681" spans="1:37" x14ac:dyDescent="0.3">
      <c r="A3681" s="24" t="str">
        <f t="shared" si="89"/>
        <v>SDGbaseTRAv2_UrbAS_BAUv5PVAXapetr</v>
      </c>
      <c r="B3681" s="58" t="s">
        <v>221</v>
      </c>
      <c r="C3681" s="59" t="s">
        <v>290</v>
      </c>
      <c r="D3681" s="5" t="s">
        <v>212</v>
      </c>
      <c r="E3681" t="s">
        <v>45</v>
      </c>
      <c r="F3681">
        <v>1</v>
      </c>
      <c r="G3681">
        <v>1.1599999999999999</v>
      </c>
      <c r="H3681">
        <v>0.84</v>
      </c>
      <c r="I3681">
        <v>0.65</v>
      </c>
      <c r="J3681">
        <v>0.61</v>
      </c>
      <c r="K3681">
        <v>0.57999999999999996</v>
      </c>
      <c r="L3681">
        <v>0.56999999999999995</v>
      </c>
      <c r="M3681">
        <v>0.59</v>
      </c>
      <c r="N3681">
        <v>0.6</v>
      </c>
      <c r="O3681">
        <v>1.1499999999999999</v>
      </c>
      <c r="P3681">
        <v>1.53</v>
      </c>
      <c r="Q3681">
        <v>1.47</v>
      </c>
      <c r="R3681">
        <v>1.43</v>
      </c>
      <c r="S3681">
        <v>1.42</v>
      </c>
      <c r="T3681">
        <v>1.41</v>
      </c>
      <c r="U3681">
        <v>1.41</v>
      </c>
      <c r="V3681">
        <v>1.4</v>
      </c>
      <c r="W3681">
        <v>1.4</v>
      </c>
      <c r="X3681">
        <v>1.43</v>
      </c>
      <c r="Y3681">
        <v>1.42</v>
      </c>
      <c r="Z3681">
        <v>1.4</v>
      </c>
      <c r="AA3681">
        <v>1.4</v>
      </c>
      <c r="AB3681">
        <v>1.47</v>
      </c>
      <c r="AC3681">
        <v>1.48</v>
      </c>
      <c r="AD3681">
        <v>1.46</v>
      </c>
      <c r="AE3681">
        <v>1.42</v>
      </c>
      <c r="AF3681">
        <v>1.39</v>
      </c>
      <c r="AG3681">
        <v>1.27</v>
      </c>
      <c r="AH3681">
        <v>1.17</v>
      </c>
      <c r="AI3681">
        <v>0.99</v>
      </c>
      <c r="AJ3681">
        <v>0.79</v>
      </c>
      <c r="AK3681">
        <v>0.5</v>
      </c>
    </row>
    <row r="3682" spans="1:37" x14ac:dyDescent="0.3">
      <c r="A3682" s="24" t="str">
        <f t="shared" si="89"/>
        <v>SDGbaseTRAv2_UrbAS_BAUv5PVAXahydr</v>
      </c>
      <c r="B3682" s="58" t="s">
        <v>221</v>
      </c>
      <c r="C3682" s="59" t="s">
        <v>290</v>
      </c>
      <c r="D3682" s="5" t="s">
        <v>212</v>
      </c>
      <c r="E3682" t="s">
        <v>46</v>
      </c>
      <c r="F3682">
        <v>1</v>
      </c>
      <c r="G3682">
        <v>2.6</v>
      </c>
      <c r="H3682">
        <v>2.71</v>
      </c>
      <c r="I3682">
        <v>2.68</v>
      </c>
      <c r="J3682">
        <v>2.68</v>
      </c>
      <c r="K3682">
        <v>2.7</v>
      </c>
      <c r="L3682">
        <v>2.73</v>
      </c>
      <c r="M3682">
        <v>2.77</v>
      </c>
      <c r="N3682">
        <v>2.81</v>
      </c>
      <c r="O3682">
        <v>3.02</v>
      </c>
      <c r="P3682">
        <v>3.08</v>
      </c>
      <c r="Q3682">
        <v>3.44</v>
      </c>
      <c r="R3682">
        <v>3.46</v>
      </c>
      <c r="S3682">
        <v>3.48</v>
      </c>
      <c r="T3682">
        <v>3.5</v>
      </c>
      <c r="U3682">
        <v>3.52</v>
      </c>
      <c r="V3682">
        <v>3.53</v>
      </c>
      <c r="W3682">
        <v>3.56</v>
      </c>
      <c r="X3682">
        <v>-0.89</v>
      </c>
      <c r="Y3682">
        <v>-0.7</v>
      </c>
      <c r="Z3682">
        <v>1.93</v>
      </c>
      <c r="AA3682">
        <v>1.98</v>
      </c>
      <c r="AB3682">
        <v>2.0299999999999998</v>
      </c>
      <c r="AC3682">
        <v>2.02</v>
      </c>
      <c r="AD3682">
        <v>2</v>
      </c>
      <c r="AE3682">
        <v>1.98</v>
      </c>
      <c r="AF3682">
        <v>1.96</v>
      </c>
      <c r="AG3682">
        <v>1.76</v>
      </c>
      <c r="AH3682">
        <v>1.58</v>
      </c>
      <c r="AI3682">
        <v>1.25</v>
      </c>
      <c r="AJ3682">
        <v>0.97</v>
      </c>
      <c r="AK3682">
        <v>0.72</v>
      </c>
    </row>
    <row r="3683" spans="1:37" x14ac:dyDescent="0.3">
      <c r="A3683" s="24" t="str">
        <f t="shared" si="89"/>
        <v>SDGbaseTRAv2_UrbAS_BAUv5PVAXaammo</v>
      </c>
      <c r="B3683" s="58" t="s">
        <v>221</v>
      </c>
      <c r="C3683" s="59" t="s">
        <v>290</v>
      </c>
      <c r="D3683" s="5" t="s">
        <v>212</v>
      </c>
      <c r="E3683" t="s">
        <v>47</v>
      </c>
      <c r="F3683">
        <v>1</v>
      </c>
      <c r="G3683">
        <v>1.03</v>
      </c>
      <c r="H3683">
        <v>1.02</v>
      </c>
      <c r="I3683">
        <v>1.03</v>
      </c>
      <c r="J3683">
        <v>1.02</v>
      </c>
      <c r="K3683">
        <v>1.03</v>
      </c>
      <c r="L3683">
        <v>1.03</v>
      </c>
      <c r="M3683">
        <v>1.04</v>
      </c>
      <c r="N3683">
        <v>1.04</v>
      </c>
      <c r="O3683">
        <v>1.02</v>
      </c>
      <c r="P3683">
        <v>1.02</v>
      </c>
      <c r="Q3683">
        <v>1.03</v>
      </c>
      <c r="R3683">
        <v>1.03</v>
      </c>
      <c r="S3683">
        <v>1.04</v>
      </c>
      <c r="T3683">
        <v>1.04</v>
      </c>
      <c r="U3683">
        <v>1.05</v>
      </c>
      <c r="V3683">
        <v>1.05</v>
      </c>
      <c r="W3683">
        <v>1.06</v>
      </c>
      <c r="X3683">
        <v>1.06</v>
      </c>
      <c r="Y3683">
        <v>1.06</v>
      </c>
      <c r="Z3683">
        <v>1.06</v>
      </c>
      <c r="AA3683">
        <v>1.05</v>
      </c>
      <c r="AB3683">
        <v>1.03</v>
      </c>
      <c r="AC3683">
        <v>1.02</v>
      </c>
      <c r="AD3683">
        <v>1.01</v>
      </c>
      <c r="AE3683">
        <v>1.01</v>
      </c>
      <c r="AF3683">
        <v>1.01</v>
      </c>
      <c r="AG3683">
        <v>1.01</v>
      </c>
      <c r="AH3683">
        <v>0.98</v>
      </c>
      <c r="AI3683">
        <v>0.95</v>
      </c>
      <c r="AJ3683">
        <v>0.93</v>
      </c>
      <c r="AK3683">
        <v>0.92</v>
      </c>
    </row>
    <row r="3684" spans="1:37" x14ac:dyDescent="0.3">
      <c r="A3684" s="24" t="str">
        <f t="shared" si="89"/>
        <v>SDGbaseTRAv2_UrbAS_BAUv5PVAXabchm</v>
      </c>
      <c r="B3684" s="58" t="s">
        <v>221</v>
      </c>
      <c r="C3684" s="59" t="s">
        <v>290</v>
      </c>
      <c r="D3684" s="5" t="s">
        <v>212</v>
      </c>
      <c r="E3684" t="s">
        <v>48</v>
      </c>
      <c r="F3684">
        <v>1</v>
      </c>
      <c r="G3684">
        <v>1.26</v>
      </c>
      <c r="H3684">
        <v>1.37</v>
      </c>
      <c r="I3684">
        <v>1.35</v>
      </c>
      <c r="J3684">
        <v>1.37</v>
      </c>
      <c r="K3684">
        <v>1.41</v>
      </c>
      <c r="L3684">
        <v>1.46</v>
      </c>
      <c r="M3684">
        <v>1.51</v>
      </c>
      <c r="N3684">
        <v>1.57</v>
      </c>
      <c r="O3684">
        <v>1.85</v>
      </c>
      <c r="P3684">
        <v>1.93</v>
      </c>
      <c r="Q3684">
        <v>1.94</v>
      </c>
      <c r="R3684">
        <v>1.95</v>
      </c>
      <c r="S3684">
        <v>1.96</v>
      </c>
      <c r="T3684">
        <v>1.98</v>
      </c>
      <c r="U3684">
        <v>2</v>
      </c>
      <c r="V3684">
        <v>2</v>
      </c>
      <c r="W3684">
        <v>2.02</v>
      </c>
      <c r="X3684">
        <v>2.0499999999999998</v>
      </c>
      <c r="Y3684">
        <v>2.04</v>
      </c>
      <c r="Z3684">
        <v>2.0099999999999998</v>
      </c>
      <c r="AA3684">
        <v>2</v>
      </c>
      <c r="AB3684">
        <v>2.0699999999999998</v>
      </c>
      <c r="AC3684">
        <v>2.1</v>
      </c>
      <c r="AD3684">
        <v>2.11</v>
      </c>
      <c r="AE3684">
        <v>2.11</v>
      </c>
      <c r="AF3684">
        <v>2.11</v>
      </c>
      <c r="AG3684">
        <v>2.0699999999999998</v>
      </c>
      <c r="AH3684">
        <v>2</v>
      </c>
      <c r="AI3684">
        <v>1.89</v>
      </c>
      <c r="AJ3684">
        <v>1.78</v>
      </c>
      <c r="AK3684">
        <v>1.67</v>
      </c>
    </row>
    <row r="3685" spans="1:37" x14ac:dyDescent="0.3">
      <c r="A3685" s="24" t="str">
        <f t="shared" si="89"/>
        <v>SDGbaseTRAv2_UrbAS_BAUv5PVAXaochm</v>
      </c>
      <c r="B3685" s="58" t="s">
        <v>221</v>
      </c>
      <c r="C3685" s="59" t="s">
        <v>290</v>
      </c>
      <c r="D3685" s="5" t="s">
        <v>212</v>
      </c>
      <c r="E3685" t="s">
        <v>49</v>
      </c>
      <c r="F3685">
        <v>1</v>
      </c>
      <c r="G3685">
        <v>1.19</v>
      </c>
      <c r="H3685">
        <v>1.27</v>
      </c>
      <c r="I3685">
        <v>1.24</v>
      </c>
      <c r="J3685">
        <v>1.25</v>
      </c>
      <c r="K3685">
        <v>1.27</v>
      </c>
      <c r="L3685">
        <v>1.3</v>
      </c>
      <c r="M3685">
        <v>1.33</v>
      </c>
      <c r="N3685">
        <v>1.37</v>
      </c>
      <c r="O3685">
        <v>1.62</v>
      </c>
      <c r="P3685">
        <v>1.67</v>
      </c>
      <c r="Q3685">
        <v>1.67</v>
      </c>
      <c r="R3685">
        <v>1.66</v>
      </c>
      <c r="S3685">
        <v>1.66</v>
      </c>
      <c r="T3685">
        <v>1.67</v>
      </c>
      <c r="U3685">
        <v>1.68</v>
      </c>
      <c r="V3685">
        <v>1.67</v>
      </c>
      <c r="W3685">
        <v>1.68</v>
      </c>
      <c r="X3685">
        <v>1.69</v>
      </c>
      <c r="Y3685">
        <v>1.68</v>
      </c>
      <c r="Z3685">
        <v>1.66</v>
      </c>
      <c r="AA3685">
        <v>1.66</v>
      </c>
      <c r="AB3685">
        <v>1.72</v>
      </c>
      <c r="AC3685">
        <v>1.75</v>
      </c>
      <c r="AD3685">
        <v>1.75</v>
      </c>
      <c r="AE3685">
        <v>1.74</v>
      </c>
      <c r="AF3685">
        <v>1.74</v>
      </c>
      <c r="AG3685">
        <v>1.71</v>
      </c>
      <c r="AH3685">
        <v>1.68</v>
      </c>
      <c r="AI3685">
        <v>1.61</v>
      </c>
      <c r="AJ3685">
        <v>1.55</v>
      </c>
      <c r="AK3685">
        <v>1.49</v>
      </c>
    </row>
    <row r="3686" spans="1:37" x14ac:dyDescent="0.3">
      <c r="A3686" s="24" t="str">
        <f t="shared" si="89"/>
        <v>SDGbaseTRAv2_UrbAS_BAUv5PVAXarubb</v>
      </c>
      <c r="B3686" s="58" t="s">
        <v>221</v>
      </c>
      <c r="C3686" s="59" t="s">
        <v>290</v>
      </c>
      <c r="D3686" s="5" t="s">
        <v>212</v>
      </c>
      <c r="E3686" t="s">
        <v>50</v>
      </c>
      <c r="F3686">
        <v>1</v>
      </c>
      <c r="G3686">
        <v>1.01</v>
      </c>
      <c r="H3686">
        <v>1.01</v>
      </c>
      <c r="I3686">
        <v>1.01</v>
      </c>
      <c r="J3686">
        <v>1</v>
      </c>
      <c r="K3686">
        <v>1.01</v>
      </c>
      <c r="L3686">
        <v>1.01</v>
      </c>
      <c r="M3686">
        <v>1.02</v>
      </c>
      <c r="N3686">
        <v>1.02</v>
      </c>
      <c r="O3686">
        <v>1.03</v>
      </c>
      <c r="P3686">
        <v>1.03</v>
      </c>
      <c r="Q3686">
        <v>1.03</v>
      </c>
      <c r="R3686">
        <v>1.03</v>
      </c>
      <c r="S3686">
        <v>1.03</v>
      </c>
      <c r="T3686">
        <v>1.04</v>
      </c>
      <c r="U3686">
        <v>1.04</v>
      </c>
      <c r="V3686">
        <v>1.04</v>
      </c>
      <c r="W3686">
        <v>1.05</v>
      </c>
      <c r="X3686">
        <v>1.05</v>
      </c>
      <c r="Y3686">
        <v>1.04</v>
      </c>
      <c r="Z3686">
        <v>1.04</v>
      </c>
      <c r="AA3686">
        <v>1.04</v>
      </c>
      <c r="AB3686">
        <v>1.04</v>
      </c>
      <c r="AC3686">
        <v>1.04</v>
      </c>
      <c r="AD3686">
        <v>1.05</v>
      </c>
      <c r="AE3686">
        <v>1.05</v>
      </c>
      <c r="AF3686">
        <v>1.05</v>
      </c>
      <c r="AG3686">
        <v>1.05</v>
      </c>
      <c r="AH3686">
        <v>1.03</v>
      </c>
      <c r="AI3686">
        <v>1.02</v>
      </c>
      <c r="AJ3686">
        <v>1.01</v>
      </c>
      <c r="AK3686">
        <v>1</v>
      </c>
    </row>
    <row r="3687" spans="1:37" x14ac:dyDescent="0.3">
      <c r="A3687" s="24" t="str">
        <f t="shared" si="89"/>
        <v>SDGbaseTRAv2_UrbAS_BAUv5PVAXaplas</v>
      </c>
      <c r="B3687" s="58" t="s">
        <v>221</v>
      </c>
      <c r="C3687" s="59" t="s">
        <v>290</v>
      </c>
      <c r="D3687" s="5" t="s">
        <v>212</v>
      </c>
      <c r="E3687" t="s">
        <v>51</v>
      </c>
      <c r="F3687">
        <v>1</v>
      </c>
      <c r="G3687">
        <v>1.06</v>
      </c>
      <c r="H3687">
        <v>1.06</v>
      </c>
      <c r="I3687">
        <v>1.05</v>
      </c>
      <c r="J3687">
        <v>1.05</v>
      </c>
      <c r="K3687">
        <v>1.06</v>
      </c>
      <c r="L3687">
        <v>1.06</v>
      </c>
      <c r="M3687">
        <v>1.07</v>
      </c>
      <c r="N3687">
        <v>1.07</v>
      </c>
      <c r="O3687">
        <v>1.07</v>
      </c>
      <c r="P3687">
        <v>1.07</v>
      </c>
      <c r="Q3687">
        <v>1.07</v>
      </c>
      <c r="R3687">
        <v>1.07</v>
      </c>
      <c r="S3687">
        <v>1.08</v>
      </c>
      <c r="T3687">
        <v>1.08</v>
      </c>
      <c r="U3687">
        <v>1.0900000000000001</v>
      </c>
      <c r="V3687">
        <v>1.0900000000000001</v>
      </c>
      <c r="W3687">
        <v>1.0900000000000001</v>
      </c>
      <c r="X3687">
        <v>1.1000000000000001</v>
      </c>
      <c r="Y3687">
        <v>1.1000000000000001</v>
      </c>
      <c r="Z3687">
        <v>1.0900000000000001</v>
      </c>
      <c r="AA3687">
        <v>1.0900000000000001</v>
      </c>
      <c r="AB3687">
        <v>1.0900000000000001</v>
      </c>
      <c r="AC3687">
        <v>1.08</v>
      </c>
      <c r="AD3687">
        <v>1.08</v>
      </c>
      <c r="AE3687">
        <v>1.08</v>
      </c>
      <c r="AF3687">
        <v>1.08</v>
      </c>
      <c r="AG3687">
        <v>1.08</v>
      </c>
      <c r="AH3687">
        <v>1.05</v>
      </c>
      <c r="AI3687">
        <v>1.02</v>
      </c>
      <c r="AJ3687">
        <v>1.01</v>
      </c>
      <c r="AK3687">
        <v>0.99</v>
      </c>
    </row>
    <row r="3688" spans="1:37" x14ac:dyDescent="0.3">
      <c r="A3688" s="24" t="str">
        <f t="shared" si="89"/>
        <v>SDGbaseTRAv2_UrbAS_BAUv5PVAXanmet</v>
      </c>
      <c r="B3688" s="58" t="s">
        <v>221</v>
      </c>
      <c r="C3688" s="59" t="s">
        <v>290</v>
      </c>
      <c r="D3688" s="5" t="s">
        <v>212</v>
      </c>
      <c r="E3688" t="s">
        <v>52</v>
      </c>
      <c r="F3688">
        <v>1</v>
      </c>
      <c r="G3688">
        <v>1.08</v>
      </c>
      <c r="H3688">
        <v>1.07</v>
      </c>
      <c r="I3688">
        <v>1.07</v>
      </c>
      <c r="J3688">
        <v>1.08</v>
      </c>
      <c r="K3688">
        <v>1.07</v>
      </c>
      <c r="L3688">
        <v>1.07</v>
      </c>
      <c r="M3688">
        <v>1.07</v>
      </c>
      <c r="N3688">
        <v>1.08</v>
      </c>
      <c r="O3688">
        <v>1.08</v>
      </c>
      <c r="P3688">
        <v>1.08</v>
      </c>
      <c r="Q3688">
        <v>1.08</v>
      </c>
      <c r="R3688">
        <v>1.08</v>
      </c>
      <c r="S3688">
        <v>1.08</v>
      </c>
      <c r="T3688">
        <v>1.08</v>
      </c>
      <c r="U3688">
        <v>1.0900000000000001</v>
      </c>
      <c r="V3688">
        <v>1.0900000000000001</v>
      </c>
      <c r="W3688">
        <v>1.0900000000000001</v>
      </c>
      <c r="X3688">
        <v>1.1000000000000001</v>
      </c>
      <c r="Y3688">
        <v>1.0900000000000001</v>
      </c>
      <c r="Z3688">
        <v>1.0900000000000001</v>
      </c>
      <c r="AA3688">
        <v>1.0900000000000001</v>
      </c>
      <c r="AB3688">
        <v>1.0900000000000001</v>
      </c>
      <c r="AC3688">
        <v>1.08</v>
      </c>
      <c r="AD3688">
        <v>1.08</v>
      </c>
      <c r="AE3688">
        <v>1.0900000000000001</v>
      </c>
      <c r="AF3688">
        <v>1.0900000000000001</v>
      </c>
      <c r="AG3688">
        <v>1.0900000000000001</v>
      </c>
      <c r="AH3688">
        <v>1.07</v>
      </c>
      <c r="AI3688">
        <v>1.05</v>
      </c>
      <c r="AJ3688">
        <v>1.04</v>
      </c>
      <c r="AK3688">
        <v>1.03</v>
      </c>
    </row>
    <row r="3689" spans="1:37" x14ac:dyDescent="0.3">
      <c r="A3689" s="24" t="str">
        <f t="shared" si="89"/>
        <v>SDGbaseTRAv2_UrbAS_BAUv5PVAXairon</v>
      </c>
      <c r="B3689" s="58" t="s">
        <v>221</v>
      </c>
      <c r="C3689" s="59" t="s">
        <v>290</v>
      </c>
      <c r="D3689" s="5" t="s">
        <v>212</v>
      </c>
      <c r="E3689" t="s">
        <v>53</v>
      </c>
      <c r="F3689">
        <v>1</v>
      </c>
      <c r="G3689">
        <v>1.2</v>
      </c>
      <c r="H3689">
        <v>1.18</v>
      </c>
      <c r="I3689">
        <v>1.1599999999999999</v>
      </c>
      <c r="J3689">
        <v>1.1499999999999999</v>
      </c>
      <c r="K3689">
        <v>1.1499999999999999</v>
      </c>
      <c r="L3689">
        <v>1.1499999999999999</v>
      </c>
      <c r="M3689">
        <v>1.1499999999999999</v>
      </c>
      <c r="N3689">
        <v>1.1599999999999999</v>
      </c>
      <c r="O3689">
        <v>1.1599999999999999</v>
      </c>
      <c r="P3689">
        <v>1.1599999999999999</v>
      </c>
      <c r="Q3689">
        <v>1.1599999999999999</v>
      </c>
      <c r="R3689">
        <v>1.1599999999999999</v>
      </c>
      <c r="S3689">
        <v>1.1599999999999999</v>
      </c>
      <c r="T3689">
        <v>1.1599999999999999</v>
      </c>
      <c r="U3689">
        <v>1.17</v>
      </c>
      <c r="V3689">
        <v>1.17</v>
      </c>
      <c r="W3689">
        <v>1.18</v>
      </c>
      <c r="X3689">
        <v>1.18</v>
      </c>
      <c r="Y3689">
        <v>1.18</v>
      </c>
      <c r="Z3689">
        <v>1.18</v>
      </c>
      <c r="AA3689">
        <v>1.18</v>
      </c>
      <c r="AB3689">
        <v>1.1599999999999999</v>
      </c>
      <c r="AC3689">
        <v>1.1499999999999999</v>
      </c>
      <c r="AD3689">
        <v>1.1599999999999999</v>
      </c>
      <c r="AE3689">
        <v>1.1599999999999999</v>
      </c>
      <c r="AF3689">
        <v>1.17</v>
      </c>
      <c r="AG3689">
        <v>1.17</v>
      </c>
      <c r="AH3689">
        <v>1.1299999999999999</v>
      </c>
      <c r="AI3689">
        <v>1.1100000000000001</v>
      </c>
      <c r="AJ3689">
        <v>1.0900000000000001</v>
      </c>
      <c r="AK3689">
        <v>1.08</v>
      </c>
    </row>
    <row r="3690" spans="1:37" x14ac:dyDescent="0.3">
      <c r="A3690" s="24" t="str">
        <f t="shared" si="89"/>
        <v>SDGbaseTRAv2_UrbAS_BAUv5PVAXanfrm</v>
      </c>
      <c r="B3690" s="58" t="s">
        <v>221</v>
      </c>
      <c r="C3690" s="59" t="s">
        <v>290</v>
      </c>
      <c r="D3690" s="5" t="s">
        <v>212</v>
      </c>
      <c r="E3690" t="s">
        <v>54</v>
      </c>
      <c r="F3690">
        <v>1</v>
      </c>
      <c r="G3690">
        <v>1.17</v>
      </c>
      <c r="H3690">
        <v>1.1100000000000001</v>
      </c>
      <c r="I3690">
        <v>1.06</v>
      </c>
      <c r="J3690">
        <v>1.04</v>
      </c>
      <c r="K3690">
        <v>1.05</v>
      </c>
      <c r="L3690">
        <v>1.07</v>
      </c>
      <c r="M3690">
        <v>1.1299999999999999</v>
      </c>
      <c r="N3690">
        <v>1.1599999999999999</v>
      </c>
      <c r="O3690">
        <v>1.25</v>
      </c>
      <c r="P3690">
        <v>1.25</v>
      </c>
      <c r="Q3690">
        <v>1.22</v>
      </c>
      <c r="R3690">
        <v>1.19</v>
      </c>
      <c r="S3690">
        <v>1.18</v>
      </c>
      <c r="T3690">
        <v>1.18</v>
      </c>
      <c r="U3690">
        <v>1.18</v>
      </c>
      <c r="V3690">
        <v>1.21</v>
      </c>
      <c r="W3690">
        <v>1.22</v>
      </c>
      <c r="X3690">
        <v>1.2</v>
      </c>
      <c r="Y3690">
        <v>1.2</v>
      </c>
      <c r="Z3690">
        <v>1.19</v>
      </c>
      <c r="AA3690">
        <v>1.19</v>
      </c>
      <c r="AB3690">
        <v>1.06</v>
      </c>
      <c r="AC3690">
        <v>1.03</v>
      </c>
      <c r="AD3690">
        <v>1.05</v>
      </c>
      <c r="AE3690">
        <v>1.08</v>
      </c>
      <c r="AF3690">
        <v>1.1100000000000001</v>
      </c>
      <c r="AG3690">
        <v>1.1200000000000001</v>
      </c>
      <c r="AH3690">
        <v>1.01</v>
      </c>
      <c r="AI3690">
        <v>0.94</v>
      </c>
      <c r="AJ3690">
        <v>0.92</v>
      </c>
      <c r="AK3690">
        <v>0.91</v>
      </c>
    </row>
    <row r="3691" spans="1:37" x14ac:dyDescent="0.3">
      <c r="A3691" s="24" t="str">
        <f t="shared" si="89"/>
        <v>SDGbaseTRAv2_UrbAS_BAUv5PVAXametp</v>
      </c>
      <c r="B3691" s="58" t="s">
        <v>221</v>
      </c>
      <c r="C3691" s="59" t="s">
        <v>290</v>
      </c>
      <c r="D3691" s="5" t="s">
        <v>212</v>
      </c>
      <c r="E3691" t="s">
        <v>55</v>
      </c>
      <c r="F3691">
        <v>1</v>
      </c>
      <c r="G3691">
        <v>1.19</v>
      </c>
      <c r="H3691">
        <v>1.19</v>
      </c>
      <c r="I3691">
        <v>1.18</v>
      </c>
      <c r="J3691">
        <v>1.18</v>
      </c>
      <c r="K3691">
        <v>1.18</v>
      </c>
      <c r="L3691">
        <v>1.19</v>
      </c>
      <c r="M3691">
        <v>1.2</v>
      </c>
      <c r="N3691">
        <v>1.2</v>
      </c>
      <c r="O3691">
        <v>1.2</v>
      </c>
      <c r="P3691">
        <v>1.2</v>
      </c>
      <c r="Q3691">
        <v>1.2</v>
      </c>
      <c r="R3691">
        <v>1.2</v>
      </c>
      <c r="S3691">
        <v>1.21</v>
      </c>
      <c r="T3691">
        <v>1.21</v>
      </c>
      <c r="U3691">
        <v>1.22</v>
      </c>
      <c r="V3691">
        <v>1.22</v>
      </c>
      <c r="W3691">
        <v>1.23</v>
      </c>
      <c r="X3691">
        <v>1.23</v>
      </c>
      <c r="Y3691">
        <v>1.23</v>
      </c>
      <c r="Z3691">
        <v>1.22</v>
      </c>
      <c r="AA3691">
        <v>1.22</v>
      </c>
      <c r="AB3691">
        <v>1.22</v>
      </c>
      <c r="AC3691">
        <v>1.21</v>
      </c>
      <c r="AD3691">
        <v>1.21</v>
      </c>
      <c r="AE3691">
        <v>1.21</v>
      </c>
      <c r="AF3691">
        <v>1.21</v>
      </c>
      <c r="AG3691">
        <v>1.21</v>
      </c>
      <c r="AH3691">
        <v>1.18</v>
      </c>
      <c r="AI3691">
        <v>1.1499999999999999</v>
      </c>
      <c r="AJ3691">
        <v>1.1299999999999999</v>
      </c>
      <c r="AK3691">
        <v>1.1100000000000001</v>
      </c>
    </row>
    <row r="3692" spans="1:37" x14ac:dyDescent="0.3">
      <c r="A3692" s="24" t="str">
        <f t="shared" si="89"/>
        <v>SDGbaseTRAv2_UrbAS_BAUv5PVAXamach</v>
      </c>
      <c r="B3692" s="58" t="s">
        <v>221</v>
      </c>
      <c r="C3692" s="59" t="s">
        <v>290</v>
      </c>
      <c r="D3692" s="5" t="s">
        <v>212</v>
      </c>
      <c r="E3692" t="s">
        <v>56</v>
      </c>
      <c r="F3692">
        <v>1</v>
      </c>
      <c r="G3692">
        <v>1.18</v>
      </c>
      <c r="H3692">
        <v>1.17</v>
      </c>
      <c r="I3692">
        <v>1.1599999999999999</v>
      </c>
      <c r="J3692">
        <v>1.1499999999999999</v>
      </c>
      <c r="K3692">
        <v>1.1499999999999999</v>
      </c>
      <c r="L3692">
        <v>1.1499999999999999</v>
      </c>
      <c r="M3692">
        <v>1.1599999999999999</v>
      </c>
      <c r="N3692">
        <v>1.1599999999999999</v>
      </c>
      <c r="O3692">
        <v>1.17</v>
      </c>
      <c r="P3692">
        <v>1.17</v>
      </c>
      <c r="Q3692">
        <v>1.17</v>
      </c>
      <c r="R3692">
        <v>1.17</v>
      </c>
      <c r="S3692">
        <v>1.17</v>
      </c>
      <c r="T3692">
        <v>1.17</v>
      </c>
      <c r="U3692">
        <v>1.18</v>
      </c>
      <c r="V3692">
        <v>1.18</v>
      </c>
      <c r="W3692">
        <v>1.19</v>
      </c>
      <c r="X3692">
        <v>1.19</v>
      </c>
      <c r="Y3692">
        <v>1.19</v>
      </c>
      <c r="Z3692">
        <v>1.18</v>
      </c>
      <c r="AA3692">
        <v>1.18</v>
      </c>
      <c r="AB3692">
        <v>1.17</v>
      </c>
      <c r="AC3692">
        <v>1.17</v>
      </c>
      <c r="AD3692">
        <v>1.17</v>
      </c>
      <c r="AE3692">
        <v>1.18</v>
      </c>
      <c r="AF3692">
        <v>1.18</v>
      </c>
      <c r="AG3692">
        <v>1.18</v>
      </c>
      <c r="AH3692">
        <v>1.1399999999999999</v>
      </c>
      <c r="AI3692">
        <v>1.1100000000000001</v>
      </c>
      <c r="AJ3692">
        <v>1.1000000000000001</v>
      </c>
      <c r="AK3692">
        <v>1.0900000000000001</v>
      </c>
    </row>
    <row r="3693" spans="1:37" x14ac:dyDescent="0.3">
      <c r="A3693" s="24" t="str">
        <f t="shared" si="89"/>
        <v>SDGbaseTRAv2_UrbAS_BAUv5PVAXafcel</v>
      </c>
      <c r="B3693" s="58" t="s">
        <v>221</v>
      </c>
      <c r="C3693" s="59" t="s">
        <v>290</v>
      </c>
      <c r="D3693" s="5" t="s">
        <v>212</v>
      </c>
      <c r="E3693" t="s">
        <v>57</v>
      </c>
      <c r="F3693">
        <v>1</v>
      </c>
      <c r="G3693">
        <v>1</v>
      </c>
      <c r="H3693">
        <v>1.01</v>
      </c>
      <c r="I3693">
        <v>0.96</v>
      </c>
      <c r="J3693">
        <v>0.94</v>
      </c>
      <c r="K3693">
        <v>0.93</v>
      </c>
      <c r="L3693">
        <v>0.94</v>
      </c>
      <c r="M3693">
        <v>0.98</v>
      </c>
      <c r="N3693">
        <v>1.01</v>
      </c>
      <c r="O3693">
        <v>1.1599999999999999</v>
      </c>
      <c r="P3693">
        <v>1.19</v>
      </c>
      <c r="Q3693">
        <v>1.2</v>
      </c>
      <c r="R3693">
        <v>1.19</v>
      </c>
      <c r="S3693">
        <v>1.19</v>
      </c>
      <c r="T3693">
        <v>1.2</v>
      </c>
      <c r="U3693">
        <v>1.2</v>
      </c>
      <c r="V3693">
        <v>1.23</v>
      </c>
      <c r="W3693">
        <v>1.24</v>
      </c>
      <c r="X3693">
        <v>1.22</v>
      </c>
      <c r="Y3693">
        <v>1.22</v>
      </c>
      <c r="Z3693">
        <v>1.21</v>
      </c>
      <c r="AA3693">
        <v>1.21</v>
      </c>
      <c r="AB3693">
        <v>1.17</v>
      </c>
      <c r="AC3693">
        <v>1.1399999999999999</v>
      </c>
      <c r="AD3693">
        <v>1.1399999999999999</v>
      </c>
      <c r="AE3693">
        <v>1.1399999999999999</v>
      </c>
      <c r="AF3693">
        <v>1.1399999999999999</v>
      </c>
      <c r="AG3693">
        <v>1.1399999999999999</v>
      </c>
      <c r="AH3693">
        <v>1.06</v>
      </c>
      <c r="AI3693">
        <v>0.96</v>
      </c>
      <c r="AJ3693">
        <v>0.91</v>
      </c>
      <c r="AK3693">
        <v>0.86</v>
      </c>
    </row>
    <row r="3694" spans="1:37" x14ac:dyDescent="0.3">
      <c r="A3694" s="24" t="str">
        <f t="shared" si="89"/>
        <v>SDGbaseTRAv2_UrbAS_BAUv5PVAXaelct</v>
      </c>
      <c r="B3694" s="58" t="s">
        <v>221</v>
      </c>
      <c r="C3694" s="59" t="s">
        <v>290</v>
      </c>
      <c r="D3694" s="5" t="s">
        <v>212</v>
      </c>
      <c r="E3694" t="s">
        <v>58</v>
      </c>
      <c r="F3694">
        <v>1</v>
      </c>
      <c r="G3694">
        <v>1</v>
      </c>
      <c r="H3694">
        <v>1.01</v>
      </c>
      <c r="I3694">
        <v>0.96</v>
      </c>
      <c r="J3694">
        <v>0.95</v>
      </c>
      <c r="K3694">
        <v>0.94</v>
      </c>
      <c r="L3694">
        <v>0.95</v>
      </c>
      <c r="M3694">
        <v>0.99</v>
      </c>
      <c r="N3694">
        <v>1.02</v>
      </c>
      <c r="O3694">
        <v>1.1499999999999999</v>
      </c>
      <c r="P3694">
        <v>1.18</v>
      </c>
      <c r="Q3694">
        <v>1.19</v>
      </c>
      <c r="R3694">
        <v>1.18</v>
      </c>
      <c r="S3694">
        <v>1.19</v>
      </c>
      <c r="T3694">
        <v>1.19</v>
      </c>
      <c r="U3694">
        <v>1.19</v>
      </c>
      <c r="V3694">
        <v>1.22</v>
      </c>
      <c r="W3694">
        <v>1.23</v>
      </c>
      <c r="X3694">
        <v>1.21</v>
      </c>
      <c r="Y3694">
        <v>1.21</v>
      </c>
      <c r="Z3694">
        <v>1.2</v>
      </c>
      <c r="AA3694">
        <v>1.2</v>
      </c>
      <c r="AB3694">
        <v>1.1599999999999999</v>
      </c>
      <c r="AC3694">
        <v>1.1399999999999999</v>
      </c>
      <c r="AD3694">
        <v>1.1399999999999999</v>
      </c>
      <c r="AE3694">
        <v>1.1399999999999999</v>
      </c>
      <c r="AF3694">
        <v>1.1399999999999999</v>
      </c>
      <c r="AG3694">
        <v>1.1399999999999999</v>
      </c>
      <c r="AH3694">
        <v>1.06</v>
      </c>
      <c r="AI3694">
        <v>0.98</v>
      </c>
      <c r="AJ3694">
        <v>0.93</v>
      </c>
      <c r="AK3694">
        <v>0.88</v>
      </c>
    </row>
    <row r="3695" spans="1:37" x14ac:dyDescent="0.3">
      <c r="A3695" s="24" t="str">
        <f t="shared" si="89"/>
        <v>SDGbaseTRAv2_UrbAS_BAUv5PVAXaemch</v>
      </c>
      <c r="B3695" s="58" t="s">
        <v>221</v>
      </c>
      <c r="C3695" s="59" t="s">
        <v>290</v>
      </c>
      <c r="D3695" s="5" t="s">
        <v>212</v>
      </c>
      <c r="E3695" t="s">
        <v>59</v>
      </c>
      <c r="F3695">
        <v>1</v>
      </c>
      <c r="G3695">
        <v>1.19</v>
      </c>
      <c r="H3695">
        <v>1.19</v>
      </c>
      <c r="I3695">
        <v>1.19</v>
      </c>
      <c r="J3695">
        <v>1.19</v>
      </c>
      <c r="K3695">
        <v>1.19</v>
      </c>
      <c r="L3695">
        <v>1.2</v>
      </c>
      <c r="M3695">
        <v>1.21</v>
      </c>
      <c r="N3695">
        <v>1.21</v>
      </c>
      <c r="O3695">
        <v>1.21</v>
      </c>
      <c r="P3695">
        <v>1.21</v>
      </c>
      <c r="Q3695">
        <v>1.21</v>
      </c>
      <c r="R3695">
        <v>1.22</v>
      </c>
      <c r="S3695">
        <v>1.22</v>
      </c>
      <c r="T3695">
        <v>1.22</v>
      </c>
      <c r="U3695">
        <v>1.23</v>
      </c>
      <c r="V3695">
        <v>1.24</v>
      </c>
      <c r="W3695">
        <v>1.24</v>
      </c>
      <c r="X3695">
        <v>1.24</v>
      </c>
      <c r="Y3695">
        <v>1.24</v>
      </c>
      <c r="Z3695">
        <v>1.24</v>
      </c>
      <c r="AA3695">
        <v>1.24</v>
      </c>
      <c r="AB3695">
        <v>1.23</v>
      </c>
      <c r="AC3695">
        <v>1.22</v>
      </c>
      <c r="AD3695">
        <v>1.22</v>
      </c>
      <c r="AE3695">
        <v>1.23</v>
      </c>
      <c r="AF3695">
        <v>1.23</v>
      </c>
      <c r="AG3695">
        <v>1.23</v>
      </c>
      <c r="AH3695">
        <v>1.19</v>
      </c>
      <c r="AI3695">
        <v>1.1499999999999999</v>
      </c>
      <c r="AJ3695">
        <v>1.1299999999999999</v>
      </c>
      <c r="AK3695">
        <v>1.1100000000000001</v>
      </c>
    </row>
    <row r="3696" spans="1:37" x14ac:dyDescent="0.3">
      <c r="A3696" s="24" t="str">
        <f t="shared" si="89"/>
        <v>SDGbaseTRAv2_UrbAS_BAUv5PVAXasequ</v>
      </c>
      <c r="B3696" s="58" t="s">
        <v>221</v>
      </c>
      <c r="C3696" s="59" t="s">
        <v>290</v>
      </c>
      <c r="D3696" s="5" t="s">
        <v>212</v>
      </c>
      <c r="E3696" t="s">
        <v>60</v>
      </c>
      <c r="F3696">
        <v>1</v>
      </c>
      <c r="G3696">
        <v>1.2</v>
      </c>
      <c r="H3696">
        <v>1.17</v>
      </c>
      <c r="I3696">
        <v>1.1399999999999999</v>
      </c>
      <c r="J3696">
        <v>1.1299999999999999</v>
      </c>
      <c r="K3696">
        <v>1.1200000000000001</v>
      </c>
      <c r="L3696">
        <v>1.1299999999999999</v>
      </c>
      <c r="M3696">
        <v>1.1399999999999999</v>
      </c>
      <c r="N3696">
        <v>1.1499999999999999</v>
      </c>
      <c r="O3696">
        <v>1.1599999999999999</v>
      </c>
      <c r="P3696">
        <v>1.1499999999999999</v>
      </c>
      <c r="Q3696">
        <v>1.1499999999999999</v>
      </c>
      <c r="R3696">
        <v>1.1499999999999999</v>
      </c>
      <c r="S3696">
        <v>1.1499999999999999</v>
      </c>
      <c r="T3696">
        <v>1.1499999999999999</v>
      </c>
      <c r="U3696">
        <v>1.1499999999999999</v>
      </c>
      <c r="V3696">
        <v>1.1599999999999999</v>
      </c>
      <c r="W3696">
        <v>1.1599999999999999</v>
      </c>
      <c r="X3696">
        <v>1.17</v>
      </c>
      <c r="Y3696">
        <v>1.17</v>
      </c>
      <c r="Z3696">
        <v>1.17</v>
      </c>
      <c r="AA3696">
        <v>1.17</v>
      </c>
      <c r="AB3696">
        <v>1.1399999999999999</v>
      </c>
      <c r="AC3696">
        <v>1.1299999999999999</v>
      </c>
      <c r="AD3696">
        <v>1.1299999999999999</v>
      </c>
      <c r="AE3696">
        <v>1.1399999999999999</v>
      </c>
      <c r="AF3696">
        <v>1.1499999999999999</v>
      </c>
      <c r="AG3696">
        <v>1.1499999999999999</v>
      </c>
      <c r="AH3696">
        <v>1.1100000000000001</v>
      </c>
      <c r="AI3696">
        <v>1.07</v>
      </c>
      <c r="AJ3696">
        <v>1.05</v>
      </c>
      <c r="AK3696">
        <v>1.04</v>
      </c>
    </row>
    <row r="3697" spans="1:37" x14ac:dyDescent="0.3">
      <c r="A3697" s="24" t="str">
        <f t="shared" si="89"/>
        <v>SDGbaseTRAv2_UrbAS_BAUv5PVAXavehi</v>
      </c>
      <c r="B3697" s="58" t="s">
        <v>221</v>
      </c>
      <c r="C3697" s="59" t="s">
        <v>290</v>
      </c>
      <c r="D3697" s="5" t="s">
        <v>212</v>
      </c>
      <c r="E3697" t="s">
        <v>61</v>
      </c>
      <c r="F3697">
        <v>1</v>
      </c>
      <c r="G3697">
        <v>1.18</v>
      </c>
      <c r="H3697">
        <v>1.18</v>
      </c>
      <c r="I3697">
        <v>1.17</v>
      </c>
      <c r="J3697">
        <v>1.1599999999999999</v>
      </c>
      <c r="K3697">
        <v>1.1599999999999999</v>
      </c>
      <c r="L3697">
        <v>1.17</v>
      </c>
      <c r="M3697">
        <v>1.18</v>
      </c>
      <c r="N3697">
        <v>1.18</v>
      </c>
      <c r="O3697">
        <v>1.18</v>
      </c>
      <c r="P3697">
        <v>1.18</v>
      </c>
      <c r="Q3697">
        <v>1.18</v>
      </c>
      <c r="R3697">
        <v>1.19</v>
      </c>
      <c r="S3697">
        <v>1.19</v>
      </c>
      <c r="T3697">
        <v>1.19</v>
      </c>
      <c r="U3697">
        <v>1.2</v>
      </c>
      <c r="V3697">
        <v>1.21</v>
      </c>
      <c r="W3697">
        <v>1.21</v>
      </c>
      <c r="X3697">
        <v>1.21</v>
      </c>
      <c r="Y3697">
        <v>1.2</v>
      </c>
      <c r="Z3697">
        <v>1.2</v>
      </c>
      <c r="AA3697">
        <v>1.2</v>
      </c>
      <c r="AB3697">
        <v>1.18</v>
      </c>
      <c r="AC3697">
        <v>1.18</v>
      </c>
      <c r="AD3697">
        <v>1.18</v>
      </c>
      <c r="AE3697">
        <v>1.19</v>
      </c>
      <c r="AF3697">
        <v>1.19</v>
      </c>
      <c r="AG3697">
        <v>1.19</v>
      </c>
      <c r="AH3697">
        <v>1.1599999999999999</v>
      </c>
      <c r="AI3697">
        <v>1.1299999999999999</v>
      </c>
      <c r="AJ3697">
        <v>1.1100000000000001</v>
      </c>
      <c r="AK3697">
        <v>1.0900000000000001</v>
      </c>
    </row>
    <row r="3698" spans="1:37" x14ac:dyDescent="0.3">
      <c r="A3698" s="24" t="str">
        <f t="shared" si="89"/>
        <v>SDGbaseTRAv2_UrbAS_BAUv5PVAXatequ</v>
      </c>
      <c r="B3698" s="58" t="s">
        <v>221</v>
      </c>
      <c r="C3698" s="59" t="s">
        <v>290</v>
      </c>
      <c r="D3698" s="5" t="s">
        <v>212</v>
      </c>
      <c r="E3698" t="s">
        <v>62</v>
      </c>
      <c r="F3698">
        <v>1</v>
      </c>
      <c r="G3698">
        <v>1.18</v>
      </c>
      <c r="H3698">
        <v>1.17</v>
      </c>
      <c r="I3698">
        <v>1.1599999999999999</v>
      </c>
      <c r="J3698">
        <v>1.1599999999999999</v>
      </c>
      <c r="K3698">
        <v>1.1599999999999999</v>
      </c>
      <c r="L3698">
        <v>1.17</v>
      </c>
      <c r="M3698">
        <v>1.18</v>
      </c>
      <c r="N3698">
        <v>1.18</v>
      </c>
      <c r="O3698">
        <v>1.19</v>
      </c>
      <c r="P3698">
        <v>1.2</v>
      </c>
      <c r="Q3698">
        <v>1.19</v>
      </c>
      <c r="R3698">
        <v>1.19</v>
      </c>
      <c r="S3698">
        <v>1.19</v>
      </c>
      <c r="T3698">
        <v>1.2</v>
      </c>
      <c r="U3698">
        <v>1.2</v>
      </c>
      <c r="V3698">
        <v>1.21</v>
      </c>
      <c r="W3698">
        <v>1.21</v>
      </c>
      <c r="X3698">
        <v>1.21</v>
      </c>
      <c r="Y3698">
        <v>1.21</v>
      </c>
      <c r="Z3698">
        <v>1.21</v>
      </c>
      <c r="AA3698">
        <v>1.2</v>
      </c>
      <c r="AB3698">
        <v>1.19</v>
      </c>
      <c r="AC3698">
        <v>1.18</v>
      </c>
      <c r="AD3698">
        <v>1.18</v>
      </c>
      <c r="AE3698">
        <v>1.19</v>
      </c>
      <c r="AF3698">
        <v>1.19</v>
      </c>
      <c r="AG3698">
        <v>1.19</v>
      </c>
      <c r="AH3698">
        <v>1.1399999999999999</v>
      </c>
      <c r="AI3698">
        <v>1.1100000000000001</v>
      </c>
      <c r="AJ3698">
        <v>1.0900000000000001</v>
      </c>
      <c r="AK3698">
        <v>1.07</v>
      </c>
    </row>
    <row r="3699" spans="1:37" x14ac:dyDescent="0.3">
      <c r="A3699" s="24" t="str">
        <f t="shared" si="89"/>
        <v>SDGbaseTRAv2_UrbAS_BAUv5PVAXafurn</v>
      </c>
      <c r="B3699" s="58" t="s">
        <v>221</v>
      </c>
      <c r="C3699" s="59" t="s">
        <v>290</v>
      </c>
      <c r="D3699" s="5" t="s">
        <v>212</v>
      </c>
      <c r="E3699" t="s">
        <v>63</v>
      </c>
      <c r="F3699">
        <v>1</v>
      </c>
      <c r="G3699">
        <v>1.19</v>
      </c>
      <c r="H3699">
        <v>1.17</v>
      </c>
      <c r="I3699">
        <v>1.17</v>
      </c>
      <c r="J3699">
        <v>1.1599999999999999</v>
      </c>
      <c r="K3699">
        <v>1.1599999999999999</v>
      </c>
      <c r="L3699">
        <v>1.1599999999999999</v>
      </c>
      <c r="M3699">
        <v>1.17</v>
      </c>
      <c r="N3699">
        <v>1.17</v>
      </c>
      <c r="O3699">
        <v>1.18</v>
      </c>
      <c r="P3699">
        <v>1.18</v>
      </c>
      <c r="Q3699">
        <v>1.18</v>
      </c>
      <c r="R3699">
        <v>1.18</v>
      </c>
      <c r="S3699">
        <v>1.18</v>
      </c>
      <c r="T3699">
        <v>1.18</v>
      </c>
      <c r="U3699">
        <v>1.19</v>
      </c>
      <c r="V3699">
        <v>1.19</v>
      </c>
      <c r="W3699">
        <v>1.2</v>
      </c>
      <c r="X3699">
        <v>1.2</v>
      </c>
      <c r="Y3699">
        <v>1.2</v>
      </c>
      <c r="Z3699">
        <v>1.2</v>
      </c>
      <c r="AA3699">
        <v>1.19</v>
      </c>
      <c r="AB3699">
        <v>1.19</v>
      </c>
      <c r="AC3699">
        <v>1.18</v>
      </c>
      <c r="AD3699">
        <v>1.18</v>
      </c>
      <c r="AE3699">
        <v>1.18</v>
      </c>
      <c r="AF3699">
        <v>1.19</v>
      </c>
      <c r="AG3699">
        <v>1.18</v>
      </c>
      <c r="AH3699">
        <v>1.1599999999999999</v>
      </c>
      <c r="AI3699">
        <v>1.1299999999999999</v>
      </c>
      <c r="AJ3699">
        <v>1.1200000000000001</v>
      </c>
      <c r="AK3699">
        <v>1.1000000000000001</v>
      </c>
    </row>
    <row r="3700" spans="1:37" x14ac:dyDescent="0.3">
      <c r="A3700" s="24" t="str">
        <f t="shared" si="89"/>
        <v>SDGbaseTRAv2_UrbAS_BAUv5PVAXaoman</v>
      </c>
      <c r="B3700" s="58" t="s">
        <v>221</v>
      </c>
      <c r="C3700" s="59" t="s">
        <v>290</v>
      </c>
      <c r="D3700" s="5" t="s">
        <v>212</v>
      </c>
      <c r="E3700" t="s">
        <v>64</v>
      </c>
      <c r="F3700">
        <v>1</v>
      </c>
      <c r="G3700">
        <v>1.1200000000000001</v>
      </c>
      <c r="H3700">
        <v>1.1000000000000001</v>
      </c>
      <c r="I3700">
        <v>1.06</v>
      </c>
      <c r="J3700">
        <v>1.05</v>
      </c>
      <c r="K3700">
        <v>1.05</v>
      </c>
      <c r="L3700">
        <v>1.05</v>
      </c>
      <c r="M3700">
        <v>1.06</v>
      </c>
      <c r="N3700">
        <v>1.06</v>
      </c>
      <c r="O3700">
        <v>1.1399999999999999</v>
      </c>
      <c r="P3700">
        <v>1.1299999999999999</v>
      </c>
      <c r="Q3700">
        <v>1.1100000000000001</v>
      </c>
      <c r="R3700">
        <v>1.0900000000000001</v>
      </c>
      <c r="S3700">
        <v>1.08</v>
      </c>
      <c r="T3700">
        <v>1.08</v>
      </c>
      <c r="U3700">
        <v>1.07</v>
      </c>
      <c r="V3700">
        <v>1.07</v>
      </c>
      <c r="W3700">
        <v>1.07</v>
      </c>
      <c r="X3700">
        <v>1.07</v>
      </c>
      <c r="Y3700">
        <v>1.06</v>
      </c>
      <c r="Z3700">
        <v>1.06</v>
      </c>
      <c r="AA3700">
        <v>1.06</v>
      </c>
      <c r="AB3700">
        <v>1.05</v>
      </c>
      <c r="AC3700">
        <v>1.05</v>
      </c>
      <c r="AD3700">
        <v>1.05</v>
      </c>
      <c r="AE3700">
        <v>1.06</v>
      </c>
      <c r="AF3700">
        <v>1.06</v>
      </c>
      <c r="AG3700">
        <v>1.06</v>
      </c>
      <c r="AH3700">
        <v>1.04</v>
      </c>
      <c r="AI3700">
        <v>1.01</v>
      </c>
      <c r="AJ3700">
        <v>1</v>
      </c>
      <c r="AK3700">
        <v>0.99</v>
      </c>
    </row>
    <row r="3701" spans="1:37" x14ac:dyDescent="0.3">
      <c r="A3701" s="24" t="str">
        <f t="shared" si="89"/>
        <v>SDGbaseTRAv2_UrbAS_BAUv5PVAXaelec</v>
      </c>
      <c r="B3701" s="58" t="s">
        <v>221</v>
      </c>
      <c r="C3701" s="59" t="s">
        <v>290</v>
      </c>
      <c r="D3701" s="5" t="s">
        <v>212</v>
      </c>
      <c r="E3701" t="s">
        <v>65</v>
      </c>
      <c r="F3701">
        <v>1</v>
      </c>
      <c r="G3701">
        <v>1.1200000000000001</v>
      </c>
      <c r="H3701">
        <v>1</v>
      </c>
      <c r="I3701">
        <v>1.01</v>
      </c>
      <c r="J3701">
        <v>1.05</v>
      </c>
      <c r="K3701">
        <v>1.07</v>
      </c>
      <c r="L3701">
        <v>1.0900000000000001</v>
      </c>
      <c r="M3701">
        <v>1.08</v>
      </c>
      <c r="N3701">
        <v>1.05</v>
      </c>
      <c r="O3701">
        <v>1.04</v>
      </c>
      <c r="P3701">
        <v>1.05</v>
      </c>
      <c r="Q3701">
        <v>1.08</v>
      </c>
      <c r="R3701">
        <v>1.1200000000000001</v>
      </c>
      <c r="S3701">
        <v>1.1399999999999999</v>
      </c>
      <c r="T3701">
        <v>1.1599999999999999</v>
      </c>
      <c r="U3701">
        <v>1.17</v>
      </c>
      <c r="V3701">
        <v>1.17</v>
      </c>
      <c r="W3701">
        <v>1.18</v>
      </c>
      <c r="X3701">
        <v>1.18</v>
      </c>
      <c r="Y3701">
        <v>1.21</v>
      </c>
      <c r="Z3701">
        <v>1.23</v>
      </c>
      <c r="AA3701">
        <v>1.26</v>
      </c>
      <c r="AB3701">
        <v>1.28</v>
      </c>
      <c r="AC3701">
        <v>1.31</v>
      </c>
      <c r="AD3701">
        <v>1.34</v>
      </c>
      <c r="AE3701">
        <v>1.36</v>
      </c>
      <c r="AF3701">
        <v>1.38</v>
      </c>
      <c r="AG3701">
        <v>1.5</v>
      </c>
      <c r="AH3701">
        <v>1.59</v>
      </c>
      <c r="AI3701">
        <v>1.71</v>
      </c>
      <c r="AJ3701">
        <v>1.82</v>
      </c>
      <c r="AK3701">
        <v>1.91</v>
      </c>
    </row>
    <row r="3702" spans="1:37" x14ac:dyDescent="0.3">
      <c r="A3702" s="24" t="str">
        <f t="shared" si="89"/>
        <v>SDGbaseTRAv2_UrbAS_BAUv5PVAXawatr</v>
      </c>
      <c r="B3702" s="58" t="s">
        <v>221</v>
      </c>
      <c r="C3702" s="59" t="s">
        <v>290</v>
      </c>
      <c r="D3702" s="5" t="s">
        <v>212</v>
      </c>
      <c r="E3702" t="s">
        <v>66</v>
      </c>
      <c r="F3702">
        <v>1</v>
      </c>
      <c r="G3702">
        <v>0.85</v>
      </c>
      <c r="H3702">
        <v>0.89</v>
      </c>
      <c r="I3702">
        <v>0.9</v>
      </c>
      <c r="J3702">
        <v>0.91</v>
      </c>
      <c r="K3702">
        <v>0.92</v>
      </c>
      <c r="L3702">
        <v>0.93</v>
      </c>
      <c r="M3702">
        <v>0.93</v>
      </c>
      <c r="N3702">
        <v>0.93</v>
      </c>
      <c r="O3702">
        <v>0.93</v>
      </c>
      <c r="P3702">
        <v>0.94</v>
      </c>
      <c r="Q3702">
        <v>0.94</v>
      </c>
      <c r="R3702">
        <v>0.95</v>
      </c>
      <c r="S3702">
        <v>0.96</v>
      </c>
      <c r="T3702">
        <v>0.97</v>
      </c>
      <c r="U3702">
        <v>0.96</v>
      </c>
      <c r="V3702">
        <v>0.97</v>
      </c>
      <c r="W3702">
        <v>0.97</v>
      </c>
      <c r="X3702">
        <v>0.97</v>
      </c>
      <c r="Y3702">
        <v>0.97</v>
      </c>
      <c r="Z3702">
        <v>0.97</v>
      </c>
      <c r="AA3702">
        <v>0.97</v>
      </c>
      <c r="AB3702">
        <v>0.98</v>
      </c>
      <c r="AC3702">
        <v>0.98</v>
      </c>
      <c r="AD3702">
        <v>0.99</v>
      </c>
      <c r="AE3702">
        <v>1</v>
      </c>
      <c r="AF3702">
        <v>1</v>
      </c>
      <c r="AG3702">
        <v>1</v>
      </c>
      <c r="AH3702">
        <v>1.02</v>
      </c>
      <c r="AI3702">
        <v>1.04</v>
      </c>
      <c r="AJ3702">
        <v>1.05</v>
      </c>
      <c r="AK3702">
        <v>1.05</v>
      </c>
    </row>
    <row r="3703" spans="1:37" x14ac:dyDescent="0.3">
      <c r="A3703" s="24" t="str">
        <f t="shared" si="89"/>
        <v>SDGbaseTRAv2_UrbAS_BAUv5PVAXacons</v>
      </c>
      <c r="B3703" s="58" t="s">
        <v>221</v>
      </c>
      <c r="C3703" s="59" t="s">
        <v>290</v>
      </c>
      <c r="D3703" s="5" t="s">
        <v>212</v>
      </c>
      <c r="E3703" t="s">
        <v>67</v>
      </c>
      <c r="F3703">
        <v>1</v>
      </c>
      <c r="G3703">
        <v>1.1599999999999999</v>
      </c>
      <c r="H3703">
        <v>1.1299999999999999</v>
      </c>
      <c r="I3703">
        <v>1.1299999999999999</v>
      </c>
      <c r="J3703">
        <v>1.1599999999999999</v>
      </c>
      <c r="K3703">
        <v>1.1299999999999999</v>
      </c>
      <c r="L3703">
        <v>1.1100000000000001</v>
      </c>
      <c r="M3703">
        <v>1.1100000000000001</v>
      </c>
      <c r="N3703">
        <v>1.1100000000000001</v>
      </c>
      <c r="O3703">
        <v>1.1000000000000001</v>
      </c>
      <c r="P3703">
        <v>1.1000000000000001</v>
      </c>
      <c r="Q3703">
        <v>1.1100000000000001</v>
      </c>
      <c r="R3703">
        <v>1.1000000000000001</v>
      </c>
      <c r="S3703">
        <v>1.1100000000000001</v>
      </c>
      <c r="T3703">
        <v>1.1100000000000001</v>
      </c>
      <c r="U3703">
        <v>1.1200000000000001</v>
      </c>
      <c r="V3703">
        <v>1.1299999999999999</v>
      </c>
      <c r="W3703">
        <v>1.1299999999999999</v>
      </c>
      <c r="X3703">
        <v>1.1299999999999999</v>
      </c>
      <c r="Y3703">
        <v>1.1299999999999999</v>
      </c>
      <c r="Z3703">
        <v>1.1299999999999999</v>
      </c>
      <c r="AA3703">
        <v>1.1299999999999999</v>
      </c>
      <c r="AB3703">
        <v>1.1200000000000001</v>
      </c>
      <c r="AC3703">
        <v>1.1100000000000001</v>
      </c>
      <c r="AD3703">
        <v>1.1200000000000001</v>
      </c>
      <c r="AE3703">
        <v>1.1299999999999999</v>
      </c>
      <c r="AF3703">
        <v>1.1299999999999999</v>
      </c>
      <c r="AG3703">
        <v>1.1299999999999999</v>
      </c>
      <c r="AH3703">
        <v>1.1200000000000001</v>
      </c>
      <c r="AI3703">
        <v>1.1100000000000001</v>
      </c>
      <c r="AJ3703">
        <v>1.1100000000000001</v>
      </c>
      <c r="AK3703">
        <v>1.1000000000000001</v>
      </c>
    </row>
    <row r="3704" spans="1:37" x14ac:dyDescent="0.3">
      <c r="A3704" s="24" t="str">
        <f t="shared" si="89"/>
        <v>SDGbaseTRAv2_UrbAS_BAUv5PVAXatrad</v>
      </c>
      <c r="B3704" s="58" t="s">
        <v>221</v>
      </c>
      <c r="C3704" s="59" t="s">
        <v>290</v>
      </c>
      <c r="D3704" s="5" t="s">
        <v>212</v>
      </c>
      <c r="E3704" t="s">
        <v>68</v>
      </c>
      <c r="F3704">
        <v>1</v>
      </c>
      <c r="G3704">
        <v>1.01</v>
      </c>
      <c r="H3704">
        <v>1.02</v>
      </c>
      <c r="I3704">
        <v>1.03</v>
      </c>
      <c r="J3704">
        <v>1.02</v>
      </c>
      <c r="K3704">
        <v>1.02</v>
      </c>
      <c r="L3704">
        <v>1.02</v>
      </c>
      <c r="M3704">
        <v>1.02</v>
      </c>
      <c r="N3704">
        <v>1.03</v>
      </c>
      <c r="O3704">
        <v>0.98</v>
      </c>
      <c r="P3704">
        <v>0.98</v>
      </c>
      <c r="Q3704">
        <v>1</v>
      </c>
      <c r="R3704">
        <v>1.01</v>
      </c>
      <c r="S3704">
        <v>1.03</v>
      </c>
      <c r="T3704">
        <v>1.03</v>
      </c>
      <c r="U3704">
        <v>1.04</v>
      </c>
      <c r="V3704">
        <v>1.05</v>
      </c>
      <c r="W3704">
        <v>1.05</v>
      </c>
      <c r="X3704">
        <v>1.06</v>
      </c>
      <c r="Y3704">
        <v>1.06</v>
      </c>
      <c r="Z3704">
        <v>1.05</v>
      </c>
      <c r="AA3704">
        <v>1.05</v>
      </c>
      <c r="AB3704">
        <v>1.03</v>
      </c>
      <c r="AC3704">
        <v>1.02</v>
      </c>
      <c r="AD3704">
        <v>1.03</v>
      </c>
      <c r="AE3704">
        <v>1.03</v>
      </c>
      <c r="AF3704">
        <v>1.04</v>
      </c>
      <c r="AG3704">
        <v>1.04</v>
      </c>
      <c r="AH3704">
        <v>1.02</v>
      </c>
      <c r="AI3704">
        <v>1</v>
      </c>
      <c r="AJ3704">
        <v>1</v>
      </c>
      <c r="AK3704">
        <v>0.99</v>
      </c>
    </row>
    <row r="3705" spans="1:37" x14ac:dyDescent="0.3">
      <c r="A3705" s="24" t="str">
        <f t="shared" si="89"/>
        <v>SDGbaseTRAv2_UrbAS_BAUv5PVAXahotl</v>
      </c>
      <c r="B3705" s="58" t="s">
        <v>221</v>
      </c>
      <c r="C3705" s="59" t="s">
        <v>290</v>
      </c>
      <c r="D3705" s="5" t="s">
        <v>212</v>
      </c>
      <c r="E3705" t="s">
        <v>69</v>
      </c>
      <c r="F3705">
        <v>1</v>
      </c>
      <c r="G3705">
        <v>1.02</v>
      </c>
      <c r="H3705">
        <v>1.03</v>
      </c>
      <c r="I3705">
        <v>1.03</v>
      </c>
      <c r="J3705">
        <v>1.02</v>
      </c>
      <c r="K3705">
        <v>1.03</v>
      </c>
      <c r="L3705">
        <v>1.03</v>
      </c>
      <c r="M3705">
        <v>1.03</v>
      </c>
      <c r="N3705">
        <v>1.03</v>
      </c>
      <c r="O3705">
        <v>1.05</v>
      </c>
      <c r="P3705">
        <v>1.05</v>
      </c>
      <c r="Q3705">
        <v>1.05</v>
      </c>
      <c r="R3705">
        <v>1.05</v>
      </c>
      <c r="S3705">
        <v>1.05</v>
      </c>
      <c r="T3705">
        <v>1.06</v>
      </c>
      <c r="U3705">
        <v>1.06</v>
      </c>
      <c r="V3705">
        <v>1.06</v>
      </c>
      <c r="W3705">
        <v>1.07</v>
      </c>
      <c r="X3705">
        <v>1.07</v>
      </c>
      <c r="Y3705">
        <v>1.07</v>
      </c>
      <c r="Z3705">
        <v>1.07</v>
      </c>
      <c r="AA3705">
        <v>1.07</v>
      </c>
      <c r="AB3705">
        <v>1.07</v>
      </c>
      <c r="AC3705">
        <v>1.07</v>
      </c>
      <c r="AD3705">
        <v>1.07</v>
      </c>
      <c r="AE3705">
        <v>1.07</v>
      </c>
      <c r="AF3705">
        <v>1.07</v>
      </c>
      <c r="AG3705">
        <v>1.07</v>
      </c>
      <c r="AH3705">
        <v>1.07</v>
      </c>
      <c r="AI3705">
        <v>1.07</v>
      </c>
      <c r="AJ3705">
        <v>1.06</v>
      </c>
      <c r="AK3705">
        <v>1.05</v>
      </c>
    </row>
    <row r="3706" spans="1:37" x14ac:dyDescent="0.3">
      <c r="A3706" s="24" t="str">
        <f t="shared" si="89"/>
        <v>SDGbaseTRAv2_UrbAS_BAUv5PVAXaltrp-p</v>
      </c>
      <c r="B3706" s="58" t="s">
        <v>221</v>
      </c>
      <c r="C3706" s="59" t="s">
        <v>290</v>
      </c>
      <c r="D3706" s="5" t="s">
        <v>212</v>
      </c>
      <c r="E3706" t="s">
        <v>70</v>
      </c>
      <c r="F3706">
        <v>1</v>
      </c>
      <c r="G3706">
        <v>0.98</v>
      </c>
      <c r="H3706">
        <v>0.96</v>
      </c>
      <c r="I3706">
        <v>0.96</v>
      </c>
      <c r="J3706">
        <v>0.96</v>
      </c>
      <c r="K3706">
        <v>0.96</v>
      </c>
      <c r="L3706">
        <v>0.96</v>
      </c>
      <c r="M3706">
        <v>0.97</v>
      </c>
      <c r="N3706">
        <v>0.98</v>
      </c>
      <c r="O3706">
        <v>0.99</v>
      </c>
      <c r="P3706">
        <v>1</v>
      </c>
      <c r="Q3706">
        <v>1</v>
      </c>
      <c r="R3706">
        <v>1.01</v>
      </c>
      <c r="S3706">
        <v>1.02</v>
      </c>
      <c r="T3706">
        <v>1.02</v>
      </c>
      <c r="U3706">
        <v>1.02</v>
      </c>
      <c r="V3706">
        <v>1.02</v>
      </c>
      <c r="W3706">
        <v>1.02</v>
      </c>
      <c r="X3706">
        <v>1.03</v>
      </c>
      <c r="Y3706">
        <v>1.02</v>
      </c>
      <c r="Z3706">
        <v>1.02</v>
      </c>
      <c r="AA3706">
        <v>1.02</v>
      </c>
      <c r="AB3706">
        <v>1.01</v>
      </c>
      <c r="AC3706">
        <v>1.01</v>
      </c>
      <c r="AD3706">
        <v>1</v>
      </c>
      <c r="AE3706">
        <v>1</v>
      </c>
      <c r="AF3706">
        <v>1</v>
      </c>
      <c r="AG3706">
        <v>1</v>
      </c>
      <c r="AH3706">
        <v>1</v>
      </c>
      <c r="AI3706">
        <v>1</v>
      </c>
      <c r="AJ3706">
        <v>1.01</v>
      </c>
      <c r="AK3706">
        <v>1.01</v>
      </c>
    </row>
    <row r="3707" spans="1:37" x14ac:dyDescent="0.3">
      <c r="A3707" s="24" t="str">
        <f t="shared" si="89"/>
        <v>SDGbaseTRAv2_UrbAS_BAUv5PVAXaltrp-f</v>
      </c>
      <c r="B3707" s="58" t="s">
        <v>221</v>
      </c>
      <c r="C3707" s="59" t="s">
        <v>290</v>
      </c>
      <c r="D3707" s="5" t="s">
        <v>212</v>
      </c>
      <c r="E3707" t="s">
        <v>71</v>
      </c>
      <c r="F3707">
        <v>1</v>
      </c>
      <c r="G3707">
        <v>0.94</v>
      </c>
      <c r="H3707">
        <v>0.94</v>
      </c>
      <c r="I3707">
        <v>0.99</v>
      </c>
      <c r="J3707">
        <v>0.99</v>
      </c>
      <c r="K3707">
        <v>0.98</v>
      </c>
      <c r="L3707">
        <v>0.97</v>
      </c>
      <c r="M3707">
        <v>0.97</v>
      </c>
      <c r="N3707">
        <v>0.98</v>
      </c>
      <c r="O3707">
        <v>0.98</v>
      </c>
      <c r="P3707">
        <v>1</v>
      </c>
      <c r="Q3707">
        <v>1.03</v>
      </c>
      <c r="R3707">
        <v>1.02</v>
      </c>
      <c r="S3707">
        <v>1.01</v>
      </c>
      <c r="T3707">
        <v>1</v>
      </c>
      <c r="U3707">
        <v>1.01</v>
      </c>
      <c r="V3707">
        <v>1.02</v>
      </c>
      <c r="W3707">
        <v>1.01</v>
      </c>
      <c r="X3707">
        <v>1.01</v>
      </c>
      <c r="Y3707">
        <v>1.02</v>
      </c>
      <c r="Z3707">
        <v>1.03</v>
      </c>
      <c r="AA3707">
        <v>1.04</v>
      </c>
      <c r="AB3707">
        <v>1.03</v>
      </c>
      <c r="AC3707">
        <v>1.03</v>
      </c>
      <c r="AD3707">
        <v>1.03</v>
      </c>
      <c r="AE3707">
        <v>1.03</v>
      </c>
      <c r="AF3707">
        <v>1.02</v>
      </c>
      <c r="AG3707">
        <v>1.01</v>
      </c>
      <c r="AH3707">
        <v>1.02</v>
      </c>
      <c r="AI3707">
        <v>1.03</v>
      </c>
      <c r="AJ3707">
        <v>1.04</v>
      </c>
      <c r="AK3707">
        <v>1.05</v>
      </c>
    </row>
    <row r="3708" spans="1:37" x14ac:dyDescent="0.3">
      <c r="A3708" s="24" t="str">
        <f t="shared" si="89"/>
        <v>SDGbaseTRAv2_UrbAS_BAUv5PVAXaotrp-p</v>
      </c>
      <c r="B3708" s="58" t="s">
        <v>221</v>
      </c>
      <c r="C3708" s="59" t="s">
        <v>290</v>
      </c>
      <c r="D3708" s="5" t="s">
        <v>212</v>
      </c>
      <c r="E3708" t="s">
        <v>72</v>
      </c>
      <c r="F3708">
        <v>1</v>
      </c>
      <c r="G3708">
        <v>1.08</v>
      </c>
      <c r="H3708">
        <v>1.08</v>
      </c>
      <c r="I3708">
        <v>1.1000000000000001</v>
      </c>
      <c r="J3708">
        <v>1.0900000000000001</v>
      </c>
      <c r="K3708">
        <v>1.07</v>
      </c>
      <c r="L3708">
        <v>1.05</v>
      </c>
      <c r="M3708">
        <v>1.03</v>
      </c>
      <c r="N3708">
        <v>1.02</v>
      </c>
      <c r="O3708">
        <v>0.97</v>
      </c>
      <c r="P3708">
        <v>0.97</v>
      </c>
      <c r="Q3708">
        <v>0.98</v>
      </c>
      <c r="R3708">
        <v>0.98</v>
      </c>
      <c r="S3708">
        <v>0.99</v>
      </c>
      <c r="T3708">
        <v>0.99</v>
      </c>
      <c r="U3708">
        <v>0.99</v>
      </c>
      <c r="V3708">
        <v>1</v>
      </c>
      <c r="W3708">
        <v>1</v>
      </c>
      <c r="X3708">
        <v>0.99</v>
      </c>
      <c r="Y3708">
        <v>0.99</v>
      </c>
      <c r="Z3708">
        <v>0.98</v>
      </c>
      <c r="AA3708">
        <v>0.98</v>
      </c>
      <c r="AB3708">
        <v>0.96</v>
      </c>
      <c r="AC3708">
        <v>0.96</v>
      </c>
      <c r="AD3708">
        <v>0.96</v>
      </c>
      <c r="AE3708">
        <v>0.97</v>
      </c>
      <c r="AF3708">
        <v>0.97</v>
      </c>
      <c r="AG3708">
        <v>0.98</v>
      </c>
      <c r="AH3708">
        <v>0.98</v>
      </c>
      <c r="AI3708">
        <v>0.99</v>
      </c>
      <c r="AJ3708">
        <v>1.01</v>
      </c>
      <c r="AK3708">
        <v>1.02</v>
      </c>
    </row>
    <row r="3709" spans="1:37" x14ac:dyDescent="0.3">
      <c r="A3709" s="24" t="str">
        <f t="shared" si="89"/>
        <v>SDGbaseTRAv2_UrbAS_BAUv5PVAXaotrp-f</v>
      </c>
      <c r="B3709" s="58" t="s">
        <v>221</v>
      </c>
      <c r="C3709" s="59" t="s">
        <v>290</v>
      </c>
      <c r="D3709" s="5" t="s">
        <v>212</v>
      </c>
      <c r="E3709" t="s">
        <v>73</v>
      </c>
      <c r="F3709">
        <v>1</v>
      </c>
      <c r="G3709">
        <v>1.01</v>
      </c>
      <c r="H3709">
        <v>1.02</v>
      </c>
      <c r="I3709">
        <v>1.02</v>
      </c>
      <c r="J3709">
        <v>1.02</v>
      </c>
      <c r="K3709">
        <v>1.01</v>
      </c>
      <c r="L3709">
        <v>1</v>
      </c>
      <c r="M3709">
        <v>0.99</v>
      </c>
      <c r="N3709">
        <v>0.99</v>
      </c>
      <c r="O3709">
        <v>0.98</v>
      </c>
      <c r="P3709">
        <v>0.99</v>
      </c>
      <c r="Q3709">
        <v>1</v>
      </c>
      <c r="R3709">
        <v>1.01</v>
      </c>
      <c r="S3709">
        <v>1</v>
      </c>
      <c r="T3709">
        <v>1</v>
      </c>
      <c r="U3709">
        <v>1.01</v>
      </c>
      <c r="V3709">
        <v>1.02</v>
      </c>
      <c r="W3709">
        <v>1.01</v>
      </c>
      <c r="X3709">
        <v>1.01</v>
      </c>
      <c r="Y3709">
        <v>1.01</v>
      </c>
      <c r="Z3709">
        <v>1.02</v>
      </c>
      <c r="AA3709">
        <v>1.02</v>
      </c>
      <c r="AB3709">
        <v>1.01</v>
      </c>
      <c r="AC3709">
        <v>1.01</v>
      </c>
      <c r="AD3709">
        <v>1.01</v>
      </c>
      <c r="AE3709">
        <v>1.02</v>
      </c>
      <c r="AF3709">
        <v>1.01</v>
      </c>
      <c r="AG3709">
        <v>1.01</v>
      </c>
      <c r="AH3709">
        <v>1</v>
      </c>
      <c r="AI3709">
        <v>1.01</v>
      </c>
      <c r="AJ3709">
        <v>1.02</v>
      </c>
      <c r="AK3709">
        <v>1.02</v>
      </c>
    </row>
    <row r="3710" spans="1:37" x14ac:dyDescent="0.3">
      <c r="A3710" s="24" t="str">
        <f t="shared" si="89"/>
        <v>SDGbaseTRAv2_UrbAS_BAUv5PVAXaprtr</v>
      </c>
      <c r="B3710" s="58" t="s">
        <v>221</v>
      </c>
      <c r="C3710" s="59" t="s">
        <v>290</v>
      </c>
      <c r="D3710" s="5" t="s">
        <v>212</v>
      </c>
      <c r="E3710" t="s">
        <v>74</v>
      </c>
      <c r="F3710">
        <v>1</v>
      </c>
      <c r="G3710">
        <v>1.02</v>
      </c>
      <c r="H3710">
        <v>1.02</v>
      </c>
      <c r="I3710">
        <v>1.01</v>
      </c>
      <c r="J3710">
        <v>0.99</v>
      </c>
      <c r="K3710">
        <v>0.99</v>
      </c>
      <c r="L3710">
        <v>0.99</v>
      </c>
      <c r="M3710">
        <v>0.99</v>
      </c>
      <c r="N3710">
        <v>0.99</v>
      </c>
      <c r="O3710">
        <v>0.98</v>
      </c>
      <c r="P3710">
        <v>0.99</v>
      </c>
      <c r="Q3710">
        <v>0.99</v>
      </c>
      <c r="R3710">
        <v>1</v>
      </c>
      <c r="S3710">
        <v>1.01</v>
      </c>
      <c r="T3710">
        <v>1.02</v>
      </c>
      <c r="U3710">
        <v>1.03</v>
      </c>
      <c r="V3710">
        <v>1.04</v>
      </c>
      <c r="W3710">
        <v>1.04</v>
      </c>
      <c r="X3710">
        <v>1.05</v>
      </c>
      <c r="Y3710">
        <v>1.05</v>
      </c>
      <c r="Z3710">
        <v>1.05</v>
      </c>
      <c r="AA3710">
        <v>1.05</v>
      </c>
      <c r="AB3710">
        <v>1.04</v>
      </c>
      <c r="AC3710">
        <v>1.04</v>
      </c>
      <c r="AD3710">
        <v>1.04</v>
      </c>
      <c r="AE3710">
        <v>1.04</v>
      </c>
      <c r="AF3710">
        <v>1.04</v>
      </c>
      <c r="AG3710">
        <v>1.04</v>
      </c>
      <c r="AH3710">
        <v>1.01</v>
      </c>
      <c r="AI3710">
        <v>0.99</v>
      </c>
      <c r="AJ3710">
        <v>0.97</v>
      </c>
      <c r="AK3710">
        <v>0.96</v>
      </c>
    </row>
    <row r="3711" spans="1:37" x14ac:dyDescent="0.3">
      <c r="A3711" s="24" t="str">
        <f t="shared" si="89"/>
        <v>SDGbaseTRAv2_UrbAS_BAUv5PVAXatrps</v>
      </c>
      <c r="B3711" s="58" t="s">
        <v>221</v>
      </c>
      <c r="C3711" s="59" t="s">
        <v>290</v>
      </c>
      <c r="D3711" s="5" t="s">
        <v>212</v>
      </c>
      <c r="E3711" t="s">
        <v>75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1</v>
      </c>
      <c r="N3711">
        <v>1</v>
      </c>
      <c r="O3711">
        <v>0.99</v>
      </c>
      <c r="P3711">
        <v>0.99</v>
      </c>
      <c r="Q3711">
        <v>0.99</v>
      </c>
      <c r="R3711">
        <v>1</v>
      </c>
      <c r="S3711">
        <v>1.01</v>
      </c>
      <c r="T3711">
        <v>1.02</v>
      </c>
      <c r="U3711">
        <v>1.02</v>
      </c>
      <c r="V3711">
        <v>1.03</v>
      </c>
      <c r="W3711">
        <v>1.03</v>
      </c>
      <c r="X3711">
        <v>1.03</v>
      </c>
      <c r="Y3711">
        <v>1.04</v>
      </c>
      <c r="Z3711">
        <v>1.04</v>
      </c>
      <c r="AA3711">
        <v>1.04</v>
      </c>
      <c r="AB3711">
        <v>1.05</v>
      </c>
      <c r="AC3711">
        <v>1.06</v>
      </c>
      <c r="AD3711">
        <v>1.07</v>
      </c>
      <c r="AE3711">
        <v>1.08</v>
      </c>
      <c r="AF3711">
        <v>1.0900000000000001</v>
      </c>
      <c r="AG3711">
        <v>1.08</v>
      </c>
      <c r="AH3711">
        <v>1.08</v>
      </c>
      <c r="AI3711">
        <v>1.0900000000000001</v>
      </c>
      <c r="AJ3711">
        <v>1.0900000000000001</v>
      </c>
      <c r="AK3711">
        <v>1.0900000000000001</v>
      </c>
    </row>
    <row r="3712" spans="1:37" x14ac:dyDescent="0.3">
      <c r="A3712" s="24" t="str">
        <f t="shared" ref="A3712:A3716" si="90">_xlfn.CONCAT(C3712,D3712,E3712)</f>
        <v>SDGbaseTRAv2_UrbAS_BAUv5PVAXacomm</v>
      </c>
      <c r="B3712" s="58" t="s">
        <v>221</v>
      </c>
      <c r="C3712" s="59" t="s">
        <v>290</v>
      </c>
      <c r="D3712" s="5" t="s">
        <v>212</v>
      </c>
      <c r="E3712" t="s">
        <v>76</v>
      </c>
      <c r="F3712">
        <v>1</v>
      </c>
      <c r="G3712">
        <v>0.88</v>
      </c>
      <c r="H3712">
        <v>0.92</v>
      </c>
      <c r="I3712">
        <v>0.93</v>
      </c>
      <c r="J3712">
        <v>0.93</v>
      </c>
      <c r="K3712">
        <v>0.95</v>
      </c>
      <c r="L3712">
        <v>0.95</v>
      </c>
      <c r="M3712">
        <v>0.96</v>
      </c>
      <c r="N3712">
        <v>0.96</v>
      </c>
      <c r="O3712">
        <v>0.96</v>
      </c>
      <c r="P3712">
        <v>0.97</v>
      </c>
      <c r="Q3712">
        <v>0.97</v>
      </c>
      <c r="R3712">
        <v>0.97</v>
      </c>
      <c r="S3712">
        <v>0.98</v>
      </c>
      <c r="T3712">
        <v>0.99</v>
      </c>
      <c r="U3712">
        <v>0.99</v>
      </c>
      <c r="V3712">
        <v>0.99</v>
      </c>
      <c r="W3712">
        <v>1</v>
      </c>
      <c r="X3712">
        <v>1</v>
      </c>
      <c r="Y3712">
        <v>1</v>
      </c>
      <c r="Z3712">
        <v>1</v>
      </c>
      <c r="AA3712">
        <v>1</v>
      </c>
      <c r="AB3712">
        <v>0.99</v>
      </c>
      <c r="AC3712">
        <v>0.99</v>
      </c>
      <c r="AD3712">
        <v>0.99</v>
      </c>
      <c r="AE3712">
        <v>1</v>
      </c>
      <c r="AF3712">
        <v>1</v>
      </c>
      <c r="AG3712">
        <v>1</v>
      </c>
      <c r="AH3712">
        <v>1</v>
      </c>
      <c r="AI3712">
        <v>1</v>
      </c>
      <c r="AJ3712">
        <v>1</v>
      </c>
      <c r="AK3712">
        <v>1</v>
      </c>
    </row>
    <row r="3713" spans="1:37" x14ac:dyDescent="0.3">
      <c r="A3713" s="24" t="str">
        <f t="shared" si="90"/>
        <v>SDGbaseTRAv2_UrbAS_BAUv5PVAXafsrv</v>
      </c>
      <c r="B3713" s="58" t="s">
        <v>221</v>
      </c>
      <c r="C3713" s="59" t="s">
        <v>290</v>
      </c>
      <c r="D3713" s="5" t="s">
        <v>212</v>
      </c>
      <c r="E3713" t="s">
        <v>77</v>
      </c>
      <c r="F3713">
        <v>1</v>
      </c>
      <c r="G3713">
        <v>0.96</v>
      </c>
      <c r="H3713">
        <v>0.97</v>
      </c>
      <c r="I3713">
        <v>0.97</v>
      </c>
      <c r="J3713">
        <v>0.97</v>
      </c>
      <c r="K3713">
        <v>0.98</v>
      </c>
      <c r="L3713">
        <v>0.98</v>
      </c>
      <c r="M3713">
        <v>0.99</v>
      </c>
      <c r="N3713">
        <v>0.99</v>
      </c>
      <c r="O3713">
        <v>0.99</v>
      </c>
      <c r="P3713">
        <v>0.99</v>
      </c>
      <c r="Q3713">
        <v>1</v>
      </c>
      <c r="R3713">
        <v>1</v>
      </c>
      <c r="S3713">
        <v>1.01</v>
      </c>
      <c r="T3713">
        <v>1.01</v>
      </c>
      <c r="U3713">
        <v>1.02</v>
      </c>
      <c r="V3713">
        <v>1.02</v>
      </c>
      <c r="W3713">
        <v>1.03</v>
      </c>
      <c r="X3713">
        <v>1.03</v>
      </c>
      <c r="Y3713">
        <v>1.03</v>
      </c>
      <c r="Z3713">
        <v>1.03</v>
      </c>
      <c r="AA3713">
        <v>1.03</v>
      </c>
      <c r="AB3713">
        <v>1.03</v>
      </c>
      <c r="AC3713">
        <v>1.03</v>
      </c>
      <c r="AD3713">
        <v>1.03</v>
      </c>
      <c r="AE3713">
        <v>1.03</v>
      </c>
      <c r="AF3713">
        <v>1.03</v>
      </c>
      <c r="AG3713">
        <v>1.03</v>
      </c>
      <c r="AH3713">
        <v>1.02</v>
      </c>
      <c r="AI3713">
        <v>1.01</v>
      </c>
      <c r="AJ3713">
        <v>1</v>
      </c>
      <c r="AK3713">
        <v>0.99</v>
      </c>
    </row>
    <row r="3714" spans="1:37" x14ac:dyDescent="0.3">
      <c r="A3714" s="24" t="str">
        <f t="shared" si="90"/>
        <v>SDGbaseTRAv2_UrbAS_BAUv5PVAXabsrv</v>
      </c>
      <c r="B3714" s="58" t="s">
        <v>221</v>
      </c>
      <c r="C3714" s="59" t="s">
        <v>290</v>
      </c>
      <c r="D3714" s="5" t="s">
        <v>212</v>
      </c>
      <c r="E3714" t="s">
        <v>78</v>
      </c>
      <c r="F3714">
        <v>1</v>
      </c>
      <c r="G3714">
        <v>0.89</v>
      </c>
      <c r="H3714">
        <v>0.91</v>
      </c>
      <c r="I3714">
        <v>0.92</v>
      </c>
      <c r="J3714">
        <v>0.93</v>
      </c>
      <c r="K3714">
        <v>0.94</v>
      </c>
      <c r="L3714">
        <v>0.95</v>
      </c>
      <c r="M3714">
        <v>0.95</v>
      </c>
      <c r="N3714">
        <v>0.95</v>
      </c>
      <c r="O3714">
        <v>0.95</v>
      </c>
      <c r="P3714">
        <v>0.96</v>
      </c>
      <c r="Q3714">
        <v>0.96</v>
      </c>
      <c r="R3714">
        <v>0.97</v>
      </c>
      <c r="S3714">
        <v>0.97</v>
      </c>
      <c r="T3714">
        <v>0.98</v>
      </c>
      <c r="U3714">
        <v>0.98</v>
      </c>
      <c r="V3714">
        <v>0.99</v>
      </c>
      <c r="W3714">
        <v>0.99</v>
      </c>
      <c r="X3714">
        <v>0.99</v>
      </c>
      <c r="Y3714">
        <v>1</v>
      </c>
      <c r="Z3714">
        <v>1</v>
      </c>
      <c r="AA3714">
        <v>1</v>
      </c>
      <c r="AB3714">
        <v>0.99</v>
      </c>
      <c r="AC3714">
        <v>0.99</v>
      </c>
      <c r="AD3714">
        <v>0.99</v>
      </c>
      <c r="AE3714">
        <v>0.99</v>
      </c>
      <c r="AF3714">
        <v>1</v>
      </c>
      <c r="AG3714">
        <v>1</v>
      </c>
      <c r="AH3714">
        <v>1</v>
      </c>
      <c r="AI3714">
        <v>0.99</v>
      </c>
      <c r="AJ3714">
        <v>0.99</v>
      </c>
      <c r="AK3714">
        <v>0.99</v>
      </c>
    </row>
    <row r="3715" spans="1:37" x14ac:dyDescent="0.3">
      <c r="A3715" s="24" t="str">
        <f t="shared" si="90"/>
        <v>SDGbaseTRAv2_UrbAS_BAUv5PVAXagsrv</v>
      </c>
      <c r="B3715" s="58" t="s">
        <v>221</v>
      </c>
      <c r="C3715" s="59" t="s">
        <v>290</v>
      </c>
      <c r="D3715" s="5" t="s">
        <v>212</v>
      </c>
      <c r="E3715" t="s">
        <v>79</v>
      </c>
      <c r="F3715">
        <v>1</v>
      </c>
      <c r="G3715">
        <v>1.01</v>
      </c>
      <c r="H3715">
        <v>1.02</v>
      </c>
      <c r="I3715">
        <v>1.02</v>
      </c>
      <c r="J3715">
        <v>1.02</v>
      </c>
      <c r="K3715">
        <v>1.02</v>
      </c>
      <c r="L3715">
        <v>1.03</v>
      </c>
      <c r="M3715">
        <v>1.03</v>
      </c>
      <c r="N3715">
        <v>1.04</v>
      </c>
      <c r="O3715">
        <v>1.03</v>
      </c>
      <c r="P3715">
        <v>1.04</v>
      </c>
      <c r="Q3715">
        <v>1.04</v>
      </c>
      <c r="R3715">
        <v>1.04</v>
      </c>
      <c r="S3715">
        <v>1.05</v>
      </c>
      <c r="T3715">
        <v>1.05</v>
      </c>
      <c r="U3715">
        <v>1.05</v>
      </c>
      <c r="V3715">
        <v>1.06</v>
      </c>
      <c r="W3715">
        <v>1.06</v>
      </c>
      <c r="X3715">
        <v>1.06</v>
      </c>
      <c r="Y3715">
        <v>1.06</v>
      </c>
      <c r="Z3715">
        <v>1.06</v>
      </c>
      <c r="AA3715">
        <v>1.06</v>
      </c>
      <c r="AB3715">
        <v>1.06</v>
      </c>
      <c r="AC3715">
        <v>1.05</v>
      </c>
      <c r="AD3715">
        <v>1.05</v>
      </c>
      <c r="AE3715">
        <v>1.05</v>
      </c>
      <c r="AF3715">
        <v>1.06</v>
      </c>
      <c r="AG3715">
        <v>1.05</v>
      </c>
      <c r="AH3715">
        <v>1.03</v>
      </c>
      <c r="AI3715">
        <v>1.01</v>
      </c>
      <c r="AJ3715">
        <v>1</v>
      </c>
      <c r="AK3715">
        <v>0.99</v>
      </c>
    </row>
    <row r="3716" spans="1:37" x14ac:dyDescent="0.3">
      <c r="A3716" s="24" t="str">
        <f t="shared" si="90"/>
        <v>SDGbaseTRAv2_UrbAS_BAUv5PVAXaosrv</v>
      </c>
      <c r="B3716" s="58" t="s">
        <v>221</v>
      </c>
      <c r="C3716" s="59" t="s">
        <v>290</v>
      </c>
      <c r="D3716" s="5" t="s">
        <v>212</v>
      </c>
      <c r="E3716" t="s">
        <v>80</v>
      </c>
      <c r="F3716">
        <v>1</v>
      </c>
      <c r="G3716">
        <v>1.1399999999999999</v>
      </c>
      <c r="H3716">
        <v>1.1200000000000001</v>
      </c>
      <c r="I3716">
        <v>1.1000000000000001</v>
      </c>
      <c r="J3716">
        <v>1.1000000000000001</v>
      </c>
      <c r="K3716">
        <v>1.0900000000000001</v>
      </c>
      <c r="L3716">
        <v>1.0900000000000001</v>
      </c>
      <c r="M3716">
        <v>1.0900000000000001</v>
      </c>
      <c r="N3716">
        <v>1.0900000000000001</v>
      </c>
      <c r="O3716">
        <v>1.0900000000000001</v>
      </c>
      <c r="P3716">
        <v>1.0900000000000001</v>
      </c>
      <c r="Q3716">
        <v>1.1000000000000001</v>
      </c>
      <c r="R3716">
        <v>1.1000000000000001</v>
      </c>
      <c r="S3716">
        <v>1.1100000000000001</v>
      </c>
      <c r="T3716">
        <v>1.1200000000000001</v>
      </c>
      <c r="U3716">
        <v>1.1200000000000001</v>
      </c>
      <c r="V3716">
        <v>1.1200000000000001</v>
      </c>
      <c r="W3716">
        <v>1.1299999999999999</v>
      </c>
      <c r="X3716">
        <v>1.1299999999999999</v>
      </c>
      <c r="Y3716">
        <v>1.1299999999999999</v>
      </c>
      <c r="Z3716">
        <v>1.1399999999999999</v>
      </c>
      <c r="AA3716">
        <v>1.1399999999999999</v>
      </c>
      <c r="AB3716">
        <v>1.1299999999999999</v>
      </c>
      <c r="AC3716">
        <v>1.1299999999999999</v>
      </c>
      <c r="AD3716">
        <v>1.1299999999999999</v>
      </c>
      <c r="AE3716">
        <v>1.1299999999999999</v>
      </c>
      <c r="AF3716">
        <v>1.1299999999999999</v>
      </c>
      <c r="AG3716">
        <v>1.1299999999999999</v>
      </c>
      <c r="AH3716">
        <v>1.1399999999999999</v>
      </c>
      <c r="AI3716">
        <v>1.1299999999999999</v>
      </c>
      <c r="AJ3716">
        <v>1.1299999999999999</v>
      </c>
      <c r="AK3716">
        <v>1.1299999999999999</v>
      </c>
    </row>
    <row r="3717" spans="1:37" x14ac:dyDescent="0.3">
      <c r="A3717" s="24" t="str">
        <f t="shared" ref="A3717" si="91">_xlfn.CONCAT(C3717,D3717,E3717)</f>
        <v>SDGbaseTRAv2_UrbAS_BAUv5EXRXbase</v>
      </c>
      <c r="B3717" s="58" t="s">
        <v>221</v>
      </c>
      <c r="C3717" s="59" t="s">
        <v>290</v>
      </c>
      <c r="D3717" s="5" t="s">
        <v>257</v>
      </c>
      <c r="E3717" s="5" t="s">
        <v>219</v>
      </c>
      <c r="F3717">
        <v>0.99999999999994504</v>
      </c>
      <c r="G3717">
        <v>1.0245524071098699</v>
      </c>
      <c r="H3717">
        <v>1.0379809899735399</v>
      </c>
      <c r="I3717">
        <v>1.0335184616028299</v>
      </c>
      <c r="J3717">
        <v>1.0334703435489501</v>
      </c>
      <c r="K3717">
        <v>1.0357291871580501</v>
      </c>
      <c r="L3717">
        <v>1.03880058931068</v>
      </c>
      <c r="M3717">
        <v>1.04452231406664</v>
      </c>
      <c r="N3717">
        <v>1.04944062917787</v>
      </c>
      <c r="O3717">
        <v>1.0853511988104001</v>
      </c>
      <c r="P3717">
        <v>1.0943152006922401</v>
      </c>
      <c r="Q3717">
        <v>1.09609752087068</v>
      </c>
      <c r="R3717">
        <v>1.0964623741749899</v>
      </c>
      <c r="S3717">
        <v>1.09739404343814</v>
      </c>
      <c r="T3717">
        <v>1.0992563259153101</v>
      </c>
      <c r="U3717">
        <v>1.10129247284696</v>
      </c>
      <c r="V3717">
        <v>1.1014160438151499</v>
      </c>
      <c r="W3717">
        <v>1.1032652774782601</v>
      </c>
      <c r="X3717">
        <v>1.10647686615795</v>
      </c>
      <c r="Y3717">
        <v>1.1060078962839901</v>
      </c>
      <c r="Z3717">
        <v>1.10395334070491</v>
      </c>
      <c r="AA3717">
        <v>1.10477957001838</v>
      </c>
      <c r="AB3717">
        <v>1.1121310740449299</v>
      </c>
      <c r="AC3717">
        <v>1.1156527494027799</v>
      </c>
      <c r="AD3717">
        <v>1.11671485493991</v>
      </c>
      <c r="AE3717">
        <v>1.1163603673596101</v>
      </c>
      <c r="AF3717">
        <v>1.11593679388001</v>
      </c>
      <c r="AG3717">
        <v>1.1146379177197101</v>
      </c>
      <c r="AH3717">
        <v>1.11076837738961</v>
      </c>
      <c r="AI3717">
        <v>1.10050167961945</v>
      </c>
      <c r="AJ3717">
        <v>1.0929067529849901</v>
      </c>
      <c r="AK3717">
        <v>1.08567228442019</v>
      </c>
    </row>
    <row r="3718" spans="1:37" x14ac:dyDescent="0.3">
      <c r="A3718" s="24" t="str">
        <f t="shared" ref="A3718" si="92">_xlfn.CONCAT(C3718,D3718,E3718)</f>
        <v>SDGbaseTRAv2_UrbAS_BAUv5GDP_RUNbase</v>
      </c>
      <c r="B3718" s="58" t="s">
        <v>221</v>
      </c>
      <c r="C3718" s="59" t="s">
        <v>290</v>
      </c>
      <c r="D3718" s="5" t="s">
        <v>275</v>
      </c>
      <c r="E3718" s="5" t="s">
        <v>219</v>
      </c>
      <c r="F3718">
        <v>4436.7667702664303</v>
      </c>
      <c r="G3718">
        <v>4128.4170357749899</v>
      </c>
      <c r="H3718">
        <v>4254.2112291001504</v>
      </c>
      <c r="I3718">
        <v>4334.59322271568</v>
      </c>
      <c r="J3718">
        <v>4402.4362147239699</v>
      </c>
      <c r="K3718">
        <v>4482.4521104945497</v>
      </c>
      <c r="L3718">
        <v>4574.3386775810604</v>
      </c>
      <c r="M3718">
        <v>4671.2342452920602</v>
      </c>
      <c r="N3718">
        <v>4778.9673345942401</v>
      </c>
      <c r="O3718">
        <v>4894.2853172509404</v>
      </c>
      <c r="P3718">
        <v>5015.2051377318403</v>
      </c>
      <c r="Q3718">
        <v>5135.8775270517599</v>
      </c>
      <c r="R3718">
        <v>5275.2025897742196</v>
      </c>
      <c r="S3718">
        <v>5421.0704304678202</v>
      </c>
      <c r="T3718">
        <v>5574.2868976014597</v>
      </c>
      <c r="U3718">
        <v>5747.9228380447803</v>
      </c>
      <c r="V3718">
        <v>5913.4765045520198</v>
      </c>
      <c r="W3718">
        <v>6089.7750004693398</v>
      </c>
      <c r="X3718">
        <v>6285.0872879388698</v>
      </c>
      <c r="Y3718">
        <v>6470.1815159105399</v>
      </c>
      <c r="Z3718">
        <v>6656.7297186710302</v>
      </c>
      <c r="AA3718">
        <v>6847.5815343349404</v>
      </c>
      <c r="AB3718">
        <v>7045.7109579041498</v>
      </c>
      <c r="AC3718">
        <v>7236.0882325678904</v>
      </c>
      <c r="AD3718">
        <v>7431.7918283937297</v>
      </c>
      <c r="AE3718">
        <v>7635.1187694477303</v>
      </c>
      <c r="AF3718">
        <v>7846.2025338543399</v>
      </c>
      <c r="AG3718">
        <v>8057.7944294120398</v>
      </c>
      <c r="AH3718">
        <v>8103.8013185381697</v>
      </c>
      <c r="AI3718">
        <v>8130.4323103029301</v>
      </c>
      <c r="AJ3718">
        <v>8157.8249537906904</v>
      </c>
      <c r="AK3718">
        <v>8176.7829719677502</v>
      </c>
    </row>
    <row r="3719" spans="1:37" x14ac:dyDescent="0.3">
      <c r="A3719" s="24" t="str">
        <f t="shared" ref="A3719:A3726" si="93">_xlfn.CONCAT(C3719,D3719,E3719)</f>
        <v>SDGbaseTRAv2_UrbAS_BAUv5utaxbase</v>
      </c>
      <c r="B3719" s="58" t="s">
        <v>221</v>
      </c>
      <c r="C3719" s="59" t="s">
        <v>290</v>
      </c>
      <c r="D3719" s="3" t="s">
        <v>225</v>
      </c>
      <c r="E3719" s="5" t="s">
        <v>219</v>
      </c>
      <c r="F3719">
        <v>58.648751329495703</v>
      </c>
      <c r="G3719">
        <v>55.569050911750097</v>
      </c>
      <c r="H3719">
        <v>57.173087149566797</v>
      </c>
      <c r="I3719">
        <v>58.209906496817297</v>
      </c>
      <c r="J3719">
        <v>54.7065020518952</v>
      </c>
      <c r="K3719">
        <v>55.668026241322302</v>
      </c>
      <c r="L3719">
        <v>56.868235807411097</v>
      </c>
      <c r="M3719">
        <v>57.857307343180203</v>
      </c>
      <c r="N3719">
        <v>57.861134088714898</v>
      </c>
      <c r="O3719">
        <v>57.857099112403503</v>
      </c>
      <c r="P3719">
        <v>58.515656229994597</v>
      </c>
      <c r="Q3719">
        <v>59.133113436695901</v>
      </c>
      <c r="R3719">
        <v>60.880573076028597</v>
      </c>
      <c r="S3719">
        <v>63.1993196238613</v>
      </c>
      <c r="T3719">
        <v>64.920139424583198</v>
      </c>
      <c r="U3719">
        <v>66.796863540931199</v>
      </c>
      <c r="V3719">
        <v>68.721387473914305</v>
      </c>
      <c r="W3719">
        <v>70.760981112338499</v>
      </c>
      <c r="X3719">
        <v>72.898894590133693</v>
      </c>
      <c r="Y3719">
        <v>73.9644145499188</v>
      </c>
      <c r="Z3719">
        <v>75.9419900598282</v>
      </c>
      <c r="AA3719">
        <v>77.8727843151607</v>
      </c>
      <c r="AB3719">
        <v>79.490453753028802</v>
      </c>
      <c r="AC3719">
        <v>80.971015409278294</v>
      </c>
      <c r="AD3719">
        <v>82.810515303542402</v>
      </c>
      <c r="AE3719">
        <v>84.652654151245002</v>
      </c>
      <c r="AF3719">
        <v>86.506878586196706</v>
      </c>
      <c r="AG3719">
        <v>87.920826113028895</v>
      </c>
      <c r="AH3719">
        <v>91.544945283221494</v>
      </c>
      <c r="AI3719">
        <v>93.548618912391404</v>
      </c>
      <c r="AJ3719">
        <v>97.209733134756306</v>
      </c>
      <c r="AK3719">
        <v>100.048911285413</v>
      </c>
    </row>
    <row r="3720" spans="1:37" x14ac:dyDescent="0.3">
      <c r="A3720" s="24" t="str">
        <f t="shared" si="93"/>
        <v>SDGbaseTRAv2_UrbAS_BAUv5imptaxbase</v>
      </c>
      <c r="B3720" s="58" t="s">
        <v>221</v>
      </c>
      <c r="C3720" s="59" t="s">
        <v>290</v>
      </c>
      <c r="D3720" s="3" t="s">
        <v>220</v>
      </c>
      <c r="E3720" s="5" t="s">
        <v>219</v>
      </c>
      <c r="F3720">
        <v>53.826071644541003</v>
      </c>
      <c r="G3720">
        <v>51.0756288020022</v>
      </c>
      <c r="H3720">
        <v>53.125793971149903</v>
      </c>
      <c r="I3720">
        <v>53.963410469821902</v>
      </c>
      <c r="J3720">
        <v>54.857858175099103</v>
      </c>
      <c r="K3720">
        <v>56.096742151804598</v>
      </c>
      <c r="L3720">
        <v>57.527821774848803</v>
      </c>
      <c r="M3720">
        <v>59.159273340864701</v>
      </c>
      <c r="N3720">
        <v>60.863288393017299</v>
      </c>
      <c r="O3720">
        <v>64.162331208833194</v>
      </c>
      <c r="P3720">
        <v>66.331043821171804</v>
      </c>
      <c r="Q3720">
        <v>68.1347440106954</v>
      </c>
      <c r="R3720">
        <v>70.291546266722307</v>
      </c>
      <c r="S3720">
        <v>72.588595136673504</v>
      </c>
      <c r="T3720">
        <v>75.077525245533295</v>
      </c>
      <c r="U3720">
        <v>77.872069959821701</v>
      </c>
      <c r="V3720">
        <v>80.537426358576795</v>
      </c>
      <c r="W3720">
        <v>83.437493642164497</v>
      </c>
      <c r="X3720">
        <v>86.563590544805194</v>
      </c>
      <c r="Y3720">
        <v>89.169623220362396</v>
      </c>
      <c r="Z3720">
        <v>91.687608766288207</v>
      </c>
      <c r="AA3720">
        <v>94.339011685291197</v>
      </c>
      <c r="AB3720">
        <v>97.521105361080501</v>
      </c>
      <c r="AC3720">
        <v>100.339213741188</v>
      </c>
      <c r="AD3720">
        <v>103.20977749127201</v>
      </c>
      <c r="AE3720">
        <v>106.179495516336</v>
      </c>
      <c r="AF3720">
        <v>109.34947295225</v>
      </c>
      <c r="AG3720">
        <v>112.510745042404</v>
      </c>
      <c r="AH3720">
        <v>112.432800802945</v>
      </c>
      <c r="AI3720">
        <v>111.579486857864</v>
      </c>
      <c r="AJ3720">
        <v>110.92044207049101</v>
      </c>
      <c r="AK3720">
        <v>110.13323782110299</v>
      </c>
    </row>
    <row r="3721" spans="1:37" x14ac:dyDescent="0.3">
      <c r="A3721" s="24" t="str">
        <f t="shared" si="93"/>
        <v>SDGbaseTRAv2_UrbAS_BAUv5vataxbase</v>
      </c>
      <c r="B3721" s="58" t="s">
        <v>221</v>
      </c>
      <c r="C3721" s="59" t="s">
        <v>290</v>
      </c>
      <c r="D3721" s="3" t="s">
        <v>226</v>
      </c>
      <c r="E3721" s="5" t="s">
        <v>219</v>
      </c>
      <c r="F3721" s="4">
        <v>2.2587798931727801E-11</v>
      </c>
      <c r="G3721" s="4">
        <v>5.1272763553671398E-11</v>
      </c>
      <c r="H3721" s="4">
        <v>1.0459188362342399E-11</v>
      </c>
      <c r="I3721" s="4">
        <v>9.4019015188750902E-11</v>
      </c>
      <c r="J3721" s="4">
        <v>7.2759579423229295E-12</v>
      </c>
      <c r="K3721" s="4">
        <v>-3.5242925615799001E-12</v>
      </c>
      <c r="L3721" s="4">
        <v>-2.8421714943515999E-13</v>
      </c>
      <c r="M3721" s="4">
        <v>-5.1159077018448101E-13</v>
      </c>
      <c r="N3721" s="4">
        <v>8.86757350516544E-12</v>
      </c>
      <c r="O3721" s="4">
        <v>6.7075236353770298E-12</v>
      </c>
      <c r="P3721" s="4">
        <v>-5.5706552630312403E-12</v>
      </c>
      <c r="Q3721" s="4">
        <v>-1.02318158695864E-12</v>
      </c>
      <c r="R3721" s="4">
        <v>1.8189895295675898E-12</v>
      </c>
      <c r="S3721" s="4">
        <v>4.5474737511653702E-12</v>
      </c>
      <c r="T3721" s="4">
        <v>-6.8212106205449401E-13</v>
      </c>
      <c r="U3721" s="4">
        <v>5.5138119445608301E-12</v>
      </c>
      <c r="V3721" s="4">
        <v>-5.3432815980075597E-12</v>
      </c>
      <c r="W3721" s="4">
        <v>-9.7770682057345199E-12</v>
      </c>
      <c r="X3721" s="4">
        <v>5.0022208683145298E-12</v>
      </c>
      <c r="Y3721" s="4">
        <v>7.3328010428620293E-12</v>
      </c>
      <c r="Z3721" s="4">
        <v>4.8180310876258199E-12</v>
      </c>
      <c r="AA3721" s="4">
        <v>-1.24946451449876E-12</v>
      </c>
      <c r="AB3721" s="4">
        <v>5.2295979374015803E-12</v>
      </c>
      <c r="AC3721" s="4">
        <v>-2.7284844098788301E-12</v>
      </c>
      <c r="AD3721" s="4">
        <v>-3.6256030407498399E-12</v>
      </c>
      <c r="AE3721" s="4">
        <v>-1.5347725786385499E-11</v>
      </c>
      <c r="AF3721" s="4">
        <v>3.4106060146241398E-13</v>
      </c>
      <c r="AG3721" s="4">
        <v>2.72848186448197E-12</v>
      </c>
      <c r="AH3721" s="4">
        <v>-2.9558604234063402E-12</v>
      </c>
      <c r="AI3721" s="4">
        <v>-1.59161573161219E-12</v>
      </c>
      <c r="AJ3721" s="4">
        <v>-4.7748472258037304E-12</v>
      </c>
      <c r="AK3721" s="4">
        <v>-7.9580786339531002E-13</v>
      </c>
    </row>
    <row r="3722" spans="1:37" x14ac:dyDescent="0.3">
      <c r="A3722" s="24" t="str">
        <f t="shared" si="93"/>
        <v>SDGbaseTRAv2_UrbAS_BAUv5acttaxbase</v>
      </c>
      <c r="B3722" s="58" t="s">
        <v>221</v>
      </c>
      <c r="C3722" s="59" t="s">
        <v>290</v>
      </c>
      <c r="D3722" s="3" t="s">
        <v>218</v>
      </c>
      <c r="E3722" s="5" t="s">
        <v>219</v>
      </c>
      <c r="F3722">
        <v>94.683488898731298</v>
      </c>
      <c r="G3722">
        <v>84.010368852022907</v>
      </c>
      <c r="H3722">
        <v>84.458213617158293</v>
      </c>
      <c r="I3722">
        <v>85.697708460620703</v>
      </c>
      <c r="J3722">
        <v>87.644260475412494</v>
      </c>
      <c r="K3722">
        <v>89.285346842274805</v>
      </c>
      <c r="L3722">
        <v>91.295119490505897</v>
      </c>
      <c r="M3722">
        <v>93.539736551176105</v>
      </c>
      <c r="N3722">
        <v>96.304049042069394</v>
      </c>
      <c r="O3722">
        <v>98.388499422776107</v>
      </c>
      <c r="P3722">
        <v>101.712059188851</v>
      </c>
      <c r="Q3722">
        <v>105.32523753738499</v>
      </c>
      <c r="R3722">
        <v>109.100527761793</v>
      </c>
      <c r="S3722">
        <v>112.84592451679799</v>
      </c>
      <c r="T3722">
        <v>116.839643967261</v>
      </c>
      <c r="U3722">
        <v>121.451659953757</v>
      </c>
      <c r="V3722">
        <v>126.059601847772</v>
      </c>
      <c r="W3722">
        <v>130.694636546314</v>
      </c>
      <c r="X3722">
        <v>135.490162080234</v>
      </c>
      <c r="Y3722">
        <v>140.46887848006801</v>
      </c>
      <c r="Z3722">
        <v>145.597405941114</v>
      </c>
      <c r="AA3722">
        <v>150.64372848885299</v>
      </c>
      <c r="AB3722">
        <v>155.693851813723</v>
      </c>
      <c r="AC3722">
        <v>160.736130811609</v>
      </c>
      <c r="AD3722">
        <v>165.91022797694299</v>
      </c>
      <c r="AE3722">
        <v>171.34030952739801</v>
      </c>
      <c r="AF3722">
        <v>176.86021795050499</v>
      </c>
      <c r="AG3722">
        <v>182.171954456056</v>
      </c>
      <c r="AH3722">
        <v>182.93038205962401</v>
      </c>
      <c r="AI3722">
        <v>183.40028703849299</v>
      </c>
      <c r="AJ3722">
        <v>183.55737595516999</v>
      </c>
      <c r="AK3722">
        <v>183.432092067111</v>
      </c>
    </row>
    <row r="3723" spans="1:37" x14ac:dyDescent="0.3">
      <c r="A3723" s="24" t="str">
        <f t="shared" si="93"/>
        <v>SDGbaseTRAv2_UrbAS_BAUv5comtaxbase</v>
      </c>
      <c r="B3723" s="58" t="s">
        <v>221</v>
      </c>
      <c r="C3723" s="59" t="s">
        <v>290</v>
      </c>
      <c r="D3723" s="3" t="s">
        <v>227</v>
      </c>
      <c r="E3723" s="5" t="s">
        <v>219</v>
      </c>
      <c r="F3723">
        <v>497.90817031404998</v>
      </c>
      <c r="G3723">
        <v>448.32105456956498</v>
      </c>
      <c r="H3723">
        <v>447.59233681822099</v>
      </c>
      <c r="I3723">
        <v>451.547971690758</v>
      </c>
      <c r="J3723">
        <v>460.71032172010399</v>
      </c>
      <c r="K3723">
        <v>468.67365963910601</v>
      </c>
      <c r="L3723">
        <v>478.73876402986201</v>
      </c>
      <c r="M3723">
        <v>489.94500871878898</v>
      </c>
      <c r="N3723">
        <v>503.23281216526902</v>
      </c>
      <c r="O3723">
        <v>518.59909005398094</v>
      </c>
      <c r="P3723">
        <v>534.5807384602</v>
      </c>
      <c r="Q3723">
        <v>550.34994988580002</v>
      </c>
      <c r="R3723">
        <v>567.85198225285501</v>
      </c>
      <c r="S3723">
        <v>584.99244283876305</v>
      </c>
      <c r="T3723">
        <v>603.48319443975004</v>
      </c>
      <c r="U3723">
        <v>624.4743430131</v>
      </c>
      <c r="V3723">
        <v>644.86978301151896</v>
      </c>
      <c r="W3723">
        <v>665.81059142651202</v>
      </c>
      <c r="X3723">
        <v>687.47646555071697</v>
      </c>
      <c r="Y3723">
        <v>708.64842388460397</v>
      </c>
      <c r="Z3723">
        <v>730.51861956360597</v>
      </c>
      <c r="AA3723">
        <v>751.65091715264896</v>
      </c>
      <c r="AB3723">
        <v>775.27004641983604</v>
      </c>
      <c r="AC3723">
        <v>797.63045681920596</v>
      </c>
      <c r="AD3723">
        <v>820.21416305408002</v>
      </c>
      <c r="AE3723">
        <v>843.75620275214999</v>
      </c>
      <c r="AF3723">
        <v>868.177010793004</v>
      </c>
      <c r="AG3723">
        <v>892.64510469156698</v>
      </c>
      <c r="AH3723">
        <v>894.67446651241903</v>
      </c>
      <c r="AI3723">
        <v>895.65265723285995</v>
      </c>
      <c r="AJ3723">
        <v>895.42486217212297</v>
      </c>
      <c r="AK3723">
        <v>894.46991574634296</v>
      </c>
    </row>
    <row r="3724" spans="1:37" x14ac:dyDescent="0.3">
      <c r="A3724" s="24" t="str">
        <f t="shared" si="93"/>
        <v>SDGbaseTRAv2_UrbAS_BAUv5DIRTAXbase</v>
      </c>
      <c r="B3724" s="58" t="s">
        <v>221</v>
      </c>
      <c r="C3724" s="59" t="s">
        <v>290</v>
      </c>
      <c r="D3724" s="3" t="s">
        <v>228</v>
      </c>
      <c r="E3724" s="5" t="s">
        <v>219</v>
      </c>
      <c r="F3724">
        <v>784.14526173304796</v>
      </c>
      <c r="G3724">
        <v>773.04805320262096</v>
      </c>
      <c r="H3724">
        <v>776.248224182493</v>
      </c>
      <c r="I3724">
        <v>813.93845565361596</v>
      </c>
      <c r="J3724">
        <v>860.52627107773105</v>
      </c>
      <c r="K3724">
        <v>872.52159669629498</v>
      </c>
      <c r="L3724">
        <v>888.92426649226695</v>
      </c>
      <c r="M3724">
        <v>907.83590781070302</v>
      </c>
      <c r="N3724">
        <v>928.49245979269404</v>
      </c>
      <c r="O3724">
        <v>952.70785431287095</v>
      </c>
      <c r="P3724">
        <v>978.64807665103604</v>
      </c>
      <c r="Q3724">
        <v>1005.0456402864299</v>
      </c>
      <c r="R3724">
        <v>1011.91717192711</v>
      </c>
      <c r="S3724">
        <v>1027.86835181321</v>
      </c>
      <c r="T3724">
        <v>1043.3039690256201</v>
      </c>
      <c r="U3724">
        <v>1056.9398879038799</v>
      </c>
      <c r="V3724">
        <v>1074.4265876925101</v>
      </c>
      <c r="W3724">
        <v>1090.8399259165501</v>
      </c>
      <c r="X3724">
        <v>1106.34213381156</v>
      </c>
      <c r="Y3724">
        <v>1122.7330449688</v>
      </c>
      <c r="Z3724">
        <v>1136.8480610113299</v>
      </c>
      <c r="AA3724">
        <v>1154.33635937197</v>
      </c>
      <c r="AB3724">
        <v>1161.9936342480801</v>
      </c>
      <c r="AC3724">
        <v>1177.9201445384599</v>
      </c>
      <c r="AD3724">
        <v>1198.35006756644</v>
      </c>
      <c r="AE3724">
        <v>1220.20131311622</v>
      </c>
      <c r="AF3724">
        <v>1241.9472399844401</v>
      </c>
      <c r="AG3724">
        <v>1262.6864182404699</v>
      </c>
      <c r="AH3724">
        <v>1289.6906727949299</v>
      </c>
      <c r="AI3724">
        <v>1316.74719138504</v>
      </c>
      <c r="AJ3724">
        <v>1351.98544240452</v>
      </c>
      <c r="AK3724">
        <v>1393.04015016277</v>
      </c>
    </row>
    <row r="3725" spans="1:37" x14ac:dyDescent="0.3">
      <c r="A3725" s="24" t="str">
        <f t="shared" si="93"/>
        <v>SDGbaseTRAv2_UrbAS_BAUv5FACINCbase</v>
      </c>
      <c r="B3725" s="58" t="s">
        <v>221</v>
      </c>
      <c r="C3725" s="59" t="s">
        <v>290</v>
      </c>
      <c r="D3725" s="3" t="s">
        <v>229</v>
      </c>
      <c r="E3725" s="5" t="s">
        <v>219</v>
      </c>
      <c r="F3725">
        <v>108.72526139301399</v>
      </c>
      <c r="G3725">
        <v>98.128984471630901</v>
      </c>
      <c r="H3725">
        <v>101.96622828339299</v>
      </c>
      <c r="I3725">
        <v>104.711662465506</v>
      </c>
      <c r="J3725">
        <v>106.964227005045</v>
      </c>
      <c r="K3725">
        <v>109.301171043057</v>
      </c>
      <c r="L3725">
        <v>111.81643427297401</v>
      </c>
      <c r="M3725">
        <v>114.454620426906</v>
      </c>
      <c r="N3725">
        <v>117.624851768472</v>
      </c>
      <c r="O3725">
        <v>121.97958782783201</v>
      </c>
      <c r="P3725">
        <v>125.951232814123</v>
      </c>
      <c r="Q3725">
        <v>129.77998366591501</v>
      </c>
      <c r="R3725">
        <v>133.976114801329</v>
      </c>
      <c r="S3725">
        <v>138.377473766203</v>
      </c>
      <c r="T3725">
        <v>143.00882149569699</v>
      </c>
      <c r="U3725">
        <v>148.35288657266801</v>
      </c>
      <c r="V3725">
        <v>153.69486722098301</v>
      </c>
      <c r="W3725">
        <v>159.029489715827</v>
      </c>
      <c r="X3725">
        <v>164.329161716671</v>
      </c>
      <c r="Y3725">
        <v>169.63776839639101</v>
      </c>
      <c r="Z3725">
        <v>175.62749171036501</v>
      </c>
      <c r="AA3725">
        <v>181.173198022333</v>
      </c>
      <c r="AB3725">
        <v>188.392532406425</v>
      </c>
      <c r="AC3725">
        <v>194.80449623369</v>
      </c>
      <c r="AD3725">
        <v>200.638249659081</v>
      </c>
      <c r="AE3725">
        <v>206.563246462119</v>
      </c>
      <c r="AF3725">
        <v>212.58262803154199</v>
      </c>
      <c r="AG3725">
        <v>217.43185580175401</v>
      </c>
      <c r="AH3725">
        <v>220.091957312733</v>
      </c>
      <c r="AI3725">
        <v>221.141650847004</v>
      </c>
      <c r="AJ3725">
        <v>221.13145864286301</v>
      </c>
      <c r="AK3725">
        <v>220.46517280803499</v>
      </c>
    </row>
    <row r="3726" spans="1:37" x14ac:dyDescent="0.3">
      <c r="A3726" s="24" t="str">
        <f t="shared" si="93"/>
        <v>SDGbaseTRAv2_UrbAS_BAUv5TRNSFRbase</v>
      </c>
      <c r="B3726" s="58" t="s">
        <v>221</v>
      </c>
      <c r="C3726" s="59" t="s">
        <v>290</v>
      </c>
      <c r="D3726" s="3" t="s">
        <v>230</v>
      </c>
      <c r="E3726" s="5" t="s">
        <v>219</v>
      </c>
      <c r="F3726">
        <v>-48.3117601953644</v>
      </c>
      <c r="G3726">
        <v>-49.497930199878198</v>
      </c>
      <c r="H3726">
        <v>-50.146688674951299</v>
      </c>
      <c r="I3726">
        <v>-49.931096074440497</v>
      </c>
      <c r="J3726">
        <v>-49.928771406560401</v>
      </c>
      <c r="K3726">
        <v>-50.037900117322003</v>
      </c>
      <c r="L3726">
        <v>-50.186284961583603</v>
      </c>
      <c r="M3726">
        <v>-50.4627115558974</v>
      </c>
      <c r="N3726">
        <v>-50.700324016116603</v>
      </c>
      <c r="O3726">
        <v>-52.435226844682099</v>
      </c>
      <c r="P3726">
        <v>-52.868293553988501</v>
      </c>
      <c r="Q3726">
        <v>-52.954400579040502</v>
      </c>
      <c r="R3726">
        <v>-52.972027284385</v>
      </c>
      <c r="S3726">
        <v>-53.017037866407698</v>
      </c>
      <c r="T3726">
        <v>-53.107008010860703</v>
      </c>
      <c r="U3726">
        <v>-53.205377853145002</v>
      </c>
      <c r="V3726">
        <v>-53.211347784127298</v>
      </c>
      <c r="W3726">
        <v>-53.300687517405002</v>
      </c>
      <c r="X3726">
        <v>-53.455845019544299</v>
      </c>
      <c r="Y3726">
        <v>-53.433188259454397</v>
      </c>
      <c r="Z3726">
        <v>-53.333929063009897</v>
      </c>
      <c r="AA3726">
        <v>-53.373845655468898</v>
      </c>
      <c r="AB3726">
        <v>-53.7290097550746</v>
      </c>
      <c r="AC3726">
        <v>-53.899148090449003</v>
      </c>
      <c r="AD3726">
        <v>-53.950460278460902</v>
      </c>
      <c r="AE3726">
        <v>-53.9333343594894</v>
      </c>
      <c r="AF3726">
        <v>-53.912870779117497</v>
      </c>
      <c r="AG3726">
        <v>-53.8501197855377</v>
      </c>
      <c r="AH3726">
        <v>-53.663175481043801</v>
      </c>
      <c r="AI3726">
        <v>-53.167173240373501</v>
      </c>
      <c r="AJ3726">
        <v>-52.8002489661082</v>
      </c>
      <c r="AK3726">
        <v>-52.450739055664698</v>
      </c>
    </row>
    <row r="3727" spans="1:37" s="13" customFormat="1" x14ac:dyDescent="0.3">
      <c r="A3727" s="13" t="str">
        <f t="shared" ref="A3727:A3790" si="94">_xlfn.CONCAT(C3727,D3727,E3727)</f>
        <v>SDGbaseTRAv2_UrbAS_ERTv3PalmaRatiototal</v>
      </c>
      <c r="B3727" s="62" t="s">
        <v>221</v>
      </c>
      <c r="C3727" s="63" t="s">
        <v>291</v>
      </c>
      <c r="D3727" s="64" t="s">
        <v>0</v>
      </c>
      <c r="E3727" s="13" t="s">
        <v>1</v>
      </c>
      <c r="F3727" s="112">
        <v>3.69</v>
      </c>
      <c r="G3727" s="112">
        <v>3.48</v>
      </c>
      <c r="H3727" s="112">
        <v>3.7</v>
      </c>
      <c r="I3727" s="112">
        <v>3.66</v>
      </c>
      <c r="J3727" s="112">
        <v>3.62</v>
      </c>
      <c r="K3727" s="112">
        <v>3.61</v>
      </c>
      <c r="L3727" s="112">
        <v>3.61</v>
      </c>
      <c r="M3727" s="112">
        <v>3.59</v>
      </c>
      <c r="N3727" s="112">
        <v>3.58</v>
      </c>
      <c r="O3727" s="112">
        <v>3.57</v>
      </c>
      <c r="P3727" s="112">
        <v>3.56</v>
      </c>
      <c r="Q3727" s="112">
        <v>3.54</v>
      </c>
      <c r="R3727" s="112">
        <v>3.54</v>
      </c>
      <c r="S3727" s="112">
        <v>3.53</v>
      </c>
      <c r="T3727" s="112">
        <v>3.52</v>
      </c>
      <c r="U3727" s="112">
        <v>3.51</v>
      </c>
      <c r="V3727" s="112">
        <v>3.5</v>
      </c>
      <c r="W3727" s="112">
        <v>3.48</v>
      </c>
      <c r="X3727" s="112">
        <v>3.47</v>
      </c>
      <c r="Y3727" s="112">
        <v>3.46</v>
      </c>
      <c r="Z3727" s="112">
        <v>3.45</v>
      </c>
      <c r="AA3727" s="112">
        <v>3.42</v>
      </c>
      <c r="AB3727" s="112">
        <v>3.39</v>
      </c>
      <c r="AC3727" s="112">
        <v>3.36</v>
      </c>
      <c r="AD3727" s="112">
        <v>3.34</v>
      </c>
      <c r="AE3727" s="112">
        <v>3.32</v>
      </c>
      <c r="AF3727" s="112">
        <v>3.31</v>
      </c>
      <c r="AG3727" s="112">
        <v>3.27</v>
      </c>
      <c r="AH3727" s="112">
        <v>3.2</v>
      </c>
      <c r="AI3727" s="112">
        <v>3.18</v>
      </c>
      <c r="AJ3727" s="112">
        <v>3.16</v>
      </c>
      <c r="AK3727" s="112">
        <v>3.14</v>
      </c>
    </row>
    <row r="3728" spans="1:37" s="13" customFormat="1" x14ac:dyDescent="0.3">
      <c r="A3728" s="13" t="str">
        <f t="shared" si="94"/>
        <v>SDGbaseTRAv2_UrbAS_ERTv320-20Ratiototal</v>
      </c>
      <c r="B3728" s="62" t="s">
        <v>221</v>
      </c>
      <c r="C3728" s="63" t="s">
        <v>291</v>
      </c>
      <c r="D3728" s="64" t="s">
        <v>2</v>
      </c>
      <c r="E3728" s="13" t="s">
        <v>1</v>
      </c>
      <c r="F3728" s="112">
        <v>13.17</v>
      </c>
      <c r="G3728" s="112">
        <v>12.41</v>
      </c>
      <c r="H3728" s="112">
        <v>13.23</v>
      </c>
      <c r="I3728" s="112">
        <v>13.07</v>
      </c>
      <c r="J3728" s="112">
        <v>12.94</v>
      </c>
      <c r="K3728" s="112">
        <v>12.91</v>
      </c>
      <c r="L3728" s="112">
        <v>12.88</v>
      </c>
      <c r="M3728" s="112">
        <v>12.83</v>
      </c>
      <c r="N3728" s="112">
        <v>12.8</v>
      </c>
      <c r="O3728" s="112">
        <v>12.75</v>
      </c>
      <c r="P3728" s="112">
        <v>12.7</v>
      </c>
      <c r="Q3728" s="112">
        <v>12.63</v>
      </c>
      <c r="R3728" s="112">
        <v>12.65</v>
      </c>
      <c r="S3728" s="112">
        <v>12.59</v>
      </c>
      <c r="T3728" s="112">
        <v>12.55</v>
      </c>
      <c r="U3728" s="112">
        <v>12.53</v>
      </c>
      <c r="V3728" s="112">
        <v>12.46</v>
      </c>
      <c r="W3728" s="112">
        <v>12.41</v>
      </c>
      <c r="X3728" s="112">
        <v>12.36</v>
      </c>
      <c r="Y3728" s="112">
        <v>12.29</v>
      </c>
      <c r="Z3728" s="112">
        <v>12.26</v>
      </c>
      <c r="AA3728" s="112">
        <v>12.14</v>
      </c>
      <c r="AB3728" s="112">
        <v>12.03</v>
      </c>
      <c r="AC3728" s="112">
        <v>11.91</v>
      </c>
      <c r="AD3728" s="112">
        <v>11.84</v>
      </c>
      <c r="AE3728" s="112">
        <v>11.78</v>
      </c>
      <c r="AF3728" s="112">
        <v>11.72</v>
      </c>
      <c r="AG3728" s="112">
        <v>11.59</v>
      </c>
      <c r="AH3728" s="112">
        <v>11.34</v>
      </c>
      <c r="AI3728" s="112">
        <v>11.25</v>
      </c>
      <c r="AJ3728" s="112">
        <v>11.18</v>
      </c>
      <c r="AK3728" s="112">
        <v>11.09</v>
      </c>
    </row>
    <row r="3729" spans="1:37" s="13" customFormat="1" x14ac:dyDescent="0.3">
      <c r="A3729" s="13" t="str">
        <f t="shared" si="94"/>
        <v>SDGbaseTRAv2_UrbAS_ERTv3C_GVAaawhe</v>
      </c>
      <c r="B3729" s="62" t="s">
        <v>221</v>
      </c>
      <c r="C3729" s="63" t="s">
        <v>291</v>
      </c>
      <c r="D3729" s="64" t="s">
        <v>3</v>
      </c>
      <c r="E3729" s="13" t="s">
        <v>4</v>
      </c>
      <c r="F3729" s="112">
        <v>2.66</v>
      </c>
      <c r="G3729" s="112">
        <v>2.4900000000000002</v>
      </c>
      <c r="H3729" s="112">
        <v>2.5499999999999998</v>
      </c>
      <c r="I3729" s="112">
        <v>2.62</v>
      </c>
      <c r="J3729" s="112">
        <v>2.71</v>
      </c>
      <c r="K3729" s="112">
        <v>2.74</v>
      </c>
      <c r="L3729" s="112">
        <v>2.79</v>
      </c>
      <c r="M3729" s="112">
        <v>2.81</v>
      </c>
      <c r="N3729" s="112">
        <v>2.83</v>
      </c>
      <c r="O3729" s="112">
        <v>2.98</v>
      </c>
      <c r="P3729" s="112">
        <v>3</v>
      </c>
      <c r="Q3729" s="112">
        <v>3</v>
      </c>
      <c r="R3729" s="112">
        <v>3.08</v>
      </c>
      <c r="S3729" s="112">
        <v>3.14</v>
      </c>
      <c r="T3729" s="112">
        <v>3.19</v>
      </c>
      <c r="U3729" s="112">
        <v>3.26</v>
      </c>
      <c r="V3729" s="112">
        <v>3.3</v>
      </c>
      <c r="W3729" s="112">
        <v>3.35</v>
      </c>
      <c r="X3729" s="112">
        <v>3.39</v>
      </c>
      <c r="Y3729" s="112">
        <v>3.4</v>
      </c>
      <c r="Z3729" s="112">
        <v>3.36</v>
      </c>
      <c r="AA3729" s="112">
        <v>3.36</v>
      </c>
      <c r="AB3729" s="112">
        <v>3.48</v>
      </c>
      <c r="AC3729" s="112">
        <v>3.52</v>
      </c>
      <c r="AD3729" s="112">
        <v>3.55</v>
      </c>
      <c r="AE3729" s="112">
        <v>3.6</v>
      </c>
      <c r="AF3729" s="112">
        <v>3.64</v>
      </c>
      <c r="AG3729" s="112">
        <v>3.84</v>
      </c>
      <c r="AH3729" s="112">
        <v>3.73</v>
      </c>
      <c r="AI3729" s="112">
        <v>3.67</v>
      </c>
      <c r="AJ3729" s="112">
        <v>3.64</v>
      </c>
      <c r="AK3729" s="112">
        <v>3.6</v>
      </c>
    </row>
    <row r="3730" spans="1:37" s="13" customFormat="1" x14ac:dyDescent="0.3">
      <c r="A3730" s="13" t="str">
        <f t="shared" si="94"/>
        <v>SDGbaseTRAv2_UrbAS_ERTv3C_GVAaamai</v>
      </c>
      <c r="B3730" s="62" t="s">
        <v>221</v>
      </c>
      <c r="C3730" s="63" t="s">
        <v>291</v>
      </c>
      <c r="D3730" s="64" t="s">
        <v>3</v>
      </c>
      <c r="E3730" s="13" t="s">
        <v>5</v>
      </c>
      <c r="F3730" s="112">
        <v>11.93</v>
      </c>
      <c r="G3730" s="112">
        <v>11.25</v>
      </c>
      <c r="H3730" s="112">
        <v>11.71</v>
      </c>
      <c r="I3730" s="112">
        <v>12.15</v>
      </c>
      <c r="J3730" s="112">
        <v>12.71</v>
      </c>
      <c r="K3730" s="112">
        <v>12.85</v>
      </c>
      <c r="L3730" s="112">
        <v>13.15</v>
      </c>
      <c r="M3730" s="112">
        <v>13.25</v>
      </c>
      <c r="N3730" s="112">
        <v>13.4</v>
      </c>
      <c r="O3730" s="112">
        <v>14.43</v>
      </c>
      <c r="P3730" s="112">
        <v>14.56</v>
      </c>
      <c r="Q3730" s="112">
        <v>14.49</v>
      </c>
      <c r="R3730" s="112">
        <v>14.82</v>
      </c>
      <c r="S3730" s="112">
        <v>15.02</v>
      </c>
      <c r="T3730" s="112">
        <v>15.18</v>
      </c>
      <c r="U3730" s="112">
        <v>15.46</v>
      </c>
      <c r="V3730" s="112">
        <v>15.6</v>
      </c>
      <c r="W3730" s="112">
        <v>15.7</v>
      </c>
      <c r="X3730" s="112">
        <v>15.86</v>
      </c>
      <c r="Y3730" s="112">
        <v>15.95</v>
      </c>
      <c r="Z3730" s="112">
        <v>15.89</v>
      </c>
      <c r="AA3730" s="112">
        <v>15.97</v>
      </c>
      <c r="AB3730" s="112">
        <v>16.54</v>
      </c>
      <c r="AC3730" s="112">
        <v>16.649999999999999</v>
      </c>
      <c r="AD3730" s="112">
        <v>16.739999999999998</v>
      </c>
      <c r="AE3730" s="112">
        <v>16.899999999999999</v>
      </c>
      <c r="AF3730" s="112">
        <v>17.07</v>
      </c>
      <c r="AG3730" s="112">
        <v>17.57</v>
      </c>
      <c r="AH3730" s="112">
        <v>16.579999999999998</v>
      </c>
      <c r="AI3730" s="112">
        <v>16</v>
      </c>
      <c r="AJ3730" s="112">
        <v>15.57</v>
      </c>
      <c r="AK3730" s="112">
        <v>15.1</v>
      </c>
    </row>
    <row r="3731" spans="1:37" s="13" customFormat="1" x14ac:dyDescent="0.3">
      <c r="A3731" s="13" t="str">
        <f t="shared" si="94"/>
        <v>SDGbaseTRAv2_UrbAS_ERTv3C_GVAaaoce</v>
      </c>
      <c r="B3731" s="62" t="s">
        <v>221</v>
      </c>
      <c r="C3731" s="63" t="s">
        <v>291</v>
      </c>
      <c r="D3731" s="64" t="s">
        <v>3</v>
      </c>
      <c r="E3731" s="13" t="s">
        <v>6</v>
      </c>
      <c r="F3731" s="112">
        <v>0.82</v>
      </c>
      <c r="G3731" s="112">
        <v>0.75</v>
      </c>
      <c r="H3731" s="112">
        <v>0.79</v>
      </c>
      <c r="I3731" s="112">
        <v>0.82</v>
      </c>
      <c r="J3731" s="112">
        <v>0.86</v>
      </c>
      <c r="K3731" s="112">
        <v>0.88</v>
      </c>
      <c r="L3731" s="112">
        <v>0.9</v>
      </c>
      <c r="M3731" s="112">
        <v>0.92</v>
      </c>
      <c r="N3731" s="112">
        <v>0.93</v>
      </c>
      <c r="O3731" s="112">
        <v>1</v>
      </c>
      <c r="P3731" s="112">
        <v>1.02</v>
      </c>
      <c r="Q3731" s="112">
        <v>1.02</v>
      </c>
      <c r="R3731" s="112">
        <v>1.06</v>
      </c>
      <c r="S3731" s="112">
        <v>1.08</v>
      </c>
      <c r="T3731" s="112">
        <v>1.1000000000000001</v>
      </c>
      <c r="U3731" s="112">
        <v>1.1299999999999999</v>
      </c>
      <c r="V3731" s="112">
        <v>1.1499999999999999</v>
      </c>
      <c r="W3731" s="112">
        <v>1.17</v>
      </c>
      <c r="X3731" s="112">
        <v>1.19</v>
      </c>
      <c r="Y3731" s="112">
        <v>1.21</v>
      </c>
      <c r="Z3731" s="112">
        <v>1.21</v>
      </c>
      <c r="AA3731" s="112">
        <v>1.22</v>
      </c>
      <c r="AB3731" s="112">
        <v>1.27</v>
      </c>
      <c r="AC3731" s="112">
        <v>1.29</v>
      </c>
      <c r="AD3731" s="112">
        <v>1.3</v>
      </c>
      <c r="AE3731" s="112">
        <v>1.32</v>
      </c>
      <c r="AF3731" s="112">
        <v>1.34</v>
      </c>
      <c r="AG3731" s="112">
        <v>1.39</v>
      </c>
      <c r="AH3731" s="112">
        <v>1.33</v>
      </c>
      <c r="AI3731" s="112">
        <v>1.3</v>
      </c>
      <c r="AJ3731" s="112">
        <v>1.28</v>
      </c>
      <c r="AK3731" s="112">
        <v>1.25</v>
      </c>
    </row>
    <row r="3732" spans="1:37" s="13" customFormat="1" x14ac:dyDescent="0.3">
      <c r="A3732" s="13" t="str">
        <f t="shared" si="94"/>
        <v>SDGbaseTRAv2_UrbAS_ERTv3C_GVAaaveg</v>
      </c>
      <c r="B3732" s="62" t="s">
        <v>221</v>
      </c>
      <c r="C3732" s="63" t="s">
        <v>291</v>
      </c>
      <c r="D3732" s="64" t="s">
        <v>3</v>
      </c>
      <c r="E3732" s="13" t="s">
        <v>7</v>
      </c>
      <c r="F3732" s="112">
        <v>6.73</v>
      </c>
      <c r="G3732" s="112">
        <v>6.46</v>
      </c>
      <c r="H3732" s="112">
        <v>6.49</v>
      </c>
      <c r="I3732" s="112">
        <v>6.58</v>
      </c>
      <c r="J3732" s="112">
        <v>6.7</v>
      </c>
      <c r="K3732" s="112">
        <v>6.71</v>
      </c>
      <c r="L3732" s="112">
        <v>6.8</v>
      </c>
      <c r="M3732" s="112">
        <v>6.85</v>
      </c>
      <c r="N3732" s="112">
        <v>6.9</v>
      </c>
      <c r="O3732" s="112">
        <v>7.02</v>
      </c>
      <c r="P3732" s="112">
        <v>7.06</v>
      </c>
      <c r="Q3732" s="112">
        <v>7.08</v>
      </c>
      <c r="R3732" s="112">
        <v>7.28</v>
      </c>
      <c r="S3732" s="112">
        <v>7.42</v>
      </c>
      <c r="T3732" s="112">
        <v>7.54</v>
      </c>
      <c r="U3732" s="112">
        <v>7.69</v>
      </c>
      <c r="V3732" s="112">
        <v>7.81</v>
      </c>
      <c r="W3732" s="112">
        <v>7.91</v>
      </c>
      <c r="X3732" s="112">
        <v>8.02</v>
      </c>
      <c r="Y3732" s="112">
        <v>7.97</v>
      </c>
      <c r="Z3732" s="112">
        <v>7.78</v>
      </c>
      <c r="AA3732" s="112">
        <v>7.76</v>
      </c>
      <c r="AB3732" s="112">
        <v>8.06</v>
      </c>
      <c r="AC3732" s="112">
        <v>8.18</v>
      </c>
      <c r="AD3732" s="112">
        <v>8.25</v>
      </c>
      <c r="AE3732" s="112">
        <v>8.36</v>
      </c>
      <c r="AF3732" s="112">
        <v>8.4600000000000009</v>
      </c>
      <c r="AG3732" s="112">
        <v>9.08</v>
      </c>
      <c r="AH3732" s="112">
        <v>8.7799999999999994</v>
      </c>
      <c r="AI3732" s="112">
        <v>8.65</v>
      </c>
      <c r="AJ3732" s="112">
        <v>8.58</v>
      </c>
      <c r="AK3732" s="112">
        <v>8.5</v>
      </c>
    </row>
    <row r="3733" spans="1:37" s="13" customFormat="1" x14ac:dyDescent="0.3">
      <c r="A3733" s="13" t="str">
        <f t="shared" si="94"/>
        <v>SDGbaseTRAv2_UrbAS_ERTv3C_GVAaaofr</v>
      </c>
      <c r="B3733" s="62" t="s">
        <v>221</v>
      </c>
      <c r="C3733" s="63" t="s">
        <v>291</v>
      </c>
      <c r="D3733" s="64" t="s">
        <v>3</v>
      </c>
      <c r="E3733" s="13" t="s">
        <v>8</v>
      </c>
      <c r="F3733" s="112">
        <v>13</v>
      </c>
      <c r="G3733" s="112">
        <v>12.67</v>
      </c>
      <c r="H3733" s="112">
        <v>12.99</v>
      </c>
      <c r="I3733" s="112">
        <v>13.11</v>
      </c>
      <c r="J3733" s="112">
        <v>13.36</v>
      </c>
      <c r="K3733" s="112">
        <v>13.49</v>
      </c>
      <c r="L3733" s="112">
        <v>13.78</v>
      </c>
      <c r="M3733" s="112">
        <v>13.98</v>
      </c>
      <c r="N3733" s="112">
        <v>14.18</v>
      </c>
      <c r="O3733" s="112">
        <v>15.18</v>
      </c>
      <c r="P3733" s="112">
        <v>15.42</v>
      </c>
      <c r="Q3733" s="112">
        <v>15.46</v>
      </c>
      <c r="R3733" s="112">
        <v>15.86</v>
      </c>
      <c r="S3733" s="112">
        <v>16.190000000000001</v>
      </c>
      <c r="T3733" s="112">
        <v>16.510000000000002</v>
      </c>
      <c r="U3733" s="112">
        <v>16.87</v>
      </c>
      <c r="V3733" s="112">
        <v>17.21</v>
      </c>
      <c r="W3733" s="112">
        <v>17.52</v>
      </c>
      <c r="X3733" s="112">
        <v>17.79</v>
      </c>
      <c r="Y3733" s="112">
        <v>17.739999999999998</v>
      </c>
      <c r="Z3733" s="112">
        <v>17.27</v>
      </c>
      <c r="AA3733" s="112">
        <v>17.21</v>
      </c>
      <c r="AB3733" s="112">
        <v>17.95</v>
      </c>
      <c r="AC3733" s="112">
        <v>18.309999999999999</v>
      </c>
      <c r="AD3733" s="112">
        <v>18.559999999999999</v>
      </c>
      <c r="AE3733" s="112">
        <v>18.84</v>
      </c>
      <c r="AF3733" s="112">
        <v>19.11</v>
      </c>
      <c r="AG3733" s="112">
        <v>20.5</v>
      </c>
      <c r="AH3733" s="112">
        <v>19.93</v>
      </c>
      <c r="AI3733" s="112">
        <v>19.46</v>
      </c>
      <c r="AJ3733" s="112">
        <v>19.149999999999999</v>
      </c>
      <c r="AK3733" s="112">
        <v>18.829999999999998</v>
      </c>
    </row>
    <row r="3734" spans="1:37" s="13" customFormat="1" x14ac:dyDescent="0.3">
      <c r="A3734" s="13" t="str">
        <f t="shared" si="94"/>
        <v>SDGbaseTRAv2_UrbAS_ERTv3C_GVAaagra</v>
      </c>
      <c r="B3734" s="62" t="s">
        <v>221</v>
      </c>
      <c r="C3734" s="63" t="s">
        <v>291</v>
      </c>
      <c r="D3734" s="64" t="s">
        <v>3</v>
      </c>
      <c r="E3734" s="13" t="s">
        <v>9</v>
      </c>
      <c r="F3734" s="112">
        <v>6.2</v>
      </c>
      <c r="G3734" s="112">
        <v>6.2</v>
      </c>
      <c r="H3734" s="112">
        <v>6.46</v>
      </c>
      <c r="I3734" s="112">
        <v>6.49</v>
      </c>
      <c r="J3734" s="112">
        <v>6.6</v>
      </c>
      <c r="K3734" s="112">
        <v>6.72</v>
      </c>
      <c r="L3734" s="112">
        <v>6.9</v>
      </c>
      <c r="M3734" s="112">
        <v>7.09</v>
      </c>
      <c r="N3734" s="112">
        <v>7.29</v>
      </c>
      <c r="O3734" s="112">
        <v>7.96</v>
      </c>
      <c r="P3734" s="112">
        <v>8.2100000000000009</v>
      </c>
      <c r="Q3734" s="112">
        <v>8.31</v>
      </c>
      <c r="R3734" s="112">
        <v>8.5500000000000007</v>
      </c>
      <c r="S3734" s="112">
        <v>8.77</v>
      </c>
      <c r="T3734" s="112">
        <v>9.02</v>
      </c>
      <c r="U3734" s="112">
        <v>9.3000000000000007</v>
      </c>
      <c r="V3734" s="112">
        <v>9.5500000000000007</v>
      </c>
      <c r="W3734" s="112">
        <v>9.82</v>
      </c>
      <c r="X3734" s="112">
        <v>10.11</v>
      </c>
      <c r="Y3734" s="112">
        <v>10.34</v>
      </c>
      <c r="Z3734" s="112">
        <v>10.43</v>
      </c>
      <c r="AA3734" s="112">
        <v>10.53</v>
      </c>
      <c r="AB3734" s="112">
        <v>10.92</v>
      </c>
      <c r="AC3734" s="112">
        <v>11.17</v>
      </c>
      <c r="AD3734" s="112">
        <v>11.37</v>
      </c>
      <c r="AE3734" s="112">
        <v>11.56</v>
      </c>
      <c r="AF3734" s="112">
        <v>11.76</v>
      </c>
      <c r="AG3734" s="112">
        <v>12.18</v>
      </c>
      <c r="AH3734" s="112">
        <v>11.9</v>
      </c>
      <c r="AI3734" s="112">
        <v>11.58</v>
      </c>
      <c r="AJ3734" s="112">
        <v>11.32</v>
      </c>
      <c r="AK3734" s="112">
        <v>11.06</v>
      </c>
    </row>
    <row r="3735" spans="1:37" s="13" customFormat="1" x14ac:dyDescent="0.3">
      <c r="A3735" s="13" t="str">
        <f t="shared" si="94"/>
        <v>SDGbaseTRAv2_UrbAS_ERTv3C_GVAaaoil</v>
      </c>
      <c r="B3735" s="62" t="s">
        <v>221</v>
      </c>
      <c r="C3735" s="63" t="s">
        <v>291</v>
      </c>
      <c r="D3735" s="64" t="s">
        <v>3</v>
      </c>
      <c r="E3735" s="13" t="s">
        <v>10</v>
      </c>
      <c r="F3735" s="112">
        <v>5.45</v>
      </c>
      <c r="G3735" s="112">
        <v>4.93</v>
      </c>
      <c r="H3735" s="112">
        <v>5.09</v>
      </c>
      <c r="I3735" s="112">
        <v>5.32</v>
      </c>
      <c r="J3735" s="112">
        <v>5.55</v>
      </c>
      <c r="K3735" s="112">
        <v>5.63</v>
      </c>
      <c r="L3735" s="112">
        <v>5.77</v>
      </c>
      <c r="M3735" s="112">
        <v>5.83</v>
      </c>
      <c r="N3735" s="112">
        <v>5.9</v>
      </c>
      <c r="O3735" s="112">
        <v>6.12</v>
      </c>
      <c r="P3735" s="112">
        <v>6.18</v>
      </c>
      <c r="Q3735" s="112">
        <v>6.22</v>
      </c>
      <c r="R3735" s="112">
        <v>6.49</v>
      </c>
      <c r="S3735" s="112">
        <v>6.68</v>
      </c>
      <c r="T3735" s="112">
        <v>6.86</v>
      </c>
      <c r="U3735" s="112">
        <v>7.06</v>
      </c>
      <c r="V3735" s="112">
        <v>7.21</v>
      </c>
      <c r="W3735" s="112">
        <v>7.35</v>
      </c>
      <c r="X3735" s="112">
        <v>7.53</v>
      </c>
      <c r="Y3735" s="112">
        <v>7.57</v>
      </c>
      <c r="Z3735" s="112">
        <v>7.5</v>
      </c>
      <c r="AA3735" s="112">
        <v>7.55</v>
      </c>
      <c r="AB3735" s="112">
        <v>7.9</v>
      </c>
      <c r="AC3735" s="112">
        <v>8.0399999999999991</v>
      </c>
      <c r="AD3735" s="112">
        <v>8.14</v>
      </c>
      <c r="AE3735" s="112">
        <v>8.2899999999999991</v>
      </c>
      <c r="AF3735" s="112">
        <v>8.44</v>
      </c>
      <c r="AG3735" s="112">
        <v>9.06</v>
      </c>
      <c r="AH3735" s="112">
        <v>8.76</v>
      </c>
      <c r="AI3735" s="112">
        <v>8.66</v>
      </c>
      <c r="AJ3735" s="112">
        <v>8.59</v>
      </c>
      <c r="AK3735" s="112">
        <v>8.49</v>
      </c>
    </row>
    <row r="3736" spans="1:37" s="13" customFormat="1" x14ac:dyDescent="0.3">
      <c r="A3736" s="13" t="str">
        <f t="shared" si="94"/>
        <v>SDGbaseTRAv2_UrbAS_ERTv3C_GVAaatub</v>
      </c>
      <c r="B3736" s="62" t="s">
        <v>221</v>
      </c>
      <c r="C3736" s="63" t="s">
        <v>291</v>
      </c>
      <c r="D3736" s="64" t="s">
        <v>3</v>
      </c>
      <c r="E3736" s="13" t="s">
        <v>11</v>
      </c>
      <c r="F3736" s="112">
        <v>2.95</v>
      </c>
      <c r="G3736" s="112">
        <v>2.78</v>
      </c>
      <c r="H3736" s="112">
        <v>2.79</v>
      </c>
      <c r="I3736" s="112">
        <v>2.84</v>
      </c>
      <c r="J3736" s="112">
        <v>2.9</v>
      </c>
      <c r="K3736" s="112">
        <v>2.9</v>
      </c>
      <c r="L3736" s="112">
        <v>2.95</v>
      </c>
      <c r="M3736" s="112">
        <v>2.97</v>
      </c>
      <c r="N3736" s="112">
        <v>3</v>
      </c>
      <c r="O3736" s="112">
        <v>3.07</v>
      </c>
      <c r="P3736" s="112">
        <v>3.09</v>
      </c>
      <c r="Q3736" s="112">
        <v>3.1</v>
      </c>
      <c r="R3736" s="112">
        <v>3.19</v>
      </c>
      <c r="S3736" s="112">
        <v>3.26</v>
      </c>
      <c r="T3736" s="112">
        <v>3.32</v>
      </c>
      <c r="U3736" s="112">
        <v>3.39</v>
      </c>
      <c r="V3736" s="112">
        <v>3.45</v>
      </c>
      <c r="W3736" s="112">
        <v>3.49</v>
      </c>
      <c r="X3736" s="112">
        <v>3.54</v>
      </c>
      <c r="Y3736" s="112">
        <v>3.51</v>
      </c>
      <c r="Z3736" s="112">
        <v>3.42</v>
      </c>
      <c r="AA3736" s="112">
        <v>3.41</v>
      </c>
      <c r="AB3736" s="112">
        <v>3.56</v>
      </c>
      <c r="AC3736" s="112">
        <v>3.61</v>
      </c>
      <c r="AD3736" s="112">
        <v>3.64</v>
      </c>
      <c r="AE3736" s="112">
        <v>3.69</v>
      </c>
      <c r="AF3736" s="112">
        <v>3.74</v>
      </c>
      <c r="AG3736" s="112">
        <v>4.0199999999999996</v>
      </c>
      <c r="AH3736" s="112">
        <v>3.85</v>
      </c>
      <c r="AI3736" s="112">
        <v>3.77</v>
      </c>
      <c r="AJ3736" s="112">
        <v>3.72</v>
      </c>
      <c r="AK3736" s="112">
        <v>3.67</v>
      </c>
    </row>
    <row r="3737" spans="1:37" s="13" customFormat="1" x14ac:dyDescent="0.3">
      <c r="A3737" s="13" t="str">
        <f t="shared" si="94"/>
        <v>SDGbaseTRAv2_UrbAS_ERTv3C_GVAaapul</v>
      </c>
      <c r="B3737" s="62" t="s">
        <v>221</v>
      </c>
      <c r="C3737" s="63" t="s">
        <v>291</v>
      </c>
      <c r="D3737" s="64" t="s">
        <v>3</v>
      </c>
      <c r="E3737" s="13" t="s">
        <v>12</v>
      </c>
      <c r="F3737" s="112">
        <v>0.52</v>
      </c>
      <c r="G3737" s="112">
        <v>0.49</v>
      </c>
      <c r="H3737" s="112">
        <v>0.49</v>
      </c>
      <c r="I3737" s="112">
        <v>0.51</v>
      </c>
      <c r="J3737" s="112">
        <v>0.52</v>
      </c>
      <c r="K3737" s="112">
        <v>0.53</v>
      </c>
      <c r="L3737" s="112">
        <v>0.53</v>
      </c>
      <c r="M3737" s="112">
        <v>0.53</v>
      </c>
      <c r="N3737" s="112">
        <v>0.53</v>
      </c>
      <c r="O3737" s="112">
        <v>0.54</v>
      </c>
      <c r="P3737" s="112">
        <v>0.54</v>
      </c>
      <c r="Q3737" s="112">
        <v>0.54</v>
      </c>
      <c r="R3737" s="112">
        <v>0.56000000000000005</v>
      </c>
      <c r="S3737" s="112">
        <v>0.56999999999999995</v>
      </c>
      <c r="T3737" s="112">
        <v>0.57999999999999996</v>
      </c>
      <c r="U3737" s="112">
        <v>0.59</v>
      </c>
      <c r="V3737" s="112">
        <v>0.6</v>
      </c>
      <c r="W3737" s="112">
        <v>0.6</v>
      </c>
      <c r="X3737" s="112">
        <v>0.61</v>
      </c>
      <c r="Y3737" s="112">
        <v>0.61</v>
      </c>
      <c r="Z3737" s="112">
        <v>0.59</v>
      </c>
      <c r="AA3737" s="112">
        <v>0.59</v>
      </c>
      <c r="AB3737" s="112">
        <v>0.62</v>
      </c>
      <c r="AC3737" s="112">
        <v>0.62</v>
      </c>
      <c r="AD3737" s="112">
        <v>0.63</v>
      </c>
      <c r="AE3737" s="112">
        <v>0.64</v>
      </c>
      <c r="AF3737" s="112">
        <v>0.65</v>
      </c>
      <c r="AG3737" s="112">
        <v>0.7</v>
      </c>
      <c r="AH3737" s="112">
        <v>0.68</v>
      </c>
      <c r="AI3737" s="112">
        <v>0.68</v>
      </c>
      <c r="AJ3737" s="112">
        <v>0.68</v>
      </c>
      <c r="AK3737" s="112">
        <v>0.69</v>
      </c>
    </row>
    <row r="3738" spans="1:37" s="13" customFormat="1" x14ac:dyDescent="0.3">
      <c r="A3738" s="13" t="str">
        <f t="shared" si="94"/>
        <v>SDGbaseTRAv2_UrbAS_ERTv3C_GVAaasug</v>
      </c>
      <c r="B3738" s="62" t="s">
        <v>221</v>
      </c>
      <c r="C3738" s="63" t="s">
        <v>291</v>
      </c>
      <c r="D3738" s="64" t="s">
        <v>3</v>
      </c>
      <c r="E3738" s="13" t="s">
        <v>13</v>
      </c>
      <c r="F3738" s="112">
        <v>3.82</v>
      </c>
      <c r="G3738" s="112">
        <v>3.66</v>
      </c>
      <c r="H3738" s="112">
        <v>3.68</v>
      </c>
      <c r="I3738" s="112">
        <v>3.75</v>
      </c>
      <c r="J3738" s="112">
        <v>3.84</v>
      </c>
      <c r="K3738" s="112">
        <v>3.85</v>
      </c>
      <c r="L3738" s="112">
        <v>3.9</v>
      </c>
      <c r="M3738" s="112">
        <v>3.92</v>
      </c>
      <c r="N3738" s="112">
        <v>3.94</v>
      </c>
      <c r="O3738" s="112">
        <v>4.1100000000000003</v>
      </c>
      <c r="P3738" s="112">
        <v>4.1100000000000003</v>
      </c>
      <c r="Q3738" s="112">
        <v>4.08</v>
      </c>
      <c r="R3738" s="112">
        <v>4.1500000000000004</v>
      </c>
      <c r="S3738" s="112">
        <v>4.22</v>
      </c>
      <c r="T3738" s="112">
        <v>4.2699999999999996</v>
      </c>
      <c r="U3738" s="112">
        <v>4.33</v>
      </c>
      <c r="V3738" s="112">
        <v>4.3600000000000003</v>
      </c>
      <c r="W3738" s="112">
        <v>4.41</v>
      </c>
      <c r="X3738" s="112">
        <v>4.4800000000000004</v>
      </c>
      <c r="Y3738" s="112">
        <v>4.5</v>
      </c>
      <c r="Z3738" s="112">
        <v>4.45</v>
      </c>
      <c r="AA3738" s="112">
        <v>4.43</v>
      </c>
      <c r="AB3738" s="112">
        <v>4.53</v>
      </c>
      <c r="AC3738" s="112">
        <v>4.53</v>
      </c>
      <c r="AD3738" s="112">
        <v>4.53</v>
      </c>
      <c r="AE3738" s="112">
        <v>4.55</v>
      </c>
      <c r="AF3738" s="112">
        <v>4.57</v>
      </c>
      <c r="AG3738" s="112">
        <v>4.8099999999999996</v>
      </c>
      <c r="AH3738" s="112">
        <v>4.6900000000000004</v>
      </c>
      <c r="AI3738" s="112">
        <v>4.6399999999999997</v>
      </c>
      <c r="AJ3738" s="112">
        <v>4.63</v>
      </c>
      <c r="AK3738" s="112">
        <v>4.6100000000000003</v>
      </c>
    </row>
    <row r="3739" spans="1:37" s="13" customFormat="1" x14ac:dyDescent="0.3">
      <c r="A3739" s="13" t="str">
        <f t="shared" si="94"/>
        <v>SDGbaseTRAv2_UrbAS_ERTv3C_GVAaaoth</v>
      </c>
      <c r="B3739" s="62" t="s">
        <v>221</v>
      </c>
      <c r="C3739" s="63" t="s">
        <v>291</v>
      </c>
      <c r="D3739" s="64" t="s">
        <v>3</v>
      </c>
      <c r="E3739" s="13" t="s">
        <v>14</v>
      </c>
      <c r="F3739" s="112">
        <v>7.29</v>
      </c>
      <c r="G3739" s="112">
        <v>6.77</v>
      </c>
      <c r="H3739" s="112">
        <v>7.1</v>
      </c>
      <c r="I3739" s="112">
        <v>7.24</v>
      </c>
      <c r="J3739" s="112">
        <v>7.42</v>
      </c>
      <c r="K3739" s="112">
        <v>7.62</v>
      </c>
      <c r="L3739" s="112">
        <v>7.88</v>
      </c>
      <c r="M3739" s="112">
        <v>8.15</v>
      </c>
      <c r="N3739" s="112">
        <v>8.41</v>
      </c>
      <c r="O3739" s="112">
        <v>9.24</v>
      </c>
      <c r="P3739" s="112">
        <v>9.58</v>
      </c>
      <c r="Q3739" s="112">
        <v>9.76</v>
      </c>
      <c r="R3739" s="112">
        <v>10.09</v>
      </c>
      <c r="S3739" s="112">
        <v>10.42</v>
      </c>
      <c r="T3739" s="112">
        <v>10.78</v>
      </c>
      <c r="U3739" s="112">
        <v>11.21</v>
      </c>
      <c r="V3739" s="112">
        <v>11.61</v>
      </c>
      <c r="W3739" s="112">
        <v>12.08</v>
      </c>
      <c r="X3739" s="112">
        <v>12.63</v>
      </c>
      <c r="Y3739" s="112">
        <v>13.06</v>
      </c>
      <c r="Z3739" s="112">
        <v>13.14</v>
      </c>
      <c r="AA3739" s="112">
        <v>13.23</v>
      </c>
      <c r="AB3739" s="112">
        <v>13.73</v>
      </c>
      <c r="AC3739" s="112">
        <v>14.09</v>
      </c>
      <c r="AD3739" s="112">
        <v>14.4</v>
      </c>
      <c r="AE3739" s="112">
        <v>14.74</v>
      </c>
      <c r="AF3739" s="112">
        <v>15.09</v>
      </c>
      <c r="AG3739" s="112">
        <v>16.149999999999999</v>
      </c>
      <c r="AH3739" s="112">
        <v>15.87</v>
      </c>
      <c r="AI3739" s="112">
        <v>15.48</v>
      </c>
      <c r="AJ3739" s="112">
        <v>15.07</v>
      </c>
      <c r="AK3739" s="112">
        <v>14.62</v>
      </c>
    </row>
    <row r="3740" spans="1:37" s="13" customFormat="1" x14ac:dyDescent="0.3">
      <c r="A3740" s="13" t="str">
        <f t="shared" si="94"/>
        <v>SDGbaseTRAv2_UrbAS_ERTv3C_GVAalani</v>
      </c>
      <c r="B3740" s="62" t="s">
        <v>221</v>
      </c>
      <c r="C3740" s="63" t="s">
        <v>291</v>
      </c>
      <c r="D3740" s="64" t="s">
        <v>3</v>
      </c>
      <c r="E3740" s="13" t="s">
        <v>15</v>
      </c>
      <c r="F3740" s="112">
        <v>27.55</v>
      </c>
      <c r="G3740" s="112">
        <v>22.03</v>
      </c>
      <c r="H3740" s="112">
        <v>24.11</v>
      </c>
      <c r="I3740" s="112">
        <v>24.64</v>
      </c>
      <c r="J3740" s="112">
        <v>25.31</v>
      </c>
      <c r="K3740" s="112">
        <v>25.88</v>
      </c>
      <c r="L3740" s="112">
        <v>26.57</v>
      </c>
      <c r="M3740" s="112">
        <v>27.18</v>
      </c>
      <c r="N3740" s="112">
        <v>27.89</v>
      </c>
      <c r="O3740" s="112">
        <v>30.6</v>
      </c>
      <c r="P3740" s="112">
        <v>31.08</v>
      </c>
      <c r="Q3740" s="112">
        <v>31.22</v>
      </c>
      <c r="R3740" s="112">
        <v>32.65</v>
      </c>
      <c r="S3740" s="112">
        <v>33.700000000000003</v>
      </c>
      <c r="T3740" s="112">
        <v>34.78</v>
      </c>
      <c r="U3740" s="112">
        <v>35.9</v>
      </c>
      <c r="V3740" s="112">
        <v>36.99</v>
      </c>
      <c r="W3740" s="112">
        <v>38.21</v>
      </c>
      <c r="X3740" s="112">
        <v>39.590000000000003</v>
      </c>
      <c r="Y3740" s="112">
        <v>40.97</v>
      </c>
      <c r="Z3740" s="112">
        <v>41.32</v>
      </c>
      <c r="AA3740" s="112">
        <v>40.94</v>
      </c>
      <c r="AB3740" s="112">
        <v>42.02</v>
      </c>
      <c r="AC3740" s="112">
        <v>43.01</v>
      </c>
      <c r="AD3740" s="112">
        <v>43.9</v>
      </c>
      <c r="AE3740" s="112">
        <v>44.93</v>
      </c>
      <c r="AF3740" s="112">
        <v>45.98</v>
      </c>
      <c r="AG3740" s="112">
        <v>47.83</v>
      </c>
      <c r="AH3740" s="112">
        <v>49.36</v>
      </c>
      <c r="AI3740" s="112">
        <v>50.04</v>
      </c>
      <c r="AJ3740" s="112">
        <v>50.14</v>
      </c>
      <c r="AK3740" s="112">
        <v>49.87</v>
      </c>
    </row>
    <row r="3741" spans="1:37" s="13" customFormat="1" x14ac:dyDescent="0.3">
      <c r="A3741" s="13" t="str">
        <f t="shared" si="94"/>
        <v>SDGbaseTRAv2_UrbAS_ERTv3C_GVAafore</v>
      </c>
      <c r="B3741" s="62" t="s">
        <v>221</v>
      </c>
      <c r="C3741" s="63" t="s">
        <v>291</v>
      </c>
      <c r="D3741" s="64" t="s">
        <v>3</v>
      </c>
      <c r="E3741" s="13" t="s">
        <v>16</v>
      </c>
      <c r="F3741" s="112">
        <v>6.49</v>
      </c>
      <c r="G3741" s="112">
        <v>5.89</v>
      </c>
      <c r="H3741" s="112">
        <v>6.03</v>
      </c>
      <c r="I3741" s="112">
        <v>6.18</v>
      </c>
      <c r="J3741" s="112">
        <v>6.31</v>
      </c>
      <c r="K3741" s="112">
        <v>6.34</v>
      </c>
      <c r="L3741" s="112">
        <v>6.43</v>
      </c>
      <c r="M3741" s="112">
        <v>6.47</v>
      </c>
      <c r="N3741" s="112">
        <v>6.6</v>
      </c>
      <c r="O3741" s="112">
        <v>6.87</v>
      </c>
      <c r="P3741" s="112">
        <v>7</v>
      </c>
      <c r="Q3741" s="112">
        <v>6.97</v>
      </c>
      <c r="R3741" s="112">
        <v>7.14</v>
      </c>
      <c r="S3741" s="112">
        <v>7.27</v>
      </c>
      <c r="T3741" s="112">
        <v>7.38</v>
      </c>
      <c r="U3741" s="112">
        <v>7.61</v>
      </c>
      <c r="V3741" s="112">
        <v>7.8</v>
      </c>
      <c r="W3741" s="112">
        <v>8.02</v>
      </c>
      <c r="X3741" s="112">
        <v>8.25</v>
      </c>
      <c r="Y3741" s="112">
        <v>8.41</v>
      </c>
      <c r="Z3741" s="112">
        <v>8.26</v>
      </c>
      <c r="AA3741" s="112">
        <v>8.23</v>
      </c>
      <c r="AB3741" s="112">
        <v>8.49</v>
      </c>
      <c r="AC3741" s="112">
        <v>8.6</v>
      </c>
      <c r="AD3741" s="112">
        <v>8.6999999999999993</v>
      </c>
      <c r="AE3741" s="112">
        <v>8.82</v>
      </c>
      <c r="AF3741" s="112">
        <v>8.9499999999999993</v>
      </c>
      <c r="AG3741" s="112">
        <v>9.58</v>
      </c>
      <c r="AH3741" s="112">
        <v>9.33</v>
      </c>
      <c r="AI3741" s="112">
        <v>9.1999999999999993</v>
      </c>
      <c r="AJ3741" s="112">
        <v>9.1199999999999992</v>
      </c>
      <c r="AK3741" s="112">
        <v>9.0399999999999991</v>
      </c>
    </row>
    <row r="3742" spans="1:37" s="13" customFormat="1" x14ac:dyDescent="0.3">
      <c r="A3742" s="13" t="str">
        <f t="shared" si="94"/>
        <v>SDGbaseTRAv2_UrbAS_ERTv3C_GVAafish</v>
      </c>
      <c r="B3742" s="62" t="s">
        <v>221</v>
      </c>
      <c r="C3742" s="63" t="s">
        <v>291</v>
      </c>
      <c r="D3742" s="64" t="s">
        <v>3</v>
      </c>
      <c r="E3742" s="13" t="s">
        <v>17</v>
      </c>
      <c r="F3742" s="112">
        <v>7.37</v>
      </c>
      <c r="G3742" s="112">
        <v>6.91</v>
      </c>
      <c r="H3742" s="112">
        <v>7.21</v>
      </c>
      <c r="I3742" s="112">
        <v>7.25</v>
      </c>
      <c r="J3742" s="112">
        <v>7.36</v>
      </c>
      <c r="K3742" s="112">
        <v>7.5</v>
      </c>
      <c r="L3742" s="112">
        <v>7.68</v>
      </c>
      <c r="M3742" s="112">
        <v>7.86</v>
      </c>
      <c r="N3742" s="112">
        <v>8.06</v>
      </c>
      <c r="O3742" s="112">
        <v>8.75</v>
      </c>
      <c r="P3742" s="112">
        <v>9.01</v>
      </c>
      <c r="Q3742" s="112">
        <v>9.15</v>
      </c>
      <c r="R3742" s="112">
        <v>9.44</v>
      </c>
      <c r="S3742" s="112">
        <v>9.6999999999999993</v>
      </c>
      <c r="T3742" s="112">
        <v>9.99</v>
      </c>
      <c r="U3742" s="112">
        <v>10.32</v>
      </c>
      <c r="V3742" s="112">
        <v>10.61</v>
      </c>
      <c r="W3742" s="112">
        <v>10.95</v>
      </c>
      <c r="X3742" s="112">
        <v>11.33</v>
      </c>
      <c r="Y3742" s="112">
        <v>11.78</v>
      </c>
      <c r="Z3742" s="112">
        <v>12.17</v>
      </c>
      <c r="AA3742" s="112">
        <v>12.41</v>
      </c>
      <c r="AB3742" s="112">
        <v>12.74</v>
      </c>
      <c r="AC3742" s="112">
        <v>13.04</v>
      </c>
      <c r="AD3742" s="112">
        <v>13.34</v>
      </c>
      <c r="AE3742" s="112">
        <v>13.66</v>
      </c>
      <c r="AF3742" s="112">
        <v>14</v>
      </c>
      <c r="AG3742" s="112">
        <v>14.22</v>
      </c>
      <c r="AH3742" s="112">
        <v>14.32</v>
      </c>
      <c r="AI3742" s="112">
        <v>14.24</v>
      </c>
      <c r="AJ3742" s="112">
        <v>14.16</v>
      </c>
      <c r="AK3742" s="112">
        <v>14.03</v>
      </c>
    </row>
    <row r="3743" spans="1:37" s="13" customFormat="1" x14ac:dyDescent="0.3">
      <c r="A3743" s="13" t="str">
        <f t="shared" si="94"/>
        <v>SDGbaseTRAv2_UrbAS_ERTv3C_GVAacoal</v>
      </c>
      <c r="B3743" s="62" t="s">
        <v>221</v>
      </c>
      <c r="C3743" s="63" t="s">
        <v>291</v>
      </c>
      <c r="D3743" s="64" t="s">
        <v>3</v>
      </c>
      <c r="E3743" s="13" t="s">
        <v>18</v>
      </c>
      <c r="F3743" s="112">
        <v>112.99</v>
      </c>
      <c r="G3743" s="112">
        <v>112.95</v>
      </c>
      <c r="H3743" s="112">
        <v>112.95</v>
      </c>
      <c r="I3743" s="112">
        <v>110.23</v>
      </c>
      <c r="J3743" s="112">
        <v>107.36</v>
      </c>
      <c r="K3743" s="112">
        <v>105.72</v>
      </c>
      <c r="L3743" s="112">
        <v>104.05</v>
      </c>
      <c r="M3743" s="112">
        <v>103.35</v>
      </c>
      <c r="N3743" s="112">
        <v>102.57</v>
      </c>
      <c r="O3743" s="112">
        <v>105.79</v>
      </c>
      <c r="P3743" s="112">
        <v>103.84</v>
      </c>
      <c r="Q3743" s="112">
        <v>99.24</v>
      </c>
      <c r="R3743" s="112">
        <v>95.81</v>
      </c>
      <c r="S3743" s="112">
        <v>96.1</v>
      </c>
      <c r="T3743" s="112">
        <v>95.84</v>
      </c>
      <c r="U3743" s="112">
        <v>95.92</v>
      </c>
      <c r="V3743" s="112">
        <v>94.59</v>
      </c>
      <c r="W3743" s="112">
        <v>94.93</v>
      </c>
      <c r="X3743" s="112">
        <v>93.58</v>
      </c>
      <c r="Y3743" s="112">
        <v>92.12</v>
      </c>
      <c r="Z3743" s="112">
        <v>91</v>
      </c>
      <c r="AA3743" s="112">
        <v>89.52</v>
      </c>
      <c r="AB3743" s="112">
        <v>85.15</v>
      </c>
      <c r="AC3743" s="112">
        <v>80.73</v>
      </c>
      <c r="AD3743" s="112">
        <v>76.400000000000006</v>
      </c>
      <c r="AE3743" s="112">
        <v>72.069999999999993</v>
      </c>
      <c r="AF3743" s="112">
        <v>67.77</v>
      </c>
      <c r="AG3743" s="112">
        <v>58.86</v>
      </c>
      <c r="AH3743" s="112">
        <v>49.85</v>
      </c>
      <c r="AI3743" s="112">
        <v>40.630000000000003</v>
      </c>
      <c r="AJ3743" s="112">
        <v>31.65</v>
      </c>
      <c r="AK3743" s="112">
        <v>22.43</v>
      </c>
    </row>
    <row r="3744" spans="1:37" s="13" customFormat="1" x14ac:dyDescent="0.3">
      <c r="A3744" s="13" t="str">
        <f t="shared" si="94"/>
        <v>SDGbaseTRAv2_UrbAS_ERTv3C_GVAagold</v>
      </c>
      <c r="B3744" s="62" t="s">
        <v>221</v>
      </c>
      <c r="C3744" s="63" t="s">
        <v>291</v>
      </c>
      <c r="D3744" s="64" t="s">
        <v>3</v>
      </c>
      <c r="E3744" s="13" t="s">
        <v>19</v>
      </c>
      <c r="F3744" s="112">
        <v>61.14</v>
      </c>
      <c r="G3744" s="112">
        <v>59.91</v>
      </c>
      <c r="H3744" s="112">
        <v>61.22</v>
      </c>
      <c r="I3744" s="112">
        <v>61.13</v>
      </c>
      <c r="J3744" s="112">
        <v>61.46</v>
      </c>
      <c r="K3744" s="112">
        <v>62.07</v>
      </c>
      <c r="L3744" s="112">
        <v>63.01</v>
      </c>
      <c r="M3744" s="112">
        <v>64.55</v>
      </c>
      <c r="N3744" s="112">
        <v>66.05</v>
      </c>
      <c r="O3744" s="112">
        <v>70.959999999999994</v>
      </c>
      <c r="P3744" s="112">
        <v>72.72</v>
      </c>
      <c r="Q3744" s="112">
        <v>73.38</v>
      </c>
      <c r="R3744" s="112">
        <v>73.64</v>
      </c>
      <c r="S3744" s="112">
        <v>74.3</v>
      </c>
      <c r="T3744" s="112">
        <v>74.92</v>
      </c>
      <c r="U3744" s="112">
        <v>75.72</v>
      </c>
      <c r="V3744" s="112">
        <v>76.28</v>
      </c>
      <c r="W3744" s="112">
        <v>77.069999999999993</v>
      </c>
      <c r="X3744" s="112">
        <v>78.22</v>
      </c>
      <c r="Y3744" s="112">
        <v>79.02</v>
      </c>
      <c r="Z3744" s="112">
        <v>79.61</v>
      </c>
      <c r="AA3744" s="112">
        <v>80.599999999999994</v>
      </c>
      <c r="AB3744" s="112">
        <v>81.56</v>
      </c>
      <c r="AC3744" s="112">
        <v>81.760000000000005</v>
      </c>
      <c r="AD3744" s="112">
        <v>81.95</v>
      </c>
      <c r="AE3744" s="112">
        <v>82.15</v>
      </c>
      <c r="AF3744" s="112">
        <v>82.39</v>
      </c>
      <c r="AG3744" s="112">
        <v>79.900000000000006</v>
      </c>
      <c r="AH3744" s="112">
        <v>75.64</v>
      </c>
      <c r="AI3744" s="112">
        <v>70.7</v>
      </c>
      <c r="AJ3744" s="112">
        <v>65.94</v>
      </c>
      <c r="AK3744" s="112">
        <v>60.89</v>
      </c>
    </row>
    <row r="3745" spans="1:37" s="13" customFormat="1" x14ac:dyDescent="0.3">
      <c r="A3745" s="13" t="str">
        <f t="shared" si="94"/>
        <v>SDGbaseTRAv2_UrbAS_ERTv3C_GVAangas</v>
      </c>
      <c r="B3745" s="62" t="s">
        <v>221</v>
      </c>
      <c r="C3745" s="63" t="s">
        <v>291</v>
      </c>
      <c r="D3745" s="64" t="s">
        <v>3</v>
      </c>
      <c r="E3745" s="13" t="s">
        <v>20</v>
      </c>
      <c r="F3745" s="112">
        <v>0.94</v>
      </c>
      <c r="G3745" s="112">
        <v>0.83</v>
      </c>
      <c r="H3745" s="112">
        <v>0.81</v>
      </c>
      <c r="I3745" s="112">
        <v>0.75</v>
      </c>
      <c r="J3745" s="112">
        <v>0.71</v>
      </c>
      <c r="K3745" s="112">
        <v>0.67</v>
      </c>
      <c r="L3745" s="112">
        <v>0.65</v>
      </c>
      <c r="M3745" s="112">
        <v>0.62</v>
      </c>
      <c r="N3745" s="112">
        <v>0.6</v>
      </c>
      <c r="O3745" s="112">
        <v>0.63</v>
      </c>
      <c r="P3745" s="112">
        <v>0.61</v>
      </c>
      <c r="Q3745" s="112">
        <v>0.59</v>
      </c>
      <c r="R3745" s="112">
        <v>0.56000000000000005</v>
      </c>
      <c r="S3745" s="112">
        <v>0.54</v>
      </c>
      <c r="T3745" s="112">
        <v>0.51</v>
      </c>
      <c r="U3745" s="112">
        <v>0.49</v>
      </c>
      <c r="V3745" s="112">
        <v>0.47</v>
      </c>
      <c r="W3745" s="112">
        <v>0.45</v>
      </c>
      <c r="X3745" s="112">
        <v>0.43</v>
      </c>
      <c r="Y3745" s="112">
        <v>0.41</v>
      </c>
      <c r="Z3745" s="112">
        <v>0.39</v>
      </c>
      <c r="AA3745" s="112">
        <v>0.36</v>
      </c>
      <c r="AB3745" s="112">
        <v>0.35</v>
      </c>
      <c r="AC3745" s="112">
        <v>0.33</v>
      </c>
      <c r="AD3745" s="112">
        <v>0.31</v>
      </c>
      <c r="AE3745" s="112">
        <v>0.3</v>
      </c>
      <c r="AF3745" s="112">
        <v>0.28000000000000003</v>
      </c>
      <c r="AG3745" s="112">
        <v>0.27</v>
      </c>
      <c r="AH3745" s="112">
        <v>0.26</v>
      </c>
      <c r="AI3745" s="112">
        <v>0.24</v>
      </c>
      <c r="AJ3745" s="112">
        <v>0.23</v>
      </c>
      <c r="AK3745" s="112">
        <v>0.21</v>
      </c>
    </row>
    <row r="3746" spans="1:37" s="13" customFormat="1" x14ac:dyDescent="0.3">
      <c r="A3746" s="13" t="str">
        <f t="shared" si="94"/>
        <v>SDGbaseTRAv2_UrbAS_ERTv3C_GVAapgm</v>
      </c>
      <c r="B3746" s="62" t="s">
        <v>221</v>
      </c>
      <c r="C3746" s="63" t="s">
        <v>291</v>
      </c>
      <c r="D3746" s="64" t="s">
        <v>3</v>
      </c>
      <c r="E3746" s="13" t="s">
        <v>21</v>
      </c>
      <c r="F3746" s="112">
        <v>97.82</v>
      </c>
      <c r="G3746" s="112">
        <v>51.06</v>
      </c>
      <c r="H3746" s="112">
        <v>64.599999999999994</v>
      </c>
      <c r="I3746" s="112">
        <v>78.040000000000006</v>
      </c>
      <c r="J3746" s="112">
        <v>88.8</v>
      </c>
      <c r="K3746" s="112">
        <v>96.37</v>
      </c>
      <c r="L3746" s="112">
        <v>101.61</v>
      </c>
      <c r="M3746" s="112">
        <v>94.68</v>
      </c>
      <c r="N3746" s="112">
        <v>91.84</v>
      </c>
      <c r="O3746" s="112">
        <v>90.25</v>
      </c>
      <c r="P3746" s="112">
        <v>90</v>
      </c>
      <c r="Q3746" s="112">
        <v>90.26</v>
      </c>
      <c r="R3746" s="112">
        <v>95.18</v>
      </c>
      <c r="S3746" s="112">
        <v>99.19</v>
      </c>
      <c r="T3746" s="112">
        <v>102.19</v>
      </c>
      <c r="U3746" s="112">
        <v>104.28</v>
      </c>
      <c r="V3746" s="112">
        <v>107.47</v>
      </c>
      <c r="W3746" s="112">
        <v>110.02</v>
      </c>
      <c r="X3746" s="112">
        <v>111.8</v>
      </c>
      <c r="Y3746" s="112">
        <v>111.5</v>
      </c>
      <c r="Z3746" s="112">
        <v>109.37</v>
      </c>
      <c r="AA3746" s="112">
        <v>109.84</v>
      </c>
      <c r="AB3746" s="112">
        <v>186.75</v>
      </c>
      <c r="AC3746" s="112">
        <v>238.61</v>
      </c>
      <c r="AD3746" s="112">
        <v>265.11</v>
      </c>
      <c r="AE3746" s="112">
        <v>286.68</v>
      </c>
      <c r="AF3746" s="112">
        <v>306.67</v>
      </c>
      <c r="AG3746" s="112">
        <v>343.53</v>
      </c>
      <c r="AH3746" s="112">
        <v>423.93</v>
      </c>
      <c r="AI3746" s="112">
        <v>496.29</v>
      </c>
      <c r="AJ3746" s="112">
        <v>539.91</v>
      </c>
      <c r="AK3746" s="112">
        <v>575.94000000000005</v>
      </c>
    </row>
    <row r="3747" spans="1:37" s="13" customFormat="1" x14ac:dyDescent="0.3">
      <c r="A3747" s="13" t="str">
        <f t="shared" si="94"/>
        <v>SDGbaseTRAv2_UrbAS_ERTv3C_GVAamore</v>
      </c>
      <c r="B3747" s="62" t="s">
        <v>221</v>
      </c>
      <c r="C3747" s="63" t="s">
        <v>291</v>
      </c>
      <c r="D3747" s="64" t="s">
        <v>3</v>
      </c>
      <c r="E3747" s="13" t="s">
        <v>22</v>
      </c>
      <c r="F3747" s="112">
        <v>78.23</v>
      </c>
      <c r="G3747" s="112">
        <v>76.86</v>
      </c>
      <c r="H3747" s="112">
        <v>80.81</v>
      </c>
      <c r="I3747" s="112">
        <v>82.37</v>
      </c>
      <c r="J3747" s="112">
        <v>84.42</v>
      </c>
      <c r="K3747" s="112">
        <v>86.47</v>
      </c>
      <c r="L3747" s="112">
        <v>89.05</v>
      </c>
      <c r="M3747" s="112">
        <v>92.43</v>
      </c>
      <c r="N3747" s="112">
        <v>95.7</v>
      </c>
      <c r="O3747" s="112">
        <v>105.22</v>
      </c>
      <c r="P3747" s="112">
        <v>109.78</v>
      </c>
      <c r="Q3747" s="112">
        <v>112.47</v>
      </c>
      <c r="R3747" s="112">
        <v>114.64</v>
      </c>
      <c r="S3747" s="112">
        <v>117.26</v>
      </c>
      <c r="T3747" s="112">
        <v>120</v>
      </c>
      <c r="U3747" s="112">
        <v>122.94</v>
      </c>
      <c r="V3747" s="112">
        <v>125.4</v>
      </c>
      <c r="W3747" s="112">
        <v>128.37</v>
      </c>
      <c r="X3747" s="112">
        <v>131.91999999999999</v>
      </c>
      <c r="Y3747" s="112">
        <v>134.03</v>
      </c>
      <c r="Z3747" s="112">
        <v>134.54</v>
      </c>
      <c r="AA3747" s="112">
        <v>136.21</v>
      </c>
      <c r="AB3747" s="112">
        <v>138.99</v>
      </c>
      <c r="AC3747" s="112">
        <v>140.65</v>
      </c>
      <c r="AD3747" s="112">
        <v>142.19</v>
      </c>
      <c r="AE3747" s="112">
        <v>143.72999999999999</v>
      </c>
      <c r="AF3747" s="112">
        <v>145.37</v>
      </c>
      <c r="AG3747" s="112">
        <v>147.79</v>
      </c>
      <c r="AH3747" s="112">
        <v>143.46</v>
      </c>
      <c r="AI3747" s="112">
        <v>137.04</v>
      </c>
      <c r="AJ3747" s="112">
        <v>131.55000000000001</v>
      </c>
      <c r="AK3747" s="112">
        <v>125.25</v>
      </c>
    </row>
    <row r="3748" spans="1:37" s="13" customFormat="1" x14ac:dyDescent="0.3">
      <c r="A3748" s="13" t="str">
        <f t="shared" si="94"/>
        <v>SDGbaseTRAv2_UrbAS_ERTv3C_GVAamine</v>
      </c>
      <c r="B3748" s="62" t="s">
        <v>221</v>
      </c>
      <c r="C3748" s="63" t="s">
        <v>291</v>
      </c>
      <c r="D3748" s="64" t="s">
        <v>3</v>
      </c>
      <c r="E3748" s="13" t="s">
        <v>23</v>
      </c>
      <c r="F3748" s="112">
        <v>57.01</v>
      </c>
      <c r="G3748" s="112">
        <v>54.5</v>
      </c>
      <c r="H3748" s="112">
        <v>56.79</v>
      </c>
      <c r="I3748" s="112">
        <v>58.7</v>
      </c>
      <c r="J3748" s="112">
        <v>60.76</v>
      </c>
      <c r="K3748" s="112">
        <v>61.91</v>
      </c>
      <c r="L3748" s="112">
        <v>63.58</v>
      </c>
      <c r="M3748" s="112">
        <v>65.709999999999994</v>
      </c>
      <c r="N3748" s="112">
        <v>67.53</v>
      </c>
      <c r="O3748" s="112">
        <v>71.22</v>
      </c>
      <c r="P3748" s="112">
        <v>73.03</v>
      </c>
      <c r="Q3748" s="112">
        <v>74.569999999999993</v>
      </c>
      <c r="R3748" s="112">
        <v>75.92</v>
      </c>
      <c r="S3748" s="112">
        <v>78.040000000000006</v>
      </c>
      <c r="T3748" s="112">
        <v>80.44</v>
      </c>
      <c r="U3748" s="112">
        <v>82.71</v>
      </c>
      <c r="V3748" s="112">
        <v>84.89</v>
      </c>
      <c r="W3748" s="112">
        <v>87.7</v>
      </c>
      <c r="X3748" s="112">
        <v>91.54</v>
      </c>
      <c r="Y3748" s="112">
        <v>93.91</v>
      </c>
      <c r="Z3748" s="112">
        <v>94.8</v>
      </c>
      <c r="AA3748" s="112">
        <v>96.2</v>
      </c>
      <c r="AB3748" s="112">
        <v>98.14</v>
      </c>
      <c r="AC3748" s="112">
        <v>99.5</v>
      </c>
      <c r="AD3748" s="112">
        <v>101.01</v>
      </c>
      <c r="AE3748" s="112">
        <v>102.85</v>
      </c>
      <c r="AF3748" s="112">
        <v>105.01</v>
      </c>
      <c r="AG3748" s="112">
        <v>110.54</v>
      </c>
      <c r="AH3748" s="112">
        <v>109.98</v>
      </c>
      <c r="AI3748" s="112">
        <v>108.11</v>
      </c>
      <c r="AJ3748" s="112">
        <v>107.19</v>
      </c>
      <c r="AK3748" s="112">
        <v>106.11</v>
      </c>
    </row>
    <row r="3749" spans="1:37" s="13" customFormat="1" x14ac:dyDescent="0.3">
      <c r="A3749" s="13" t="str">
        <f t="shared" si="94"/>
        <v>SDGbaseTRAv2_UrbAS_ERTv3C_GVAameat</v>
      </c>
      <c r="B3749" s="62" t="s">
        <v>221</v>
      </c>
      <c r="C3749" s="63" t="s">
        <v>291</v>
      </c>
      <c r="D3749" s="64" t="s">
        <v>3</v>
      </c>
      <c r="E3749" s="13" t="s">
        <v>24</v>
      </c>
      <c r="F3749" s="112">
        <v>14.3</v>
      </c>
      <c r="G3749" s="112">
        <v>13.76</v>
      </c>
      <c r="H3749" s="112">
        <v>13.63</v>
      </c>
      <c r="I3749" s="112">
        <v>13.78</v>
      </c>
      <c r="J3749" s="112">
        <v>14.01</v>
      </c>
      <c r="K3749" s="112">
        <v>14.15</v>
      </c>
      <c r="L3749" s="112">
        <v>14.49</v>
      </c>
      <c r="M3749" s="112">
        <v>14.8</v>
      </c>
      <c r="N3749" s="112">
        <v>15.09</v>
      </c>
      <c r="O3749" s="112">
        <v>15.53</v>
      </c>
      <c r="P3749" s="112">
        <v>16.010000000000002</v>
      </c>
      <c r="Q3749" s="112">
        <v>16.29</v>
      </c>
      <c r="R3749" s="112">
        <v>16.91</v>
      </c>
      <c r="S3749" s="112">
        <v>17.47</v>
      </c>
      <c r="T3749" s="112">
        <v>18.05</v>
      </c>
      <c r="U3749" s="112">
        <v>18.61</v>
      </c>
      <c r="V3749" s="112">
        <v>19.09</v>
      </c>
      <c r="W3749" s="112">
        <v>19.62</v>
      </c>
      <c r="X3749" s="112">
        <v>20.149999999999999</v>
      </c>
      <c r="Y3749" s="112">
        <v>20.41</v>
      </c>
      <c r="Z3749" s="112">
        <v>20.51</v>
      </c>
      <c r="AA3749" s="112">
        <v>20.79</v>
      </c>
      <c r="AB3749" s="112">
        <v>21.44</v>
      </c>
      <c r="AC3749" s="112">
        <v>21.75</v>
      </c>
      <c r="AD3749" s="112">
        <v>22.01</v>
      </c>
      <c r="AE3749" s="112">
        <v>22.34</v>
      </c>
      <c r="AF3749" s="112">
        <v>22.72</v>
      </c>
      <c r="AG3749" s="112">
        <v>23.85</v>
      </c>
      <c r="AH3749" s="112">
        <v>23.37</v>
      </c>
      <c r="AI3749" s="112">
        <v>23.3</v>
      </c>
      <c r="AJ3749" s="112">
        <v>23.37</v>
      </c>
      <c r="AK3749" s="112">
        <v>23.4</v>
      </c>
    </row>
    <row r="3750" spans="1:37" s="13" customFormat="1" x14ac:dyDescent="0.3">
      <c r="A3750" s="13" t="str">
        <f t="shared" si="94"/>
        <v>SDGbaseTRAv2_UrbAS_ERTv3C_GVAapfis</v>
      </c>
      <c r="B3750" s="62" t="s">
        <v>221</v>
      </c>
      <c r="C3750" s="63" t="s">
        <v>291</v>
      </c>
      <c r="D3750" s="64" t="s">
        <v>3</v>
      </c>
      <c r="E3750" s="13" t="s">
        <v>25</v>
      </c>
      <c r="F3750" s="112">
        <v>6.32</v>
      </c>
      <c r="G3750" s="112">
        <v>6.25</v>
      </c>
      <c r="H3750" s="112">
        <v>6.42</v>
      </c>
      <c r="I3750" s="112">
        <v>6.47</v>
      </c>
      <c r="J3750" s="112">
        <v>6.56</v>
      </c>
      <c r="K3750" s="112">
        <v>6.64</v>
      </c>
      <c r="L3750" s="112">
        <v>6.79</v>
      </c>
      <c r="M3750" s="112">
        <v>6.94</v>
      </c>
      <c r="N3750" s="112">
        <v>7.08</v>
      </c>
      <c r="O3750" s="112">
        <v>7.49</v>
      </c>
      <c r="P3750" s="112">
        <v>7.69</v>
      </c>
      <c r="Q3750" s="112">
        <v>7.79</v>
      </c>
      <c r="R3750" s="112">
        <v>8.0399999999999991</v>
      </c>
      <c r="S3750" s="112">
        <v>8.26</v>
      </c>
      <c r="T3750" s="112">
        <v>8.49</v>
      </c>
      <c r="U3750" s="112">
        <v>8.76</v>
      </c>
      <c r="V3750" s="112">
        <v>8.98</v>
      </c>
      <c r="W3750" s="112">
        <v>9.23</v>
      </c>
      <c r="X3750" s="112">
        <v>9.51</v>
      </c>
      <c r="Y3750" s="112">
        <v>9.73</v>
      </c>
      <c r="Z3750" s="112">
        <v>9.83</v>
      </c>
      <c r="AA3750" s="112">
        <v>9.94</v>
      </c>
      <c r="AB3750" s="112">
        <v>10.3</v>
      </c>
      <c r="AC3750" s="112">
        <v>10.54</v>
      </c>
      <c r="AD3750" s="112">
        <v>10.74</v>
      </c>
      <c r="AE3750" s="112">
        <v>10.94</v>
      </c>
      <c r="AF3750" s="112">
        <v>11.15</v>
      </c>
      <c r="AG3750" s="112">
        <v>11.62</v>
      </c>
      <c r="AH3750" s="112">
        <v>11.38</v>
      </c>
      <c r="AI3750" s="112">
        <v>11.15</v>
      </c>
      <c r="AJ3750" s="112">
        <v>10.98</v>
      </c>
      <c r="AK3750" s="112">
        <v>10.81</v>
      </c>
    </row>
    <row r="3751" spans="1:37" s="13" customFormat="1" x14ac:dyDescent="0.3">
      <c r="A3751" s="13" t="str">
        <f t="shared" si="94"/>
        <v>SDGbaseTRAv2_UrbAS_ERTv3C_GVAavege</v>
      </c>
      <c r="B3751" s="62" t="s">
        <v>221</v>
      </c>
      <c r="C3751" s="63" t="s">
        <v>291</v>
      </c>
      <c r="D3751" s="64" t="s">
        <v>3</v>
      </c>
      <c r="E3751" s="13" t="s">
        <v>26</v>
      </c>
      <c r="F3751" s="112">
        <v>10.97</v>
      </c>
      <c r="G3751" s="112">
        <v>10.46</v>
      </c>
      <c r="H3751" s="112">
        <v>10.87</v>
      </c>
      <c r="I3751" s="112">
        <v>10.95</v>
      </c>
      <c r="J3751" s="112">
        <v>11.12</v>
      </c>
      <c r="K3751" s="112">
        <v>11.29</v>
      </c>
      <c r="L3751" s="112">
        <v>11.58</v>
      </c>
      <c r="M3751" s="112">
        <v>11.85</v>
      </c>
      <c r="N3751" s="112">
        <v>12.12</v>
      </c>
      <c r="O3751" s="112">
        <v>12.99</v>
      </c>
      <c r="P3751" s="112">
        <v>13.32</v>
      </c>
      <c r="Q3751" s="112">
        <v>13.47</v>
      </c>
      <c r="R3751" s="112">
        <v>13.99</v>
      </c>
      <c r="S3751" s="112">
        <v>14.4</v>
      </c>
      <c r="T3751" s="112">
        <v>14.83</v>
      </c>
      <c r="U3751" s="112">
        <v>15.32</v>
      </c>
      <c r="V3751" s="112">
        <v>15.73</v>
      </c>
      <c r="W3751" s="112">
        <v>16.2</v>
      </c>
      <c r="X3751" s="112">
        <v>16.72</v>
      </c>
      <c r="Y3751" s="112">
        <v>17.09</v>
      </c>
      <c r="Z3751" s="112">
        <v>17.04</v>
      </c>
      <c r="AA3751" s="112">
        <v>16.940000000000001</v>
      </c>
      <c r="AB3751" s="112">
        <v>17.62</v>
      </c>
      <c r="AC3751" s="112">
        <v>18.079999999999998</v>
      </c>
      <c r="AD3751" s="112">
        <v>18.39</v>
      </c>
      <c r="AE3751" s="112">
        <v>18.72</v>
      </c>
      <c r="AF3751" s="112">
        <v>19.05</v>
      </c>
      <c r="AG3751" s="112">
        <v>20.25</v>
      </c>
      <c r="AH3751" s="112">
        <v>20.09</v>
      </c>
      <c r="AI3751" s="112">
        <v>19.82</v>
      </c>
      <c r="AJ3751" s="112">
        <v>19.55</v>
      </c>
      <c r="AK3751" s="112">
        <v>19.23</v>
      </c>
    </row>
    <row r="3752" spans="1:37" s="13" customFormat="1" x14ac:dyDescent="0.3">
      <c r="A3752" s="13" t="str">
        <f t="shared" si="94"/>
        <v>SDGbaseTRAv2_UrbAS_ERTv3C_GVAafats</v>
      </c>
      <c r="B3752" s="62" t="s">
        <v>221</v>
      </c>
      <c r="C3752" s="63" t="s">
        <v>291</v>
      </c>
      <c r="D3752" s="64" t="s">
        <v>3</v>
      </c>
      <c r="E3752" s="13" t="s">
        <v>27</v>
      </c>
      <c r="F3752" s="112">
        <v>3.48</v>
      </c>
      <c r="G3752" s="112">
        <v>3.45</v>
      </c>
      <c r="H3752" s="112">
        <v>3.54</v>
      </c>
      <c r="I3752" s="112">
        <v>3.52</v>
      </c>
      <c r="J3752" s="112">
        <v>3.59</v>
      </c>
      <c r="K3752" s="112">
        <v>3.63</v>
      </c>
      <c r="L3752" s="112">
        <v>3.72</v>
      </c>
      <c r="M3752" s="112">
        <v>3.8</v>
      </c>
      <c r="N3752" s="112">
        <v>3.87</v>
      </c>
      <c r="O3752" s="112">
        <v>4.47</v>
      </c>
      <c r="P3752" s="112">
        <v>4.58</v>
      </c>
      <c r="Q3752" s="112">
        <v>4.5599999999999996</v>
      </c>
      <c r="R3752" s="112">
        <v>4.63</v>
      </c>
      <c r="S3752" s="112">
        <v>4.68</v>
      </c>
      <c r="T3752" s="112">
        <v>4.74</v>
      </c>
      <c r="U3752" s="112">
        <v>4.82</v>
      </c>
      <c r="V3752" s="112">
        <v>4.8600000000000003</v>
      </c>
      <c r="W3752" s="112">
        <v>4.9400000000000004</v>
      </c>
      <c r="X3752" s="112">
        <v>5.07</v>
      </c>
      <c r="Y3752" s="112">
        <v>5.31</v>
      </c>
      <c r="Z3752" s="112">
        <v>5.52</v>
      </c>
      <c r="AA3752" s="112">
        <v>5.56</v>
      </c>
      <c r="AB3752" s="112">
        <v>5.64</v>
      </c>
      <c r="AC3752" s="112">
        <v>5.67</v>
      </c>
      <c r="AD3752" s="112">
        <v>5.69</v>
      </c>
      <c r="AE3752" s="112">
        <v>5.7</v>
      </c>
      <c r="AF3752" s="112">
        <v>5.73</v>
      </c>
      <c r="AG3752" s="112">
        <v>5.62</v>
      </c>
      <c r="AH3752" s="112">
        <v>5.61</v>
      </c>
      <c r="AI3752" s="112">
        <v>5.53</v>
      </c>
      <c r="AJ3752" s="112">
        <v>5.46</v>
      </c>
      <c r="AK3752" s="112">
        <v>5.37</v>
      </c>
    </row>
    <row r="3753" spans="1:37" s="13" customFormat="1" x14ac:dyDescent="0.3">
      <c r="A3753" s="13" t="str">
        <f t="shared" si="94"/>
        <v>SDGbaseTRAv2_UrbAS_ERTv3C_GVAadair</v>
      </c>
      <c r="B3753" s="62" t="s">
        <v>221</v>
      </c>
      <c r="C3753" s="63" t="s">
        <v>291</v>
      </c>
      <c r="D3753" s="64" t="s">
        <v>3</v>
      </c>
      <c r="E3753" s="13" t="s">
        <v>28</v>
      </c>
      <c r="F3753" s="112">
        <v>10.56</v>
      </c>
      <c r="G3753" s="112">
        <v>10.26</v>
      </c>
      <c r="H3753" s="112">
        <v>10.4</v>
      </c>
      <c r="I3753" s="112">
        <v>10.43</v>
      </c>
      <c r="J3753" s="112">
        <v>10.57</v>
      </c>
      <c r="K3753" s="112">
        <v>10.7</v>
      </c>
      <c r="L3753" s="112">
        <v>10.96</v>
      </c>
      <c r="M3753" s="112">
        <v>11.2</v>
      </c>
      <c r="N3753" s="112">
        <v>11.43</v>
      </c>
      <c r="O3753" s="112">
        <v>12.04</v>
      </c>
      <c r="P3753" s="112">
        <v>12.31</v>
      </c>
      <c r="Q3753" s="112">
        <v>12.43</v>
      </c>
      <c r="R3753" s="112">
        <v>12.91</v>
      </c>
      <c r="S3753" s="112">
        <v>13.29</v>
      </c>
      <c r="T3753" s="112">
        <v>13.68</v>
      </c>
      <c r="U3753" s="112">
        <v>14.12</v>
      </c>
      <c r="V3753" s="112">
        <v>14.51</v>
      </c>
      <c r="W3753" s="112">
        <v>14.96</v>
      </c>
      <c r="X3753" s="112">
        <v>15.44</v>
      </c>
      <c r="Y3753" s="112">
        <v>15.73</v>
      </c>
      <c r="Z3753" s="112">
        <v>15.64</v>
      </c>
      <c r="AA3753" s="112">
        <v>15.59</v>
      </c>
      <c r="AB3753" s="112">
        <v>16.23</v>
      </c>
      <c r="AC3753" s="112">
        <v>16.63</v>
      </c>
      <c r="AD3753" s="112">
        <v>16.89</v>
      </c>
      <c r="AE3753" s="112">
        <v>17.170000000000002</v>
      </c>
      <c r="AF3753" s="112">
        <v>17.47</v>
      </c>
      <c r="AG3753" s="112">
        <v>18.63</v>
      </c>
      <c r="AH3753" s="112">
        <v>18.36</v>
      </c>
      <c r="AI3753" s="112">
        <v>18.149999999999999</v>
      </c>
      <c r="AJ3753" s="112">
        <v>17.97</v>
      </c>
      <c r="AK3753" s="112">
        <v>17.75</v>
      </c>
    </row>
    <row r="3754" spans="1:37" s="13" customFormat="1" x14ac:dyDescent="0.3">
      <c r="A3754" s="13" t="str">
        <f t="shared" si="94"/>
        <v>SDGbaseTRAv2_UrbAS_ERTv3C_GVAagrai</v>
      </c>
      <c r="B3754" s="62" t="s">
        <v>221</v>
      </c>
      <c r="C3754" s="63" t="s">
        <v>291</v>
      </c>
      <c r="D3754" s="64" t="s">
        <v>3</v>
      </c>
      <c r="E3754" s="13" t="s">
        <v>29</v>
      </c>
      <c r="F3754" s="112">
        <v>8.56</v>
      </c>
      <c r="G3754" s="112">
        <v>8.39</v>
      </c>
      <c r="H3754" s="112">
        <v>8.34</v>
      </c>
      <c r="I3754" s="112">
        <v>8.4600000000000009</v>
      </c>
      <c r="J3754" s="112">
        <v>8.61</v>
      </c>
      <c r="K3754" s="112">
        <v>8.56</v>
      </c>
      <c r="L3754" s="112">
        <v>8.61</v>
      </c>
      <c r="M3754" s="112">
        <v>8.61</v>
      </c>
      <c r="N3754" s="112">
        <v>8.6300000000000008</v>
      </c>
      <c r="O3754" s="112">
        <v>8.8000000000000007</v>
      </c>
      <c r="P3754" s="112">
        <v>8.83</v>
      </c>
      <c r="Q3754" s="112">
        <v>8.81</v>
      </c>
      <c r="R3754" s="112">
        <v>8.9600000000000009</v>
      </c>
      <c r="S3754" s="112">
        <v>9.0399999999999991</v>
      </c>
      <c r="T3754" s="112">
        <v>9.09</v>
      </c>
      <c r="U3754" s="112">
        <v>9.18</v>
      </c>
      <c r="V3754" s="112">
        <v>9.2200000000000006</v>
      </c>
      <c r="W3754" s="112">
        <v>9.24</v>
      </c>
      <c r="X3754" s="112">
        <v>9.27</v>
      </c>
      <c r="Y3754" s="112">
        <v>9.2200000000000006</v>
      </c>
      <c r="Z3754" s="112">
        <v>9.07</v>
      </c>
      <c r="AA3754" s="112">
        <v>9.0399999999999991</v>
      </c>
      <c r="AB3754" s="112">
        <v>9.3000000000000007</v>
      </c>
      <c r="AC3754" s="112">
        <v>9.33</v>
      </c>
      <c r="AD3754" s="112">
        <v>9.35</v>
      </c>
      <c r="AE3754" s="112">
        <v>9.41</v>
      </c>
      <c r="AF3754" s="112">
        <v>9.4499999999999993</v>
      </c>
      <c r="AG3754" s="112">
        <v>9.86</v>
      </c>
      <c r="AH3754" s="112">
        <v>9.4499999999999993</v>
      </c>
      <c r="AI3754" s="112">
        <v>9.32</v>
      </c>
      <c r="AJ3754" s="112">
        <v>9.2799999999999994</v>
      </c>
      <c r="AK3754" s="112">
        <v>9.24</v>
      </c>
    </row>
    <row r="3755" spans="1:37" s="13" customFormat="1" x14ac:dyDescent="0.3">
      <c r="A3755" s="13" t="str">
        <f t="shared" si="94"/>
        <v>SDGbaseTRAv2_UrbAS_ERTv3C_GVAastar</v>
      </c>
      <c r="B3755" s="62" t="s">
        <v>221</v>
      </c>
      <c r="C3755" s="63" t="s">
        <v>291</v>
      </c>
      <c r="D3755" s="64" t="s">
        <v>3</v>
      </c>
      <c r="E3755" s="13" t="s">
        <v>30</v>
      </c>
      <c r="F3755" s="112">
        <v>7.25</v>
      </c>
      <c r="G3755" s="112">
        <v>7.11</v>
      </c>
      <c r="H3755" s="112">
        <v>7.14</v>
      </c>
      <c r="I3755" s="112">
        <v>7.25</v>
      </c>
      <c r="J3755" s="112">
        <v>7.37</v>
      </c>
      <c r="K3755" s="112">
        <v>7.34</v>
      </c>
      <c r="L3755" s="112">
        <v>7.39</v>
      </c>
      <c r="M3755" s="112">
        <v>7.42</v>
      </c>
      <c r="N3755" s="112">
        <v>7.45</v>
      </c>
      <c r="O3755" s="112">
        <v>7.6</v>
      </c>
      <c r="P3755" s="112">
        <v>7.64</v>
      </c>
      <c r="Q3755" s="112">
        <v>7.65</v>
      </c>
      <c r="R3755" s="112">
        <v>7.74</v>
      </c>
      <c r="S3755" s="112">
        <v>7.79</v>
      </c>
      <c r="T3755" s="112">
        <v>7.81</v>
      </c>
      <c r="U3755" s="112">
        <v>7.87</v>
      </c>
      <c r="V3755" s="112">
        <v>7.88</v>
      </c>
      <c r="W3755" s="112">
        <v>7.88</v>
      </c>
      <c r="X3755" s="112">
        <v>7.89</v>
      </c>
      <c r="Y3755" s="112">
        <v>7.83</v>
      </c>
      <c r="Z3755" s="112">
        <v>7.69</v>
      </c>
      <c r="AA3755" s="112">
        <v>7.66</v>
      </c>
      <c r="AB3755" s="112">
        <v>7.81</v>
      </c>
      <c r="AC3755" s="112">
        <v>7.81</v>
      </c>
      <c r="AD3755" s="112">
        <v>7.79</v>
      </c>
      <c r="AE3755" s="112">
        <v>7.81</v>
      </c>
      <c r="AF3755" s="112">
        <v>7.82</v>
      </c>
      <c r="AG3755" s="112">
        <v>7.8</v>
      </c>
      <c r="AH3755" s="112">
        <v>7.19</v>
      </c>
      <c r="AI3755" s="112">
        <v>6.8</v>
      </c>
      <c r="AJ3755" s="112">
        <v>6.48</v>
      </c>
      <c r="AK3755" s="112">
        <v>6.19</v>
      </c>
    </row>
    <row r="3756" spans="1:37" s="13" customFormat="1" x14ac:dyDescent="0.3">
      <c r="A3756" s="13" t="str">
        <f t="shared" si="94"/>
        <v>SDGbaseTRAv2_UrbAS_ERTv3C_GVAafeed</v>
      </c>
      <c r="B3756" s="62" t="s">
        <v>221</v>
      </c>
      <c r="C3756" s="63" t="s">
        <v>291</v>
      </c>
      <c r="D3756" s="64" t="s">
        <v>3</v>
      </c>
      <c r="E3756" s="13" t="s">
        <v>31</v>
      </c>
      <c r="F3756" s="112">
        <v>6.55</v>
      </c>
      <c r="G3756" s="112">
        <v>5.0599999999999996</v>
      </c>
      <c r="H3756" s="112">
        <v>5.74</v>
      </c>
      <c r="I3756" s="112">
        <v>5.73</v>
      </c>
      <c r="J3756" s="112">
        <v>5.84</v>
      </c>
      <c r="K3756" s="112">
        <v>6.07</v>
      </c>
      <c r="L3756" s="112">
        <v>6.27</v>
      </c>
      <c r="M3756" s="112">
        <v>6.4</v>
      </c>
      <c r="N3756" s="112">
        <v>6.58</v>
      </c>
      <c r="O3756" s="112">
        <v>7.06</v>
      </c>
      <c r="P3756" s="112">
        <v>7.24</v>
      </c>
      <c r="Q3756" s="112">
        <v>7.35</v>
      </c>
      <c r="R3756" s="112">
        <v>7.93</v>
      </c>
      <c r="S3756" s="112">
        <v>8.19</v>
      </c>
      <c r="T3756" s="112">
        <v>8.5</v>
      </c>
      <c r="U3756" s="112">
        <v>8.83</v>
      </c>
      <c r="V3756" s="112">
        <v>9.18</v>
      </c>
      <c r="W3756" s="112">
        <v>9.5500000000000007</v>
      </c>
      <c r="X3756" s="112">
        <v>9.93</v>
      </c>
      <c r="Y3756" s="112">
        <v>10.3</v>
      </c>
      <c r="Z3756" s="112">
        <v>10.31</v>
      </c>
      <c r="AA3756" s="112">
        <v>10.06</v>
      </c>
      <c r="AB3756" s="112">
        <v>10.46</v>
      </c>
      <c r="AC3756" s="112">
        <v>10.97</v>
      </c>
      <c r="AD3756" s="112">
        <v>11.29</v>
      </c>
      <c r="AE3756" s="112">
        <v>11.6</v>
      </c>
      <c r="AF3756" s="112">
        <v>11.9</v>
      </c>
      <c r="AG3756" s="112">
        <v>12.63</v>
      </c>
      <c r="AH3756" s="112">
        <v>13.63</v>
      </c>
      <c r="AI3756" s="112">
        <v>14.01</v>
      </c>
      <c r="AJ3756" s="112">
        <v>13.97</v>
      </c>
      <c r="AK3756" s="112">
        <v>13.81</v>
      </c>
    </row>
    <row r="3757" spans="1:37" s="13" customFormat="1" x14ac:dyDescent="0.3">
      <c r="A3757" s="13" t="str">
        <f t="shared" si="94"/>
        <v>SDGbaseTRAv2_UrbAS_ERTv3C_GVAabake</v>
      </c>
      <c r="B3757" s="62" t="s">
        <v>221</v>
      </c>
      <c r="C3757" s="63" t="s">
        <v>291</v>
      </c>
      <c r="D3757" s="64" t="s">
        <v>3</v>
      </c>
      <c r="E3757" s="13" t="s">
        <v>32</v>
      </c>
      <c r="F3757" s="112">
        <v>22.28</v>
      </c>
      <c r="G3757" s="112">
        <v>21.57</v>
      </c>
      <c r="H3757" s="112">
        <v>21.88</v>
      </c>
      <c r="I3757" s="112">
        <v>22.22</v>
      </c>
      <c r="J3757" s="112">
        <v>22.6</v>
      </c>
      <c r="K3757" s="112">
        <v>22.78</v>
      </c>
      <c r="L3757" s="112">
        <v>23.23</v>
      </c>
      <c r="M3757" s="112">
        <v>23.62</v>
      </c>
      <c r="N3757" s="112">
        <v>24</v>
      </c>
      <c r="O3757" s="112">
        <v>24.5</v>
      </c>
      <c r="P3757" s="112">
        <v>24.91</v>
      </c>
      <c r="Q3757" s="112">
        <v>25.2</v>
      </c>
      <c r="R3757" s="112">
        <v>26.02</v>
      </c>
      <c r="S3757" s="112">
        <v>26.66</v>
      </c>
      <c r="T3757" s="112">
        <v>27.27</v>
      </c>
      <c r="U3757" s="112">
        <v>27.94</v>
      </c>
      <c r="V3757" s="112">
        <v>28.53</v>
      </c>
      <c r="W3757" s="112">
        <v>29.14</v>
      </c>
      <c r="X3757" s="112">
        <v>29.82</v>
      </c>
      <c r="Y3757" s="112">
        <v>29.98</v>
      </c>
      <c r="Z3757" s="112">
        <v>29.59</v>
      </c>
      <c r="AA3757" s="112">
        <v>29.62</v>
      </c>
      <c r="AB3757" s="112">
        <v>30.67</v>
      </c>
      <c r="AC3757" s="112">
        <v>31.2</v>
      </c>
      <c r="AD3757" s="112">
        <v>31.6</v>
      </c>
      <c r="AE3757" s="112">
        <v>32.07</v>
      </c>
      <c r="AF3757" s="112">
        <v>32.53</v>
      </c>
      <c r="AG3757" s="112">
        <v>34.49</v>
      </c>
      <c r="AH3757" s="112">
        <v>33.42</v>
      </c>
      <c r="AI3757" s="112">
        <v>32.83</v>
      </c>
      <c r="AJ3757" s="112">
        <v>32.44</v>
      </c>
      <c r="AK3757" s="112">
        <v>32.03</v>
      </c>
    </row>
    <row r="3758" spans="1:37" s="13" customFormat="1" x14ac:dyDescent="0.3">
      <c r="A3758" s="13" t="str">
        <f t="shared" si="94"/>
        <v>SDGbaseTRAv2_UrbAS_ERTv3C_GVAasuga</v>
      </c>
      <c r="B3758" s="62" t="s">
        <v>221</v>
      </c>
      <c r="C3758" s="63" t="s">
        <v>291</v>
      </c>
      <c r="D3758" s="64" t="s">
        <v>3</v>
      </c>
      <c r="E3758" s="13" t="s">
        <v>33</v>
      </c>
      <c r="F3758" s="112">
        <v>8.52</v>
      </c>
      <c r="G3758" s="112">
        <v>8.36</v>
      </c>
      <c r="H3758" s="112">
        <v>8.4600000000000009</v>
      </c>
      <c r="I3758" s="112">
        <v>8.59</v>
      </c>
      <c r="J3758" s="112">
        <v>8.76</v>
      </c>
      <c r="K3758" s="112">
        <v>8.7899999999999991</v>
      </c>
      <c r="L3758" s="112">
        <v>8.92</v>
      </c>
      <c r="M3758" s="112">
        <v>9</v>
      </c>
      <c r="N3758" s="112">
        <v>9.07</v>
      </c>
      <c r="O3758" s="112">
        <v>9.4</v>
      </c>
      <c r="P3758" s="112">
        <v>9.4600000000000009</v>
      </c>
      <c r="Q3758" s="112">
        <v>9.4499999999999993</v>
      </c>
      <c r="R3758" s="112">
        <v>9.66</v>
      </c>
      <c r="S3758" s="112">
        <v>9.83</v>
      </c>
      <c r="T3758" s="112">
        <v>9.98</v>
      </c>
      <c r="U3758" s="112">
        <v>10.14</v>
      </c>
      <c r="V3758" s="112">
        <v>10.23</v>
      </c>
      <c r="W3758" s="112">
        <v>10.35</v>
      </c>
      <c r="X3758" s="112">
        <v>10.52</v>
      </c>
      <c r="Y3758" s="112">
        <v>10.56</v>
      </c>
      <c r="Z3758" s="112">
        <v>10.44</v>
      </c>
      <c r="AA3758" s="112">
        <v>10.41</v>
      </c>
      <c r="AB3758" s="112">
        <v>10.67</v>
      </c>
      <c r="AC3758" s="112">
        <v>10.73</v>
      </c>
      <c r="AD3758" s="112">
        <v>10.76</v>
      </c>
      <c r="AE3758" s="112">
        <v>10.84</v>
      </c>
      <c r="AF3758" s="112">
        <v>10.91</v>
      </c>
      <c r="AG3758" s="112">
        <v>11.49</v>
      </c>
      <c r="AH3758" s="112">
        <v>11.21</v>
      </c>
      <c r="AI3758" s="112">
        <v>11.09</v>
      </c>
      <c r="AJ3758" s="112">
        <v>11.06</v>
      </c>
      <c r="AK3758" s="112">
        <v>11.02</v>
      </c>
    </row>
    <row r="3759" spans="1:37" s="13" customFormat="1" x14ac:dyDescent="0.3">
      <c r="A3759" s="13" t="str">
        <f t="shared" si="94"/>
        <v>SDGbaseTRAv2_UrbAS_ERTv3C_GVAaconf</v>
      </c>
      <c r="B3759" s="62" t="s">
        <v>221</v>
      </c>
      <c r="C3759" s="63" t="s">
        <v>291</v>
      </c>
      <c r="D3759" s="64" t="s">
        <v>3</v>
      </c>
      <c r="E3759" s="13" t="s">
        <v>34</v>
      </c>
      <c r="F3759" s="112">
        <v>2.4900000000000002</v>
      </c>
      <c r="G3759" s="112">
        <v>2.41</v>
      </c>
      <c r="H3759" s="112">
        <v>2.5</v>
      </c>
      <c r="I3759" s="112">
        <v>2.5</v>
      </c>
      <c r="J3759" s="112">
        <v>2.5099999999999998</v>
      </c>
      <c r="K3759" s="112">
        <v>2.56</v>
      </c>
      <c r="L3759" s="112">
        <v>2.64</v>
      </c>
      <c r="M3759" s="112">
        <v>2.72</v>
      </c>
      <c r="N3759" s="112">
        <v>2.79</v>
      </c>
      <c r="O3759" s="112">
        <v>2.93</v>
      </c>
      <c r="P3759" s="112">
        <v>3.02</v>
      </c>
      <c r="Q3759" s="112">
        <v>3.1</v>
      </c>
      <c r="R3759" s="112">
        <v>3.28</v>
      </c>
      <c r="S3759" s="112">
        <v>3.42</v>
      </c>
      <c r="T3759" s="112">
        <v>3.58</v>
      </c>
      <c r="U3759" s="112">
        <v>3.75</v>
      </c>
      <c r="V3759" s="112">
        <v>3.9</v>
      </c>
      <c r="W3759" s="112">
        <v>4.0599999999999996</v>
      </c>
      <c r="X3759" s="112">
        <v>4.21</v>
      </c>
      <c r="Y3759" s="112">
        <v>4.33</v>
      </c>
      <c r="Z3759" s="112">
        <v>4.3600000000000003</v>
      </c>
      <c r="AA3759" s="112">
        <v>4.4000000000000004</v>
      </c>
      <c r="AB3759" s="112">
        <v>4.58</v>
      </c>
      <c r="AC3759" s="112">
        <v>4.76</v>
      </c>
      <c r="AD3759" s="112">
        <v>4.9000000000000004</v>
      </c>
      <c r="AE3759" s="112">
        <v>5.05</v>
      </c>
      <c r="AF3759" s="112">
        <v>5.19</v>
      </c>
      <c r="AG3759" s="112">
        <v>5.52</v>
      </c>
      <c r="AH3759" s="112">
        <v>5.51</v>
      </c>
      <c r="AI3759" s="112">
        <v>5.43</v>
      </c>
      <c r="AJ3759" s="112">
        <v>5.35</v>
      </c>
      <c r="AK3759" s="112">
        <v>5.26</v>
      </c>
    </row>
    <row r="3760" spans="1:37" s="13" customFormat="1" x14ac:dyDescent="0.3">
      <c r="A3760" s="13" t="str">
        <f t="shared" si="94"/>
        <v>SDGbaseTRAv2_UrbAS_ERTv3C_GVAapast</v>
      </c>
      <c r="B3760" s="62" t="s">
        <v>221</v>
      </c>
      <c r="C3760" s="63" t="s">
        <v>291</v>
      </c>
      <c r="D3760" s="64" t="s">
        <v>3</v>
      </c>
      <c r="E3760" s="13" t="s">
        <v>35</v>
      </c>
      <c r="F3760" s="112">
        <v>0.65</v>
      </c>
      <c r="G3760" s="112">
        <v>0.62</v>
      </c>
      <c r="H3760" s="112">
        <v>0.64</v>
      </c>
      <c r="I3760" s="112">
        <v>0.64</v>
      </c>
      <c r="J3760" s="112">
        <v>0.65</v>
      </c>
      <c r="K3760" s="112">
        <v>0.67</v>
      </c>
      <c r="L3760" s="112">
        <v>0.69</v>
      </c>
      <c r="M3760" s="112">
        <v>0.71</v>
      </c>
      <c r="N3760" s="112">
        <v>0.73</v>
      </c>
      <c r="O3760" s="112">
        <v>0.8</v>
      </c>
      <c r="P3760" s="112">
        <v>0.82</v>
      </c>
      <c r="Q3760" s="112">
        <v>0.83</v>
      </c>
      <c r="R3760" s="112">
        <v>0.87</v>
      </c>
      <c r="S3760" s="112">
        <v>0.9</v>
      </c>
      <c r="T3760" s="112">
        <v>0.94</v>
      </c>
      <c r="U3760" s="112">
        <v>0.97</v>
      </c>
      <c r="V3760" s="112">
        <v>1</v>
      </c>
      <c r="W3760" s="112">
        <v>1.04</v>
      </c>
      <c r="X3760" s="112">
        <v>1.08</v>
      </c>
      <c r="Y3760" s="112">
        <v>1.1200000000000001</v>
      </c>
      <c r="Z3760" s="112">
        <v>1.1299999999999999</v>
      </c>
      <c r="AA3760" s="112">
        <v>1.1399999999999999</v>
      </c>
      <c r="AB3760" s="112">
        <v>1.17</v>
      </c>
      <c r="AC3760" s="112">
        <v>1.19</v>
      </c>
      <c r="AD3760" s="112">
        <v>1.21</v>
      </c>
      <c r="AE3760" s="112">
        <v>1.23</v>
      </c>
      <c r="AF3760" s="112">
        <v>1.26</v>
      </c>
      <c r="AG3760" s="112">
        <v>1.3</v>
      </c>
      <c r="AH3760" s="112">
        <v>1.31</v>
      </c>
      <c r="AI3760" s="112">
        <v>1.3</v>
      </c>
      <c r="AJ3760" s="112">
        <v>1.29</v>
      </c>
      <c r="AK3760" s="112">
        <v>1.27</v>
      </c>
    </row>
    <row r="3761" spans="1:37" s="13" customFormat="1" x14ac:dyDescent="0.3">
      <c r="A3761" s="13" t="str">
        <f t="shared" si="94"/>
        <v>SDGbaseTRAv2_UrbAS_ERTv3C_GVAaofoo</v>
      </c>
      <c r="B3761" s="62" t="s">
        <v>221</v>
      </c>
      <c r="C3761" s="63" t="s">
        <v>291</v>
      </c>
      <c r="D3761" s="64" t="s">
        <v>3</v>
      </c>
      <c r="E3761" s="13" t="s">
        <v>36</v>
      </c>
      <c r="F3761" s="112">
        <v>12.41</v>
      </c>
      <c r="G3761" s="112">
        <v>11.69</v>
      </c>
      <c r="H3761" s="112">
        <v>12.03</v>
      </c>
      <c r="I3761" s="112">
        <v>12.13</v>
      </c>
      <c r="J3761" s="112">
        <v>12.35</v>
      </c>
      <c r="K3761" s="112">
        <v>12.54</v>
      </c>
      <c r="L3761" s="112">
        <v>12.86</v>
      </c>
      <c r="M3761" s="112">
        <v>13.16</v>
      </c>
      <c r="N3761" s="112">
        <v>13.45</v>
      </c>
      <c r="O3761" s="112">
        <v>14.47</v>
      </c>
      <c r="P3761" s="112">
        <v>14.78</v>
      </c>
      <c r="Q3761" s="112">
        <v>14.87</v>
      </c>
      <c r="R3761" s="112">
        <v>15.4</v>
      </c>
      <c r="S3761" s="112">
        <v>15.83</v>
      </c>
      <c r="T3761" s="112">
        <v>16.3</v>
      </c>
      <c r="U3761" s="112">
        <v>16.79</v>
      </c>
      <c r="V3761" s="112">
        <v>17.22</v>
      </c>
      <c r="W3761" s="112">
        <v>17.73</v>
      </c>
      <c r="X3761" s="112">
        <v>18.309999999999999</v>
      </c>
      <c r="Y3761" s="112">
        <v>18.54</v>
      </c>
      <c r="Z3761" s="112">
        <v>18.260000000000002</v>
      </c>
      <c r="AA3761" s="112">
        <v>18.2</v>
      </c>
      <c r="AB3761" s="112">
        <v>19</v>
      </c>
      <c r="AC3761" s="112">
        <v>19.48</v>
      </c>
      <c r="AD3761" s="112">
        <v>19.760000000000002</v>
      </c>
      <c r="AE3761" s="112">
        <v>20.07</v>
      </c>
      <c r="AF3761" s="112">
        <v>20.399999999999999</v>
      </c>
      <c r="AG3761" s="112">
        <v>21.89</v>
      </c>
      <c r="AH3761" s="112">
        <v>21.85</v>
      </c>
      <c r="AI3761" s="112">
        <v>21.69</v>
      </c>
      <c r="AJ3761" s="112">
        <v>21.53</v>
      </c>
      <c r="AK3761" s="112">
        <v>21.3</v>
      </c>
    </row>
    <row r="3762" spans="1:37" s="13" customFormat="1" x14ac:dyDescent="0.3">
      <c r="A3762" s="13" t="str">
        <f t="shared" si="94"/>
        <v>SDGbaseTRAv2_UrbAS_ERTv3C_GVAabevt</v>
      </c>
      <c r="B3762" s="62" t="s">
        <v>221</v>
      </c>
      <c r="C3762" s="63" t="s">
        <v>291</v>
      </c>
      <c r="D3762" s="64" t="s">
        <v>3</v>
      </c>
      <c r="E3762" s="13" t="s">
        <v>37</v>
      </c>
      <c r="F3762" s="112">
        <v>40.840000000000003</v>
      </c>
      <c r="G3762" s="112">
        <v>40.19</v>
      </c>
      <c r="H3762" s="112">
        <v>42.82</v>
      </c>
      <c r="I3762" s="112">
        <v>42.95</v>
      </c>
      <c r="J3762" s="112">
        <v>43.58</v>
      </c>
      <c r="K3762" s="112">
        <v>44.67</v>
      </c>
      <c r="L3762" s="112">
        <v>46.17</v>
      </c>
      <c r="M3762" s="112">
        <v>47.67</v>
      </c>
      <c r="N3762" s="112">
        <v>49.05</v>
      </c>
      <c r="O3762" s="112">
        <v>54.72</v>
      </c>
      <c r="P3762" s="112">
        <v>56.33</v>
      </c>
      <c r="Q3762" s="112">
        <v>56.78</v>
      </c>
      <c r="R3762" s="112">
        <v>58.91</v>
      </c>
      <c r="S3762" s="112">
        <v>60.69</v>
      </c>
      <c r="T3762" s="112">
        <v>62.74</v>
      </c>
      <c r="U3762" s="112">
        <v>64.819999999999993</v>
      </c>
      <c r="V3762" s="112">
        <v>66.47</v>
      </c>
      <c r="W3762" s="112">
        <v>68.72</v>
      </c>
      <c r="X3762" s="112">
        <v>71.209999999999994</v>
      </c>
      <c r="Y3762" s="112">
        <v>73.53</v>
      </c>
      <c r="Z3762" s="112">
        <v>74.36</v>
      </c>
      <c r="AA3762" s="112">
        <v>74.13</v>
      </c>
      <c r="AB3762" s="112">
        <v>76.569999999999993</v>
      </c>
      <c r="AC3762" s="112">
        <v>78.319999999999993</v>
      </c>
      <c r="AD3762" s="112">
        <v>79.7</v>
      </c>
      <c r="AE3762" s="112">
        <v>80.92</v>
      </c>
      <c r="AF3762" s="112">
        <v>82.23</v>
      </c>
      <c r="AG3762" s="112">
        <v>85.51</v>
      </c>
      <c r="AH3762" s="112">
        <v>85.79</v>
      </c>
      <c r="AI3762" s="112">
        <v>85.07</v>
      </c>
      <c r="AJ3762" s="112">
        <v>84.25</v>
      </c>
      <c r="AK3762" s="112">
        <v>83.2</v>
      </c>
    </row>
    <row r="3763" spans="1:37" s="13" customFormat="1" x14ac:dyDescent="0.3">
      <c r="A3763" s="13" t="str">
        <f t="shared" si="94"/>
        <v>SDGbaseTRAv2_UrbAS_ERTv3C_GVAatext</v>
      </c>
      <c r="B3763" s="62" t="s">
        <v>221</v>
      </c>
      <c r="C3763" s="63" t="s">
        <v>291</v>
      </c>
      <c r="D3763" s="64" t="s">
        <v>3</v>
      </c>
      <c r="E3763" s="13" t="s">
        <v>38</v>
      </c>
      <c r="F3763" s="112">
        <v>6.57</v>
      </c>
      <c r="G3763" s="112">
        <v>6.66</v>
      </c>
      <c r="H3763" s="112">
        <v>6.8</v>
      </c>
      <c r="I3763" s="112">
        <v>6.84</v>
      </c>
      <c r="J3763" s="112">
        <v>6.93</v>
      </c>
      <c r="K3763" s="112">
        <v>7.05</v>
      </c>
      <c r="L3763" s="112">
        <v>7.26</v>
      </c>
      <c r="M3763" s="112">
        <v>7.49</v>
      </c>
      <c r="N3763" s="112">
        <v>7.71</v>
      </c>
      <c r="O3763" s="112">
        <v>8.11</v>
      </c>
      <c r="P3763" s="112">
        <v>8.36</v>
      </c>
      <c r="Q3763" s="112">
        <v>8.5299999999999994</v>
      </c>
      <c r="R3763" s="112">
        <v>8.83</v>
      </c>
      <c r="S3763" s="112">
        <v>9.11</v>
      </c>
      <c r="T3763" s="112">
        <v>9.4</v>
      </c>
      <c r="U3763" s="112">
        <v>9.73</v>
      </c>
      <c r="V3763" s="112">
        <v>10.050000000000001</v>
      </c>
      <c r="W3763" s="112">
        <v>10.41</v>
      </c>
      <c r="X3763" s="112">
        <v>10.79</v>
      </c>
      <c r="Y3763" s="112">
        <v>10.93</v>
      </c>
      <c r="Z3763" s="112">
        <v>10.75</v>
      </c>
      <c r="AA3763" s="112">
        <v>10.73</v>
      </c>
      <c r="AB3763" s="112">
        <v>11.25</v>
      </c>
      <c r="AC3763" s="112">
        <v>11.59</v>
      </c>
      <c r="AD3763" s="112">
        <v>11.85</v>
      </c>
      <c r="AE3763" s="112">
        <v>12.11</v>
      </c>
      <c r="AF3763" s="112">
        <v>12.37</v>
      </c>
      <c r="AG3763" s="112">
        <v>13.55</v>
      </c>
      <c r="AH3763" s="112">
        <v>13.21</v>
      </c>
      <c r="AI3763" s="112">
        <v>12.87</v>
      </c>
      <c r="AJ3763" s="112">
        <v>12.61</v>
      </c>
      <c r="AK3763" s="112">
        <v>12.36</v>
      </c>
    </row>
    <row r="3764" spans="1:37" s="13" customFormat="1" x14ac:dyDescent="0.3">
      <c r="A3764" s="13" t="str">
        <f t="shared" si="94"/>
        <v>SDGbaseTRAv2_UrbAS_ERTv3C_GVAaclth</v>
      </c>
      <c r="B3764" s="62" t="s">
        <v>221</v>
      </c>
      <c r="C3764" s="63" t="s">
        <v>291</v>
      </c>
      <c r="D3764" s="64" t="s">
        <v>3</v>
      </c>
      <c r="E3764" s="13" t="s">
        <v>39</v>
      </c>
      <c r="F3764" s="112">
        <v>6.76</v>
      </c>
      <c r="G3764" s="112">
        <v>6.84</v>
      </c>
      <c r="H3764" s="112">
        <v>7.03</v>
      </c>
      <c r="I3764" s="112">
        <v>7.13</v>
      </c>
      <c r="J3764" s="112">
        <v>7.24</v>
      </c>
      <c r="K3764" s="112">
        <v>7.35</v>
      </c>
      <c r="L3764" s="112">
        <v>7.55</v>
      </c>
      <c r="M3764" s="112">
        <v>7.74</v>
      </c>
      <c r="N3764" s="112">
        <v>7.94</v>
      </c>
      <c r="O3764" s="112">
        <v>8.2200000000000006</v>
      </c>
      <c r="P3764" s="112">
        <v>8.43</v>
      </c>
      <c r="Q3764" s="112">
        <v>8.57</v>
      </c>
      <c r="R3764" s="112">
        <v>8.8800000000000008</v>
      </c>
      <c r="S3764" s="112">
        <v>9.1300000000000008</v>
      </c>
      <c r="T3764" s="112">
        <v>9.4</v>
      </c>
      <c r="U3764" s="112">
        <v>9.73</v>
      </c>
      <c r="V3764" s="112">
        <v>10.01</v>
      </c>
      <c r="W3764" s="112">
        <v>10.32</v>
      </c>
      <c r="X3764" s="112">
        <v>10.64</v>
      </c>
      <c r="Y3764" s="112">
        <v>10.78</v>
      </c>
      <c r="Z3764" s="112">
        <v>10.7</v>
      </c>
      <c r="AA3764" s="112">
        <v>10.74</v>
      </c>
      <c r="AB3764" s="112">
        <v>11.21</v>
      </c>
      <c r="AC3764" s="112">
        <v>11.51</v>
      </c>
      <c r="AD3764" s="112">
        <v>11.74</v>
      </c>
      <c r="AE3764" s="112">
        <v>11.96</v>
      </c>
      <c r="AF3764" s="112">
        <v>12.19</v>
      </c>
      <c r="AG3764" s="112">
        <v>13.08</v>
      </c>
      <c r="AH3764" s="112">
        <v>12.71</v>
      </c>
      <c r="AI3764" s="112">
        <v>12.4</v>
      </c>
      <c r="AJ3764" s="112">
        <v>12.18</v>
      </c>
      <c r="AK3764" s="112">
        <v>11.95</v>
      </c>
    </row>
    <row r="3765" spans="1:37" s="13" customFormat="1" x14ac:dyDescent="0.3">
      <c r="A3765" s="13" t="str">
        <f t="shared" si="94"/>
        <v>SDGbaseTRAv2_UrbAS_ERTv3C_GVAaleat</v>
      </c>
      <c r="B3765" s="62" t="s">
        <v>221</v>
      </c>
      <c r="C3765" s="63" t="s">
        <v>291</v>
      </c>
      <c r="D3765" s="64" t="s">
        <v>3</v>
      </c>
      <c r="E3765" s="13" t="s">
        <v>40</v>
      </c>
      <c r="F3765" s="112">
        <v>2.4500000000000002</v>
      </c>
      <c r="G3765" s="112">
        <v>2.64</v>
      </c>
      <c r="H3765" s="112">
        <v>2.7</v>
      </c>
      <c r="I3765" s="112">
        <v>2.64</v>
      </c>
      <c r="J3765" s="112">
        <v>2.66</v>
      </c>
      <c r="K3765" s="112">
        <v>2.72</v>
      </c>
      <c r="L3765" s="112">
        <v>2.82</v>
      </c>
      <c r="M3765" s="112">
        <v>2.96</v>
      </c>
      <c r="N3765" s="112">
        <v>3.09</v>
      </c>
      <c r="O3765" s="112">
        <v>3.66</v>
      </c>
      <c r="P3765" s="112">
        <v>3.88</v>
      </c>
      <c r="Q3765" s="112">
        <v>3.97</v>
      </c>
      <c r="R3765" s="112">
        <v>3.96</v>
      </c>
      <c r="S3765" s="112">
        <v>4.0199999999999996</v>
      </c>
      <c r="T3765" s="112">
        <v>4.12</v>
      </c>
      <c r="U3765" s="112">
        <v>4.25</v>
      </c>
      <c r="V3765" s="112">
        <v>4.3499999999999996</v>
      </c>
      <c r="W3765" s="112">
        <v>4.5</v>
      </c>
      <c r="X3765" s="112">
        <v>4.67</v>
      </c>
      <c r="Y3765" s="112">
        <v>4.8499999999999996</v>
      </c>
      <c r="Z3765" s="112">
        <v>5.0199999999999996</v>
      </c>
      <c r="AA3765" s="112">
        <v>5.18</v>
      </c>
      <c r="AB3765" s="112">
        <v>5.37</v>
      </c>
      <c r="AC3765" s="112">
        <v>5.49</v>
      </c>
      <c r="AD3765" s="112">
        <v>5.6</v>
      </c>
      <c r="AE3765" s="112">
        <v>5.7</v>
      </c>
      <c r="AF3765" s="112">
        <v>5.81</v>
      </c>
      <c r="AG3765" s="112">
        <v>5.82</v>
      </c>
      <c r="AH3765" s="112">
        <v>5.47</v>
      </c>
      <c r="AI3765" s="112">
        <v>5.07</v>
      </c>
      <c r="AJ3765" s="112">
        <v>4.82</v>
      </c>
      <c r="AK3765" s="112">
        <v>4.6100000000000003</v>
      </c>
    </row>
    <row r="3766" spans="1:37" s="13" customFormat="1" x14ac:dyDescent="0.3">
      <c r="A3766" s="13" t="str">
        <f t="shared" si="94"/>
        <v>SDGbaseTRAv2_UrbAS_ERTv3C_GVAafoot</v>
      </c>
      <c r="B3766" s="62" t="s">
        <v>221</v>
      </c>
      <c r="C3766" s="63" t="s">
        <v>291</v>
      </c>
      <c r="D3766" s="64" t="s">
        <v>3</v>
      </c>
      <c r="E3766" s="13" t="s">
        <v>41</v>
      </c>
      <c r="F3766" s="112">
        <v>1.91</v>
      </c>
      <c r="G3766" s="112">
        <v>1.99</v>
      </c>
      <c r="H3766" s="112">
        <v>2.04</v>
      </c>
      <c r="I3766" s="112">
        <v>2.0699999999999998</v>
      </c>
      <c r="J3766" s="112">
        <v>2.1</v>
      </c>
      <c r="K3766" s="112">
        <v>2.14</v>
      </c>
      <c r="L3766" s="112">
        <v>2.19</v>
      </c>
      <c r="M3766" s="112">
        <v>2.25</v>
      </c>
      <c r="N3766" s="112">
        <v>2.31</v>
      </c>
      <c r="O3766" s="112">
        <v>2.41</v>
      </c>
      <c r="P3766" s="112">
        <v>2.48</v>
      </c>
      <c r="Q3766" s="112">
        <v>2.52</v>
      </c>
      <c r="R3766" s="112">
        <v>2.61</v>
      </c>
      <c r="S3766" s="112">
        <v>2.68</v>
      </c>
      <c r="T3766" s="112">
        <v>2.75</v>
      </c>
      <c r="U3766" s="112">
        <v>2.84</v>
      </c>
      <c r="V3766" s="112">
        <v>2.92</v>
      </c>
      <c r="W3766" s="112">
        <v>3.01</v>
      </c>
      <c r="X3766" s="112">
        <v>3.1</v>
      </c>
      <c r="Y3766" s="112">
        <v>3.13</v>
      </c>
      <c r="Z3766" s="112">
        <v>3.06</v>
      </c>
      <c r="AA3766" s="112">
        <v>3.04</v>
      </c>
      <c r="AB3766" s="112">
        <v>3.21</v>
      </c>
      <c r="AC3766" s="112">
        <v>3.31</v>
      </c>
      <c r="AD3766" s="112">
        <v>3.38</v>
      </c>
      <c r="AE3766" s="112">
        <v>3.45</v>
      </c>
      <c r="AF3766" s="112">
        <v>3.52</v>
      </c>
      <c r="AG3766" s="112">
        <v>3.86</v>
      </c>
      <c r="AH3766" s="112">
        <v>3.76</v>
      </c>
      <c r="AI3766" s="112">
        <v>3.68</v>
      </c>
      <c r="AJ3766" s="112">
        <v>3.61</v>
      </c>
      <c r="AK3766" s="112">
        <v>3.55</v>
      </c>
    </row>
    <row r="3767" spans="1:37" s="13" customFormat="1" x14ac:dyDescent="0.3">
      <c r="A3767" s="13" t="str">
        <f t="shared" si="94"/>
        <v>SDGbaseTRAv2_UrbAS_ERTv3C_GVAawood</v>
      </c>
      <c r="B3767" s="62" t="s">
        <v>221</v>
      </c>
      <c r="C3767" s="63" t="s">
        <v>291</v>
      </c>
      <c r="D3767" s="64" t="s">
        <v>3</v>
      </c>
      <c r="E3767" s="13" t="s">
        <v>42</v>
      </c>
      <c r="F3767" s="112">
        <v>23.69</v>
      </c>
      <c r="G3767" s="112">
        <v>22.37</v>
      </c>
      <c r="H3767" s="112">
        <v>23.03</v>
      </c>
      <c r="I3767" s="112">
        <v>23.54</v>
      </c>
      <c r="J3767" s="112">
        <v>24.01</v>
      </c>
      <c r="K3767" s="112">
        <v>24.42</v>
      </c>
      <c r="L3767" s="112">
        <v>25.06</v>
      </c>
      <c r="M3767" s="112">
        <v>25.76</v>
      </c>
      <c r="N3767" s="112">
        <v>26.44</v>
      </c>
      <c r="O3767" s="112">
        <v>27.56</v>
      </c>
      <c r="P3767" s="112">
        <v>28.24</v>
      </c>
      <c r="Q3767" s="112">
        <v>28.82</v>
      </c>
      <c r="R3767" s="112">
        <v>29.62</v>
      </c>
      <c r="S3767" s="112">
        <v>30.57</v>
      </c>
      <c r="T3767" s="112">
        <v>31.55</v>
      </c>
      <c r="U3767" s="112">
        <v>32.619999999999997</v>
      </c>
      <c r="V3767" s="112">
        <v>33.68</v>
      </c>
      <c r="W3767" s="112">
        <v>34.82</v>
      </c>
      <c r="X3767" s="112">
        <v>36.049999999999997</v>
      </c>
      <c r="Y3767" s="112">
        <v>36.6</v>
      </c>
      <c r="Z3767" s="112">
        <v>36.299999999999997</v>
      </c>
      <c r="AA3767" s="112">
        <v>36.39</v>
      </c>
      <c r="AB3767" s="112">
        <v>37.51</v>
      </c>
      <c r="AC3767" s="112">
        <v>38.35</v>
      </c>
      <c r="AD3767" s="112">
        <v>39.11</v>
      </c>
      <c r="AE3767" s="112">
        <v>39.94</v>
      </c>
      <c r="AF3767" s="112">
        <v>40.81</v>
      </c>
      <c r="AG3767" s="112">
        <v>43.73</v>
      </c>
      <c r="AH3767" s="112">
        <v>43.28</v>
      </c>
      <c r="AI3767" s="112">
        <v>42.59</v>
      </c>
      <c r="AJ3767" s="112">
        <v>42.14</v>
      </c>
      <c r="AK3767" s="112">
        <v>41.67</v>
      </c>
    </row>
    <row r="3768" spans="1:37" s="13" customFormat="1" x14ac:dyDescent="0.3">
      <c r="A3768" s="13" t="str">
        <f t="shared" si="94"/>
        <v>SDGbaseTRAv2_UrbAS_ERTv3C_GVAapapr</v>
      </c>
      <c r="B3768" s="62" t="s">
        <v>221</v>
      </c>
      <c r="C3768" s="63" t="s">
        <v>291</v>
      </c>
      <c r="D3768" s="64" t="s">
        <v>3</v>
      </c>
      <c r="E3768" s="13" t="s">
        <v>43</v>
      </c>
      <c r="F3768" s="112">
        <v>24.02</v>
      </c>
      <c r="G3768" s="112">
        <v>23.66</v>
      </c>
      <c r="H3768" s="112">
        <v>24.58</v>
      </c>
      <c r="I3768" s="112">
        <v>24.92</v>
      </c>
      <c r="J3768" s="112">
        <v>25.09</v>
      </c>
      <c r="K3768" s="112">
        <v>25.64</v>
      </c>
      <c r="L3768" s="112">
        <v>26.29</v>
      </c>
      <c r="M3768" s="112">
        <v>26.62</v>
      </c>
      <c r="N3768" s="112">
        <v>27.36</v>
      </c>
      <c r="O3768" s="112">
        <v>28.52</v>
      </c>
      <c r="P3768" s="112">
        <v>29.24</v>
      </c>
      <c r="Q3768" s="112">
        <v>29.85</v>
      </c>
      <c r="R3768" s="112">
        <v>31.66</v>
      </c>
      <c r="S3768" s="112">
        <v>32.54</v>
      </c>
      <c r="T3768" s="112">
        <v>33.5</v>
      </c>
      <c r="U3768" s="112">
        <v>34.630000000000003</v>
      </c>
      <c r="V3768" s="112">
        <v>35.68</v>
      </c>
      <c r="W3768" s="112">
        <v>36.85</v>
      </c>
      <c r="X3768" s="112">
        <v>38.08</v>
      </c>
      <c r="Y3768" s="112">
        <v>38.590000000000003</v>
      </c>
      <c r="Z3768" s="112">
        <v>37.979999999999997</v>
      </c>
      <c r="AA3768" s="112">
        <v>37.729999999999997</v>
      </c>
      <c r="AB3768" s="112">
        <v>39.06</v>
      </c>
      <c r="AC3768" s="112">
        <v>40.03</v>
      </c>
      <c r="AD3768" s="112">
        <v>40.770000000000003</v>
      </c>
      <c r="AE3768" s="112">
        <v>41.56</v>
      </c>
      <c r="AF3768" s="112">
        <v>42.35</v>
      </c>
      <c r="AG3768" s="112">
        <v>45.84</v>
      </c>
      <c r="AH3768" s="112">
        <v>45.13</v>
      </c>
      <c r="AI3768" s="112">
        <v>44.23</v>
      </c>
      <c r="AJ3768" s="112">
        <v>43.53</v>
      </c>
      <c r="AK3768" s="112">
        <v>42.84</v>
      </c>
    </row>
    <row r="3769" spans="1:37" s="13" customFormat="1" x14ac:dyDescent="0.3">
      <c r="A3769" s="13" t="str">
        <f t="shared" si="94"/>
        <v>SDGbaseTRAv2_UrbAS_ERTv3C_GVAaprnt</v>
      </c>
      <c r="B3769" s="62" t="s">
        <v>221</v>
      </c>
      <c r="C3769" s="63" t="s">
        <v>291</v>
      </c>
      <c r="D3769" s="64" t="s">
        <v>3</v>
      </c>
      <c r="E3769" s="13" t="s">
        <v>44</v>
      </c>
      <c r="F3769" s="112">
        <v>16.78</v>
      </c>
      <c r="G3769" s="112">
        <v>17.13</v>
      </c>
      <c r="H3769" s="112">
        <v>17.73</v>
      </c>
      <c r="I3769" s="112">
        <v>18.03</v>
      </c>
      <c r="J3769" s="112">
        <v>18.23</v>
      </c>
      <c r="K3769" s="112">
        <v>18.559999999999999</v>
      </c>
      <c r="L3769" s="112">
        <v>19.09</v>
      </c>
      <c r="M3769" s="112">
        <v>19.670000000000002</v>
      </c>
      <c r="N3769" s="112">
        <v>20.25</v>
      </c>
      <c r="O3769" s="112">
        <v>20.57</v>
      </c>
      <c r="P3769" s="112">
        <v>21.1</v>
      </c>
      <c r="Q3769" s="112">
        <v>21.63</v>
      </c>
      <c r="R3769" s="112">
        <v>22.49</v>
      </c>
      <c r="S3769" s="112">
        <v>23.25</v>
      </c>
      <c r="T3769" s="112">
        <v>24.06</v>
      </c>
      <c r="U3769" s="112">
        <v>25.03</v>
      </c>
      <c r="V3769" s="112">
        <v>25.96</v>
      </c>
      <c r="W3769" s="112">
        <v>26.93</v>
      </c>
      <c r="X3769" s="112">
        <v>27.93</v>
      </c>
      <c r="Y3769" s="112">
        <v>28.34</v>
      </c>
      <c r="Z3769" s="112">
        <v>28.22</v>
      </c>
      <c r="AA3769" s="112">
        <v>28.55</v>
      </c>
      <c r="AB3769" s="112">
        <v>29.69</v>
      </c>
      <c r="AC3769" s="112">
        <v>30.58</v>
      </c>
      <c r="AD3769" s="112">
        <v>31.36</v>
      </c>
      <c r="AE3769" s="112">
        <v>32.159999999999997</v>
      </c>
      <c r="AF3769" s="112">
        <v>32.99</v>
      </c>
      <c r="AG3769" s="112">
        <v>35.409999999999997</v>
      </c>
      <c r="AH3769" s="112">
        <v>34.31</v>
      </c>
      <c r="AI3769" s="112">
        <v>33.25</v>
      </c>
      <c r="AJ3769" s="112">
        <v>32.46</v>
      </c>
      <c r="AK3769" s="112">
        <v>31.72</v>
      </c>
    </row>
    <row r="3770" spans="1:37" s="13" customFormat="1" x14ac:dyDescent="0.3">
      <c r="A3770" s="13" t="str">
        <f t="shared" si="94"/>
        <v>SDGbaseTRAv2_UrbAS_ERTv3C_GVAapetr</v>
      </c>
      <c r="B3770" s="62" t="s">
        <v>221</v>
      </c>
      <c r="C3770" s="63" t="s">
        <v>291</v>
      </c>
      <c r="D3770" s="64" t="s">
        <v>3</v>
      </c>
      <c r="E3770" s="13" t="s">
        <v>45</v>
      </c>
      <c r="F3770" s="112">
        <v>46.32</v>
      </c>
      <c r="G3770" s="112">
        <v>33.58</v>
      </c>
      <c r="H3770" s="112">
        <v>28.1</v>
      </c>
      <c r="I3770" s="112">
        <v>25.08</v>
      </c>
      <c r="J3770" s="112">
        <v>23.44</v>
      </c>
      <c r="K3770" s="112">
        <v>22.64</v>
      </c>
      <c r="L3770" s="112">
        <v>22.45</v>
      </c>
      <c r="M3770" s="112">
        <v>23.13</v>
      </c>
      <c r="N3770" s="112">
        <v>23.77</v>
      </c>
      <c r="O3770" s="112">
        <v>19.45</v>
      </c>
      <c r="P3770" s="112">
        <v>16.39</v>
      </c>
      <c r="Q3770" s="112">
        <v>15.55</v>
      </c>
      <c r="R3770" s="112">
        <v>15.06</v>
      </c>
      <c r="S3770" s="112">
        <v>14.9</v>
      </c>
      <c r="T3770" s="112">
        <v>14.77</v>
      </c>
      <c r="U3770" s="112">
        <v>14.71</v>
      </c>
      <c r="V3770" s="112">
        <v>14.47</v>
      </c>
      <c r="W3770" s="112">
        <v>14.45</v>
      </c>
      <c r="X3770" s="112">
        <v>14.58</v>
      </c>
      <c r="Y3770" s="112">
        <v>15.08</v>
      </c>
      <c r="Z3770" s="112">
        <v>15.15</v>
      </c>
      <c r="AA3770" s="112">
        <v>15.06</v>
      </c>
      <c r="AB3770" s="112">
        <v>14.08</v>
      </c>
      <c r="AC3770" s="112">
        <v>12.43</v>
      </c>
      <c r="AD3770" s="112">
        <v>10.79</v>
      </c>
      <c r="AE3770" s="112">
        <v>9.24</v>
      </c>
      <c r="AF3770" s="112">
        <v>7.76</v>
      </c>
      <c r="AG3770" s="112">
        <v>5.94</v>
      </c>
      <c r="AH3770" s="112">
        <v>4.08</v>
      </c>
      <c r="AI3770" s="112">
        <v>2.5499999999999998</v>
      </c>
      <c r="AJ3770" s="112">
        <v>1.35</v>
      </c>
      <c r="AK3770" s="112">
        <v>0.43</v>
      </c>
    </row>
    <row r="3771" spans="1:37" s="13" customFormat="1" x14ac:dyDescent="0.3">
      <c r="A3771" s="13" t="str">
        <f t="shared" si="94"/>
        <v>SDGbaseTRAv2_UrbAS_ERTv3C_GVAahydr</v>
      </c>
      <c r="B3771" s="62" t="s">
        <v>221</v>
      </c>
      <c r="C3771" s="63" t="s">
        <v>291</v>
      </c>
      <c r="D3771" s="64" t="s">
        <v>3</v>
      </c>
      <c r="E3771" s="13" t="s">
        <v>46</v>
      </c>
      <c r="F3771" s="112">
        <v>0.12</v>
      </c>
      <c r="G3771" s="112">
        <v>0.33</v>
      </c>
      <c r="H3771" s="112">
        <v>0.84</v>
      </c>
      <c r="I3771" s="112">
        <v>1.98</v>
      </c>
      <c r="J3771" s="112">
        <v>1.97</v>
      </c>
      <c r="K3771" s="112">
        <v>1.97</v>
      </c>
      <c r="L3771" s="112">
        <v>2</v>
      </c>
      <c r="M3771" s="112">
        <v>2.0299999999999998</v>
      </c>
      <c r="N3771" s="112">
        <v>2.06</v>
      </c>
      <c r="O3771" s="112">
        <v>2.2200000000000002</v>
      </c>
      <c r="P3771" s="112">
        <v>2.25</v>
      </c>
      <c r="Q3771" s="112">
        <v>2.5099999999999998</v>
      </c>
      <c r="R3771" s="112">
        <v>2.5499999999999998</v>
      </c>
      <c r="S3771" s="112">
        <v>2.57</v>
      </c>
      <c r="T3771" s="112">
        <v>2.59</v>
      </c>
      <c r="U3771" s="112">
        <v>2.6</v>
      </c>
      <c r="V3771" s="112">
        <v>2.61</v>
      </c>
      <c r="W3771" s="112">
        <v>2.62</v>
      </c>
      <c r="X3771" s="112">
        <v>-2.2599999999999998</v>
      </c>
      <c r="Y3771" s="112">
        <v>116.34</v>
      </c>
      <c r="Z3771" s="112">
        <v>410.4</v>
      </c>
      <c r="AA3771" s="112">
        <v>578.76</v>
      </c>
      <c r="AB3771" s="112">
        <v>466.08</v>
      </c>
      <c r="AC3771" s="112">
        <v>413.28</v>
      </c>
      <c r="AD3771" s="112">
        <v>427.51</v>
      </c>
      <c r="AE3771" s="112">
        <v>452.25</v>
      </c>
      <c r="AF3771" s="112">
        <v>488.89</v>
      </c>
      <c r="AG3771" s="112">
        <v>16.940000000000001</v>
      </c>
      <c r="AH3771" s="112">
        <v>14.7</v>
      </c>
      <c r="AI3771" s="112">
        <v>12.36</v>
      </c>
      <c r="AJ3771" s="112">
        <v>9.76</v>
      </c>
      <c r="AK3771" s="112">
        <v>7.07</v>
      </c>
    </row>
    <row r="3772" spans="1:37" s="13" customFormat="1" x14ac:dyDescent="0.3">
      <c r="A3772" s="13" t="str">
        <f t="shared" si="94"/>
        <v>SDGbaseTRAv2_UrbAS_ERTv3C_GVAaammo</v>
      </c>
      <c r="B3772" s="62" t="s">
        <v>221</v>
      </c>
      <c r="C3772" s="63" t="s">
        <v>291</v>
      </c>
      <c r="D3772" s="64" t="s">
        <v>3</v>
      </c>
      <c r="E3772" s="13" t="s">
        <v>47</v>
      </c>
      <c r="F3772" s="112">
        <v>2.4900000000000002</v>
      </c>
      <c r="G3772" s="112">
        <v>2.42</v>
      </c>
      <c r="H3772" s="112">
        <v>2.41</v>
      </c>
      <c r="I3772" s="112">
        <v>2.44</v>
      </c>
      <c r="J3772" s="112">
        <v>2.4500000000000002</v>
      </c>
      <c r="K3772" s="112">
        <v>2.4700000000000002</v>
      </c>
      <c r="L3772" s="112">
        <v>2.5099999999999998</v>
      </c>
      <c r="M3772" s="112">
        <v>2.56</v>
      </c>
      <c r="N3772" s="112">
        <v>2.6</v>
      </c>
      <c r="O3772" s="112">
        <v>2.54</v>
      </c>
      <c r="P3772" s="112">
        <v>2.5499999999999998</v>
      </c>
      <c r="Q3772" s="112">
        <v>2.58</v>
      </c>
      <c r="R3772" s="112">
        <v>2.65</v>
      </c>
      <c r="S3772" s="112">
        <v>2.71</v>
      </c>
      <c r="T3772" s="112">
        <v>2.76</v>
      </c>
      <c r="U3772" s="112">
        <v>2.83</v>
      </c>
      <c r="V3772" s="112">
        <v>2.91</v>
      </c>
      <c r="W3772" s="112">
        <v>2.99</v>
      </c>
      <c r="X3772" s="112">
        <v>3.06</v>
      </c>
      <c r="Y3772" s="112">
        <v>3.01</v>
      </c>
      <c r="Z3772" s="112">
        <v>2.88</v>
      </c>
      <c r="AA3772" s="112">
        <v>2.83</v>
      </c>
      <c r="AB3772" s="112">
        <v>2.77</v>
      </c>
      <c r="AC3772" s="112">
        <v>2.69</v>
      </c>
      <c r="AD3772" s="112">
        <v>2.62</v>
      </c>
      <c r="AE3772" s="112">
        <v>2.56</v>
      </c>
      <c r="AF3772" s="112">
        <v>2.5099999999999998</v>
      </c>
      <c r="AG3772" s="112">
        <v>2.68</v>
      </c>
      <c r="AH3772" s="112">
        <v>2.5</v>
      </c>
      <c r="AI3772" s="112">
        <v>2.33</v>
      </c>
      <c r="AJ3772" s="112">
        <v>2.19</v>
      </c>
      <c r="AK3772" s="112">
        <v>2.06</v>
      </c>
    </row>
    <row r="3773" spans="1:37" s="13" customFormat="1" x14ac:dyDescent="0.3">
      <c r="A3773" s="13" t="str">
        <f t="shared" si="94"/>
        <v>SDGbaseTRAv2_UrbAS_ERTv3C_GVAabchm</v>
      </c>
      <c r="B3773" s="62" t="s">
        <v>221</v>
      </c>
      <c r="C3773" s="63" t="s">
        <v>291</v>
      </c>
      <c r="D3773" s="64" t="s">
        <v>3</v>
      </c>
      <c r="E3773" s="13" t="s">
        <v>48</v>
      </c>
      <c r="F3773" s="112">
        <v>22.37</v>
      </c>
      <c r="G3773" s="112">
        <v>28.3</v>
      </c>
      <c r="H3773" s="112">
        <v>29.83</v>
      </c>
      <c r="I3773" s="112">
        <v>29.21</v>
      </c>
      <c r="J3773" s="112">
        <v>29.56</v>
      </c>
      <c r="K3773" s="112">
        <v>30.17</v>
      </c>
      <c r="L3773" s="112">
        <v>31.61</v>
      </c>
      <c r="M3773" s="112">
        <v>33.14</v>
      </c>
      <c r="N3773" s="112">
        <v>34.340000000000003</v>
      </c>
      <c r="O3773" s="112">
        <v>40.79</v>
      </c>
      <c r="P3773" s="112">
        <v>42.15</v>
      </c>
      <c r="Q3773" s="112">
        <v>42.15</v>
      </c>
      <c r="R3773" s="112">
        <v>43.24</v>
      </c>
      <c r="S3773" s="112">
        <v>43.9</v>
      </c>
      <c r="T3773" s="112">
        <v>44.54</v>
      </c>
      <c r="U3773" s="112">
        <v>45.1</v>
      </c>
      <c r="V3773" s="112">
        <v>45.2</v>
      </c>
      <c r="W3773" s="112">
        <v>45.79</v>
      </c>
      <c r="X3773" s="112">
        <v>46.84</v>
      </c>
      <c r="Y3773" s="112">
        <v>44.62</v>
      </c>
      <c r="Z3773" s="112">
        <v>32.71</v>
      </c>
      <c r="AA3773" s="112">
        <v>21.17</v>
      </c>
      <c r="AB3773" s="112">
        <v>24.78</v>
      </c>
      <c r="AC3773" s="112">
        <v>25.02</v>
      </c>
      <c r="AD3773" s="112">
        <v>22.6</v>
      </c>
      <c r="AE3773" s="112">
        <v>20.05</v>
      </c>
      <c r="AF3773" s="112">
        <v>17.43</v>
      </c>
      <c r="AG3773" s="112">
        <v>27.63</v>
      </c>
      <c r="AH3773" s="112">
        <v>24.93</v>
      </c>
      <c r="AI3773" s="112">
        <v>21.26</v>
      </c>
      <c r="AJ3773" s="112">
        <v>18.010000000000002</v>
      </c>
      <c r="AK3773" s="112">
        <v>15.11</v>
      </c>
    </row>
    <row r="3774" spans="1:37" s="13" customFormat="1" x14ac:dyDescent="0.3">
      <c r="A3774" s="13" t="str">
        <f t="shared" si="94"/>
        <v>SDGbaseTRAv2_UrbAS_ERTv3C_GVAaochm</v>
      </c>
      <c r="B3774" s="62" t="s">
        <v>221</v>
      </c>
      <c r="C3774" s="63" t="s">
        <v>291</v>
      </c>
      <c r="D3774" s="64" t="s">
        <v>3</v>
      </c>
      <c r="E3774" s="13" t="s">
        <v>49</v>
      </c>
      <c r="F3774" s="112">
        <v>34.24</v>
      </c>
      <c r="G3774" s="112">
        <v>40.64</v>
      </c>
      <c r="H3774" s="112">
        <v>42.14</v>
      </c>
      <c r="I3774" s="112">
        <v>41.3</v>
      </c>
      <c r="J3774" s="112">
        <v>41.89</v>
      </c>
      <c r="K3774" s="112">
        <v>42.74</v>
      </c>
      <c r="L3774" s="112">
        <v>44.07</v>
      </c>
      <c r="M3774" s="112">
        <v>45.56</v>
      </c>
      <c r="N3774" s="112">
        <v>46.79</v>
      </c>
      <c r="O3774" s="112">
        <v>55.48</v>
      </c>
      <c r="P3774" s="112">
        <v>56.93</v>
      </c>
      <c r="Q3774" s="112">
        <v>56.64</v>
      </c>
      <c r="R3774" s="112">
        <v>57.03</v>
      </c>
      <c r="S3774" s="112">
        <v>57.24</v>
      </c>
      <c r="T3774" s="112">
        <v>57.61</v>
      </c>
      <c r="U3774" s="112">
        <v>57.97</v>
      </c>
      <c r="V3774" s="112">
        <v>57.75</v>
      </c>
      <c r="W3774" s="112">
        <v>58.23</v>
      </c>
      <c r="X3774" s="112">
        <v>59.27</v>
      </c>
      <c r="Y3774" s="112">
        <v>58.47</v>
      </c>
      <c r="Z3774" s="112">
        <v>50.41</v>
      </c>
      <c r="AA3774" s="112">
        <v>41.41</v>
      </c>
      <c r="AB3774" s="112">
        <v>42.36</v>
      </c>
      <c r="AC3774" s="112">
        <v>40.65</v>
      </c>
      <c r="AD3774" s="112">
        <v>37.049999999999997</v>
      </c>
      <c r="AE3774" s="112">
        <v>33.409999999999997</v>
      </c>
      <c r="AF3774" s="112">
        <v>29.91</v>
      </c>
      <c r="AG3774" s="112">
        <v>35.380000000000003</v>
      </c>
      <c r="AH3774" s="112">
        <v>32.47</v>
      </c>
      <c r="AI3774" s="112">
        <v>28.22</v>
      </c>
      <c r="AJ3774" s="112">
        <v>24.38</v>
      </c>
      <c r="AK3774" s="112">
        <v>20.94</v>
      </c>
    </row>
    <row r="3775" spans="1:37" s="13" customFormat="1" x14ac:dyDescent="0.3">
      <c r="A3775" s="13" t="str">
        <f t="shared" si="94"/>
        <v>SDGbaseTRAv2_UrbAS_ERTv3C_GVAarubb</v>
      </c>
      <c r="B3775" s="62" t="s">
        <v>221</v>
      </c>
      <c r="C3775" s="63" t="s">
        <v>291</v>
      </c>
      <c r="D3775" s="64" t="s">
        <v>3</v>
      </c>
      <c r="E3775" s="13" t="s">
        <v>50</v>
      </c>
      <c r="F3775" s="112">
        <v>6.77</v>
      </c>
      <c r="G3775" s="112">
        <v>6.48</v>
      </c>
      <c r="H3775" s="112">
        <v>6.74</v>
      </c>
      <c r="I3775" s="112">
        <v>6.79</v>
      </c>
      <c r="J3775" s="112">
        <v>6.9</v>
      </c>
      <c r="K3775" s="112">
        <v>7.09</v>
      </c>
      <c r="L3775" s="112">
        <v>7.34</v>
      </c>
      <c r="M3775" s="112">
        <v>7.58</v>
      </c>
      <c r="N3775" s="112">
        <v>7.84</v>
      </c>
      <c r="O3775" s="112">
        <v>8.3800000000000008</v>
      </c>
      <c r="P3775" s="112">
        <v>8.6999999999999993</v>
      </c>
      <c r="Q3775" s="112">
        <v>8.94</v>
      </c>
      <c r="R3775" s="112">
        <v>9.3000000000000007</v>
      </c>
      <c r="S3775" s="112">
        <v>9.6199999999999992</v>
      </c>
      <c r="T3775" s="112">
        <v>9.94</v>
      </c>
      <c r="U3775" s="112">
        <v>10.32</v>
      </c>
      <c r="V3775" s="112">
        <v>10.7</v>
      </c>
      <c r="W3775" s="112">
        <v>11.08</v>
      </c>
      <c r="X3775" s="112">
        <v>11.45</v>
      </c>
      <c r="Y3775" s="112">
        <v>11.34</v>
      </c>
      <c r="Z3775" s="112">
        <v>10.39</v>
      </c>
      <c r="AA3775" s="112">
        <v>9.8699999999999992</v>
      </c>
      <c r="AB3775" s="112">
        <v>10.82</v>
      </c>
      <c r="AC3775" s="112">
        <v>11.5</v>
      </c>
      <c r="AD3775" s="112">
        <v>11.9</v>
      </c>
      <c r="AE3775" s="112">
        <v>12.25</v>
      </c>
      <c r="AF3775" s="112">
        <v>12.55</v>
      </c>
      <c r="AG3775" s="112">
        <v>15.34</v>
      </c>
      <c r="AH3775" s="112">
        <v>15.28</v>
      </c>
      <c r="AI3775" s="112">
        <v>15.11</v>
      </c>
      <c r="AJ3775" s="112">
        <v>14.98</v>
      </c>
      <c r="AK3775" s="112">
        <v>14.83</v>
      </c>
    </row>
    <row r="3776" spans="1:37" s="13" customFormat="1" x14ac:dyDescent="0.3">
      <c r="A3776" s="13" t="str">
        <f t="shared" si="94"/>
        <v>SDGbaseTRAv2_UrbAS_ERTv3C_GVAaplas</v>
      </c>
      <c r="B3776" s="62" t="s">
        <v>221</v>
      </c>
      <c r="C3776" s="63" t="s">
        <v>291</v>
      </c>
      <c r="D3776" s="64" t="s">
        <v>3</v>
      </c>
      <c r="E3776" s="13" t="s">
        <v>51</v>
      </c>
      <c r="F3776" s="112">
        <v>15.43</v>
      </c>
      <c r="G3776" s="112">
        <v>15.29</v>
      </c>
      <c r="H3776" s="112">
        <v>15.75</v>
      </c>
      <c r="I3776" s="112">
        <v>16.04</v>
      </c>
      <c r="J3776" s="112">
        <v>16.34</v>
      </c>
      <c r="K3776" s="112">
        <v>16.62</v>
      </c>
      <c r="L3776" s="112">
        <v>17.079999999999998</v>
      </c>
      <c r="M3776" s="112">
        <v>17.57</v>
      </c>
      <c r="N3776" s="112">
        <v>18.05</v>
      </c>
      <c r="O3776" s="112">
        <v>18.649999999999999</v>
      </c>
      <c r="P3776" s="112">
        <v>19.14</v>
      </c>
      <c r="Q3776" s="112">
        <v>19.53</v>
      </c>
      <c r="R3776" s="112">
        <v>20.149999999999999</v>
      </c>
      <c r="S3776" s="112">
        <v>20.76</v>
      </c>
      <c r="T3776" s="112">
        <v>21.41</v>
      </c>
      <c r="U3776" s="112">
        <v>22.17</v>
      </c>
      <c r="V3776" s="112">
        <v>22.9</v>
      </c>
      <c r="W3776" s="112">
        <v>23.66</v>
      </c>
      <c r="X3776" s="112">
        <v>24.47</v>
      </c>
      <c r="Y3776" s="112">
        <v>24.69</v>
      </c>
      <c r="Z3776" s="112">
        <v>24.17</v>
      </c>
      <c r="AA3776" s="112">
        <v>24.12</v>
      </c>
      <c r="AB3776" s="112">
        <v>25.1</v>
      </c>
      <c r="AC3776" s="112">
        <v>25.77</v>
      </c>
      <c r="AD3776" s="112">
        <v>26.27</v>
      </c>
      <c r="AE3776" s="112">
        <v>26.79</v>
      </c>
      <c r="AF3776" s="112">
        <v>27.31</v>
      </c>
      <c r="AG3776" s="112">
        <v>29.83</v>
      </c>
      <c r="AH3776" s="112">
        <v>28.81</v>
      </c>
      <c r="AI3776" s="112">
        <v>27.89</v>
      </c>
      <c r="AJ3776" s="112">
        <v>27.14</v>
      </c>
      <c r="AK3776" s="112">
        <v>26.45</v>
      </c>
    </row>
    <row r="3777" spans="1:37" s="13" customFormat="1" x14ac:dyDescent="0.3">
      <c r="A3777" s="13" t="str">
        <f t="shared" si="94"/>
        <v>SDGbaseTRAv2_UrbAS_ERTv3C_GVAanmet</v>
      </c>
      <c r="B3777" s="62" t="s">
        <v>221</v>
      </c>
      <c r="C3777" s="63" t="s">
        <v>291</v>
      </c>
      <c r="D3777" s="64" t="s">
        <v>3</v>
      </c>
      <c r="E3777" s="13" t="s">
        <v>52</v>
      </c>
      <c r="F3777" s="112">
        <v>17.63</v>
      </c>
      <c r="G3777" s="112">
        <v>17.63</v>
      </c>
      <c r="H3777" s="112">
        <v>18.12</v>
      </c>
      <c r="I3777" s="112">
        <v>18.73</v>
      </c>
      <c r="J3777" s="112">
        <v>19.5</v>
      </c>
      <c r="K3777" s="112">
        <v>19.77</v>
      </c>
      <c r="L3777" s="112">
        <v>20.27</v>
      </c>
      <c r="M3777" s="112">
        <v>20.87</v>
      </c>
      <c r="N3777" s="112">
        <v>21.48</v>
      </c>
      <c r="O3777" s="112">
        <v>22.44</v>
      </c>
      <c r="P3777" s="112">
        <v>23.15</v>
      </c>
      <c r="Q3777" s="112">
        <v>23.74</v>
      </c>
      <c r="R3777" s="112">
        <v>24.3</v>
      </c>
      <c r="S3777" s="112">
        <v>25.16</v>
      </c>
      <c r="T3777" s="112">
        <v>26.04</v>
      </c>
      <c r="U3777" s="112">
        <v>27.07</v>
      </c>
      <c r="V3777" s="112">
        <v>28.12</v>
      </c>
      <c r="W3777" s="112">
        <v>29.17</v>
      </c>
      <c r="X3777" s="112">
        <v>30.15</v>
      </c>
      <c r="Y3777" s="112">
        <v>30.67</v>
      </c>
      <c r="Z3777" s="112">
        <v>30.65</v>
      </c>
      <c r="AA3777" s="112">
        <v>30.99</v>
      </c>
      <c r="AB3777" s="112">
        <v>32.14</v>
      </c>
      <c r="AC3777" s="112">
        <v>33.08</v>
      </c>
      <c r="AD3777" s="112">
        <v>33.96</v>
      </c>
      <c r="AE3777" s="112">
        <v>34.9</v>
      </c>
      <c r="AF3777" s="112">
        <v>35.840000000000003</v>
      </c>
      <c r="AG3777" s="112">
        <v>38.299999999999997</v>
      </c>
      <c r="AH3777" s="112">
        <v>37.409999999999997</v>
      </c>
      <c r="AI3777" s="112">
        <v>36.520000000000003</v>
      </c>
      <c r="AJ3777" s="112">
        <v>35.93</v>
      </c>
      <c r="AK3777" s="112">
        <v>35.340000000000003</v>
      </c>
    </row>
    <row r="3778" spans="1:37" s="13" customFormat="1" x14ac:dyDescent="0.3">
      <c r="A3778" s="13" t="str">
        <f t="shared" si="94"/>
        <v>SDGbaseTRAv2_UrbAS_ERTv3C_GVAairon</v>
      </c>
      <c r="B3778" s="62" t="s">
        <v>221</v>
      </c>
      <c r="C3778" s="63" t="s">
        <v>291</v>
      </c>
      <c r="D3778" s="64" t="s">
        <v>3</v>
      </c>
      <c r="E3778" s="13" t="s">
        <v>53</v>
      </c>
      <c r="F3778" s="112">
        <v>20.84</v>
      </c>
      <c r="G3778" s="112">
        <v>23.56</v>
      </c>
      <c r="H3778" s="112">
        <v>23.36</v>
      </c>
      <c r="I3778" s="112">
        <v>23.21</v>
      </c>
      <c r="J3778" s="112">
        <v>23.23</v>
      </c>
      <c r="K3778" s="112">
        <v>23.34</v>
      </c>
      <c r="L3778" s="112">
        <v>23.75</v>
      </c>
      <c r="M3778" s="112">
        <v>24.43</v>
      </c>
      <c r="N3778" s="112">
        <v>25.03</v>
      </c>
      <c r="O3778" s="112">
        <v>26.15</v>
      </c>
      <c r="P3778" s="112">
        <v>26.82</v>
      </c>
      <c r="Q3778" s="112">
        <v>27.24</v>
      </c>
      <c r="R3778" s="112">
        <v>27.7</v>
      </c>
      <c r="S3778" s="112">
        <v>28.36</v>
      </c>
      <c r="T3778" s="112">
        <v>29.05</v>
      </c>
      <c r="U3778" s="112">
        <v>29.92</v>
      </c>
      <c r="V3778" s="112">
        <v>31.05</v>
      </c>
      <c r="W3778" s="112">
        <v>32.049999999999997</v>
      </c>
      <c r="X3778" s="112">
        <v>32.83</v>
      </c>
      <c r="Y3778" s="112">
        <v>32.06</v>
      </c>
      <c r="Z3778" s="112">
        <v>30.44</v>
      </c>
      <c r="AA3778" s="112">
        <v>30.57</v>
      </c>
      <c r="AB3778" s="112">
        <v>31.58</v>
      </c>
      <c r="AC3778" s="112">
        <v>32.42</v>
      </c>
      <c r="AD3778" s="112">
        <v>33.24</v>
      </c>
      <c r="AE3778" s="112">
        <v>34.159999999999997</v>
      </c>
      <c r="AF3778" s="112">
        <v>35.06</v>
      </c>
      <c r="AG3778" s="112">
        <v>39.049999999999997</v>
      </c>
      <c r="AH3778" s="112">
        <v>37.04</v>
      </c>
      <c r="AI3778" s="112">
        <v>35.729999999999997</v>
      </c>
      <c r="AJ3778" s="112">
        <v>34.869999999999997</v>
      </c>
      <c r="AK3778" s="112">
        <v>34.17</v>
      </c>
    </row>
    <row r="3779" spans="1:37" s="13" customFormat="1" x14ac:dyDescent="0.3">
      <c r="A3779" s="13" t="str">
        <f t="shared" si="94"/>
        <v>SDGbaseTRAv2_UrbAS_ERTv3C_GVAanfrm</v>
      </c>
      <c r="B3779" s="62" t="s">
        <v>221</v>
      </c>
      <c r="C3779" s="63" t="s">
        <v>291</v>
      </c>
      <c r="D3779" s="64" t="s">
        <v>3</v>
      </c>
      <c r="E3779" s="13" t="s">
        <v>54</v>
      </c>
      <c r="F3779" s="112">
        <v>13.07</v>
      </c>
      <c r="G3779" s="112">
        <v>13.67</v>
      </c>
      <c r="H3779" s="112">
        <v>12.56</v>
      </c>
      <c r="I3779" s="112">
        <v>11.26</v>
      </c>
      <c r="J3779" s="112">
        <v>10.81</v>
      </c>
      <c r="K3779" s="112">
        <v>10.85</v>
      </c>
      <c r="L3779" s="112">
        <v>11.4</v>
      </c>
      <c r="M3779" s="112">
        <v>13.04</v>
      </c>
      <c r="N3779" s="112">
        <v>14.27</v>
      </c>
      <c r="O3779" s="112">
        <v>18.41</v>
      </c>
      <c r="P3779" s="112">
        <v>19.82</v>
      </c>
      <c r="Q3779" s="112">
        <v>19.940000000000001</v>
      </c>
      <c r="R3779" s="112">
        <v>19.88</v>
      </c>
      <c r="S3779" s="112">
        <v>20.239999999999998</v>
      </c>
      <c r="T3779" s="112">
        <v>20.73</v>
      </c>
      <c r="U3779" s="112">
        <v>21.63</v>
      </c>
      <c r="V3779" s="112">
        <v>24.11</v>
      </c>
      <c r="W3779" s="112">
        <v>25.94</v>
      </c>
      <c r="X3779" s="112">
        <v>26.01</v>
      </c>
      <c r="Y3779" s="112">
        <v>21.45</v>
      </c>
      <c r="Z3779" s="112">
        <v>16.07</v>
      </c>
      <c r="AA3779" s="112">
        <v>15.76</v>
      </c>
      <c r="AB3779" s="112">
        <v>15.38</v>
      </c>
      <c r="AC3779" s="112">
        <v>15.58</v>
      </c>
      <c r="AD3779" s="112">
        <v>16.43</v>
      </c>
      <c r="AE3779" s="112">
        <v>17.53</v>
      </c>
      <c r="AF3779" s="112">
        <v>18.59</v>
      </c>
      <c r="AG3779" s="112">
        <v>25.79</v>
      </c>
      <c r="AH3779" s="112">
        <v>19.77</v>
      </c>
      <c r="AI3779" s="112">
        <v>16.52</v>
      </c>
      <c r="AJ3779" s="112">
        <v>15.04</v>
      </c>
      <c r="AK3779" s="112">
        <v>14.04</v>
      </c>
    </row>
    <row r="3780" spans="1:37" s="13" customFormat="1" x14ac:dyDescent="0.3">
      <c r="A3780" s="13" t="str">
        <f t="shared" si="94"/>
        <v>SDGbaseTRAv2_UrbAS_ERTv3C_GVAametp</v>
      </c>
      <c r="B3780" s="62" t="s">
        <v>221</v>
      </c>
      <c r="C3780" s="63" t="s">
        <v>291</v>
      </c>
      <c r="D3780" s="64" t="s">
        <v>3</v>
      </c>
      <c r="E3780" s="13" t="s">
        <v>55</v>
      </c>
      <c r="F3780" s="112">
        <v>33.25</v>
      </c>
      <c r="G3780" s="112">
        <v>35.78</v>
      </c>
      <c r="H3780" s="112">
        <v>36.78</v>
      </c>
      <c r="I3780" s="112">
        <v>37.479999999999997</v>
      </c>
      <c r="J3780" s="112">
        <v>38.32</v>
      </c>
      <c r="K3780" s="112">
        <v>39.01</v>
      </c>
      <c r="L3780" s="112">
        <v>40.200000000000003</v>
      </c>
      <c r="M3780" s="112">
        <v>41.58</v>
      </c>
      <c r="N3780" s="112">
        <v>42.91</v>
      </c>
      <c r="O3780" s="112">
        <v>45</v>
      </c>
      <c r="P3780" s="112">
        <v>46.43</v>
      </c>
      <c r="Q3780" s="112">
        <v>47.51</v>
      </c>
      <c r="R3780" s="112">
        <v>48.79</v>
      </c>
      <c r="S3780" s="112">
        <v>50.37</v>
      </c>
      <c r="T3780" s="112">
        <v>52.02</v>
      </c>
      <c r="U3780" s="112">
        <v>53.99</v>
      </c>
      <c r="V3780" s="112">
        <v>56.21</v>
      </c>
      <c r="W3780" s="112">
        <v>58.22</v>
      </c>
      <c r="X3780" s="112">
        <v>59.78</v>
      </c>
      <c r="Y3780" s="112">
        <v>58.77</v>
      </c>
      <c r="Z3780" s="112">
        <v>56.25</v>
      </c>
      <c r="AA3780" s="112">
        <v>56.71</v>
      </c>
      <c r="AB3780" s="112">
        <v>60.11</v>
      </c>
      <c r="AC3780" s="112">
        <v>62.59</v>
      </c>
      <c r="AD3780" s="112">
        <v>64.55</v>
      </c>
      <c r="AE3780" s="112">
        <v>66.58</v>
      </c>
      <c r="AF3780" s="112">
        <v>68.58</v>
      </c>
      <c r="AG3780" s="112">
        <v>77.2</v>
      </c>
      <c r="AH3780" s="112">
        <v>74.36</v>
      </c>
      <c r="AI3780" s="112">
        <v>71.900000000000006</v>
      </c>
      <c r="AJ3780" s="112">
        <v>70.239999999999995</v>
      </c>
      <c r="AK3780" s="112">
        <v>68.760000000000005</v>
      </c>
    </row>
    <row r="3781" spans="1:37" s="13" customFormat="1" x14ac:dyDescent="0.3">
      <c r="A3781" s="13" t="str">
        <f t="shared" si="94"/>
        <v>SDGbaseTRAv2_UrbAS_ERTv3C_GVAamach</v>
      </c>
      <c r="B3781" s="62" t="s">
        <v>221</v>
      </c>
      <c r="C3781" s="63" t="s">
        <v>291</v>
      </c>
      <c r="D3781" s="64" t="s">
        <v>3</v>
      </c>
      <c r="E3781" s="13" t="s">
        <v>56</v>
      </c>
      <c r="F3781" s="112">
        <v>38.67</v>
      </c>
      <c r="G3781" s="112">
        <v>40.92</v>
      </c>
      <c r="H3781" s="112">
        <v>41.8</v>
      </c>
      <c r="I3781" s="112">
        <v>42.53</v>
      </c>
      <c r="J3781" s="112">
        <v>42.81</v>
      </c>
      <c r="K3781" s="112">
        <v>43.49</v>
      </c>
      <c r="L3781" s="112">
        <v>44.76</v>
      </c>
      <c r="M3781" s="112">
        <v>46.48</v>
      </c>
      <c r="N3781" s="112">
        <v>48.03</v>
      </c>
      <c r="O3781" s="112">
        <v>50.81</v>
      </c>
      <c r="P3781" s="112">
        <v>52.44</v>
      </c>
      <c r="Q3781" s="112">
        <v>53.62</v>
      </c>
      <c r="R3781" s="112">
        <v>54.44</v>
      </c>
      <c r="S3781" s="112">
        <v>56.22</v>
      </c>
      <c r="T3781" s="112">
        <v>58.11</v>
      </c>
      <c r="U3781" s="112">
        <v>60.37</v>
      </c>
      <c r="V3781" s="112">
        <v>62.96</v>
      </c>
      <c r="W3781" s="112">
        <v>65.239999999999995</v>
      </c>
      <c r="X3781" s="112">
        <v>66.97</v>
      </c>
      <c r="Y3781" s="112">
        <v>66.02</v>
      </c>
      <c r="Z3781" s="112">
        <v>63.32</v>
      </c>
      <c r="AA3781" s="112">
        <v>64.17</v>
      </c>
      <c r="AB3781" s="112">
        <v>67.34</v>
      </c>
      <c r="AC3781" s="112">
        <v>69.88</v>
      </c>
      <c r="AD3781" s="112">
        <v>72.33</v>
      </c>
      <c r="AE3781" s="112">
        <v>74.98</v>
      </c>
      <c r="AF3781" s="112">
        <v>77.569999999999993</v>
      </c>
      <c r="AG3781" s="112">
        <v>87.06</v>
      </c>
      <c r="AH3781" s="112">
        <v>82.74</v>
      </c>
      <c r="AI3781" s="112">
        <v>79.17</v>
      </c>
      <c r="AJ3781" s="112">
        <v>76.989999999999995</v>
      </c>
      <c r="AK3781" s="112">
        <v>75.14</v>
      </c>
    </row>
    <row r="3782" spans="1:37" s="13" customFormat="1" x14ac:dyDescent="0.3">
      <c r="A3782" s="13" t="str">
        <f t="shared" si="94"/>
        <v>SDGbaseTRAv2_UrbAS_ERTv3C_GVAafcel</v>
      </c>
      <c r="B3782" s="62" t="s">
        <v>221</v>
      </c>
      <c r="C3782" s="63" t="s">
        <v>291</v>
      </c>
      <c r="D3782" s="64" t="s">
        <v>3</v>
      </c>
      <c r="E3782" s="13" t="s">
        <v>57</v>
      </c>
      <c r="F3782" s="112">
        <v>0.28999999999999998</v>
      </c>
      <c r="G3782" s="112">
        <v>0.28999999999999998</v>
      </c>
      <c r="H3782" s="112">
        <v>0.28999999999999998</v>
      </c>
      <c r="I3782" s="112">
        <v>0.28000000000000003</v>
      </c>
      <c r="J3782" s="112">
        <v>0.27</v>
      </c>
      <c r="K3782" s="112">
        <v>0.27</v>
      </c>
      <c r="L3782" s="112">
        <v>0.28000000000000003</v>
      </c>
      <c r="M3782" s="112">
        <v>0.28999999999999998</v>
      </c>
      <c r="N3782" s="112">
        <v>0.3</v>
      </c>
      <c r="O3782" s="112">
        <v>0.34</v>
      </c>
      <c r="P3782" s="112">
        <v>0.35</v>
      </c>
      <c r="Q3782" s="112">
        <v>0.35</v>
      </c>
      <c r="R3782" s="112">
        <v>0.35</v>
      </c>
      <c r="S3782" s="112">
        <v>0.35</v>
      </c>
      <c r="T3782" s="112">
        <v>0.35</v>
      </c>
      <c r="U3782" s="112">
        <v>0.35</v>
      </c>
      <c r="V3782" s="112">
        <v>0.36</v>
      </c>
      <c r="W3782" s="112">
        <v>0.36</v>
      </c>
      <c r="X3782" s="112">
        <v>0.35</v>
      </c>
      <c r="Y3782" s="112">
        <v>4.58</v>
      </c>
      <c r="Z3782" s="112">
        <v>7.25</v>
      </c>
      <c r="AA3782" s="112">
        <v>9.99</v>
      </c>
      <c r="AB3782" s="112">
        <v>11.37</v>
      </c>
      <c r="AC3782" s="112">
        <v>12.45</v>
      </c>
      <c r="AD3782" s="112">
        <v>13.34</v>
      </c>
      <c r="AE3782" s="112">
        <v>14.2</v>
      </c>
      <c r="AF3782" s="112">
        <v>14.99</v>
      </c>
      <c r="AG3782" s="112">
        <v>19.02</v>
      </c>
      <c r="AH3782" s="112">
        <v>17.510000000000002</v>
      </c>
      <c r="AI3782" s="112">
        <v>15.84</v>
      </c>
      <c r="AJ3782" s="112">
        <v>14.86</v>
      </c>
      <c r="AK3782" s="112">
        <v>14</v>
      </c>
    </row>
    <row r="3783" spans="1:37" s="13" customFormat="1" x14ac:dyDescent="0.3">
      <c r="A3783" s="13" t="str">
        <f t="shared" si="94"/>
        <v>SDGbaseTRAv2_UrbAS_ERTv3C_GVAaelct</v>
      </c>
      <c r="B3783" s="62" t="s">
        <v>221</v>
      </c>
      <c r="C3783" s="63" t="s">
        <v>291</v>
      </c>
      <c r="D3783" s="64" t="s">
        <v>3</v>
      </c>
      <c r="E3783" s="13" t="s">
        <v>58</v>
      </c>
      <c r="F3783" s="112">
        <v>0.08</v>
      </c>
      <c r="G3783" s="112">
        <v>0.08</v>
      </c>
      <c r="H3783" s="112">
        <v>0.08</v>
      </c>
      <c r="I3783" s="112">
        <v>0.08</v>
      </c>
      <c r="J3783" s="112">
        <v>7.0000000000000007E-2</v>
      </c>
      <c r="K3783" s="112">
        <v>7.0000000000000007E-2</v>
      </c>
      <c r="L3783" s="112">
        <v>0.08</v>
      </c>
      <c r="M3783" s="112">
        <v>0.08</v>
      </c>
      <c r="N3783" s="112">
        <v>0.08</v>
      </c>
      <c r="O3783" s="112">
        <v>0.09</v>
      </c>
      <c r="P3783" s="112">
        <v>0.09</v>
      </c>
      <c r="Q3783" s="112">
        <v>0.09</v>
      </c>
      <c r="R3783" s="112">
        <v>0.09</v>
      </c>
      <c r="S3783" s="112">
        <v>0.09</v>
      </c>
      <c r="T3783" s="112">
        <v>0.09</v>
      </c>
      <c r="U3783" s="112">
        <v>0.09</v>
      </c>
      <c r="V3783" s="112">
        <v>0.1</v>
      </c>
      <c r="W3783" s="112">
        <v>0.1</v>
      </c>
      <c r="X3783" s="112">
        <v>3.84</v>
      </c>
      <c r="Y3783" s="112">
        <v>3.47</v>
      </c>
      <c r="Z3783" s="112">
        <v>1.55</v>
      </c>
      <c r="AA3783" s="112">
        <v>1.44</v>
      </c>
      <c r="AB3783" s="112">
        <v>1.51</v>
      </c>
      <c r="AC3783" s="112">
        <v>1.54</v>
      </c>
      <c r="AD3783" s="112">
        <v>0.87</v>
      </c>
      <c r="AE3783" s="112">
        <v>0.87</v>
      </c>
      <c r="AF3783" s="112">
        <v>0.87</v>
      </c>
      <c r="AG3783" s="112">
        <v>1.08</v>
      </c>
      <c r="AH3783" s="112">
        <v>1</v>
      </c>
      <c r="AI3783" s="112">
        <v>6.88</v>
      </c>
      <c r="AJ3783" s="112">
        <v>6.51</v>
      </c>
      <c r="AK3783" s="112">
        <v>6.19</v>
      </c>
    </row>
    <row r="3784" spans="1:37" s="13" customFormat="1" x14ac:dyDescent="0.3">
      <c r="A3784" s="13" t="str">
        <f t="shared" si="94"/>
        <v>SDGbaseTRAv2_UrbAS_ERTv3C_GVAaemch</v>
      </c>
      <c r="B3784" s="62" t="s">
        <v>221</v>
      </c>
      <c r="C3784" s="63" t="s">
        <v>291</v>
      </c>
      <c r="D3784" s="64" t="s">
        <v>3</v>
      </c>
      <c r="E3784" s="13" t="s">
        <v>59</v>
      </c>
      <c r="F3784" s="112">
        <v>8.99</v>
      </c>
      <c r="G3784" s="112">
        <v>9.76</v>
      </c>
      <c r="H3784" s="112">
        <v>10.050000000000001</v>
      </c>
      <c r="I3784" s="112">
        <v>10.19</v>
      </c>
      <c r="J3784" s="112">
        <v>10.28</v>
      </c>
      <c r="K3784" s="112">
        <v>10.45</v>
      </c>
      <c r="L3784" s="112">
        <v>10.79</v>
      </c>
      <c r="M3784" s="112">
        <v>11.27</v>
      </c>
      <c r="N3784" s="112">
        <v>11.69</v>
      </c>
      <c r="O3784" s="112">
        <v>12.4</v>
      </c>
      <c r="P3784" s="112">
        <v>12.84</v>
      </c>
      <c r="Q3784" s="112">
        <v>13.16</v>
      </c>
      <c r="R3784" s="112">
        <v>13.47</v>
      </c>
      <c r="S3784" s="112">
        <v>13.92</v>
      </c>
      <c r="T3784" s="112">
        <v>14.4</v>
      </c>
      <c r="U3784" s="112">
        <v>14.97</v>
      </c>
      <c r="V3784" s="112">
        <v>15.6</v>
      </c>
      <c r="W3784" s="112">
        <v>16.2</v>
      </c>
      <c r="X3784" s="112">
        <v>16.73</v>
      </c>
      <c r="Y3784" s="112">
        <v>16.59</v>
      </c>
      <c r="Z3784" s="112">
        <v>15.93</v>
      </c>
      <c r="AA3784" s="112">
        <v>16.05</v>
      </c>
      <c r="AB3784" s="112">
        <v>16.559999999999999</v>
      </c>
      <c r="AC3784" s="112">
        <v>17.010000000000002</v>
      </c>
      <c r="AD3784" s="112">
        <v>17.510000000000002</v>
      </c>
      <c r="AE3784" s="112">
        <v>18.09</v>
      </c>
      <c r="AF3784" s="112">
        <v>18.670000000000002</v>
      </c>
      <c r="AG3784" s="112">
        <v>20.93</v>
      </c>
      <c r="AH3784" s="112">
        <v>19.62</v>
      </c>
      <c r="AI3784" s="112">
        <v>18.5</v>
      </c>
      <c r="AJ3784" s="112">
        <v>17.82</v>
      </c>
      <c r="AK3784" s="112">
        <v>17.22</v>
      </c>
    </row>
    <row r="3785" spans="1:37" s="13" customFormat="1" x14ac:dyDescent="0.3">
      <c r="A3785" s="13" t="str">
        <f t="shared" si="94"/>
        <v>SDGbaseTRAv2_UrbAS_ERTv3C_GVAasequ</v>
      </c>
      <c r="B3785" s="62" t="s">
        <v>221</v>
      </c>
      <c r="C3785" s="63" t="s">
        <v>291</v>
      </c>
      <c r="D3785" s="64" t="s">
        <v>3</v>
      </c>
      <c r="E3785" s="13" t="s">
        <v>60</v>
      </c>
      <c r="F3785" s="112">
        <v>8.7799999999999994</v>
      </c>
      <c r="G3785" s="112">
        <v>9.99</v>
      </c>
      <c r="H3785" s="112">
        <v>10.039999999999999</v>
      </c>
      <c r="I3785" s="112">
        <v>9.9</v>
      </c>
      <c r="J3785" s="112">
        <v>9.84</v>
      </c>
      <c r="K3785" s="112">
        <v>9.9499999999999993</v>
      </c>
      <c r="L3785" s="112">
        <v>10.23</v>
      </c>
      <c r="M3785" s="112">
        <v>10.74</v>
      </c>
      <c r="N3785" s="112">
        <v>11.15</v>
      </c>
      <c r="O3785" s="112">
        <v>11.97</v>
      </c>
      <c r="P3785" s="112">
        <v>12.36</v>
      </c>
      <c r="Q3785" s="112">
        <v>12.63</v>
      </c>
      <c r="R3785" s="112">
        <v>12.91</v>
      </c>
      <c r="S3785" s="112">
        <v>13.3</v>
      </c>
      <c r="T3785" s="112">
        <v>13.75</v>
      </c>
      <c r="U3785" s="112">
        <v>14.3</v>
      </c>
      <c r="V3785" s="112">
        <v>14.84</v>
      </c>
      <c r="W3785" s="112">
        <v>15.4</v>
      </c>
      <c r="X3785" s="112">
        <v>16</v>
      </c>
      <c r="Y3785" s="112">
        <v>16.3</v>
      </c>
      <c r="Z3785" s="112">
        <v>16.23</v>
      </c>
      <c r="AA3785" s="112">
        <v>16.47</v>
      </c>
      <c r="AB3785" s="112">
        <v>16.23</v>
      </c>
      <c r="AC3785" s="112">
        <v>16.38</v>
      </c>
      <c r="AD3785" s="112">
        <v>16.940000000000001</v>
      </c>
      <c r="AE3785" s="112">
        <v>17.59</v>
      </c>
      <c r="AF3785" s="112">
        <v>18.260000000000002</v>
      </c>
      <c r="AG3785" s="112">
        <v>19.649999999999999</v>
      </c>
      <c r="AH3785" s="112">
        <v>18.18</v>
      </c>
      <c r="AI3785" s="112">
        <v>16.940000000000001</v>
      </c>
      <c r="AJ3785" s="112">
        <v>16.28</v>
      </c>
      <c r="AK3785" s="112">
        <v>15.76</v>
      </c>
    </row>
    <row r="3786" spans="1:37" s="13" customFormat="1" x14ac:dyDescent="0.3">
      <c r="A3786" s="13" t="str">
        <f t="shared" si="94"/>
        <v>SDGbaseTRAv2_UrbAS_ERTv3C_GVAavehi</v>
      </c>
      <c r="B3786" s="62" t="s">
        <v>221</v>
      </c>
      <c r="C3786" s="63" t="s">
        <v>291</v>
      </c>
      <c r="D3786" s="64" t="s">
        <v>3</v>
      </c>
      <c r="E3786" s="13" t="s">
        <v>61</v>
      </c>
      <c r="F3786" s="112">
        <v>39.57</v>
      </c>
      <c r="G3786" s="112">
        <v>42.97</v>
      </c>
      <c r="H3786" s="112">
        <v>44.07</v>
      </c>
      <c r="I3786" s="112">
        <v>44.01</v>
      </c>
      <c r="J3786" s="112">
        <v>43.88</v>
      </c>
      <c r="K3786" s="112">
        <v>44.65</v>
      </c>
      <c r="L3786" s="112">
        <v>46.05</v>
      </c>
      <c r="M3786" s="112">
        <v>47.99</v>
      </c>
      <c r="N3786" s="112">
        <v>49.75</v>
      </c>
      <c r="O3786" s="112">
        <v>52.03</v>
      </c>
      <c r="P3786" s="112">
        <v>53.83</v>
      </c>
      <c r="Q3786" s="112">
        <v>55.34</v>
      </c>
      <c r="R3786" s="112">
        <v>57.69</v>
      </c>
      <c r="S3786" s="112">
        <v>60</v>
      </c>
      <c r="T3786" s="112">
        <v>62.46</v>
      </c>
      <c r="U3786" s="112">
        <v>65.430000000000007</v>
      </c>
      <c r="V3786" s="112">
        <v>68.64</v>
      </c>
      <c r="W3786" s="112">
        <v>71.73</v>
      </c>
      <c r="X3786" s="112">
        <v>74.45</v>
      </c>
      <c r="Y3786" s="112">
        <v>72.760000000000005</v>
      </c>
      <c r="Z3786" s="112">
        <v>68.98</v>
      </c>
      <c r="AA3786" s="112">
        <v>67.97</v>
      </c>
      <c r="AB3786" s="112">
        <v>70.16</v>
      </c>
      <c r="AC3786" s="112">
        <v>72.510000000000005</v>
      </c>
      <c r="AD3786" s="112">
        <v>75.08</v>
      </c>
      <c r="AE3786" s="112">
        <v>77.88</v>
      </c>
      <c r="AF3786" s="112">
        <v>80.66</v>
      </c>
      <c r="AG3786" s="112">
        <v>90.44</v>
      </c>
      <c r="AH3786" s="112">
        <v>86.92</v>
      </c>
      <c r="AI3786" s="112">
        <v>82.77</v>
      </c>
      <c r="AJ3786" s="112">
        <v>80.180000000000007</v>
      </c>
      <c r="AK3786" s="112">
        <v>77.94</v>
      </c>
    </row>
    <row r="3787" spans="1:37" s="13" customFormat="1" x14ac:dyDescent="0.3">
      <c r="A3787" s="13" t="str">
        <f t="shared" si="94"/>
        <v>SDGbaseTRAv2_UrbAS_ERTv3C_GVAatequ</v>
      </c>
      <c r="B3787" s="62" t="s">
        <v>221</v>
      </c>
      <c r="C3787" s="63" t="s">
        <v>291</v>
      </c>
      <c r="D3787" s="64" t="s">
        <v>3</v>
      </c>
      <c r="E3787" s="13" t="s">
        <v>62</v>
      </c>
      <c r="F3787" s="112">
        <v>7.09</v>
      </c>
      <c r="G3787" s="112">
        <v>7.24</v>
      </c>
      <c r="H3787" s="112">
        <v>7.45</v>
      </c>
      <c r="I3787" s="112">
        <v>7.36</v>
      </c>
      <c r="J3787" s="112">
        <v>7.36</v>
      </c>
      <c r="K3787" s="112">
        <v>7.49</v>
      </c>
      <c r="L3787" s="112">
        <v>7.75</v>
      </c>
      <c r="M3787" s="112">
        <v>8.26</v>
      </c>
      <c r="N3787" s="112">
        <v>8.69</v>
      </c>
      <c r="O3787" s="112">
        <v>10.050000000000001</v>
      </c>
      <c r="P3787" s="112">
        <v>10.61</v>
      </c>
      <c r="Q3787" s="112">
        <v>10.88</v>
      </c>
      <c r="R3787" s="112">
        <v>10.97</v>
      </c>
      <c r="S3787" s="112">
        <v>11.23</v>
      </c>
      <c r="T3787" s="112">
        <v>11.56</v>
      </c>
      <c r="U3787" s="112">
        <v>11.98</v>
      </c>
      <c r="V3787" s="112">
        <v>12.49</v>
      </c>
      <c r="W3787" s="112">
        <v>12.94</v>
      </c>
      <c r="X3787" s="112">
        <v>13.21</v>
      </c>
      <c r="Y3787" s="112">
        <v>12.64</v>
      </c>
      <c r="Z3787" s="112">
        <v>11.61</v>
      </c>
      <c r="AA3787" s="112">
        <v>11.65</v>
      </c>
      <c r="AB3787" s="112">
        <v>11.73</v>
      </c>
      <c r="AC3787" s="112">
        <v>11.94</v>
      </c>
      <c r="AD3787" s="112">
        <v>12.34</v>
      </c>
      <c r="AE3787" s="112">
        <v>12.82</v>
      </c>
      <c r="AF3787" s="112">
        <v>13.31</v>
      </c>
      <c r="AG3787" s="112">
        <v>15.15</v>
      </c>
      <c r="AH3787" s="112">
        <v>13.69</v>
      </c>
      <c r="AI3787" s="112">
        <v>12.51</v>
      </c>
      <c r="AJ3787" s="112">
        <v>11.84</v>
      </c>
      <c r="AK3787" s="112">
        <v>11.3</v>
      </c>
    </row>
    <row r="3788" spans="1:37" s="13" customFormat="1" x14ac:dyDescent="0.3">
      <c r="A3788" s="13" t="str">
        <f t="shared" si="94"/>
        <v>SDGbaseTRAv2_UrbAS_ERTv3C_GVAafurn</v>
      </c>
      <c r="B3788" s="62" t="s">
        <v>221</v>
      </c>
      <c r="C3788" s="63" t="s">
        <v>291</v>
      </c>
      <c r="D3788" s="64" t="s">
        <v>3</v>
      </c>
      <c r="E3788" s="13" t="s">
        <v>63</v>
      </c>
      <c r="F3788" s="112">
        <v>6.09</v>
      </c>
      <c r="G3788" s="112">
        <v>6.48</v>
      </c>
      <c r="H3788" s="112">
        <v>6.65</v>
      </c>
      <c r="I3788" s="112">
        <v>6.81</v>
      </c>
      <c r="J3788" s="112">
        <v>6.89</v>
      </c>
      <c r="K3788" s="112">
        <v>7.02</v>
      </c>
      <c r="L3788" s="112">
        <v>7.25</v>
      </c>
      <c r="M3788" s="112">
        <v>7.51</v>
      </c>
      <c r="N3788" s="112">
        <v>7.77</v>
      </c>
      <c r="O3788" s="112">
        <v>8.2200000000000006</v>
      </c>
      <c r="P3788" s="112">
        <v>8.5</v>
      </c>
      <c r="Q3788" s="112">
        <v>8.7100000000000009</v>
      </c>
      <c r="R3788" s="112">
        <v>8.9</v>
      </c>
      <c r="S3788" s="112">
        <v>9.2100000000000009</v>
      </c>
      <c r="T3788" s="112">
        <v>9.5500000000000007</v>
      </c>
      <c r="U3788" s="112">
        <v>9.94</v>
      </c>
      <c r="V3788" s="112">
        <v>10.35</v>
      </c>
      <c r="W3788" s="112">
        <v>10.76</v>
      </c>
      <c r="X3788" s="112">
        <v>11.13</v>
      </c>
      <c r="Y3788" s="112">
        <v>11.27</v>
      </c>
      <c r="Z3788" s="112">
        <v>11.15</v>
      </c>
      <c r="AA3788" s="112">
        <v>11.28</v>
      </c>
      <c r="AB3788" s="112">
        <v>11.83</v>
      </c>
      <c r="AC3788" s="112">
        <v>12.22</v>
      </c>
      <c r="AD3788" s="112">
        <v>12.55</v>
      </c>
      <c r="AE3788" s="112">
        <v>12.9</v>
      </c>
      <c r="AF3788" s="112">
        <v>13.25</v>
      </c>
      <c r="AG3788" s="112">
        <v>14.41</v>
      </c>
      <c r="AH3788" s="112">
        <v>13.97</v>
      </c>
      <c r="AI3788" s="112">
        <v>13.53</v>
      </c>
      <c r="AJ3788" s="112">
        <v>13.24</v>
      </c>
      <c r="AK3788" s="112">
        <v>12.95</v>
      </c>
    </row>
    <row r="3789" spans="1:37" s="13" customFormat="1" x14ac:dyDescent="0.3">
      <c r="A3789" s="13" t="str">
        <f t="shared" si="94"/>
        <v>SDGbaseTRAv2_UrbAS_ERTv3C_GVAaoman</v>
      </c>
      <c r="B3789" s="62" t="s">
        <v>221</v>
      </c>
      <c r="C3789" s="63" t="s">
        <v>291</v>
      </c>
      <c r="D3789" s="64" t="s">
        <v>3</v>
      </c>
      <c r="E3789" s="13" t="s">
        <v>64</v>
      </c>
      <c r="F3789" s="112">
        <v>25.46</v>
      </c>
      <c r="G3789" s="112">
        <v>26.08</v>
      </c>
      <c r="H3789" s="112">
        <v>26.84</v>
      </c>
      <c r="I3789" s="112">
        <v>26.5</v>
      </c>
      <c r="J3789" s="112">
        <v>26.71</v>
      </c>
      <c r="K3789" s="112">
        <v>27.21</v>
      </c>
      <c r="L3789" s="112">
        <v>27.99</v>
      </c>
      <c r="M3789" s="112">
        <v>29.14</v>
      </c>
      <c r="N3789" s="112">
        <v>30.16</v>
      </c>
      <c r="O3789" s="112">
        <v>34.01</v>
      </c>
      <c r="P3789" s="112">
        <v>35.299999999999997</v>
      </c>
      <c r="Q3789" s="112">
        <v>35.840000000000003</v>
      </c>
      <c r="R3789" s="112">
        <v>36.6</v>
      </c>
      <c r="S3789" s="112">
        <v>37.46</v>
      </c>
      <c r="T3789" s="112">
        <v>38.49</v>
      </c>
      <c r="U3789" s="112">
        <v>39.630000000000003</v>
      </c>
      <c r="V3789" s="112">
        <v>40.67</v>
      </c>
      <c r="W3789" s="112">
        <v>41.9</v>
      </c>
      <c r="X3789" s="112">
        <v>43.1</v>
      </c>
      <c r="Y3789" s="112">
        <v>43.79</v>
      </c>
      <c r="Z3789" s="112">
        <v>43.56</v>
      </c>
      <c r="AA3789" s="112">
        <v>43.82</v>
      </c>
      <c r="AB3789" s="112">
        <v>44.41</v>
      </c>
      <c r="AC3789" s="112">
        <v>45.14</v>
      </c>
      <c r="AD3789" s="112">
        <v>46.19</v>
      </c>
      <c r="AE3789" s="112">
        <v>47.31</v>
      </c>
      <c r="AF3789" s="112">
        <v>48.45</v>
      </c>
      <c r="AG3789" s="112">
        <v>50.98</v>
      </c>
      <c r="AH3789" s="112">
        <v>49.05</v>
      </c>
      <c r="AI3789" s="112">
        <v>46.78</v>
      </c>
      <c r="AJ3789" s="112">
        <v>45.42</v>
      </c>
      <c r="AK3789" s="112">
        <v>44.13</v>
      </c>
    </row>
    <row r="3790" spans="1:37" s="13" customFormat="1" x14ac:dyDescent="0.3">
      <c r="A3790" s="13" t="str">
        <f t="shared" si="94"/>
        <v>SDGbaseTRAv2_UrbAS_ERTv3C_GVAaelec</v>
      </c>
      <c r="B3790" s="62" t="s">
        <v>221</v>
      </c>
      <c r="C3790" s="63" t="s">
        <v>291</v>
      </c>
      <c r="D3790" s="64" t="s">
        <v>3</v>
      </c>
      <c r="E3790" s="13" t="s">
        <v>65</v>
      </c>
      <c r="F3790" s="112">
        <v>142.19999999999999</v>
      </c>
      <c r="G3790" s="112">
        <v>152.88</v>
      </c>
      <c r="H3790" s="112">
        <v>142.1</v>
      </c>
      <c r="I3790" s="112">
        <v>142.6</v>
      </c>
      <c r="J3790" s="112">
        <v>144.52000000000001</v>
      </c>
      <c r="K3790" s="112">
        <v>147.91</v>
      </c>
      <c r="L3790" s="112">
        <v>151.86000000000001</v>
      </c>
      <c r="M3790" s="112">
        <v>151.32</v>
      </c>
      <c r="N3790" s="112">
        <v>149.12</v>
      </c>
      <c r="O3790" s="112">
        <v>149.05000000000001</v>
      </c>
      <c r="P3790" s="112">
        <v>152.86000000000001</v>
      </c>
      <c r="Q3790" s="112">
        <v>159.15</v>
      </c>
      <c r="R3790" s="112">
        <v>170.42</v>
      </c>
      <c r="S3790" s="112">
        <v>177.53</v>
      </c>
      <c r="T3790" s="112">
        <v>184.72</v>
      </c>
      <c r="U3790" s="112">
        <v>191.77</v>
      </c>
      <c r="V3790" s="112">
        <v>192.79</v>
      </c>
      <c r="W3790" s="112">
        <v>198.93</v>
      </c>
      <c r="X3790" s="112">
        <v>212.96</v>
      </c>
      <c r="Y3790" s="112">
        <v>223.13</v>
      </c>
      <c r="Z3790" s="112">
        <v>228.66</v>
      </c>
      <c r="AA3790" s="112">
        <v>231.53</v>
      </c>
      <c r="AB3790" s="112">
        <v>236.54</v>
      </c>
      <c r="AC3790" s="112">
        <v>249.85</v>
      </c>
      <c r="AD3790" s="112">
        <v>263.23</v>
      </c>
      <c r="AE3790" s="112">
        <v>274.55</v>
      </c>
      <c r="AF3790" s="112">
        <v>285.06</v>
      </c>
      <c r="AG3790" s="112">
        <v>333.78</v>
      </c>
      <c r="AH3790" s="112">
        <v>386.9</v>
      </c>
      <c r="AI3790" s="112">
        <v>436.3</v>
      </c>
      <c r="AJ3790" s="112">
        <v>484.03</v>
      </c>
      <c r="AK3790" s="112">
        <v>528.01</v>
      </c>
    </row>
    <row r="3791" spans="1:37" s="13" customFormat="1" x14ac:dyDescent="0.3">
      <c r="A3791" s="13" t="str">
        <f t="shared" ref="A3791:A3854" si="95">_xlfn.CONCAT(C3791,D3791,E3791)</f>
        <v>SDGbaseTRAv2_UrbAS_ERTv3C_GVAawatr</v>
      </c>
      <c r="B3791" s="62" t="s">
        <v>221</v>
      </c>
      <c r="C3791" s="63" t="s">
        <v>291</v>
      </c>
      <c r="D3791" s="64" t="s">
        <v>3</v>
      </c>
      <c r="E3791" s="13" t="s">
        <v>66</v>
      </c>
      <c r="F3791" s="112">
        <v>38.119999999999997</v>
      </c>
      <c r="G3791" s="112">
        <v>32.090000000000003</v>
      </c>
      <c r="H3791" s="112">
        <v>34.229999999999997</v>
      </c>
      <c r="I3791" s="112">
        <v>35.07</v>
      </c>
      <c r="J3791" s="112">
        <v>35.82</v>
      </c>
      <c r="K3791" s="112">
        <v>36.909999999999997</v>
      </c>
      <c r="L3791" s="112">
        <v>38.229999999999997</v>
      </c>
      <c r="M3791" s="112">
        <v>39.39</v>
      </c>
      <c r="N3791" s="112">
        <v>40.409999999999997</v>
      </c>
      <c r="O3791" s="112">
        <v>41.64</v>
      </c>
      <c r="P3791" s="112">
        <v>42.85</v>
      </c>
      <c r="Q3791" s="112">
        <v>44.03</v>
      </c>
      <c r="R3791" s="112">
        <v>46.44</v>
      </c>
      <c r="S3791" s="112">
        <v>48.54</v>
      </c>
      <c r="T3791" s="112">
        <v>50.68</v>
      </c>
      <c r="U3791" s="112">
        <v>52.64</v>
      </c>
      <c r="V3791" s="112">
        <v>54.69</v>
      </c>
      <c r="W3791" s="112">
        <v>56.89</v>
      </c>
      <c r="X3791" s="112">
        <v>59.03</v>
      </c>
      <c r="Y3791" s="112">
        <v>59.84</v>
      </c>
      <c r="Z3791" s="112">
        <v>59.36</v>
      </c>
      <c r="AA3791" s="112">
        <v>59.51</v>
      </c>
      <c r="AB3791" s="112">
        <v>62.64</v>
      </c>
      <c r="AC3791" s="112">
        <v>65.59</v>
      </c>
      <c r="AD3791" s="112">
        <v>68.06</v>
      </c>
      <c r="AE3791" s="112">
        <v>70.56</v>
      </c>
      <c r="AF3791" s="112">
        <v>73.03</v>
      </c>
      <c r="AG3791" s="112">
        <v>79.17</v>
      </c>
      <c r="AH3791" s="112">
        <v>81.59</v>
      </c>
      <c r="AI3791" s="112">
        <v>83.17</v>
      </c>
      <c r="AJ3791" s="112">
        <v>84.24</v>
      </c>
      <c r="AK3791" s="112">
        <v>84.95</v>
      </c>
    </row>
    <row r="3792" spans="1:37" s="13" customFormat="1" x14ac:dyDescent="0.3">
      <c r="A3792" s="13" t="str">
        <f t="shared" si="95"/>
        <v>SDGbaseTRAv2_UrbAS_ERTv3C_GVAacons</v>
      </c>
      <c r="B3792" s="62" t="s">
        <v>221</v>
      </c>
      <c r="C3792" s="63" t="s">
        <v>291</v>
      </c>
      <c r="D3792" s="64" t="s">
        <v>3</v>
      </c>
      <c r="E3792" s="13" t="s">
        <v>67</v>
      </c>
      <c r="F3792" s="112">
        <v>140.65</v>
      </c>
      <c r="G3792" s="112">
        <v>150.12</v>
      </c>
      <c r="H3792" s="112">
        <v>150.87</v>
      </c>
      <c r="I3792" s="112">
        <v>159.57</v>
      </c>
      <c r="J3792" s="112">
        <v>169.92</v>
      </c>
      <c r="K3792" s="112">
        <v>168.12</v>
      </c>
      <c r="L3792" s="112">
        <v>170.16</v>
      </c>
      <c r="M3792" s="112">
        <v>174.04</v>
      </c>
      <c r="N3792" s="112">
        <v>178.37</v>
      </c>
      <c r="O3792" s="112">
        <v>183.46</v>
      </c>
      <c r="P3792" s="112">
        <v>189.15</v>
      </c>
      <c r="Q3792" s="112">
        <v>194.76</v>
      </c>
      <c r="R3792" s="112">
        <v>196.85</v>
      </c>
      <c r="S3792" s="112">
        <v>205.53</v>
      </c>
      <c r="T3792" s="112">
        <v>213.82</v>
      </c>
      <c r="U3792" s="112">
        <v>222.74</v>
      </c>
      <c r="V3792" s="112">
        <v>232.57</v>
      </c>
      <c r="W3792" s="112">
        <v>241.44</v>
      </c>
      <c r="X3792" s="112">
        <v>248.59</v>
      </c>
      <c r="Y3792" s="112">
        <v>252.76</v>
      </c>
      <c r="Z3792" s="112">
        <v>253.07</v>
      </c>
      <c r="AA3792" s="112">
        <v>255.92</v>
      </c>
      <c r="AB3792" s="112">
        <v>263.42</v>
      </c>
      <c r="AC3792" s="112">
        <v>270.89999999999998</v>
      </c>
      <c r="AD3792" s="112">
        <v>279.20999999999998</v>
      </c>
      <c r="AE3792" s="112">
        <v>288.2</v>
      </c>
      <c r="AF3792" s="112">
        <v>297.06</v>
      </c>
      <c r="AG3792" s="112">
        <v>319.01</v>
      </c>
      <c r="AH3792" s="112">
        <v>315.02</v>
      </c>
      <c r="AI3792" s="112">
        <v>310.75</v>
      </c>
      <c r="AJ3792" s="112">
        <v>309.20999999999998</v>
      </c>
      <c r="AK3792" s="112">
        <v>307.41000000000003</v>
      </c>
    </row>
    <row r="3793" spans="1:37" s="13" customFormat="1" x14ac:dyDescent="0.3">
      <c r="A3793" s="13" t="str">
        <f t="shared" si="95"/>
        <v>SDGbaseTRAv2_UrbAS_ERTv3C_GVAatrad</v>
      </c>
      <c r="B3793" s="62" t="s">
        <v>221</v>
      </c>
      <c r="C3793" s="63" t="s">
        <v>291</v>
      </c>
      <c r="D3793" s="64" t="s">
        <v>3</v>
      </c>
      <c r="E3793" s="13" t="s">
        <v>68</v>
      </c>
      <c r="F3793" s="112">
        <v>482.47</v>
      </c>
      <c r="G3793" s="112">
        <v>445.48</v>
      </c>
      <c r="H3793" s="112">
        <v>462.66</v>
      </c>
      <c r="I3793" s="112">
        <v>477.8</v>
      </c>
      <c r="J3793" s="112">
        <v>479.99</v>
      </c>
      <c r="K3793" s="112">
        <v>484.94</v>
      </c>
      <c r="L3793" s="112">
        <v>495.32</v>
      </c>
      <c r="M3793" s="112">
        <v>507.94</v>
      </c>
      <c r="N3793" s="112">
        <v>519.64</v>
      </c>
      <c r="O3793" s="112">
        <v>489.44</v>
      </c>
      <c r="P3793" s="112">
        <v>499.27</v>
      </c>
      <c r="Q3793" s="112">
        <v>517.04</v>
      </c>
      <c r="R3793" s="112">
        <v>539.61</v>
      </c>
      <c r="S3793" s="112">
        <v>560.99</v>
      </c>
      <c r="T3793" s="112">
        <v>581.51</v>
      </c>
      <c r="U3793" s="112">
        <v>603.04</v>
      </c>
      <c r="V3793" s="112">
        <v>625.98</v>
      </c>
      <c r="W3793" s="112">
        <v>648.01</v>
      </c>
      <c r="X3793" s="112">
        <v>667.85</v>
      </c>
      <c r="Y3793" s="112">
        <v>664.62</v>
      </c>
      <c r="Z3793" s="112">
        <v>645.04</v>
      </c>
      <c r="AA3793" s="112">
        <v>643.66</v>
      </c>
      <c r="AB3793" s="112">
        <v>657.01</v>
      </c>
      <c r="AC3793" s="112">
        <v>669</v>
      </c>
      <c r="AD3793" s="112">
        <v>681.1</v>
      </c>
      <c r="AE3793" s="112">
        <v>694.92</v>
      </c>
      <c r="AF3793" s="112">
        <v>708.81</v>
      </c>
      <c r="AG3793" s="112">
        <v>771.15</v>
      </c>
      <c r="AH3793" s="112">
        <v>749.91</v>
      </c>
      <c r="AI3793" s="112">
        <v>729.23</v>
      </c>
      <c r="AJ3793" s="112">
        <v>714.77</v>
      </c>
      <c r="AK3793" s="112">
        <v>701.41</v>
      </c>
    </row>
    <row r="3794" spans="1:37" s="13" customFormat="1" x14ac:dyDescent="0.3">
      <c r="A3794" s="13" t="str">
        <f t="shared" si="95"/>
        <v>SDGbaseTRAv2_UrbAS_ERTv3C_GVAahotl</v>
      </c>
      <c r="B3794" s="62" t="s">
        <v>221</v>
      </c>
      <c r="C3794" s="63" t="s">
        <v>291</v>
      </c>
      <c r="D3794" s="64" t="s">
        <v>3</v>
      </c>
      <c r="E3794" s="13" t="s">
        <v>69</v>
      </c>
      <c r="F3794" s="112">
        <v>37.69</v>
      </c>
      <c r="G3794" s="112">
        <v>35.93</v>
      </c>
      <c r="H3794" s="112">
        <v>38.06</v>
      </c>
      <c r="I3794" s="112">
        <v>38.35</v>
      </c>
      <c r="J3794" s="112">
        <v>38.630000000000003</v>
      </c>
      <c r="K3794" s="112">
        <v>39.68</v>
      </c>
      <c r="L3794" s="112">
        <v>40.97</v>
      </c>
      <c r="M3794" s="112">
        <v>42.33</v>
      </c>
      <c r="N3794" s="112">
        <v>43.66</v>
      </c>
      <c r="O3794" s="112">
        <v>46.06</v>
      </c>
      <c r="P3794" s="112">
        <v>47.63</v>
      </c>
      <c r="Q3794" s="112">
        <v>48.87</v>
      </c>
      <c r="R3794" s="112">
        <v>51.39</v>
      </c>
      <c r="S3794" s="112">
        <v>53.51</v>
      </c>
      <c r="T3794" s="112">
        <v>55.75</v>
      </c>
      <c r="U3794" s="112">
        <v>58.13</v>
      </c>
      <c r="V3794" s="112">
        <v>60.46</v>
      </c>
      <c r="W3794" s="112">
        <v>63.07</v>
      </c>
      <c r="X3794" s="112">
        <v>65.86</v>
      </c>
      <c r="Y3794" s="112">
        <v>67.959999999999994</v>
      </c>
      <c r="Z3794" s="112">
        <v>68.73</v>
      </c>
      <c r="AA3794" s="112">
        <v>69.17</v>
      </c>
      <c r="AB3794" s="112">
        <v>71.45</v>
      </c>
      <c r="AC3794" s="112">
        <v>73.790000000000006</v>
      </c>
      <c r="AD3794" s="112">
        <v>75.900000000000006</v>
      </c>
      <c r="AE3794" s="112">
        <v>78.06</v>
      </c>
      <c r="AF3794" s="112">
        <v>80.31</v>
      </c>
      <c r="AG3794" s="112">
        <v>85.14</v>
      </c>
      <c r="AH3794" s="112">
        <v>86.51</v>
      </c>
      <c r="AI3794" s="112">
        <v>86.44</v>
      </c>
      <c r="AJ3794" s="112">
        <v>86.04</v>
      </c>
      <c r="AK3794" s="112">
        <v>85.34</v>
      </c>
    </row>
    <row r="3795" spans="1:37" s="13" customFormat="1" x14ac:dyDescent="0.3">
      <c r="A3795" s="13" t="str">
        <f t="shared" si="95"/>
        <v>SDGbaseTRAv2_UrbAS_ERTv3C_GVAaltrp-p</v>
      </c>
      <c r="B3795" s="62" t="s">
        <v>221</v>
      </c>
      <c r="C3795" s="63" t="s">
        <v>291</v>
      </c>
      <c r="D3795" s="64" t="s">
        <v>3</v>
      </c>
      <c r="E3795" s="13" t="s">
        <v>70</v>
      </c>
      <c r="F3795" s="112">
        <v>60.68</v>
      </c>
      <c r="G3795" s="112">
        <v>57.25</v>
      </c>
      <c r="H3795" s="112">
        <v>57.25</v>
      </c>
      <c r="I3795" s="112">
        <v>58.2</v>
      </c>
      <c r="J3795" s="112">
        <v>58.95</v>
      </c>
      <c r="K3795" s="112">
        <v>59.62</v>
      </c>
      <c r="L3795" s="112">
        <v>60.84</v>
      </c>
      <c r="M3795" s="112">
        <v>62.45</v>
      </c>
      <c r="N3795" s="112">
        <v>64.510000000000005</v>
      </c>
      <c r="O3795" s="112">
        <v>67.66</v>
      </c>
      <c r="P3795" s="112">
        <v>70.41</v>
      </c>
      <c r="Q3795" s="112">
        <v>72.5</v>
      </c>
      <c r="R3795" s="112">
        <v>76.02</v>
      </c>
      <c r="S3795" s="112">
        <v>79.22</v>
      </c>
      <c r="T3795" s="112">
        <v>82.36</v>
      </c>
      <c r="U3795" s="112">
        <v>85.88</v>
      </c>
      <c r="V3795" s="112">
        <v>89</v>
      </c>
      <c r="W3795" s="112">
        <v>92.26</v>
      </c>
      <c r="X3795" s="112">
        <v>95.65</v>
      </c>
      <c r="Y3795" s="112">
        <v>98.01</v>
      </c>
      <c r="Z3795" s="112">
        <v>99.54</v>
      </c>
      <c r="AA3795" s="112">
        <v>101.8</v>
      </c>
      <c r="AB3795" s="112">
        <v>105.02</v>
      </c>
      <c r="AC3795" s="112">
        <v>106.76</v>
      </c>
      <c r="AD3795" s="112">
        <v>108.63</v>
      </c>
      <c r="AE3795" s="112">
        <v>110.44</v>
      </c>
      <c r="AF3795" s="112">
        <v>112.37</v>
      </c>
      <c r="AG3795" s="112">
        <v>116.31</v>
      </c>
      <c r="AH3795" s="112">
        <v>114.61</v>
      </c>
      <c r="AI3795" s="112">
        <v>114.02</v>
      </c>
      <c r="AJ3795" s="112">
        <v>114.03</v>
      </c>
      <c r="AK3795" s="112">
        <v>113.21</v>
      </c>
    </row>
    <row r="3796" spans="1:37" s="13" customFormat="1" x14ac:dyDescent="0.3">
      <c r="A3796" s="13" t="str">
        <f t="shared" si="95"/>
        <v>SDGbaseTRAv2_UrbAS_ERTv3C_GVAaltrp-f</v>
      </c>
      <c r="B3796" s="62" t="s">
        <v>221</v>
      </c>
      <c r="C3796" s="63" t="s">
        <v>291</v>
      </c>
      <c r="D3796" s="64" t="s">
        <v>3</v>
      </c>
      <c r="E3796" s="13" t="s">
        <v>71</v>
      </c>
      <c r="F3796" s="112">
        <v>247.43</v>
      </c>
      <c r="G3796" s="112">
        <v>219.04</v>
      </c>
      <c r="H3796" s="112">
        <v>225.53</v>
      </c>
      <c r="I3796" s="112">
        <v>251</v>
      </c>
      <c r="J3796" s="112">
        <v>275.07</v>
      </c>
      <c r="K3796" s="112">
        <v>300.73</v>
      </c>
      <c r="L3796" s="112">
        <v>304.35000000000002</v>
      </c>
      <c r="M3796" s="112">
        <v>316.26</v>
      </c>
      <c r="N3796" s="112">
        <v>339.13</v>
      </c>
      <c r="O3796" s="112">
        <v>364.5</v>
      </c>
      <c r="P3796" s="112">
        <v>401.52</v>
      </c>
      <c r="Q3796" s="112">
        <v>446.83</v>
      </c>
      <c r="R3796" s="112">
        <v>430.33</v>
      </c>
      <c r="S3796" s="112">
        <v>427.01</v>
      </c>
      <c r="T3796" s="112">
        <v>431.04</v>
      </c>
      <c r="U3796" s="112">
        <v>448.86</v>
      </c>
      <c r="V3796" s="112">
        <v>464.75</v>
      </c>
      <c r="W3796" s="112">
        <v>473.1</v>
      </c>
      <c r="X3796" s="112">
        <v>487.3</v>
      </c>
      <c r="Y3796" s="112">
        <v>483.77</v>
      </c>
      <c r="Z3796" s="112">
        <v>435.31</v>
      </c>
      <c r="AA3796" s="112">
        <v>418.93</v>
      </c>
      <c r="AB3796" s="112">
        <v>469.09</v>
      </c>
      <c r="AC3796" s="112">
        <v>497.89</v>
      </c>
      <c r="AD3796" s="112">
        <v>511.83</v>
      </c>
      <c r="AE3796" s="112">
        <v>520.13</v>
      </c>
      <c r="AF3796" s="112">
        <v>524.41999999999996</v>
      </c>
      <c r="AG3796" s="112">
        <v>695.28</v>
      </c>
      <c r="AH3796" s="112">
        <v>688.54</v>
      </c>
      <c r="AI3796" s="112">
        <v>692.41</v>
      </c>
      <c r="AJ3796" s="112">
        <v>695.94</v>
      </c>
      <c r="AK3796" s="112">
        <v>698.62</v>
      </c>
    </row>
    <row r="3797" spans="1:37" s="13" customFormat="1" x14ac:dyDescent="0.3">
      <c r="A3797" s="13" t="str">
        <f t="shared" si="95"/>
        <v>SDGbaseTRAv2_UrbAS_ERTv3C_GVAaotrp-p</v>
      </c>
      <c r="B3797" s="62" t="s">
        <v>221</v>
      </c>
      <c r="C3797" s="63" t="s">
        <v>291</v>
      </c>
      <c r="D3797" s="64" t="s">
        <v>3</v>
      </c>
      <c r="E3797" s="13" t="s">
        <v>72</v>
      </c>
      <c r="F3797" s="112">
        <v>8.1</v>
      </c>
      <c r="G3797" s="112">
        <v>8.59</v>
      </c>
      <c r="H3797" s="112">
        <v>9.0500000000000007</v>
      </c>
      <c r="I3797" s="112">
        <v>9.6199999999999992</v>
      </c>
      <c r="J3797" s="112">
        <v>9.92</v>
      </c>
      <c r="K3797" s="112">
        <v>10.029999999999999</v>
      </c>
      <c r="L3797" s="112">
        <v>10.199999999999999</v>
      </c>
      <c r="M3797" s="112">
        <v>10.33</v>
      </c>
      <c r="N3797" s="112">
        <v>10.45</v>
      </c>
      <c r="O3797" s="112">
        <v>10.02</v>
      </c>
      <c r="P3797" s="112">
        <v>10.220000000000001</v>
      </c>
      <c r="Q3797" s="112">
        <v>10.46</v>
      </c>
      <c r="R3797" s="112">
        <v>10.97</v>
      </c>
      <c r="S3797" s="112">
        <v>11.35</v>
      </c>
      <c r="T3797" s="112">
        <v>11.71</v>
      </c>
      <c r="U3797" s="112">
        <v>12.06</v>
      </c>
      <c r="V3797" s="112">
        <v>12.39</v>
      </c>
      <c r="W3797" s="112">
        <v>12.69</v>
      </c>
      <c r="X3797" s="112">
        <v>12.91</v>
      </c>
      <c r="Y3797" s="112">
        <v>12.62</v>
      </c>
      <c r="Z3797" s="112">
        <v>12.02</v>
      </c>
      <c r="AA3797" s="112">
        <v>11.95</v>
      </c>
      <c r="AB3797" s="112">
        <v>12.43</v>
      </c>
      <c r="AC3797" s="112">
        <v>12.64</v>
      </c>
      <c r="AD3797" s="112">
        <v>12.81</v>
      </c>
      <c r="AE3797" s="112">
        <v>12.97</v>
      </c>
      <c r="AF3797" s="112">
        <v>13.14</v>
      </c>
      <c r="AG3797" s="112">
        <v>14.63</v>
      </c>
      <c r="AH3797" s="112">
        <v>14.35</v>
      </c>
      <c r="AI3797" s="112">
        <v>14.44</v>
      </c>
      <c r="AJ3797" s="112">
        <v>14.61</v>
      </c>
      <c r="AK3797" s="112">
        <v>14.76</v>
      </c>
    </row>
    <row r="3798" spans="1:37" s="13" customFormat="1" x14ac:dyDescent="0.3">
      <c r="A3798" s="13" t="str">
        <f t="shared" si="95"/>
        <v>SDGbaseTRAv2_UrbAS_ERTv3C_GVAaotrp-f</v>
      </c>
      <c r="B3798" s="62" t="s">
        <v>221</v>
      </c>
      <c r="C3798" s="63" t="s">
        <v>291</v>
      </c>
      <c r="D3798" s="64" t="s">
        <v>3</v>
      </c>
      <c r="E3798" s="13" t="s">
        <v>73</v>
      </c>
      <c r="F3798" s="112">
        <v>7.29</v>
      </c>
      <c r="G3798" s="112">
        <v>7.02</v>
      </c>
      <c r="H3798" s="112">
        <v>7.35</v>
      </c>
      <c r="I3798" s="112">
        <v>7.6</v>
      </c>
      <c r="J3798" s="112">
        <v>7.72</v>
      </c>
      <c r="K3798" s="112">
        <v>7.79</v>
      </c>
      <c r="L3798" s="112">
        <v>7.92</v>
      </c>
      <c r="M3798" s="112">
        <v>8.06</v>
      </c>
      <c r="N3798" s="112">
        <v>8.31</v>
      </c>
      <c r="O3798" s="112">
        <v>8.3800000000000008</v>
      </c>
      <c r="P3798" s="112">
        <v>8.73</v>
      </c>
      <c r="Q3798" s="112">
        <v>9.18</v>
      </c>
      <c r="R3798" s="112">
        <v>9.5399999999999991</v>
      </c>
      <c r="S3798" s="112">
        <v>9.73</v>
      </c>
      <c r="T3798" s="112">
        <v>9.93</v>
      </c>
      <c r="U3798" s="112">
        <v>10.36</v>
      </c>
      <c r="V3798" s="112">
        <v>10.74</v>
      </c>
      <c r="W3798" s="112">
        <v>10.94</v>
      </c>
      <c r="X3798" s="112">
        <v>11.15</v>
      </c>
      <c r="Y3798" s="112">
        <v>11.18</v>
      </c>
      <c r="Z3798" s="112">
        <v>10.95</v>
      </c>
      <c r="AA3798" s="112">
        <v>11</v>
      </c>
      <c r="AB3798" s="112">
        <v>11.42</v>
      </c>
      <c r="AC3798" s="112">
        <v>11.74</v>
      </c>
      <c r="AD3798" s="112">
        <v>12.09</v>
      </c>
      <c r="AE3798" s="112">
        <v>12.35</v>
      </c>
      <c r="AF3798" s="112">
        <v>12.56</v>
      </c>
      <c r="AG3798" s="112">
        <v>13.7</v>
      </c>
      <c r="AH3798" s="112">
        <v>13.49</v>
      </c>
      <c r="AI3798" s="112">
        <v>13.51</v>
      </c>
      <c r="AJ3798" s="112">
        <v>13.59</v>
      </c>
      <c r="AK3798" s="112">
        <v>13.64</v>
      </c>
    </row>
    <row r="3799" spans="1:37" s="13" customFormat="1" x14ac:dyDescent="0.3">
      <c r="A3799" s="13" t="str">
        <f t="shared" si="95"/>
        <v>SDGbaseTRAv2_UrbAS_ERTv3C_GVAaprtr</v>
      </c>
      <c r="B3799" s="62" t="s">
        <v>221</v>
      </c>
      <c r="C3799" s="63" t="s">
        <v>291</v>
      </c>
      <c r="D3799" s="64" t="s">
        <v>3</v>
      </c>
      <c r="E3799" s="13" t="s">
        <v>74</v>
      </c>
      <c r="F3799" s="112">
        <v>0</v>
      </c>
      <c r="G3799" s="112">
        <v>0</v>
      </c>
      <c r="H3799" s="112">
        <v>0</v>
      </c>
      <c r="I3799" s="112">
        <v>0</v>
      </c>
      <c r="J3799" s="112">
        <v>0</v>
      </c>
      <c r="K3799" s="112">
        <v>0</v>
      </c>
      <c r="L3799" s="112">
        <v>0</v>
      </c>
      <c r="M3799" s="112">
        <v>0</v>
      </c>
      <c r="N3799" s="112">
        <v>0</v>
      </c>
      <c r="O3799" s="112">
        <v>0</v>
      </c>
      <c r="P3799" s="112">
        <v>0</v>
      </c>
      <c r="Q3799" s="112">
        <v>0</v>
      </c>
      <c r="R3799" s="112">
        <v>0</v>
      </c>
      <c r="S3799" s="112">
        <v>0</v>
      </c>
      <c r="T3799" s="112">
        <v>0</v>
      </c>
      <c r="U3799" s="112">
        <v>0</v>
      </c>
      <c r="V3799" s="112">
        <v>0</v>
      </c>
      <c r="W3799" s="112">
        <v>0</v>
      </c>
      <c r="X3799" s="112">
        <v>0</v>
      </c>
      <c r="Y3799" s="112">
        <v>0</v>
      </c>
      <c r="Z3799" s="112">
        <v>0</v>
      </c>
      <c r="AA3799" s="112">
        <v>0</v>
      </c>
      <c r="AB3799" s="112">
        <v>0</v>
      </c>
      <c r="AC3799" s="112">
        <v>0</v>
      </c>
      <c r="AD3799" s="112">
        <v>0</v>
      </c>
      <c r="AE3799" s="112">
        <v>0</v>
      </c>
      <c r="AF3799" s="112">
        <v>0</v>
      </c>
      <c r="AG3799" s="112">
        <v>0</v>
      </c>
      <c r="AH3799" s="112">
        <v>0</v>
      </c>
      <c r="AI3799" s="112">
        <v>0</v>
      </c>
      <c r="AJ3799" s="112">
        <v>0</v>
      </c>
      <c r="AK3799" s="112">
        <v>0</v>
      </c>
    </row>
    <row r="3800" spans="1:37" s="13" customFormat="1" x14ac:dyDescent="0.3">
      <c r="A3800" s="13" t="str">
        <f t="shared" si="95"/>
        <v>SDGbaseTRAv2_UrbAS_ERTv3C_GVAatrps</v>
      </c>
      <c r="B3800" s="62" t="s">
        <v>221</v>
      </c>
      <c r="C3800" s="63" t="s">
        <v>291</v>
      </c>
      <c r="D3800" s="64" t="s">
        <v>3</v>
      </c>
      <c r="E3800" s="13" t="s">
        <v>75</v>
      </c>
      <c r="F3800" s="112">
        <v>54.94</v>
      </c>
      <c r="G3800" s="112">
        <v>50.35</v>
      </c>
      <c r="H3800" s="112">
        <v>51.46</v>
      </c>
      <c r="I3800" s="112">
        <v>52</v>
      </c>
      <c r="J3800" s="112">
        <v>52.37</v>
      </c>
      <c r="K3800" s="112">
        <v>53.22</v>
      </c>
      <c r="L3800" s="112">
        <v>54.48</v>
      </c>
      <c r="M3800" s="112">
        <v>55.29</v>
      </c>
      <c r="N3800" s="112">
        <v>56.1</v>
      </c>
      <c r="O3800" s="112">
        <v>57.05</v>
      </c>
      <c r="P3800" s="112">
        <v>57.9</v>
      </c>
      <c r="Q3800" s="112">
        <v>58.45</v>
      </c>
      <c r="R3800" s="112">
        <v>60.56</v>
      </c>
      <c r="S3800" s="112">
        <v>62.88</v>
      </c>
      <c r="T3800" s="112">
        <v>64.97</v>
      </c>
      <c r="U3800" s="112">
        <v>67.2</v>
      </c>
      <c r="V3800" s="112">
        <v>69.290000000000006</v>
      </c>
      <c r="W3800" s="112">
        <v>71.67</v>
      </c>
      <c r="X3800" s="112">
        <v>73.64</v>
      </c>
      <c r="Y3800" s="112">
        <v>74.349999999999994</v>
      </c>
      <c r="Z3800" s="112">
        <v>73.19</v>
      </c>
      <c r="AA3800" s="112">
        <v>72.95</v>
      </c>
      <c r="AB3800" s="112">
        <v>78.260000000000005</v>
      </c>
      <c r="AC3800" s="112">
        <v>82.89</v>
      </c>
      <c r="AD3800" s="112">
        <v>86.75</v>
      </c>
      <c r="AE3800" s="112">
        <v>90.45</v>
      </c>
      <c r="AF3800" s="112">
        <v>93.93</v>
      </c>
      <c r="AG3800" s="112">
        <v>102.14</v>
      </c>
      <c r="AH3800" s="112">
        <v>103.93</v>
      </c>
      <c r="AI3800" s="112">
        <v>105.18</v>
      </c>
      <c r="AJ3800" s="112">
        <v>106.33</v>
      </c>
      <c r="AK3800" s="112">
        <v>107.26</v>
      </c>
    </row>
    <row r="3801" spans="1:37" s="13" customFormat="1" x14ac:dyDescent="0.3">
      <c r="A3801" s="13" t="str">
        <f t="shared" si="95"/>
        <v>SDGbaseTRAv2_UrbAS_ERTv3C_GVAacomm</v>
      </c>
      <c r="B3801" s="62" t="s">
        <v>221</v>
      </c>
      <c r="C3801" s="63" t="s">
        <v>291</v>
      </c>
      <c r="D3801" s="64" t="s">
        <v>3</v>
      </c>
      <c r="E3801" s="13" t="s">
        <v>76</v>
      </c>
      <c r="F3801" s="112">
        <v>84.05</v>
      </c>
      <c r="G3801" s="112">
        <v>70.13</v>
      </c>
      <c r="H3801" s="112">
        <v>75.16</v>
      </c>
      <c r="I3801" s="112">
        <v>77.17</v>
      </c>
      <c r="J3801" s="112">
        <v>78.540000000000006</v>
      </c>
      <c r="K3801" s="112">
        <v>80.78</v>
      </c>
      <c r="L3801" s="112">
        <v>83.53</v>
      </c>
      <c r="M3801" s="112">
        <v>86.39</v>
      </c>
      <c r="N3801" s="112">
        <v>89</v>
      </c>
      <c r="O3801" s="112">
        <v>91.93</v>
      </c>
      <c r="P3801" s="112">
        <v>94.83</v>
      </c>
      <c r="Q3801" s="112">
        <v>97.6</v>
      </c>
      <c r="R3801" s="112">
        <v>102.46</v>
      </c>
      <c r="S3801" s="112">
        <v>106.65</v>
      </c>
      <c r="T3801" s="112">
        <v>110.88</v>
      </c>
      <c r="U3801" s="112">
        <v>115.23</v>
      </c>
      <c r="V3801" s="112">
        <v>119.92</v>
      </c>
      <c r="W3801" s="112">
        <v>124.82</v>
      </c>
      <c r="X3801" s="112">
        <v>129.78</v>
      </c>
      <c r="Y3801" s="112">
        <v>132.02000000000001</v>
      </c>
      <c r="Z3801" s="112">
        <v>130.58000000000001</v>
      </c>
      <c r="AA3801" s="112">
        <v>130.43</v>
      </c>
      <c r="AB3801" s="112">
        <v>134.18</v>
      </c>
      <c r="AC3801" s="112">
        <v>138.76</v>
      </c>
      <c r="AD3801" s="112">
        <v>143.13</v>
      </c>
      <c r="AE3801" s="112">
        <v>147.62</v>
      </c>
      <c r="AF3801" s="112">
        <v>151.97999999999999</v>
      </c>
      <c r="AG3801" s="112">
        <v>165.32</v>
      </c>
      <c r="AH3801" s="112">
        <v>167.32</v>
      </c>
      <c r="AI3801" s="112">
        <v>167.39</v>
      </c>
      <c r="AJ3801" s="112">
        <v>167.13</v>
      </c>
      <c r="AK3801" s="112">
        <v>166.4</v>
      </c>
    </row>
    <row r="3802" spans="1:37" s="13" customFormat="1" x14ac:dyDescent="0.3">
      <c r="A3802" s="13" t="str">
        <f t="shared" si="95"/>
        <v>SDGbaseTRAv2_UrbAS_ERTv3C_GVAafsrv</v>
      </c>
      <c r="B3802" s="62" t="s">
        <v>221</v>
      </c>
      <c r="C3802" s="63" t="s">
        <v>291</v>
      </c>
      <c r="D3802" s="64" t="s">
        <v>3</v>
      </c>
      <c r="E3802" s="13" t="s">
        <v>77</v>
      </c>
      <c r="F3802" s="112">
        <v>413.44</v>
      </c>
      <c r="G3802" s="112">
        <v>375.56</v>
      </c>
      <c r="H3802" s="112">
        <v>393.64</v>
      </c>
      <c r="I3802" s="112">
        <v>399.13</v>
      </c>
      <c r="J3802" s="112">
        <v>403.52</v>
      </c>
      <c r="K3802" s="112">
        <v>412.77</v>
      </c>
      <c r="L3802" s="112">
        <v>425.14</v>
      </c>
      <c r="M3802" s="112">
        <v>437.98</v>
      </c>
      <c r="N3802" s="112">
        <v>450.94</v>
      </c>
      <c r="O3802" s="112">
        <v>465.27</v>
      </c>
      <c r="P3802" s="112">
        <v>479.83</v>
      </c>
      <c r="Q3802" s="112">
        <v>493.22</v>
      </c>
      <c r="R3802" s="112">
        <v>516.76</v>
      </c>
      <c r="S3802" s="112">
        <v>537.72</v>
      </c>
      <c r="T3802" s="112">
        <v>559.84</v>
      </c>
      <c r="U3802" s="112">
        <v>584.25</v>
      </c>
      <c r="V3802" s="112">
        <v>608.41999999999996</v>
      </c>
      <c r="W3802" s="112">
        <v>634.65</v>
      </c>
      <c r="X3802" s="112">
        <v>662.47</v>
      </c>
      <c r="Y3802" s="112">
        <v>681.63</v>
      </c>
      <c r="Z3802" s="112">
        <v>690.24</v>
      </c>
      <c r="AA3802" s="112">
        <v>699.94</v>
      </c>
      <c r="AB3802" s="112">
        <v>725.5</v>
      </c>
      <c r="AC3802" s="112">
        <v>751.42</v>
      </c>
      <c r="AD3802" s="112">
        <v>776.01</v>
      </c>
      <c r="AE3802" s="112">
        <v>801.36</v>
      </c>
      <c r="AF3802" s="112">
        <v>827.14</v>
      </c>
      <c r="AG3802" s="112">
        <v>876.89</v>
      </c>
      <c r="AH3802" s="112">
        <v>883.12</v>
      </c>
      <c r="AI3802" s="112">
        <v>880.04</v>
      </c>
      <c r="AJ3802" s="112">
        <v>875.71</v>
      </c>
      <c r="AK3802" s="112">
        <v>869.48</v>
      </c>
    </row>
    <row r="3803" spans="1:37" s="13" customFormat="1" x14ac:dyDescent="0.3">
      <c r="A3803" s="13" t="str">
        <f t="shared" si="95"/>
        <v>SDGbaseTRAv2_UrbAS_ERTv3C_GVAabsrv</v>
      </c>
      <c r="B3803" s="62" t="s">
        <v>221</v>
      </c>
      <c r="C3803" s="63" t="s">
        <v>291</v>
      </c>
      <c r="D3803" s="64" t="s">
        <v>3</v>
      </c>
      <c r="E3803" s="13" t="s">
        <v>78</v>
      </c>
      <c r="F3803" s="112">
        <v>367.48</v>
      </c>
      <c r="G3803" s="112">
        <v>309.51</v>
      </c>
      <c r="H3803" s="112">
        <v>327.84</v>
      </c>
      <c r="I3803" s="112">
        <v>335.6</v>
      </c>
      <c r="J3803" s="112">
        <v>341.42</v>
      </c>
      <c r="K3803" s="112">
        <v>350.8</v>
      </c>
      <c r="L3803" s="112">
        <v>362.72</v>
      </c>
      <c r="M3803" s="112">
        <v>374.49</v>
      </c>
      <c r="N3803" s="112">
        <v>385.82</v>
      </c>
      <c r="O3803" s="112">
        <v>397.46</v>
      </c>
      <c r="P3803" s="112">
        <v>410.23</v>
      </c>
      <c r="Q3803" s="112">
        <v>422.55</v>
      </c>
      <c r="R3803" s="112">
        <v>444.28</v>
      </c>
      <c r="S3803" s="112">
        <v>462.74</v>
      </c>
      <c r="T3803" s="112">
        <v>481.5</v>
      </c>
      <c r="U3803" s="112">
        <v>501.07</v>
      </c>
      <c r="V3803" s="112">
        <v>521.54999999999995</v>
      </c>
      <c r="W3803" s="112">
        <v>543</v>
      </c>
      <c r="X3803" s="112">
        <v>564.66</v>
      </c>
      <c r="Y3803" s="112">
        <v>575</v>
      </c>
      <c r="Z3803" s="112">
        <v>570.28</v>
      </c>
      <c r="AA3803" s="112">
        <v>570.34</v>
      </c>
      <c r="AB3803" s="112">
        <v>590.63</v>
      </c>
      <c r="AC3803" s="112">
        <v>610.73</v>
      </c>
      <c r="AD3803" s="112">
        <v>628.32000000000005</v>
      </c>
      <c r="AE3803" s="112">
        <v>646.72</v>
      </c>
      <c r="AF3803" s="112">
        <v>665.09</v>
      </c>
      <c r="AG3803" s="112">
        <v>721.99</v>
      </c>
      <c r="AH3803" s="112">
        <v>731.05</v>
      </c>
      <c r="AI3803" s="112">
        <v>732.4</v>
      </c>
      <c r="AJ3803" s="112">
        <v>731.82</v>
      </c>
      <c r="AK3803" s="112">
        <v>729.21</v>
      </c>
    </row>
    <row r="3804" spans="1:37" s="13" customFormat="1" x14ac:dyDescent="0.3">
      <c r="A3804" s="13" t="str">
        <f t="shared" si="95"/>
        <v>SDGbaseTRAv2_UrbAS_ERTv3C_GVAagsrv</v>
      </c>
      <c r="B3804" s="62" t="s">
        <v>221</v>
      </c>
      <c r="C3804" s="63" t="s">
        <v>291</v>
      </c>
      <c r="D3804" s="64" t="s">
        <v>3</v>
      </c>
      <c r="E3804" s="13" t="s">
        <v>79</v>
      </c>
      <c r="F3804" s="112">
        <v>789.44</v>
      </c>
      <c r="G3804" s="112">
        <v>748.88</v>
      </c>
      <c r="H3804" s="112">
        <v>774.49</v>
      </c>
      <c r="I3804" s="112">
        <v>790.01</v>
      </c>
      <c r="J3804" s="112">
        <v>801.77</v>
      </c>
      <c r="K3804" s="112">
        <v>816.27</v>
      </c>
      <c r="L3804" s="112">
        <v>837.19</v>
      </c>
      <c r="M3804" s="112">
        <v>858.14</v>
      </c>
      <c r="N3804" s="112">
        <v>879.99</v>
      </c>
      <c r="O3804" s="112">
        <v>903.49</v>
      </c>
      <c r="P3804" s="112">
        <v>929.2</v>
      </c>
      <c r="Q3804" s="112">
        <v>953.78</v>
      </c>
      <c r="R3804" s="112">
        <v>984.24</v>
      </c>
      <c r="S3804" s="112">
        <v>1012.53</v>
      </c>
      <c r="T3804" s="112">
        <v>1040.6300000000001</v>
      </c>
      <c r="U3804" s="112">
        <v>1070.54</v>
      </c>
      <c r="V3804" s="112">
        <v>1101.3599999999999</v>
      </c>
      <c r="W3804" s="112">
        <v>1132.17</v>
      </c>
      <c r="X3804" s="112">
        <v>1162.43</v>
      </c>
      <c r="Y3804" s="112">
        <v>1175.1400000000001</v>
      </c>
      <c r="Z3804" s="112">
        <v>1171.83</v>
      </c>
      <c r="AA3804" s="112">
        <v>1186.57</v>
      </c>
      <c r="AB3804" s="112">
        <v>1231.26</v>
      </c>
      <c r="AC3804" s="112">
        <v>1267.6400000000001</v>
      </c>
      <c r="AD3804" s="112">
        <v>1299.1099999999999</v>
      </c>
      <c r="AE3804" s="112">
        <v>1331.35</v>
      </c>
      <c r="AF3804" s="112">
        <v>1363.19</v>
      </c>
      <c r="AG3804" s="112">
        <v>1450.77</v>
      </c>
      <c r="AH3804" s="112">
        <v>1444.73</v>
      </c>
      <c r="AI3804" s="112">
        <v>1445.46</v>
      </c>
      <c r="AJ3804" s="112">
        <v>1455.76</v>
      </c>
      <c r="AK3804" s="112">
        <v>1470.2</v>
      </c>
    </row>
    <row r="3805" spans="1:37" s="13" customFormat="1" x14ac:dyDescent="0.3">
      <c r="A3805" s="13" t="str">
        <f t="shared" si="95"/>
        <v>SDGbaseTRAv2_UrbAS_ERTv3C_GVAaosrv</v>
      </c>
      <c r="B3805" s="62" t="s">
        <v>221</v>
      </c>
      <c r="C3805" s="63" t="s">
        <v>291</v>
      </c>
      <c r="D3805" s="64" t="s">
        <v>3</v>
      </c>
      <c r="E3805" s="13" t="s">
        <v>80</v>
      </c>
      <c r="F3805" s="112">
        <v>475.08</v>
      </c>
      <c r="G3805" s="112">
        <v>490.24</v>
      </c>
      <c r="H3805" s="112">
        <v>500.98</v>
      </c>
      <c r="I3805" s="112">
        <v>503.54</v>
      </c>
      <c r="J3805" s="112">
        <v>507.85</v>
      </c>
      <c r="K3805" s="112">
        <v>516.76</v>
      </c>
      <c r="L3805" s="112">
        <v>530.11</v>
      </c>
      <c r="M3805" s="112">
        <v>544.98</v>
      </c>
      <c r="N3805" s="112">
        <v>560.69000000000005</v>
      </c>
      <c r="O3805" s="112">
        <v>577.94000000000005</v>
      </c>
      <c r="P3805" s="112">
        <v>596.75</v>
      </c>
      <c r="Q3805" s="112">
        <v>615.03</v>
      </c>
      <c r="R3805" s="112">
        <v>644.45000000000005</v>
      </c>
      <c r="S3805" s="112">
        <v>669.95</v>
      </c>
      <c r="T3805" s="112">
        <v>696.24</v>
      </c>
      <c r="U3805" s="112">
        <v>724.79</v>
      </c>
      <c r="V3805" s="112">
        <v>753.97</v>
      </c>
      <c r="W3805" s="112">
        <v>784.63</v>
      </c>
      <c r="X3805" s="112">
        <v>816.46</v>
      </c>
      <c r="Y3805" s="112">
        <v>834.79</v>
      </c>
      <c r="Z3805" s="112">
        <v>833.98</v>
      </c>
      <c r="AA3805" s="112">
        <v>837.38</v>
      </c>
      <c r="AB3805" s="112">
        <v>865.32</v>
      </c>
      <c r="AC3805" s="112">
        <v>893.87</v>
      </c>
      <c r="AD3805" s="112">
        <v>920.19</v>
      </c>
      <c r="AE3805" s="112">
        <v>947.3</v>
      </c>
      <c r="AF3805" s="112">
        <v>974.21</v>
      </c>
      <c r="AG3805" s="112">
        <v>1046.69</v>
      </c>
      <c r="AH3805" s="112">
        <v>1058.55</v>
      </c>
      <c r="AI3805" s="112">
        <v>1060.3499999999999</v>
      </c>
      <c r="AJ3805" s="112">
        <v>1058.71</v>
      </c>
      <c r="AK3805" s="112">
        <v>1053.6400000000001</v>
      </c>
    </row>
    <row r="3806" spans="1:37" s="13" customFormat="1" x14ac:dyDescent="0.3">
      <c r="A3806" s="13" t="str">
        <f t="shared" si="95"/>
        <v>SDGbaseTRAv2_UrbAS_ERTv3C_GVAtotal</v>
      </c>
      <c r="B3806" s="62" t="s">
        <v>221</v>
      </c>
      <c r="C3806" s="63" t="s">
        <v>291</v>
      </c>
      <c r="D3806" s="64" t="s">
        <v>3</v>
      </c>
      <c r="E3806" s="13" t="s">
        <v>1</v>
      </c>
      <c r="F3806" s="112">
        <v>4444.87</v>
      </c>
      <c r="G3806" s="112">
        <v>4194.7700000000004</v>
      </c>
      <c r="H3806" s="112">
        <v>4327.57</v>
      </c>
      <c r="I3806" s="112">
        <v>4429.96</v>
      </c>
      <c r="J3806" s="112">
        <v>4518.5600000000004</v>
      </c>
      <c r="K3806" s="112">
        <v>4618.7</v>
      </c>
      <c r="L3806" s="112">
        <v>4733.3999999999996</v>
      </c>
      <c r="M3806" s="112">
        <v>4852.18</v>
      </c>
      <c r="N3806" s="112">
        <v>4983.51</v>
      </c>
      <c r="O3806" s="112">
        <v>5136.5600000000004</v>
      </c>
      <c r="P3806" s="112">
        <v>5300.59</v>
      </c>
      <c r="Q3806" s="112">
        <v>5463.78</v>
      </c>
      <c r="R3806" s="112">
        <v>5633.77</v>
      </c>
      <c r="S3806" s="112">
        <v>5808.12</v>
      </c>
      <c r="T3806" s="112">
        <v>5991.03</v>
      </c>
      <c r="U3806" s="112">
        <v>6200.89</v>
      </c>
      <c r="V3806" s="112">
        <v>6405.7</v>
      </c>
      <c r="W3806" s="112">
        <v>6615.71</v>
      </c>
      <c r="X3806" s="112">
        <v>6834.92</v>
      </c>
      <c r="Y3806" s="112">
        <v>7035.63</v>
      </c>
      <c r="Z3806" s="112">
        <v>7224.18</v>
      </c>
      <c r="AA3806" s="112">
        <v>7396.59</v>
      </c>
      <c r="AB3806" s="112">
        <v>7612.01</v>
      </c>
      <c r="AC3806" s="112">
        <v>7821.11</v>
      </c>
      <c r="AD3806" s="112">
        <v>8038.37</v>
      </c>
      <c r="AE3806" s="112">
        <v>8261.77</v>
      </c>
      <c r="AF3806" s="112">
        <v>8490.86</v>
      </c>
      <c r="AG3806" s="112">
        <v>8768.3700000000008</v>
      </c>
      <c r="AH3806" s="112">
        <v>8831.94</v>
      </c>
      <c r="AI3806" s="112">
        <v>8874.41</v>
      </c>
      <c r="AJ3806" s="112">
        <v>8905.41</v>
      </c>
      <c r="AK3806" s="112">
        <v>8920.14</v>
      </c>
    </row>
    <row r="3807" spans="1:37" s="13" customFormat="1" x14ac:dyDescent="0.3">
      <c r="A3807" s="13" t="str">
        <f t="shared" si="95"/>
        <v>SDGbaseTRAv2_UrbAS_ERTv3GOVSHRXtotal</v>
      </c>
      <c r="B3807" s="62" t="s">
        <v>221</v>
      </c>
      <c r="C3807" s="63" t="s">
        <v>291</v>
      </c>
      <c r="D3807" s="64" t="s">
        <v>191</v>
      </c>
      <c r="E3807" s="13" t="s">
        <v>1</v>
      </c>
      <c r="F3807" s="112">
        <v>0.21</v>
      </c>
      <c r="G3807" s="112">
        <v>0.21</v>
      </c>
      <c r="H3807" s="112">
        <v>0.21</v>
      </c>
      <c r="I3807" s="112">
        <v>0.22</v>
      </c>
      <c r="J3807" s="112">
        <v>0.22</v>
      </c>
      <c r="K3807" s="112">
        <v>0.23</v>
      </c>
      <c r="L3807" s="112">
        <v>0.23</v>
      </c>
      <c r="M3807" s="112">
        <v>0.23</v>
      </c>
      <c r="N3807" s="112">
        <v>0.23</v>
      </c>
      <c r="O3807" s="112">
        <v>0.24</v>
      </c>
      <c r="P3807" s="112">
        <v>0.24</v>
      </c>
      <c r="Q3807" s="112">
        <v>0.25</v>
      </c>
      <c r="R3807" s="112">
        <v>0.24</v>
      </c>
      <c r="S3807" s="112">
        <v>0.24</v>
      </c>
      <c r="T3807" s="112">
        <v>0.24</v>
      </c>
      <c r="U3807" s="112">
        <v>0.24</v>
      </c>
      <c r="V3807" s="112">
        <v>0.23</v>
      </c>
      <c r="W3807" s="112">
        <v>0.23</v>
      </c>
      <c r="X3807" s="112">
        <v>0.23</v>
      </c>
      <c r="Y3807" s="112">
        <v>0.23</v>
      </c>
      <c r="Z3807" s="112">
        <v>0.23</v>
      </c>
      <c r="AA3807" s="112">
        <v>0.23</v>
      </c>
      <c r="AB3807" s="112">
        <v>0.23</v>
      </c>
      <c r="AC3807" s="112">
        <v>0.23</v>
      </c>
      <c r="AD3807" s="112">
        <v>0.23</v>
      </c>
      <c r="AE3807" s="112">
        <v>0.22</v>
      </c>
      <c r="AF3807" s="112">
        <v>0.22</v>
      </c>
      <c r="AG3807" s="112">
        <v>0.22</v>
      </c>
      <c r="AH3807" s="112">
        <v>0.22</v>
      </c>
      <c r="AI3807" s="112">
        <v>0.22</v>
      </c>
      <c r="AJ3807" s="112">
        <v>0.22</v>
      </c>
      <c r="AK3807" s="112">
        <v>0.23</v>
      </c>
    </row>
    <row r="3808" spans="1:37" s="13" customFormat="1" x14ac:dyDescent="0.3">
      <c r="A3808" s="13" t="str">
        <f t="shared" si="95"/>
        <v>SDGbaseTRAv2_UrbAS_ERTv3INVSHRXtotal</v>
      </c>
      <c r="B3808" s="62" t="s">
        <v>221</v>
      </c>
      <c r="C3808" s="63" t="s">
        <v>291</v>
      </c>
      <c r="D3808" s="64" t="s">
        <v>189</v>
      </c>
      <c r="E3808" s="13" t="s">
        <v>1</v>
      </c>
      <c r="F3808" s="112">
        <v>0.18</v>
      </c>
      <c r="G3808" s="112">
        <v>0.18</v>
      </c>
      <c r="H3808" s="112">
        <v>0.18</v>
      </c>
      <c r="I3808" s="112">
        <v>0.18</v>
      </c>
      <c r="J3808" s="112">
        <v>0.18</v>
      </c>
      <c r="K3808" s="112">
        <v>0.18</v>
      </c>
      <c r="L3808" s="112">
        <v>0.18</v>
      </c>
      <c r="M3808" s="112">
        <v>0.18</v>
      </c>
      <c r="N3808" s="112">
        <v>0.18</v>
      </c>
      <c r="O3808" s="112">
        <v>0.18</v>
      </c>
      <c r="P3808" s="112">
        <v>0.18</v>
      </c>
      <c r="Q3808" s="112">
        <v>0.18</v>
      </c>
      <c r="R3808" s="112">
        <v>0.18</v>
      </c>
      <c r="S3808" s="112">
        <v>0.18</v>
      </c>
      <c r="T3808" s="112">
        <v>0.18</v>
      </c>
      <c r="U3808" s="112">
        <v>0.18</v>
      </c>
      <c r="V3808" s="112">
        <v>0.18</v>
      </c>
      <c r="W3808" s="112">
        <v>0.18</v>
      </c>
      <c r="X3808" s="112">
        <v>0.18</v>
      </c>
      <c r="Y3808" s="112">
        <v>0.18</v>
      </c>
      <c r="Z3808" s="112">
        <v>0.19</v>
      </c>
      <c r="AA3808" s="112">
        <v>0.19</v>
      </c>
      <c r="AB3808" s="112">
        <v>0.19</v>
      </c>
      <c r="AC3808" s="112">
        <v>0.19</v>
      </c>
      <c r="AD3808" s="112">
        <v>0.19</v>
      </c>
      <c r="AE3808" s="112">
        <v>0.19</v>
      </c>
      <c r="AF3808" s="112">
        <v>0.19</v>
      </c>
      <c r="AG3808" s="112">
        <v>0.19</v>
      </c>
      <c r="AH3808" s="112">
        <v>0.18</v>
      </c>
      <c r="AI3808" s="112">
        <v>0.18</v>
      </c>
      <c r="AJ3808" s="112">
        <v>0.18</v>
      </c>
      <c r="AK3808" s="112">
        <v>0.18</v>
      </c>
    </row>
    <row r="3809" spans="1:37" s="13" customFormat="1" x14ac:dyDescent="0.3">
      <c r="A3809" s="13" t="str">
        <f t="shared" si="95"/>
        <v>SDGbaseTRAv2_UrbAS_ERTv3C_QFSlabtotal</v>
      </c>
      <c r="B3809" s="62" t="s">
        <v>221</v>
      </c>
      <c r="C3809" s="63" t="s">
        <v>291</v>
      </c>
      <c r="D3809" s="64" t="s">
        <v>206</v>
      </c>
      <c r="E3809" s="13" t="s">
        <v>1</v>
      </c>
      <c r="F3809" s="112">
        <v>16418.580000000002</v>
      </c>
      <c r="G3809" s="112">
        <v>15183.29</v>
      </c>
      <c r="H3809" s="112">
        <v>15747.38</v>
      </c>
      <c r="I3809" s="112">
        <v>16255.57</v>
      </c>
      <c r="J3809" s="112">
        <v>16705.8</v>
      </c>
      <c r="K3809" s="112">
        <v>17122.96</v>
      </c>
      <c r="L3809" s="112">
        <v>17548.43</v>
      </c>
      <c r="M3809" s="112">
        <v>17988.07</v>
      </c>
      <c r="N3809" s="112">
        <v>18446.75</v>
      </c>
      <c r="O3809" s="112">
        <v>18911.189999999999</v>
      </c>
      <c r="P3809" s="112">
        <v>19420.259999999998</v>
      </c>
      <c r="Q3809" s="112">
        <v>19950</v>
      </c>
      <c r="R3809" s="112">
        <v>20519.060000000001</v>
      </c>
      <c r="S3809" s="112">
        <v>21119.58</v>
      </c>
      <c r="T3809" s="112">
        <v>21749.06</v>
      </c>
      <c r="U3809" s="112">
        <v>22426.98</v>
      </c>
      <c r="V3809" s="112">
        <v>23140.19</v>
      </c>
      <c r="W3809" s="112">
        <v>23880.639999999999</v>
      </c>
      <c r="X3809" s="112">
        <v>24650.82</v>
      </c>
      <c r="Y3809" s="112">
        <v>25287.97</v>
      </c>
      <c r="Z3809" s="112">
        <v>25672.87</v>
      </c>
      <c r="AA3809" s="112">
        <v>26006.15</v>
      </c>
      <c r="AB3809" s="112">
        <v>26581.759999999998</v>
      </c>
      <c r="AC3809" s="112">
        <v>27254.400000000001</v>
      </c>
      <c r="AD3809" s="112">
        <v>27952.12</v>
      </c>
      <c r="AE3809" s="112">
        <v>28671.49</v>
      </c>
      <c r="AF3809" s="112">
        <v>29404.17</v>
      </c>
      <c r="AG3809" s="112">
        <v>30618.87</v>
      </c>
      <c r="AH3809" s="112">
        <v>31446.35</v>
      </c>
      <c r="AI3809" s="112">
        <v>31986.66</v>
      </c>
      <c r="AJ3809" s="112">
        <v>32340.03</v>
      </c>
      <c r="AK3809" s="112">
        <v>32556.36</v>
      </c>
    </row>
    <row r="3810" spans="1:37" s="13" customFormat="1" x14ac:dyDescent="0.3">
      <c r="A3810" s="13" t="str">
        <f t="shared" si="95"/>
        <v>SDGbaseTRAv2_UrbAS_ERTv3C_PubDeftotal</v>
      </c>
      <c r="B3810" s="62" t="s">
        <v>221</v>
      </c>
      <c r="C3810" s="63" t="s">
        <v>291</v>
      </c>
      <c r="D3810" s="64" t="s">
        <v>99</v>
      </c>
      <c r="E3810" s="13" t="s">
        <v>1</v>
      </c>
      <c r="F3810" s="112">
        <v>0</v>
      </c>
      <c r="G3810" s="112">
        <v>0</v>
      </c>
      <c r="H3810" s="112">
        <v>0</v>
      </c>
      <c r="I3810" s="112">
        <v>0</v>
      </c>
      <c r="J3810" s="112">
        <v>0.01</v>
      </c>
      <c r="K3810" s="112">
        <v>0.01</v>
      </c>
      <c r="L3810" s="112">
        <v>0.01</v>
      </c>
      <c r="M3810" s="112">
        <v>0.01</v>
      </c>
      <c r="N3810" s="112">
        <v>0.01</v>
      </c>
      <c r="O3810" s="112">
        <v>0.01</v>
      </c>
      <c r="P3810" s="112">
        <v>0.01</v>
      </c>
      <c r="Q3810" s="112">
        <v>0.01</v>
      </c>
      <c r="R3810" s="112">
        <v>0</v>
      </c>
      <c r="S3810" s="112">
        <v>0</v>
      </c>
      <c r="T3810" s="112">
        <v>0</v>
      </c>
      <c r="U3810" s="112">
        <v>0</v>
      </c>
      <c r="V3810" s="112">
        <v>0</v>
      </c>
      <c r="W3810" s="112">
        <v>0</v>
      </c>
      <c r="X3810" s="112">
        <v>0</v>
      </c>
      <c r="Y3810" s="112">
        <v>0</v>
      </c>
      <c r="Z3810" s="112">
        <v>0.01</v>
      </c>
      <c r="AA3810" s="112">
        <v>0.01</v>
      </c>
      <c r="AB3810" s="112">
        <v>0.01</v>
      </c>
      <c r="AC3810" s="112">
        <v>0.01</v>
      </c>
      <c r="AD3810" s="112">
        <v>0.01</v>
      </c>
      <c r="AE3810" s="112">
        <v>0.01</v>
      </c>
      <c r="AF3810" s="112">
        <v>0.01</v>
      </c>
      <c r="AG3810" s="112">
        <v>0.01</v>
      </c>
      <c r="AH3810" s="112">
        <v>0.01</v>
      </c>
      <c r="AI3810" s="112">
        <v>0</v>
      </c>
      <c r="AJ3810" s="112">
        <v>0</v>
      </c>
      <c r="AK3810" s="112">
        <v>0</v>
      </c>
    </row>
    <row r="3811" spans="1:37" s="13" customFormat="1" x14ac:dyDescent="0.3">
      <c r="A3811" s="13" t="str">
        <f t="shared" si="95"/>
        <v>SDGbaseTRAv2_UrbAS_ERTv3YIXent-n</v>
      </c>
      <c r="B3811" s="62" t="s">
        <v>221</v>
      </c>
      <c r="C3811" s="63" t="s">
        <v>291</v>
      </c>
      <c r="D3811" s="64" t="s">
        <v>95</v>
      </c>
      <c r="E3811" s="13" t="s">
        <v>82</v>
      </c>
      <c r="F3811" s="112">
        <v>1681.68</v>
      </c>
      <c r="G3811" s="112">
        <v>1548.67</v>
      </c>
      <c r="H3811" s="112">
        <v>1604.99</v>
      </c>
      <c r="I3811" s="112">
        <v>1636.24</v>
      </c>
      <c r="J3811" s="112">
        <v>1663.32</v>
      </c>
      <c r="K3811" s="112">
        <v>1697.54</v>
      </c>
      <c r="L3811" s="112">
        <v>1733.03</v>
      </c>
      <c r="M3811" s="112">
        <v>1770.74</v>
      </c>
      <c r="N3811" s="112">
        <v>1815.3</v>
      </c>
      <c r="O3811" s="112">
        <v>1872.9</v>
      </c>
      <c r="P3811" s="112">
        <v>1928.55</v>
      </c>
      <c r="Q3811" s="112">
        <v>1982.84</v>
      </c>
      <c r="R3811" s="112">
        <v>2041.66</v>
      </c>
      <c r="S3811" s="112">
        <v>2100.2600000000002</v>
      </c>
      <c r="T3811" s="112">
        <v>2162.89</v>
      </c>
      <c r="U3811" s="112">
        <v>2236.71</v>
      </c>
      <c r="V3811" s="112">
        <v>2309</v>
      </c>
      <c r="W3811" s="112">
        <v>2381.9699999999998</v>
      </c>
      <c r="X3811" s="112">
        <v>2456.12</v>
      </c>
      <c r="Y3811" s="112">
        <v>2561.25</v>
      </c>
      <c r="Z3811" s="112">
        <v>2702.33</v>
      </c>
      <c r="AA3811" s="112">
        <v>2795.55</v>
      </c>
      <c r="AB3811" s="112">
        <v>2844.27</v>
      </c>
      <c r="AC3811" s="112">
        <v>2903.56</v>
      </c>
      <c r="AD3811" s="112">
        <v>2980.74</v>
      </c>
      <c r="AE3811" s="112">
        <v>3061.75</v>
      </c>
      <c r="AF3811" s="112">
        <v>3147.4</v>
      </c>
      <c r="AG3811" s="112">
        <v>3113.25</v>
      </c>
      <c r="AH3811" s="112">
        <v>3146.87</v>
      </c>
      <c r="AI3811" s="112">
        <v>3169.11</v>
      </c>
      <c r="AJ3811" s="112">
        <v>3173.85</v>
      </c>
      <c r="AK3811" s="112">
        <v>3167.24</v>
      </c>
    </row>
    <row r="3812" spans="1:37" s="13" customFormat="1" x14ac:dyDescent="0.3">
      <c r="A3812" s="13" t="str">
        <f t="shared" si="95"/>
        <v>SDGbaseTRAv2_UrbAS_ERTv3YIXent-e</v>
      </c>
      <c r="B3812" s="62" t="s">
        <v>221</v>
      </c>
      <c r="C3812" s="63" t="s">
        <v>291</v>
      </c>
      <c r="D3812" s="64" t="s">
        <v>95</v>
      </c>
      <c r="E3812" s="13" t="s">
        <v>83</v>
      </c>
      <c r="F3812" s="112">
        <v>67.67</v>
      </c>
      <c r="G3812" s="112">
        <v>74.709999999999994</v>
      </c>
      <c r="H3812" s="112">
        <v>62.12</v>
      </c>
      <c r="I3812" s="112">
        <v>63.24</v>
      </c>
      <c r="J3812" s="112">
        <v>66.12</v>
      </c>
      <c r="K3812" s="112">
        <v>70.31</v>
      </c>
      <c r="L3812" s="112">
        <v>74.61</v>
      </c>
      <c r="M3812" s="112">
        <v>74.23</v>
      </c>
      <c r="N3812" s="112">
        <v>72.36</v>
      </c>
      <c r="O3812" s="112">
        <v>71.48</v>
      </c>
      <c r="P3812" s="112">
        <v>73.959999999999994</v>
      </c>
      <c r="Q3812" s="112">
        <v>78.709999999999994</v>
      </c>
      <c r="R3812" s="112">
        <v>87.08</v>
      </c>
      <c r="S3812" s="112">
        <v>92.05</v>
      </c>
      <c r="T3812" s="112">
        <v>97.49</v>
      </c>
      <c r="U3812" s="112">
        <v>102.77</v>
      </c>
      <c r="V3812" s="112">
        <v>103.57</v>
      </c>
      <c r="W3812" s="112">
        <v>108.36</v>
      </c>
      <c r="X3812" s="112">
        <v>119.06</v>
      </c>
      <c r="Y3812" s="112">
        <v>127.41</v>
      </c>
      <c r="Z3812" s="112">
        <v>132.09</v>
      </c>
      <c r="AA3812" s="112">
        <v>132.81</v>
      </c>
      <c r="AB3812" s="112">
        <v>134.85</v>
      </c>
      <c r="AC3812" s="112">
        <v>146.04</v>
      </c>
      <c r="AD3812" s="112">
        <v>156.94</v>
      </c>
      <c r="AE3812" s="112">
        <v>165.75</v>
      </c>
      <c r="AF3812" s="112">
        <v>173.84</v>
      </c>
      <c r="AG3812" s="112">
        <v>213.68</v>
      </c>
      <c r="AH3812" s="112">
        <v>266.48</v>
      </c>
      <c r="AI3812" s="112">
        <v>314.51</v>
      </c>
      <c r="AJ3812" s="112">
        <v>360.72</v>
      </c>
      <c r="AK3812" s="112">
        <v>403.13</v>
      </c>
    </row>
    <row r="3813" spans="1:37" s="13" customFormat="1" x14ac:dyDescent="0.3">
      <c r="A3813" s="13" t="str">
        <f t="shared" si="95"/>
        <v>SDGbaseTRAv2_UrbAS_ERTv3YIXhhd-0</v>
      </c>
      <c r="B3813" s="62" t="s">
        <v>221</v>
      </c>
      <c r="C3813" s="63" t="s">
        <v>291</v>
      </c>
      <c r="D3813" s="64" t="s">
        <v>95</v>
      </c>
      <c r="E3813" s="13" t="s">
        <v>84</v>
      </c>
      <c r="F3813" s="112">
        <v>80.83</v>
      </c>
      <c r="G3813" s="112">
        <v>80.209999999999994</v>
      </c>
      <c r="H3813" s="112">
        <v>78.569999999999993</v>
      </c>
      <c r="I3813" s="112">
        <v>80.98</v>
      </c>
      <c r="J3813" s="112">
        <v>82.95</v>
      </c>
      <c r="K3813" s="112">
        <v>84.77</v>
      </c>
      <c r="L3813" s="112">
        <v>86.97</v>
      </c>
      <c r="M3813" s="112">
        <v>89.38</v>
      </c>
      <c r="N3813" s="112">
        <v>91.92</v>
      </c>
      <c r="O3813" s="112">
        <v>94.79</v>
      </c>
      <c r="P3813" s="112">
        <v>97.93</v>
      </c>
      <c r="Q3813" s="112">
        <v>101.14</v>
      </c>
      <c r="R3813" s="112">
        <v>104.48</v>
      </c>
      <c r="S3813" s="112">
        <v>108.21</v>
      </c>
      <c r="T3813" s="112">
        <v>112.04</v>
      </c>
      <c r="U3813" s="112">
        <v>116.22</v>
      </c>
      <c r="V3813" s="112">
        <v>120.74</v>
      </c>
      <c r="W3813" s="112">
        <v>125.22</v>
      </c>
      <c r="X3813" s="112">
        <v>129.88</v>
      </c>
      <c r="Y3813" s="112">
        <v>133.91</v>
      </c>
      <c r="Z3813" s="112">
        <v>136.91999999999999</v>
      </c>
      <c r="AA3813" s="112">
        <v>140.79</v>
      </c>
      <c r="AB3813" s="112">
        <v>146.28</v>
      </c>
      <c r="AC3813" s="112">
        <v>151.65</v>
      </c>
      <c r="AD3813" s="112">
        <v>156.58000000000001</v>
      </c>
      <c r="AE3813" s="112">
        <v>161.59</v>
      </c>
      <c r="AF3813" s="112">
        <v>166.73</v>
      </c>
      <c r="AG3813" s="112">
        <v>174.78</v>
      </c>
      <c r="AH3813" s="112">
        <v>178.39</v>
      </c>
      <c r="AI3813" s="112">
        <v>179.32</v>
      </c>
      <c r="AJ3813" s="112">
        <v>179.88</v>
      </c>
      <c r="AK3813" s="112">
        <v>180.33</v>
      </c>
    </row>
    <row r="3814" spans="1:37" s="13" customFormat="1" x14ac:dyDescent="0.3">
      <c r="A3814" s="13" t="str">
        <f t="shared" si="95"/>
        <v>SDGbaseTRAv2_UrbAS_ERTv3YIXhhd-1</v>
      </c>
      <c r="B3814" s="62" t="s">
        <v>221</v>
      </c>
      <c r="C3814" s="63" t="s">
        <v>291</v>
      </c>
      <c r="D3814" s="64" t="s">
        <v>95</v>
      </c>
      <c r="E3814" s="13" t="s">
        <v>85</v>
      </c>
      <c r="F3814" s="112">
        <v>111.12</v>
      </c>
      <c r="G3814" s="112">
        <v>109.88</v>
      </c>
      <c r="H3814" s="112">
        <v>108.09</v>
      </c>
      <c r="I3814" s="112">
        <v>111.33</v>
      </c>
      <c r="J3814" s="112">
        <v>113.98</v>
      </c>
      <c r="K3814" s="112">
        <v>116.47</v>
      </c>
      <c r="L3814" s="112">
        <v>119.47</v>
      </c>
      <c r="M3814" s="112">
        <v>122.76</v>
      </c>
      <c r="N3814" s="112">
        <v>126.24</v>
      </c>
      <c r="O3814" s="112">
        <v>130.16999999999999</v>
      </c>
      <c r="P3814" s="112">
        <v>134.44999999999999</v>
      </c>
      <c r="Q3814" s="112">
        <v>138.82</v>
      </c>
      <c r="R3814" s="112">
        <v>143.38999999999999</v>
      </c>
      <c r="S3814" s="112">
        <v>148.44999999999999</v>
      </c>
      <c r="T3814" s="112">
        <v>153.68</v>
      </c>
      <c r="U3814" s="112">
        <v>159.38</v>
      </c>
      <c r="V3814" s="112">
        <v>165.52</v>
      </c>
      <c r="W3814" s="112">
        <v>171.62</v>
      </c>
      <c r="X3814" s="112">
        <v>177.95</v>
      </c>
      <c r="Y3814" s="112">
        <v>183.37</v>
      </c>
      <c r="Z3814" s="112">
        <v>187.43</v>
      </c>
      <c r="AA3814" s="112">
        <v>192.61</v>
      </c>
      <c r="AB3814" s="112">
        <v>200.04</v>
      </c>
      <c r="AC3814" s="112">
        <v>207.26</v>
      </c>
      <c r="AD3814" s="112">
        <v>213.92</v>
      </c>
      <c r="AE3814" s="112">
        <v>220.69</v>
      </c>
      <c r="AF3814" s="112">
        <v>227.64</v>
      </c>
      <c r="AG3814" s="112">
        <v>238.5</v>
      </c>
      <c r="AH3814" s="112">
        <v>243.05</v>
      </c>
      <c r="AI3814" s="112">
        <v>244.19</v>
      </c>
      <c r="AJ3814" s="112">
        <v>244.85</v>
      </c>
      <c r="AK3814" s="112">
        <v>245.33</v>
      </c>
    </row>
    <row r="3815" spans="1:37" s="13" customFormat="1" x14ac:dyDescent="0.3">
      <c r="A3815" s="13" t="str">
        <f t="shared" si="95"/>
        <v>SDGbaseTRAv2_UrbAS_ERTv3YIXhhd-2</v>
      </c>
      <c r="B3815" s="62" t="s">
        <v>221</v>
      </c>
      <c r="C3815" s="63" t="s">
        <v>291</v>
      </c>
      <c r="D3815" s="64" t="s">
        <v>95</v>
      </c>
      <c r="E3815" s="13" t="s">
        <v>86</v>
      </c>
      <c r="F3815" s="112">
        <v>130.16999999999999</v>
      </c>
      <c r="G3815" s="112">
        <v>128.19</v>
      </c>
      <c r="H3815" s="112">
        <v>126.55</v>
      </c>
      <c r="I3815" s="112">
        <v>130.24</v>
      </c>
      <c r="J3815" s="112">
        <v>133.26</v>
      </c>
      <c r="K3815" s="112">
        <v>136.13999999999999</v>
      </c>
      <c r="L3815" s="112">
        <v>139.62</v>
      </c>
      <c r="M3815" s="112">
        <v>143.44999999999999</v>
      </c>
      <c r="N3815" s="112">
        <v>147.5</v>
      </c>
      <c r="O3815" s="112">
        <v>152.03</v>
      </c>
      <c r="P3815" s="112">
        <v>156.99</v>
      </c>
      <c r="Q3815" s="112">
        <v>162.04</v>
      </c>
      <c r="R3815" s="112">
        <v>167.36</v>
      </c>
      <c r="S3815" s="112">
        <v>173.24</v>
      </c>
      <c r="T3815" s="112">
        <v>179.3</v>
      </c>
      <c r="U3815" s="112">
        <v>185.95</v>
      </c>
      <c r="V3815" s="112">
        <v>193.08</v>
      </c>
      <c r="W3815" s="112">
        <v>200.16</v>
      </c>
      <c r="X3815" s="112">
        <v>207.48</v>
      </c>
      <c r="Y3815" s="112">
        <v>213.75</v>
      </c>
      <c r="Z3815" s="112">
        <v>218.54</v>
      </c>
      <c r="AA3815" s="112">
        <v>224.51</v>
      </c>
      <c r="AB3815" s="112">
        <v>232.99</v>
      </c>
      <c r="AC3815" s="112">
        <v>241.24</v>
      </c>
      <c r="AD3815" s="112">
        <v>248.91</v>
      </c>
      <c r="AE3815" s="112">
        <v>256.72000000000003</v>
      </c>
      <c r="AF3815" s="112">
        <v>264.74</v>
      </c>
      <c r="AG3815" s="112">
        <v>276.99</v>
      </c>
      <c r="AH3815" s="112">
        <v>281.89999999999998</v>
      </c>
      <c r="AI3815" s="112">
        <v>283.06</v>
      </c>
      <c r="AJ3815" s="112">
        <v>283.67</v>
      </c>
      <c r="AK3815" s="112">
        <v>284.05</v>
      </c>
    </row>
    <row r="3816" spans="1:37" s="13" customFormat="1" x14ac:dyDescent="0.3">
      <c r="A3816" s="13" t="str">
        <f t="shared" si="95"/>
        <v>SDGbaseTRAv2_UrbAS_ERTv3YIXhhd-3</v>
      </c>
      <c r="B3816" s="62" t="s">
        <v>221</v>
      </c>
      <c r="C3816" s="63" t="s">
        <v>291</v>
      </c>
      <c r="D3816" s="64" t="s">
        <v>95</v>
      </c>
      <c r="E3816" s="13" t="s">
        <v>87</v>
      </c>
      <c r="F3816" s="112">
        <v>160.16</v>
      </c>
      <c r="G3816" s="112">
        <v>157.06</v>
      </c>
      <c r="H3816" s="112">
        <v>156.01</v>
      </c>
      <c r="I3816" s="112">
        <v>160.37</v>
      </c>
      <c r="J3816" s="112">
        <v>163.96</v>
      </c>
      <c r="K3816" s="112">
        <v>167.46</v>
      </c>
      <c r="L3816" s="112">
        <v>171.7</v>
      </c>
      <c r="M3816" s="112">
        <v>176.35</v>
      </c>
      <c r="N3816" s="112">
        <v>181.3</v>
      </c>
      <c r="O3816" s="112">
        <v>186.84</v>
      </c>
      <c r="P3816" s="112">
        <v>192.89</v>
      </c>
      <c r="Q3816" s="112">
        <v>198.99</v>
      </c>
      <c r="R3816" s="112">
        <v>205.5</v>
      </c>
      <c r="S3816" s="112">
        <v>212.61</v>
      </c>
      <c r="T3816" s="112">
        <v>219.95</v>
      </c>
      <c r="U3816" s="112">
        <v>228.06</v>
      </c>
      <c r="V3816" s="112">
        <v>236.69</v>
      </c>
      <c r="W3816" s="112">
        <v>245.26</v>
      </c>
      <c r="X3816" s="112">
        <v>254.08</v>
      </c>
      <c r="Y3816" s="112">
        <v>261.49</v>
      </c>
      <c r="Z3816" s="112">
        <v>267.04000000000002</v>
      </c>
      <c r="AA3816" s="112">
        <v>274.01</v>
      </c>
      <c r="AB3816" s="112">
        <v>284.27</v>
      </c>
      <c r="AC3816" s="112">
        <v>294.11</v>
      </c>
      <c r="AD3816" s="112">
        <v>303.27999999999997</v>
      </c>
      <c r="AE3816" s="112">
        <v>312.64999999999998</v>
      </c>
      <c r="AF3816" s="112">
        <v>322.25</v>
      </c>
      <c r="AG3816" s="112">
        <v>337.19</v>
      </c>
      <c r="AH3816" s="112">
        <v>342.33</v>
      </c>
      <c r="AI3816" s="112">
        <v>343.44</v>
      </c>
      <c r="AJ3816" s="112">
        <v>343.95</v>
      </c>
      <c r="AK3816" s="112">
        <v>344.16</v>
      </c>
    </row>
    <row r="3817" spans="1:37" s="13" customFormat="1" x14ac:dyDescent="0.3">
      <c r="A3817" s="13" t="str">
        <f t="shared" si="95"/>
        <v>SDGbaseTRAv2_UrbAS_ERTv3YIXhhd-4</v>
      </c>
      <c r="B3817" s="62" t="s">
        <v>221</v>
      </c>
      <c r="C3817" s="63" t="s">
        <v>291</v>
      </c>
      <c r="D3817" s="64" t="s">
        <v>95</v>
      </c>
      <c r="E3817" s="13" t="s">
        <v>88</v>
      </c>
      <c r="F3817" s="112">
        <v>173.02</v>
      </c>
      <c r="G3817" s="112">
        <v>168.81</v>
      </c>
      <c r="H3817" s="112">
        <v>168.9</v>
      </c>
      <c r="I3817" s="112">
        <v>173.41</v>
      </c>
      <c r="J3817" s="112">
        <v>177.13</v>
      </c>
      <c r="K3817" s="112">
        <v>180.86</v>
      </c>
      <c r="L3817" s="112">
        <v>185.41</v>
      </c>
      <c r="M3817" s="112">
        <v>190.37</v>
      </c>
      <c r="N3817" s="112">
        <v>195.68</v>
      </c>
      <c r="O3817" s="112">
        <v>201.62</v>
      </c>
      <c r="P3817" s="112">
        <v>208.08</v>
      </c>
      <c r="Q3817" s="112">
        <v>214.55</v>
      </c>
      <c r="R3817" s="112">
        <v>221.52</v>
      </c>
      <c r="S3817" s="112">
        <v>229.05</v>
      </c>
      <c r="T3817" s="112">
        <v>236.84</v>
      </c>
      <c r="U3817" s="112">
        <v>245.52</v>
      </c>
      <c r="V3817" s="112">
        <v>254.65</v>
      </c>
      <c r="W3817" s="112">
        <v>263.73</v>
      </c>
      <c r="X3817" s="112">
        <v>273.05</v>
      </c>
      <c r="Y3817" s="112">
        <v>280.67</v>
      </c>
      <c r="Z3817" s="112">
        <v>286.24</v>
      </c>
      <c r="AA3817" s="112">
        <v>293.3</v>
      </c>
      <c r="AB3817" s="112">
        <v>304.14999999999998</v>
      </c>
      <c r="AC3817" s="112">
        <v>314.38</v>
      </c>
      <c r="AD3817" s="112">
        <v>323.97000000000003</v>
      </c>
      <c r="AE3817" s="112">
        <v>333.77</v>
      </c>
      <c r="AF3817" s="112">
        <v>343.79</v>
      </c>
      <c r="AG3817" s="112">
        <v>359.75</v>
      </c>
      <c r="AH3817" s="112">
        <v>364.14</v>
      </c>
      <c r="AI3817" s="112">
        <v>364.91</v>
      </c>
      <c r="AJ3817" s="112">
        <v>365.14</v>
      </c>
      <c r="AK3817" s="112">
        <v>365.04</v>
      </c>
    </row>
    <row r="3818" spans="1:37" s="13" customFormat="1" x14ac:dyDescent="0.3">
      <c r="A3818" s="13" t="str">
        <f t="shared" si="95"/>
        <v>SDGbaseTRAv2_UrbAS_ERTv3YIXhhd-5</v>
      </c>
      <c r="B3818" s="62" t="s">
        <v>221</v>
      </c>
      <c r="C3818" s="63" t="s">
        <v>291</v>
      </c>
      <c r="D3818" s="64" t="s">
        <v>95</v>
      </c>
      <c r="E3818" s="13" t="s">
        <v>89</v>
      </c>
      <c r="F3818" s="112">
        <v>238.85</v>
      </c>
      <c r="G3818" s="112">
        <v>231.64</v>
      </c>
      <c r="H3818" s="112">
        <v>234.08</v>
      </c>
      <c r="I3818" s="112">
        <v>239.91</v>
      </c>
      <c r="J3818" s="112">
        <v>244.74</v>
      </c>
      <c r="K3818" s="112">
        <v>249.77</v>
      </c>
      <c r="L3818" s="112">
        <v>255.98</v>
      </c>
      <c r="M3818" s="112">
        <v>262.70999999999998</v>
      </c>
      <c r="N3818" s="112">
        <v>269.97000000000003</v>
      </c>
      <c r="O3818" s="112">
        <v>278.02</v>
      </c>
      <c r="P3818" s="112">
        <v>286.77999999999997</v>
      </c>
      <c r="Q3818" s="112">
        <v>295.45999999999998</v>
      </c>
      <c r="R3818" s="112">
        <v>305.01</v>
      </c>
      <c r="S3818" s="112">
        <v>315.11</v>
      </c>
      <c r="T3818" s="112">
        <v>325.58999999999997</v>
      </c>
      <c r="U3818" s="112">
        <v>337.4</v>
      </c>
      <c r="V3818" s="112">
        <v>349.62</v>
      </c>
      <c r="W3818" s="112">
        <v>361.81</v>
      </c>
      <c r="X3818" s="112">
        <v>374.27</v>
      </c>
      <c r="Y3818" s="112">
        <v>383.77</v>
      </c>
      <c r="Z3818" s="112">
        <v>390.06</v>
      </c>
      <c r="AA3818" s="112">
        <v>398.63</v>
      </c>
      <c r="AB3818" s="112">
        <v>413.35</v>
      </c>
      <c r="AC3818" s="112">
        <v>426.8</v>
      </c>
      <c r="AD3818" s="112">
        <v>439.38</v>
      </c>
      <c r="AE3818" s="112">
        <v>452.25</v>
      </c>
      <c r="AF3818" s="112">
        <v>465.36</v>
      </c>
      <c r="AG3818" s="112">
        <v>488</v>
      </c>
      <c r="AH3818" s="112">
        <v>491.7</v>
      </c>
      <c r="AI3818" s="112">
        <v>491.86</v>
      </c>
      <c r="AJ3818" s="112">
        <v>491.56</v>
      </c>
      <c r="AK3818" s="112">
        <v>490.8</v>
      </c>
    </row>
    <row r="3819" spans="1:37" s="13" customFormat="1" x14ac:dyDescent="0.3">
      <c r="A3819" s="13" t="str">
        <f t="shared" si="95"/>
        <v>SDGbaseTRAv2_UrbAS_ERTv3YIXhhd-6</v>
      </c>
      <c r="B3819" s="62" t="s">
        <v>221</v>
      </c>
      <c r="C3819" s="63" t="s">
        <v>291</v>
      </c>
      <c r="D3819" s="64" t="s">
        <v>95</v>
      </c>
      <c r="E3819" s="13" t="s">
        <v>90</v>
      </c>
      <c r="F3819" s="112">
        <v>288.75</v>
      </c>
      <c r="G3819" s="112">
        <v>276.86</v>
      </c>
      <c r="H3819" s="112">
        <v>282.88</v>
      </c>
      <c r="I3819" s="112">
        <v>289.39999999999998</v>
      </c>
      <c r="J3819" s="112">
        <v>294.76</v>
      </c>
      <c r="K3819" s="112">
        <v>300.72000000000003</v>
      </c>
      <c r="L3819" s="112">
        <v>308.07</v>
      </c>
      <c r="M3819" s="112">
        <v>316.01</v>
      </c>
      <c r="N3819" s="112">
        <v>324.64999999999998</v>
      </c>
      <c r="O3819" s="112">
        <v>334.15</v>
      </c>
      <c r="P3819" s="112">
        <v>344.51</v>
      </c>
      <c r="Q3819" s="112">
        <v>354.69</v>
      </c>
      <c r="R3819" s="112">
        <v>366.14</v>
      </c>
      <c r="S3819" s="112">
        <v>377.97</v>
      </c>
      <c r="T3819" s="112">
        <v>390.27</v>
      </c>
      <c r="U3819" s="112">
        <v>404.31</v>
      </c>
      <c r="V3819" s="112">
        <v>418.6</v>
      </c>
      <c r="W3819" s="112">
        <v>432.89</v>
      </c>
      <c r="X3819" s="112">
        <v>447.42</v>
      </c>
      <c r="Y3819" s="112">
        <v>458.43</v>
      </c>
      <c r="Z3819" s="112">
        <v>465.96</v>
      </c>
      <c r="AA3819" s="112">
        <v>475.61</v>
      </c>
      <c r="AB3819" s="112">
        <v>492.3</v>
      </c>
      <c r="AC3819" s="112">
        <v>507.39</v>
      </c>
      <c r="AD3819" s="112">
        <v>521.83000000000004</v>
      </c>
      <c r="AE3819" s="112">
        <v>536.66</v>
      </c>
      <c r="AF3819" s="112">
        <v>551.77</v>
      </c>
      <c r="AG3819" s="112">
        <v>577.04999999999995</v>
      </c>
      <c r="AH3819" s="112">
        <v>579.11</v>
      </c>
      <c r="AI3819" s="112">
        <v>578.53</v>
      </c>
      <c r="AJ3819" s="112">
        <v>577.51</v>
      </c>
      <c r="AK3819" s="112">
        <v>575.83000000000004</v>
      </c>
    </row>
    <row r="3820" spans="1:37" s="13" customFormat="1" x14ac:dyDescent="0.3">
      <c r="A3820" s="13" t="str">
        <f t="shared" si="95"/>
        <v>SDGbaseTRAv2_UrbAS_ERTv3YIXhhd-7</v>
      </c>
      <c r="B3820" s="62" t="s">
        <v>221</v>
      </c>
      <c r="C3820" s="63" t="s">
        <v>291</v>
      </c>
      <c r="D3820" s="64" t="s">
        <v>95</v>
      </c>
      <c r="E3820" s="13" t="s">
        <v>91</v>
      </c>
      <c r="F3820" s="112">
        <v>412.51</v>
      </c>
      <c r="G3820" s="112">
        <v>392.61</v>
      </c>
      <c r="H3820" s="112">
        <v>404.49</v>
      </c>
      <c r="I3820" s="112">
        <v>413.15</v>
      </c>
      <c r="J3820" s="112">
        <v>420.23</v>
      </c>
      <c r="K3820" s="112">
        <v>428.55</v>
      </c>
      <c r="L3820" s="112">
        <v>438.9</v>
      </c>
      <c r="M3820" s="112">
        <v>449.99</v>
      </c>
      <c r="N3820" s="112">
        <v>462.13</v>
      </c>
      <c r="O3820" s="112">
        <v>475.3</v>
      </c>
      <c r="P3820" s="112">
        <v>489.73</v>
      </c>
      <c r="Q3820" s="112">
        <v>503.79</v>
      </c>
      <c r="R3820" s="112">
        <v>520.29</v>
      </c>
      <c r="S3820" s="112">
        <v>536.83000000000004</v>
      </c>
      <c r="T3820" s="112">
        <v>554.08000000000004</v>
      </c>
      <c r="U3820" s="112">
        <v>573.9</v>
      </c>
      <c r="V3820" s="112">
        <v>593.79999999999995</v>
      </c>
      <c r="W3820" s="112">
        <v>613.77</v>
      </c>
      <c r="X3820" s="112">
        <v>634.08000000000004</v>
      </c>
      <c r="Y3820" s="112">
        <v>649.15</v>
      </c>
      <c r="Z3820" s="112">
        <v>659.32</v>
      </c>
      <c r="AA3820" s="112">
        <v>671.98</v>
      </c>
      <c r="AB3820" s="112">
        <v>694.78</v>
      </c>
      <c r="AC3820" s="112">
        <v>715.15</v>
      </c>
      <c r="AD3820" s="112">
        <v>734.9</v>
      </c>
      <c r="AE3820" s="112">
        <v>755.24</v>
      </c>
      <c r="AF3820" s="112">
        <v>775.93</v>
      </c>
      <c r="AG3820" s="112">
        <v>810.78</v>
      </c>
      <c r="AH3820" s="112">
        <v>811.21</v>
      </c>
      <c r="AI3820" s="112">
        <v>809.51</v>
      </c>
      <c r="AJ3820" s="112">
        <v>807.34</v>
      </c>
      <c r="AK3820" s="112">
        <v>804.12</v>
      </c>
    </row>
    <row r="3821" spans="1:37" s="13" customFormat="1" x14ac:dyDescent="0.3">
      <c r="A3821" s="13" t="str">
        <f t="shared" si="95"/>
        <v>SDGbaseTRAv2_UrbAS_ERTv3YIXhhd-8</v>
      </c>
      <c r="B3821" s="62" t="s">
        <v>221</v>
      </c>
      <c r="C3821" s="63" t="s">
        <v>291</v>
      </c>
      <c r="D3821" s="64" t="s">
        <v>95</v>
      </c>
      <c r="E3821" s="13" t="s">
        <v>92</v>
      </c>
      <c r="F3821" s="112">
        <v>748.01</v>
      </c>
      <c r="G3821" s="112">
        <v>704.09</v>
      </c>
      <c r="H3821" s="112">
        <v>733.04</v>
      </c>
      <c r="I3821" s="112">
        <v>747.2</v>
      </c>
      <c r="J3821" s="112">
        <v>758.4</v>
      </c>
      <c r="K3821" s="112">
        <v>772.98</v>
      </c>
      <c r="L3821" s="112">
        <v>791.36</v>
      </c>
      <c r="M3821" s="112">
        <v>810.81</v>
      </c>
      <c r="N3821" s="112">
        <v>832.13</v>
      </c>
      <c r="O3821" s="112">
        <v>854.68</v>
      </c>
      <c r="P3821" s="112">
        <v>879.78</v>
      </c>
      <c r="Q3821" s="112">
        <v>904.01</v>
      </c>
      <c r="R3821" s="112">
        <v>934.52</v>
      </c>
      <c r="S3821" s="112">
        <v>963.71</v>
      </c>
      <c r="T3821" s="112">
        <v>994.19</v>
      </c>
      <c r="U3821" s="112">
        <v>1029.51</v>
      </c>
      <c r="V3821" s="112">
        <v>1064.22</v>
      </c>
      <c r="W3821" s="112">
        <v>1099.3699999999999</v>
      </c>
      <c r="X3821" s="112">
        <v>1135.23</v>
      </c>
      <c r="Y3821" s="112">
        <v>1161.32</v>
      </c>
      <c r="Z3821" s="112">
        <v>1178.7</v>
      </c>
      <c r="AA3821" s="112">
        <v>1199.1099999999999</v>
      </c>
      <c r="AB3821" s="112">
        <v>1237.5</v>
      </c>
      <c r="AC3821" s="112">
        <v>1271.51</v>
      </c>
      <c r="AD3821" s="112">
        <v>1305.25</v>
      </c>
      <c r="AE3821" s="112">
        <v>1340.14</v>
      </c>
      <c r="AF3821" s="112">
        <v>1375.6</v>
      </c>
      <c r="AG3821" s="112">
        <v>1435.41</v>
      </c>
      <c r="AH3821" s="112">
        <v>1431.19</v>
      </c>
      <c r="AI3821" s="112">
        <v>1426.45</v>
      </c>
      <c r="AJ3821" s="112">
        <v>1421.11</v>
      </c>
      <c r="AK3821" s="112">
        <v>1413.65</v>
      </c>
    </row>
    <row r="3822" spans="1:37" s="13" customFormat="1" x14ac:dyDescent="0.3">
      <c r="A3822" s="13" t="str">
        <f t="shared" si="95"/>
        <v>SDGbaseTRAv2_UrbAS_ERTv3YIXhhd-9</v>
      </c>
      <c r="B3822" s="62" t="s">
        <v>221</v>
      </c>
      <c r="C3822" s="63" t="s">
        <v>291</v>
      </c>
      <c r="D3822" s="64" t="s">
        <v>95</v>
      </c>
      <c r="E3822" s="13" t="s">
        <v>93</v>
      </c>
      <c r="F3822" s="112">
        <v>1780.4</v>
      </c>
      <c r="G3822" s="112">
        <v>1655.68</v>
      </c>
      <c r="H3822" s="112">
        <v>1736.54</v>
      </c>
      <c r="I3822" s="112">
        <v>1767.02</v>
      </c>
      <c r="J3822" s="112">
        <v>1790.57</v>
      </c>
      <c r="K3822" s="112">
        <v>1824.61</v>
      </c>
      <c r="L3822" s="112">
        <v>1867.04</v>
      </c>
      <c r="M3822" s="112">
        <v>1911.36</v>
      </c>
      <c r="N3822" s="112">
        <v>1960.48</v>
      </c>
      <c r="O3822" s="112">
        <v>2012.94</v>
      </c>
      <c r="P3822" s="112">
        <v>2070.65</v>
      </c>
      <c r="Q3822" s="112">
        <v>2125.98</v>
      </c>
      <c r="R3822" s="112">
        <v>2200.2399999999998</v>
      </c>
      <c r="S3822" s="112">
        <v>2268.37</v>
      </c>
      <c r="T3822" s="112">
        <v>2339.7800000000002</v>
      </c>
      <c r="U3822" s="112">
        <v>2423.19</v>
      </c>
      <c r="V3822" s="112">
        <v>2503.65</v>
      </c>
      <c r="W3822" s="112">
        <v>2585.83</v>
      </c>
      <c r="X3822" s="112">
        <v>2670.2</v>
      </c>
      <c r="Y3822" s="112">
        <v>2739.47</v>
      </c>
      <c r="Z3822" s="112">
        <v>2796.93</v>
      </c>
      <c r="AA3822" s="112">
        <v>2849.05</v>
      </c>
      <c r="AB3822" s="112">
        <v>2929.66</v>
      </c>
      <c r="AC3822" s="112">
        <v>3003.76</v>
      </c>
      <c r="AD3822" s="112">
        <v>3081.82</v>
      </c>
      <c r="AE3822" s="112">
        <v>3162.95</v>
      </c>
      <c r="AF3822" s="112">
        <v>3245.89</v>
      </c>
      <c r="AG3822" s="112">
        <v>3356.11</v>
      </c>
      <c r="AH3822" s="112">
        <v>3346.26</v>
      </c>
      <c r="AI3822" s="112">
        <v>3337.94</v>
      </c>
      <c r="AJ3822" s="112">
        <v>3325.31</v>
      </c>
      <c r="AK3822" s="112">
        <v>3305.87</v>
      </c>
    </row>
    <row r="3823" spans="1:37" s="13" customFormat="1" x14ac:dyDescent="0.3">
      <c r="A3823" s="13" t="str">
        <f t="shared" si="95"/>
        <v>SDGbaseTRAv2_UrbAS_ERTv3C_YIXtotal</v>
      </c>
      <c r="B3823" s="62" t="s">
        <v>221</v>
      </c>
      <c r="C3823" s="63" t="s">
        <v>291</v>
      </c>
      <c r="D3823" s="64" t="s">
        <v>223</v>
      </c>
      <c r="E3823" s="13" t="s">
        <v>1</v>
      </c>
      <c r="F3823" s="112">
        <v>5873.17</v>
      </c>
      <c r="G3823" s="112">
        <v>5528.41</v>
      </c>
      <c r="H3823" s="112">
        <v>5696.26</v>
      </c>
      <c r="I3823" s="112">
        <v>5812.49</v>
      </c>
      <c r="J3823" s="112">
        <v>5909.43</v>
      </c>
      <c r="K3823" s="112">
        <v>6030.18</v>
      </c>
      <c r="L3823" s="112">
        <v>6172.16</v>
      </c>
      <c r="M3823" s="112">
        <v>6318.14</v>
      </c>
      <c r="N3823" s="112">
        <v>6479.65</v>
      </c>
      <c r="O3823" s="112">
        <v>6664.91</v>
      </c>
      <c r="P3823" s="112">
        <v>6864.31</v>
      </c>
      <c r="Q3823" s="112">
        <v>7061.04</v>
      </c>
      <c r="R3823" s="112">
        <v>7297.18</v>
      </c>
      <c r="S3823" s="112">
        <v>7525.84</v>
      </c>
      <c r="T3823" s="112">
        <v>7766.09</v>
      </c>
      <c r="U3823" s="112">
        <v>8042.94</v>
      </c>
      <c r="V3823" s="112">
        <v>8313.14</v>
      </c>
      <c r="W3823" s="112">
        <v>8590</v>
      </c>
      <c r="X3823" s="112">
        <v>8878.82</v>
      </c>
      <c r="Y3823" s="112">
        <v>9153.99</v>
      </c>
      <c r="Z3823" s="112">
        <v>9421.5400000000009</v>
      </c>
      <c r="AA3823" s="112">
        <v>9647.9699999999993</v>
      </c>
      <c r="AB3823" s="112">
        <v>9914.44</v>
      </c>
      <c r="AC3823" s="112">
        <v>10182.84</v>
      </c>
      <c r="AD3823" s="112">
        <v>10467.52</v>
      </c>
      <c r="AE3823" s="112">
        <v>10760.14</v>
      </c>
      <c r="AF3823" s="112">
        <v>11060.94</v>
      </c>
      <c r="AG3823" s="112">
        <v>11381.5</v>
      </c>
      <c r="AH3823" s="112">
        <v>11482.63</v>
      </c>
      <c r="AI3823" s="112">
        <v>11542.83</v>
      </c>
      <c r="AJ3823" s="112">
        <v>11574.88</v>
      </c>
      <c r="AK3823" s="112">
        <v>11579.56</v>
      </c>
    </row>
    <row r="3824" spans="1:37" s="13" customFormat="1" x14ac:dyDescent="0.3">
      <c r="A3824" s="13" t="str">
        <f t="shared" si="95"/>
        <v>SDGbaseTRAv2_UrbAS_ERTv3TINSXent-n</v>
      </c>
      <c r="B3824" s="62" t="s">
        <v>221</v>
      </c>
      <c r="C3824" s="63" t="s">
        <v>291</v>
      </c>
      <c r="D3824" s="64" t="s">
        <v>94</v>
      </c>
      <c r="E3824" s="13" t="s">
        <v>82</v>
      </c>
      <c r="F3824" s="112">
        <v>0.14000000000000001</v>
      </c>
      <c r="G3824" s="112">
        <v>0.15</v>
      </c>
      <c r="H3824" s="112">
        <v>0.15</v>
      </c>
      <c r="I3824" s="112">
        <v>0.15</v>
      </c>
      <c r="J3824" s="112">
        <v>0.16</v>
      </c>
      <c r="K3824" s="112">
        <v>0.17</v>
      </c>
      <c r="L3824" s="112">
        <v>0.17</v>
      </c>
      <c r="M3824" s="112">
        <v>0.17</v>
      </c>
      <c r="N3824" s="112">
        <v>0.17</v>
      </c>
      <c r="O3824" s="112">
        <v>0.17</v>
      </c>
      <c r="P3824" s="112">
        <v>0.18</v>
      </c>
      <c r="Q3824" s="112">
        <v>0.18</v>
      </c>
      <c r="R3824" s="112">
        <v>0.17</v>
      </c>
      <c r="S3824" s="112">
        <v>0.17</v>
      </c>
      <c r="T3824" s="112">
        <v>0.17</v>
      </c>
      <c r="U3824" s="112">
        <v>0.16</v>
      </c>
      <c r="V3824" s="112">
        <v>0.16</v>
      </c>
      <c r="W3824" s="112">
        <v>0.16</v>
      </c>
      <c r="X3824" s="112">
        <v>0.15</v>
      </c>
      <c r="Y3824" s="112">
        <v>0.15</v>
      </c>
      <c r="Z3824" s="112">
        <v>0.15</v>
      </c>
      <c r="AA3824" s="112">
        <v>0.15</v>
      </c>
      <c r="AB3824" s="112">
        <v>0.16</v>
      </c>
      <c r="AC3824" s="112">
        <v>0.16</v>
      </c>
      <c r="AD3824" s="112">
        <v>0.15</v>
      </c>
      <c r="AE3824" s="112">
        <v>0.15</v>
      </c>
      <c r="AF3824" s="112">
        <v>0.15</v>
      </c>
      <c r="AG3824" s="112">
        <v>0.15</v>
      </c>
      <c r="AH3824" s="112">
        <v>0.15</v>
      </c>
      <c r="AI3824" s="112">
        <v>0.15</v>
      </c>
      <c r="AJ3824" s="112">
        <v>0.15</v>
      </c>
      <c r="AK3824" s="112">
        <v>0.15</v>
      </c>
    </row>
    <row r="3825" spans="1:37" s="13" customFormat="1" x14ac:dyDescent="0.3">
      <c r="A3825" s="13" t="str">
        <f t="shared" si="95"/>
        <v>SDGbaseTRAv2_UrbAS_ERTv3TINSXent-e</v>
      </c>
      <c r="B3825" s="62" t="s">
        <v>221</v>
      </c>
      <c r="C3825" s="63" t="s">
        <v>291</v>
      </c>
      <c r="D3825" s="64" t="s">
        <v>94</v>
      </c>
      <c r="E3825" s="13" t="s">
        <v>83</v>
      </c>
      <c r="F3825" s="112">
        <v>0.11</v>
      </c>
      <c r="G3825" s="112">
        <v>0.12</v>
      </c>
      <c r="H3825" s="112">
        <v>0.12</v>
      </c>
      <c r="I3825" s="112">
        <v>0.12</v>
      </c>
      <c r="J3825" s="112">
        <v>0.12</v>
      </c>
      <c r="K3825" s="112">
        <v>0.12</v>
      </c>
      <c r="L3825" s="112">
        <v>0.12</v>
      </c>
      <c r="M3825" s="112">
        <v>0.12</v>
      </c>
      <c r="N3825" s="112">
        <v>0.12</v>
      </c>
      <c r="O3825" s="112">
        <v>0.12</v>
      </c>
      <c r="P3825" s="112">
        <v>0.12</v>
      </c>
      <c r="Q3825" s="112">
        <v>0.12</v>
      </c>
      <c r="R3825" s="112">
        <v>0.12</v>
      </c>
      <c r="S3825" s="112">
        <v>0.12</v>
      </c>
      <c r="T3825" s="112">
        <v>0.12</v>
      </c>
      <c r="U3825" s="112">
        <v>0.12</v>
      </c>
      <c r="V3825" s="112">
        <v>0.12</v>
      </c>
      <c r="W3825" s="112">
        <v>0.12</v>
      </c>
      <c r="X3825" s="112">
        <v>0.12</v>
      </c>
      <c r="Y3825" s="112">
        <v>0.12</v>
      </c>
      <c r="Z3825" s="112">
        <v>0.11</v>
      </c>
      <c r="AA3825" s="112">
        <v>0.11</v>
      </c>
      <c r="AB3825" s="112">
        <v>0.11</v>
      </c>
      <c r="AC3825" s="112">
        <v>0.11</v>
      </c>
      <c r="AD3825" s="112">
        <v>0.11</v>
      </c>
      <c r="AE3825" s="112">
        <v>0.11</v>
      </c>
      <c r="AF3825" s="112">
        <v>0.11</v>
      </c>
      <c r="AG3825" s="112">
        <v>0.11</v>
      </c>
      <c r="AH3825" s="112">
        <v>0.11</v>
      </c>
      <c r="AI3825" s="112">
        <v>0.11</v>
      </c>
      <c r="AJ3825" s="112">
        <v>0.11</v>
      </c>
      <c r="AK3825" s="112">
        <v>0.11</v>
      </c>
    </row>
    <row r="3826" spans="1:37" s="13" customFormat="1" x14ac:dyDescent="0.3">
      <c r="A3826" s="13" t="str">
        <f t="shared" si="95"/>
        <v>SDGbaseTRAv2_UrbAS_ERTv3TINSXhhd-0</v>
      </c>
      <c r="B3826" s="62" t="s">
        <v>221</v>
      </c>
      <c r="C3826" s="63" t="s">
        <v>291</v>
      </c>
      <c r="D3826" s="64" t="s">
        <v>94</v>
      </c>
      <c r="E3826" s="13" t="s">
        <v>84</v>
      </c>
      <c r="F3826" s="112">
        <v>0</v>
      </c>
      <c r="G3826" s="112">
        <v>0</v>
      </c>
      <c r="H3826" s="112">
        <v>0</v>
      </c>
      <c r="I3826" s="112">
        <v>0</v>
      </c>
      <c r="J3826" s="112">
        <v>0</v>
      </c>
      <c r="K3826" s="112">
        <v>0</v>
      </c>
      <c r="L3826" s="112">
        <v>0</v>
      </c>
      <c r="M3826" s="112">
        <v>0</v>
      </c>
      <c r="N3826" s="112">
        <v>0</v>
      </c>
      <c r="O3826" s="112">
        <v>0</v>
      </c>
      <c r="P3826" s="112">
        <v>0</v>
      </c>
      <c r="Q3826" s="112">
        <v>0</v>
      </c>
      <c r="R3826" s="112">
        <v>0</v>
      </c>
      <c r="S3826" s="112">
        <v>0</v>
      </c>
      <c r="T3826" s="112">
        <v>0</v>
      </c>
      <c r="U3826" s="112">
        <v>0</v>
      </c>
      <c r="V3826" s="112">
        <v>0</v>
      </c>
      <c r="W3826" s="112">
        <v>0</v>
      </c>
      <c r="X3826" s="112">
        <v>0</v>
      </c>
      <c r="Y3826" s="112">
        <v>0</v>
      </c>
      <c r="Z3826" s="112">
        <v>0</v>
      </c>
      <c r="AA3826" s="112">
        <v>0</v>
      </c>
      <c r="AB3826" s="112">
        <v>0</v>
      </c>
      <c r="AC3826" s="112">
        <v>0</v>
      </c>
      <c r="AD3826" s="112">
        <v>0</v>
      </c>
      <c r="AE3826" s="112">
        <v>0</v>
      </c>
      <c r="AF3826" s="112">
        <v>0</v>
      </c>
      <c r="AG3826" s="112">
        <v>0</v>
      </c>
      <c r="AH3826" s="112">
        <v>0</v>
      </c>
      <c r="AI3826" s="112">
        <v>0</v>
      </c>
      <c r="AJ3826" s="112">
        <v>0</v>
      </c>
      <c r="AK3826" s="112">
        <v>0</v>
      </c>
    </row>
    <row r="3827" spans="1:37" s="13" customFormat="1" x14ac:dyDescent="0.3">
      <c r="A3827" s="13" t="str">
        <f t="shared" si="95"/>
        <v>SDGbaseTRAv2_UrbAS_ERTv3TINSXhhd-1</v>
      </c>
      <c r="B3827" s="62" t="s">
        <v>221</v>
      </c>
      <c r="C3827" s="63" t="s">
        <v>291</v>
      </c>
      <c r="D3827" s="64" t="s">
        <v>94</v>
      </c>
      <c r="E3827" s="13" t="s">
        <v>85</v>
      </c>
      <c r="F3827" s="112">
        <v>0</v>
      </c>
      <c r="G3827" s="112">
        <v>0</v>
      </c>
      <c r="H3827" s="112">
        <v>0</v>
      </c>
      <c r="I3827" s="112">
        <v>0</v>
      </c>
      <c r="J3827" s="112">
        <v>0</v>
      </c>
      <c r="K3827" s="112">
        <v>0</v>
      </c>
      <c r="L3827" s="112">
        <v>0</v>
      </c>
      <c r="M3827" s="112">
        <v>0</v>
      </c>
      <c r="N3827" s="112">
        <v>0</v>
      </c>
      <c r="O3827" s="112">
        <v>0</v>
      </c>
      <c r="P3827" s="112">
        <v>0</v>
      </c>
      <c r="Q3827" s="112">
        <v>0</v>
      </c>
      <c r="R3827" s="112">
        <v>0</v>
      </c>
      <c r="S3827" s="112">
        <v>0</v>
      </c>
      <c r="T3827" s="112">
        <v>0</v>
      </c>
      <c r="U3827" s="112">
        <v>0</v>
      </c>
      <c r="V3827" s="112">
        <v>0</v>
      </c>
      <c r="W3827" s="112">
        <v>0</v>
      </c>
      <c r="X3827" s="112">
        <v>0</v>
      </c>
      <c r="Y3827" s="112">
        <v>0</v>
      </c>
      <c r="Z3827" s="112">
        <v>0</v>
      </c>
      <c r="AA3827" s="112">
        <v>0</v>
      </c>
      <c r="AB3827" s="112">
        <v>0</v>
      </c>
      <c r="AC3827" s="112">
        <v>0</v>
      </c>
      <c r="AD3827" s="112">
        <v>0</v>
      </c>
      <c r="AE3827" s="112">
        <v>0</v>
      </c>
      <c r="AF3827" s="112">
        <v>0</v>
      </c>
      <c r="AG3827" s="112">
        <v>0</v>
      </c>
      <c r="AH3827" s="112">
        <v>0</v>
      </c>
      <c r="AI3827" s="112">
        <v>0</v>
      </c>
      <c r="AJ3827" s="112">
        <v>0</v>
      </c>
      <c r="AK3827" s="112">
        <v>0</v>
      </c>
    </row>
    <row r="3828" spans="1:37" s="13" customFormat="1" x14ac:dyDescent="0.3">
      <c r="A3828" s="13" t="str">
        <f t="shared" si="95"/>
        <v>SDGbaseTRAv2_UrbAS_ERTv3TINSXhhd-2</v>
      </c>
      <c r="B3828" s="62" t="s">
        <v>221</v>
      </c>
      <c r="C3828" s="63" t="s">
        <v>291</v>
      </c>
      <c r="D3828" s="64" t="s">
        <v>94</v>
      </c>
      <c r="E3828" s="13" t="s">
        <v>86</v>
      </c>
      <c r="F3828" s="112">
        <v>0.01</v>
      </c>
      <c r="G3828" s="112">
        <v>0.01</v>
      </c>
      <c r="H3828" s="112">
        <v>0.01</v>
      </c>
      <c r="I3828" s="112">
        <v>0.01</v>
      </c>
      <c r="J3828" s="112">
        <v>0.01</v>
      </c>
      <c r="K3828" s="112">
        <v>0.01</v>
      </c>
      <c r="L3828" s="112">
        <v>0.01</v>
      </c>
      <c r="M3828" s="112">
        <v>0.01</v>
      </c>
      <c r="N3828" s="112">
        <v>0.01</v>
      </c>
      <c r="O3828" s="112">
        <v>0.01</v>
      </c>
      <c r="P3828" s="112">
        <v>0.01</v>
      </c>
      <c r="Q3828" s="112">
        <v>0.01</v>
      </c>
      <c r="R3828" s="112">
        <v>0.01</v>
      </c>
      <c r="S3828" s="112">
        <v>0.01</v>
      </c>
      <c r="T3828" s="112">
        <v>0.01</v>
      </c>
      <c r="U3828" s="112">
        <v>0.01</v>
      </c>
      <c r="V3828" s="112">
        <v>0.01</v>
      </c>
      <c r="W3828" s="112">
        <v>0.01</v>
      </c>
      <c r="X3828" s="112">
        <v>0.01</v>
      </c>
      <c r="Y3828" s="112">
        <v>0.01</v>
      </c>
      <c r="Z3828" s="112">
        <v>0.01</v>
      </c>
      <c r="AA3828" s="112">
        <v>0.01</v>
      </c>
      <c r="AB3828" s="112">
        <v>0.01</v>
      </c>
      <c r="AC3828" s="112">
        <v>0.01</v>
      </c>
      <c r="AD3828" s="112">
        <v>0.01</v>
      </c>
      <c r="AE3828" s="112">
        <v>0.01</v>
      </c>
      <c r="AF3828" s="112">
        <v>0.01</v>
      </c>
      <c r="AG3828" s="112">
        <v>0.01</v>
      </c>
      <c r="AH3828" s="112">
        <v>0.01</v>
      </c>
      <c r="AI3828" s="112">
        <v>0.01</v>
      </c>
      <c r="AJ3828" s="112">
        <v>0.01</v>
      </c>
      <c r="AK3828" s="112">
        <v>0.01</v>
      </c>
    </row>
    <row r="3829" spans="1:37" s="13" customFormat="1" x14ac:dyDescent="0.3">
      <c r="A3829" s="13" t="str">
        <f t="shared" si="95"/>
        <v>SDGbaseTRAv2_UrbAS_ERTv3TINSXhhd-3</v>
      </c>
      <c r="B3829" s="62" t="s">
        <v>221</v>
      </c>
      <c r="C3829" s="63" t="s">
        <v>291</v>
      </c>
      <c r="D3829" s="64" t="s">
        <v>94</v>
      </c>
      <c r="E3829" s="13" t="s">
        <v>87</v>
      </c>
      <c r="F3829" s="112">
        <v>0.01</v>
      </c>
      <c r="G3829" s="112">
        <v>0.01</v>
      </c>
      <c r="H3829" s="112">
        <v>0.01</v>
      </c>
      <c r="I3829" s="112">
        <v>0.01</v>
      </c>
      <c r="J3829" s="112">
        <v>0.01</v>
      </c>
      <c r="K3829" s="112">
        <v>0.01</v>
      </c>
      <c r="L3829" s="112">
        <v>0.01</v>
      </c>
      <c r="M3829" s="112">
        <v>0.01</v>
      </c>
      <c r="N3829" s="112">
        <v>0.01</v>
      </c>
      <c r="O3829" s="112">
        <v>0.01</v>
      </c>
      <c r="P3829" s="112">
        <v>0.01</v>
      </c>
      <c r="Q3829" s="112">
        <v>0.01</v>
      </c>
      <c r="R3829" s="112">
        <v>0.01</v>
      </c>
      <c r="S3829" s="112">
        <v>0.01</v>
      </c>
      <c r="T3829" s="112">
        <v>0.01</v>
      </c>
      <c r="U3829" s="112">
        <v>0.01</v>
      </c>
      <c r="V3829" s="112">
        <v>0.01</v>
      </c>
      <c r="W3829" s="112">
        <v>0.01</v>
      </c>
      <c r="X3829" s="112">
        <v>0.01</v>
      </c>
      <c r="Y3829" s="112">
        <v>0.01</v>
      </c>
      <c r="Z3829" s="112">
        <v>0.01</v>
      </c>
      <c r="AA3829" s="112">
        <v>0.01</v>
      </c>
      <c r="AB3829" s="112">
        <v>0.01</v>
      </c>
      <c r="AC3829" s="112">
        <v>0.01</v>
      </c>
      <c r="AD3829" s="112">
        <v>0.01</v>
      </c>
      <c r="AE3829" s="112">
        <v>0.01</v>
      </c>
      <c r="AF3829" s="112">
        <v>0.01</v>
      </c>
      <c r="AG3829" s="112">
        <v>0.01</v>
      </c>
      <c r="AH3829" s="112">
        <v>0.01</v>
      </c>
      <c r="AI3829" s="112">
        <v>0.01</v>
      </c>
      <c r="AJ3829" s="112">
        <v>0.01</v>
      </c>
      <c r="AK3829" s="112">
        <v>0.01</v>
      </c>
    </row>
    <row r="3830" spans="1:37" s="13" customFormat="1" x14ac:dyDescent="0.3">
      <c r="A3830" s="13" t="str">
        <f t="shared" si="95"/>
        <v>SDGbaseTRAv2_UrbAS_ERTv3TINSXhhd-4</v>
      </c>
      <c r="B3830" s="62" t="s">
        <v>221</v>
      </c>
      <c r="C3830" s="63" t="s">
        <v>291</v>
      </c>
      <c r="D3830" s="64" t="s">
        <v>94</v>
      </c>
      <c r="E3830" s="13" t="s">
        <v>88</v>
      </c>
      <c r="F3830" s="112">
        <v>0.02</v>
      </c>
      <c r="G3830" s="112">
        <v>0.02</v>
      </c>
      <c r="H3830" s="112">
        <v>0.02</v>
      </c>
      <c r="I3830" s="112">
        <v>0.02</v>
      </c>
      <c r="J3830" s="112">
        <v>0.02</v>
      </c>
      <c r="K3830" s="112">
        <v>0.02</v>
      </c>
      <c r="L3830" s="112">
        <v>0.02</v>
      </c>
      <c r="M3830" s="112">
        <v>0.02</v>
      </c>
      <c r="N3830" s="112">
        <v>0.02</v>
      </c>
      <c r="O3830" s="112">
        <v>0.02</v>
      </c>
      <c r="P3830" s="112">
        <v>0.02</v>
      </c>
      <c r="Q3830" s="112">
        <v>0.02</v>
      </c>
      <c r="R3830" s="112">
        <v>0.02</v>
      </c>
      <c r="S3830" s="112">
        <v>0.02</v>
      </c>
      <c r="T3830" s="112">
        <v>0.02</v>
      </c>
      <c r="U3830" s="112">
        <v>0.02</v>
      </c>
      <c r="V3830" s="112">
        <v>0.02</v>
      </c>
      <c r="W3830" s="112">
        <v>0.02</v>
      </c>
      <c r="X3830" s="112">
        <v>0.02</v>
      </c>
      <c r="Y3830" s="112">
        <v>0.02</v>
      </c>
      <c r="Z3830" s="112">
        <v>0.02</v>
      </c>
      <c r="AA3830" s="112">
        <v>0.02</v>
      </c>
      <c r="AB3830" s="112">
        <v>0.02</v>
      </c>
      <c r="AC3830" s="112">
        <v>0.02</v>
      </c>
      <c r="AD3830" s="112">
        <v>0.02</v>
      </c>
      <c r="AE3830" s="112">
        <v>0.02</v>
      </c>
      <c r="AF3830" s="112">
        <v>0.02</v>
      </c>
      <c r="AG3830" s="112">
        <v>0.02</v>
      </c>
      <c r="AH3830" s="112">
        <v>0.02</v>
      </c>
      <c r="AI3830" s="112">
        <v>0.02</v>
      </c>
      <c r="AJ3830" s="112">
        <v>0.02</v>
      </c>
      <c r="AK3830" s="112">
        <v>0.02</v>
      </c>
    </row>
    <row r="3831" spans="1:37" s="13" customFormat="1" x14ac:dyDescent="0.3">
      <c r="A3831" s="13" t="str">
        <f t="shared" si="95"/>
        <v>SDGbaseTRAv2_UrbAS_ERTv3TINSXhhd-5</v>
      </c>
      <c r="B3831" s="62" t="s">
        <v>221</v>
      </c>
      <c r="C3831" s="63" t="s">
        <v>291</v>
      </c>
      <c r="D3831" s="64" t="s">
        <v>94</v>
      </c>
      <c r="E3831" s="13" t="s">
        <v>89</v>
      </c>
      <c r="F3831" s="112">
        <v>0.04</v>
      </c>
      <c r="G3831" s="112">
        <v>0.04</v>
      </c>
      <c r="H3831" s="112">
        <v>0.04</v>
      </c>
      <c r="I3831" s="112">
        <v>0.04</v>
      </c>
      <c r="J3831" s="112">
        <v>0.04</v>
      </c>
      <c r="K3831" s="112">
        <v>0.05</v>
      </c>
      <c r="L3831" s="112">
        <v>0.05</v>
      </c>
      <c r="M3831" s="112">
        <v>0.05</v>
      </c>
      <c r="N3831" s="112">
        <v>0.05</v>
      </c>
      <c r="O3831" s="112">
        <v>0.05</v>
      </c>
      <c r="P3831" s="112">
        <v>0.05</v>
      </c>
      <c r="Q3831" s="112">
        <v>0.05</v>
      </c>
      <c r="R3831" s="112">
        <v>0.05</v>
      </c>
      <c r="S3831" s="112">
        <v>0.05</v>
      </c>
      <c r="T3831" s="112">
        <v>0.05</v>
      </c>
      <c r="U3831" s="112">
        <v>0.04</v>
      </c>
      <c r="V3831" s="112">
        <v>0.04</v>
      </c>
      <c r="W3831" s="112">
        <v>0.04</v>
      </c>
      <c r="X3831" s="112">
        <v>0.04</v>
      </c>
      <c r="Y3831" s="112">
        <v>0.04</v>
      </c>
      <c r="Z3831" s="112">
        <v>0.04</v>
      </c>
      <c r="AA3831" s="112">
        <v>0.04</v>
      </c>
      <c r="AB3831" s="112">
        <v>0.04</v>
      </c>
      <c r="AC3831" s="112">
        <v>0.04</v>
      </c>
      <c r="AD3831" s="112">
        <v>0.04</v>
      </c>
      <c r="AE3831" s="112">
        <v>0.04</v>
      </c>
      <c r="AF3831" s="112">
        <v>0.04</v>
      </c>
      <c r="AG3831" s="112">
        <v>0.04</v>
      </c>
      <c r="AH3831" s="112">
        <v>0.04</v>
      </c>
      <c r="AI3831" s="112">
        <v>0.04</v>
      </c>
      <c r="AJ3831" s="112">
        <v>0.04</v>
      </c>
      <c r="AK3831" s="112">
        <v>0.04</v>
      </c>
    </row>
    <row r="3832" spans="1:37" s="13" customFormat="1" x14ac:dyDescent="0.3">
      <c r="A3832" s="13" t="str">
        <f t="shared" si="95"/>
        <v>SDGbaseTRAv2_UrbAS_ERTv3TINSXhhd-6</v>
      </c>
      <c r="B3832" s="62" t="s">
        <v>221</v>
      </c>
      <c r="C3832" s="63" t="s">
        <v>291</v>
      </c>
      <c r="D3832" s="64" t="s">
        <v>94</v>
      </c>
      <c r="E3832" s="13" t="s">
        <v>90</v>
      </c>
      <c r="F3832" s="112">
        <v>0.05</v>
      </c>
      <c r="G3832" s="112">
        <v>0.05</v>
      </c>
      <c r="H3832" s="112">
        <v>0.05</v>
      </c>
      <c r="I3832" s="112">
        <v>0.06</v>
      </c>
      <c r="J3832" s="112">
        <v>0.06</v>
      </c>
      <c r="K3832" s="112">
        <v>0.06</v>
      </c>
      <c r="L3832" s="112">
        <v>0.06</v>
      </c>
      <c r="M3832" s="112">
        <v>0.06</v>
      </c>
      <c r="N3832" s="112">
        <v>0.06</v>
      </c>
      <c r="O3832" s="112">
        <v>0.06</v>
      </c>
      <c r="P3832" s="112">
        <v>0.06</v>
      </c>
      <c r="Q3832" s="112">
        <v>7.0000000000000007E-2</v>
      </c>
      <c r="R3832" s="112">
        <v>0.06</v>
      </c>
      <c r="S3832" s="112">
        <v>0.06</v>
      </c>
      <c r="T3832" s="112">
        <v>0.06</v>
      </c>
      <c r="U3832" s="112">
        <v>0.06</v>
      </c>
      <c r="V3832" s="112">
        <v>0.06</v>
      </c>
      <c r="W3832" s="112">
        <v>0.06</v>
      </c>
      <c r="X3832" s="112">
        <v>0.06</v>
      </c>
      <c r="Y3832" s="112">
        <v>0.06</v>
      </c>
      <c r="Z3832" s="112">
        <v>0.06</v>
      </c>
      <c r="AA3832" s="112">
        <v>0.06</v>
      </c>
      <c r="AB3832" s="112">
        <v>0.06</v>
      </c>
      <c r="AC3832" s="112">
        <v>0.06</v>
      </c>
      <c r="AD3832" s="112">
        <v>0.06</v>
      </c>
      <c r="AE3832" s="112">
        <v>0.06</v>
      </c>
      <c r="AF3832" s="112">
        <v>0.06</v>
      </c>
      <c r="AG3832" s="112">
        <v>0.05</v>
      </c>
      <c r="AH3832" s="112">
        <v>0.05</v>
      </c>
      <c r="AI3832" s="112">
        <v>0.05</v>
      </c>
      <c r="AJ3832" s="112">
        <v>0.05</v>
      </c>
      <c r="AK3832" s="112">
        <v>0.06</v>
      </c>
    </row>
    <row r="3833" spans="1:37" s="13" customFormat="1" x14ac:dyDescent="0.3">
      <c r="A3833" s="13" t="str">
        <f t="shared" si="95"/>
        <v>SDGbaseTRAv2_UrbAS_ERTv3TINSXhhd-7</v>
      </c>
      <c r="B3833" s="62" t="s">
        <v>221</v>
      </c>
      <c r="C3833" s="63" t="s">
        <v>291</v>
      </c>
      <c r="D3833" s="64" t="s">
        <v>94</v>
      </c>
      <c r="E3833" s="13" t="s">
        <v>91</v>
      </c>
      <c r="F3833" s="112">
        <v>0.08</v>
      </c>
      <c r="G3833" s="112">
        <v>0.09</v>
      </c>
      <c r="H3833" s="112">
        <v>0.09</v>
      </c>
      <c r="I3833" s="112">
        <v>0.09</v>
      </c>
      <c r="J3833" s="112">
        <v>0.1</v>
      </c>
      <c r="K3833" s="112">
        <v>0.1</v>
      </c>
      <c r="L3833" s="112">
        <v>0.1</v>
      </c>
      <c r="M3833" s="112">
        <v>0.1</v>
      </c>
      <c r="N3833" s="112">
        <v>0.1</v>
      </c>
      <c r="O3833" s="112">
        <v>0.1</v>
      </c>
      <c r="P3833" s="112">
        <v>0.1</v>
      </c>
      <c r="Q3833" s="112">
        <v>0.11</v>
      </c>
      <c r="R3833" s="112">
        <v>0.1</v>
      </c>
      <c r="S3833" s="112">
        <v>0.1</v>
      </c>
      <c r="T3833" s="112">
        <v>0.1</v>
      </c>
      <c r="U3833" s="112">
        <v>0.1</v>
      </c>
      <c r="V3833" s="112">
        <v>0.09</v>
      </c>
      <c r="W3833" s="112">
        <v>0.09</v>
      </c>
      <c r="X3833" s="112">
        <v>0.09</v>
      </c>
      <c r="Y3833" s="112">
        <v>0.09</v>
      </c>
      <c r="Z3833" s="112">
        <v>0.09</v>
      </c>
      <c r="AA3833" s="112">
        <v>0.09</v>
      </c>
      <c r="AB3833" s="112">
        <v>0.09</v>
      </c>
      <c r="AC3833" s="112">
        <v>0.09</v>
      </c>
      <c r="AD3833" s="112">
        <v>0.09</v>
      </c>
      <c r="AE3833" s="112">
        <v>0.09</v>
      </c>
      <c r="AF3833" s="112">
        <v>0.09</v>
      </c>
      <c r="AG3833" s="112">
        <v>0.09</v>
      </c>
      <c r="AH3833" s="112">
        <v>0.09</v>
      </c>
      <c r="AI3833" s="112">
        <v>0.09</v>
      </c>
      <c r="AJ3833" s="112">
        <v>0.09</v>
      </c>
      <c r="AK3833" s="112">
        <v>0.09</v>
      </c>
    </row>
    <row r="3834" spans="1:37" s="13" customFormat="1" x14ac:dyDescent="0.3">
      <c r="A3834" s="13" t="str">
        <f t="shared" si="95"/>
        <v>SDGbaseTRAv2_UrbAS_ERTv3TINSXhhd-8</v>
      </c>
      <c r="B3834" s="62" t="s">
        <v>221</v>
      </c>
      <c r="C3834" s="63" t="s">
        <v>291</v>
      </c>
      <c r="D3834" s="64" t="s">
        <v>94</v>
      </c>
      <c r="E3834" s="13" t="s">
        <v>92</v>
      </c>
      <c r="F3834" s="112">
        <v>0.15</v>
      </c>
      <c r="G3834" s="112">
        <v>0.16</v>
      </c>
      <c r="H3834" s="112">
        <v>0.15</v>
      </c>
      <c r="I3834" s="112">
        <v>0.16</v>
      </c>
      <c r="J3834" s="112">
        <v>0.17</v>
      </c>
      <c r="K3834" s="112">
        <v>0.18</v>
      </c>
      <c r="L3834" s="112">
        <v>0.18</v>
      </c>
      <c r="M3834" s="112">
        <v>0.18</v>
      </c>
      <c r="N3834" s="112">
        <v>0.18</v>
      </c>
      <c r="O3834" s="112">
        <v>0.18</v>
      </c>
      <c r="P3834" s="112">
        <v>0.19</v>
      </c>
      <c r="Q3834" s="112">
        <v>0.19</v>
      </c>
      <c r="R3834" s="112">
        <v>0.18</v>
      </c>
      <c r="S3834" s="112">
        <v>0.18</v>
      </c>
      <c r="T3834" s="112">
        <v>0.18</v>
      </c>
      <c r="U3834" s="112">
        <v>0.17</v>
      </c>
      <c r="V3834" s="112">
        <v>0.17</v>
      </c>
      <c r="W3834" s="112">
        <v>0.17</v>
      </c>
      <c r="X3834" s="112">
        <v>0.16</v>
      </c>
      <c r="Y3834" s="112">
        <v>0.16</v>
      </c>
      <c r="Z3834" s="112">
        <v>0.16</v>
      </c>
      <c r="AA3834" s="112">
        <v>0.16</v>
      </c>
      <c r="AB3834" s="112">
        <v>0.17</v>
      </c>
      <c r="AC3834" s="112">
        <v>0.16</v>
      </c>
      <c r="AD3834" s="112">
        <v>0.16</v>
      </c>
      <c r="AE3834" s="112">
        <v>0.16</v>
      </c>
      <c r="AF3834" s="112">
        <v>0.16</v>
      </c>
      <c r="AG3834" s="112">
        <v>0.16</v>
      </c>
      <c r="AH3834" s="112">
        <v>0.16</v>
      </c>
      <c r="AI3834" s="112">
        <v>0.16</v>
      </c>
      <c r="AJ3834" s="112">
        <v>0.16</v>
      </c>
      <c r="AK3834" s="112">
        <v>0.16</v>
      </c>
    </row>
    <row r="3835" spans="1:37" s="13" customFormat="1" x14ac:dyDescent="0.3">
      <c r="A3835" s="13" t="str">
        <f t="shared" si="95"/>
        <v>SDGbaseTRAv2_UrbAS_ERTv3TINSXhhd-9</v>
      </c>
      <c r="B3835" s="62" t="s">
        <v>221</v>
      </c>
      <c r="C3835" s="63" t="s">
        <v>291</v>
      </c>
      <c r="D3835" s="64" t="s">
        <v>94</v>
      </c>
      <c r="E3835" s="13" t="s">
        <v>93</v>
      </c>
      <c r="F3835" s="112">
        <v>0.2</v>
      </c>
      <c r="G3835" s="112">
        <v>0.21</v>
      </c>
      <c r="H3835" s="112">
        <v>0.21</v>
      </c>
      <c r="I3835" s="112">
        <v>0.22</v>
      </c>
      <c r="J3835" s="112">
        <v>0.23</v>
      </c>
      <c r="K3835" s="112">
        <v>0.23</v>
      </c>
      <c r="L3835" s="112">
        <v>0.24</v>
      </c>
      <c r="M3835" s="112">
        <v>0.24</v>
      </c>
      <c r="N3835" s="112">
        <v>0.24</v>
      </c>
      <c r="O3835" s="112">
        <v>0.25</v>
      </c>
      <c r="P3835" s="112">
        <v>0.25</v>
      </c>
      <c r="Q3835" s="112">
        <v>0.26</v>
      </c>
      <c r="R3835" s="112">
        <v>0.24</v>
      </c>
      <c r="S3835" s="112">
        <v>0.24</v>
      </c>
      <c r="T3835" s="112">
        <v>0.23</v>
      </c>
      <c r="U3835" s="112">
        <v>0.23</v>
      </c>
      <c r="V3835" s="112">
        <v>0.23</v>
      </c>
      <c r="W3835" s="112">
        <v>0.22</v>
      </c>
      <c r="X3835" s="112">
        <v>0.22</v>
      </c>
      <c r="Y3835" s="112">
        <v>0.21</v>
      </c>
      <c r="Z3835" s="112">
        <v>0.21</v>
      </c>
      <c r="AA3835" s="112">
        <v>0.22</v>
      </c>
      <c r="AB3835" s="112">
        <v>0.22</v>
      </c>
      <c r="AC3835" s="112">
        <v>0.22</v>
      </c>
      <c r="AD3835" s="112">
        <v>0.22</v>
      </c>
      <c r="AE3835" s="112">
        <v>0.21</v>
      </c>
      <c r="AF3835" s="112">
        <v>0.21</v>
      </c>
      <c r="AG3835" s="112">
        <v>0.21</v>
      </c>
      <c r="AH3835" s="112">
        <v>0.21</v>
      </c>
      <c r="AI3835" s="112">
        <v>0.21</v>
      </c>
      <c r="AJ3835" s="112">
        <v>0.21</v>
      </c>
      <c r="AK3835" s="112">
        <v>0.22</v>
      </c>
    </row>
    <row r="3836" spans="1:37" s="13" customFormat="1" x14ac:dyDescent="0.3">
      <c r="A3836" s="13" t="str">
        <f t="shared" si="95"/>
        <v>SDGbaseTRAv2_UrbAS_ERTv3MPSXent-n</v>
      </c>
      <c r="B3836" s="62" t="s">
        <v>221</v>
      </c>
      <c r="C3836" s="63" t="s">
        <v>291</v>
      </c>
      <c r="D3836" s="64" t="s">
        <v>81</v>
      </c>
      <c r="E3836" s="13" t="s">
        <v>82</v>
      </c>
      <c r="F3836" s="112">
        <v>0.44</v>
      </c>
      <c r="G3836" s="112">
        <v>0.44</v>
      </c>
      <c r="H3836" s="112">
        <v>0.44</v>
      </c>
      <c r="I3836" s="112">
        <v>0.44</v>
      </c>
      <c r="J3836" s="112">
        <v>0.44</v>
      </c>
      <c r="K3836" s="112">
        <v>0.44</v>
      </c>
      <c r="L3836" s="112">
        <v>0.44</v>
      </c>
      <c r="M3836" s="112">
        <v>0.44</v>
      </c>
      <c r="N3836" s="112">
        <v>0.44</v>
      </c>
      <c r="O3836" s="112">
        <v>0.44</v>
      </c>
      <c r="P3836" s="112">
        <v>0.44</v>
      </c>
      <c r="Q3836" s="112">
        <v>0.44</v>
      </c>
      <c r="R3836" s="112">
        <v>0.44</v>
      </c>
      <c r="S3836" s="112">
        <v>0.44</v>
      </c>
      <c r="T3836" s="112">
        <v>0.44</v>
      </c>
      <c r="U3836" s="112">
        <v>0.44</v>
      </c>
      <c r="V3836" s="112">
        <v>0.44</v>
      </c>
      <c r="W3836" s="112">
        <v>0.44</v>
      </c>
      <c r="X3836" s="112">
        <v>0.44</v>
      </c>
      <c r="Y3836" s="112">
        <v>0.44</v>
      </c>
      <c r="Z3836" s="112">
        <v>0.44</v>
      </c>
      <c r="AA3836" s="112">
        <v>0.44</v>
      </c>
      <c r="AB3836" s="112">
        <v>0.44</v>
      </c>
      <c r="AC3836" s="112">
        <v>0.44</v>
      </c>
      <c r="AD3836" s="112">
        <v>0.44</v>
      </c>
      <c r="AE3836" s="112">
        <v>0.44</v>
      </c>
      <c r="AF3836" s="112">
        <v>0.44</v>
      </c>
      <c r="AG3836" s="112">
        <v>0.44</v>
      </c>
      <c r="AH3836" s="112">
        <v>0.44</v>
      </c>
      <c r="AI3836" s="112">
        <v>0.44</v>
      </c>
      <c r="AJ3836" s="112">
        <v>0.44</v>
      </c>
      <c r="AK3836" s="112">
        <v>0.44</v>
      </c>
    </row>
    <row r="3837" spans="1:37" s="13" customFormat="1" x14ac:dyDescent="0.3">
      <c r="A3837" s="13" t="str">
        <f t="shared" si="95"/>
        <v>SDGbaseTRAv2_UrbAS_ERTv3MPSXent-e</v>
      </c>
      <c r="B3837" s="62" t="s">
        <v>221</v>
      </c>
      <c r="C3837" s="63" t="s">
        <v>291</v>
      </c>
      <c r="D3837" s="64" t="s">
        <v>81</v>
      </c>
      <c r="E3837" s="13" t="s">
        <v>83</v>
      </c>
      <c r="F3837" s="112">
        <v>1</v>
      </c>
      <c r="G3837" s="112">
        <v>1</v>
      </c>
      <c r="H3837" s="112">
        <v>1</v>
      </c>
      <c r="I3837" s="112">
        <v>1</v>
      </c>
      <c r="J3837" s="112">
        <v>1</v>
      </c>
      <c r="K3837" s="112">
        <v>1</v>
      </c>
      <c r="L3837" s="112">
        <v>1</v>
      </c>
      <c r="M3837" s="112">
        <v>1</v>
      </c>
      <c r="N3837" s="112">
        <v>1</v>
      </c>
      <c r="O3837" s="112">
        <v>1</v>
      </c>
      <c r="P3837" s="112">
        <v>1</v>
      </c>
      <c r="Q3837" s="112">
        <v>1</v>
      </c>
      <c r="R3837" s="112">
        <v>1</v>
      </c>
      <c r="S3837" s="112">
        <v>1</v>
      </c>
      <c r="T3837" s="112">
        <v>1</v>
      </c>
      <c r="U3837" s="112">
        <v>1</v>
      </c>
      <c r="V3837" s="112">
        <v>1</v>
      </c>
      <c r="W3837" s="112">
        <v>1</v>
      </c>
      <c r="X3837" s="112">
        <v>1</v>
      </c>
      <c r="Y3837" s="112">
        <v>1</v>
      </c>
      <c r="Z3837" s="112">
        <v>1</v>
      </c>
      <c r="AA3837" s="112">
        <v>1</v>
      </c>
      <c r="AB3837" s="112">
        <v>1</v>
      </c>
      <c r="AC3837" s="112">
        <v>1</v>
      </c>
      <c r="AD3837" s="112">
        <v>1</v>
      </c>
      <c r="AE3837" s="112">
        <v>1</v>
      </c>
      <c r="AF3837" s="112">
        <v>1</v>
      </c>
      <c r="AG3837" s="112">
        <v>1</v>
      </c>
      <c r="AH3837" s="112">
        <v>1</v>
      </c>
      <c r="AI3837" s="112">
        <v>1</v>
      </c>
      <c r="AJ3837" s="112">
        <v>1</v>
      </c>
      <c r="AK3837" s="112">
        <v>1</v>
      </c>
    </row>
    <row r="3838" spans="1:37" s="13" customFormat="1" x14ac:dyDescent="0.3">
      <c r="A3838" s="13" t="str">
        <f t="shared" si="95"/>
        <v>SDGbaseTRAv2_UrbAS_ERTv3MPSXhhd-0</v>
      </c>
      <c r="B3838" s="62" t="s">
        <v>221</v>
      </c>
      <c r="C3838" s="63" t="s">
        <v>291</v>
      </c>
      <c r="D3838" s="64" t="s">
        <v>81</v>
      </c>
      <c r="E3838" s="13" t="s">
        <v>84</v>
      </c>
      <c r="F3838" s="112">
        <v>0</v>
      </c>
      <c r="G3838" s="112">
        <v>0</v>
      </c>
      <c r="H3838" s="112">
        <v>0</v>
      </c>
      <c r="I3838" s="112">
        <v>0</v>
      </c>
      <c r="J3838" s="112">
        <v>0</v>
      </c>
      <c r="K3838" s="112">
        <v>0</v>
      </c>
      <c r="L3838" s="112">
        <v>0</v>
      </c>
      <c r="M3838" s="112">
        <v>0</v>
      </c>
      <c r="N3838" s="112">
        <v>0</v>
      </c>
      <c r="O3838" s="112">
        <v>0</v>
      </c>
      <c r="P3838" s="112">
        <v>0</v>
      </c>
      <c r="Q3838" s="112">
        <v>0</v>
      </c>
      <c r="R3838" s="112">
        <v>0.01</v>
      </c>
      <c r="S3838" s="112">
        <v>0.01</v>
      </c>
      <c r="T3838" s="112">
        <v>0.01</v>
      </c>
      <c r="U3838" s="112">
        <v>0.01</v>
      </c>
      <c r="V3838" s="112">
        <v>0.01</v>
      </c>
      <c r="W3838" s="112">
        <v>0.01</v>
      </c>
      <c r="X3838" s="112">
        <v>0.01</v>
      </c>
      <c r="Y3838" s="112">
        <v>0.01</v>
      </c>
      <c r="Z3838" s="112">
        <v>0.01</v>
      </c>
      <c r="AA3838" s="112">
        <v>0.01</v>
      </c>
      <c r="AB3838" s="112">
        <v>0.01</v>
      </c>
      <c r="AC3838" s="112">
        <v>0.01</v>
      </c>
      <c r="AD3838" s="112">
        <v>0.01</v>
      </c>
      <c r="AE3838" s="112">
        <v>0.01</v>
      </c>
      <c r="AF3838" s="112">
        <v>0.01</v>
      </c>
      <c r="AG3838" s="112">
        <v>0.01</v>
      </c>
      <c r="AH3838" s="112">
        <v>0</v>
      </c>
      <c r="AI3838" s="112">
        <v>0</v>
      </c>
      <c r="AJ3838" s="112">
        <v>-0.01</v>
      </c>
      <c r="AK3838" s="112">
        <v>-0.01</v>
      </c>
    </row>
    <row r="3839" spans="1:37" s="13" customFormat="1" x14ac:dyDescent="0.3">
      <c r="A3839" s="13" t="str">
        <f t="shared" si="95"/>
        <v>SDGbaseTRAv2_UrbAS_ERTv3MPSXhhd-1</v>
      </c>
      <c r="B3839" s="62" t="s">
        <v>221</v>
      </c>
      <c r="C3839" s="63" t="s">
        <v>291</v>
      </c>
      <c r="D3839" s="64" t="s">
        <v>81</v>
      </c>
      <c r="E3839" s="13" t="s">
        <v>85</v>
      </c>
      <c r="F3839" s="112">
        <v>0</v>
      </c>
      <c r="G3839" s="112">
        <v>0</v>
      </c>
      <c r="H3839" s="112">
        <v>0</v>
      </c>
      <c r="I3839" s="112">
        <v>0</v>
      </c>
      <c r="J3839" s="112">
        <v>0</v>
      </c>
      <c r="K3839" s="112">
        <v>0</v>
      </c>
      <c r="L3839" s="112">
        <v>0</v>
      </c>
      <c r="M3839" s="112">
        <v>0</v>
      </c>
      <c r="N3839" s="112">
        <v>0</v>
      </c>
      <c r="O3839" s="112">
        <v>0</v>
      </c>
      <c r="P3839" s="112">
        <v>0</v>
      </c>
      <c r="Q3839" s="112">
        <v>0</v>
      </c>
      <c r="R3839" s="112">
        <v>0.01</v>
      </c>
      <c r="S3839" s="112">
        <v>0.01</v>
      </c>
      <c r="T3839" s="112">
        <v>0.01</v>
      </c>
      <c r="U3839" s="112">
        <v>0.01</v>
      </c>
      <c r="V3839" s="112">
        <v>0.01</v>
      </c>
      <c r="W3839" s="112">
        <v>0.01</v>
      </c>
      <c r="X3839" s="112">
        <v>0.01</v>
      </c>
      <c r="Y3839" s="112">
        <v>0.01</v>
      </c>
      <c r="Z3839" s="112">
        <v>0.01</v>
      </c>
      <c r="AA3839" s="112">
        <v>0.01</v>
      </c>
      <c r="AB3839" s="112">
        <v>0.01</v>
      </c>
      <c r="AC3839" s="112">
        <v>0.01</v>
      </c>
      <c r="AD3839" s="112">
        <v>0.01</v>
      </c>
      <c r="AE3839" s="112">
        <v>0.01</v>
      </c>
      <c r="AF3839" s="112">
        <v>0.01</v>
      </c>
      <c r="AG3839" s="112">
        <v>0.01</v>
      </c>
      <c r="AH3839" s="112">
        <v>0</v>
      </c>
      <c r="AI3839" s="112">
        <v>0</v>
      </c>
      <c r="AJ3839" s="112">
        <v>-0.01</v>
      </c>
      <c r="AK3839" s="112">
        <v>-0.01</v>
      </c>
    </row>
    <row r="3840" spans="1:37" s="13" customFormat="1" x14ac:dyDescent="0.3">
      <c r="A3840" s="13" t="str">
        <f t="shared" si="95"/>
        <v>SDGbaseTRAv2_UrbAS_ERTv3MPSXhhd-2</v>
      </c>
      <c r="B3840" s="62" t="s">
        <v>221</v>
      </c>
      <c r="C3840" s="63" t="s">
        <v>291</v>
      </c>
      <c r="D3840" s="64" t="s">
        <v>81</v>
      </c>
      <c r="E3840" s="13" t="s">
        <v>86</v>
      </c>
      <c r="F3840" s="112">
        <v>0</v>
      </c>
      <c r="G3840" s="112">
        <v>0</v>
      </c>
      <c r="H3840" s="112">
        <v>0</v>
      </c>
      <c r="I3840" s="112">
        <v>0</v>
      </c>
      <c r="J3840" s="112">
        <v>0</v>
      </c>
      <c r="K3840" s="112">
        <v>0</v>
      </c>
      <c r="L3840" s="112">
        <v>0</v>
      </c>
      <c r="M3840" s="112">
        <v>0</v>
      </c>
      <c r="N3840" s="112">
        <v>0</v>
      </c>
      <c r="O3840" s="112">
        <v>0</v>
      </c>
      <c r="P3840" s="112">
        <v>0</v>
      </c>
      <c r="Q3840" s="112">
        <v>0.01</v>
      </c>
      <c r="R3840" s="112">
        <v>0.01</v>
      </c>
      <c r="S3840" s="112">
        <v>0.01</v>
      </c>
      <c r="T3840" s="112">
        <v>0.01</v>
      </c>
      <c r="U3840" s="112">
        <v>0.01</v>
      </c>
      <c r="V3840" s="112">
        <v>0.01</v>
      </c>
      <c r="W3840" s="112">
        <v>0.01</v>
      </c>
      <c r="X3840" s="112">
        <v>0.01</v>
      </c>
      <c r="Y3840" s="112">
        <v>0.01</v>
      </c>
      <c r="Z3840" s="112">
        <v>0.01</v>
      </c>
      <c r="AA3840" s="112">
        <v>0.01</v>
      </c>
      <c r="AB3840" s="112">
        <v>0.01</v>
      </c>
      <c r="AC3840" s="112">
        <v>0.01</v>
      </c>
      <c r="AD3840" s="112">
        <v>0.01</v>
      </c>
      <c r="AE3840" s="112">
        <v>0.01</v>
      </c>
      <c r="AF3840" s="112">
        <v>0.01</v>
      </c>
      <c r="AG3840" s="112">
        <v>0.01</v>
      </c>
      <c r="AH3840" s="112">
        <v>0</v>
      </c>
      <c r="AI3840" s="112">
        <v>0</v>
      </c>
      <c r="AJ3840" s="112">
        <v>-0.01</v>
      </c>
      <c r="AK3840" s="112">
        <v>-0.01</v>
      </c>
    </row>
    <row r="3841" spans="1:37" s="13" customFormat="1" x14ac:dyDescent="0.3">
      <c r="A3841" s="13" t="str">
        <f t="shared" si="95"/>
        <v>SDGbaseTRAv2_UrbAS_ERTv3MPSXhhd-3</v>
      </c>
      <c r="B3841" s="62" t="s">
        <v>221</v>
      </c>
      <c r="C3841" s="63" t="s">
        <v>291</v>
      </c>
      <c r="D3841" s="64" t="s">
        <v>81</v>
      </c>
      <c r="E3841" s="13" t="s">
        <v>87</v>
      </c>
      <c r="F3841" s="112">
        <v>0</v>
      </c>
      <c r="G3841" s="112">
        <v>0</v>
      </c>
      <c r="H3841" s="112">
        <v>0</v>
      </c>
      <c r="I3841" s="112">
        <v>0</v>
      </c>
      <c r="J3841" s="112">
        <v>0</v>
      </c>
      <c r="K3841" s="112">
        <v>0</v>
      </c>
      <c r="L3841" s="112">
        <v>0</v>
      </c>
      <c r="M3841" s="112">
        <v>0</v>
      </c>
      <c r="N3841" s="112">
        <v>0.01</v>
      </c>
      <c r="O3841" s="112">
        <v>0.01</v>
      </c>
      <c r="P3841" s="112">
        <v>0.01</v>
      </c>
      <c r="Q3841" s="112">
        <v>0.01</v>
      </c>
      <c r="R3841" s="112">
        <v>0.01</v>
      </c>
      <c r="S3841" s="112">
        <v>0.01</v>
      </c>
      <c r="T3841" s="112">
        <v>0.01</v>
      </c>
      <c r="U3841" s="112">
        <v>0.01</v>
      </c>
      <c r="V3841" s="112">
        <v>0.01</v>
      </c>
      <c r="W3841" s="112">
        <v>0.01</v>
      </c>
      <c r="X3841" s="112">
        <v>0.01</v>
      </c>
      <c r="Y3841" s="112">
        <v>0.01</v>
      </c>
      <c r="Z3841" s="112">
        <v>0.01</v>
      </c>
      <c r="AA3841" s="112">
        <v>0.01</v>
      </c>
      <c r="AB3841" s="112">
        <v>0.01</v>
      </c>
      <c r="AC3841" s="112">
        <v>0.01</v>
      </c>
      <c r="AD3841" s="112">
        <v>0.01</v>
      </c>
      <c r="AE3841" s="112">
        <v>0.01</v>
      </c>
      <c r="AF3841" s="112">
        <v>0.01</v>
      </c>
      <c r="AG3841" s="112">
        <v>0.01</v>
      </c>
      <c r="AH3841" s="112">
        <v>0</v>
      </c>
      <c r="AI3841" s="112">
        <v>0</v>
      </c>
      <c r="AJ3841" s="112">
        <v>-0.01</v>
      </c>
      <c r="AK3841" s="112">
        <v>-0.01</v>
      </c>
    </row>
    <row r="3842" spans="1:37" s="13" customFormat="1" x14ac:dyDescent="0.3">
      <c r="A3842" s="13" t="str">
        <f t="shared" si="95"/>
        <v>SDGbaseTRAv2_UrbAS_ERTv3MPSXhhd-4</v>
      </c>
      <c r="B3842" s="62" t="s">
        <v>221</v>
      </c>
      <c r="C3842" s="63" t="s">
        <v>291</v>
      </c>
      <c r="D3842" s="64" t="s">
        <v>81</v>
      </c>
      <c r="E3842" s="13" t="s">
        <v>88</v>
      </c>
      <c r="F3842" s="112">
        <v>0</v>
      </c>
      <c r="G3842" s="112">
        <v>0</v>
      </c>
      <c r="H3842" s="112">
        <v>0</v>
      </c>
      <c r="I3842" s="112">
        <v>0</v>
      </c>
      <c r="J3842" s="112">
        <v>0</v>
      </c>
      <c r="K3842" s="112">
        <v>0</v>
      </c>
      <c r="L3842" s="112">
        <v>0</v>
      </c>
      <c r="M3842" s="112">
        <v>0.01</v>
      </c>
      <c r="N3842" s="112">
        <v>0.01</v>
      </c>
      <c r="O3842" s="112">
        <v>0.01</v>
      </c>
      <c r="P3842" s="112">
        <v>0.01</v>
      </c>
      <c r="Q3842" s="112">
        <v>0.01</v>
      </c>
      <c r="R3842" s="112">
        <v>0.01</v>
      </c>
      <c r="S3842" s="112">
        <v>0.01</v>
      </c>
      <c r="T3842" s="112">
        <v>0.01</v>
      </c>
      <c r="U3842" s="112">
        <v>0.01</v>
      </c>
      <c r="V3842" s="112">
        <v>0.01</v>
      </c>
      <c r="W3842" s="112">
        <v>0.01</v>
      </c>
      <c r="X3842" s="112">
        <v>0.01</v>
      </c>
      <c r="Y3842" s="112">
        <v>0.01</v>
      </c>
      <c r="Z3842" s="112">
        <v>0.01</v>
      </c>
      <c r="AA3842" s="112">
        <v>0.01</v>
      </c>
      <c r="AB3842" s="112">
        <v>0.01</v>
      </c>
      <c r="AC3842" s="112">
        <v>0.01</v>
      </c>
      <c r="AD3842" s="112">
        <v>0.01</v>
      </c>
      <c r="AE3842" s="112">
        <v>0.01</v>
      </c>
      <c r="AF3842" s="112">
        <v>0.01</v>
      </c>
      <c r="AG3842" s="112">
        <v>0.01</v>
      </c>
      <c r="AH3842" s="112">
        <v>0</v>
      </c>
      <c r="AI3842" s="112">
        <v>0</v>
      </c>
      <c r="AJ3842" s="112">
        <v>-0.01</v>
      </c>
      <c r="AK3842" s="112">
        <v>-0.01</v>
      </c>
    </row>
    <row r="3843" spans="1:37" s="13" customFormat="1" x14ac:dyDescent="0.3">
      <c r="A3843" s="13" t="str">
        <f t="shared" si="95"/>
        <v>SDGbaseTRAv2_UrbAS_ERTv3MPSXhhd-5</v>
      </c>
      <c r="B3843" s="62" t="s">
        <v>221</v>
      </c>
      <c r="C3843" s="63" t="s">
        <v>291</v>
      </c>
      <c r="D3843" s="64" t="s">
        <v>81</v>
      </c>
      <c r="E3843" s="13" t="s">
        <v>89</v>
      </c>
      <c r="F3843" s="112">
        <v>0</v>
      </c>
      <c r="G3843" s="112">
        <v>0</v>
      </c>
      <c r="H3843" s="112">
        <v>0</v>
      </c>
      <c r="I3843" s="112">
        <v>0</v>
      </c>
      <c r="J3843" s="112">
        <v>0</v>
      </c>
      <c r="K3843" s="112">
        <v>0</v>
      </c>
      <c r="L3843" s="112">
        <v>0</v>
      </c>
      <c r="M3843" s="112">
        <v>0.01</v>
      </c>
      <c r="N3843" s="112">
        <v>0.01</v>
      </c>
      <c r="O3843" s="112">
        <v>0.01</v>
      </c>
      <c r="P3843" s="112">
        <v>0.01</v>
      </c>
      <c r="Q3843" s="112">
        <v>0.01</v>
      </c>
      <c r="R3843" s="112">
        <v>0.01</v>
      </c>
      <c r="S3843" s="112">
        <v>0.01</v>
      </c>
      <c r="T3843" s="112">
        <v>0.01</v>
      </c>
      <c r="U3843" s="112">
        <v>0.01</v>
      </c>
      <c r="V3843" s="112">
        <v>0.01</v>
      </c>
      <c r="W3843" s="112">
        <v>0.01</v>
      </c>
      <c r="X3843" s="112">
        <v>0.01</v>
      </c>
      <c r="Y3843" s="112">
        <v>0.01</v>
      </c>
      <c r="Z3843" s="112">
        <v>0.01</v>
      </c>
      <c r="AA3843" s="112">
        <v>0.01</v>
      </c>
      <c r="AB3843" s="112">
        <v>0.01</v>
      </c>
      <c r="AC3843" s="112">
        <v>0.01</v>
      </c>
      <c r="AD3843" s="112">
        <v>0.01</v>
      </c>
      <c r="AE3843" s="112">
        <v>0.01</v>
      </c>
      <c r="AF3843" s="112">
        <v>0.01</v>
      </c>
      <c r="AG3843" s="112">
        <v>0.01</v>
      </c>
      <c r="AH3843" s="112">
        <v>0</v>
      </c>
      <c r="AI3843" s="112">
        <v>0</v>
      </c>
      <c r="AJ3843" s="112">
        <v>-0.01</v>
      </c>
      <c r="AK3843" s="112">
        <v>-0.01</v>
      </c>
    </row>
    <row r="3844" spans="1:37" s="13" customFormat="1" x14ac:dyDescent="0.3">
      <c r="A3844" s="13" t="str">
        <f t="shared" si="95"/>
        <v>SDGbaseTRAv2_UrbAS_ERTv3MPSXhhd-6</v>
      </c>
      <c r="B3844" s="62" t="s">
        <v>221</v>
      </c>
      <c r="C3844" s="63" t="s">
        <v>291</v>
      </c>
      <c r="D3844" s="64" t="s">
        <v>81</v>
      </c>
      <c r="E3844" s="13" t="s">
        <v>90</v>
      </c>
      <c r="F3844" s="112">
        <v>0</v>
      </c>
      <c r="G3844" s="112">
        <v>0</v>
      </c>
      <c r="H3844" s="112">
        <v>0</v>
      </c>
      <c r="I3844" s="112">
        <v>0</v>
      </c>
      <c r="J3844" s="112">
        <v>0</v>
      </c>
      <c r="K3844" s="112">
        <v>0</v>
      </c>
      <c r="L3844" s="112">
        <v>0</v>
      </c>
      <c r="M3844" s="112">
        <v>0.01</v>
      </c>
      <c r="N3844" s="112">
        <v>0.01</v>
      </c>
      <c r="O3844" s="112">
        <v>0.01</v>
      </c>
      <c r="P3844" s="112">
        <v>0.01</v>
      </c>
      <c r="Q3844" s="112">
        <v>0.01</v>
      </c>
      <c r="R3844" s="112">
        <v>0.01</v>
      </c>
      <c r="S3844" s="112">
        <v>0.01</v>
      </c>
      <c r="T3844" s="112">
        <v>0.01</v>
      </c>
      <c r="U3844" s="112">
        <v>0.01</v>
      </c>
      <c r="V3844" s="112">
        <v>0.01</v>
      </c>
      <c r="W3844" s="112">
        <v>0.01</v>
      </c>
      <c r="X3844" s="112">
        <v>0.01</v>
      </c>
      <c r="Y3844" s="112">
        <v>0.01</v>
      </c>
      <c r="Z3844" s="112">
        <v>0.01</v>
      </c>
      <c r="AA3844" s="112">
        <v>0.01</v>
      </c>
      <c r="AB3844" s="112">
        <v>0.01</v>
      </c>
      <c r="AC3844" s="112">
        <v>0.01</v>
      </c>
      <c r="AD3844" s="112">
        <v>0.01</v>
      </c>
      <c r="AE3844" s="112">
        <v>0.01</v>
      </c>
      <c r="AF3844" s="112">
        <v>0.01</v>
      </c>
      <c r="AG3844" s="112">
        <v>0.01</v>
      </c>
      <c r="AH3844" s="112">
        <v>0</v>
      </c>
      <c r="AI3844" s="112">
        <v>0</v>
      </c>
      <c r="AJ3844" s="112">
        <v>-0.01</v>
      </c>
      <c r="AK3844" s="112">
        <v>-0.01</v>
      </c>
    </row>
    <row r="3845" spans="1:37" s="13" customFormat="1" x14ac:dyDescent="0.3">
      <c r="A3845" s="13" t="str">
        <f t="shared" si="95"/>
        <v>SDGbaseTRAv2_UrbAS_ERTv3MPSXhhd-7</v>
      </c>
      <c r="B3845" s="62" t="s">
        <v>221</v>
      </c>
      <c r="C3845" s="63" t="s">
        <v>291</v>
      </c>
      <c r="D3845" s="64" t="s">
        <v>81</v>
      </c>
      <c r="E3845" s="13" t="s">
        <v>91</v>
      </c>
      <c r="F3845" s="112">
        <v>0</v>
      </c>
      <c r="G3845" s="112">
        <v>0</v>
      </c>
      <c r="H3845" s="112">
        <v>0.01</v>
      </c>
      <c r="I3845" s="112">
        <v>0.01</v>
      </c>
      <c r="J3845" s="112">
        <v>0.01</v>
      </c>
      <c r="K3845" s="112">
        <v>0.01</v>
      </c>
      <c r="L3845" s="112">
        <v>0.01</v>
      </c>
      <c r="M3845" s="112">
        <v>0.01</v>
      </c>
      <c r="N3845" s="112">
        <v>0.01</v>
      </c>
      <c r="O3845" s="112">
        <v>0.01</v>
      </c>
      <c r="P3845" s="112">
        <v>0.01</v>
      </c>
      <c r="Q3845" s="112">
        <v>0.01</v>
      </c>
      <c r="R3845" s="112">
        <v>0.01</v>
      </c>
      <c r="S3845" s="112">
        <v>0.01</v>
      </c>
      <c r="T3845" s="112">
        <v>0.01</v>
      </c>
      <c r="U3845" s="112">
        <v>0.01</v>
      </c>
      <c r="V3845" s="112">
        <v>0.01</v>
      </c>
      <c r="W3845" s="112">
        <v>0.01</v>
      </c>
      <c r="X3845" s="112">
        <v>0.01</v>
      </c>
      <c r="Y3845" s="112">
        <v>0.01</v>
      </c>
      <c r="Z3845" s="112">
        <v>0.01</v>
      </c>
      <c r="AA3845" s="112">
        <v>0.01</v>
      </c>
      <c r="AB3845" s="112">
        <v>0.01</v>
      </c>
      <c r="AC3845" s="112">
        <v>0.01</v>
      </c>
      <c r="AD3845" s="112">
        <v>0.01</v>
      </c>
      <c r="AE3845" s="112">
        <v>0.01</v>
      </c>
      <c r="AF3845" s="112">
        <v>0.01</v>
      </c>
      <c r="AG3845" s="112">
        <v>0.01</v>
      </c>
      <c r="AH3845" s="112">
        <v>0</v>
      </c>
      <c r="AI3845" s="112">
        <v>0</v>
      </c>
      <c r="AJ3845" s="112">
        <v>-0.01</v>
      </c>
      <c r="AK3845" s="112">
        <v>-0.01</v>
      </c>
    </row>
    <row r="3846" spans="1:37" s="13" customFormat="1" x14ac:dyDescent="0.3">
      <c r="A3846" s="13" t="str">
        <f t="shared" si="95"/>
        <v>SDGbaseTRAv2_UrbAS_ERTv3MPSXhhd-8</v>
      </c>
      <c r="B3846" s="62" t="s">
        <v>221</v>
      </c>
      <c r="C3846" s="63" t="s">
        <v>291</v>
      </c>
      <c r="D3846" s="64" t="s">
        <v>81</v>
      </c>
      <c r="E3846" s="13" t="s">
        <v>92</v>
      </c>
      <c r="F3846" s="112">
        <v>0.01</v>
      </c>
      <c r="G3846" s="112">
        <v>0.01</v>
      </c>
      <c r="H3846" s="112">
        <v>0.01</v>
      </c>
      <c r="I3846" s="112">
        <v>0.01</v>
      </c>
      <c r="J3846" s="112">
        <v>0.01</v>
      </c>
      <c r="K3846" s="112">
        <v>0.01</v>
      </c>
      <c r="L3846" s="112">
        <v>0.01</v>
      </c>
      <c r="M3846" s="112">
        <v>0.01</v>
      </c>
      <c r="N3846" s="112">
        <v>0.01</v>
      </c>
      <c r="O3846" s="112">
        <v>0.01</v>
      </c>
      <c r="P3846" s="112">
        <v>0.01</v>
      </c>
      <c r="Q3846" s="112">
        <v>0.01</v>
      </c>
      <c r="R3846" s="112">
        <v>0.01</v>
      </c>
      <c r="S3846" s="112">
        <v>0.01</v>
      </c>
      <c r="T3846" s="112">
        <v>0.01</v>
      </c>
      <c r="U3846" s="112">
        <v>0.01</v>
      </c>
      <c r="V3846" s="112">
        <v>0.01</v>
      </c>
      <c r="W3846" s="112">
        <v>0.01</v>
      </c>
      <c r="X3846" s="112">
        <v>0.01</v>
      </c>
      <c r="Y3846" s="112">
        <v>0.01</v>
      </c>
      <c r="Z3846" s="112">
        <v>0.01</v>
      </c>
      <c r="AA3846" s="112">
        <v>0.01</v>
      </c>
      <c r="AB3846" s="112">
        <v>0.01</v>
      </c>
      <c r="AC3846" s="112">
        <v>0.01</v>
      </c>
      <c r="AD3846" s="112">
        <v>0.01</v>
      </c>
      <c r="AE3846" s="112">
        <v>0.01</v>
      </c>
      <c r="AF3846" s="112">
        <v>0.01</v>
      </c>
      <c r="AG3846" s="112">
        <v>0.01</v>
      </c>
      <c r="AH3846" s="112">
        <v>0.01</v>
      </c>
      <c r="AI3846" s="112">
        <v>0</v>
      </c>
      <c r="AJ3846" s="112">
        <v>0</v>
      </c>
      <c r="AK3846" s="112">
        <v>-0.01</v>
      </c>
    </row>
    <row r="3847" spans="1:37" s="13" customFormat="1" x14ac:dyDescent="0.3">
      <c r="A3847" s="13" t="str">
        <f t="shared" si="95"/>
        <v>SDGbaseTRAv2_UrbAS_ERTv3MPSXhhd-9</v>
      </c>
      <c r="B3847" s="62" t="s">
        <v>221</v>
      </c>
      <c r="C3847" s="63" t="s">
        <v>291</v>
      </c>
      <c r="D3847" s="64" t="s">
        <v>81</v>
      </c>
      <c r="E3847" s="13" t="s">
        <v>93</v>
      </c>
      <c r="F3847" s="112">
        <v>0.04</v>
      </c>
      <c r="G3847" s="112">
        <v>0.04</v>
      </c>
      <c r="H3847" s="112">
        <v>0.04</v>
      </c>
      <c r="I3847" s="112">
        <v>0.04</v>
      </c>
      <c r="J3847" s="112">
        <v>0.04</v>
      </c>
      <c r="K3847" s="112">
        <v>0.04</v>
      </c>
      <c r="L3847" s="112">
        <v>0.04</v>
      </c>
      <c r="M3847" s="112">
        <v>0.05</v>
      </c>
      <c r="N3847" s="112">
        <v>0.05</v>
      </c>
      <c r="O3847" s="112">
        <v>0.05</v>
      </c>
      <c r="P3847" s="112">
        <v>0.05</v>
      </c>
      <c r="Q3847" s="112">
        <v>0.05</v>
      </c>
      <c r="R3847" s="112">
        <v>0.05</v>
      </c>
      <c r="S3847" s="112">
        <v>0.05</v>
      </c>
      <c r="T3847" s="112">
        <v>0.05</v>
      </c>
      <c r="U3847" s="112">
        <v>0.05</v>
      </c>
      <c r="V3847" s="112">
        <v>0.05</v>
      </c>
      <c r="W3847" s="112">
        <v>0.05</v>
      </c>
      <c r="X3847" s="112">
        <v>0.05</v>
      </c>
      <c r="Y3847" s="112">
        <v>0.05</v>
      </c>
      <c r="Z3847" s="112">
        <v>0.05</v>
      </c>
      <c r="AA3847" s="112">
        <v>0.05</v>
      </c>
      <c r="AB3847" s="112">
        <v>0.05</v>
      </c>
      <c r="AC3847" s="112">
        <v>0.05</v>
      </c>
      <c r="AD3847" s="112">
        <v>0.05</v>
      </c>
      <c r="AE3847" s="112">
        <v>0.05</v>
      </c>
      <c r="AF3847" s="112">
        <v>0.05</v>
      </c>
      <c r="AG3847" s="112">
        <v>0.05</v>
      </c>
      <c r="AH3847" s="112">
        <v>0.04</v>
      </c>
      <c r="AI3847" s="112">
        <v>0.04</v>
      </c>
      <c r="AJ3847" s="112">
        <v>0.03</v>
      </c>
      <c r="AK3847" s="112">
        <v>0.03</v>
      </c>
    </row>
    <row r="3848" spans="1:37" s="13" customFormat="1" x14ac:dyDescent="0.3">
      <c r="A3848" s="13" t="str">
        <f t="shared" si="95"/>
        <v>SDGbaseTRAv2_UrbAS_ERTv3C_SavingsINSent-n</v>
      </c>
      <c r="B3848" s="62" t="s">
        <v>221</v>
      </c>
      <c r="C3848" s="63" t="s">
        <v>291</v>
      </c>
      <c r="D3848" s="64" t="s">
        <v>96</v>
      </c>
      <c r="E3848" s="13" t="s">
        <v>82</v>
      </c>
      <c r="F3848" s="112">
        <v>634.29</v>
      </c>
      <c r="G3848" s="112">
        <v>578.59</v>
      </c>
      <c r="H3848" s="112">
        <v>603.29</v>
      </c>
      <c r="I3848" s="112">
        <v>608.87</v>
      </c>
      <c r="J3848" s="112">
        <v>612.67999999999995</v>
      </c>
      <c r="K3848" s="112">
        <v>622.87</v>
      </c>
      <c r="L3848" s="112">
        <v>635.09</v>
      </c>
      <c r="M3848" s="112">
        <v>647.48</v>
      </c>
      <c r="N3848" s="112">
        <v>661.99</v>
      </c>
      <c r="O3848" s="112">
        <v>680.57</v>
      </c>
      <c r="P3848" s="112">
        <v>697.89</v>
      </c>
      <c r="Q3848" s="112">
        <v>713.71</v>
      </c>
      <c r="R3848" s="112">
        <v>743.14</v>
      </c>
      <c r="S3848" s="112">
        <v>767.14</v>
      </c>
      <c r="T3848" s="112">
        <v>792.89</v>
      </c>
      <c r="U3848" s="112">
        <v>823.72</v>
      </c>
      <c r="V3848" s="112">
        <v>853.22</v>
      </c>
      <c r="W3848" s="112">
        <v>883.37</v>
      </c>
      <c r="X3848" s="112">
        <v>914.38</v>
      </c>
      <c r="Y3848" s="112">
        <v>955.92</v>
      </c>
      <c r="Z3848" s="112">
        <v>1008.91</v>
      </c>
      <c r="AA3848" s="112">
        <v>1040.1099999999999</v>
      </c>
      <c r="AB3848" s="112">
        <v>1056.72</v>
      </c>
      <c r="AC3848" s="112">
        <v>1079.52</v>
      </c>
      <c r="AD3848" s="112">
        <v>1109.98</v>
      </c>
      <c r="AE3848" s="112">
        <v>1141.6099999999999</v>
      </c>
      <c r="AF3848" s="112">
        <v>1174.94</v>
      </c>
      <c r="AG3848" s="112">
        <v>1164.03</v>
      </c>
      <c r="AH3848" s="112">
        <v>1179.32</v>
      </c>
      <c r="AI3848" s="112">
        <v>1187.8900000000001</v>
      </c>
      <c r="AJ3848" s="112">
        <v>1186.8699999999999</v>
      </c>
      <c r="AK3848" s="112">
        <v>1179.58</v>
      </c>
    </row>
    <row r="3849" spans="1:37" s="13" customFormat="1" x14ac:dyDescent="0.3">
      <c r="A3849" s="13" t="str">
        <f t="shared" si="95"/>
        <v>SDGbaseTRAv2_UrbAS_ERTv3C_SavingsINSent-e</v>
      </c>
      <c r="B3849" s="62" t="s">
        <v>221</v>
      </c>
      <c r="C3849" s="63" t="s">
        <v>291</v>
      </c>
      <c r="D3849" s="64" t="s">
        <v>96</v>
      </c>
      <c r="E3849" s="13" t="s">
        <v>83</v>
      </c>
      <c r="F3849" s="112">
        <v>60.1</v>
      </c>
      <c r="G3849" s="112">
        <v>65.95</v>
      </c>
      <c r="H3849" s="112">
        <v>54.6</v>
      </c>
      <c r="I3849" s="112">
        <v>55.53</v>
      </c>
      <c r="J3849" s="112">
        <v>58.1</v>
      </c>
      <c r="K3849" s="112">
        <v>61.76</v>
      </c>
      <c r="L3849" s="112">
        <v>65.52</v>
      </c>
      <c r="M3849" s="112">
        <v>65.180000000000007</v>
      </c>
      <c r="N3849" s="112">
        <v>63.58</v>
      </c>
      <c r="O3849" s="112">
        <v>62.83</v>
      </c>
      <c r="P3849" s="112">
        <v>65.069999999999993</v>
      </c>
      <c r="Q3849" s="112">
        <v>69.33</v>
      </c>
      <c r="R3849" s="112">
        <v>76.69</v>
      </c>
      <c r="S3849" s="112">
        <v>81.099999999999994</v>
      </c>
      <c r="T3849" s="112">
        <v>85.92</v>
      </c>
      <c r="U3849" s="112">
        <v>90.64</v>
      </c>
      <c r="V3849" s="112">
        <v>91.4</v>
      </c>
      <c r="W3849" s="112">
        <v>95.66</v>
      </c>
      <c r="X3849" s="112">
        <v>105.14</v>
      </c>
      <c r="Y3849" s="112">
        <v>112.65</v>
      </c>
      <c r="Z3849" s="112">
        <v>117.01</v>
      </c>
      <c r="AA3849" s="112">
        <v>117.84</v>
      </c>
      <c r="AB3849" s="112">
        <v>119.74</v>
      </c>
      <c r="AC3849" s="112">
        <v>129.76</v>
      </c>
      <c r="AD3849" s="112">
        <v>139.52000000000001</v>
      </c>
      <c r="AE3849" s="112">
        <v>147.43</v>
      </c>
      <c r="AF3849" s="112">
        <v>154.71</v>
      </c>
      <c r="AG3849" s="112">
        <v>190.04</v>
      </c>
      <c r="AH3849" s="112">
        <v>237.02</v>
      </c>
      <c r="AI3849" s="112">
        <v>279.75</v>
      </c>
      <c r="AJ3849" s="112">
        <v>320.94</v>
      </c>
      <c r="AK3849" s="112">
        <v>358.75</v>
      </c>
    </row>
    <row r="3850" spans="1:37" s="13" customFormat="1" x14ac:dyDescent="0.3">
      <c r="A3850" s="13" t="str">
        <f t="shared" si="95"/>
        <v>SDGbaseTRAv2_UrbAS_ERTv3C_SavingsINShhd-0</v>
      </c>
      <c r="B3850" s="62" t="s">
        <v>221</v>
      </c>
      <c r="C3850" s="63" t="s">
        <v>291</v>
      </c>
      <c r="D3850" s="64" t="s">
        <v>96</v>
      </c>
      <c r="E3850" s="13" t="s">
        <v>84</v>
      </c>
      <c r="F3850" s="112">
        <v>0.06</v>
      </c>
      <c r="G3850" s="112">
        <v>0</v>
      </c>
      <c r="H3850" s="112">
        <v>0.11</v>
      </c>
      <c r="I3850" s="112">
        <v>0.18</v>
      </c>
      <c r="J3850" s="112">
        <v>0.17</v>
      </c>
      <c r="K3850" s="112">
        <v>0.16</v>
      </c>
      <c r="L3850" s="112">
        <v>0.19</v>
      </c>
      <c r="M3850" s="112">
        <v>0.28999999999999998</v>
      </c>
      <c r="N3850" s="112">
        <v>0.41</v>
      </c>
      <c r="O3850" s="112">
        <v>0.37</v>
      </c>
      <c r="P3850" s="112">
        <v>0.43</v>
      </c>
      <c r="Q3850" s="112">
        <v>0.49</v>
      </c>
      <c r="R3850" s="112">
        <v>0.53</v>
      </c>
      <c r="S3850" s="112">
        <v>0.61</v>
      </c>
      <c r="T3850" s="112">
        <v>0.7</v>
      </c>
      <c r="U3850" s="112">
        <v>0.81</v>
      </c>
      <c r="V3850" s="112">
        <v>1.01</v>
      </c>
      <c r="W3850" s="112">
        <v>1.1499999999999999</v>
      </c>
      <c r="X3850" s="112">
        <v>1.2</v>
      </c>
      <c r="Y3850" s="112">
        <v>1.23</v>
      </c>
      <c r="Z3850" s="112">
        <v>1.22</v>
      </c>
      <c r="AA3850" s="112">
        <v>1.22</v>
      </c>
      <c r="AB3850" s="112">
        <v>1.2</v>
      </c>
      <c r="AC3850" s="112">
        <v>1.18</v>
      </c>
      <c r="AD3850" s="112">
        <v>1.21</v>
      </c>
      <c r="AE3850" s="112">
        <v>1.27</v>
      </c>
      <c r="AF3850" s="112">
        <v>1.36</v>
      </c>
      <c r="AG3850" s="112">
        <v>0.98</v>
      </c>
      <c r="AH3850" s="112">
        <v>0.2</v>
      </c>
      <c r="AI3850" s="112">
        <v>-0.78</v>
      </c>
      <c r="AJ3850" s="112">
        <v>-1.72</v>
      </c>
      <c r="AK3850" s="112">
        <v>-2.58</v>
      </c>
    </row>
    <row r="3851" spans="1:37" s="13" customFormat="1" x14ac:dyDescent="0.3">
      <c r="A3851" s="13" t="str">
        <f t="shared" si="95"/>
        <v>SDGbaseTRAv2_UrbAS_ERTv3C_SavingsINShhd-1</v>
      </c>
      <c r="B3851" s="62" t="s">
        <v>221</v>
      </c>
      <c r="C3851" s="63" t="s">
        <v>291</v>
      </c>
      <c r="D3851" s="64" t="s">
        <v>96</v>
      </c>
      <c r="E3851" s="13" t="s">
        <v>85</v>
      </c>
      <c r="F3851" s="112">
        <v>0.09</v>
      </c>
      <c r="G3851" s="112">
        <v>0.01</v>
      </c>
      <c r="H3851" s="112">
        <v>0.17</v>
      </c>
      <c r="I3851" s="112">
        <v>0.26</v>
      </c>
      <c r="J3851" s="112">
        <v>0.24</v>
      </c>
      <c r="K3851" s="112">
        <v>0.24</v>
      </c>
      <c r="L3851" s="112">
        <v>0.27</v>
      </c>
      <c r="M3851" s="112">
        <v>0.41</v>
      </c>
      <c r="N3851" s="112">
        <v>0.57999999999999996</v>
      </c>
      <c r="O3851" s="112">
        <v>0.52</v>
      </c>
      <c r="P3851" s="112">
        <v>0.6</v>
      </c>
      <c r="Q3851" s="112">
        <v>0.68</v>
      </c>
      <c r="R3851" s="112">
        <v>0.74</v>
      </c>
      <c r="S3851" s="112">
        <v>0.86</v>
      </c>
      <c r="T3851" s="112">
        <v>0.97</v>
      </c>
      <c r="U3851" s="112">
        <v>1.1200000000000001</v>
      </c>
      <c r="V3851" s="112">
        <v>1.4</v>
      </c>
      <c r="W3851" s="112">
        <v>1.59</v>
      </c>
      <c r="X3851" s="112">
        <v>1.66</v>
      </c>
      <c r="Y3851" s="112">
        <v>1.7</v>
      </c>
      <c r="Z3851" s="112">
        <v>1.68</v>
      </c>
      <c r="AA3851" s="112">
        <v>1.69</v>
      </c>
      <c r="AB3851" s="112">
        <v>1.65</v>
      </c>
      <c r="AC3851" s="112">
        <v>1.63</v>
      </c>
      <c r="AD3851" s="112">
        <v>1.67</v>
      </c>
      <c r="AE3851" s="112">
        <v>1.75</v>
      </c>
      <c r="AF3851" s="112">
        <v>1.87</v>
      </c>
      <c r="AG3851" s="112">
        <v>1.36</v>
      </c>
      <c r="AH3851" s="112">
        <v>0.3</v>
      </c>
      <c r="AI3851" s="112">
        <v>-1.04</v>
      </c>
      <c r="AJ3851" s="112">
        <v>-2.2999999999999998</v>
      </c>
      <c r="AK3851" s="112">
        <v>-3.47</v>
      </c>
    </row>
    <row r="3852" spans="1:37" s="13" customFormat="1" x14ac:dyDescent="0.3">
      <c r="A3852" s="13" t="str">
        <f t="shared" si="95"/>
        <v>SDGbaseTRAv2_UrbAS_ERTv3C_SavingsINShhd-2</v>
      </c>
      <c r="B3852" s="62" t="s">
        <v>221</v>
      </c>
      <c r="C3852" s="63" t="s">
        <v>291</v>
      </c>
      <c r="D3852" s="64" t="s">
        <v>96</v>
      </c>
      <c r="E3852" s="13" t="s">
        <v>86</v>
      </c>
      <c r="F3852" s="112">
        <v>0.15</v>
      </c>
      <c r="G3852" s="112">
        <v>0.05</v>
      </c>
      <c r="H3852" s="112">
        <v>0.24</v>
      </c>
      <c r="I3852" s="112">
        <v>0.34</v>
      </c>
      <c r="J3852" s="112">
        <v>0.33</v>
      </c>
      <c r="K3852" s="112">
        <v>0.32</v>
      </c>
      <c r="L3852" s="112">
        <v>0.36</v>
      </c>
      <c r="M3852" s="112">
        <v>0.53</v>
      </c>
      <c r="N3852" s="112">
        <v>0.72</v>
      </c>
      <c r="O3852" s="112">
        <v>0.65</v>
      </c>
      <c r="P3852" s="112">
        <v>0.75</v>
      </c>
      <c r="Q3852" s="112">
        <v>0.85</v>
      </c>
      <c r="R3852" s="112">
        <v>0.92</v>
      </c>
      <c r="S3852" s="112">
        <v>1.06</v>
      </c>
      <c r="T3852" s="112">
        <v>1.19</v>
      </c>
      <c r="U3852" s="112">
        <v>1.37</v>
      </c>
      <c r="V3852" s="112">
        <v>1.69</v>
      </c>
      <c r="W3852" s="112">
        <v>1.91</v>
      </c>
      <c r="X3852" s="112">
        <v>2</v>
      </c>
      <c r="Y3852" s="112">
        <v>2.0499999999999998</v>
      </c>
      <c r="Z3852" s="112">
        <v>2.0299999999999998</v>
      </c>
      <c r="AA3852" s="112">
        <v>2.04</v>
      </c>
      <c r="AB3852" s="112">
        <v>2</v>
      </c>
      <c r="AC3852" s="112">
        <v>1.97</v>
      </c>
      <c r="AD3852" s="112">
        <v>2.02</v>
      </c>
      <c r="AE3852" s="112">
        <v>2.12</v>
      </c>
      <c r="AF3852" s="112">
        <v>2.2599999999999998</v>
      </c>
      <c r="AG3852" s="112">
        <v>1.67</v>
      </c>
      <c r="AH3852" s="112">
        <v>0.45</v>
      </c>
      <c r="AI3852" s="112">
        <v>-1.1000000000000001</v>
      </c>
      <c r="AJ3852" s="112">
        <v>-2.56</v>
      </c>
      <c r="AK3852" s="112">
        <v>-3.9</v>
      </c>
    </row>
    <row r="3853" spans="1:37" s="13" customFormat="1" x14ac:dyDescent="0.3">
      <c r="A3853" s="13" t="str">
        <f t="shared" si="95"/>
        <v>SDGbaseTRAv2_UrbAS_ERTv3C_SavingsINShhd-3</v>
      </c>
      <c r="B3853" s="62" t="s">
        <v>221</v>
      </c>
      <c r="C3853" s="63" t="s">
        <v>291</v>
      </c>
      <c r="D3853" s="64" t="s">
        <v>96</v>
      </c>
      <c r="E3853" s="13" t="s">
        <v>87</v>
      </c>
      <c r="F3853" s="112">
        <v>0.3</v>
      </c>
      <c r="G3853" s="112">
        <v>0.18</v>
      </c>
      <c r="H3853" s="112">
        <v>0.41</v>
      </c>
      <c r="I3853" s="112">
        <v>0.54</v>
      </c>
      <c r="J3853" s="112">
        <v>0.52</v>
      </c>
      <c r="K3853" s="112">
        <v>0.52</v>
      </c>
      <c r="L3853" s="112">
        <v>0.56999999999999995</v>
      </c>
      <c r="M3853" s="112">
        <v>0.77</v>
      </c>
      <c r="N3853" s="112">
        <v>1.01</v>
      </c>
      <c r="O3853" s="112">
        <v>0.93</v>
      </c>
      <c r="P3853" s="112">
        <v>1.06</v>
      </c>
      <c r="Q3853" s="112">
        <v>1.18</v>
      </c>
      <c r="R3853" s="112">
        <v>1.28</v>
      </c>
      <c r="S3853" s="112">
        <v>1.44</v>
      </c>
      <c r="T3853" s="112">
        <v>1.61</v>
      </c>
      <c r="U3853" s="112">
        <v>1.84</v>
      </c>
      <c r="V3853" s="112">
        <v>2.2400000000000002</v>
      </c>
      <c r="W3853" s="112">
        <v>2.5099999999999998</v>
      </c>
      <c r="X3853" s="112">
        <v>2.62</v>
      </c>
      <c r="Y3853" s="112">
        <v>2.69</v>
      </c>
      <c r="Z3853" s="112">
        <v>2.66</v>
      </c>
      <c r="AA3853" s="112">
        <v>2.68</v>
      </c>
      <c r="AB3853" s="112">
        <v>2.64</v>
      </c>
      <c r="AC3853" s="112">
        <v>2.61</v>
      </c>
      <c r="AD3853" s="112">
        <v>2.67</v>
      </c>
      <c r="AE3853" s="112">
        <v>2.8</v>
      </c>
      <c r="AF3853" s="112">
        <v>2.97</v>
      </c>
      <c r="AG3853" s="112">
        <v>2.27</v>
      </c>
      <c r="AH3853" s="112">
        <v>0.79</v>
      </c>
      <c r="AI3853" s="112">
        <v>-1.08</v>
      </c>
      <c r="AJ3853" s="112">
        <v>-2.85</v>
      </c>
      <c r="AK3853" s="112">
        <v>-4.47</v>
      </c>
    </row>
    <row r="3854" spans="1:37" s="13" customFormat="1" x14ac:dyDescent="0.3">
      <c r="A3854" s="13" t="str">
        <f t="shared" si="95"/>
        <v>SDGbaseTRAv2_UrbAS_ERTv3C_SavingsINShhd-4</v>
      </c>
      <c r="B3854" s="62" t="s">
        <v>221</v>
      </c>
      <c r="C3854" s="63" t="s">
        <v>291</v>
      </c>
      <c r="D3854" s="64" t="s">
        <v>96</v>
      </c>
      <c r="E3854" s="13" t="s">
        <v>88</v>
      </c>
      <c r="F3854" s="112">
        <v>0.43</v>
      </c>
      <c r="G3854" s="112">
        <v>0.28999999999999998</v>
      </c>
      <c r="H3854" s="112">
        <v>0.55000000000000004</v>
      </c>
      <c r="I3854" s="112">
        <v>0.68</v>
      </c>
      <c r="J3854" s="112">
        <v>0.67</v>
      </c>
      <c r="K3854" s="112">
        <v>0.67</v>
      </c>
      <c r="L3854" s="112">
        <v>0.72</v>
      </c>
      <c r="M3854" s="112">
        <v>0.94</v>
      </c>
      <c r="N3854" s="112">
        <v>1.2</v>
      </c>
      <c r="O3854" s="112">
        <v>1.1200000000000001</v>
      </c>
      <c r="P3854" s="112">
        <v>1.26</v>
      </c>
      <c r="Q3854" s="112">
        <v>1.39</v>
      </c>
      <c r="R3854" s="112">
        <v>1.5</v>
      </c>
      <c r="S3854" s="112">
        <v>1.68</v>
      </c>
      <c r="T3854" s="112">
        <v>1.87</v>
      </c>
      <c r="U3854" s="112">
        <v>2.11</v>
      </c>
      <c r="V3854" s="112">
        <v>2.54</v>
      </c>
      <c r="W3854" s="112">
        <v>2.84</v>
      </c>
      <c r="X3854" s="112">
        <v>2.96</v>
      </c>
      <c r="Y3854" s="112">
        <v>3.03</v>
      </c>
      <c r="Z3854" s="112">
        <v>3</v>
      </c>
      <c r="AA3854" s="112">
        <v>3.02</v>
      </c>
      <c r="AB3854" s="112">
        <v>2.98</v>
      </c>
      <c r="AC3854" s="112">
        <v>2.95</v>
      </c>
      <c r="AD3854" s="112">
        <v>3.03</v>
      </c>
      <c r="AE3854" s="112">
        <v>3.16</v>
      </c>
      <c r="AF3854" s="112">
        <v>3.36</v>
      </c>
      <c r="AG3854" s="112">
        <v>2.63</v>
      </c>
      <c r="AH3854" s="112">
        <v>1.06</v>
      </c>
      <c r="AI3854" s="112">
        <v>-0.91</v>
      </c>
      <c r="AJ3854" s="112">
        <v>-2.76</v>
      </c>
      <c r="AK3854" s="112">
        <v>-4.46</v>
      </c>
    </row>
    <row r="3855" spans="1:37" s="13" customFormat="1" x14ac:dyDescent="0.3">
      <c r="A3855" s="13" t="str">
        <f t="shared" ref="A3855:A3918" si="96">_xlfn.CONCAT(C3855,D3855,E3855)</f>
        <v>SDGbaseTRAv2_UrbAS_ERTv3C_SavingsINShhd-5</v>
      </c>
      <c r="B3855" s="62" t="s">
        <v>221</v>
      </c>
      <c r="C3855" s="63" t="s">
        <v>291</v>
      </c>
      <c r="D3855" s="64" t="s">
        <v>96</v>
      </c>
      <c r="E3855" s="13" t="s">
        <v>89</v>
      </c>
      <c r="F3855" s="112">
        <v>0.66</v>
      </c>
      <c r="G3855" s="112">
        <v>0.47</v>
      </c>
      <c r="H3855" s="112">
        <v>0.82</v>
      </c>
      <c r="I3855" s="112">
        <v>1.01</v>
      </c>
      <c r="J3855" s="112">
        <v>0.99</v>
      </c>
      <c r="K3855" s="112">
        <v>0.98</v>
      </c>
      <c r="L3855" s="112">
        <v>1.06</v>
      </c>
      <c r="M3855" s="112">
        <v>1.36</v>
      </c>
      <c r="N3855" s="112">
        <v>1.71</v>
      </c>
      <c r="O3855" s="112">
        <v>1.6</v>
      </c>
      <c r="P3855" s="112">
        <v>1.79</v>
      </c>
      <c r="Q3855" s="112">
        <v>1.97</v>
      </c>
      <c r="R3855" s="112">
        <v>2.12</v>
      </c>
      <c r="S3855" s="112">
        <v>2.37</v>
      </c>
      <c r="T3855" s="112">
        <v>2.62</v>
      </c>
      <c r="U3855" s="112">
        <v>2.95</v>
      </c>
      <c r="V3855" s="112">
        <v>3.53</v>
      </c>
      <c r="W3855" s="112">
        <v>3.93</v>
      </c>
      <c r="X3855" s="112">
        <v>4.09</v>
      </c>
      <c r="Y3855" s="112">
        <v>4.1900000000000004</v>
      </c>
      <c r="Z3855" s="112">
        <v>4.1399999999999997</v>
      </c>
      <c r="AA3855" s="112">
        <v>4.16</v>
      </c>
      <c r="AB3855" s="112">
        <v>4.0999999999999996</v>
      </c>
      <c r="AC3855" s="112">
        <v>4.07</v>
      </c>
      <c r="AD3855" s="112">
        <v>4.17</v>
      </c>
      <c r="AE3855" s="112">
        <v>4.3499999999999996</v>
      </c>
      <c r="AF3855" s="112">
        <v>4.6100000000000003</v>
      </c>
      <c r="AG3855" s="112">
        <v>3.66</v>
      </c>
      <c r="AH3855" s="112">
        <v>1.56</v>
      </c>
      <c r="AI3855" s="112">
        <v>-1.03</v>
      </c>
      <c r="AJ3855" s="112">
        <v>-3.47</v>
      </c>
      <c r="AK3855" s="112">
        <v>-5.7</v>
      </c>
    </row>
    <row r="3856" spans="1:37" s="13" customFormat="1" x14ac:dyDescent="0.3">
      <c r="A3856" s="13" t="str">
        <f t="shared" si="96"/>
        <v>SDGbaseTRAv2_UrbAS_ERTv3C_SavingsINShhd-6</v>
      </c>
      <c r="B3856" s="62" t="s">
        <v>221</v>
      </c>
      <c r="C3856" s="63" t="s">
        <v>291</v>
      </c>
      <c r="D3856" s="64" t="s">
        <v>96</v>
      </c>
      <c r="E3856" s="13" t="s">
        <v>90</v>
      </c>
      <c r="F3856" s="112">
        <v>0.9</v>
      </c>
      <c r="G3856" s="112">
        <v>0.67</v>
      </c>
      <c r="H3856" s="112">
        <v>1.0900000000000001</v>
      </c>
      <c r="I3856" s="112">
        <v>1.31</v>
      </c>
      <c r="J3856" s="112">
        <v>1.29</v>
      </c>
      <c r="K3856" s="112">
        <v>1.28</v>
      </c>
      <c r="L3856" s="112">
        <v>1.38</v>
      </c>
      <c r="M3856" s="112">
        <v>1.73</v>
      </c>
      <c r="N3856" s="112">
        <v>2.15</v>
      </c>
      <c r="O3856" s="112">
        <v>2.02</v>
      </c>
      <c r="P3856" s="112">
        <v>2.25</v>
      </c>
      <c r="Q3856" s="112">
        <v>2.46</v>
      </c>
      <c r="R3856" s="112">
        <v>2.64</v>
      </c>
      <c r="S3856" s="112">
        <v>2.94</v>
      </c>
      <c r="T3856" s="112">
        <v>3.24</v>
      </c>
      <c r="U3856" s="112">
        <v>3.63</v>
      </c>
      <c r="V3856" s="112">
        <v>4.33</v>
      </c>
      <c r="W3856" s="112">
        <v>4.8</v>
      </c>
      <c r="X3856" s="112">
        <v>5</v>
      </c>
      <c r="Y3856" s="112">
        <v>5.1100000000000003</v>
      </c>
      <c r="Z3856" s="112">
        <v>5.0599999999999996</v>
      </c>
      <c r="AA3856" s="112">
        <v>5.07</v>
      </c>
      <c r="AB3856" s="112">
        <v>5.01</v>
      </c>
      <c r="AC3856" s="112">
        <v>4.96</v>
      </c>
      <c r="AD3856" s="112">
        <v>5.08</v>
      </c>
      <c r="AE3856" s="112">
        <v>5.3</v>
      </c>
      <c r="AF3856" s="112">
        <v>5.6</v>
      </c>
      <c r="AG3856" s="112">
        <v>4.49</v>
      </c>
      <c r="AH3856" s="112">
        <v>2.04</v>
      </c>
      <c r="AI3856" s="112">
        <v>-0.97</v>
      </c>
      <c r="AJ3856" s="112">
        <v>-3.79</v>
      </c>
      <c r="AK3856" s="112">
        <v>-6.36</v>
      </c>
    </row>
    <row r="3857" spans="1:37" s="13" customFormat="1" x14ac:dyDescent="0.3">
      <c r="A3857" s="13" t="str">
        <f t="shared" si="96"/>
        <v>SDGbaseTRAv2_UrbAS_ERTv3C_SavingsINShhd-7</v>
      </c>
      <c r="B3857" s="62" t="s">
        <v>221</v>
      </c>
      <c r="C3857" s="63" t="s">
        <v>291</v>
      </c>
      <c r="D3857" s="64" t="s">
        <v>96</v>
      </c>
      <c r="E3857" s="13" t="s">
        <v>91</v>
      </c>
      <c r="F3857" s="112">
        <v>1.64</v>
      </c>
      <c r="G3857" s="112">
        <v>1.28</v>
      </c>
      <c r="H3857" s="112">
        <v>1.88</v>
      </c>
      <c r="I3857" s="112">
        <v>2.19</v>
      </c>
      <c r="J3857" s="112">
        <v>2.16</v>
      </c>
      <c r="K3857" s="112">
        <v>2.15</v>
      </c>
      <c r="L3857" s="112">
        <v>2.2999999999999998</v>
      </c>
      <c r="M3857" s="112">
        <v>2.78</v>
      </c>
      <c r="N3857" s="112">
        <v>3.37</v>
      </c>
      <c r="O3857" s="112">
        <v>3.2</v>
      </c>
      <c r="P3857" s="112">
        <v>3.51</v>
      </c>
      <c r="Q3857" s="112">
        <v>3.8</v>
      </c>
      <c r="R3857" s="112">
        <v>4.08</v>
      </c>
      <c r="S3857" s="112">
        <v>4.5</v>
      </c>
      <c r="T3857" s="112">
        <v>4.93</v>
      </c>
      <c r="U3857" s="112">
        <v>5.49</v>
      </c>
      <c r="V3857" s="112">
        <v>6.46</v>
      </c>
      <c r="W3857" s="112">
        <v>7.13</v>
      </c>
      <c r="X3857" s="112">
        <v>7.42</v>
      </c>
      <c r="Y3857" s="112">
        <v>7.59</v>
      </c>
      <c r="Z3857" s="112">
        <v>7.52</v>
      </c>
      <c r="AA3857" s="112">
        <v>7.53</v>
      </c>
      <c r="AB3857" s="112">
        <v>7.46</v>
      </c>
      <c r="AC3857" s="112">
        <v>7.41</v>
      </c>
      <c r="AD3857" s="112">
        <v>7.58</v>
      </c>
      <c r="AE3857" s="112">
        <v>7.89</v>
      </c>
      <c r="AF3857" s="112">
        <v>8.32</v>
      </c>
      <c r="AG3857" s="112">
        <v>6.84</v>
      </c>
      <c r="AH3857" s="112">
        <v>3.52</v>
      </c>
      <c r="AI3857" s="112">
        <v>-0.55000000000000004</v>
      </c>
      <c r="AJ3857" s="112">
        <v>-4.3600000000000003</v>
      </c>
      <c r="AK3857" s="112">
        <v>-7.81</v>
      </c>
    </row>
    <row r="3858" spans="1:37" s="13" customFormat="1" x14ac:dyDescent="0.3">
      <c r="A3858" s="13" t="str">
        <f t="shared" si="96"/>
        <v>SDGbaseTRAv2_UrbAS_ERTv3C_SavingsINShhd-8</v>
      </c>
      <c r="B3858" s="62" t="s">
        <v>221</v>
      </c>
      <c r="C3858" s="63" t="s">
        <v>291</v>
      </c>
      <c r="D3858" s="64" t="s">
        <v>96</v>
      </c>
      <c r="E3858" s="13" t="s">
        <v>92</v>
      </c>
      <c r="F3858" s="112">
        <v>3.78</v>
      </c>
      <c r="G3858" s="112">
        <v>3.08</v>
      </c>
      <c r="H3858" s="112">
        <v>4.16</v>
      </c>
      <c r="I3858" s="112">
        <v>4.66</v>
      </c>
      <c r="J3858" s="112">
        <v>4.58</v>
      </c>
      <c r="K3858" s="112">
        <v>4.58</v>
      </c>
      <c r="L3858" s="112">
        <v>4.83</v>
      </c>
      <c r="M3858" s="112">
        <v>5.65</v>
      </c>
      <c r="N3858" s="112">
        <v>6.62</v>
      </c>
      <c r="O3858" s="112">
        <v>6.36</v>
      </c>
      <c r="P3858" s="112">
        <v>6.88</v>
      </c>
      <c r="Q3858" s="112">
        <v>7.34</v>
      </c>
      <c r="R3858" s="112">
        <v>7.9</v>
      </c>
      <c r="S3858" s="112">
        <v>8.64</v>
      </c>
      <c r="T3858" s="112">
        <v>9.4</v>
      </c>
      <c r="U3858" s="112">
        <v>10.39</v>
      </c>
      <c r="V3858" s="112">
        <v>12.04</v>
      </c>
      <c r="W3858" s="112">
        <v>13.21</v>
      </c>
      <c r="X3858" s="112">
        <v>13.76</v>
      </c>
      <c r="Y3858" s="112">
        <v>14.09</v>
      </c>
      <c r="Z3858" s="112">
        <v>13.99</v>
      </c>
      <c r="AA3858" s="112">
        <v>13.99</v>
      </c>
      <c r="AB3858" s="112">
        <v>13.88</v>
      </c>
      <c r="AC3858" s="112">
        <v>13.83</v>
      </c>
      <c r="AD3858" s="112">
        <v>14.16</v>
      </c>
      <c r="AE3858" s="112">
        <v>14.72</v>
      </c>
      <c r="AF3858" s="112">
        <v>15.46</v>
      </c>
      <c r="AG3858" s="112">
        <v>13.13</v>
      </c>
      <c r="AH3858" s="112">
        <v>7.7</v>
      </c>
      <c r="AI3858" s="112">
        <v>1.06</v>
      </c>
      <c r="AJ3858" s="112">
        <v>-5.13</v>
      </c>
      <c r="AK3858" s="112">
        <v>-10.71</v>
      </c>
    </row>
    <row r="3859" spans="1:37" s="13" customFormat="1" x14ac:dyDescent="0.3">
      <c r="A3859" s="13" t="str">
        <f t="shared" si="96"/>
        <v>SDGbaseTRAv2_UrbAS_ERTv3C_SavingsINShhd-9</v>
      </c>
      <c r="B3859" s="62" t="s">
        <v>221</v>
      </c>
      <c r="C3859" s="63" t="s">
        <v>291</v>
      </c>
      <c r="D3859" s="64" t="s">
        <v>96</v>
      </c>
      <c r="E3859" s="13" t="s">
        <v>93</v>
      </c>
      <c r="F3859" s="112">
        <v>61.83</v>
      </c>
      <c r="G3859" s="112">
        <v>55.69</v>
      </c>
      <c r="H3859" s="112">
        <v>61.04</v>
      </c>
      <c r="I3859" s="112">
        <v>62.18</v>
      </c>
      <c r="J3859" s="112">
        <v>61.83</v>
      </c>
      <c r="K3859" s="112">
        <v>62.48</v>
      </c>
      <c r="L3859" s="112">
        <v>64.150000000000006</v>
      </c>
      <c r="M3859" s="112">
        <v>67</v>
      </c>
      <c r="N3859" s="112">
        <v>70.28</v>
      </c>
      <c r="O3859" s="112">
        <v>70.849999999999994</v>
      </c>
      <c r="P3859" s="112">
        <v>73.2</v>
      </c>
      <c r="Q3859" s="112">
        <v>75.23</v>
      </c>
      <c r="R3859" s="112">
        <v>79.69</v>
      </c>
      <c r="S3859" s="112">
        <v>83.61</v>
      </c>
      <c r="T3859" s="112">
        <v>87.71</v>
      </c>
      <c r="U3859" s="112">
        <v>92.82</v>
      </c>
      <c r="V3859" s="112">
        <v>99.15</v>
      </c>
      <c r="W3859" s="112">
        <v>104.57</v>
      </c>
      <c r="X3859" s="112">
        <v>108.75</v>
      </c>
      <c r="Y3859" s="112">
        <v>111.94</v>
      </c>
      <c r="Z3859" s="112">
        <v>113.64</v>
      </c>
      <c r="AA3859" s="112">
        <v>114.74</v>
      </c>
      <c r="AB3859" s="112">
        <v>116.55</v>
      </c>
      <c r="AC3859" s="112">
        <v>118.64</v>
      </c>
      <c r="AD3859" s="112">
        <v>121.88</v>
      </c>
      <c r="AE3859" s="112">
        <v>125.69</v>
      </c>
      <c r="AF3859" s="112">
        <v>129.96</v>
      </c>
      <c r="AG3859" s="112">
        <v>128.04</v>
      </c>
      <c r="AH3859" s="112">
        <v>116.21</v>
      </c>
      <c r="AI3859" s="112">
        <v>101.41</v>
      </c>
      <c r="AJ3859" s="112">
        <v>87.11</v>
      </c>
      <c r="AK3859" s="112">
        <v>73.739999999999995</v>
      </c>
    </row>
    <row r="3860" spans="1:37" s="13" customFormat="1" x14ac:dyDescent="0.3">
      <c r="A3860" s="13" t="str">
        <f t="shared" si="96"/>
        <v>SDGbaseTRAv2_UrbAS_ERTv3C_SavingsINStotal</v>
      </c>
      <c r="B3860" s="62" t="s">
        <v>221</v>
      </c>
      <c r="C3860" s="63" t="s">
        <v>291</v>
      </c>
      <c r="D3860" s="64" t="s">
        <v>96</v>
      </c>
      <c r="E3860" s="13" t="s">
        <v>1</v>
      </c>
      <c r="F3860" s="112">
        <v>764.23</v>
      </c>
      <c r="G3860" s="112">
        <v>706.25</v>
      </c>
      <c r="H3860" s="112">
        <v>728.36</v>
      </c>
      <c r="I3860" s="112">
        <v>737.75</v>
      </c>
      <c r="J3860" s="112">
        <v>743.57</v>
      </c>
      <c r="K3860" s="112">
        <v>758.01</v>
      </c>
      <c r="L3860" s="112">
        <v>776.45</v>
      </c>
      <c r="M3860" s="112">
        <v>794.11</v>
      </c>
      <c r="N3860" s="112">
        <v>813.64</v>
      </c>
      <c r="O3860" s="112">
        <v>831.01</v>
      </c>
      <c r="P3860" s="112">
        <v>854.69</v>
      </c>
      <c r="Q3860" s="112">
        <v>878.41</v>
      </c>
      <c r="R3860" s="112">
        <v>921.25</v>
      </c>
      <c r="S3860" s="112">
        <v>955.95</v>
      </c>
      <c r="T3860" s="112">
        <v>993.06</v>
      </c>
      <c r="U3860" s="112">
        <v>1036.8800000000001</v>
      </c>
      <c r="V3860" s="112">
        <v>1078.99</v>
      </c>
      <c r="W3860" s="112">
        <v>1122.68</v>
      </c>
      <c r="X3860" s="112">
        <v>1168.97</v>
      </c>
      <c r="Y3860" s="112">
        <v>1222.21</v>
      </c>
      <c r="Z3860" s="112">
        <v>1280.8599999999999</v>
      </c>
      <c r="AA3860" s="112">
        <v>1314.11</v>
      </c>
      <c r="AB3860" s="112">
        <v>1333.93</v>
      </c>
      <c r="AC3860" s="112">
        <v>1368.52</v>
      </c>
      <c r="AD3860" s="112">
        <v>1412.96</v>
      </c>
      <c r="AE3860" s="112">
        <v>1458.08</v>
      </c>
      <c r="AF3860" s="112">
        <v>1505.42</v>
      </c>
      <c r="AG3860" s="112">
        <v>1519.14</v>
      </c>
      <c r="AH3860" s="112">
        <v>1550.17</v>
      </c>
      <c r="AI3860" s="112">
        <v>1562.64</v>
      </c>
      <c r="AJ3860" s="112">
        <v>1565.99</v>
      </c>
      <c r="AK3860" s="112">
        <v>1562.6</v>
      </c>
    </row>
    <row r="3861" spans="1:37" s="13" customFormat="1" x14ac:dyDescent="0.3">
      <c r="A3861" s="13" t="str">
        <f t="shared" si="96"/>
        <v>SDGbaseTRAv2_UrbAS_ERTv3YGXtotal</v>
      </c>
      <c r="B3861" s="62" t="s">
        <v>221</v>
      </c>
      <c r="C3861" s="63" t="s">
        <v>291</v>
      </c>
      <c r="D3861" s="64" t="s">
        <v>224</v>
      </c>
      <c r="E3861" s="13" t="s">
        <v>1</v>
      </c>
      <c r="F3861" s="112">
        <v>1490.98</v>
      </c>
      <c r="G3861" s="112">
        <v>1431.73</v>
      </c>
      <c r="H3861" s="112">
        <v>1457.43</v>
      </c>
      <c r="I3861" s="112">
        <v>1536.16</v>
      </c>
      <c r="J3861" s="112">
        <v>1611.15</v>
      </c>
      <c r="K3861" s="112">
        <v>1664.48</v>
      </c>
      <c r="L3861" s="112">
        <v>1711.2</v>
      </c>
      <c r="M3861" s="112">
        <v>1764.09</v>
      </c>
      <c r="N3861" s="112">
        <v>1825</v>
      </c>
      <c r="O3861" s="112">
        <v>1897.6</v>
      </c>
      <c r="P3861" s="112">
        <v>1978.89</v>
      </c>
      <c r="Q3861" s="112">
        <v>2067.0700000000002</v>
      </c>
      <c r="R3861" s="112">
        <v>2073.86</v>
      </c>
      <c r="S3861" s="112">
        <v>2119.36</v>
      </c>
      <c r="T3861" s="112">
        <v>2166.16</v>
      </c>
      <c r="U3861" s="112">
        <v>2216.1799999999998</v>
      </c>
      <c r="V3861" s="112">
        <v>2269.8200000000002</v>
      </c>
      <c r="W3861" s="112">
        <v>2322.0700000000002</v>
      </c>
      <c r="X3861" s="112">
        <v>2373.9899999999998</v>
      </c>
      <c r="Y3861" s="112">
        <v>2433.08</v>
      </c>
      <c r="Z3861" s="112">
        <v>2509.73</v>
      </c>
      <c r="AA3861" s="112">
        <v>2599.9499999999998</v>
      </c>
      <c r="AB3861" s="112">
        <v>2680.93</v>
      </c>
      <c r="AC3861" s="112">
        <v>2745.99</v>
      </c>
      <c r="AD3861" s="112">
        <v>2809.98</v>
      </c>
      <c r="AE3861" s="112">
        <v>2878.32</v>
      </c>
      <c r="AF3861" s="112">
        <v>2949.41</v>
      </c>
      <c r="AG3861" s="112">
        <v>3008.16</v>
      </c>
      <c r="AH3861" s="112">
        <v>3009.12</v>
      </c>
      <c r="AI3861" s="112">
        <v>3022.12</v>
      </c>
      <c r="AJ3861" s="112">
        <v>3050.13</v>
      </c>
      <c r="AK3861" s="112">
        <v>3085.72</v>
      </c>
    </row>
    <row r="3862" spans="1:37" s="13" customFormat="1" x14ac:dyDescent="0.3">
      <c r="A3862" s="13" t="str">
        <f t="shared" si="96"/>
        <v>SDGbaseTRAv2_UrbAS_ERTv3EGXtotal</v>
      </c>
      <c r="B3862" s="62" t="s">
        <v>221</v>
      </c>
      <c r="C3862" s="63" t="s">
        <v>291</v>
      </c>
      <c r="D3862" s="64" t="s">
        <v>197</v>
      </c>
      <c r="E3862" s="13" t="s">
        <v>1</v>
      </c>
      <c r="F3862" s="112">
        <v>1502.94</v>
      </c>
      <c r="G3862" s="112">
        <v>1443.45</v>
      </c>
      <c r="H3862" s="112">
        <v>1468.03</v>
      </c>
      <c r="I3862" s="112">
        <v>1517.08</v>
      </c>
      <c r="J3862" s="112">
        <v>1580.04</v>
      </c>
      <c r="K3862" s="112">
        <v>1634.38</v>
      </c>
      <c r="L3862" s="112">
        <v>1681.97</v>
      </c>
      <c r="M3862" s="112">
        <v>1734.06</v>
      </c>
      <c r="N3862" s="112">
        <v>1793.11</v>
      </c>
      <c r="O3862" s="112">
        <v>1862.77</v>
      </c>
      <c r="P3862" s="112">
        <v>1940.5</v>
      </c>
      <c r="Q3862" s="112">
        <v>2024.31</v>
      </c>
      <c r="R3862" s="112">
        <v>2063.83</v>
      </c>
      <c r="S3862" s="112">
        <v>2108.56</v>
      </c>
      <c r="T3862" s="112">
        <v>2155.65</v>
      </c>
      <c r="U3862" s="112">
        <v>2207.31</v>
      </c>
      <c r="V3862" s="112">
        <v>2261.91</v>
      </c>
      <c r="W3862" s="112">
        <v>2315.4299999999998</v>
      </c>
      <c r="X3862" s="112">
        <v>2369.52</v>
      </c>
      <c r="Y3862" s="112">
        <v>2415.5100000000002</v>
      </c>
      <c r="Z3862" s="112">
        <v>2464.92</v>
      </c>
      <c r="AA3862" s="112">
        <v>2532.44</v>
      </c>
      <c r="AB3862" s="112">
        <v>2600.46</v>
      </c>
      <c r="AC3862" s="112">
        <v>2664.48</v>
      </c>
      <c r="AD3862" s="112">
        <v>2728.86</v>
      </c>
      <c r="AE3862" s="112">
        <v>2794.68</v>
      </c>
      <c r="AF3862" s="112">
        <v>2862.27</v>
      </c>
      <c r="AG3862" s="112">
        <v>2934.79</v>
      </c>
      <c r="AH3862" s="112">
        <v>2962.32</v>
      </c>
      <c r="AI3862" s="112">
        <v>2988.97</v>
      </c>
      <c r="AJ3862" s="112">
        <v>3022.89</v>
      </c>
      <c r="AK3862" s="112">
        <v>3061.82</v>
      </c>
    </row>
    <row r="3863" spans="1:37" s="13" customFormat="1" x14ac:dyDescent="0.3">
      <c r="A3863" s="13" t="str">
        <f t="shared" si="96"/>
        <v>SDGbaseTRAv2_UrbAS_ERTv3GADJXtotal</v>
      </c>
      <c r="B3863" s="62" t="s">
        <v>221</v>
      </c>
      <c r="C3863" s="63" t="s">
        <v>291</v>
      </c>
      <c r="D3863" s="64" t="s">
        <v>190</v>
      </c>
      <c r="E3863" s="13" t="s">
        <v>1</v>
      </c>
      <c r="F3863" s="112">
        <v>1</v>
      </c>
      <c r="G3863" s="112">
        <v>0.94</v>
      </c>
      <c r="H3863" s="112">
        <v>0.96</v>
      </c>
      <c r="I3863" s="112">
        <v>0.98</v>
      </c>
      <c r="J3863" s="112">
        <v>1</v>
      </c>
      <c r="K3863" s="112">
        <v>1.02</v>
      </c>
      <c r="L3863" s="112">
        <v>1.04</v>
      </c>
      <c r="M3863" s="112">
        <v>1.06</v>
      </c>
      <c r="N3863" s="112">
        <v>1.0900000000000001</v>
      </c>
      <c r="O3863" s="112">
        <v>1.1200000000000001</v>
      </c>
      <c r="P3863" s="112">
        <v>1.1499999999999999</v>
      </c>
      <c r="Q3863" s="112">
        <v>1.19</v>
      </c>
      <c r="R3863" s="112">
        <v>1.21</v>
      </c>
      <c r="S3863" s="112">
        <v>1.24</v>
      </c>
      <c r="T3863" s="112">
        <v>1.27</v>
      </c>
      <c r="U3863" s="112">
        <v>1.3</v>
      </c>
      <c r="V3863" s="112">
        <v>1.33</v>
      </c>
      <c r="W3863" s="112">
        <v>1.36</v>
      </c>
      <c r="X3863" s="112">
        <v>1.4</v>
      </c>
      <c r="Y3863" s="112">
        <v>1.43</v>
      </c>
      <c r="Z3863" s="112">
        <v>1.46</v>
      </c>
      <c r="AA3863" s="112">
        <v>1.5</v>
      </c>
      <c r="AB3863" s="112">
        <v>1.53</v>
      </c>
      <c r="AC3863" s="112">
        <v>1.57</v>
      </c>
      <c r="AD3863" s="112">
        <v>1.61</v>
      </c>
      <c r="AE3863" s="112">
        <v>1.64</v>
      </c>
      <c r="AF3863" s="112">
        <v>1.68</v>
      </c>
      <c r="AG3863" s="112">
        <v>1.72</v>
      </c>
      <c r="AH3863" s="112">
        <v>1.76</v>
      </c>
      <c r="AI3863" s="112">
        <v>1.8</v>
      </c>
      <c r="AJ3863" s="112">
        <v>1.85</v>
      </c>
      <c r="AK3863" s="112">
        <v>1.89</v>
      </c>
    </row>
    <row r="3864" spans="1:37" s="13" customFormat="1" x14ac:dyDescent="0.3">
      <c r="A3864" s="13" t="str">
        <f t="shared" si="96"/>
        <v>SDGbaseTRAv2_UrbAS_ERTv3GOVGRtotal</v>
      </c>
      <c r="B3864" s="62" t="s">
        <v>221</v>
      </c>
      <c r="C3864" s="63" t="s">
        <v>291</v>
      </c>
      <c r="D3864" s="64" t="s">
        <v>192</v>
      </c>
      <c r="E3864" s="13" t="s">
        <v>1</v>
      </c>
      <c r="F3864" s="112"/>
      <c r="G3864" s="112">
        <v>0.02</v>
      </c>
      <c r="H3864" s="112">
        <v>0.02</v>
      </c>
      <c r="I3864" s="112">
        <v>0.02</v>
      </c>
      <c r="J3864" s="112">
        <v>0.02</v>
      </c>
      <c r="K3864" s="112">
        <v>0.02</v>
      </c>
      <c r="L3864" s="112">
        <v>0.02</v>
      </c>
      <c r="M3864" s="112">
        <v>0.02</v>
      </c>
      <c r="N3864" s="112">
        <v>0.02</v>
      </c>
      <c r="O3864" s="112">
        <v>0.02</v>
      </c>
      <c r="P3864" s="112">
        <v>0.02</v>
      </c>
      <c r="Q3864" s="112">
        <v>0.02</v>
      </c>
      <c r="R3864" s="112">
        <v>0.02</v>
      </c>
      <c r="S3864" s="112">
        <v>0.02</v>
      </c>
      <c r="T3864" s="112">
        <v>0.02</v>
      </c>
      <c r="U3864" s="112">
        <v>0.02</v>
      </c>
      <c r="V3864" s="112">
        <v>0.02</v>
      </c>
      <c r="W3864" s="112">
        <v>0.02</v>
      </c>
      <c r="X3864" s="112">
        <v>0.02</v>
      </c>
      <c r="Y3864" s="112">
        <v>0.02</v>
      </c>
      <c r="Z3864" s="112">
        <v>0.02</v>
      </c>
      <c r="AA3864" s="112">
        <v>0.02</v>
      </c>
      <c r="AB3864" s="112">
        <v>0.02</v>
      </c>
      <c r="AC3864" s="112">
        <v>0.02</v>
      </c>
      <c r="AD3864" s="112">
        <v>0.02</v>
      </c>
      <c r="AE3864" s="112">
        <v>0.02</v>
      </c>
      <c r="AF3864" s="112">
        <v>0.02</v>
      </c>
      <c r="AG3864" s="112">
        <v>0.02</v>
      </c>
      <c r="AH3864" s="112">
        <v>0.02</v>
      </c>
      <c r="AI3864" s="112">
        <v>0.02</v>
      </c>
      <c r="AJ3864" s="112">
        <v>0.02</v>
      </c>
      <c r="AK3864" s="112">
        <v>0.02</v>
      </c>
    </row>
    <row r="3865" spans="1:37" s="13" customFormat="1" x14ac:dyDescent="0.3">
      <c r="A3865" s="13" t="str">
        <f t="shared" si="96"/>
        <v>SDGbaseTRAv2_UrbAS_ERTv3C_GovConscgsrv</v>
      </c>
      <c r="B3865" s="62" t="s">
        <v>221</v>
      </c>
      <c r="C3865" s="63" t="s">
        <v>291</v>
      </c>
      <c r="D3865" s="64" t="s">
        <v>213</v>
      </c>
      <c r="E3865" s="13" t="s">
        <v>184</v>
      </c>
      <c r="F3865" s="112">
        <v>1080.43</v>
      </c>
      <c r="G3865" s="112">
        <v>1020.94</v>
      </c>
      <c r="H3865" s="112">
        <v>1056.05</v>
      </c>
      <c r="I3865" s="112">
        <v>1097.77</v>
      </c>
      <c r="J3865" s="112">
        <v>1155.04</v>
      </c>
      <c r="K3865" s="112">
        <v>1204.3599999999999</v>
      </c>
      <c r="L3865" s="112">
        <v>1246.1600000000001</v>
      </c>
      <c r="M3865" s="112">
        <v>1291.75</v>
      </c>
      <c r="N3865" s="112">
        <v>1344.11</v>
      </c>
      <c r="O3865" s="112">
        <v>1406.5</v>
      </c>
      <c r="P3865" s="112">
        <v>1475.85</v>
      </c>
      <c r="Q3865" s="112">
        <v>1550.77</v>
      </c>
      <c r="R3865" s="112">
        <v>1581.46</v>
      </c>
      <c r="S3865" s="112">
        <v>1615.82</v>
      </c>
      <c r="T3865" s="112">
        <v>1652.3</v>
      </c>
      <c r="U3865" s="112">
        <v>1692.76</v>
      </c>
      <c r="V3865" s="112">
        <v>1734.66</v>
      </c>
      <c r="W3865" s="112">
        <v>1775.68</v>
      </c>
      <c r="X3865" s="112">
        <v>1816.74</v>
      </c>
      <c r="Y3865" s="112">
        <v>1849.06</v>
      </c>
      <c r="Z3865" s="112">
        <v>1885.36</v>
      </c>
      <c r="AA3865" s="112">
        <v>1938.99</v>
      </c>
      <c r="AB3865" s="112">
        <v>1993.3</v>
      </c>
      <c r="AC3865" s="112">
        <v>2042.11</v>
      </c>
      <c r="AD3865" s="112">
        <v>2092.02</v>
      </c>
      <c r="AE3865" s="112">
        <v>2143.1</v>
      </c>
      <c r="AF3865" s="112">
        <v>2195.36</v>
      </c>
      <c r="AG3865" s="112">
        <v>2251.92</v>
      </c>
      <c r="AH3865" s="112">
        <v>2263.4699999999998</v>
      </c>
      <c r="AI3865" s="112">
        <v>2285.27</v>
      </c>
      <c r="AJ3865" s="112">
        <v>2316.29</v>
      </c>
      <c r="AK3865" s="112">
        <v>2352.63</v>
      </c>
    </row>
    <row r="3866" spans="1:37" s="13" customFormat="1" x14ac:dyDescent="0.3">
      <c r="A3866" s="13" t="str">
        <f t="shared" si="96"/>
        <v>SDGbaseTRAv2_UrbAS_ERTv3C_GovConstotal</v>
      </c>
      <c r="B3866" s="62" t="s">
        <v>221</v>
      </c>
      <c r="C3866" s="63" t="s">
        <v>291</v>
      </c>
      <c r="D3866" s="64" t="s">
        <v>213</v>
      </c>
      <c r="E3866" s="13" t="s">
        <v>1</v>
      </c>
      <c r="F3866" s="112">
        <v>1080.43</v>
      </c>
      <c r="G3866" s="112">
        <v>1020.94</v>
      </c>
      <c r="H3866" s="112">
        <v>1056.05</v>
      </c>
      <c r="I3866" s="112">
        <v>1097.77</v>
      </c>
      <c r="J3866" s="112">
        <v>1155.04</v>
      </c>
      <c r="K3866" s="112">
        <v>1204.3599999999999</v>
      </c>
      <c r="L3866" s="112">
        <v>1246.1600000000001</v>
      </c>
      <c r="M3866" s="112">
        <v>1291.75</v>
      </c>
      <c r="N3866" s="112">
        <v>1344.11</v>
      </c>
      <c r="O3866" s="112">
        <v>1406.5</v>
      </c>
      <c r="P3866" s="112">
        <v>1475.85</v>
      </c>
      <c r="Q3866" s="112">
        <v>1550.77</v>
      </c>
      <c r="R3866" s="112">
        <v>1581.46</v>
      </c>
      <c r="S3866" s="112">
        <v>1615.82</v>
      </c>
      <c r="T3866" s="112">
        <v>1652.3</v>
      </c>
      <c r="U3866" s="112">
        <v>1692.76</v>
      </c>
      <c r="V3866" s="112">
        <v>1734.66</v>
      </c>
      <c r="W3866" s="112">
        <v>1775.68</v>
      </c>
      <c r="X3866" s="112">
        <v>1816.74</v>
      </c>
      <c r="Y3866" s="112">
        <v>1849.06</v>
      </c>
      <c r="Z3866" s="112">
        <v>1885.36</v>
      </c>
      <c r="AA3866" s="112">
        <v>1938.99</v>
      </c>
      <c r="AB3866" s="112">
        <v>1993.3</v>
      </c>
      <c r="AC3866" s="112">
        <v>2042.11</v>
      </c>
      <c r="AD3866" s="112">
        <v>2092.02</v>
      </c>
      <c r="AE3866" s="112">
        <v>2143.1</v>
      </c>
      <c r="AF3866" s="112">
        <v>2195.36</v>
      </c>
      <c r="AG3866" s="112">
        <v>2251.92</v>
      </c>
      <c r="AH3866" s="112">
        <v>2263.4699999999998</v>
      </c>
      <c r="AI3866" s="112">
        <v>2285.27</v>
      </c>
      <c r="AJ3866" s="112">
        <v>2316.29</v>
      </c>
      <c r="AK3866" s="112">
        <v>2352.63</v>
      </c>
    </row>
    <row r="3867" spans="1:37" s="13" customFormat="1" x14ac:dyDescent="0.3">
      <c r="A3867" s="13" t="str">
        <f t="shared" si="96"/>
        <v>SDGbaseTRAv2_UrbAS_ERTv3GSAVXtotal</v>
      </c>
      <c r="B3867" s="62" t="s">
        <v>221</v>
      </c>
      <c r="C3867" s="63" t="s">
        <v>291</v>
      </c>
      <c r="D3867" s="64" t="s">
        <v>98</v>
      </c>
      <c r="E3867" s="13" t="s">
        <v>1</v>
      </c>
      <c r="F3867" s="112">
        <v>-11.97</v>
      </c>
      <c r="G3867" s="112">
        <v>-11.72</v>
      </c>
      <c r="H3867" s="112">
        <v>-10.6</v>
      </c>
      <c r="I3867" s="112">
        <v>19.079999999999998</v>
      </c>
      <c r="J3867" s="112">
        <v>31.11</v>
      </c>
      <c r="K3867" s="112">
        <v>30.1</v>
      </c>
      <c r="L3867" s="112">
        <v>29.24</v>
      </c>
      <c r="M3867" s="112">
        <v>30.03</v>
      </c>
      <c r="N3867" s="112">
        <v>31.9</v>
      </c>
      <c r="O3867" s="112">
        <v>34.83</v>
      </c>
      <c r="P3867" s="112">
        <v>38.39</v>
      </c>
      <c r="Q3867" s="112">
        <v>42.77</v>
      </c>
      <c r="R3867" s="112">
        <v>10.029999999999999</v>
      </c>
      <c r="S3867" s="112">
        <v>10.8</v>
      </c>
      <c r="T3867" s="112">
        <v>10.5</v>
      </c>
      <c r="U3867" s="112">
        <v>8.8699999999999992</v>
      </c>
      <c r="V3867" s="112">
        <v>7.91</v>
      </c>
      <c r="W3867" s="112">
        <v>6.64</v>
      </c>
      <c r="X3867" s="112">
        <v>4.47</v>
      </c>
      <c r="Y3867" s="112">
        <v>17.57</v>
      </c>
      <c r="Z3867" s="112">
        <v>44.82</v>
      </c>
      <c r="AA3867" s="112">
        <v>67.510000000000005</v>
      </c>
      <c r="AB3867" s="112">
        <v>80.459999999999994</v>
      </c>
      <c r="AC3867" s="112">
        <v>81.510000000000005</v>
      </c>
      <c r="AD3867" s="112">
        <v>81.12</v>
      </c>
      <c r="AE3867" s="112">
        <v>83.65</v>
      </c>
      <c r="AF3867" s="112">
        <v>87.15</v>
      </c>
      <c r="AG3867" s="112">
        <v>73.37</v>
      </c>
      <c r="AH3867" s="112">
        <v>46.81</v>
      </c>
      <c r="AI3867" s="112">
        <v>33.15</v>
      </c>
      <c r="AJ3867" s="112">
        <v>27.24</v>
      </c>
      <c r="AK3867" s="112">
        <v>23.9</v>
      </c>
    </row>
    <row r="3868" spans="1:37" s="13" customFormat="1" x14ac:dyDescent="0.3">
      <c r="A3868" s="13" t="str">
        <f t="shared" si="96"/>
        <v>SDGbaseTRAv2_UrbAS_ERTv3FSAVXtotal</v>
      </c>
      <c r="B3868" s="62" t="s">
        <v>221</v>
      </c>
      <c r="C3868" s="63" t="s">
        <v>291</v>
      </c>
      <c r="D3868" s="64" t="s">
        <v>97</v>
      </c>
      <c r="E3868" s="13" t="s">
        <v>1</v>
      </c>
      <c r="F3868" s="112">
        <v>175.6</v>
      </c>
      <c r="G3868" s="112">
        <v>178.58</v>
      </c>
      <c r="H3868" s="112">
        <v>181.62</v>
      </c>
      <c r="I3868" s="112">
        <v>184.71</v>
      </c>
      <c r="J3868" s="112">
        <v>187.85</v>
      </c>
      <c r="K3868" s="112">
        <v>191.04</v>
      </c>
      <c r="L3868" s="112">
        <v>194.29</v>
      </c>
      <c r="M3868" s="112">
        <v>197.59</v>
      </c>
      <c r="N3868" s="112">
        <v>200.95</v>
      </c>
      <c r="O3868" s="112">
        <v>204.37</v>
      </c>
      <c r="P3868" s="112">
        <v>207.84</v>
      </c>
      <c r="Q3868" s="112">
        <v>211.37</v>
      </c>
      <c r="R3868" s="112">
        <v>214.97</v>
      </c>
      <c r="S3868" s="112">
        <v>218.62</v>
      </c>
      <c r="T3868" s="112">
        <v>222.34</v>
      </c>
      <c r="U3868" s="112">
        <v>226.12</v>
      </c>
      <c r="V3868" s="112">
        <v>229.96</v>
      </c>
      <c r="W3868" s="112">
        <v>233.87</v>
      </c>
      <c r="X3868" s="112">
        <v>237.85</v>
      </c>
      <c r="Y3868" s="112">
        <v>241.89</v>
      </c>
      <c r="Z3868" s="112">
        <v>246</v>
      </c>
      <c r="AA3868" s="112">
        <v>250.18</v>
      </c>
      <c r="AB3868" s="112">
        <v>254.44</v>
      </c>
      <c r="AC3868" s="112">
        <v>258.76</v>
      </c>
      <c r="AD3868" s="112">
        <v>263.16000000000003</v>
      </c>
      <c r="AE3868" s="112">
        <v>267.64</v>
      </c>
      <c r="AF3868" s="112">
        <v>272.19</v>
      </c>
      <c r="AG3868" s="112">
        <v>276.81</v>
      </c>
      <c r="AH3868" s="112">
        <v>281.52</v>
      </c>
      <c r="AI3868" s="112">
        <v>286.3</v>
      </c>
      <c r="AJ3868" s="112">
        <v>291.17</v>
      </c>
      <c r="AK3868" s="112">
        <v>296.12</v>
      </c>
    </row>
    <row r="3869" spans="1:37" s="13" customFormat="1" x14ac:dyDescent="0.3">
      <c r="A3869" s="13" t="str">
        <f t="shared" si="96"/>
        <v>SDGbaseTRAv2_UrbAS_ERTv3C_TSavtotal</v>
      </c>
      <c r="B3869" s="62" t="s">
        <v>221</v>
      </c>
      <c r="C3869" s="63" t="s">
        <v>291</v>
      </c>
      <c r="D3869" s="64" t="s">
        <v>100</v>
      </c>
      <c r="E3869" s="13" t="s">
        <v>1</v>
      </c>
      <c r="F3869" s="112">
        <v>927.86</v>
      </c>
      <c r="G3869" s="112">
        <v>873.11</v>
      </c>
      <c r="H3869" s="112">
        <v>899.38</v>
      </c>
      <c r="I3869" s="112">
        <v>941.53</v>
      </c>
      <c r="J3869" s="112">
        <v>962.52</v>
      </c>
      <c r="K3869" s="112">
        <v>979.16</v>
      </c>
      <c r="L3869" s="112">
        <v>999.98</v>
      </c>
      <c r="M3869" s="112">
        <v>1021.74</v>
      </c>
      <c r="N3869" s="112">
        <v>1046.49</v>
      </c>
      <c r="O3869" s="112">
        <v>1070.21</v>
      </c>
      <c r="P3869" s="112">
        <v>1100.93</v>
      </c>
      <c r="Q3869" s="112">
        <v>1132.56</v>
      </c>
      <c r="R3869" s="112">
        <v>1146.25</v>
      </c>
      <c r="S3869" s="112">
        <v>1185.3800000000001</v>
      </c>
      <c r="T3869" s="112">
        <v>1225.9000000000001</v>
      </c>
      <c r="U3869" s="112">
        <v>1271.8699999999999</v>
      </c>
      <c r="V3869" s="112">
        <v>1316.87</v>
      </c>
      <c r="W3869" s="112">
        <v>1363.18</v>
      </c>
      <c r="X3869" s="112">
        <v>1411.29</v>
      </c>
      <c r="Y3869" s="112">
        <v>1481.67</v>
      </c>
      <c r="Z3869" s="112">
        <v>1571.68</v>
      </c>
      <c r="AA3869" s="112">
        <v>1631.8</v>
      </c>
      <c r="AB3869" s="112">
        <v>1668.83</v>
      </c>
      <c r="AC3869" s="112">
        <v>1708.79</v>
      </c>
      <c r="AD3869" s="112">
        <v>1757.24</v>
      </c>
      <c r="AE3869" s="112">
        <v>1809.36</v>
      </c>
      <c r="AF3869" s="112">
        <v>1864.75</v>
      </c>
      <c r="AG3869" s="112">
        <v>1869.33</v>
      </c>
      <c r="AH3869" s="112">
        <v>1878.5</v>
      </c>
      <c r="AI3869" s="112">
        <v>1882.09</v>
      </c>
      <c r="AJ3869" s="112">
        <v>1884.41</v>
      </c>
      <c r="AK3869" s="112">
        <v>1882.62</v>
      </c>
    </row>
    <row r="3870" spans="1:37" s="13" customFormat="1" x14ac:dyDescent="0.3">
      <c r="A3870" s="13" t="str">
        <f t="shared" si="96"/>
        <v>SDGbaseTRAv2_UrbAS_ERTv3QINVXctext</v>
      </c>
      <c r="B3870" s="62" t="s">
        <v>221</v>
      </c>
      <c r="C3870" s="63" t="s">
        <v>291</v>
      </c>
      <c r="D3870" s="64" t="s">
        <v>101</v>
      </c>
      <c r="E3870" s="13" t="s">
        <v>102</v>
      </c>
      <c r="F3870" s="112">
        <v>0.02</v>
      </c>
      <c r="G3870" s="112">
        <v>0.02</v>
      </c>
      <c r="H3870" s="112">
        <v>0.02</v>
      </c>
      <c r="I3870" s="112">
        <v>0.02</v>
      </c>
      <c r="J3870" s="112">
        <v>0.02</v>
      </c>
      <c r="K3870" s="112">
        <v>0.02</v>
      </c>
      <c r="L3870" s="112">
        <v>0.02</v>
      </c>
      <c r="M3870" s="112">
        <v>0.03</v>
      </c>
      <c r="N3870" s="112">
        <v>0.03</v>
      </c>
      <c r="O3870" s="112">
        <v>0.03</v>
      </c>
      <c r="P3870" s="112">
        <v>0.03</v>
      </c>
      <c r="Q3870" s="112">
        <v>0.03</v>
      </c>
      <c r="R3870" s="112">
        <v>0.03</v>
      </c>
      <c r="S3870" s="112">
        <v>0.03</v>
      </c>
      <c r="T3870" s="112">
        <v>0.03</v>
      </c>
      <c r="U3870" s="112">
        <v>0.03</v>
      </c>
      <c r="V3870" s="112">
        <v>0.03</v>
      </c>
      <c r="W3870" s="112">
        <v>0.03</v>
      </c>
      <c r="X3870" s="112">
        <v>0.03</v>
      </c>
      <c r="Y3870" s="112">
        <v>0.04</v>
      </c>
      <c r="Z3870" s="112">
        <v>0.04</v>
      </c>
      <c r="AA3870" s="112">
        <v>0.04</v>
      </c>
      <c r="AB3870" s="112">
        <v>0.04</v>
      </c>
      <c r="AC3870" s="112">
        <v>0.04</v>
      </c>
      <c r="AD3870" s="112">
        <v>0.04</v>
      </c>
      <c r="AE3870" s="112">
        <v>0.04</v>
      </c>
      <c r="AF3870" s="112">
        <v>0.04</v>
      </c>
      <c r="AG3870" s="112">
        <v>0.04</v>
      </c>
      <c r="AH3870" s="112">
        <v>0.04</v>
      </c>
      <c r="AI3870" s="112">
        <v>0.04</v>
      </c>
      <c r="AJ3870" s="112">
        <v>0.04</v>
      </c>
      <c r="AK3870" s="112">
        <v>0.04</v>
      </c>
    </row>
    <row r="3871" spans="1:37" s="13" customFormat="1" x14ac:dyDescent="0.3">
      <c r="A3871" s="13" t="str">
        <f t="shared" si="96"/>
        <v>SDGbaseTRAv2_UrbAS_ERTv3QINVXcleat</v>
      </c>
      <c r="B3871" s="62" t="s">
        <v>221</v>
      </c>
      <c r="C3871" s="63" t="s">
        <v>291</v>
      </c>
      <c r="D3871" s="64" t="s">
        <v>101</v>
      </c>
      <c r="E3871" s="13" t="s">
        <v>103</v>
      </c>
      <c r="F3871" s="112">
        <v>0</v>
      </c>
      <c r="G3871" s="112">
        <v>0</v>
      </c>
      <c r="H3871" s="112">
        <v>0</v>
      </c>
      <c r="I3871" s="112">
        <v>0</v>
      </c>
      <c r="J3871" s="112">
        <v>0</v>
      </c>
      <c r="K3871" s="112">
        <v>0</v>
      </c>
      <c r="L3871" s="112">
        <v>0</v>
      </c>
      <c r="M3871" s="112">
        <v>0</v>
      </c>
      <c r="N3871" s="112">
        <v>0</v>
      </c>
      <c r="O3871" s="112">
        <v>0</v>
      </c>
      <c r="P3871" s="112">
        <v>0</v>
      </c>
      <c r="Q3871" s="112">
        <v>0</v>
      </c>
      <c r="R3871" s="112">
        <v>0</v>
      </c>
      <c r="S3871" s="112">
        <v>0</v>
      </c>
      <c r="T3871" s="112">
        <v>0</v>
      </c>
      <c r="U3871" s="112">
        <v>0</v>
      </c>
      <c r="V3871" s="112">
        <v>0</v>
      </c>
      <c r="W3871" s="112">
        <v>0</v>
      </c>
      <c r="X3871" s="112">
        <v>0</v>
      </c>
      <c r="Y3871" s="112">
        <v>0</v>
      </c>
      <c r="Z3871" s="112">
        <v>0</v>
      </c>
      <c r="AA3871" s="112">
        <v>0</v>
      </c>
      <c r="AB3871" s="112">
        <v>0</v>
      </c>
      <c r="AC3871" s="112">
        <v>0</v>
      </c>
      <c r="AD3871" s="112">
        <v>0</v>
      </c>
      <c r="AE3871" s="112">
        <v>0</v>
      </c>
      <c r="AF3871" s="112">
        <v>0</v>
      </c>
      <c r="AG3871" s="112">
        <v>0</v>
      </c>
      <c r="AH3871" s="112">
        <v>0</v>
      </c>
      <c r="AI3871" s="112">
        <v>0</v>
      </c>
      <c r="AJ3871" s="112">
        <v>0</v>
      </c>
      <c r="AK3871" s="112">
        <v>0</v>
      </c>
    </row>
    <row r="3872" spans="1:37" s="13" customFormat="1" x14ac:dyDescent="0.3">
      <c r="A3872" s="13" t="str">
        <f t="shared" si="96"/>
        <v>SDGbaseTRAv2_UrbAS_ERTv3QINVXcprnt</v>
      </c>
      <c r="B3872" s="62" t="s">
        <v>221</v>
      </c>
      <c r="C3872" s="63" t="s">
        <v>291</v>
      </c>
      <c r="D3872" s="64" t="s">
        <v>101</v>
      </c>
      <c r="E3872" s="13" t="s">
        <v>104</v>
      </c>
      <c r="F3872" s="112">
        <v>0</v>
      </c>
      <c r="G3872" s="112">
        <v>0</v>
      </c>
      <c r="H3872" s="112">
        <v>0</v>
      </c>
      <c r="I3872" s="112">
        <v>0</v>
      </c>
      <c r="J3872" s="112">
        <v>0</v>
      </c>
      <c r="K3872" s="112">
        <v>0</v>
      </c>
      <c r="L3872" s="112">
        <v>0</v>
      </c>
      <c r="M3872" s="112">
        <v>0</v>
      </c>
      <c r="N3872" s="112">
        <v>0</v>
      </c>
      <c r="O3872" s="112">
        <v>0</v>
      </c>
      <c r="P3872" s="112">
        <v>0</v>
      </c>
      <c r="Q3872" s="112">
        <v>0</v>
      </c>
      <c r="R3872" s="112">
        <v>0</v>
      </c>
      <c r="S3872" s="112">
        <v>0</v>
      </c>
      <c r="T3872" s="112">
        <v>0</v>
      </c>
      <c r="U3872" s="112">
        <v>0</v>
      </c>
      <c r="V3872" s="112">
        <v>0</v>
      </c>
      <c r="W3872" s="112">
        <v>0</v>
      </c>
      <c r="X3872" s="112">
        <v>0</v>
      </c>
      <c r="Y3872" s="112">
        <v>0</v>
      </c>
      <c r="Z3872" s="112">
        <v>0</v>
      </c>
      <c r="AA3872" s="112">
        <v>0</v>
      </c>
      <c r="AB3872" s="112">
        <v>0</v>
      </c>
      <c r="AC3872" s="112">
        <v>0</v>
      </c>
      <c r="AD3872" s="112">
        <v>0</v>
      </c>
      <c r="AE3872" s="112">
        <v>0</v>
      </c>
      <c r="AF3872" s="112">
        <v>0</v>
      </c>
      <c r="AG3872" s="112">
        <v>0</v>
      </c>
      <c r="AH3872" s="112">
        <v>0</v>
      </c>
      <c r="AI3872" s="112">
        <v>0</v>
      </c>
      <c r="AJ3872" s="112">
        <v>0</v>
      </c>
      <c r="AK3872" s="112">
        <v>0</v>
      </c>
    </row>
    <row r="3873" spans="1:37" s="13" customFormat="1" x14ac:dyDescent="0.3">
      <c r="A3873" s="13" t="str">
        <f t="shared" si="96"/>
        <v>SDGbaseTRAv2_UrbAS_ERTv3QINVXcrubb</v>
      </c>
      <c r="B3873" s="62" t="s">
        <v>221</v>
      </c>
      <c r="C3873" s="63" t="s">
        <v>291</v>
      </c>
      <c r="D3873" s="64" t="s">
        <v>101</v>
      </c>
      <c r="E3873" s="13" t="s">
        <v>105</v>
      </c>
      <c r="F3873" s="112">
        <v>0</v>
      </c>
      <c r="G3873" s="112">
        <v>0</v>
      </c>
      <c r="H3873" s="112">
        <v>0</v>
      </c>
      <c r="I3873" s="112">
        <v>0</v>
      </c>
      <c r="J3873" s="112">
        <v>0</v>
      </c>
      <c r="K3873" s="112">
        <v>0</v>
      </c>
      <c r="L3873" s="112">
        <v>0</v>
      </c>
      <c r="M3873" s="112">
        <v>0</v>
      </c>
      <c r="N3873" s="112">
        <v>0</v>
      </c>
      <c r="O3873" s="112">
        <v>0.01</v>
      </c>
      <c r="P3873" s="112">
        <v>0.01</v>
      </c>
      <c r="Q3873" s="112">
        <v>0.01</v>
      </c>
      <c r="R3873" s="112">
        <v>0.01</v>
      </c>
      <c r="S3873" s="112">
        <v>0.01</v>
      </c>
      <c r="T3873" s="112">
        <v>0.01</v>
      </c>
      <c r="U3873" s="112">
        <v>0.01</v>
      </c>
      <c r="V3873" s="112">
        <v>0.01</v>
      </c>
      <c r="W3873" s="112">
        <v>0.01</v>
      </c>
      <c r="X3873" s="112">
        <v>0.01</v>
      </c>
      <c r="Y3873" s="112">
        <v>0.01</v>
      </c>
      <c r="Z3873" s="112">
        <v>0.01</v>
      </c>
      <c r="AA3873" s="112">
        <v>0.01</v>
      </c>
      <c r="AB3873" s="112">
        <v>0.01</v>
      </c>
      <c r="AC3873" s="112">
        <v>0.01</v>
      </c>
      <c r="AD3873" s="112">
        <v>0.01</v>
      </c>
      <c r="AE3873" s="112">
        <v>0.01</v>
      </c>
      <c r="AF3873" s="112">
        <v>0.01</v>
      </c>
      <c r="AG3873" s="112">
        <v>0.01</v>
      </c>
      <c r="AH3873" s="112">
        <v>0.01</v>
      </c>
      <c r="AI3873" s="112">
        <v>0.01</v>
      </c>
      <c r="AJ3873" s="112">
        <v>0.01</v>
      </c>
      <c r="AK3873" s="112">
        <v>0.01</v>
      </c>
    </row>
    <row r="3874" spans="1:37" s="13" customFormat="1" x14ac:dyDescent="0.3">
      <c r="A3874" s="13" t="str">
        <f t="shared" si="96"/>
        <v>SDGbaseTRAv2_UrbAS_ERTv3QINVXcplas</v>
      </c>
      <c r="B3874" s="62" t="s">
        <v>221</v>
      </c>
      <c r="C3874" s="63" t="s">
        <v>291</v>
      </c>
      <c r="D3874" s="64" t="s">
        <v>101</v>
      </c>
      <c r="E3874" s="13" t="s">
        <v>106</v>
      </c>
      <c r="F3874" s="112">
        <v>0.01</v>
      </c>
      <c r="G3874" s="112">
        <v>0.01</v>
      </c>
      <c r="H3874" s="112">
        <v>0.01</v>
      </c>
      <c r="I3874" s="112">
        <v>0.01</v>
      </c>
      <c r="J3874" s="112">
        <v>0.01</v>
      </c>
      <c r="K3874" s="112">
        <v>0.01</v>
      </c>
      <c r="L3874" s="112">
        <v>0.01</v>
      </c>
      <c r="M3874" s="112">
        <v>0.01</v>
      </c>
      <c r="N3874" s="112">
        <v>0.01</v>
      </c>
      <c r="O3874" s="112">
        <v>0.01</v>
      </c>
      <c r="P3874" s="112">
        <v>0.01</v>
      </c>
      <c r="Q3874" s="112">
        <v>0.01</v>
      </c>
      <c r="R3874" s="112">
        <v>0.01</v>
      </c>
      <c r="S3874" s="112">
        <v>0.01</v>
      </c>
      <c r="T3874" s="112">
        <v>0.01</v>
      </c>
      <c r="U3874" s="112">
        <v>0.01</v>
      </c>
      <c r="V3874" s="112">
        <v>0.01</v>
      </c>
      <c r="W3874" s="112">
        <v>0.01</v>
      </c>
      <c r="X3874" s="112">
        <v>0.01</v>
      </c>
      <c r="Y3874" s="112">
        <v>0.01</v>
      </c>
      <c r="Z3874" s="112">
        <v>0.01</v>
      </c>
      <c r="AA3874" s="112">
        <v>0.02</v>
      </c>
      <c r="AB3874" s="112">
        <v>0.02</v>
      </c>
      <c r="AC3874" s="112">
        <v>0.02</v>
      </c>
      <c r="AD3874" s="112">
        <v>0.02</v>
      </c>
      <c r="AE3874" s="112">
        <v>0.02</v>
      </c>
      <c r="AF3874" s="112">
        <v>0.02</v>
      </c>
      <c r="AG3874" s="112">
        <v>0.02</v>
      </c>
      <c r="AH3874" s="112">
        <v>0.02</v>
      </c>
      <c r="AI3874" s="112">
        <v>0.02</v>
      </c>
      <c r="AJ3874" s="112">
        <v>0.02</v>
      </c>
      <c r="AK3874" s="112">
        <v>0.02</v>
      </c>
    </row>
    <row r="3875" spans="1:37" s="13" customFormat="1" x14ac:dyDescent="0.3">
      <c r="A3875" s="13" t="str">
        <f t="shared" si="96"/>
        <v>SDGbaseTRAv2_UrbAS_ERTv3QINVXcnmet</v>
      </c>
      <c r="B3875" s="62" t="s">
        <v>221</v>
      </c>
      <c r="C3875" s="63" t="s">
        <v>291</v>
      </c>
      <c r="D3875" s="64" t="s">
        <v>101</v>
      </c>
      <c r="E3875" s="13" t="s">
        <v>107</v>
      </c>
      <c r="F3875" s="112">
        <v>0.02</v>
      </c>
      <c r="G3875" s="112">
        <v>0.02</v>
      </c>
      <c r="H3875" s="112">
        <v>0.02</v>
      </c>
      <c r="I3875" s="112">
        <v>0.02</v>
      </c>
      <c r="J3875" s="112">
        <v>0.02</v>
      </c>
      <c r="K3875" s="112">
        <v>0.02</v>
      </c>
      <c r="L3875" s="112">
        <v>0.02</v>
      </c>
      <c r="M3875" s="112">
        <v>0.02</v>
      </c>
      <c r="N3875" s="112">
        <v>0.02</v>
      </c>
      <c r="O3875" s="112">
        <v>0.02</v>
      </c>
      <c r="P3875" s="112">
        <v>0.02</v>
      </c>
      <c r="Q3875" s="112">
        <v>0.03</v>
      </c>
      <c r="R3875" s="112">
        <v>0.03</v>
      </c>
      <c r="S3875" s="112">
        <v>0.03</v>
      </c>
      <c r="T3875" s="112">
        <v>0.03</v>
      </c>
      <c r="U3875" s="112">
        <v>0.03</v>
      </c>
      <c r="V3875" s="112">
        <v>0.03</v>
      </c>
      <c r="W3875" s="112">
        <v>0.03</v>
      </c>
      <c r="X3875" s="112">
        <v>0.03</v>
      </c>
      <c r="Y3875" s="112">
        <v>0.03</v>
      </c>
      <c r="Z3875" s="112">
        <v>0.03</v>
      </c>
      <c r="AA3875" s="112">
        <v>0.03</v>
      </c>
      <c r="AB3875" s="112">
        <v>0.03</v>
      </c>
      <c r="AC3875" s="112">
        <v>0.04</v>
      </c>
      <c r="AD3875" s="112">
        <v>0.04</v>
      </c>
      <c r="AE3875" s="112">
        <v>0.04</v>
      </c>
      <c r="AF3875" s="112">
        <v>0.04</v>
      </c>
      <c r="AG3875" s="112">
        <v>0.04</v>
      </c>
      <c r="AH3875" s="112">
        <v>0.04</v>
      </c>
      <c r="AI3875" s="112">
        <v>0.04</v>
      </c>
      <c r="AJ3875" s="112">
        <v>0.04</v>
      </c>
      <c r="AK3875" s="112">
        <v>0.04</v>
      </c>
    </row>
    <row r="3876" spans="1:37" s="13" customFormat="1" x14ac:dyDescent="0.3">
      <c r="A3876" s="13" t="str">
        <f t="shared" si="96"/>
        <v>SDGbaseTRAv2_UrbAS_ERTv3QINVXcnfrm</v>
      </c>
      <c r="B3876" s="62" t="s">
        <v>221</v>
      </c>
      <c r="C3876" s="63" t="s">
        <v>291</v>
      </c>
      <c r="D3876" s="64" t="s">
        <v>101</v>
      </c>
      <c r="E3876" s="13" t="s">
        <v>108</v>
      </c>
      <c r="F3876" s="112">
        <v>1.27</v>
      </c>
      <c r="G3876" s="112">
        <v>1.1499999999999999</v>
      </c>
      <c r="H3876" s="112">
        <v>1.19</v>
      </c>
      <c r="I3876" s="112">
        <v>1.23</v>
      </c>
      <c r="J3876" s="112">
        <v>1.26</v>
      </c>
      <c r="K3876" s="112">
        <v>1.28</v>
      </c>
      <c r="L3876" s="112">
        <v>1.31</v>
      </c>
      <c r="M3876" s="112">
        <v>1.35</v>
      </c>
      <c r="N3876" s="112">
        <v>1.38</v>
      </c>
      <c r="O3876" s="112">
        <v>1.43</v>
      </c>
      <c r="P3876" s="112">
        <v>1.47</v>
      </c>
      <c r="Q3876" s="112">
        <v>1.51</v>
      </c>
      <c r="R3876" s="112">
        <v>1.53</v>
      </c>
      <c r="S3876" s="112">
        <v>1.58</v>
      </c>
      <c r="T3876" s="112">
        <v>1.63</v>
      </c>
      <c r="U3876" s="112">
        <v>1.68</v>
      </c>
      <c r="V3876" s="112">
        <v>1.74</v>
      </c>
      <c r="W3876" s="112">
        <v>1.8</v>
      </c>
      <c r="X3876" s="112">
        <v>1.86</v>
      </c>
      <c r="Y3876" s="112">
        <v>1.91</v>
      </c>
      <c r="Z3876" s="112">
        <v>1.97</v>
      </c>
      <c r="AA3876" s="112">
        <v>2.0299999999999998</v>
      </c>
      <c r="AB3876" s="112">
        <v>2.08</v>
      </c>
      <c r="AC3876" s="112">
        <v>2.13</v>
      </c>
      <c r="AD3876" s="112">
        <v>2.19</v>
      </c>
      <c r="AE3876" s="112">
        <v>2.2599999999999998</v>
      </c>
      <c r="AF3876" s="112">
        <v>2.3199999999999998</v>
      </c>
      <c r="AG3876" s="112">
        <v>2.39</v>
      </c>
      <c r="AH3876" s="112">
        <v>2.38</v>
      </c>
      <c r="AI3876" s="112">
        <v>2.37</v>
      </c>
      <c r="AJ3876" s="112">
        <v>2.36</v>
      </c>
      <c r="AK3876" s="112">
        <v>2.34</v>
      </c>
    </row>
    <row r="3877" spans="1:37" s="13" customFormat="1" x14ac:dyDescent="0.3">
      <c r="A3877" s="13" t="str">
        <f t="shared" si="96"/>
        <v>SDGbaseTRAv2_UrbAS_ERTv3QINVXcmetp</v>
      </c>
      <c r="B3877" s="62" t="s">
        <v>221</v>
      </c>
      <c r="C3877" s="63" t="s">
        <v>291</v>
      </c>
      <c r="D3877" s="64" t="s">
        <v>101</v>
      </c>
      <c r="E3877" s="13" t="s">
        <v>109</v>
      </c>
      <c r="F3877" s="112">
        <v>2.2400000000000002</v>
      </c>
      <c r="G3877" s="112">
        <v>2.04</v>
      </c>
      <c r="H3877" s="112">
        <v>2.1</v>
      </c>
      <c r="I3877" s="112">
        <v>2.19</v>
      </c>
      <c r="J3877" s="112">
        <v>2.2200000000000002</v>
      </c>
      <c r="K3877" s="112">
        <v>2.27</v>
      </c>
      <c r="L3877" s="112">
        <v>2.3199999999999998</v>
      </c>
      <c r="M3877" s="112">
        <v>2.38</v>
      </c>
      <c r="N3877" s="112">
        <v>2.4500000000000002</v>
      </c>
      <c r="O3877" s="112">
        <v>2.5299999999999998</v>
      </c>
      <c r="P3877" s="112">
        <v>2.6</v>
      </c>
      <c r="Q3877" s="112">
        <v>2.68</v>
      </c>
      <c r="R3877" s="112">
        <v>2.71</v>
      </c>
      <c r="S3877" s="112">
        <v>2.79</v>
      </c>
      <c r="T3877" s="112">
        <v>2.88</v>
      </c>
      <c r="U3877" s="112">
        <v>2.98</v>
      </c>
      <c r="V3877" s="112">
        <v>3.09</v>
      </c>
      <c r="W3877" s="112">
        <v>3.2</v>
      </c>
      <c r="X3877" s="112">
        <v>3.29</v>
      </c>
      <c r="Y3877" s="112">
        <v>3.39</v>
      </c>
      <c r="Z3877" s="112">
        <v>3.5</v>
      </c>
      <c r="AA3877" s="112">
        <v>3.6</v>
      </c>
      <c r="AB3877" s="112">
        <v>3.68</v>
      </c>
      <c r="AC3877" s="112">
        <v>3.77</v>
      </c>
      <c r="AD3877" s="112">
        <v>3.88</v>
      </c>
      <c r="AE3877" s="112">
        <v>4</v>
      </c>
      <c r="AF3877" s="112">
        <v>4.12</v>
      </c>
      <c r="AG3877" s="112">
        <v>4.24</v>
      </c>
      <c r="AH3877" s="112">
        <v>4.22</v>
      </c>
      <c r="AI3877" s="112">
        <v>4.1900000000000004</v>
      </c>
      <c r="AJ3877" s="112">
        <v>4.17</v>
      </c>
      <c r="AK3877" s="112">
        <v>4.1500000000000004</v>
      </c>
    </row>
    <row r="3878" spans="1:37" s="13" customFormat="1" x14ac:dyDescent="0.3">
      <c r="A3878" s="13" t="str">
        <f t="shared" si="96"/>
        <v>SDGbaseTRAv2_UrbAS_ERTv3QINVXcmach</v>
      </c>
      <c r="B3878" s="62" t="s">
        <v>221</v>
      </c>
      <c r="C3878" s="63" t="s">
        <v>291</v>
      </c>
      <c r="D3878" s="64" t="s">
        <v>101</v>
      </c>
      <c r="E3878" s="13" t="s">
        <v>110</v>
      </c>
      <c r="F3878" s="112">
        <v>141.12</v>
      </c>
      <c r="G3878" s="112">
        <v>128.46</v>
      </c>
      <c r="H3878" s="112">
        <v>132.27000000000001</v>
      </c>
      <c r="I3878" s="112">
        <v>137.46</v>
      </c>
      <c r="J3878" s="112">
        <v>139.96</v>
      </c>
      <c r="K3878" s="112">
        <v>142.81</v>
      </c>
      <c r="L3878" s="112">
        <v>146.25</v>
      </c>
      <c r="M3878" s="112">
        <v>150.16</v>
      </c>
      <c r="N3878" s="112">
        <v>154.26</v>
      </c>
      <c r="O3878" s="112">
        <v>159.41</v>
      </c>
      <c r="P3878" s="112">
        <v>164.14</v>
      </c>
      <c r="Q3878" s="112">
        <v>168.65</v>
      </c>
      <c r="R3878" s="112">
        <v>170.7</v>
      </c>
      <c r="S3878" s="112">
        <v>176.05</v>
      </c>
      <c r="T3878" s="112">
        <v>181.71</v>
      </c>
      <c r="U3878" s="112">
        <v>188.26</v>
      </c>
      <c r="V3878" s="112">
        <v>195.06</v>
      </c>
      <c r="W3878" s="112">
        <v>201.76</v>
      </c>
      <c r="X3878" s="112">
        <v>207.92</v>
      </c>
      <c r="Y3878" s="112">
        <v>214.2</v>
      </c>
      <c r="Z3878" s="112">
        <v>220.85</v>
      </c>
      <c r="AA3878" s="112">
        <v>227.3</v>
      </c>
      <c r="AB3878" s="112">
        <v>232.94</v>
      </c>
      <c r="AC3878" s="112">
        <v>238.67</v>
      </c>
      <c r="AD3878" s="112">
        <v>245.42</v>
      </c>
      <c r="AE3878" s="112">
        <v>252.74</v>
      </c>
      <c r="AF3878" s="112">
        <v>260.45</v>
      </c>
      <c r="AG3878" s="112">
        <v>268.02</v>
      </c>
      <c r="AH3878" s="112">
        <v>267.05</v>
      </c>
      <c r="AI3878" s="112">
        <v>265.10000000000002</v>
      </c>
      <c r="AJ3878" s="112">
        <v>264.05</v>
      </c>
      <c r="AK3878" s="112">
        <v>262.51</v>
      </c>
    </row>
    <row r="3879" spans="1:37" s="13" customFormat="1" x14ac:dyDescent="0.3">
      <c r="A3879" s="13" t="str">
        <f t="shared" si="96"/>
        <v>SDGbaseTRAv2_UrbAS_ERTv3QINVXcemch</v>
      </c>
      <c r="B3879" s="62" t="s">
        <v>221</v>
      </c>
      <c r="C3879" s="63" t="s">
        <v>291</v>
      </c>
      <c r="D3879" s="64" t="s">
        <v>101</v>
      </c>
      <c r="E3879" s="13" t="s">
        <v>111</v>
      </c>
      <c r="F3879" s="112">
        <v>59.86</v>
      </c>
      <c r="G3879" s="112">
        <v>54.49</v>
      </c>
      <c r="H3879" s="112">
        <v>56.11</v>
      </c>
      <c r="I3879" s="112">
        <v>58.31</v>
      </c>
      <c r="J3879" s="112">
        <v>59.37</v>
      </c>
      <c r="K3879" s="112">
        <v>60.58</v>
      </c>
      <c r="L3879" s="112">
        <v>62.04</v>
      </c>
      <c r="M3879" s="112">
        <v>63.69</v>
      </c>
      <c r="N3879" s="112">
        <v>65.430000000000007</v>
      </c>
      <c r="O3879" s="112">
        <v>67.62</v>
      </c>
      <c r="P3879" s="112">
        <v>69.63</v>
      </c>
      <c r="Q3879" s="112">
        <v>71.540000000000006</v>
      </c>
      <c r="R3879" s="112">
        <v>72.41</v>
      </c>
      <c r="S3879" s="112">
        <v>74.680000000000007</v>
      </c>
      <c r="T3879" s="112">
        <v>77.08</v>
      </c>
      <c r="U3879" s="112">
        <v>79.86</v>
      </c>
      <c r="V3879" s="112">
        <v>82.74</v>
      </c>
      <c r="W3879" s="112">
        <v>85.58</v>
      </c>
      <c r="X3879" s="112">
        <v>88.19</v>
      </c>
      <c r="Y3879" s="112">
        <v>90.86</v>
      </c>
      <c r="Z3879" s="112">
        <v>93.68</v>
      </c>
      <c r="AA3879" s="112">
        <v>96.41</v>
      </c>
      <c r="AB3879" s="112">
        <v>98.81</v>
      </c>
      <c r="AC3879" s="112">
        <v>101.24</v>
      </c>
      <c r="AD3879" s="112">
        <v>104.1</v>
      </c>
      <c r="AE3879" s="112">
        <v>107.21</v>
      </c>
      <c r="AF3879" s="112">
        <v>110.48</v>
      </c>
      <c r="AG3879" s="112">
        <v>113.68</v>
      </c>
      <c r="AH3879" s="112">
        <v>113.28</v>
      </c>
      <c r="AI3879" s="112">
        <v>112.45</v>
      </c>
      <c r="AJ3879" s="112">
        <v>112</v>
      </c>
      <c r="AK3879" s="112">
        <v>111.35</v>
      </c>
    </row>
    <row r="3880" spans="1:37" s="13" customFormat="1" x14ac:dyDescent="0.3">
      <c r="A3880" s="13" t="str">
        <f t="shared" si="96"/>
        <v>SDGbaseTRAv2_UrbAS_ERTv3QINVXcsequ</v>
      </c>
      <c r="B3880" s="62" t="s">
        <v>221</v>
      </c>
      <c r="C3880" s="63" t="s">
        <v>291</v>
      </c>
      <c r="D3880" s="64" t="s">
        <v>101</v>
      </c>
      <c r="E3880" s="13" t="s">
        <v>112</v>
      </c>
      <c r="F3880" s="112">
        <v>30.11</v>
      </c>
      <c r="G3880" s="112">
        <v>27.44</v>
      </c>
      <c r="H3880" s="112">
        <v>28.24</v>
      </c>
      <c r="I3880" s="112">
        <v>29.34</v>
      </c>
      <c r="J3880" s="112">
        <v>29.86</v>
      </c>
      <c r="K3880" s="112">
        <v>30.46</v>
      </c>
      <c r="L3880" s="112">
        <v>31.19</v>
      </c>
      <c r="M3880" s="112">
        <v>32.01</v>
      </c>
      <c r="N3880" s="112">
        <v>32.880000000000003</v>
      </c>
      <c r="O3880" s="112">
        <v>33.96</v>
      </c>
      <c r="P3880" s="112">
        <v>34.96</v>
      </c>
      <c r="Q3880" s="112">
        <v>35.909999999999997</v>
      </c>
      <c r="R3880" s="112">
        <v>36.340000000000003</v>
      </c>
      <c r="S3880" s="112">
        <v>37.47</v>
      </c>
      <c r="T3880" s="112">
        <v>38.659999999999997</v>
      </c>
      <c r="U3880" s="112">
        <v>40.04</v>
      </c>
      <c r="V3880" s="112">
        <v>41.48</v>
      </c>
      <c r="W3880" s="112">
        <v>42.89</v>
      </c>
      <c r="X3880" s="112">
        <v>44.19</v>
      </c>
      <c r="Y3880" s="112">
        <v>45.51</v>
      </c>
      <c r="Z3880" s="112">
        <v>46.91</v>
      </c>
      <c r="AA3880" s="112">
        <v>48.27</v>
      </c>
      <c r="AB3880" s="112">
        <v>49.46</v>
      </c>
      <c r="AC3880" s="112">
        <v>50.67</v>
      </c>
      <c r="AD3880" s="112">
        <v>52.09</v>
      </c>
      <c r="AE3880" s="112">
        <v>53.63</v>
      </c>
      <c r="AF3880" s="112">
        <v>55.26</v>
      </c>
      <c r="AG3880" s="112">
        <v>56.85</v>
      </c>
      <c r="AH3880" s="112">
        <v>56.65</v>
      </c>
      <c r="AI3880" s="112">
        <v>56.24</v>
      </c>
      <c r="AJ3880" s="112">
        <v>56.02</v>
      </c>
      <c r="AK3880" s="112">
        <v>55.69</v>
      </c>
    </row>
    <row r="3881" spans="1:37" s="13" customFormat="1" x14ac:dyDescent="0.3">
      <c r="A3881" s="13" t="str">
        <f t="shared" si="96"/>
        <v>SDGbaseTRAv2_UrbAS_ERTv3QINVXcvehi</v>
      </c>
      <c r="B3881" s="62" t="s">
        <v>221</v>
      </c>
      <c r="C3881" s="63" t="s">
        <v>291</v>
      </c>
      <c r="D3881" s="64" t="s">
        <v>101</v>
      </c>
      <c r="E3881" s="13" t="s">
        <v>113</v>
      </c>
      <c r="F3881" s="112">
        <v>91.08</v>
      </c>
      <c r="G3881" s="112">
        <v>83.01</v>
      </c>
      <c r="H3881" s="112">
        <v>85.44</v>
      </c>
      <c r="I3881" s="112">
        <v>88.75</v>
      </c>
      <c r="J3881" s="112">
        <v>90.35</v>
      </c>
      <c r="K3881" s="112">
        <v>92.16</v>
      </c>
      <c r="L3881" s="112">
        <v>94.36</v>
      </c>
      <c r="M3881" s="112">
        <v>96.85</v>
      </c>
      <c r="N3881" s="112">
        <v>99.46</v>
      </c>
      <c r="O3881" s="112">
        <v>102.75</v>
      </c>
      <c r="P3881" s="112">
        <v>105.77</v>
      </c>
      <c r="Q3881" s="112">
        <v>108.64</v>
      </c>
      <c r="R3881" s="112">
        <v>109.95</v>
      </c>
      <c r="S3881" s="112">
        <v>113.36</v>
      </c>
      <c r="T3881" s="112">
        <v>116.97</v>
      </c>
      <c r="U3881" s="112">
        <v>121.15</v>
      </c>
      <c r="V3881" s="112">
        <v>125.48</v>
      </c>
      <c r="W3881" s="112">
        <v>129.75</v>
      </c>
      <c r="X3881" s="112">
        <v>133.68</v>
      </c>
      <c r="Y3881" s="112">
        <v>137.68</v>
      </c>
      <c r="Z3881" s="112">
        <v>141.91999999999999</v>
      </c>
      <c r="AA3881" s="112">
        <v>146.04</v>
      </c>
      <c r="AB3881" s="112">
        <v>149.63999999999999</v>
      </c>
      <c r="AC3881" s="112">
        <v>153.29</v>
      </c>
      <c r="AD3881" s="112">
        <v>157.59</v>
      </c>
      <c r="AE3881" s="112">
        <v>162.26</v>
      </c>
      <c r="AF3881" s="112">
        <v>167.18</v>
      </c>
      <c r="AG3881" s="112">
        <v>172</v>
      </c>
      <c r="AH3881" s="112">
        <v>171.39</v>
      </c>
      <c r="AI3881" s="112">
        <v>170.14</v>
      </c>
      <c r="AJ3881" s="112">
        <v>169.47</v>
      </c>
      <c r="AK3881" s="112">
        <v>168.49</v>
      </c>
    </row>
    <row r="3882" spans="1:37" s="13" customFormat="1" x14ac:dyDescent="0.3">
      <c r="A3882" s="13" t="str">
        <f t="shared" si="96"/>
        <v>SDGbaseTRAv2_UrbAS_ERTv3QINVXctequ</v>
      </c>
      <c r="B3882" s="62" t="s">
        <v>221</v>
      </c>
      <c r="C3882" s="63" t="s">
        <v>291</v>
      </c>
      <c r="D3882" s="64" t="s">
        <v>101</v>
      </c>
      <c r="E3882" s="13" t="s">
        <v>114</v>
      </c>
      <c r="F3882" s="112">
        <v>10.77</v>
      </c>
      <c r="G3882" s="112">
        <v>9.81</v>
      </c>
      <c r="H3882" s="112">
        <v>10.1</v>
      </c>
      <c r="I3882" s="112">
        <v>10.49</v>
      </c>
      <c r="J3882" s="112">
        <v>10.68</v>
      </c>
      <c r="K3882" s="112">
        <v>10.9</v>
      </c>
      <c r="L3882" s="112">
        <v>11.16</v>
      </c>
      <c r="M3882" s="112">
        <v>11.45</v>
      </c>
      <c r="N3882" s="112">
        <v>11.76</v>
      </c>
      <c r="O3882" s="112">
        <v>12.15</v>
      </c>
      <c r="P3882" s="112">
        <v>12.51</v>
      </c>
      <c r="Q3882" s="112">
        <v>12.84</v>
      </c>
      <c r="R3882" s="112">
        <v>13</v>
      </c>
      <c r="S3882" s="112">
        <v>13.4</v>
      </c>
      <c r="T3882" s="112">
        <v>13.83</v>
      </c>
      <c r="U3882" s="112">
        <v>14.32</v>
      </c>
      <c r="V3882" s="112">
        <v>14.84</v>
      </c>
      <c r="W3882" s="112">
        <v>15.34</v>
      </c>
      <c r="X3882" s="112">
        <v>15.81</v>
      </c>
      <c r="Y3882" s="112">
        <v>16.28</v>
      </c>
      <c r="Z3882" s="112">
        <v>16.78</v>
      </c>
      <c r="AA3882" s="112">
        <v>17.27</v>
      </c>
      <c r="AB3882" s="112">
        <v>17.690000000000001</v>
      </c>
      <c r="AC3882" s="112">
        <v>18.12</v>
      </c>
      <c r="AD3882" s="112">
        <v>18.63</v>
      </c>
      <c r="AE3882" s="112">
        <v>19.18</v>
      </c>
      <c r="AF3882" s="112">
        <v>19.77</v>
      </c>
      <c r="AG3882" s="112">
        <v>20.34</v>
      </c>
      <c r="AH3882" s="112">
        <v>20.260000000000002</v>
      </c>
      <c r="AI3882" s="112">
        <v>20.12</v>
      </c>
      <c r="AJ3882" s="112">
        <v>20.04</v>
      </c>
      <c r="AK3882" s="112">
        <v>19.920000000000002</v>
      </c>
    </row>
    <row r="3883" spans="1:37" s="13" customFormat="1" x14ac:dyDescent="0.3">
      <c r="A3883" s="13" t="str">
        <f t="shared" si="96"/>
        <v>SDGbaseTRAv2_UrbAS_ERTv3QINVXcfurn</v>
      </c>
      <c r="B3883" s="62" t="s">
        <v>221</v>
      </c>
      <c r="C3883" s="63" t="s">
        <v>291</v>
      </c>
      <c r="D3883" s="64" t="s">
        <v>101</v>
      </c>
      <c r="E3883" s="13" t="s">
        <v>115</v>
      </c>
      <c r="F3883" s="112">
        <v>21.77</v>
      </c>
      <c r="G3883" s="112">
        <v>19.84</v>
      </c>
      <c r="H3883" s="112">
        <v>20.420000000000002</v>
      </c>
      <c r="I3883" s="112">
        <v>21.21</v>
      </c>
      <c r="J3883" s="112">
        <v>21.59</v>
      </c>
      <c r="K3883" s="112">
        <v>22.03</v>
      </c>
      <c r="L3883" s="112">
        <v>22.55</v>
      </c>
      <c r="M3883" s="112">
        <v>23.15</v>
      </c>
      <c r="N3883" s="112">
        <v>23.77</v>
      </c>
      <c r="O3883" s="112">
        <v>24.56</v>
      </c>
      <c r="P3883" s="112">
        <v>25.28</v>
      </c>
      <c r="Q3883" s="112">
        <v>25.97</v>
      </c>
      <c r="R3883" s="112">
        <v>26.28</v>
      </c>
      <c r="S3883" s="112">
        <v>27.09</v>
      </c>
      <c r="T3883" s="112">
        <v>27.96</v>
      </c>
      <c r="U3883" s="112">
        <v>28.96</v>
      </c>
      <c r="V3883" s="112">
        <v>29.99</v>
      </c>
      <c r="W3883" s="112">
        <v>31.01</v>
      </c>
      <c r="X3883" s="112">
        <v>31.95</v>
      </c>
      <c r="Y3883" s="112">
        <v>32.909999999999997</v>
      </c>
      <c r="Z3883" s="112">
        <v>33.92</v>
      </c>
      <c r="AA3883" s="112">
        <v>34.9</v>
      </c>
      <c r="AB3883" s="112">
        <v>35.76</v>
      </c>
      <c r="AC3883" s="112">
        <v>36.64</v>
      </c>
      <c r="AD3883" s="112">
        <v>37.67</v>
      </c>
      <c r="AE3883" s="112">
        <v>38.78</v>
      </c>
      <c r="AF3883" s="112">
        <v>39.96</v>
      </c>
      <c r="AG3883" s="112">
        <v>41.11</v>
      </c>
      <c r="AH3883" s="112">
        <v>40.96</v>
      </c>
      <c r="AI3883" s="112">
        <v>40.67</v>
      </c>
      <c r="AJ3883" s="112">
        <v>40.51</v>
      </c>
      <c r="AK3883" s="112">
        <v>40.270000000000003</v>
      </c>
    </row>
    <row r="3884" spans="1:37" s="13" customFormat="1" x14ac:dyDescent="0.3">
      <c r="A3884" s="13" t="str">
        <f t="shared" si="96"/>
        <v>SDGbaseTRAv2_UrbAS_ERTv3QINVXcoman</v>
      </c>
      <c r="B3884" s="62" t="s">
        <v>221</v>
      </c>
      <c r="C3884" s="63" t="s">
        <v>291</v>
      </c>
      <c r="D3884" s="64" t="s">
        <v>101</v>
      </c>
      <c r="E3884" s="13" t="s">
        <v>116</v>
      </c>
      <c r="F3884" s="112">
        <v>1.45</v>
      </c>
      <c r="G3884" s="112">
        <v>1.33</v>
      </c>
      <c r="H3884" s="112">
        <v>1.36</v>
      </c>
      <c r="I3884" s="112">
        <v>1.42</v>
      </c>
      <c r="J3884" s="112">
        <v>1.44</v>
      </c>
      <c r="K3884" s="112">
        <v>1.47</v>
      </c>
      <c r="L3884" s="112">
        <v>1.51</v>
      </c>
      <c r="M3884" s="112">
        <v>1.55</v>
      </c>
      <c r="N3884" s="112">
        <v>1.59</v>
      </c>
      <c r="O3884" s="112">
        <v>1.64</v>
      </c>
      <c r="P3884" s="112">
        <v>1.69</v>
      </c>
      <c r="Q3884" s="112">
        <v>1.74</v>
      </c>
      <c r="R3884" s="112">
        <v>1.76</v>
      </c>
      <c r="S3884" s="112">
        <v>1.81</v>
      </c>
      <c r="T3884" s="112">
        <v>1.87</v>
      </c>
      <c r="U3884" s="112">
        <v>1.93</v>
      </c>
      <c r="V3884" s="112">
        <v>2</v>
      </c>
      <c r="W3884" s="112">
        <v>2.0699999999999998</v>
      </c>
      <c r="X3884" s="112">
        <v>2.14</v>
      </c>
      <c r="Y3884" s="112">
        <v>2.2000000000000002</v>
      </c>
      <c r="Z3884" s="112">
        <v>2.27</v>
      </c>
      <c r="AA3884" s="112">
        <v>2.33</v>
      </c>
      <c r="AB3884" s="112">
        <v>2.39</v>
      </c>
      <c r="AC3884" s="112">
        <v>2.4500000000000002</v>
      </c>
      <c r="AD3884" s="112">
        <v>2.52</v>
      </c>
      <c r="AE3884" s="112">
        <v>2.59</v>
      </c>
      <c r="AF3884" s="112">
        <v>2.67</v>
      </c>
      <c r="AG3884" s="112">
        <v>2.75</v>
      </c>
      <c r="AH3884" s="112">
        <v>2.74</v>
      </c>
      <c r="AI3884" s="112">
        <v>2.72</v>
      </c>
      <c r="AJ3884" s="112">
        <v>2.71</v>
      </c>
      <c r="AK3884" s="112">
        <v>2.69</v>
      </c>
    </row>
    <row r="3885" spans="1:37" s="13" customFormat="1" x14ac:dyDescent="0.3">
      <c r="A3885" s="13" t="str">
        <f t="shared" si="96"/>
        <v>SDGbaseTRAv2_UrbAS_ERTv3QINVXccons</v>
      </c>
      <c r="B3885" s="62" t="s">
        <v>221</v>
      </c>
      <c r="C3885" s="63" t="s">
        <v>291</v>
      </c>
      <c r="D3885" s="64" t="s">
        <v>101</v>
      </c>
      <c r="E3885" s="13" t="s">
        <v>117</v>
      </c>
      <c r="F3885" s="112">
        <v>405.25</v>
      </c>
      <c r="G3885" s="112">
        <v>369.33</v>
      </c>
      <c r="H3885" s="112">
        <v>380.17</v>
      </c>
      <c r="I3885" s="112">
        <v>394.88</v>
      </c>
      <c r="J3885" s="112">
        <v>401.97</v>
      </c>
      <c r="K3885" s="112">
        <v>410.06</v>
      </c>
      <c r="L3885" s="112">
        <v>419.83</v>
      </c>
      <c r="M3885" s="112">
        <v>430.9</v>
      </c>
      <c r="N3885" s="112">
        <v>442.55</v>
      </c>
      <c r="O3885" s="112">
        <v>457.15</v>
      </c>
      <c r="P3885" s="112">
        <v>470.59</v>
      </c>
      <c r="Q3885" s="112">
        <v>483.36</v>
      </c>
      <c r="R3885" s="112">
        <v>489.2</v>
      </c>
      <c r="S3885" s="112">
        <v>504.36</v>
      </c>
      <c r="T3885" s="112">
        <v>520.42999999999995</v>
      </c>
      <c r="U3885" s="112">
        <v>539.02</v>
      </c>
      <c r="V3885" s="112">
        <v>558.29999999999995</v>
      </c>
      <c r="W3885" s="112">
        <v>577.30999999999995</v>
      </c>
      <c r="X3885" s="112">
        <v>594.78</v>
      </c>
      <c r="Y3885" s="112">
        <v>612.59</v>
      </c>
      <c r="Z3885" s="112">
        <v>631.46</v>
      </c>
      <c r="AA3885" s="112">
        <v>649.76</v>
      </c>
      <c r="AB3885" s="112">
        <v>665.77</v>
      </c>
      <c r="AC3885" s="112">
        <v>682.03</v>
      </c>
      <c r="AD3885" s="112">
        <v>701.17</v>
      </c>
      <c r="AE3885" s="112">
        <v>721.94</v>
      </c>
      <c r="AF3885" s="112">
        <v>743.81</v>
      </c>
      <c r="AG3885" s="112">
        <v>765.28</v>
      </c>
      <c r="AH3885" s="112">
        <v>762.55</v>
      </c>
      <c r="AI3885" s="112">
        <v>757.02</v>
      </c>
      <c r="AJ3885" s="112">
        <v>754.02</v>
      </c>
      <c r="AK3885" s="112">
        <v>749.67</v>
      </c>
    </row>
    <row r="3886" spans="1:37" s="13" customFormat="1" x14ac:dyDescent="0.3">
      <c r="A3886" s="13" t="str">
        <f t="shared" si="96"/>
        <v>SDGbaseTRAv2_UrbAS_ERTv3QINVXcbsrv</v>
      </c>
      <c r="B3886" s="62" t="s">
        <v>221</v>
      </c>
      <c r="C3886" s="63" t="s">
        <v>291</v>
      </c>
      <c r="D3886" s="64" t="s">
        <v>101</v>
      </c>
      <c r="E3886" s="13" t="s">
        <v>118</v>
      </c>
      <c r="F3886" s="112">
        <v>61.78</v>
      </c>
      <c r="G3886" s="112">
        <v>56.3</v>
      </c>
      <c r="H3886" s="112">
        <v>57.95</v>
      </c>
      <c r="I3886" s="112">
        <v>60.2</v>
      </c>
      <c r="J3886" s="112">
        <v>61.28</v>
      </c>
      <c r="K3886" s="112">
        <v>62.51</v>
      </c>
      <c r="L3886" s="112">
        <v>64</v>
      </c>
      <c r="M3886" s="112">
        <v>65.69</v>
      </c>
      <c r="N3886" s="112">
        <v>67.459999999999994</v>
      </c>
      <c r="O3886" s="112">
        <v>69.69</v>
      </c>
      <c r="P3886" s="112">
        <v>71.739999999999995</v>
      </c>
      <c r="Q3886" s="112">
        <v>73.69</v>
      </c>
      <c r="R3886" s="112">
        <v>74.58</v>
      </c>
      <c r="S3886" s="112">
        <v>76.89</v>
      </c>
      <c r="T3886" s="112">
        <v>79.34</v>
      </c>
      <c r="U3886" s="112">
        <v>82.17</v>
      </c>
      <c r="V3886" s="112">
        <v>85.11</v>
      </c>
      <c r="W3886" s="112">
        <v>88.01</v>
      </c>
      <c r="X3886" s="112">
        <v>90.67</v>
      </c>
      <c r="Y3886" s="112">
        <v>93.39</v>
      </c>
      <c r="Z3886" s="112">
        <v>96.26</v>
      </c>
      <c r="AA3886" s="112">
        <v>99.05</v>
      </c>
      <c r="AB3886" s="112">
        <v>101.49</v>
      </c>
      <c r="AC3886" s="112">
        <v>103.97</v>
      </c>
      <c r="AD3886" s="112">
        <v>106.89</v>
      </c>
      <c r="AE3886" s="112">
        <v>110.06</v>
      </c>
      <c r="AF3886" s="112">
        <v>113.39</v>
      </c>
      <c r="AG3886" s="112">
        <v>116.66</v>
      </c>
      <c r="AH3886" s="112">
        <v>116.25</v>
      </c>
      <c r="AI3886" s="112">
        <v>115.4</v>
      </c>
      <c r="AJ3886" s="112">
        <v>114.95</v>
      </c>
      <c r="AK3886" s="112">
        <v>114.28</v>
      </c>
    </row>
    <row r="3887" spans="1:37" s="13" customFormat="1" x14ac:dyDescent="0.3">
      <c r="A3887" s="13" t="str">
        <f t="shared" si="96"/>
        <v>SDGbaseTRAv2_UrbAS_ERTv3QINVXcimpt</v>
      </c>
      <c r="B3887" s="62" t="s">
        <v>221</v>
      </c>
      <c r="C3887" s="63" t="s">
        <v>291</v>
      </c>
      <c r="D3887" s="64" t="s">
        <v>101</v>
      </c>
      <c r="E3887" s="13" t="s">
        <v>119</v>
      </c>
      <c r="F3887" s="112">
        <v>2.82</v>
      </c>
      <c r="G3887" s="112">
        <v>2.82</v>
      </c>
      <c r="H3887" s="112">
        <v>2.82</v>
      </c>
      <c r="I3887" s="112">
        <v>2.82</v>
      </c>
      <c r="J3887" s="112">
        <v>2.82</v>
      </c>
      <c r="K3887" s="112">
        <v>2.82</v>
      </c>
      <c r="L3887" s="112">
        <v>2.82</v>
      </c>
      <c r="M3887" s="112">
        <v>2.82</v>
      </c>
      <c r="N3887" s="112">
        <v>2.82</v>
      </c>
      <c r="O3887" s="112">
        <v>2.82</v>
      </c>
      <c r="P3887" s="112">
        <v>2.82</v>
      </c>
      <c r="Q3887" s="112">
        <v>2.82</v>
      </c>
      <c r="R3887" s="112">
        <v>2.82</v>
      </c>
      <c r="S3887" s="112">
        <v>2.82</v>
      </c>
      <c r="T3887" s="112">
        <v>2.82</v>
      </c>
      <c r="U3887" s="112">
        <v>2.82</v>
      </c>
      <c r="V3887" s="112">
        <v>2.82</v>
      </c>
      <c r="W3887" s="112">
        <v>2.82</v>
      </c>
      <c r="X3887" s="112">
        <v>2.82</v>
      </c>
      <c r="Y3887" s="112">
        <v>2.82</v>
      </c>
      <c r="Z3887" s="112">
        <v>2.82</v>
      </c>
      <c r="AA3887" s="112">
        <v>2.82</v>
      </c>
      <c r="AB3887" s="112">
        <v>2.82</v>
      </c>
      <c r="AC3887" s="112">
        <v>2.82</v>
      </c>
      <c r="AD3887" s="112">
        <v>2.82</v>
      </c>
      <c r="AE3887" s="112">
        <v>2.82</v>
      </c>
      <c r="AF3887" s="112">
        <v>2.82</v>
      </c>
      <c r="AG3887" s="112">
        <v>2.82</v>
      </c>
      <c r="AH3887" s="112">
        <v>2.82</v>
      </c>
      <c r="AI3887" s="112">
        <v>2.82</v>
      </c>
      <c r="AJ3887" s="112">
        <v>2.82</v>
      </c>
      <c r="AK3887" s="112">
        <v>2.82</v>
      </c>
    </row>
    <row r="3888" spans="1:37" s="13" customFormat="1" x14ac:dyDescent="0.3">
      <c r="A3888" s="13" t="str">
        <f t="shared" si="96"/>
        <v>SDGbaseTRAv2_UrbAS_ERTv3PQXcawhe</v>
      </c>
      <c r="B3888" s="62" t="s">
        <v>221</v>
      </c>
      <c r="C3888" s="63" t="s">
        <v>291</v>
      </c>
      <c r="D3888" s="64" t="s">
        <v>120</v>
      </c>
      <c r="E3888" s="13" t="s">
        <v>121</v>
      </c>
      <c r="F3888" s="112">
        <v>1.05</v>
      </c>
      <c r="G3888" s="112">
        <v>1.06</v>
      </c>
      <c r="H3888" s="112">
        <v>1.06</v>
      </c>
      <c r="I3888" s="112">
        <v>1.06</v>
      </c>
      <c r="J3888" s="112">
        <v>1.07</v>
      </c>
      <c r="K3888" s="112">
        <v>1.06</v>
      </c>
      <c r="L3888" s="112">
        <v>1.07</v>
      </c>
      <c r="M3888" s="112">
        <v>1.07</v>
      </c>
      <c r="N3888" s="112">
        <v>1.07</v>
      </c>
      <c r="O3888" s="112">
        <v>1.0900000000000001</v>
      </c>
      <c r="P3888" s="112">
        <v>1.1000000000000001</v>
      </c>
      <c r="Q3888" s="112">
        <v>1.1000000000000001</v>
      </c>
      <c r="R3888" s="112">
        <v>1.1000000000000001</v>
      </c>
      <c r="S3888" s="112">
        <v>1.1000000000000001</v>
      </c>
      <c r="T3888" s="112">
        <v>1.1000000000000001</v>
      </c>
      <c r="U3888" s="112">
        <v>1.1000000000000001</v>
      </c>
      <c r="V3888" s="112">
        <v>1.0900000000000001</v>
      </c>
      <c r="W3888" s="112">
        <v>1.0900000000000001</v>
      </c>
      <c r="X3888" s="112">
        <v>1.1000000000000001</v>
      </c>
      <c r="Y3888" s="112">
        <v>1.1000000000000001</v>
      </c>
      <c r="Z3888" s="112">
        <v>1.1000000000000001</v>
      </c>
      <c r="AA3888" s="112">
        <v>1.1000000000000001</v>
      </c>
      <c r="AB3888" s="112">
        <v>1.1000000000000001</v>
      </c>
      <c r="AC3888" s="112">
        <v>1.1000000000000001</v>
      </c>
      <c r="AD3888" s="112">
        <v>1.1000000000000001</v>
      </c>
      <c r="AE3888" s="112">
        <v>1.1000000000000001</v>
      </c>
      <c r="AF3888" s="112">
        <v>1.1000000000000001</v>
      </c>
      <c r="AG3888" s="112">
        <v>1.0900000000000001</v>
      </c>
      <c r="AH3888" s="112">
        <v>1.08</v>
      </c>
      <c r="AI3888" s="112">
        <v>1.07</v>
      </c>
      <c r="AJ3888" s="112">
        <v>1.07</v>
      </c>
      <c r="AK3888" s="112">
        <v>1.06</v>
      </c>
    </row>
    <row r="3889" spans="1:37" s="13" customFormat="1" x14ac:dyDescent="0.3">
      <c r="A3889" s="13" t="str">
        <f t="shared" si="96"/>
        <v>SDGbaseTRAv2_UrbAS_ERTv3PQXcamai</v>
      </c>
      <c r="B3889" s="62" t="s">
        <v>221</v>
      </c>
      <c r="C3889" s="63" t="s">
        <v>291</v>
      </c>
      <c r="D3889" s="64" t="s">
        <v>120</v>
      </c>
      <c r="E3889" s="13" t="s">
        <v>122</v>
      </c>
      <c r="F3889" s="112">
        <v>1.1000000000000001</v>
      </c>
      <c r="G3889" s="112">
        <v>1.08</v>
      </c>
      <c r="H3889" s="112">
        <v>1.08</v>
      </c>
      <c r="I3889" s="112">
        <v>1.0900000000000001</v>
      </c>
      <c r="J3889" s="112">
        <v>1.1000000000000001</v>
      </c>
      <c r="K3889" s="112">
        <v>1.0900000000000001</v>
      </c>
      <c r="L3889" s="112">
        <v>1.0900000000000001</v>
      </c>
      <c r="M3889" s="112">
        <v>1.08</v>
      </c>
      <c r="N3889" s="112">
        <v>1.08</v>
      </c>
      <c r="O3889" s="112">
        <v>1.0900000000000001</v>
      </c>
      <c r="P3889" s="112">
        <v>1.0900000000000001</v>
      </c>
      <c r="Q3889" s="112">
        <v>1.08</v>
      </c>
      <c r="R3889" s="112">
        <v>1.08</v>
      </c>
      <c r="S3889" s="112">
        <v>1.07</v>
      </c>
      <c r="T3889" s="112">
        <v>1.07</v>
      </c>
      <c r="U3889" s="112">
        <v>1.07</v>
      </c>
      <c r="V3889" s="112">
        <v>1.06</v>
      </c>
      <c r="W3889" s="112">
        <v>1.05</v>
      </c>
      <c r="X3889" s="112">
        <v>1.05</v>
      </c>
      <c r="Y3889" s="112">
        <v>1.05</v>
      </c>
      <c r="Z3889" s="112">
        <v>1.05</v>
      </c>
      <c r="AA3889" s="112">
        <v>1.04</v>
      </c>
      <c r="AB3889" s="112">
        <v>1.05</v>
      </c>
      <c r="AC3889" s="112">
        <v>1.04</v>
      </c>
      <c r="AD3889" s="112">
        <v>1.03</v>
      </c>
      <c r="AE3889" s="112">
        <v>1.03</v>
      </c>
      <c r="AF3889" s="112">
        <v>1.03</v>
      </c>
      <c r="AG3889" s="112">
        <v>1.02</v>
      </c>
      <c r="AH3889" s="112">
        <v>0.99</v>
      </c>
      <c r="AI3889" s="112">
        <v>0.98</v>
      </c>
      <c r="AJ3889" s="112">
        <v>0.97</v>
      </c>
      <c r="AK3889" s="112">
        <v>0.96</v>
      </c>
    </row>
    <row r="3890" spans="1:37" s="13" customFormat="1" x14ac:dyDescent="0.3">
      <c r="A3890" s="13" t="str">
        <f t="shared" si="96"/>
        <v>SDGbaseTRAv2_UrbAS_ERTv3PQXcaoce</v>
      </c>
      <c r="B3890" s="62" t="s">
        <v>221</v>
      </c>
      <c r="C3890" s="63" t="s">
        <v>291</v>
      </c>
      <c r="D3890" s="64" t="s">
        <v>120</v>
      </c>
      <c r="E3890" s="13" t="s">
        <v>123</v>
      </c>
      <c r="F3890" s="112">
        <v>1.0900000000000001</v>
      </c>
      <c r="G3890" s="112">
        <v>1.06</v>
      </c>
      <c r="H3890" s="112">
        <v>1.07</v>
      </c>
      <c r="I3890" s="112">
        <v>1.08</v>
      </c>
      <c r="J3890" s="112">
        <v>1.1000000000000001</v>
      </c>
      <c r="K3890" s="112">
        <v>1.1000000000000001</v>
      </c>
      <c r="L3890" s="112">
        <v>1.1000000000000001</v>
      </c>
      <c r="M3890" s="112">
        <v>1.1000000000000001</v>
      </c>
      <c r="N3890" s="112">
        <v>1.1000000000000001</v>
      </c>
      <c r="O3890" s="112">
        <v>1.1299999999999999</v>
      </c>
      <c r="P3890" s="112">
        <v>1.1299999999999999</v>
      </c>
      <c r="Q3890" s="112">
        <v>1.1200000000000001</v>
      </c>
      <c r="R3890" s="112">
        <v>1.1299999999999999</v>
      </c>
      <c r="S3890" s="112">
        <v>1.1299999999999999</v>
      </c>
      <c r="T3890" s="112">
        <v>1.1299999999999999</v>
      </c>
      <c r="U3890" s="112">
        <v>1.1299999999999999</v>
      </c>
      <c r="V3890" s="112">
        <v>1.1299999999999999</v>
      </c>
      <c r="W3890" s="112">
        <v>1.1299999999999999</v>
      </c>
      <c r="X3890" s="112">
        <v>1.1299999999999999</v>
      </c>
      <c r="Y3890" s="112">
        <v>1.1299999999999999</v>
      </c>
      <c r="Z3890" s="112">
        <v>1.1299999999999999</v>
      </c>
      <c r="AA3890" s="112">
        <v>1.1299999999999999</v>
      </c>
      <c r="AB3890" s="112">
        <v>1.1399999999999999</v>
      </c>
      <c r="AC3890" s="112">
        <v>1.1299999999999999</v>
      </c>
      <c r="AD3890" s="112">
        <v>1.1299999999999999</v>
      </c>
      <c r="AE3890" s="112">
        <v>1.1299999999999999</v>
      </c>
      <c r="AF3890" s="112">
        <v>1.1299999999999999</v>
      </c>
      <c r="AG3890" s="112">
        <v>1.1299999999999999</v>
      </c>
      <c r="AH3890" s="112">
        <v>1.1100000000000001</v>
      </c>
      <c r="AI3890" s="112">
        <v>1.1000000000000001</v>
      </c>
      <c r="AJ3890" s="112">
        <v>1.08</v>
      </c>
      <c r="AK3890" s="112">
        <v>1.07</v>
      </c>
    </row>
    <row r="3891" spans="1:37" s="13" customFormat="1" x14ac:dyDescent="0.3">
      <c r="A3891" s="13" t="str">
        <f t="shared" si="96"/>
        <v>SDGbaseTRAv2_UrbAS_ERTv3PQXcaveg</v>
      </c>
      <c r="B3891" s="62" t="s">
        <v>221</v>
      </c>
      <c r="C3891" s="63" t="s">
        <v>291</v>
      </c>
      <c r="D3891" s="64" t="s">
        <v>120</v>
      </c>
      <c r="E3891" s="13" t="s">
        <v>124</v>
      </c>
      <c r="F3891" s="112">
        <v>1.1000000000000001</v>
      </c>
      <c r="G3891" s="112">
        <v>1.1200000000000001</v>
      </c>
      <c r="H3891" s="112">
        <v>1.1200000000000001</v>
      </c>
      <c r="I3891" s="112">
        <v>1.1200000000000001</v>
      </c>
      <c r="J3891" s="112">
        <v>1.1200000000000001</v>
      </c>
      <c r="K3891" s="112">
        <v>1.1200000000000001</v>
      </c>
      <c r="L3891" s="112">
        <v>1.1100000000000001</v>
      </c>
      <c r="M3891" s="112">
        <v>1.1100000000000001</v>
      </c>
      <c r="N3891" s="112">
        <v>1.1100000000000001</v>
      </c>
      <c r="O3891" s="112">
        <v>1.1100000000000001</v>
      </c>
      <c r="P3891" s="112">
        <v>1.1100000000000001</v>
      </c>
      <c r="Q3891" s="112">
        <v>1.1100000000000001</v>
      </c>
      <c r="R3891" s="112">
        <v>1.1100000000000001</v>
      </c>
      <c r="S3891" s="112">
        <v>1.1100000000000001</v>
      </c>
      <c r="T3891" s="112">
        <v>1.1100000000000001</v>
      </c>
      <c r="U3891" s="112">
        <v>1.1100000000000001</v>
      </c>
      <c r="V3891" s="112">
        <v>1.1000000000000001</v>
      </c>
      <c r="W3891" s="112">
        <v>1.1000000000000001</v>
      </c>
      <c r="X3891" s="112">
        <v>1.1000000000000001</v>
      </c>
      <c r="Y3891" s="112">
        <v>1.1000000000000001</v>
      </c>
      <c r="Z3891" s="112">
        <v>1.1000000000000001</v>
      </c>
      <c r="AA3891" s="112">
        <v>1.1000000000000001</v>
      </c>
      <c r="AB3891" s="112">
        <v>1.1000000000000001</v>
      </c>
      <c r="AC3891" s="112">
        <v>1.1000000000000001</v>
      </c>
      <c r="AD3891" s="112">
        <v>1.1000000000000001</v>
      </c>
      <c r="AE3891" s="112">
        <v>1.1000000000000001</v>
      </c>
      <c r="AF3891" s="112">
        <v>1.1000000000000001</v>
      </c>
      <c r="AG3891" s="112">
        <v>1.1000000000000001</v>
      </c>
      <c r="AH3891" s="112">
        <v>1.0900000000000001</v>
      </c>
      <c r="AI3891" s="112">
        <v>1.0900000000000001</v>
      </c>
      <c r="AJ3891" s="112">
        <v>1.0900000000000001</v>
      </c>
      <c r="AK3891" s="112">
        <v>1.0900000000000001</v>
      </c>
    </row>
    <row r="3892" spans="1:37" s="13" customFormat="1" x14ac:dyDescent="0.3">
      <c r="A3892" s="13" t="str">
        <f t="shared" si="96"/>
        <v>SDGbaseTRAv2_UrbAS_ERTv3PQXcaofr</v>
      </c>
      <c r="B3892" s="62" t="s">
        <v>221</v>
      </c>
      <c r="C3892" s="63" t="s">
        <v>291</v>
      </c>
      <c r="D3892" s="64" t="s">
        <v>120</v>
      </c>
      <c r="E3892" s="13" t="s">
        <v>125</v>
      </c>
      <c r="F3892" s="112">
        <v>1.1000000000000001</v>
      </c>
      <c r="G3892" s="112">
        <v>1.1100000000000001</v>
      </c>
      <c r="H3892" s="112">
        <v>1.1000000000000001</v>
      </c>
      <c r="I3892" s="112">
        <v>1.1000000000000001</v>
      </c>
      <c r="J3892" s="112">
        <v>1.0900000000000001</v>
      </c>
      <c r="K3892" s="112">
        <v>1.0900000000000001</v>
      </c>
      <c r="L3892" s="112">
        <v>1.08</v>
      </c>
      <c r="M3892" s="112">
        <v>1.08</v>
      </c>
      <c r="N3892" s="112">
        <v>1.07</v>
      </c>
      <c r="O3892" s="112">
        <v>1.05</v>
      </c>
      <c r="P3892" s="112">
        <v>1.05</v>
      </c>
      <c r="Q3892" s="112">
        <v>1.04</v>
      </c>
      <c r="R3892" s="112">
        <v>1.04</v>
      </c>
      <c r="S3892" s="112">
        <v>1.04</v>
      </c>
      <c r="T3892" s="112">
        <v>1.03</v>
      </c>
      <c r="U3892" s="112">
        <v>1.03</v>
      </c>
      <c r="V3892" s="112">
        <v>1.03</v>
      </c>
      <c r="W3892" s="112">
        <v>1.02</v>
      </c>
      <c r="X3892" s="112">
        <v>1.02</v>
      </c>
      <c r="Y3892" s="112">
        <v>1.02</v>
      </c>
      <c r="Z3892" s="112">
        <v>1.03</v>
      </c>
      <c r="AA3892" s="112">
        <v>1.03</v>
      </c>
      <c r="AB3892" s="112">
        <v>1.03</v>
      </c>
      <c r="AC3892" s="112">
        <v>1.02</v>
      </c>
      <c r="AD3892" s="112">
        <v>1.02</v>
      </c>
      <c r="AE3892" s="112">
        <v>1.02</v>
      </c>
      <c r="AF3892" s="112">
        <v>1.01</v>
      </c>
      <c r="AG3892" s="112">
        <v>1.01</v>
      </c>
      <c r="AH3892" s="112">
        <v>1</v>
      </c>
      <c r="AI3892" s="112">
        <v>1</v>
      </c>
      <c r="AJ3892" s="112">
        <v>1</v>
      </c>
      <c r="AK3892" s="112">
        <v>1.01</v>
      </c>
    </row>
    <row r="3893" spans="1:37" s="13" customFormat="1" x14ac:dyDescent="0.3">
      <c r="A3893" s="13" t="str">
        <f t="shared" si="96"/>
        <v>SDGbaseTRAv2_UrbAS_ERTv3PQXcagra</v>
      </c>
      <c r="B3893" s="62" t="s">
        <v>221</v>
      </c>
      <c r="C3893" s="63" t="s">
        <v>291</v>
      </c>
      <c r="D3893" s="64" t="s">
        <v>120</v>
      </c>
      <c r="E3893" s="13" t="s">
        <v>126</v>
      </c>
      <c r="F3893" s="112">
        <v>1.1000000000000001</v>
      </c>
      <c r="G3893" s="112">
        <v>1.1399999999999999</v>
      </c>
      <c r="H3893" s="112">
        <v>1.1399999999999999</v>
      </c>
      <c r="I3893" s="112">
        <v>1.1399999999999999</v>
      </c>
      <c r="J3893" s="112">
        <v>1.1399999999999999</v>
      </c>
      <c r="K3893" s="112">
        <v>1.1399999999999999</v>
      </c>
      <c r="L3893" s="112">
        <v>1.1399999999999999</v>
      </c>
      <c r="M3893" s="112">
        <v>1.1399999999999999</v>
      </c>
      <c r="N3893" s="112">
        <v>1.1399999999999999</v>
      </c>
      <c r="O3893" s="112">
        <v>1.1299999999999999</v>
      </c>
      <c r="P3893" s="112">
        <v>1.1200000000000001</v>
      </c>
      <c r="Q3893" s="112">
        <v>1.1200000000000001</v>
      </c>
      <c r="R3893" s="112">
        <v>1.1299999999999999</v>
      </c>
      <c r="S3893" s="112">
        <v>1.1299999999999999</v>
      </c>
      <c r="T3893" s="112">
        <v>1.1299999999999999</v>
      </c>
      <c r="U3893" s="112">
        <v>1.1299999999999999</v>
      </c>
      <c r="V3893" s="112">
        <v>1.1299999999999999</v>
      </c>
      <c r="W3893" s="112">
        <v>1.1299999999999999</v>
      </c>
      <c r="X3893" s="112">
        <v>1.1299999999999999</v>
      </c>
      <c r="Y3893" s="112">
        <v>1.1299999999999999</v>
      </c>
      <c r="Z3893" s="112">
        <v>1.1299999999999999</v>
      </c>
      <c r="AA3893" s="112">
        <v>1.1299999999999999</v>
      </c>
      <c r="AB3893" s="112">
        <v>1.1200000000000001</v>
      </c>
      <c r="AC3893" s="112">
        <v>1.1200000000000001</v>
      </c>
      <c r="AD3893" s="112">
        <v>1.1200000000000001</v>
      </c>
      <c r="AE3893" s="112">
        <v>1.1100000000000001</v>
      </c>
      <c r="AF3893" s="112">
        <v>1.1100000000000001</v>
      </c>
      <c r="AG3893" s="112">
        <v>1.1200000000000001</v>
      </c>
      <c r="AH3893" s="112">
        <v>1.1200000000000001</v>
      </c>
      <c r="AI3893" s="112">
        <v>1.1200000000000001</v>
      </c>
      <c r="AJ3893" s="112">
        <v>1.1299999999999999</v>
      </c>
      <c r="AK3893" s="112">
        <v>1.1399999999999999</v>
      </c>
    </row>
    <row r="3894" spans="1:37" s="13" customFormat="1" x14ac:dyDescent="0.3">
      <c r="A3894" s="13" t="str">
        <f t="shared" si="96"/>
        <v>SDGbaseTRAv2_UrbAS_ERTv3PQXcaoil</v>
      </c>
      <c r="B3894" s="62" t="s">
        <v>221</v>
      </c>
      <c r="C3894" s="63" t="s">
        <v>291</v>
      </c>
      <c r="D3894" s="64" t="s">
        <v>120</v>
      </c>
      <c r="E3894" s="13" t="s">
        <v>127</v>
      </c>
      <c r="F3894" s="112">
        <v>1.18</v>
      </c>
      <c r="G3894" s="112">
        <v>1.1399999999999999</v>
      </c>
      <c r="H3894" s="112">
        <v>1.1499999999999999</v>
      </c>
      <c r="I3894" s="112">
        <v>1.1499999999999999</v>
      </c>
      <c r="J3894" s="112">
        <v>1.1599999999999999</v>
      </c>
      <c r="K3894" s="112">
        <v>1.1599999999999999</v>
      </c>
      <c r="L3894" s="112">
        <v>1.1599999999999999</v>
      </c>
      <c r="M3894" s="112">
        <v>1.1599999999999999</v>
      </c>
      <c r="N3894" s="112">
        <v>1.1599999999999999</v>
      </c>
      <c r="O3894" s="112">
        <v>1.17</v>
      </c>
      <c r="P3894" s="112">
        <v>1.17</v>
      </c>
      <c r="Q3894" s="112">
        <v>1.17</v>
      </c>
      <c r="R3894" s="112">
        <v>1.17</v>
      </c>
      <c r="S3894" s="112">
        <v>1.18</v>
      </c>
      <c r="T3894" s="112">
        <v>1.18</v>
      </c>
      <c r="U3894" s="112">
        <v>1.18</v>
      </c>
      <c r="V3894" s="112">
        <v>1.18</v>
      </c>
      <c r="W3894" s="112">
        <v>1.18</v>
      </c>
      <c r="X3894" s="112">
        <v>1.18</v>
      </c>
      <c r="Y3894" s="112">
        <v>1.18</v>
      </c>
      <c r="Z3894" s="112">
        <v>1.18</v>
      </c>
      <c r="AA3894" s="112">
        <v>1.18</v>
      </c>
      <c r="AB3894" s="112">
        <v>1.18</v>
      </c>
      <c r="AC3894" s="112">
        <v>1.18</v>
      </c>
      <c r="AD3894" s="112">
        <v>1.18</v>
      </c>
      <c r="AE3894" s="112">
        <v>1.18</v>
      </c>
      <c r="AF3894" s="112">
        <v>1.18</v>
      </c>
      <c r="AG3894" s="112">
        <v>1.19</v>
      </c>
      <c r="AH3894" s="112">
        <v>1.17</v>
      </c>
      <c r="AI3894" s="112">
        <v>1.1599999999999999</v>
      </c>
      <c r="AJ3894" s="112">
        <v>1.1499999999999999</v>
      </c>
      <c r="AK3894" s="112">
        <v>1.1399999999999999</v>
      </c>
    </row>
    <row r="3895" spans="1:37" s="13" customFormat="1" x14ac:dyDescent="0.3">
      <c r="A3895" s="13" t="str">
        <f t="shared" si="96"/>
        <v>SDGbaseTRAv2_UrbAS_ERTv3PQXcatub</v>
      </c>
      <c r="B3895" s="62" t="s">
        <v>221</v>
      </c>
      <c r="C3895" s="63" t="s">
        <v>291</v>
      </c>
      <c r="D3895" s="64" t="s">
        <v>120</v>
      </c>
      <c r="E3895" s="13" t="s">
        <v>128</v>
      </c>
      <c r="F3895" s="112">
        <v>1.1100000000000001</v>
      </c>
      <c r="G3895" s="112">
        <v>1.1200000000000001</v>
      </c>
      <c r="H3895" s="112">
        <v>1.1200000000000001</v>
      </c>
      <c r="I3895" s="112">
        <v>1.1299999999999999</v>
      </c>
      <c r="J3895" s="112">
        <v>1.1299999999999999</v>
      </c>
      <c r="K3895" s="112">
        <v>1.1299999999999999</v>
      </c>
      <c r="L3895" s="112">
        <v>1.1200000000000001</v>
      </c>
      <c r="M3895" s="112">
        <v>1.1200000000000001</v>
      </c>
      <c r="N3895" s="112">
        <v>1.1200000000000001</v>
      </c>
      <c r="O3895" s="112">
        <v>1.1200000000000001</v>
      </c>
      <c r="P3895" s="112">
        <v>1.1200000000000001</v>
      </c>
      <c r="Q3895" s="112">
        <v>1.1200000000000001</v>
      </c>
      <c r="R3895" s="112">
        <v>1.1200000000000001</v>
      </c>
      <c r="S3895" s="112">
        <v>1.1100000000000001</v>
      </c>
      <c r="T3895" s="112">
        <v>1.1100000000000001</v>
      </c>
      <c r="U3895" s="112">
        <v>1.1100000000000001</v>
      </c>
      <c r="V3895" s="112">
        <v>1.1100000000000001</v>
      </c>
      <c r="W3895" s="112">
        <v>1.1100000000000001</v>
      </c>
      <c r="X3895" s="112">
        <v>1.1100000000000001</v>
      </c>
      <c r="Y3895" s="112">
        <v>1.1100000000000001</v>
      </c>
      <c r="Z3895" s="112">
        <v>1.1100000000000001</v>
      </c>
      <c r="AA3895" s="112">
        <v>1.1200000000000001</v>
      </c>
      <c r="AB3895" s="112">
        <v>1.1100000000000001</v>
      </c>
      <c r="AC3895" s="112">
        <v>1.1100000000000001</v>
      </c>
      <c r="AD3895" s="112">
        <v>1.1100000000000001</v>
      </c>
      <c r="AE3895" s="112">
        <v>1.1100000000000001</v>
      </c>
      <c r="AF3895" s="112">
        <v>1.1000000000000001</v>
      </c>
      <c r="AG3895" s="112">
        <v>1.1000000000000001</v>
      </c>
      <c r="AH3895" s="112">
        <v>1.1000000000000001</v>
      </c>
      <c r="AI3895" s="112">
        <v>1.1000000000000001</v>
      </c>
      <c r="AJ3895" s="112">
        <v>1.1000000000000001</v>
      </c>
      <c r="AK3895" s="112">
        <v>1.1100000000000001</v>
      </c>
    </row>
    <row r="3896" spans="1:37" s="13" customFormat="1" x14ac:dyDescent="0.3">
      <c r="A3896" s="13" t="str">
        <f t="shared" si="96"/>
        <v>SDGbaseTRAv2_UrbAS_ERTv3PQXcapul</v>
      </c>
      <c r="B3896" s="62" t="s">
        <v>221</v>
      </c>
      <c r="C3896" s="63" t="s">
        <v>291</v>
      </c>
      <c r="D3896" s="64" t="s">
        <v>120</v>
      </c>
      <c r="E3896" s="13" t="s">
        <v>129</v>
      </c>
      <c r="F3896" s="112">
        <v>1.06</v>
      </c>
      <c r="G3896" s="112">
        <v>1.06</v>
      </c>
      <c r="H3896" s="112">
        <v>1.06</v>
      </c>
      <c r="I3896" s="112">
        <v>1.06</v>
      </c>
      <c r="J3896" s="112">
        <v>1.06</v>
      </c>
      <c r="K3896" s="112">
        <v>1.06</v>
      </c>
      <c r="L3896" s="112">
        <v>1.06</v>
      </c>
      <c r="M3896" s="112">
        <v>1.06</v>
      </c>
      <c r="N3896" s="112">
        <v>1.06</v>
      </c>
      <c r="O3896" s="112">
        <v>1.08</v>
      </c>
      <c r="P3896" s="112">
        <v>1.08</v>
      </c>
      <c r="Q3896" s="112">
        <v>1.08</v>
      </c>
      <c r="R3896" s="112">
        <v>1.08</v>
      </c>
      <c r="S3896" s="112">
        <v>1.08</v>
      </c>
      <c r="T3896" s="112">
        <v>1.08</v>
      </c>
      <c r="U3896" s="112">
        <v>1.08</v>
      </c>
      <c r="V3896" s="112">
        <v>1.08</v>
      </c>
      <c r="W3896" s="112">
        <v>1.08</v>
      </c>
      <c r="X3896" s="112">
        <v>1.08</v>
      </c>
      <c r="Y3896" s="112">
        <v>1.08</v>
      </c>
      <c r="Z3896" s="112">
        <v>1.08</v>
      </c>
      <c r="AA3896" s="112">
        <v>1.08</v>
      </c>
      <c r="AB3896" s="112">
        <v>1.08</v>
      </c>
      <c r="AC3896" s="112">
        <v>1.08</v>
      </c>
      <c r="AD3896" s="112">
        <v>1.08</v>
      </c>
      <c r="AE3896" s="112">
        <v>1.08</v>
      </c>
      <c r="AF3896" s="112">
        <v>1.08</v>
      </c>
      <c r="AG3896" s="112">
        <v>1.07</v>
      </c>
      <c r="AH3896" s="112">
        <v>1.07</v>
      </c>
      <c r="AI3896" s="112">
        <v>1.06</v>
      </c>
      <c r="AJ3896" s="112">
        <v>1.05</v>
      </c>
      <c r="AK3896" s="112">
        <v>1.05</v>
      </c>
    </row>
    <row r="3897" spans="1:37" s="13" customFormat="1" x14ac:dyDescent="0.3">
      <c r="A3897" s="13" t="str">
        <f t="shared" si="96"/>
        <v>SDGbaseTRAv2_UrbAS_ERTv3PQXcasug</v>
      </c>
      <c r="B3897" s="62" t="s">
        <v>221</v>
      </c>
      <c r="C3897" s="63" t="s">
        <v>291</v>
      </c>
      <c r="D3897" s="64" t="s">
        <v>120</v>
      </c>
      <c r="E3897" s="13" t="s">
        <v>130</v>
      </c>
      <c r="F3897" s="112">
        <v>1.17</v>
      </c>
      <c r="G3897" s="112">
        <v>1.17</v>
      </c>
      <c r="H3897" s="112">
        <v>1.1499999999999999</v>
      </c>
      <c r="I3897" s="112">
        <v>1.1499999999999999</v>
      </c>
      <c r="J3897" s="112">
        <v>1.1399999999999999</v>
      </c>
      <c r="K3897" s="112">
        <v>1.1299999999999999</v>
      </c>
      <c r="L3897" s="112">
        <v>1.1299999999999999</v>
      </c>
      <c r="M3897" s="112">
        <v>1.1299999999999999</v>
      </c>
      <c r="N3897" s="112">
        <v>1.1200000000000001</v>
      </c>
      <c r="O3897" s="112">
        <v>1.1200000000000001</v>
      </c>
      <c r="P3897" s="112">
        <v>1.1200000000000001</v>
      </c>
      <c r="Q3897" s="112">
        <v>1.1200000000000001</v>
      </c>
      <c r="R3897" s="112">
        <v>1.1200000000000001</v>
      </c>
      <c r="S3897" s="112">
        <v>1.1100000000000001</v>
      </c>
      <c r="T3897" s="112">
        <v>1.1100000000000001</v>
      </c>
      <c r="U3897" s="112">
        <v>1.1100000000000001</v>
      </c>
      <c r="V3897" s="112">
        <v>1.1000000000000001</v>
      </c>
      <c r="W3897" s="112">
        <v>1.1000000000000001</v>
      </c>
      <c r="X3897" s="112">
        <v>1.1000000000000001</v>
      </c>
      <c r="Y3897" s="112">
        <v>1.1000000000000001</v>
      </c>
      <c r="Z3897" s="112">
        <v>1.1000000000000001</v>
      </c>
      <c r="AA3897" s="112">
        <v>1.1000000000000001</v>
      </c>
      <c r="AB3897" s="112">
        <v>1.0900000000000001</v>
      </c>
      <c r="AC3897" s="112">
        <v>1.0900000000000001</v>
      </c>
      <c r="AD3897" s="112">
        <v>1.08</v>
      </c>
      <c r="AE3897" s="112">
        <v>1.08</v>
      </c>
      <c r="AF3897" s="112">
        <v>1.07</v>
      </c>
      <c r="AG3897" s="112">
        <v>1.07</v>
      </c>
      <c r="AH3897" s="112">
        <v>1.06</v>
      </c>
      <c r="AI3897" s="112">
        <v>1.05</v>
      </c>
      <c r="AJ3897" s="112">
        <v>1.04</v>
      </c>
      <c r="AK3897" s="112">
        <v>1.04</v>
      </c>
    </row>
    <row r="3898" spans="1:37" s="13" customFormat="1" x14ac:dyDescent="0.3">
      <c r="A3898" s="13" t="str">
        <f t="shared" si="96"/>
        <v>SDGbaseTRAv2_UrbAS_ERTv3PQXcaoth</v>
      </c>
      <c r="B3898" s="62" t="s">
        <v>221</v>
      </c>
      <c r="C3898" s="63" t="s">
        <v>291</v>
      </c>
      <c r="D3898" s="64" t="s">
        <v>120</v>
      </c>
      <c r="E3898" s="13" t="s">
        <v>131</v>
      </c>
      <c r="F3898" s="112">
        <v>1.1399999999999999</v>
      </c>
      <c r="G3898" s="112">
        <v>1.0900000000000001</v>
      </c>
      <c r="H3898" s="112">
        <v>1.1100000000000001</v>
      </c>
      <c r="I3898" s="112">
        <v>1.1200000000000001</v>
      </c>
      <c r="J3898" s="112">
        <v>1.1299999999999999</v>
      </c>
      <c r="K3898" s="112">
        <v>1.1399999999999999</v>
      </c>
      <c r="L3898" s="112">
        <v>1.1599999999999999</v>
      </c>
      <c r="M3898" s="112">
        <v>1.18</v>
      </c>
      <c r="N3898" s="112">
        <v>1.19</v>
      </c>
      <c r="O3898" s="112">
        <v>1.25</v>
      </c>
      <c r="P3898" s="112">
        <v>1.27</v>
      </c>
      <c r="Q3898" s="112">
        <v>1.27</v>
      </c>
      <c r="R3898" s="112">
        <v>1.28</v>
      </c>
      <c r="S3898" s="112">
        <v>1.29</v>
      </c>
      <c r="T3898" s="112">
        <v>1.31</v>
      </c>
      <c r="U3898" s="112">
        <v>1.33</v>
      </c>
      <c r="V3898" s="112">
        <v>1.34</v>
      </c>
      <c r="W3898" s="112">
        <v>1.36</v>
      </c>
      <c r="X3898" s="112">
        <v>1.39</v>
      </c>
      <c r="Y3898" s="112">
        <v>1.41</v>
      </c>
      <c r="Z3898" s="112">
        <v>1.4</v>
      </c>
      <c r="AA3898" s="112">
        <v>1.4</v>
      </c>
      <c r="AB3898" s="112">
        <v>1.42</v>
      </c>
      <c r="AC3898" s="112">
        <v>1.43</v>
      </c>
      <c r="AD3898" s="112">
        <v>1.43</v>
      </c>
      <c r="AE3898" s="112">
        <v>1.44</v>
      </c>
      <c r="AF3898" s="112">
        <v>1.45</v>
      </c>
      <c r="AG3898" s="112">
        <v>1.49</v>
      </c>
      <c r="AH3898" s="112">
        <v>1.47</v>
      </c>
      <c r="AI3898" s="112">
        <v>1.44</v>
      </c>
      <c r="AJ3898" s="112">
        <v>1.41</v>
      </c>
      <c r="AK3898" s="112">
        <v>1.38</v>
      </c>
    </row>
    <row r="3899" spans="1:37" s="13" customFormat="1" x14ac:dyDescent="0.3">
      <c r="A3899" s="13" t="str">
        <f t="shared" si="96"/>
        <v>SDGbaseTRAv2_UrbAS_ERTv3PQXclani</v>
      </c>
      <c r="B3899" s="62" t="s">
        <v>221</v>
      </c>
      <c r="C3899" s="63" t="s">
        <v>291</v>
      </c>
      <c r="D3899" s="64" t="s">
        <v>120</v>
      </c>
      <c r="E3899" s="13" t="s">
        <v>132</v>
      </c>
      <c r="F3899" s="112">
        <v>1.23</v>
      </c>
      <c r="G3899" s="112">
        <v>1.1200000000000001</v>
      </c>
      <c r="H3899" s="112">
        <v>1.1599999999999999</v>
      </c>
      <c r="I3899" s="112">
        <v>1.17</v>
      </c>
      <c r="J3899" s="112">
        <v>1.18</v>
      </c>
      <c r="K3899" s="112">
        <v>1.18</v>
      </c>
      <c r="L3899" s="112">
        <v>1.18</v>
      </c>
      <c r="M3899" s="112">
        <v>1.19</v>
      </c>
      <c r="N3899" s="112">
        <v>1.19</v>
      </c>
      <c r="O3899" s="112">
        <v>1.2</v>
      </c>
      <c r="P3899" s="112">
        <v>1.19</v>
      </c>
      <c r="Q3899" s="112">
        <v>1.19</v>
      </c>
      <c r="R3899" s="112">
        <v>1.2</v>
      </c>
      <c r="S3899" s="112">
        <v>1.2</v>
      </c>
      <c r="T3899" s="112">
        <v>1.21</v>
      </c>
      <c r="U3899" s="112">
        <v>1.21</v>
      </c>
      <c r="V3899" s="112">
        <v>1.21</v>
      </c>
      <c r="W3899" s="112">
        <v>1.21</v>
      </c>
      <c r="X3899" s="112">
        <v>1.21</v>
      </c>
      <c r="Y3899" s="112">
        <v>1.21</v>
      </c>
      <c r="Z3899" s="112">
        <v>1.2</v>
      </c>
      <c r="AA3899" s="112">
        <v>1.17</v>
      </c>
      <c r="AB3899" s="112">
        <v>1.17</v>
      </c>
      <c r="AC3899" s="112">
        <v>1.17</v>
      </c>
      <c r="AD3899" s="112">
        <v>1.17</v>
      </c>
      <c r="AE3899" s="112">
        <v>1.17</v>
      </c>
      <c r="AF3899" s="112">
        <v>1.17</v>
      </c>
      <c r="AG3899" s="112">
        <v>1.18</v>
      </c>
      <c r="AH3899" s="112">
        <v>1.21</v>
      </c>
      <c r="AI3899" s="112">
        <v>1.23</v>
      </c>
      <c r="AJ3899" s="112">
        <v>1.24</v>
      </c>
      <c r="AK3899" s="112">
        <v>1.24</v>
      </c>
    </row>
    <row r="3900" spans="1:37" s="13" customFormat="1" x14ac:dyDescent="0.3">
      <c r="A3900" s="13" t="str">
        <f t="shared" si="96"/>
        <v>SDGbaseTRAv2_UrbAS_ERTv3PQXcfore</v>
      </c>
      <c r="B3900" s="62" t="s">
        <v>221</v>
      </c>
      <c r="C3900" s="63" t="s">
        <v>291</v>
      </c>
      <c r="D3900" s="64" t="s">
        <v>120</v>
      </c>
      <c r="E3900" s="13" t="s">
        <v>133</v>
      </c>
      <c r="F3900" s="112">
        <v>1.1499999999999999</v>
      </c>
      <c r="G3900" s="112">
        <v>1.1499999999999999</v>
      </c>
      <c r="H3900" s="112">
        <v>1.1399999999999999</v>
      </c>
      <c r="I3900" s="112">
        <v>1.1499999999999999</v>
      </c>
      <c r="J3900" s="112">
        <v>1.1499999999999999</v>
      </c>
      <c r="K3900" s="112">
        <v>1.1499999999999999</v>
      </c>
      <c r="L3900" s="112">
        <v>1.1399999999999999</v>
      </c>
      <c r="M3900" s="112">
        <v>1.1399999999999999</v>
      </c>
      <c r="N3900" s="112">
        <v>1.1399999999999999</v>
      </c>
      <c r="O3900" s="112">
        <v>1.1399999999999999</v>
      </c>
      <c r="P3900" s="112">
        <v>1.1399999999999999</v>
      </c>
      <c r="Q3900" s="112">
        <v>1.1399999999999999</v>
      </c>
      <c r="R3900" s="112">
        <v>1.1399999999999999</v>
      </c>
      <c r="S3900" s="112">
        <v>1.1399999999999999</v>
      </c>
      <c r="T3900" s="112">
        <v>1.1399999999999999</v>
      </c>
      <c r="U3900" s="112">
        <v>1.1399999999999999</v>
      </c>
      <c r="V3900" s="112">
        <v>1.1399999999999999</v>
      </c>
      <c r="W3900" s="112">
        <v>1.1399999999999999</v>
      </c>
      <c r="X3900" s="112">
        <v>1.1399999999999999</v>
      </c>
      <c r="Y3900" s="112">
        <v>1.1399999999999999</v>
      </c>
      <c r="Z3900" s="112">
        <v>1.1399999999999999</v>
      </c>
      <c r="AA3900" s="112">
        <v>1.1399999999999999</v>
      </c>
      <c r="AB3900" s="112">
        <v>1.1399999999999999</v>
      </c>
      <c r="AC3900" s="112">
        <v>1.1299999999999999</v>
      </c>
      <c r="AD3900" s="112">
        <v>1.1299999999999999</v>
      </c>
      <c r="AE3900" s="112">
        <v>1.1299999999999999</v>
      </c>
      <c r="AF3900" s="112">
        <v>1.1299999999999999</v>
      </c>
      <c r="AG3900" s="112">
        <v>1.1299999999999999</v>
      </c>
      <c r="AH3900" s="112">
        <v>1.1299999999999999</v>
      </c>
      <c r="AI3900" s="112">
        <v>1.1399999999999999</v>
      </c>
      <c r="AJ3900" s="112">
        <v>1.1399999999999999</v>
      </c>
      <c r="AK3900" s="112">
        <v>1.1499999999999999</v>
      </c>
    </row>
    <row r="3901" spans="1:37" s="13" customFormat="1" x14ac:dyDescent="0.3">
      <c r="A3901" s="13" t="str">
        <f t="shared" si="96"/>
        <v>SDGbaseTRAv2_UrbAS_ERTv3PQXcfish</v>
      </c>
      <c r="B3901" s="62" t="s">
        <v>221</v>
      </c>
      <c r="C3901" s="63" t="s">
        <v>291</v>
      </c>
      <c r="D3901" s="64" t="s">
        <v>120</v>
      </c>
      <c r="E3901" s="13" t="s">
        <v>134</v>
      </c>
      <c r="F3901" s="112">
        <v>1.27</v>
      </c>
      <c r="G3901" s="112">
        <v>1.2</v>
      </c>
      <c r="H3901" s="112">
        <v>1.2</v>
      </c>
      <c r="I3901" s="112">
        <v>1.19</v>
      </c>
      <c r="J3901" s="112">
        <v>1.18</v>
      </c>
      <c r="K3901" s="112">
        <v>1.18</v>
      </c>
      <c r="L3901" s="112">
        <v>1.18</v>
      </c>
      <c r="M3901" s="112">
        <v>1.18</v>
      </c>
      <c r="N3901" s="112">
        <v>1.17</v>
      </c>
      <c r="O3901" s="112">
        <v>1.19</v>
      </c>
      <c r="P3901" s="112">
        <v>1.18</v>
      </c>
      <c r="Q3901" s="112">
        <v>1.17</v>
      </c>
      <c r="R3901" s="112">
        <v>1.18</v>
      </c>
      <c r="S3901" s="112">
        <v>1.18</v>
      </c>
      <c r="T3901" s="112">
        <v>1.18</v>
      </c>
      <c r="U3901" s="112">
        <v>1.18</v>
      </c>
      <c r="V3901" s="112">
        <v>1.18</v>
      </c>
      <c r="W3901" s="112">
        <v>1.19</v>
      </c>
      <c r="X3901" s="112">
        <v>1.19</v>
      </c>
      <c r="Y3901" s="112">
        <v>1.19</v>
      </c>
      <c r="Z3901" s="112">
        <v>1.18</v>
      </c>
      <c r="AA3901" s="112">
        <v>1.1599999999999999</v>
      </c>
      <c r="AB3901" s="112">
        <v>1.1499999999999999</v>
      </c>
      <c r="AC3901" s="112">
        <v>1.1499999999999999</v>
      </c>
      <c r="AD3901" s="112">
        <v>1.1399999999999999</v>
      </c>
      <c r="AE3901" s="112">
        <v>1.1399999999999999</v>
      </c>
      <c r="AF3901" s="112">
        <v>1.1399999999999999</v>
      </c>
      <c r="AG3901" s="112">
        <v>1.1399999999999999</v>
      </c>
      <c r="AH3901" s="112">
        <v>1.1599999999999999</v>
      </c>
      <c r="AI3901" s="112">
        <v>1.17</v>
      </c>
      <c r="AJ3901" s="112">
        <v>1.18</v>
      </c>
      <c r="AK3901" s="112">
        <v>1.18</v>
      </c>
    </row>
    <row r="3902" spans="1:37" s="13" customFormat="1" x14ac:dyDescent="0.3">
      <c r="A3902" s="13" t="str">
        <f t="shared" si="96"/>
        <v>SDGbaseTRAv2_UrbAS_ERTv3PQXccoal-low</v>
      </c>
      <c r="B3902" s="62" t="s">
        <v>221</v>
      </c>
      <c r="C3902" s="63" t="s">
        <v>291</v>
      </c>
      <c r="D3902" s="64" t="s">
        <v>120</v>
      </c>
      <c r="E3902" s="13" t="s">
        <v>135</v>
      </c>
      <c r="F3902" s="112">
        <v>0.02</v>
      </c>
      <c r="G3902" s="112">
        <v>0.02</v>
      </c>
      <c r="H3902" s="112">
        <v>0.02</v>
      </c>
      <c r="I3902" s="112">
        <v>0.02</v>
      </c>
      <c r="J3902" s="112">
        <v>0.02</v>
      </c>
      <c r="K3902" s="112">
        <v>0.02</v>
      </c>
      <c r="L3902" s="112">
        <v>0.02</v>
      </c>
      <c r="M3902" s="112">
        <v>0.02</v>
      </c>
      <c r="N3902" s="112">
        <v>0.02</v>
      </c>
      <c r="O3902" s="112">
        <v>0.02</v>
      </c>
      <c r="P3902" s="112">
        <v>0.02</v>
      </c>
      <c r="Q3902" s="112">
        <v>0.02</v>
      </c>
      <c r="R3902" s="112">
        <v>0.02</v>
      </c>
      <c r="S3902" s="112">
        <v>0.02</v>
      </c>
      <c r="T3902" s="112">
        <v>0.02</v>
      </c>
      <c r="U3902" s="112">
        <v>0.02</v>
      </c>
      <c r="V3902" s="112">
        <v>0.02</v>
      </c>
      <c r="W3902" s="112">
        <v>0.02</v>
      </c>
      <c r="X3902" s="112">
        <v>0.02</v>
      </c>
      <c r="Y3902" s="112">
        <v>0.02</v>
      </c>
      <c r="Z3902" s="112">
        <v>0.02</v>
      </c>
      <c r="AA3902" s="112">
        <v>0.02</v>
      </c>
      <c r="AB3902" s="112">
        <v>0.02</v>
      </c>
      <c r="AC3902" s="112">
        <v>0.02</v>
      </c>
      <c r="AD3902" s="112">
        <v>0.02</v>
      </c>
      <c r="AE3902" s="112">
        <v>0.02</v>
      </c>
      <c r="AF3902" s="112">
        <v>0.02</v>
      </c>
      <c r="AG3902" s="112">
        <v>0.02</v>
      </c>
      <c r="AH3902" s="112">
        <v>0.02</v>
      </c>
      <c r="AI3902" s="112">
        <v>0.02</v>
      </c>
      <c r="AJ3902" s="112">
        <v>0.02</v>
      </c>
      <c r="AK3902" s="112">
        <v>0.02</v>
      </c>
    </row>
    <row r="3903" spans="1:37" s="13" customFormat="1" x14ac:dyDescent="0.3">
      <c r="A3903" s="13" t="str">
        <f t="shared" si="96"/>
        <v>SDGbaseTRAv2_UrbAS_ERTv3PQXccoal-hgh</v>
      </c>
      <c r="B3903" s="62" t="s">
        <v>221</v>
      </c>
      <c r="C3903" s="63" t="s">
        <v>291</v>
      </c>
      <c r="D3903" s="64" t="s">
        <v>120</v>
      </c>
      <c r="E3903" s="13" t="s">
        <v>136</v>
      </c>
      <c r="F3903" s="112">
        <v>0.04</v>
      </c>
      <c r="G3903" s="112">
        <v>0.04</v>
      </c>
      <c r="H3903" s="112">
        <v>0.04</v>
      </c>
      <c r="I3903" s="112">
        <v>0.04</v>
      </c>
      <c r="J3903" s="112">
        <v>0.04</v>
      </c>
      <c r="K3903" s="112">
        <v>0.04</v>
      </c>
      <c r="L3903" s="112">
        <v>0.04</v>
      </c>
      <c r="M3903" s="112">
        <v>0.04</v>
      </c>
      <c r="N3903" s="112">
        <v>0.04</v>
      </c>
      <c r="O3903" s="112">
        <v>0.04</v>
      </c>
      <c r="P3903" s="112">
        <v>0.04</v>
      </c>
      <c r="Q3903" s="112">
        <v>0.04</v>
      </c>
      <c r="R3903" s="112">
        <v>0.04</v>
      </c>
      <c r="S3903" s="112">
        <v>0.04</v>
      </c>
      <c r="T3903" s="112">
        <v>0.04</v>
      </c>
      <c r="U3903" s="112">
        <v>0.04</v>
      </c>
      <c r="V3903" s="112">
        <v>0.04</v>
      </c>
      <c r="W3903" s="112">
        <v>0.04</v>
      </c>
      <c r="X3903" s="112">
        <v>0.04</v>
      </c>
      <c r="Y3903" s="112">
        <v>0.04</v>
      </c>
      <c r="Z3903" s="112">
        <v>0.04</v>
      </c>
      <c r="AA3903" s="112">
        <v>0.04</v>
      </c>
      <c r="AB3903" s="112">
        <v>0.04</v>
      </c>
      <c r="AC3903" s="112">
        <v>0.04</v>
      </c>
      <c r="AD3903" s="112">
        <v>0.04</v>
      </c>
      <c r="AE3903" s="112">
        <v>0.04</v>
      </c>
      <c r="AF3903" s="112">
        <v>0.04</v>
      </c>
      <c r="AG3903" s="112">
        <v>0.04</v>
      </c>
      <c r="AH3903" s="112">
        <v>0.04</v>
      </c>
      <c r="AI3903" s="112">
        <v>0.04</v>
      </c>
      <c r="AJ3903" s="112">
        <v>0.04</v>
      </c>
      <c r="AK3903" s="112">
        <v>0.04</v>
      </c>
    </row>
    <row r="3904" spans="1:37" s="13" customFormat="1" x14ac:dyDescent="0.3">
      <c r="A3904" s="13" t="str">
        <f t="shared" si="96"/>
        <v>SDGbaseTRAv2_UrbAS_ERTv3PQXccoil</v>
      </c>
      <c r="B3904" s="62" t="s">
        <v>221</v>
      </c>
      <c r="C3904" s="63" t="s">
        <v>291</v>
      </c>
      <c r="D3904" s="64" t="s">
        <v>120</v>
      </c>
      <c r="E3904" s="13" t="s">
        <v>137</v>
      </c>
      <c r="F3904" s="112">
        <v>0.13</v>
      </c>
      <c r="G3904" s="112">
        <v>0.14000000000000001</v>
      </c>
      <c r="H3904" s="112">
        <v>0.14000000000000001</v>
      </c>
      <c r="I3904" s="112">
        <v>0.14000000000000001</v>
      </c>
      <c r="J3904" s="112">
        <v>0.14000000000000001</v>
      </c>
      <c r="K3904" s="112">
        <v>0.14000000000000001</v>
      </c>
      <c r="L3904" s="112">
        <v>0.14000000000000001</v>
      </c>
      <c r="M3904" s="112">
        <v>0.14000000000000001</v>
      </c>
      <c r="N3904" s="112">
        <v>0.14000000000000001</v>
      </c>
      <c r="O3904" s="112">
        <v>0.15</v>
      </c>
      <c r="P3904" s="112">
        <v>0.15</v>
      </c>
      <c r="Q3904" s="112">
        <v>0.15</v>
      </c>
      <c r="R3904" s="112">
        <v>0.15</v>
      </c>
      <c r="S3904" s="112">
        <v>0.15</v>
      </c>
      <c r="T3904" s="112">
        <v>0.15</v>
      </c>
      <c r="U3904" s="112">
        <v>0.15</v>
      </c>
      <c r="V3904" s="112">
        <v>0.15</v>
      </c>
      <c r="W3904" s="112">
        <v>0.15</v>
      </c>
      <c r="X3904" s="112">
        <v>0.15</v>
      </c>
      <c r="Y3904" s="112">
        <v>0.15</v>
      </c>
      <c r="Z3904" s="112">
        <v>0.15</v>
      </c>
      <c r="AA3904" s="112">
        <v>0.15</v>
      </c>
      <c r="AB3904" s="112">
        <v>0.15</v>
      </c>
      <c r="AC3904" s="112">
        <v>0.15</v>
      </c>
      <c r="AD3904" s="112">
        <v>0.15</v>
      </c>
      <c r="AE3904" s="112">
        <v>0.15</v>
      </c>
      <c r="AF3904" s="112">
        <v>0.15</v>
      </c>
      <c r="AG3904" s="112">
        <v>0.15</v>
      </c>
      <c r="AH3904" s="112">
        <v>0.15</v>
      </c>
      <c r="AI3904" s="112">
        <v>0.15</v>
      </c>
      <c r="AJ3904" s="112">
        <v>0.15</v>
      </c>
      <c r="AK3904" s="112">
        <v>0.14000000000000001</v>
      </c>
    </row>
    <row r="3905" spans="1:37" s="13" customFormat="1" x14ac:dyDescent="0.3">
      <c r="A3905" s="13" t="str">
        <f t="shared" si="96"/>
        <v>SDGbaseTRAv2_UrbAS_ERTv3PQXcngas</v>
      </c>
      <c r="B3905" s="62" t="s">
        <v>221</v>
      </c>
      <c r="C3905" s="63" t="s">
        <v>291</v>
      </c>
      <c r="D3905" s="64" t="s">
        <v>120</v>
      </c>
      <c r="E3905" s="13" t="s">
        <v>138</v>
      </c>
      <c r="F3905" s="112">
        <v>0.04</v>
      </c>
      <c r="G3905" s="112">
        <v>0.04</v>
      </c>
      <c r="H3905" s="112">
        <v>0.04</v>
      </c>
      <c r="I3905" s="112">
        <v>0.04</v>
      </c>
      <c r="J3905" s="112">
        <v>0.04</v>
      </c>
      <c r="K3905" s="112">
        <v>0.04</v>
      </c>
      <c r="L3905" s="112">
        <v>0.04</v>
      </c>
      <c r="M3905" s="112">
        <v>0.04</v>
      </c>
      <c r="N3905" s="112">
        <v>0.04</v>
      </c>
      <c r="O3905" s="112">
        <v>0.04</v>
      </c>
      <c r="P3905" s="112">
        <v>0.04</v>
      </c>
      <c r="Q3905" s="112">
        <v>0.04</v>
      </c>
      <c r="R3905" s="112">
        <v>0.04</v>
      </c>
      <c r="S3905" s="112">
        <v>0.04</v>
      </c>
      <c r="T3905" s="112">
        <v>0.04</v>
      </c>
      <c r="U3905" s="112">
        <v>0.04</v>
      </c>
      <c r="V3905" s="112">
        <v>0.04</v>
      </c>
      <c r="W3905" s="112">
        <v>0.04</v>
      </c>
      <c r="X3905" s="112">
        <v>0.04</v>
      </c>
      <c r="Y3905" s="112">
        <v>0.04</v>
      </c>
      <c r="Z3905" s="112">
        <v>0.04</v>
      </c>
      <c r="AA3905" s="112">
        <v>0.04</v>
      </c>
      <c r="AB3905" s="112">
        <v>0.04</v>
      </c>
      <c r="AC3905" s="112">
        <v>0.04</v>
      </c>
      <c r="AD3905" s="112">
        <v>0.04</v>
      </c>
      <c r="AE3905" s="112">
        <v>0.04</v>
      </c>
      <c r="AF3905" s="112">
        <v>0.04</v>
      </c>
      <c r="AG3905" s="112">
        <v>0.04</v>
      </c>
      <c r="AH3905" s="112">
        <v>0.04</v>
      </c>
      <c r="AI3905" s="112">
        <v>0.04</v>
      </c>
      <c r="AJ3905" s="112">
        <v>0.04</v>
      </c>
      <c r="AK3905" s="112">
        <v>0.04</v>
      </c>
    </row>
    <row r="3906" spans="1:37" s="13" customFormat="1" x14ac:dyDescent="0.3">
      <c r="A3906" s="13" t="str">
        <f t="shared" si="96"/>
        <v>SDGbaseTRAv2_UrbAS_ERTv3PQXcpgm</v>
      </c>
      <c r="B3906" s="62" t="s">
        <v>221</v>
      </c>
      <c r="C3906" s="63" t="s">
        <v>291</v>
      </c>
      <c r="D3906" s="64" t="s">
        <v>120</v>
      </c>
      <c r="E3906" s="13" t="s">
        <v>139</v>
      </c>
      <c r="F3906" s="112">
        <v>1</v>
      </c>
      <c r="G3906" s="112">
        <v>-1.44</v>
      </c>
      <c r="H3906" s="112">
        <v>-0.65</v>
      </c>
      <c r="I3906" s="112">
        <v>0.4</v>
      </c>
      <c r="J3906" s="112">
        <v>1.08</v>
      </c>
      <c r="K3906" s="112">
        <v>1.41</v>
      </c>
      <c r="L3906" s="112">
        <v>1.44</v>
      </c>
      <c r="M3906" s="112">
        <v>0.52</v>
      </c>
      <c r="N3906" s="112">
        <v>0.09</v>
      </c>
      <c r="O3906" s="112">
        <v>-0.62</v>
      </c>
      <c r="P3906" s="112">
        <v>-0.75</v>
      </c>
      <c r="Q3906" s="112">
        <v>-0.73</v>
      </c>
      <c r="R3906" s="112">
        <v>-0.45</v>
      </c>
      <c r="S3906" s="112">
        <v>-0.27</v>
      </c>
      <c r="T3906" s="112">
        <v>-0.18</v>
      </c>
      <c r="U3906" s="112">
        <v>-0.17</v>
      </c>
      <c r="V3906" s="112">
        <v>-7.0000000000000007E-2</v>
      </c>
      <c r="W3906" s="112">
        <v>-0.03</v>
      </c>
      <c r="X3906" s="112">
        <v>-0.06</v>
      </c>
      <c r="Y3906" s="112">
        <v>-0.21</v>
      </c>
      <c r="Z3906" s="112">
        <v>-0.46</v>
      </c>
      <c r="AA3906" s="112">
        <v>-0.55000000000000004</v>
      </c>
      <c r="AB3906" s="112">
        <v>3.03</v>
      </c>
      <c r="AC3906" s="112">
        <v>4.83</v>
      </c>
      <c r="AD3906" s="112">
        <v>4.8</v>
      </c>
      <c r="AE3906" s="112">
        <v>4.43</v>
      </c>
      <c r="AF3906" s="112">
        <v>3.98</v>
      </c>
      <c r="AG3906" s="112">
        <v>4.33</v>
      </c>
      <c r="AH3906" s="112">
        <v>8.2899999999999991</v>
      </c>
      <c r="AI3906" s="112">
        <v>12.19</v>
      </c>
      <c r="AJ3906" s="112">
        <v>14.21</v>
      </c>
      <c r="AK3906" s="112">
        <v>15.78</v>
      </c>
    </row>
    <row r="3907" spans="1:37" s="13" customFormat="1" x14ac:dyDescent="0.3">
      <c r="A3907" s="13" t="str">
        <f t="shared" si="96"/>
        <v>SDGbaseTRAv2_UrbAS_ERTv3PQXcmore</v>
      </c>
      <c r="B3907" s="62" t="s">
        <v>221</v>
      </c>
      <c r="C3907" s="63" t="s">
        <v>291</v>
      </c>
      <c r="D3907" s="64" t="s">
        <v>120</v>
      </c>
      <c r="E3907" s="13" t="s">
        <v>140</v>
      </c>
      <c r="F3907" s="112">
        <v>0.97</v>
      </c>
      <c r="G3907" s="112">
        <v>0.99</v>
      </c>
      <c r="H3907" s="112">
        <v>1</v>
      </c>
      <c r="I3907" s="112">
        <v>1</v>
      </c>
      <c r="J3907" s="112">
        <v>1</v>
      </c>
      <c r="K3907" s="112">
        <v>1</v>
      </c>
      <c r="L3907" s="112">
        <v>1.01</v>
      </c>
      <c r="M3907" s="112">
        <v>1.01</v>
      </c>
      <c r="N3907" s="112">
        <v>1.02</v>
      </c>
      <c r="O3907" s="112">
        <v>1.05</v>
      </c>
      <c r="P3907" s="112">
        <v>1.06</v>
      </c>
      <c r="Q3907" s="112">
        <v>1.06</v>
      </c>
      <c r="R3907" s="112">
        <v>1.06</v>
      </c>
      <c r="S3907" s="112">
        <v>1.06</v>
      </c>
      <c r="T3907" s="112">
        <v>1.06</v>
      </c>
      <c r="U3907" s="112">
        <v>1.06</v>
      </c>
      <c r="V3907" s="112">
        <v>1.06</v>
      </c>
      <c r="W3907" s="112">
        <v>1.06</v>
      </c>
      <c r="X3907" s="112">
        <v>1.07</v>
      </c>
      <c r="Y3907" s="112">
        <v>1.07</v>
      </c>
      <c r="Z3907" s="112">
        <v>1.08</v>
      </c>
      <c r="AA3907" s="112">
        <v>1.08</v>
      </c>
      <c r="AB3907" s="112">
        <v>1.08</v>
      </c>
      <c r="AC3907" s="112">
        <v>1.08</v>
      </c>
      <c r="AD3907" s="112">
        <v>1.08</v>
      </c>
      <c r="AE3907" s="112">
        <v>1.08</v>
      </c>
      <c r="AF3907" s="112">
        <v>1.08</v>
      </c>
      <c r="AG3907" s="112">
        <v>1.07</v>
      </c>
      <c r="AH3907" s="112">
        <v>1.06</v>
      </c>
      <c r="AI3907" s="112">
        <v>1.05</v>
      </c>
      <c r="AJ3907" s="112">
        <v>1.04</v>
      </c>
      <c r="AK3907" s="112">
        <v>1.04</v>
      </c>
    </row>
    <row r="3908" spans="1:37" s="13" customFormat="1" x14ac:dyDescent="0.3">
      <c r="A3908" s="13" t="str">
        <f t="shared" si="96"/>
        <v>SDGbaseTRAv2_UrbAS_ERTv3PQXcmine</v>
      </c>
      <c r="B3908" s="62" t="s">
        <v>221</v>
      </c>
      <c r="C3908" s="63" t="s">
        <v>291</v>
      </c>
      <c r="D3908" s="64" t="s">
        <v>120</v>
      </c>
      <c r="E3908" s="13" t="s">
        <v>141</v>
      </c>
      <c r="F3908" s="112">
        <v>1.03</v>
      </c>
      <c r="G3908" s="112">
        <v>1.03</v>
      </c>
      <c r="H3908" s="112">
        <v>1.03</v>
      </c>
      <c r="I3908" s="112">
        <v>1.04</v>
      </c>
      <c r="J3908" s="112">
        <v>1.05</v>
      </c>
      <c r="K3908" s="112">
        <v>1.05</v>
      </c>
      <c r="L3908" s="112">
        <v>1.04</v>
      </c>
      <c r="M3908" s="112">
        <v>1.04</v>
      </c>
      <c r="N3908" s="112">
        <v>1.03</v>
      </c>
      <c r="O3908" s="112">
        <v>1</v>
      </c>
      <c r="P3908" s="112">
        <v>0.99</v>
      </c>
      <c r="Q3908" s="112">
        <v>0.99</v>
      </c>
      <c r="R3908" s="112">
        <v>0.99</v>
      </c>
      <c r="S3908" s="112">
        <v>0.99</v>
      </c>
      <c r="T3908" s="112">
        <v>1</v>
      </c>
      <c r="U3908" s="112">
        <v>1</v>
      </c>
      <c r="V3908" s="112">
        <v>1</v>
      </c>
      <c r="W3908" s="112">
        <v>1.01</v>
      </c>
      <c r="X3908" s="112">
        <v>1.02</v>
      </c>
      <c r="Y3908" s="112">
        <v>1.03</v>
      </c>
      <c r="Z3908" s="112">
        <v>1.03</v>
      </c>
      <c r="AA3908" s="112">
        <v>1.02</v>
      </c>
      <c r="AB3908" s="112">
        <v>1.01</v>
      </c>
      <c r="AC3908" s="112">
        <v>1.01</v>
      </c>
      <c r="AD3908" s="112">
        <v>1.01</v>
      </c>
      <c r="AE3908" s="112">
        <v>1.01</v>
      </c>
      <c r="AF3908" s="112">
        <v>1.01</v>
      </c>
      <c r="AG3908" s="112">
        <v>1.04</v>
      </c>
      <c r="AH3908" s="112">
        <v>1.05</v>
      </c>
      <c r="AI3908" s="112">
        <v>1.06</v>
      </c>
      <c r="AJ3908" s="112">
        <v>1.08</v>
      </c>
      <c r="AK3908" s="112">
        <v>1.1000000000000001</v>
      </c>
    </row>
    <row r="3909" spans="1:37" s="13" customFormat="1" x14ac:dyDescent="0.3">
      <c r="A3909" s="13" t="str">
        <f t="shared" si="96"/>
        <v>SDGbaseTRAv2_UrbAS_ERTv3PQXcmeat</v>
      </c>
      <c r="B3909" s="62" t="s">
        <v>221</v>
      </c>
      <c r="C3909" s="63" t="s">
        <v>291</v>
      </c>
      <c r="D3909" s="64" t="s">
        <v>120</v>
      </c>
      <c r="E3909" s="13" t="s">
        <v>142</v>
      </c>
      <c r="F3909" s="112">
        <v>1.29</v>
      </c>
      <c r="G3909" s="112">
        <v>1.25</v>
      </c>
      <c r="H3909" s="112">
        <v>1.25</v>
      </c>
      <c r="I3909" s="112">
        <v>1.25</v>
      </c>
      <c r="J3909" s="112">
        <v>1.26</v>
      </c>
      <c r="K3909" s="112">
        <v>1.25</v>
      </c>
      <c r="L3909" s="112">
        <v>1.26</v>
      </c>
      <c r="M3909" s="112">
        <v>1.26</v>
      </c>
      <c r="N3909" s="112">
        <v>1.26</v>
      </c>
      <c r="O3909" s="112">
        <v>1.26</v>
      </c>
      <c r="P3909" s="112">
        <v>1.26</v>
      </c>
      <c r="Q3909" s="112">
        <v>1.26</v>
      </c>
      <c r="R3909" s="112">
        <v>1.27</v>
      </c>
      <c r="S3909" s="112">
        <v>1.27</v>
      </c>
      <c r="T3909" s="112">
        <v>1.28</v>
      </c>
      <c r="U3909" s="112">
        <v>1.28</v>
      </c>
      <c r="V3909" s="112">
        <v>1.28</v>
      </c>
      <c r="W3909" s="112">
        <v>1.29</v>
      </c>
      <c r="X3909" s="112">
        <v>1.29</v>
      </c>
      <c r="Y3909" s="112">
        <v>1.29</v>
      </c>
      <c r="Z3909" s="112">
        <v>1.27</v>
      </c>
      <c r="AA3909" s="112">
        <v>1.26</v>
      </c>
      <c r="AB3909" s="112">
        <v>1.26</v>
      </c>
      <c r="AC3909" s="112">
        <v>1.26</v>
      </c>
      <c r="AD3909" s="112">
        <v>1.26</v>
      </c>
      <c r="AE3909" s="112">
        <v>1.26</v>
      </c>
      <c r="AF3909" s="112">
        <v>1.26</v>
      </c>
      <c r="AG3909" s="112">
        <v>1.28</v>
      </c>
      <c r="AH3909" s="112">
        <v>1.29</v>
      </c>
      <c r="AI3909" s="112">
        <v>1.3</v>
      </c>
      <c r="AJ3909" s="112">
        <v>1.3</v>
      </c>
      <c r="AK3909" s="112">
        <v>1.31</v>
      </c>
    </row>
    <row r="3910" spans="1:37" s="13" customFormat="1" x14ac:dyDescent="0.3">
      <c r="A3910" s="13" t="str">
        <f t="shared" si="96"/>
        <v>SDGbaseTRAv2_UrbAS_ERTv3PQXcpfis</v>
      </c>
      <c r="B3910" s="62" t="s">
        <v>221</v>
      </c>
      <c r="C3910" s="63" t="s">
        <v>291</v>
      </c>
      <c r="D3910" s="64" t="s">
        <v>120</v>
      </c>
      <c r="E3910" s="13" t="s">
        <v>143</v>
      </c>
      <c r="F3910" s="112">
        <v>1.27</v>
      </c>
      <c r="G3910" s="112">
        <v>1.26</v>
      </c>
      <c r="H3910" s="112">
        <v>1.25</v>
      </c>
      <c r="I3910" s="112">
        <v>1.24</v>
      </c>
      <c r="J3910" s="112">
        <v>1.24</v>
      </c>
      <c r="K3910" s="112">
        <v>1.23</v>
      </c>
      <c r="L3910" s="112">
        <v>1.23</v>
      </c>
      <c r="M3910" s="112">
        <v>1.23</v>
      </c>
      <c r="N3910" s="112">
        <v>1.23</v>
      </c>
      <c r="O3910" s="112">
        <v>1.23</v>
      </c>
      <c r="P3910" s="112">
        <v>1.22</v>
      </c>
      <c r="Q3910" s="112">
        <v>1.22</v>
      </c>
      <c r="R3910" s="112">
        <v>1.23</v>
      </c>
      <c r="S3910" s="112">
        <v>1.23</v>
      </c>
      <c r="T3910" s="112">
        <v>1.23</v>
      </c>
      <c r="U3910" s="112">
        <v>1.23</v>
      </c>
      <c r="V3910" s="112">
        <v>1.24</v>
      </c>
      <c r="W3910" s="112">
        <v>1.24</v>
      </c>
      <c r="X3910" s="112">
        <v>1.24</v>
      </c>
      <c r="Y3910" s="112">
        <v>1.24</v>
      </c>
      <c r="Z3910" s="112">
        <v>1.23</v>
      </c>
      <c r="AA3910" s="112">
        <v>1.22</v>
      </c>
      <c r="AB3910" s="112">
        <v>1.22</v>
      </c>
      <c r="AC3910" s="112">
        <v>1.22</v>
      </c>
      <c r="AD3910" s="112">
        <v>1.22</v>
      </c>
      <c r="AE3910" s="112">
        <v>1.22</v>
      </c>
      <c r="AF3910" s="112">
        <v>1.22</v>
      </c>
      <c r="AG3910" s="112">
        <v>1.23</v>
      </c>
      <c r="AH3910" s="112">
        <v>1.23</v>
      </c>
      <c r="AI3910" s="112">
        <v>1.23</v>
      </c>
      <c r="AJ3910" s="112">
        <v>1.23</v>
      </c>
      <c r="AK3910" s="112">
        <v>1.24</v>
      </c>
    </row>
    <row r="3911" spans="1:37" s="13" customFormat="1" x14ac:dyDescent="0.3">
      <c r="A3911" s="13" t="str">
        <f t="shared" si="96"/>
        <v>SDGbaseTRAv2_UrbAS_ERTv3PQXcvege</v>
      </c>
      <c r="B3911" s="62" t="s">
        <v>221</v>
      </c>
      <c r="C3911" s="63" t="s">
        <v>291</v>
      </c>
      <c r="D3911" s="64" t="s">
        <v>120</v>
      </c>
      <c r="E3911" s="13" t="s">
        <v>144</v>
      </c>
      <c r="F3911" s="112">
        <v>1.24</v>
      </c>
      <c r="G3911" s="112">
        <v>1.23</v>
      </c>
      <c r="H3911" s="112">
        <v>1.23</v>
      </c>
      <c r="I3911" s="112">
        <v>1.23</v>
      </c>
      <c r="J3911" s="112">
        <v>1.23</v>
      </c>
      <c r="K3911" s="112">
        <v>1.22</v>
      </c>
      <c r="L3911" s="112">
        <v>1.22</v>
      </c>
      <c r="M3911" s="112">
        <v>1.22</v>
      </c>
      <c r="N3911" s="112">
        <v>1.22</v>
      </c>
      <c r="O3911" s="112">
        <v>1.21</v>
      </c>
      <c r="P3911" s="112">
        <v>1.21</v>
      </c>
      <c r="Q3911" s="112">
        <v>1.21</v>
      </c>
      <c r="R3911" s="112">
        <v>1.22</v>
      </c>
      <c r="S3911" s="112">
        <v>1.22</v>
      </c>
      <c r="T3911" s="112">
        <v>1.22</v>
      </c>
      <c r="U3911" s="112">
        <v>1.22</v>
      </c>
      <c r="V3911" s="112">
        <v>1.23</v>
      </c>
      <c r="W3911" s="112">
        <v>1.23</v>
      </c>
      <c r="X3911" s="112">
        <v>1.23</v>
      </c>
      <c r="Y3911" s="112">
        <v>1.23</v>
      </c>
      <c r="Z3911" s="112">
        <v>1.22</v>
      </c>
      <c r="AA3911" s="112">
        <v>1.22</v>
      </c>
      <c r="AB3911" s="112">
        <v>1.22</v>
      </c>
      <c r="AC3911" s="112">
        <v>1.22</v>
      </c>
      <c r="AD3911" s="112">
        <v>1.22</v>
      </c>
      <c r="AE3911" s="112">
        <v>1.22</v>
      </c>
      <c r="AF3911" s="112">
        <v>1.23</v>
      </c>
      <c r="AG3911" s="112">
        <v>1.23</v>
      </c>
      <c r="AH3911" s="112">
        <v>1.23</v>
      </c>
      <c r="AI3911" s="112">
        <v>1.23</v>
      </c>
      <c r="AJ3911" s="112">
        <v>1.23</v>
      </c>
      <c r="AK3911" s="112">
        <v>1.24</v>
      </c>
    </row>
    <row r="3912" spans="1:37" s="13" customFormat="1" x14ac:dyDescent="0.3">
      <c r="A3912" s="13" t="str">
        <f t="shared" si="96"/>
        <v>SDGbaseTRAv2_UrbAS_ERTv3PQXcfats</v>
      </c>
      <c r="B3912" s="62" t="s">
        <v>221</v>
      </c>
      <c r="C3912" s="63" t="s">
        <v>291</v>
      </c>
      <c r="D3912" s="64" t="s">
        <v>120</v>
      </c>
      <c r="E3912" s="13" t="s">
        <v>145</v>
      </c>
      <c r="F3912" s="112">
        <v>1.4</v>
      </c>
      <c r="G3912" s="112">
        <v>1.4</v>
      </c>
      <c r="H3912" s="112">
        <v>1.4</v>
      </c>
      <c r="I3912" s="112">
        <v>1.4</v>
      </c>
      <c r="J3912" s="112">
        <v>1.4</v>
      </c>
      <c r="K3912" s="112">
        <v>1.4</v>
      </c>
      <c r="L3912" s="112">
        <v>1.4</v>
      </c>
      <c r="M3912" s="112">
        <v>1.4</v>
      </c>
      <c r="N3912" s="112">
        <v>1.4</v>
      </c>
      <c r="O3912" s="112">
        <v>1.42</v>
      </c>
      <c r="P3912" s="112">
        <v>1.42</v>
      </c>
      <c r="Q3912" s="112">
        <v>1.42</v>
      </c>
      <c r="R3912" s="112">
        <v>1.42</v>
      </c>
      <c r="S3912" s="112">
        <v>1.42</v>
      </c>
      <c r="T3912" s="112">
        <v>1.42</v>
      </c>
      <c r="U3912" s="112">
        <v>1.42</v>
      </c>
      <c r="V3912" s="112">
        <v>1.42</v>
      </c>
      <c r="W3912" s="112">
        <v>1.42</v>
      </c>
      <c r="X3912" s="112">
        <v>1.42</v>
      </c>
      <c r="Y3912" s="112">
        <v>1.42</v>
      </c>
      <c r="Z3912" s="112">
        <v>1.42</v>
      </c>
      <c r="AA3912" s="112">
        <v>1.42</v>
      </c>
      <c r="AB3912" s="112">
        <v>1.42</v>
      </c>
      <c r="AC3912" s="112">
        <v>1.41</v>
      </c>
      <c r="AD3912" s="112">
        <v>1.41</v>
      </c>
      <c r="AE3912" s="112">
        <v>1.41</v>
      </c>
      <c r="AF3912" s="112">
        <v>1.41</v>
      </c>
      <c r="AG3912" s="112">
        <v>1.41</v>
      </c>
      <c r="AH3912" s="112">
        <v>1.4</v>
      </c>
      <c r="AI3912" s="112">
        <v>1.39</v>
      </c>
      <c r="AJ3912" s="112">
        <v>1.39</v>
      </c>
      <c r="AK3912" s="112">
        <v>1.39</v>
      </c>
    </row>
    <row r="3913" spans="1:37" s="13" customFormat="1" x14ac:dyDescent="0.3">
      <c r="A3913" s="13" t="str">
        <f t="shared" si="96"/>
        <v>SDGbaseTRAv2_UrbAS_ERTv3PQXcdair</v>
      </c>
      <c r="B3913" s="62" t="s">
        <v>221</v>
      </c>
      <c r="C3913" s="63" t="s">
        <v>291</v>
      </c>
      <c r="D3913" s="64" t="s">
        <v>120</v>
      </c>
      <c r="E3913" s="13" t="s">
        <v>146</v>
      </c>
      <c r="F3913" s="112">
        <v>1.55</v>
      </c>
      <c r="G3913" s="112">
        <v>1.52</v>
      </c>
      <c r="H3913" s="112">
        <v>1.52</v>
      </c>
      <c r="I3913" s="112">
        <v>1.52</v>
      </c>
      <c r="J3913" s="112">
        <v>1.52</v>
      </c>
      <c r="K3913" s="112">
        <v>1.52</v>
      </c>
      <c r="L3913" s="112">
        <v>1.52</v>
      </c>
      <c r="M3913" s="112">
        <v>1.52</v>
      </c>
      <c r="N3913" s="112">
        <v>1.52</v>
      </c>
      <c r="O3913" s="112">
        <v>1.5</v>
      </c>
      <c r="P3913" s="112">
        <v>1.5</v>
      </c>
      <c r="Q3913" s="112">
        <v>1.51</v>
      </c>
      <c r="R3913" s="112">
        <v>1.51</v>
      </c>
      <c r="S3913" s="112">
        <v>1.52</v>
      </c>
      <c r="T3913" s="112">
        <v>1.52</v>
      </c>
      <c r="U3913" s="112">
        <v>1.53</v>
      </c>
      <c r="V3913" s="112">
        <v>1.53</v>
      </c>
      <c r="W3913" s="112">
        <v>1.53</v>
      </c>
      <c r="X3913" s="112">
        <v>1.54</v>
      </c>
      <c r="Y3913" s="112">
        <v>1.53</v>
      </c>
      <c r="Z3913" s="112">
        <v>1.52</v>
      </c>
      <c r="AA3913" s="112">
        <v>1.52</v>
      </c>
      <c r="AB3913" s="112">
        <v>1.52</v>
      </c>
      <c r="AC3913" s="112">
        <v>1.52</v>
      </c>
      <c r="AD3913" s="112">
        <v>1.52</v>
      </c>
      <c r="AE3913" s="112">
        <v>1.52</v>
      </c>
      <c r="AF3913" s="112">
        <v>1.52</v>
      </c>
      <c r="AG3913" s="112">
        <v>1.54</v>
      </c>
      <c r="AH3913" s="112">
        <v>1.54</v>
      </c>
      <c r="AI3913" s="112">
        <v>1.54</v>
      </c>
      <c r="AJ3913" s="112">
        <v>1.54</v>
      </c>
      <c r="AK3913" s="112">
        <v>1.55</v>
      </c>
    </row>
    <row r="3914" spans="1:37" s="13" customFormat="1" x14ac:dyDescent="0.3">
      <c r="A3914" s="13" t="str">
        <f t="shared" si="96"/>
        <v>SDGbaseTRAv2_UrbAS_ERTv3PQXcgrai</v>
      </c>
      <c r="B3914" s="62" t="s">
        <v>221</v>
      </c>
      <c r="C3914" s="63" t="s">
        <v>291</v>
      </c>
      <c r="D3914" s="64" t="s">
        <v>120</v>
      </c>
      <c r="E3914" s="13" t="s">
        <v>147</v>
      </c>
      <c r="F3914" s="112">
        <v>1.37</v>
      </c>
      <c r="G3914" s="112">
        <v>1.36</v>
      </c>
      <c r="H3914" s="112">
        <v>1.35</v>
      </c>
      <c r="I3914" s="112">
        <v>1.35</v>
      </c>
      <c r="J3914" s="112">
        <v>1.36</v>
      </c>
      <c r="K3914" s="112">
        <v>1.35</v>
      </c>
      <c r="L3914" s="112">
        <v>1.35</v>
      </c>
      <c r="M3914" s="112">
        <v>1.34</v>
      </c>
      <c r="N3914" s="112">
        <v>1.34</v>
      </c>
      <c r="O3914" s="112">
        <v>1.33</v>
      </c>
      <c r="P3914" s="112">
        <v>1.33</v>
      </c>
      <c r="Q3914" s="112">
        <v>1.33</v>
      </c>
      <c r="R3914" s="112">
        <v>1.33</v>
      </c>
      <c r="S3914" s="112">
        <v>1.33</v>
      </c>
      <c r="T3914" s="112">
        <v>1.33</v>
      </c>
      <c r="U3914" s="112">
        <v>1.33</v>
      </c>
      <c r="V3914" s="112">
        <v>1.33</v>
      </c>
      <c r="W3914" s="112">
        <v>1.33</v>
      </c>
      <c r="X3914" s="112">
        <v>1.33</v>
      </c>
      <c r="Y3914" s="112">
        <v>1.32</v>
      </c>
      <c r="Z3914" s="112">
        <v>1.31</v>
      </c>
      <c r="AA3914" s="112">
        <v>1.31</v>
      </c>
      <c r="AB3914" s="112">
        <v>1.31</v>
      </c>
      <c r="AC3914" s="112">
        <v>1.31</v>
      </c>
      <c r="AD3914" s="112">
        <v>1.31</v>
      </c>
      <c r="AE3914" s="112">
        <v>1.31</v>
      </c>
      <c r="AF3914" s="112">
        <v>1.31</v>
      </c>
      <c r="AG3914" s="112">
        <v>1.33</v>
      </c>
      <c r="AH3914" s="112">
        <v>1.31</v>
      </c>
      <c r="AI3914" s="112">
        <v>1.31</v>
      </c>
      <c r="AJ3914" s="112">
        <v>1.32</v>
      </c>
      <c r="AK3914" s="112">
        <v>1.32</v>
      </c>
    </row>
    <row r="3915" spans="1:37" s="13" customFormat="1" x14ac:dyDescent="0.3">
      <c r="A3915" s="13" t="str">
        <f t="shared" si="96"/>
        <v>SDGbaseTRAv2_UrbAS_ERTv3PQXcstar</v>
      </c>
      <c r="B3915" s="62" t="s">
        <v>221</v>
      </c>
      <c r="C3915" s="63" t="s">
        <v>291</v>
      </c>
      <c r="D3915" s="64" t="s">
        <v>120</v>
      </c>
      <c r="E3915" s="13" t="s">
        <v>148</v>
      </c>
      <c r="F3915" s="112">
        <v>1.22</v>
      </c>
      <c r="G3915" s="112">
        <v>1.21</v>
      </c>
      <c r="H3915" s="112">
        <v>1.19</v>
      </c>
      <c r="I3915" s="112">
        <v>1.19</v>
      </c>
      <c r="J3915" s="112">
        <v>1.19</v>
      </c>
      <c r="K3915" s="112">
        <v>1.18</v>
      </c>
      <c r="L3915" s="112">
        <v>1.18</v>
      </c>
      <c r="M3915" s="112">
        <v>1.17</v>
      </c>
      <c r="N3915" s="112">
        <v>1.1599999999999999</v>
      </c>
      <c r="O3915" s="112">
        <v>1.1599999999999999</v>
      </c>
      <c r="P3915" s="112">
        <v>1.1499999999999999</v>
      </c>
      <c r="Q3915" s="112">
        <v>1.1399999999999999</v>
      </c>
      <c r="R3915" s="112">
        <v>1.1399999999999999</v>
      </c>
      <c r="S3915" s="112">
        <v>1.1399999999999999</v>
      </c>
      <c r="T3915" s="112">
        <v>1.1399999999999999</v>
      </c>
      <c r="U3915" s="112">
        <v>1.1399999999999999</v>
      </c>
      <c r="V3915" s="112">
        <v>1.1399999999999999</v>
      </c>
      <c r="W3915" s="112">
        <v>1.1299999999999999</v>
      </c>
      <c r="X3915" s="112">
        <v>1.1299999999999999</v>
      </c>
      <c r="Y3915" s="112">
        <v>1.1200000000000001</v>
      </c>
      <c r="Z3915" s="112">
        <v>1.1200000000000001</v>
      </c>
      <c r="AA3915" s="112">
        <v>1.1200000000000001</v>
      </c>
      <c r="AB3915" s="112">
        <v>1.1200000000000001</v>
      </c>
      <c r="AC3915" s="112">
        <v>1.1200000000000001</v>
      </c>
      <c r="AD3915" s="112">
        <v>1.1200000000000001</v>
      </c>
      <c r="AE3915" s="112">
        <v>1.1200000000000001</v>
      </c>
      <c r="AF3915" s="112">
        <v>1.1200000000000001</v>
      </c>
      <c r="AG3915" s="112">
        <v>1.1499999999999999</v>
      </c>
      <c r="AH3915" s="112">
        <v>1.1499999999999999</v>
      </c>
      <c r="AI3915" s="112">
        <v>1.17</v>
      </c>
      <c r="AJ3915" s="112">
        <v>1.2</v>
      </c>
      <c r="AK3915" s="112">
        <v>1.23</v>
      </c>
    </row>
    <row r="3916" spans="1:37" s="13" customFormat="1" x14ac:dyDescent="0.3">
      <c r="A3916" s="13" t="str">
        <f t="shared" si="96"/>
        <v>SDGbaseTRAv2_UrbAS_ERTv3PQXcafee</v>
      </c>
      <c r="B3916" s="62" t="s">
        <v>221</v>
      </c>
      <c r="C3916" s="63" t="s">
        <v>291</v>
      </c>
      <c r="D3916" s="64" t="s">
        <v>120</v>
      </c>
      <c r="E3916" s="13" t="s">
        <v>149</v>
      </c>
      <c r="F3916" s="112">
        <v>2.11</v>
      </c>
      <c r="G3916" s="112">
        <v>2.02</v>
      </c>
      <c r="H3916" s="112">
        <v>2.06</v>
      </c>
      <c r="I3916" s="112">
        <v>2.06</v>
      </c>
      <c r="J3916" s="112">
        <v>2.0499999999999998</v>
      </c>
      <c r="K3916" s="112">
        <v>2.06</v>
      </c>
      <c r="L3916" s="112">
        <v>2.06</v>
      </c>
      <c r="M3916" s="112">
        <v>2.06</v>
      </c>
      <c r="N3916" s="112">
        <v>2.06</v>
      </c>
      <c r="O3916" s="112">
        <v>2.0499999999999998</v>
      </c>
      <c r="P3916" s="112">
        <v>2.0499999999999998</v>
      </c>
      <c r="Q3916" s="112">
        <v>2.06</v>
      </c>
      <c r="R3916" s="112">
        <v>2.08</v>
      </c>
      <c r="S3916" s="112">
        <v>2.08</v>
      </c>
      <c r="T3916" s="112">
        <v>2.09</v>
      </c>
      <c r="U3916" s="112">
        <v>2.09</v>
      </c>
      <c r="V3916" s="112">
        <v>2.1</v>
      </c>
      <c r="W3916" s="112">
        <v>2.1</v>
      </c>
      <c r="X3916" s="112">
        <v>2.11</v>
      </c>
      <c r="Y3916" s="112">
        <v>2.1</v>
      </c>
      <c r="Z3916" s="112">
        <v>2.0699999999999998</v>
      </c>
      <c r="AA3916" s="112">
        <v>2.0499999999999998</v>
      </c>
      <c r="AB3916" s="112">
        <v>2.0499999999999998</v>
      </c>
      <c r="AC3916" s="112">
        <v>2.0499999999999998</v>
      </c>
      <c r="AD3916" s="112">
        <v>2.0499999999999998</v>
      </c>
      <c r="AE3916" s="112">
        <v>2.06</v>
      </c>
      <c r="AF3916" s="112">
        <v>2.06</v>
      </c>
      <c r="AG3916" s="112">
        <v>2.08</v>
      </c>
      <c r="AH3916" s="112">
        <v>2.1</v>
      </c>
      <c r="AI3916" s="112">
        <v>2.11</v>
      </c>
      <c r="AJ3916" s="112">
        <v>2.1</v>
      </c>
      <c r="AK3916" s="112">
        <v>2.1</v>
      </c>
    </row>
    <row r="3917" spans="1:37" s="13" customFormat="1" x14ac:dyDescent="0.3">
      <c r="A3917" s="13" t="str">
        <f t="shared" si="96"/>
        <v>SDGbaseTRAv2_UrbAS_ERTv3PQXcbake</v>
      </c>
      <c r="B3917" s="62" t="s">
        <v>221</v>
      </c>
      <c r="C3917" s="63" t="s">
        <v>291</v>
      </c>
      <c r="D3917" s="64" t="s">
        <v>120</v>
      </c>
      <c r="E3917" s="13" t="s">
        <v>150</v>
      </c>
      <c r="F3917" s="112">
        <v>1.21</v>
      </c>
      <c r="G3917" s="112">
        <v>1.21</v>
      </c>
      <c r="H3917" s="112">
        <v>1.21</v>
      </c>
      <c r="I3917" s="112">
        <v>1.21</v>
      </c>
      <c r="J3917" s="112">
        <v>1.21</v>
      </c>
      <c r="K3917" s="112">
        <v>1.2</v>
      </c>
      <c r="L3917" s="112">
        <v>1.2</v>
      </c>
      <c r="M3917" s="112">
        <v>1.2</v>
      </c>
      <c r="N3917" s="112">
        <v>1.2</v>
      </c>
      <c r="O3917" s="112">
        <v>1.2</v>
      </c>
      <c r="P3917" s="112">
        <v>1.2</v>
      </c>
      <c r="Q3917" s="112">
        <v>1.2</v>
      </c>
      <c r="R3917" s="112">
        <v>1.2</v>
      </c>
      <c r="S3917" s="112">
        <v>1.2</v>
      </c>
      <c r="T3917" s="112">
        <v>1.2</v>
      </c>
      <c r="U3917" s="112">
        <v>1.21</v>
      </c>
      <c r="V3917" s="112">
        <v>1.21</v>
      </c>
      <c r="W3917" s="112">
        <v>1.21</v>
      </c>
      <c r="X3917" s="112">
        <v>1.21</v>
      </c>
      <c r="Y3917" s="112">
        <v>1.2</v>
      </c>
      <c r="Z3917" s="112">
        <v>1.2</v>
      </c>
      <c r="AA3917" s="112">
        <v>1.19</v>
      </c>
      <c r="AB3917" s="112">
        <v>1.2</v>
      </c>
      <c r="AC3917" s="112">
        <v>1.2</v>
      </c>
      <c r="AD3917" s="112">
        <v>1.2</v>
      </c>
      <c r="AE3917" s="112">
        <v>1.2</v>
      </c>
      <c r="AF3917" s="112">
        <v>1.2</v>
      </c>
      <c r="AG3917" s="112">
        <v>1.22</v>
      </c>
      <c r="AH3917" s="112">
        <v>1.21</v>
      </c>
      <c r="AI3917" s="112">
        <v>1.21</v>
      </c>
      <c r="AJ3917" s="112">
        <v>1.22</v>
      </c>
      <c r="AK3917" s="112">
        <v>1.22</v>
      </c>
    </row>
    <row r="3918" spans="1:37" s="13" customFormat="1" x14ac:dyDescent="0.3">
      <c r="A3918" s="13" t="str">
        <f t="shared" si="96"/>
        <v>SDGbaseTRAv2_UrbAS_ERTv3PQXcsuga</v>
      </c>
      <c r="B3918" s="62" t="s">
        <v>221</v>
      </c>
      <c r="C3918" s="63" t="s">
        <v>291</v>
      </c>
      <c r="D3918" s="64" t="s">
        <v>120</v>
      </c>
      <c r="E3918" s="13" t="s">
        <v>151</v>
      </c>
      <c r="F3918" s="112">
        <v>1.5</v>
      </c>
      <c r="G3918" s="112">
        <v>1.5</v>
      </c>
      <c r="H3918" s="112">
        <v>1.49</v>
      </c>
      <c r="I3918" s="112">
        <v>1.49</v>
      </c>
      <c r="J3918" s="112">
        <v>1.49</v>
      </c>
      <c r="K3918" s="112">
        <v>1.48</v>
      </c>
      <c r="L3918" s="112">
        <v>1.47</v>
      </c>
      <c r="M3918" s="112">
        <v>1.47</v>
      </c>
      <c r="N3918" s="112">
        <v>1.47</v>
      </c>
      <c r="O3918" s="112">
        <v>1.46</v>
      </c>
      <c r="P3918" s="112">
        <v>1.46</v>
      </c>
      <c r="Q3918" s="112">
        <v>1.46</v>
      </c>
      <c r="R3918" s="112">
        <v>1.46</v>
      </c>
      <c r="S3918" s="112">
        <v>1.47</v>
      </c>
      <c r="T3918" s="112">
        <v>1.47</v>
      </c>
      <c r="U3918" s="112">
        <v>1.47</v>
      </c>
      <c r="V3918" s="112">
        <v>1.47</v>
      </c>
      <c r="W3918" s="112">
        <v>1.47</v>
      </c>
      <c r="X3918" s="112">
        <v>1.47</v>
      </c>
      <c r="Y3918" s="112">
        <v>1.46</v>
      </c>
      <c r="Z3918" s="112">
        <v>1.45</v>
      </c>
      <c r="AA3918" s="112">
        <v>1.45</v>
      </c>
      <c r="AB3918" s="112">
        <v>1.45</v>
      </c>
      <c r="AC3918" s="112">
        <v>1.45</v>
      </c>
      <c r="AD3918" s="112">
        <v>1.45</v>
      </c>
      <c r="AE3918" s="112">
        <v>1.45</v>
      </c>
      <c r="AF3918" s="112">
        <v>1.45</v>
      </c>
      <c r="AG3918" s="112">
        <v>1.46</v>
      </c>
      <c r="AH3918" s="112">
        <v>1.43</v>
      </c>
      <c r="AI3918" s="112">
        <v>1.42</v>
      </c>
      <c r="AJ3918" s="112">
        <v>1.42</v>
      </c>
      <c r="AK3918" s="112">
        <v>1.41</v>
      </c>
    </row>
    <row r="3919" spans="1:37" s="13" customFormat="1" x14ac:dyDescent="0.3">
      <c r="A3919" s="13" t="str">
        <f t="shared" ref="A3919:A3982" si="97">_xlfn.CONCAT(C3919,D3919,E3919)</f>
        <v>SDGbaseTRAv2_UrbAS_ERTv3PQXcconf</v>
      </c>
      <c r="B3919" s="62" t="s">
        <v>221</v>
      </c>
      <c r="C3919" s="63" t="s">
        <v>291</v>
      </c>
      <c r="D3919" s="64" t="s">
        <v>120</v>
      </c>
      <c r="E3919" s="13" t="s">
        <v>152</v>
      </c>
      <c r="F3919" s="112">
        <v>1.34</v>
      </c>
      <c r="G3919" s="112">
        <v>1.32</v>
      </c>
      <c r="H3919" s="112">
        <v>1.33</v>
      </c>
      <c r="I3919" s="112">
        <v>1.33</v>
      </c>
      <c r="J3919" s="112">
        <v>1.32</v>
      </c>
      <c r="K3919" s="112">
        <v>1.32</v>
      </c>
      <c r="L3919" s="112">
        <v>1.32</v>
      </c>
      <c r="M3919" s="112">
        <v>1.33</v>
      </c>
      <c r="N3919" s="112">
        <v>1.33</v>
      </c>
      <c r="O3919" s="112">
        <v>1.32</v>
      </c>
      <c r="P3919" s="112">
        <v>1.32</v>
      </c>
      <c r="Q3919" s="112">
        <v>1.33</v>
      </c>
      <c r="R3919" s="112">
        <v>1.33</v>
      </c>
      <c r="S3919" s="112">
        <v>1.34</v>
      </c>
      <c r="T3919" s="112">
        <v>1.34</v>
      </c>
      <c r="U3919" s="112">
        <v>1.35</v>
      </c>
      <c r="V3919" s="112">
        <v>1.35</v>
      </c>
      <c r="W3919" s="112">
        <v>1.35</v>
      </c>
      <c r="X3919" s="112">
        <v>1.35</v>
      </c>
      <c r="Y3919" s="112">
        <v>1.35</v>
      </c>
      <c r="Z3919" s="112">
        <v>1.34</v>
      </c>
      <c r="AA3919" s="112">
        <v>1.33</v>
      </c>
      <c r="AB3919" s="112">
        <v>1.33</v>
      </c>
      <c r="AC3919" s="112">
        <v>1.33</v>
      </c>
      <c r="AD3919" s="112">
        <v>1.33</v>
      </c>
      <c r="AE3919" s="112">
        <v>1.33</v>
      </c>
      <c r="AF3919" s="112">
        <v>1.34</v>
      </c>
      <c r="AG3919" s="112">
        <v>1.35</v>
      </c>
      <c r="AH3919" s="112">
        <v>1.35</v>
      </c>
      <c r="AI3919" s="112">
        <v>1.34</v>
      </c>
      <c r="AJ3919" s="112">
        <v>1.34</v>
      </c>
      <c r="AK3919" s="112">
        <v>1.34</v>
      </c>
    </row>
    <row r="3920" spans="1:37" s="13" customFormat="1" x14ac:dyDescent="0.3">
      <c r="A3920" s="13" t="str">
        <f t="shared" si="97"/>
        <v>SDGbaseTRAv2_UrbAS_ERTv3PQXcpast</v>
      </c>
      <c r="B3920" s="62" t="s">
        <v>221</v>
      </c>
      <c r="C3920" s="63" t="s">
        <v>291</v>
      </c>
      <c r="D3920" s="64" t="s">
        <v>120</v>
      </c>
      <c r="E3920" s="13" t="s">
        <v>153</v>
      </c>
      <c r="F3920" s="112">
        <v>1.44</v>
      </c>
      <c r="G3920" s="112">
        <v>1.39</v>
      </c>
      <c r="H3920" s="112">
        <v>1.39</v>
      </c>
      <c r="I3920" s="112">
        <v>1.38</v>
      </c>
      <c r="J3920" s="112">
        <v>1.38</v>
      </c>
      <c r="K3920" s="112">
        <v>1.38</v>
      </c>
      <c r="L3920" s="112">
        <v>1.38</v>
      </c>
      <c r="M3920" s="112">
        <v>1.38</v>
      </c>
      <c r="N3920" s="112">
        <v>1.38</v>
      </c>
      <c r="O3920" s="112">
        <v>1.39</v>
      </c>
      <c r="P3920" s="112">
        <v>1.39</v>
      </c>
      <c r="Q3920" s="112">
        <v>1.38</v>
      </c>
      <c r="R3920" s="112">
        <v>1.39</v>
      </c>
      <c r="S3920" s="112">
        <v>1.39</v>
      </c>
      <c r="T3920" s="112">
        <v>1.4</v>
      </c>
      <c r="U3920" s="112">
        <v>1.4</v>
      </c>
      <c r="V3920" s="112">
        <v>1.4</v>
      </c>
      <c r="W3920" s="112">
        <v>1.4</v>
      </c>
      <c r="X3920" s="112">
        <v>1.4</v>
      </c>
      <c r="Y3920" s="112">
        <v>1.4</v>
      </c>
      <c r="Z3920" s="112">
        <v>1.39</v>
      </c>
      <c r="AA3920" s="112">
        <v>1.38</v>
      </c>
      <c r="AB3920" s="112">
        <v>1.38</v>
      </c>
      <c r="AC3920" s="112">
        <v>1.37</v>
      </c>
      <c r="AD3920" s="112">
        <v>1.37</v>
      </c>
      <c r="AE3920" s="112">
        <v>1.37</v>
      </c>
      <c r="AF3920" s="112">
        <v>1.37</v>
      </c>
      <c r="AG3920" s="112">
        <v>1.38</v>
      </c>
      <c r="AH3920" s="112">
        <v>1.39</v>
      </c>
      <c r="AI3920" s="112">
        <v>1.39</v>
      </c>
      <c r="AJ3920" s="112">
        <v>1.4</v>
      </c>
      <c r="AK3920" s="112">
        <v>1.4</v>
      </c>
    </row>
    <row r="3921" spans="1:37" s="13" customFormat="1" x14ac:dyDescent="0.3">
      <c r="A3921" s="13" t="str">
        <f t="shared" si="97"/>
        <v>SDGbaseTRAv2_UrbAS_ERTv3PQXcofoo</v>
      </c>
      <c r="B3921" s="62" t="s">
        <v>221</v>
      </c>
      <c r="C3921" s="63" t="s">
        <v>291</v>
      </c>
      <c r="D3921" s="64" t="s">
        <v>120</v>
      </c>
      <c r="E3921" s="13" t="s">
        <v>154</v>
      </c>
      <c r="F3921" s="112">
        <v>1.49</v>
      </c>
      <c r="G3921" s="112">
        <v>1.48</v>
      </c>
      <c r="H3921" s="112">
        <v>1.47</v>
      </c>
      <c r="I3921" s="112">
        <v>1.47</v>
      </c>
      <c r="J3921" s="112">
        <v>1.47</v>
      </c>
      <c r="K3921" s="112">
        <v>1.47</v>
      </c>
      <c r="L3921" s="112">
        <v>1.47</v>
      </c>
      <c r="M3921" s="112">
        <v>1.47</v>
      </c>
      <c r="N3921" s="112">
        <v>1.47</v>
      </c>
      <c r="O3921" s="112">
        <v>1.46</v>
      </c>
      <c r="P3921" s="112">
        <v>1.46</v>
      </c>
      <c r="Q3921" s="112">
        <v>1.46</v>
      </c>
      <c r="R3921" s="112">
        <v>1.47</v>
      </c>
      <c r="S3921" s="112">
        <v>1.47</v>
      </c>
      <c r="T3921" s="112">
        <v>1.47</v>
      </c>
      <c r="U3921" s="112">
        <v>1.48</v>
      </c>
      <c r="V3921" s="112">
        <v>1.48</v>
      </c>
      <c r="W3921" s="112">
        <v>1.48</v>
      </c>
      <c r="X3921" s="112">
        <v>1.49</v>
      </c>
      <c r="Y3921" s="112">
        <v>1.49</v>
      </c>
      <c r="Z3921" s="112">
        <v>1.49</v>
      </c>
      <c r="AA3921" s="112">
        <v>1.49</v>
      </c>
      <c r="AB3921" s="112">
        <v>1.48</v>
      </c>
      <c r="AC3921" s="112">
        <v>1.48</v>
      </c>
      <c r="AD3921" s="112">
        <v>1.48</v>
      </c>
      <c r="AE3921" s="112">
        <v>1.48</v>
      </c>
      <c r="AF3921" s="112">
        <v>1.48</v>
      </c>
      <c r="AG3921" s="112">
        <v>1.48</v>
      </c>
      <c r="AH3921" s="112">
        <v>1.48</v>
      </c>
      <c r="AI3921" s="112">
        <v>1.47</v>
      </c>
      <c r="AJ3921" s="112">
        <v>1.47</v>
      </c>
      <c r="AK3921" s="112">
        <v>1.47</v>
      </c>
    </row>
    <row r="3922" spans="1:37" s="13" customFormat="1" x14ac:dyDescent="0.3">
      <c r="A3922" s="13" t="str">
        <f t="shared" si="97"/>
        <v>SDGbaseTRAv2_UrbAS_ERTv3PQXcbevt</v>
      </c>
      <c r="B3922" s="62" t="s">
        <v>221</v>
      </c>
      <c r="C3922" s="63" t="s">
        <v>291</v>
      </c>
      <c r="D3922" s="64" t="s">
        <v>120</v>
      </c>
      <c r="E3922" s="13" t="s">
        <v>155</v>
      </c>
      <c r="F3922" s="112">
        <v>2.2000000000000002</v>
      </c>
      <c r="G3922" s="112">
        <v>2.14</v>
      </c>
      <c r="H3922" s="112">
        <v>2.1</v>
      </c>
      <c r="I3922" s="112">
        <v>2.09</v>
      </c>
      <c r="J3922" s="112">
        <v>2.09</v>
      </c>
      <c r="K3922" s="112">
        <v>2.08</v>
      </c>
      <c r="L3922" s="112">
        <v>2.08</v>
      </c>
      <c r="M3922" s="112">
        <v>2.08</v>
      </c>
      <c r="N3922" s="112">
        <v>2.08</v>
      </c>
      <c r="O3922" s="112">
        <v>2.06</v>
      </c>
      <c r="P3922" s="112">
        <v>2.06</v>
      </c>
      <c r="Q3922" s="112">
        <v>2.0699999999999998</v>
      </c>
      <c r="R3922" s="112">
        <v>2.08</v>
      </c>
      <c r="S3922" s="112">
        <v>2.09</v>
      </c>
      <c r="T3922" s="112">
        <v>2.1</v>
      </c>
      <c r="U3922" s="112">
        <v>2.11</v>
      </c>
      <c r="V3922" s="112">
        <v>2.12</v>
      </c>
      <c r="W3922" s="112">
        <v>2.12</v>
      </c>
      <c r="X3922" s="112">
        <v>2.13</v>
      </c>
      <c r="Y3922" s="112">
        <v>2.13</v>
      </c>
      <c r="Z3922" s="112">
        <v>2.12</v>
      </c>
      <c r="AA3922" s="112">
        <v>2.13</v>
      </c>
      <c r="AB3922" s="112">
        <v>2.14</v>
      </c>
      <c r="AC3922" s="112">
        <v>2.14</v>
      </c>
      <c r="AD3922" s="112">
        <v>2.15</v>
      </c>
      <c r="AE3922" s="112">
        <v>2.16</v>
      </c>
      <c r="AF3922" s="112">
        <v>2.16</v>
      </c>
      <c r="AG3922" s="112">
        <v>2.1800000000000002</v>
      </c>
      <c r="AH3922" s="112">
        <v>2.17</v>
      </c>
      <c r="AI3922" s="112">
        <v>2.17</v>
      </c>
      <c r="AJ3922" s="112">
        <v>2.17</v>
      </c>
      <c r="AK3922" s="112">
        <v>2.17</v>
      </c>
    </row>
    <row r="3923" spans="1:37" s="13" customFormat="1" x14ac:dyDescent="0.3">
      <c r="A3923" s="13" t="str">
        <f t="shared" si="97"/>
        <v>SDGbaseTRAv2_UrbAS_ERTv3PQXctext</v>
      </c>
      <c r="B3923" s="62" t="s">
        <v>221</v>
      </c>
      <c r="C3923" s="63" t="s">
        <v>291</v>
      </c>
      <c r="D3923" s="64" t="s">
        <v>120</v>
      </c>
      <c r="E3923" s="13" t="s">
        <v>102</v>
      </c>
      <c r="F3923" s="112">
        <v>1.37</v>
      </c>
      <c r="G3923" s="112">
        <v>1.4</v>
      </c>
      <c r="H3923" s="112">
        <v>1.41</v>
      </c>
      <c r="I3923" s="112">
        <v>1.42</v>
      </c>
      <c r="J3923" s="112">
        <v>1.42</v>
      </c>
      <c r="K3923" s="112">
        <v>1.42</v>
      </c>
      <c r="L3923" s="112">
        <v>1.42</v>
      </c>
      <c r="M3923" s="112">
        <v>1.42</v>
      </c>
      <c r="N3923" s="112">
        <v>1.43</v>
      </c>
      <c r="O3923" s="112">
        <v>1.43</v>
      </c>
      <c r="P3923" s="112">
        <v>1.43</v>
      </c>
      <c r="Q3923" s="112">
        <v>1.43</v>
      </c>
      <c r="R3923" s="112">
        <v>1.44</v>
      </c>
      <c r="S3923" s="112">
        <v>1.44</v>
      </c>
      <c r="T3923" s="112">
        <v>1.44</v>
      </c>
      <c r="U3923" s="112">
        <v>1.45</v>
      </c>
      <c r="V3923" s="112">
        <v>1.45</v>
      </c>
      <c r="W3923" s="112">
        <v>1.45</v>
      </c>
      <c r="X3923" s="112">
        <v>1.46</v>
      </c>
      <c r="Y3923" s="112">
        <v>1.46</v>
      </c>
      <c r="Z3923" s="112">
        <v>1.47</v>
      </c>
      <c r="AA3923" s="112">
        <v>1.49</v>
      </c>
      <c r="AB3923" s="112">
        <v>1.48</v>
      </c>
      <c r="AC3923" s="112">
        <v>1.48</v>
      </c>
      <c r="AD3923" s="112">
        <v>1.48</v>
      </c>
      <c r="AE3923" s="112">
        <v>1.49</v>
      </c>
      <c r="AF3923" s="112">
        <v>1.49</v>
      </c>
      <c r="AG3923" s="112">
        <v>1.47</v>
      </c>
      <c r="AH3923" s="112">
        <v>1.46</v>
      </c>
      <c r="AI3923" s="112">
        <v>1.45</v>
      </c>
      <c r="AJ3923" s="112">
        <v>1.45</v>
      </c>
      <c r="AK3923" s="112">
        <v>1.44</v>
      </c>
    </row>
    <row r="3924" spans="1:37" s="13" customFormat="1" x14ac:dyDescent="0.3">
      <c r="A3924" s="13" t="str">
        <f t="shared" si="97"/>
        <v>SDGbaseTRAv2_UrbAS_ERTv3PQXcclth</v>
      </c>
      <c r="B3924" s="62" t="s">
        <v>221</v>
      </c>
      <c r="C3924" s="63" t="s">
        <v>291</v>
      </c>
      <c r="D3924" s="64" t="s">
        <v>120</v>
      </c>
      <c r="E3924" s="13" t="s">
        <v>156</v>
      </c>
      <c r="F3924" s="112">
        <v>1.33</v>
      </c>
      <c r="G3924" s="112">
        <v>1.37</v>
      </c>
      <c r="H3924" s="112">
        <v>1.37</v>
      </c>
      <c r="I3924" s="112">
        <v>1.37</v>
      </c>
      <c r="J3924" s="112">
        <v>1.37</v>
      </c>
      <c r="K3924" s="112">
        <v>1.37</v>
      </c>
      <c r="L3924" s="112">
        <v>1.37</v>
      </c>
      <c r="M3924" s="112">
        <v>1.38</v>
      </c>
      <c r="N3924" s="112">
        <v>1.38</v>
      </c>
      <c r="O3924" s="112">
        <v>1.39</v>
      </c>
      <c r="P3924" s="112">
        <v>1.39</v>
      </c>
      <c r="Q3924" s="112">
        <v>1.39</v>
      </c>
      <c r="R3924" s="112">
        <v>1.4</v>
      </c>
      <c r="S3924" s="112">
        <v>1.4</v>
      </c>
      <c r="T3924" s="112">
        <v>1.4</v>
      </c>
      <c r="U3924" s="112">
        <v>1.41</v>
      </c>
      <c r="V3924" s="112">
        <v>1.41</v>
      </c>
      <c r="W3924" s="112">
        <v>1.41</v>
      </c>
      <c r="X3924" s="112">
        <v>1.42</v>
      </c>
      <c r="Y3924" s="112">
        <v>1.42</v>
      </c>
      <c r="Z3924" s="112">
        <v>1.42</v>
      </c>
      <c r="AA3924" s="112">
        <v>1.42</v>
      </c>
      <c r="AB3924" s="112">
        <v>1.42</v>
      </c>
      <c r="AC3924" s="112">
        <v>1.43</v>
      </c>
      <c r="AD3924" s="112">
        <v>1.43</v>
      </c>
      <c r="AE3924" s="112">
        <v>1.43</v>
      </c>
      <c r="AF3924" s="112">
        <v>1.43</v>
      </c>
      <c r="AG3924" s="112">
        <v>1.43</v>
      </c>
      <c r="AH3924" s="112">
        <v>1.42</v>
      </c>
      <c r="AI3924" s="112">
        <v>1.41</v>
      </c>
      <c r="AJ3924" s="112">
        <v>1.4</v>
      </c>
      <c r="AK3924" s="112">
        <v>1.4</v>
      </c>
    </row>
    <row r="3925" spans="1:37" s="13" customFormat="1" x14ac:dyDescent="0.3">
      <c r="A3925" s="13" t="str">
        <f t="shared" si="97"/>
        <v>SDGbaseTRAv2_UrbAS_ERTv3PQXcleat</v>
      </c>
      <c r="B3925" s="62" t="s">
        <v>221</v>
      </c>
      <c r="C3925" s="63" t="s">
        <v>291</v>
      </c>
      <c r="D3925" s="64" t="s">
        <v>120</v>
      </c>
      <c r="E3925" s="13" t="s">
        <v>103</v>
      </c>
      <c r="F3925" s="112">
        <v>1.1599999999999999</v>
      </c>
      <c r="G3925" s="112">
        <v>1.1599999999999999</v>
      </c>
      <c r="H3925" s="112">
        <v>1.17</v>
      </c>
      <c r="I3925" s="112">
        <v>1.1599999999999999</v>
      </c>
      <c r="J3925" s="112">
        <v>1.1599999999999999</v>
      </c>
      <c r="K3925" s="112">
        <v>1.1599999999999999</v>
      </c>
      <c r="L3925" s="112">
        <v>1.1599999999999999</v>
      </c>
      <c r="M3925" s="112">
        <v>1.1599999999999999</v>
      </c>
      <c r="N3925" s="112">
        <v>1.1599999999999999</v>
      </c>
      <c r="O3925" s="112">
        <v>1.18</v>
      </c>
      <c r="P3925" s="112">
        <v>1.18</v>
      </c>
      <c r="Q3925" s="112">
        <v>1.17</v>
      </c>
      <c r="R3925" s="112">
        <v>1.17</v>
      </c>
      <c r="S3925" s="112">
        <v>1.17</v>
      </c>
      <c r="T3925" s="112">
        <v>1.17</v>
      </c>
      <c r="U3925" s="112">
        <v>1.17</v>
      </c>
      <c r="V3925" s="112">
        <v>1.17</v>
      </c>
      <c r="W3925" s="112">
        <v>1.17</v>
      </c>
      <c r="X3925" s="112">
        <v>1.18</v>
      </c>
      <c r="Y3925" s="112">
        <v>1.18</v>
      </c>
      <c r="Z3925" s="112">
        <v>1.17</v>
      </c>
      <c r="AA3925" s="112">
        <v>1.1599999999999999</v>
      </c>
      <c r="AB3925" s="112">
        <v>1.1599999999999999</v>
      </c>
      <c r="AC3925" s="112">
        <v>1.1499999999999999</v>
      </c>
      <c r="AD3925" s="112">
        <v>1.1499999999999999</v>
      </c>
      <c r="AE3925" s="112">
        <v>1.1499999999999999</v>
      </c>
      <c r="AF3925" s="112">
        <v>1.1499999999999999</v>
      </c>
      <c r="AG3925" s="112">
        <v>1.1599999999999999</v>
      </c>
      <c r="AH3925" s="112">
        <v>1.1599999999999999</v>
      </c>
      <c r="AI3925" s="112">
        <v>1.1599999999999999</v>
      </c>
      <c r="AJ3925" s="112">
        <v>1.1599999999999999</v>
      </c>
      <c r="AK3925" s="112">
        <v>1.1599999999999999</v>
      </c>
    </row>
    <row r="3926" spans="1:37" s="13" customFormat="1" x14ac:dyDescent="0.3">
      <c r="A3926" s="13" t="str">
        <f t="shared" si="97"/>
        <v>SDGbaseTRAv2_UrbAS_ERTv3PQXcfoot</v>
      </c>
      <c r="B3926" s="62" t="s">
        <v>221</v>
      </c>
      <c r="C3926" s="63" t="s">
        <v>291</v>
      </c>
      <c r="D3926" s="64" t="s">
        <v>120</v>
      </c>
      <c r="E3926" s="13" t="s">
        <v>157</v>
      </c>
      <c r="F3926" s="112">
        <v>1.21</v>
      </c>
      <c r="G3926" s="112">
        <v>1.22</v>
      </c>
      <c r="H3926" s="112">
        <v>1.23</v>
      </c>
      <c r="I3926" s="112">
        <v>1.23</v>
      </c>
      <c r="J3926" s="112">
        <v>1.23</v>
      </c>
      <c r="K3926" s="112">
        <v>1.23</v>
      </c>
      <c r="L3926" s="112">
        <v>1.24</v>
      </c>
      <c r="M3926" s="112">
        <v>1.24</v>
      </c>
      <c r="N3926" s="112">
        <v>1.25</v>
      </c>
      <c r="O3926" s="112">
        <v>1.27</v>
      </c>
      <c r="P3926" s="112">
        <v>1.27</v>
      </c>
      <c r="Q3926" s="112">
        <v>1.28</v>
      </c>
      <c r="R3926" s="112">
        <v>1.28</v>
      </c>
      <c r="S3926" s="112">
        <v>1.28</v>
      </c>
      <c r="T3926" s="112">
        <v>1.28</v>
      </c>
      <c r="U3926" s="112">
        <v>1.28</v>
      </c>
      <c r="V3926" s="112">
        <v>1.28</v>
      </c>
      <c r="W3926" s="112">
        <v>1.29</v>
      </c>
      <c r="X3926" s="112">
        <v>1.29</v>
      </c>
      <c r="Y3926" s="112">
        <v>1.29</v>
      </c>
      <c r="Z3926" s="112">
        <v>1.3</v>
      </c>
      <c r="AA3926" s="112">
        <v>1.31</v>
      </c>
      <c r="AB3926" s="112">
        <v>1.31</v>
      </c>
      <c r="AC3926" s="112">
        <v>1.31</v>
      </c>
      <c r="AD3926" s="112">
        <v>1.31</v>
      </c>
      <c r="AE3926" s="112">
        <v>1.31</v>
      </c>
      <c r="AF3926" s="112">
        <v>1.31</v>
      </c>
      <c r="AG3926" s="112">
        <v>1.29</v>
      </c>
      <c r="AH3926" s="112">
        <v>1.29</v>
      </c>
      <c r="AI3926" s="112">
        <v>1.28</v>
      </c>
      <c r="AJ3926" s="112">
        <v>1.27</v>
      </c>
      <c r="AK3926" s="112">
        <v>1.27</v>
      </c>
    </row>
    <row r="3927" spans="1:37" s="13" customFormat="1" x14ac:dyDescent="0.3">
      <c r="A3927" s="13" t="str">
        <f t="shared" si="97"/>
        <v>SDGbaseTRAv2_UrbAS_ERTv3PQXcwood</v>
      </c>
      <c r="B3927" s="62" t="s">
        <v>221</v>
      </c>
      <c r="C3927" s="63" t="s">
        <v>291</v>
      </c>
      <c r="D3927" s="64" t="s">
        <v>120</v>
      </c>
      <c r="E3927" s="13" t="s">
        <v>158</v>
      </c>
      <c r="F3927" s="112">
        <v>1.21</v>
      </c>
      <c r="G3927" s="112">
        <v>1.23</v>
      </c>
      <c r="H3927" s="112">
        <v>1.23</v>
      </c>
      <c r="I3927" s="112">
        <v>1.24</v>
      </c>
      <c r="J3927" s="112">
        <v>1.24</v>
      </c>
      <c r="K3927" s="112">
        <v>1.24</v>
      </c>
      <c r="L3927" s="112">
        <v>1.23</v>
      </c>
      <c r="M3927" s="112">
        <v>1.23</v>
      </c>
      <c r="N3927" s="112">
        <v>1.23</v>
      </c>
      <c r="O3927" s="112">
        <v>1.22</v>
      </c>
      <c r="P3927" s="112">
        <v>1.22</v>
      </c>
      <c r="Q3927" s="112">
        <v>1.22</v>
      </c>
      <c r="R3927" s="112">
        <v>1.22</v>
      </c>
      <c r="S3927" s="112">
        <v>1.22</v>
      </c>
      <c r="T3927" s="112">
        <v>1.23</v>
      </c>
      <c r="U3927" s="112">
        <v>1.23</v>
      </c>
      <c r="V3927" s="112">
        <v>1.23</v>
      </c>
      <c r="W3927" s="112">
        <v>1.24</v>
      </c>
      <c r="X3927" s="112">
        <v>1.24</v>
      </c>
      <c r="Y3927" s="112">
        <v>1.24</v>
      </c>
      <c r="Z3927" s="112">
        <v>1.23</v>
      </c>
      <c r="AA3927" s="112">
        <v>1.23</v>
      </c>
      <c r="AB3927" s="112">
        <v>1.22</v>
      </c>
      <c r="AC3927" s="112">
        <v>1.22</v>
      </c>
      <c r="AD3927" s="112">
        <v>1.22</v>
      </c>
      <c r="AE3927" s="112">
        <v>1.22</v>
      </c>
      <c r="AF3927" s="112">
        <v>1.22</v>
      </c>
      <c r="AG3927" s="112">
        <v>1.23</v>
      </c>
      <c r="AH3927" s="112">
        <v>1.23</v>
      </c>
      <c r="AI3927" s="112">
        <v>1.23</v>
      </c>
      <c r="AJ3927" s="112">
        <v>1.23</v>
      </c>
      <c r="AK3927" s="112">
        <v>1.23</v>
      </c>
    </row>
    <row r="3928" spans="1:37" s="13" customFormat="1" x14ac:dyDescent="0.3">
      <c r="A3928" s="13" t="str">
        <f t="shared" si="97"/>
        <v>SDGbaseTRAv2_UrbAS_ERTv3PQXcpapr</v>
      </c>
      <c r="B3928" s="62" t="s">
        <v>221</v>
      </c>
      <c r="C3928" s="63" t="s">
        <v>291</v>
      </c>
      <c r="D3928" s="64" t="s">
        <v>120</v>
      </c>
      <c r="E3928" s="13" t="s">
        <v>159</v>
      </c>
      <c r="F3928" s="112">
        <v>1.32</v>
      </c>
      <c r="G3928" s="112">
        <v>1.32</v>
      </c>
      <c r="H3928" s="112">
        <v>1.31</v>
      </c>
      <c r="I3928" s="112">
        <v>1.31</v>
      </c>
      <c r="J3928" s="112">
        <v>1.31</v>
      </c>
      <c r="K3928" s="112">
        <v>1.3</v>
      </c>
      <c r="L3928" s="112">
        <v>1.29</v>
      </c>
      <c r="M3928" s="112">
        <v>1.31</v>
      </c>
      <c r="N3928" s="112">
        <v>1.31</v>
      </c>
      <c r="O3928" s="112">
        <v>1.3</v>
      </c>
      <c r="P3928" s="112">
        <v>1.3</v>
      </c>
      <c r="Q3928" s="112">
        <v>1.3</v>
      </c>
      <c r="R3928" s="112">
        <v>1.28</v>
      </c>
      <c r="S3928" s="112">
        <v>1.28</v>
      </c>
      <c r="T3928" s="112">
        <v>1.28</v>
      </c>
      <c r="U3928" s="112">
        <v>1.29</v>
      </c>
      <c r="V3928" s="112">
        <v>1.29</v>
      </c>
      <c r="W3928" s="112">
        <v>1.29</v>
      </c>
      <c r="X3928" s="112">
        <v>1.29</v>
      </c>
      <c r="Y3928" s="112">
        <v>1.29</v>
      </c>
      <c r="Z3928" s="112">
        <v>1.29</v>
      </c>
      <c r="AA3928" s="112">
        <v>1.3</v>
      </c>
      <c r="AB3928" s="112">
        <v>1.3</v>
      </c>
      <c r="AC3928" s="112">
        <v>1.29</v>
      </c>
      <c r="AD3928" s="112">
        <v>1.3</v>
      </c>
      <c r="AE3928" s="112">
        <v>1.3</v>
      </c>
      <c r="AF3928" s="112">
        <v>1.3</v>
      </c>
      <c r="AG3928" s="112">
        <v>1.29</v>
      </c>
      <c r="AH3928" s="112">
        <v>1.28</v>
      </c>
      <c r="AI3928" s="112">
        <v>1.27</v>
      </c>
      <c r="AJ3928" s="112">
        <v>1.27</v>
      </c>
      <c r="AK3928" s="112">
        <v>1.26</v>
      </c>
    </row>
    <row r="3929" spans="1:37" s="13" customFormat="1" x14ac:dyDescent="0.3">
      <c r="A3929" s="13" t="str">
        <f t="shared" si="97"/>
        <v>SDGbaseTRAv2_UrbAS_ERTv3PQXcprnt</v>
      </c>
      <c r="B3929" s="62" t="s">
        <v>221</v>
      </c>
      <c r="C3929" s="63" t="s">
        <v>291</v>
      </c>
      <c r="D3929" s="64" t="s">
        <v>120</v>
      </c>
      <c r="E3929" s="13" t="s">
        <v>104</v>
      </c>
      <c r="F3929" s="112">
        <v>1.42</v>
      </c>
      <c r="G3929" s="112">
        <v>1.45</v>
      </c>
      <c r="H3929" s="112">
        <v>1.45</v>
      </c>
      <c r="I3929" s="112">
        <v>1.46</v>
      </c>
      <c r="J3929" s="112">
        <v>1.45</v>
      </c>
      <c r="K3929" s="112">
        <v>1.45</v>
      </c>
      <c r="L3929" s="112">
        <v>1.45</v>
      </c>
      <c r="M3929" s="112">
        <v>1.46</v>
      </c>
      <c r="N3929" s="112">
        <v>1.46</v>
      </c>
      <c r="O3929" s="112">
        <v>1.45</v>
      </c>
      <c r="P3929" s="112">
        <v>1.45</v>
      </c>
      <c r="Q3929" s="112">
        <v>1.45</v>
      </c>
      <c r="R3929" s="112">
        <v>1.45</v>
      </c>
      <c r="S3929" s="112">
        <v>1.45</v>
      </c>
      <c r="T3929" s="112">
        <v>1.46</v>
      </c>
      <c r="U3929" s="112">
        <v>1.46</v>
      </c>
      <c r="V3929" s="112">
        <v>1.47</v>
      </c>
      <c r="W3929" s="112">
        <v>1.47</v>
      </c>
      <c r="X3929" s="112">
        <v>1.47</v>
      </c>
      <c r="Y3929" s="112">
        <v>1.46</v>
      </c>
      <c r="Z3929" s="112">
        <v>1.46</v>
      </c>
      <c r="AA3929" s="112">
        <v>1.46</v>
      </c>
      <c r="AB3929" s="112">
        <v>1.46</v>
      </c>
      <c r="AC3929" s="112">
        <v>1.46</v>
      </c>
      <c r="AD3929" s="112">
        <v>1.46</v>
      </c>
      <c r="AE3929" s="112">
        <v>1.47</v>
      </c>
      <c r="AF3929" s="112">
        <v>1.47</v>
      </c>
      <c r="AG3929" s="112">
        <v>1.48</v>
      </c>
      <c r="AH3929" s="112">
        <v>1.46</v>
      </c>
      <c r="AI3929" s="112">
        <v>1.45</v>
      </c>
      <c r="AJ3929" s="112">
        <v>1.44</v>
      </c>
      <c r="AK3929" s="112">
        <v>1.43</v>
      </c>
    </row>
    <row r="3930" spans="1:37" s="13" customFormat="1" x14ac:dyDescent="0.3">
      <c r="A3930" s="13" t="str">
        <f t="shared" si="97"/>
        <v>SDGbaseTRAv2_UrbAS_ERTv3PQXcpetr-p</v>
      </c>
      <c r="B3930" s="62" t="s">
        <v>221</v>
      </c>
      <c r="C3930" s="63" t="s">
        <v>291</v>
      </c>
      <c r="D3930" s="64" t="s">
        <v>120</v>
      </c>
      <c r="E3930" s="13" t="s">
        <v>160</v>
      </c>
      <c r="F3930" s="112">
        <v>0.5</v>
      </c>
      <c r="G3930" s="112">
        <v>0.51</v>
      </c>
      <c r="H3930" s="112">
        <v>0.51</v>
      </c>
      <c r="I3930" s="112">
        <v>0.51</v>
      </c>
      <c r="J3930" s="112">
        <v>0.51</v>
      </c>
      <c r="K3930" s="112">
        <v>0.51</v>
      </c>
      <c r="L3930" s="112">
        <v>0.51</v>
      </c>
      <c r="M3930" s="112">
        <v>0.52</v>
      </c>
      <c r="N3930" s="112">
        <v>0.52</v>
      </c>
      <c r="O3930" s="112">
        <v>0.54</v>
      </c>
      <c r="P3930" s="112">
        <v>0.55000000000000004</v>
      </c>
      <c r="Q3930" s="112">
        <v>0.55000000000000004</v>
      </c>
      <c r="R3930" s="112">
        <v>0.55000000000000004</v>
      </c>
      <c r="S3930" s="112">
        <v>0.55000000000000004</v>
      </c>
      <c r="T3930" s="112">
        <v>0.55000000000000004</v>
      </c>
      <c r="U3930" s="112">
        <v>0.55000000000000004</v>
      </c>
      <c r="V3930" s="112">
        <v>0.55000000000000004</v>
      </c>
      <c r="W3930" s="112">
        <v>0.55000000000000004</v>
      </c>
      <c r="X3930" s="112">
        <v>0.55000000000000004</v>
      </c>
      <c r="Y3930" s="112">
        <v>0.56000000000000005</v>
      </c>
      <c r="Z3930" s="112">
        <v>0.56000000000000005</v>
      </c>
      <c r="AA3930" s="112">
        <v>0.56999999999999995</v>
      </c>
      <c r="AB3930" s="112">
        <v>0.56999999999999995</v>
      </c>
      <c r="AC3930" s="112">
        <v>0.56999999999999995</v>
      </c>
      <c r="AD3930" s="112">
        <v>0.56999999999999995</v>
      </c>
      <c r="AE3930" s="112">
        <v>0.56999999999999995</v>
      </c>
      <c r="AF3930" s="112">
        <v>0.56999999999999995</v>
      </c>
      <c r="AG3930" s="112">
        <v>0.56000000000000005</v>
      </c>
      <c r="AH3930" s="112">
        <v>0.55000000000000004</v>
      </c>
      <c r="AI3930" s="112">
        <v>0.55000000000000004</v>
      </c>
      <c r="AJ3930" s="112">
        <v>0.55000000000000004</v>
      </c>
      <c r="AK3930" s="112">
        <v>0.54</v>
      </c>
    </row>
    <row r="3931" spans="1:37" s="13" customFormat="1" x14ac:dyDescent="0.3">
      <c r="A3931" s="13" t="str">
        <f t="shared" si="97"/>
        <v>SDGbaseTRAv2_UrbAS_ERTv3PQXcpetr-d</v>
      </c>
      <c r="B3931" s="62" t="s">
        <v>221</v>
      </c>
      <c r="C3931" s="63" t="s">
        <v>291</v>
      </c>
      <c r="D3931" s="64" t="s">
        <v>120</v>
      </c>
      <c r="E3931" s="13" t="s">
        <v>161</v>
      </c>
      <c r="F3931" s="112">
        <v>0.42</v>
      </c>
      <c r="G3931" s="112">
        <v>0.42</v>
      </c>
      <c r="H3931" s="112">
        <v>0.43</v>
      </c>
      <c r="I3931" s="112">
        <v>0.42</v>
      </c>
      <c r="J3931" s="112">
        <v>0.42</v>
      </c>
      <c r="K3931" s="112">
        <v>0.43</v>
      </c>
      <c r="L3931" s="112">
        <v>0.43</v>
      </c>
      <c r="M3931" s="112">
        <v>0.43</v>
      </c>
      <c r="N3931" s="112">
        <v>0.43</v>
      </c>
      <c r="O3931" s="112">
        <v>0.44</v>
      </c>
      <c r="P3931" s="112">
        <v>0.45</v>
      </c>
      <c r="Q3931" s="112">
        <v>0.45</v>
      </c>
      <c r="R3931" s="112">
        <v>0.45</v>
      </c>
      <c r="S3931" s="112">
        <v>0.45</v>
      </c>
      <c r="T3931" s="112">
        <v>0.45</v>
      </c>
      <c r="U3931" s="112">
        <v>0.45</v>
      </c>
      <c r="V3931" s="112">
        <v>0.45</v>
      </c>
      <c r="W3931" s="112">
        <v>0.45</v>
      </c>
      <c r="X3931" s="112">
        <v>0.45</v>
      </c>
      <c r="Y3931" s="112">
        <v>0.46</v>
      </c>
      <c r="Z3931" s="112">
        <v>0.46</v>
      </c>
      <c r="AA3931" s="112">
        <v>0.46</v>
      </c>
      <c r="AB3931" s="112">
        <v>0.46</v>
      </c>
      <c r="AC3931" s="112">
        <v>0.46</v>
      </c>
      <c r="AD3931" s="112">
        <v>0.46</v>
      </c>
      <c r="AE3931" s="112">
        <v>0.46</v>
      </c>
      <c r="AF3931" s="112">
        <v>0.46</v>
      </c>
      <c r="AG3931" s="112">
        <v>0.46</v>
      </c>
      <c r="AH3931" s="112">
        <v>0.45</v>
      </c>
      <c r="AI3931" s="112">
        <v>0.45</v>
      </c>
      <c r="AJ3931" s="112">
        <v>0.45</v>
      </c>
      <c r="AK3931" s="112">
        <v>0.44</v>
      </c>
    </row>
    <row r="3932" spans="1:37" s="13" customFormat="1" x14ac:dyDescent="0.3">
      <c r="A3932" s="13" t="str">
        <f t="shared" si="97"/>
        <v>SDGbaseTRAv2_UrbAS_ERTv3PQXcpetr-h</v>
      </c>
      <c r="B3932" s="62" t="s">
        <v>221</v>
      </c>
      <c r="C3932" s="63" t="s">
        <v>291</v>
      </c>
      <c r="D3932" s="64" t="s">
        <v>120</v>
      </c>
      <c r="E3932" s="13" t="s">
        <v>162</v>
      </c>
      <c r="F3932" s="112">
        <v>0.08</v>
      </c>
      <c r="G3932" s="112">
        <v>0.09</v>
      </c>
      <c r="H3932" s="112">
        <v>0.09</v>
      </c>
      <c r="I3932" s="112">
        <v>0.09</v>
      </c>
      <c r="J3932" s="112">
        <v>0.09</v>
      </c>
      <c r="K3932" s="112">
        <v>0.09</v>
      </c>
      <c r="L3932" s="112">
        <v>0.09</v>
      </c>
      <c r="M3932" s="112">
        <v>0.09</v>
      </c>
      <c r="N3932" s="112">
        <v>0.09</v>
      </c>
      <c r="O3932" s="112">
        <v>0.09</v>
      </c>
      <c r="P3932" s="112">
        <v>0.09</v>
      </c>
      <c r="Q3932" s="112">
        <v>0.09</v>
      </c>
      <c r="R3932" s="112">
        <v>0.09</v>
      </c>
      <c r="S3932" s="112">
        <v>0.09</v>
      </c>
      <c r="T3932" s="112">
        <v>0.09</v>
      </c>
      <c r="U3932" s="112">
        <v>0.09</v>
      </c>
      <c r="V3932" s="112">
        <v>0.09</v>
      </c>
      <c r="W3932" s="112">
        <v>0.09</v>
      </c>
      <c r="X3932" s="112">
        <v>0.09</v>
      </c>
      <c r="Y3932" s="112">
        <v>0.09</v>
      </c>
      <c r="Z3932" s="112">
        <v>0.09</v>
      </c>
      <c r="AA3932" s="112">
        <v>0.09</v>
      </c>
      <c r="AB3932" s="112">
        <v>0.09</v>
      </c>
      <c r="AC3932" s="112">
        <v>0.09</v>
      </c>
      <c r="AD3932" s="112">
        <v>0.09</v>
      </c>
      <c r="AE3932" s="112">
        <v>0.09</v>
      </c>
      <c r="AF3932" s="112">
        <v>0.09</v>
      </c>
      <c r="AG3932" s="112">
        <v>0.09</v>
      </c>
      <c r="AH3932" s="112">
        <v>0.09</v>
      </c>
      <c r="AI3932" s="112">
        <v>0.09</v>
      </c>
      <c r="AJ3932" s="112">
        <v>0.09</v>
      </c>
      <c r="AK3932" s="112">
        <v>0.09</v>
      </c>
    </row>
    <row r="3933" spans="1:37" s="13" customFormat="1" x14ac:dyDescent="0.3">
      <c r="A3933" s="13" t="str">
        <f t="shared" si="97"/>
        <v>SDGbaseTRAv2_UrbAS_ERTv3PQXcpetr-k</v>
      </c>
      <c r="B3933" s="62" t="s">
        <v>221</v>
      </c>
      <c r="C3933" s="63" t="s">
        <v>291</v>
      </c>
      <c r="D3933" s="64" t="s">
        <v>120</v>
      </c>
      <c r="E3933" s="13" t="s">
        <v>163</v>
      </c>
      <c r="F3933" s="112">
        <v>0.26</v>
      </c>
      <c r="G3933" s="112">
        <v>0.26</v>
      </c>
      <c r="H3933" s="112">
        <v>0.27</v>
      </c>
      <c r="I3933" s="112">
        <v>0.26</v>
      </c>
      <c r="J3933" s="112">
        <v>0.27</v>
      </c>
      <c r="K3933" s="112">
        <v>0.27</v>
      </c>
      <c r="L3933" s="112">
        <v>0.27</v>
      </c>
      <c r="M3933" s="112">
        <v>0.27</v>
      </c>
      <c r="N3933" s="112">
        <v>0.28000000000000003</v>
      </c>
      <c r="O3933" s="112">
        <v>0.3</v>
      </c>
      <c r="P3933" s="112">
        <v>0.3</v>
      </c>
      <c r="Q3933" s="112">
        <v>0.3</v>
      </c>
      <c r="R3933" s="112">
        <v>0.3</v>
      </c>
      <c r="S3933" s="112">
        <v>0.3</v>
      </c>
      <c r="T3933" s="112">
        <v>0.3</v>
      </c>
      <c r="U3933" s="112">
        <v>0.3</v>
      </c>
      <c r="V3933" s="112">
        <v>0.3</v>
      </c>
      <c r="W3933" s="112">
        <v>0.3</v>
      </c>
      <c r="X3933" s="112">
        <v>0.3</v>
      </c>
      <c r="Y3933" s="112">
        <v>0.31</v>
      </c>
      <c r="Z3933" s="112">
        <v>0.32</v>
      </c>
      <c r="AA3933" s="112">
        <v>0.32</v>
      </c>
      <c r="AB3933" s="112">
        <v>0.32</v>
      </c>
      <c r="AC3933" s="112">
        <v>0.32</v>
      </c>
      <c r="AD3933" s="112">
        <v>0.32</v>
      </c>
      <c r="AE3933" s="112">
        <v>0.32</v>
      </c>
      <c r="AF3933" s="112">
        <v>0.32</v>
      </c>
      <c r="AG3933" s="112">
        <v>0.31</v>
      </c>
      <c r="AH3933" s="112">
        <v>0.31</v>
      </c>
      <c r="AI3933" s="112">
        <v>0.31</v>
      </c>
      <c r="AJ3933" s="112">
        <v>0.3</v>
      </c>
      <c r="AK3933" s="112">
        <v>0.3</v>
      </c>
    </row>
    <row r="3934" spans="1:37" s="13" customFormat="1" x14ac:dyDescent="0.3">
      <c r="A3934" s="13" t="str">
        <f t="shared" si="97"/>
        <v>SDGbaseTRAv2_UrbAS_ERTv3PQXcpetr-l</v>
      </c>
      <c r="B3934" s="62" t="s">
        <v>221</v>
      </c>
      <c r="C3934" s="63" t="s">
        <v>291</v>
      </c>
      <c r="D3934" s="64" t="s">
        <v>120</v>
      </c>
      <c r="E3934" s="13" t="s">
        <v>164</v>
      </c>
      <c r="F3934" s="112">
        <v>0.97</v>
      </c>
      <c r="G3934" s="112">
        <v>0.99</v>
      </c>
      <c r="H3934" s="112">
        <v>1</v>
      </c>
      <c r="I3934" s="112">
        <v>0.99</v>
      </c>
      <c r="J3934" s="112">
        <v>0.99</v>
      </c>
      <c r="K3934" s="112">
        <v>1</v>
      </c>
      <c r="L3934" s="112">
        <v>1</v>
      </c>
      <c r="M3934" s="112">
        <v>1.01</v>
      </c>
      <c r="N3934" s="112">
        <v>1.01</v>
      </c>
      <c r="O3934" s="112">
        <v>1.05</v>
      </c>
      <c r="P3934" s="112">
        <v>1.06</v>
      </c>
      <c r="Q3934" s="112">
        <v>1.06</v>
      </c>
      <c r="R3934" s="112">
        <v>1.06</v>
      </c>
      <c r="S3934" s="112">
        <v>1.06</v>
      </c>
      <c r="T3934" s="112">
        <v>1.06</v>
      </c>
      <c r="U3934" s="112">
        <v>1.06</v>
      </c>
      <c r="V3934" s="112">
        <v>1.06</v>
      </c>
      <c r="W3934" s="112">
        <v>1.07</v>
      </c>
      <c r="X3934" s="112">
        <v>1.07</v>
      </c>
      <c r="Y3934" s="112">
        <v>1.08</v>
      </c>
      <c r="Z3934" s="112">
        <v>1.0900000000000001</v>
      </c>
      <c r="AA3934" s="112">
        <v>1.0900000000000001</v>
      </c>
      <c r="AB3934" s="112">
        <v>1.0900000000000001</v>
      </c>
      <c r="AC3934" s="112">
        <v>1.0900000000000001</v>
      </c>
      <c r="AD3934" s="112">
        <v>1.1000000000000001</v>
      </c>
      <c r="AE3934" s="112">
        <v>1.1000000000000001</v>
      </c>
      <c r="AF3934" s="112">
        <v>1.1000000000000001</v>
      </c>
      <c r="AG3934" s="112">
        <v>1.08</v>
      </c>
      <c r="AH3934" s="112">
        <v>1.08</v>
      </c>
      <c r="AI3934" s="112">
        <v>1.07</v>
      </c>
      <c r="AJ3934" s="112">
        <v>1.06</v>
      </c>
      <c r="AK3934" s="112">
        <v>1.05</v>
      </c>
    </row>
    <row r="3935" spans="1:37" s="13" customFormat="1" x14ac:dyDescent="0.3">
      <c r="A3935" s="13" t="str">
        <f t="shared" si="97"/>
        <v>SDGbaseTRAv2_UrbAS_ERTv3PQXchydr</v>
      </c>
      <c r="B3935" s="62" t="s">
        <v>221</v>
      </c>
      <c r="C3935" s="63" t="s">
        <v>291</v>
      </c>
      <c r="D3935" s="64" t="s">
        <v>120</v>
      </c>
      <c r="E3935" s="13" t="s">
        <v>165</v>
      </c>
      <c r="F3935" s="112">
        <v>0.91</v>
      </c>
      <c r="G3935" s="112">
        <v>0.93</v>
      </c>
      <c r="H3935" s="112">
        <v>0.94</v>
      </c>
      <c r="I3935" s="112">
        <v>0.94</v>
      </c>
      <c r="J3935" s="112">
        <v>0.94</v>
      </c>
      <c r="K3935" s="112">
        <v>0.94</v>
      </c>
      <c r="L3935" s="112">
        <v>0.94</v>
      </c>
      <c r="M3935" s="112">
        <v>0.95</v>
      </c>
      <c r="N3935" s="112">
        <v>0.95</v>
      </c>
      <c r="O3935" s="112">
        <v>0.99</v>
      </c>
      <c r="P3935" s="112">
        <v>0.99</v>
      </c>
      <c r="Q3935" s="112">
        <v>1</v>
      </c>
      <c r="R3935" s="112">
        <v>0.99</v>
      </c>
      <c r="S3935" s="112">
        <v>0.99</v>
      </c>
      <c r="T3935" s="112">
        <v>1</v>
      </c>
      <c r="U3935" s="112">
        <v>1</v>
      </c>
      <c r="V3935" s="112">
        <v>1</v>
      </c>
      <c r="W3935" s="112">
        <v>1</v>
      </c>
      <c r="X3935" s="112">
        <v>1</v>
      </c>
      <c r="Y3935" s="112">
        <v>4.63</v>
      </c>
      <c r="Z3935" s="112">
        <v>10.16</v>
      </c>
      <c r="AA3935" s="112">
        <v>11.33</v>
      </c>
      <c r="AB3935" s="112">
        <v>8.6300000000000008</v>
      </c>
      <c r="AC3935" s="112">
        <v>7.26</v>
      </c>
      <c r="AD3935" s="112">
        <v>7.04</v>
      </c>
      <c r="AE3935" s="112">
        <v>7</v>
      </c>
      <c r="AF3935" s="112">
        <v>7.12</v>
      </c>
      <c r="AG3935" s="112">
        <v>1</v>
      </c>
      <c r="AH3935" s="112">
        <v>0.99</v>
      </c>
      <c r="AI3935" s="112">
        <v>0.98</v>
      </c>
      <c r="AJ3935" s="112">
        <v>0.98</v>
      </c>
      <c r="AK3935" s="112">
        <v>0.97</v>
      </c>
    </row>
    <row r="3936" spans="1:37" s="13" customFormat="1" x14ac:dyDescent="0.3">
      <c r="A3936" s="13" t="str">
        <f t="shared" si="97"/>
        <v>SDGbaseTRAv2_UrbAS_ERTv3PQXcammo</v>
      </c>
      <c r="B3936" s="62" t="s">
        <v>221</v>
      </c>
      <c r="C3936" s="63" t="s">
        <v>291</v>
      </c>
      <c r="D3936" s="64" t="s">
        <v>120</v>
      </c>
      <c r="E3936" s="13" t="s">
        <v>166</v>
      </c>
      <c r="F3936" s="112">
        <v>1.19</v>
      </c>
      <c r="G3936" s="112">
        <v>0.78</v>
      </c>
      <c r="H3936" s="112">
        <v>0.78</v>
      </c>
      <c r="I3936" s="112">
        <v>0.79</v>
      </c>
      <c r="J3936" s="112">
        <v>0.79</v>
      </c>
      <c r="K3936" s="112">
        <v>0.79</v>
      </c>
      <c r="L3936" s="112">
        <v>0.79</v>
      </c>
      <c r="M3936" s="112">
        <v>0.79</v>
      </c>
      <c r="N3936" s="112">
        <v>0.79</v>
      </c>
      <c r="O3936" s="112">
        <v>0.78</v>
      </c>
      <c r="P3936" s="112">
        <v>0.78</v>
      </c>
      <c r="Q3936" s="112">
        <v>0.78</v>
      </c>
      <c r="R3936" s="112">
        <v>0.77</v>
      </c>
      <c r="S3936" s="112">
        <v>0.77</v>
      </c>
      <c r="T3936" s="112">
        <v>0.77</v>
      </c>
      <c r="U3936" s="112">
        <v>0.76</v>
      </c>
      <c r="V3936" s="112">
        <v>0.76</v>
      </c>
      <c r="W3936" s="112">
        <v>0.76</v>
      </c>
      <c r="X3936" s="112">
        <v>0.76</v>
      </c>
      <c r="Y3936" s="112">
        <v>1.38</v>
      </c>
      <c r="Z3936" s="112">
        <v>3.52</v>
      </c>
      <c r="AA3936" s="112">
        <v>5.39</v>
      </c>
      <c r="AB3936" s="112">
        <v>4.55</v>
      </c>
      <c r="AC3936" s="112">
        <v>4.16</v>
      </c>
      <c r="AD3936" s="112">
        <v>4.28</v>
      </c>
      <c r="AE3936" s="112">
        <v>4.47</v>
      </c>
      <c r="AF3936" s="112">
        <v>4.75</v>
      </c>
      <c r="AG3936" s="112">
        <v>1.33</v>
      </c>
      <c r="AH3936" s="112">
        <v>1.35</v>
      </c>
      <c r="AI3936" s="112">
        <v>1.37</v>
      </c>
      <c r="AJ3936" s="112">
        <v>1.39</v>
      </c>
      <c r="AK3936" s="112">
        <v>1.42</v>
      </c>
    </row>
    <row r="3937" spans="1:37" s="13" customFormat="1" x14ac:dyDescent="0.3">
      <c r="A3937" s="13" t="str">
        <f t="shared" si="97"/>
        <v>SDGbaseTRAv2_UrbAS_ERTv3PQXcbchm</v>
      </c>
      <c r="B3937" s="62" t="s">
        <v>221</v>
      </c>
      <c r="C3937" s="63" t="s">
        <v>291</v>
      </c>
      <c r="D3937" s="64" t="s">
        <v>120</v>
      </c>
      <c r="E3937" s="13" t="s">
        <v>167</v>
      </c>
      <c r="F3937" s="112">
        <v>1.19</v>
      </c>
      <c r="G3937" s="112">
        <v>1.22</v>
      </c>
      <c r="H3937" s="112">
        <v>1.23</v>
      </c>
      <c r="I3937" s="112">
        <v>1.23</v>
      </c>
      <c r="J3937" s="112">
        <v>1.23</v>
      </c>
      <c r="K3937" s="112">
        <v>1.24</v>
      </c>
      <c r="L3937" s="112">
        <v>1.24</v>
      </c>
      <c r="M3937" s="112">
        <v>1.25</v>
      </c>
      <c r="N3937" s="112">
        <v>1.25</v>
      </c>
      <c r="O3937" s="112">
        <v>1.3</v>
      </c>
      <c r="P3937" s="112">
        <v>1.31</v>
      </c>
      <c r="Q3937" s="112">
        <v>1.31</v>
      </c>
      <c r="R3937" s="112">
        <v>1.31</v>
      </c>
      <c r="S3937" s="112">
        <v>1.31</v>
      </c>
      <c r="T3937" s="112">
        <v>1.31</v>
      </c>
      <c r="U3937" s="112">
        <v>1.31</v>
      </c>
      <c r="V3937" s="112">
        <v>1.31</v>
      </c>
      <c r="W3937" s="112">
        <v>1.31</v>
      </c>
      <c r="X3937" s="112">
        <v>1.31</v>
      </c>
      <c r="Y3937" s="112">
        <v>1.32</v>
      </c>
      <c r="Z3937" s="112">
        <v>1.33</v>
      </c>
      <c r="AA3937" s="112">
        <v>1.33</v>
      </c>
      <c r="AB3937" s="112">
        <v>1.33</v>
      </c>
      <c r="AC3937" s="112">
        <v>1.33</v>
      </c>
      <c r="AD3937" s="112">
        <v>1.33</v>
      </c>
      <c r="AE3937" s="112">
        <v>1.33</v>
      </c>
      <c r="AF3937" s="112">
        <v>1.33</v>
      </c>
      <c r="AG3937" s="112">
        <v>1.31</v>
      </c>
      <c r="AH3937" s="112">
        <v>1.3</v>
      </c>
      <c r="AI3937" s="112">
        <v>1.29</v>
      </c>
      <c r="AJ3937" s="112">
        <v>1.28</v>
      </c>
      <c r="AK3937" s="112">
        <v>1.27</v>
      </c>
    </row>
    <row r="3938" spans="1:37" s="13" customFormat="1" x14ac:dyDescent="0.3">
      <c r="A3938" s="13" t="str">
        <f t="shared" si="97"/>
        <v>SDGbaseTRAv2_UrbAS_ERTv3PQXcochm</v>
      </c>
      <c r="B3938" s="62" t="s">
        <v>221</v>
      </c>
      <c r="C3938" s="63" t="s">
        <v>291</v>
      </c>
      <c r="D3938" s="64" t="s">
        <v>120</v>
      </c>
      <c r="E3938" s="13" t="s">
        <v>168</v>
      </c>
      <c r="F3938" s="112">
        <v>1.3</v>
      </c>
      <c r="G3938" s="112">
        <v>1.33</v>
      </c>
      <c r="H3938" s="112">
        <v>1.34</v>
      </c>
      <c r="I3938" s="112">
        <v>1.34</v>
      </c>
      <c r="J3938" s="112">
        <v>1.34</v>
      </c>
      <c r="K3938" s="112">
        <v>1.34</v>
      </c>
      <c r="L3938" s="112">
        <v>1.35</v>
      </c>
      <c r="M3938" s="112">
        <v>1.36</v>
      </c>
      <c r="N3938" s="112">
        <v>1.36</v>
      </c>
      <c r="O3938" s="112">
        <v>1.41</v>
      </c>
      <c r="P3938" s="112">
        <v>1.42</v>
      </c>
      <c r="Q3938" s="112">
        <v>1.42</v>
      </c>
      <c r="R3938" s="112">
        <v>1.42</v>
      </c>
      <c r="S3938" s="112">
        <v>1.42</v>
      </c>
      <c r="T3938" s="112">
        <v>1.42</v>
      </c>
      <c r="U3938" s="112">
        <v>1.42</v>
      </c>
      <c r="V3938" s="112">
        <v>1.42</v>
      </c>
      <c r="W3938" s="112">
        <v>1.43</v>
      </c>
      <c r="X3938" s="112">
        <v>1.43</v>
      </c>
      <c r="Y3938" s="112">
        <v>1.44</v>
      </c>
      <c r="Z3938" s="112">
        <v>1.45</v>
      </c>
      <c r="AA3938" s="112">
        <v>1.45</v>
      </c>
      <c r="AB3938" s="112">
        <v>1.45</v>
      </c>
      <c r="AC3938" s="112">
        <v>1.45</v>
      </c>
      <c r="AD3938" s="112">
        <v>1.45</v>
      </c>
      <c r="AE3938" s="112">
        <v>1.45</v>
      </c>
      <c r="AF3938" s="112">
        <v>1.45</v>
      </c>
      <c r="AG3938" s="112">
        <v>1.43</v>
      </c>
      <c r="AH3938" s="112">
        <v>1.43</v>
      </c>
      <c r="AI3938" s="112">
        <v>1.41</v>
      </c>
      <c r="AJ3938" s="112">
        <v>1.4</v>
      </c>
      <c r="AK3938" s="112">
        <v>1.39</v>
      </c>
    </row>
    <row r="3939" spans="1:37" s="13" customFormat="1" x14ac:dyDescent="0.3">
      <c r="A3939" s="13" t="str">
        <f t="shared" si="97"/>
        <v>SDGbaseTRAv2_UrbAS_ERTv3PQXcrubb</v>
      </c>
      <c r="B3939" s="62" t="s">
        <v>221</v>
      </c>
      <c r="C3939" s="63" t="s">
        <v>291</v>
      </c>
      <c r="D3939" s="64" t="s">
        <v>120</v>
      </c>
      <c r="E3939" s="13" t="s">
        <v>105</v>
      </c>
      <c r="F3939" s="112">
        <v>1.27</v>
      </c>
      <c r="G3939" s="112">
        <v>1.28</v>
      </c>
      <c r="H3939" s="112">
        <v>1.29</v>
      </c>
      <c r="I3939" s="112">
        <v>1.28</v>
      </c>
      <c r="J3939" s="112">
        <v>1.28</v>
      </c>
      <c r="K3939" s="112">
        <v>1.29</v>
      </c>
      <c r="L3939" s="112">
        <v>1.29</v>
      </c>
      <c r="M3939" s="112">
        <v>1.29</v>
      </c>
      <c r="N3939" s="112">
        <v>1.3</v>
      </c>
      <c r="O3939" s="112">
        <v>1.31</v>
      </c>
      <c r="P3939" s="112">
        <v>1.32</v>
      </c>
      <c r="Q3939" s="112">
        <v>1.32</v>
      </c>
      <c r="R3939" s="112">
        <v>1.32</v>
      </c>
      <c r="S3939" s="112">
        <v>1.32</v>
      </c>
      <c r="T3939" s="112">
        <v>1.33</v>
      </c>
      <c r="U3939" s="112">
        <v>1.33</v>
      </c>
      <c r="V3939" s="112">
        <v>1.33</v>
      </c>
      <c r="W3939" s="112">
        <v>1.33</v>
      </c>
      <c r="X3939" s="112">
        <v>1.34</v>
      </c>
      <c r="Y3939" s="112">
        <v>1.35</v>
      </c>
      <c r="Z3939" s="112">
        <v>1.39</v>
      </c>
      <c r="AA3939" s="112">
        <v>1.42</v>
      </c>
      <c r="AB3939" s="112">
        <v>1.41</v>
      </c>
      <c r="AC3939" s="112">
        <v>1.4</v>
      </c>
      <c r="AD3939" s="112">
        <v>1.4</v>
      </c>
      <c r="AE3939" s="112">
        <v>1.41</v>
      </c>
      <c r="AF3939" s="112">
        <v>1.41</v>
      </c>
      <c r="AG3939" s="112">
        <v>1.36</v>
      </c>
      <c r="AH3939" s="112">
        <v>1.35</v>
      </c>
      <c r="AI3939" s="112">
        <v>1.34</v>
      </c>
      <c r="AJ3939" s="112">
        <v>1.33</v>
      </c>
      <c r="AK3939" s="112">
        <v>1.32</v>
      </c>
    </row>
    <row r="3940" spans="1:37" s="13" customFormat="1" x14ac:dyDescent="0.3">
      <c r="A3940" s="13" t="str">
        <f t="shared" si="97"/>
        <v>SDGbaseTRAv2_UrbAS_ERTv3PQXcplas</v>
      </c>
      <c r="B3940" s="62" t="s">
        <v>221</v>
      </c>
      <c r="C3940" s="63" t="s">
        <v>291</v>
      </c>
      <c r="D3940" s="64" t="s">
        <v>120</v>
      </c>
      <c r="E3940" s="13" t="s">
        <v>106</v>
      </c>
      <c r="F3940" s="112">
        <v>1.5</v>
      </c>
      <c r="G3940" s="112">
        <v>1.52</v>
      </c>
      <c r="H3940" s="112">
        <v>1.52</v>
      </c>
      <c r="I3940" s="112">
        <v>1.52</v>
      </c>
      <c r="J3940" s="112">
        <v>1.52</v>
      </c>
      <c r="K3940" s="112">
        <v>1.52</v>
      </c>
      <c r="L3940" s="112">
        <v>1.52</v>
      </c>
      <c r="M3940" s="112">
        <v>1.53</v>
      </c>
      <c r="N3940" s="112">
        <v>1.53</v>
      </c>
      <c r="O3940" s="112">
        <v>1.53</v>
      </c>
      <c r="P3940" s="112">
        <v>1.53</v>
      </c>
      <c r="Q3940" s="112">
        <v>1.54</v>
      </c>
      <c r="R3940" s="112">
        <v>1.54</v>
      </c>
      <c r="S3940" s="112">
        <v>1.54</v>
      </c>
      <c r="T3940" s="112">
        <v>1.54</v>
      </c>
      <c r="U3940" s="112">
        <v>1.55</v>
      </c>
      <c r="V3940" s="112">
        <v>1.55</v>
      </c>
      <c r="W3940" s="112">
        <v>1.55</v>
      </c>
      <c r="X3940" s="112">
        <v>1.55</v>
      </c>
      <c r="Y3940" s="112">
        <v>1.56</v>
      </c>
      <c r="Z3940" s="112">
        <v>1.6</v>
      </c>
      <c r="AA3940" s="112">
        <v>1.64</v>
      </c>
      <c r="AB3940" s="112">
        <v>1.63</v>
      </c>
      <c r="AC3940" s="112">
        <v>1.62</v>
      </c>
      <c r="AD3940" s="112">
        <v>1.62</v>
      </c>
      <c r="AE3940" s="112">
        <v>1.63</v>
      </c>
      <c r="AF3940" s="112">
        <v>1.63</v>
      </c>
      <c r="AG3940" s="112">
        <v>1.57</v>
      </c>
      <c r="AH3940" s="112">
        <v>1.55</v>
      </c>
      <c r="AI3940" s="112">
        <v>1.54</v>
      </c>
      <c r="AJ3940" s="112">
        <v>1.53</v>
      </c>
      <c r="AK3940" s="112">
        <v>1.52</v>
      </c>
    </row>
    <row r="3941" spans="1:37" s="13" customFormat="1" x14ac:dyDescent="0.3">
      <c r="A3941" s="13" t="str">
        <f t="shared" si="97"/>
        <v>SDGbaseTRAv2_UrbAS_ERTv3PQXcnmet</v>
      </c>
      <c r="B3941" s="62" t="s">
        <v>221</v>
      </c>
      <c r="C3941" s="63" t="s">
        <v>291</v>
      </c>
      <c r="D3941" s="64" t="s">
        <v>120</v>
      </c>
      <c r="E3941" s="13" t="s">
        <v>107</v>
      </c>
      <c r="F3941" s="112">
        <v>1.4</v>
      </c>
      <c r="G3941" s="112">
        <v>1.43</v>
      </c>
      <c r="H3941" s="112">
        <v>1.43</v>
      </c>
      <c r="I3941" s="112">
        <v>1.43</v>
      </c>
      <c r="J3941" s="112">
        <v>1.43</v>
      </c>
      <c r="K3941" s="112">
        <v>1.43</v>
      </c>
      <c r="L3941" s="112">
        <v>1.43</v>
      </c>
      <c r="M3941" s="112">
        <v>1.42</v>
      </c>
      <c r="N3941" s="112">
        <v>1.42</v>
      </c>
      <c r="O3941" s="112">
        <v>1.41</v>
      </c>
      <c r="P3941" s="112">
        <v>1.41</v>
      </c>
      <c r="Q3941" s="112">
        <v>1.41</v>
      </c>
      <c r="R3941" s="112">
        <v>1.41</v>
      </c>
      <c r="S3941" s="112">
        <v>1.41</v>
      </c>
      <c r="T3941" s="112">
        <v>1.41</v>
      </c>
      <c r="U3941" s="112">
        <v>1.41</v>
      </c>
      <c r="V3941" s="112">
        <v>1.42</v>
      </c>
      <c r="W3941" s="112">
        <v>1.42</v>
      </c>
      <c r="X3941" s="112">
        <v>1.43</v>
      </c>
      <c r="Y3941" s="112">
        <v>1.42</v>
      </c>
      <c r="Z3941" s="112">
        <v>1.42</v>
      </c>
      <c r="AA3941" s="112">
        <v>1.42</v>
      </c>
      <c r="AB3941" s="112">
        <v>1.42</v>
      </c>
      <c r="AC3941" s="112">
        <v>1.42</v>
      </c>
      <c r="AD3941" s="112">
        <v>1.42</v>
      </c>
      <c r="AE3941" s="112">
        <v>1.42</v>
      </c>
      <c r="AF3941" s="112">
        <v>1.42</v>
      </c>
      <c r="AG3941" s="112">
        <v>1.43</v>
      </c>
      <c r="AH3941" s="112">
        <v>1.43</v>
      </c>
      <c r="AI3941" s="112">
        <v>1.43</v>
      </c>
      <c r="AJ3941" s="112">
        <v>1.44</v>
      </c>
      <c r="AK3941" s="112">
        <v>1.45</v>
      </c>
    </row>
    <row r="3942" spans="1:37" s="13" customFormat="1" x14ac:dyDescent="0.3">
      <c r="A3942" s="13" t="str">
        <f t="shared" si="97"/>
        <v>SDGbaseTRAv2_UrbAS_ERTv3PQXciron</v>
      </c>
      <c r="B3942" s="62" t="s">
        <v>221</v>
      </c>
      <c r="C3942" s="63" t="s">
        <v>291</v>
      </c>
      <c r="D3942" s="64" t="s">
        <v>120</v>
      </c>
      <c r="E3942" s="13" t="s">
        <v>169</v>
      </c>
      <c r="F3942" s="112">
        <v>1.22</v>
      </c>
      <c r="G3942" s="112">
        <v>1.34</v>
      </c>
      <c r="H3942" s="112">
        <v>1.37</v>
      </c>
      <c r="I3942" s="112">
        <v>1.4</v>
      </c>
      <c r="J3942" s="112">
        <v>1.42</v>
      </c>
      <c r="K3942" s="112">
        <v>1.42</v>
      </c>
      <c r="L3942" s="112">
        <v>1.41</v>
      </c>
      <c r="M3942" s="112">
        <v>1.4</v>
      </c>
      <c r="N3942" s="112">
        <v>1.39</v>
      </c>
      <c r="O3942" s="112">
        <v>1.35</v>
      </c>
      <c r="P3942" s="112">
        <v>1.35</v>
      </c>
      <c r="Q3942" s="112">
        <v>1.35</v>
      </c>
      <c r="R3942" s="112">
        <v>1.35</v>
      </c>
      <c r="S3942" s="112">
        <v>1.34</v>
      </c>
      <c r="T3942" s="112">
        <v>1.35</v>
      </c>
      <c r="U3942" s="112">
        <v>1.34</v>
      </c>
      <c r="V3942" s="112">
        <v>1.29</v>
      </c>
      <c r="W3942" s="112">
        <v>1.28</v>
      </c>
      <c r="X3942" s="112">
        <v>1.38</v>
      </c>
      <c r="Y3942" s="112">
        <v>1.79</v>
      </c>
      <c r="Z3942" s="112">
        <v>2.46</v>
      </c>
      <c r="AA3942" s="112">
        <v>2.62</v>
      </c>
      <c r="AB3942" s="112">
        <v>2.31</v>
      </c>
      <c r="AC3942" s="112">
        <v>2.15</v>
      </c>
      <c r="AD3942" s="112">
        <v>2.13</v>
      </c>
      <c r="AE3942" s="112">
        <v>2.12</v>
      </c>
      <c r="AF3942" s="112">
        <v>2.14</v>
      </c>
      <c r="AG3942" s="112">
        <v>1.41</v>
      </c>
      <c r="AH3942" s="112">
        <v>1.43</v>
      </c>
      <c r="AI3942" s="112">
        <v>1.45</v>
      </c>
      <c r="AJ3942" s="112">
        <v>1.46</v>
      </c>
      <c r="AK3942" s="112">
        <v>1.48</v>
      </c>
    </row>
    <row r="3943" spans="1:37" s="13" customFormat="1" x14ac:dyDescent="0.3">
      <c r="A3943" s="13" t="str">
        <f t="shared" si="97"/>
        <v>SDGbaseTRAv2_UrbAS_ERTv3PQXcnfrm</v>
      </c>
      <c r="B3943" s="62" t="s">
        <v>221</v>
      </c>
      <c r="C3943" s="63" t="s">
        <v>291</v>
      </c>
      <c r="D3943" s="64" t="s">
        <v>120</v>
      </c>
      <c r="E3943" s="13" t="s">
        <v>108</v>
      </c>
      <c r="F3943" s="112">
        <v>1.25</v>
      </c>
      <c r="G3943" s="112">
        <v>1.29</v>
      </c>
      <c r="H3943" s="112">
        <v>1.35</v>
      </c>
      <c r="I3943" s="112">
        <v>1.41</v>
      </c>
      <c r="J3943" s="112">
        <v>1.45</v>
      </c>
      <c r="K3943" s="112">
        <v>1.47</v>
      </c>
      <c r="L3943" s="112">
        <v>1.47</v>
      </c>
      <c r="M3943" s="112">
        <v>1.43</v>
      </c>
      <c r="N3943" s="112">
        <v>1.4</v>
      </c>
      <c r="O3943" s="112">
        <v>1.34</v>
      </c>
      <c r="P3943" s="112">
        <v>1.32</v>
      </c>
      <c r="Q3943" s="112">
        <v>1.31</v>
      </c>
      <c r="R3943" s="112">
        <v>1.31</v>
      </c>
      <c r="S3943" s="112">
        <v>1.31</v>
      </c>
      <c r="T3943" s="112">
        <v>1.32</v>
      </c>
      <c r="U3943" s="112">
        <v>1.31</v>
      </c>
      <c r="V3943" s="112">
        <v>1.28</v>
      </c>
      <c r="W3943" s="112">
        <v>1.27</v>
      </c>
      <c r="X3943" s="112">
        <v>1.28</v>
      </c>
      <c r="Y3943" s="112">
        <v>1.36</v>
      </c>
      <c r="Z3943" s="112">
        <v>1.51</v>
      </c>
      <c r="AA3943" s="112">
        <v>1.55</v>
      </c>
      <c r="AB3943" s="112">
        <v>1.61</v>
      </c>
      <c r="AC3943" s="112">
        <v>1.64</v>
      </c>
      <c r="AD3943" s="112">
        <v>1.64</v>
      </c>
      <c r="AE3943" s="112">
        <v>1.64</v>
      </c>
      <c r="AF3943" s="112">
        <v>1.63</v>
      </c>
      <c r="AG3943" s="112">
        <v>1.49</v>
      </c>
      <c r="AH3943" s="112">
        <v>1.62</v>
      </c>
      <c r="AI3943" s="112">
        <v>1.73</v>
      </c>
      <c r="AJ3943" s="112">
        <v>1.79</v>
      </c>
      <c r="AK3943" s="112">
        <v>1.83</v>
      </c>
    </row>
    <row r="3944" spans="1:37" s="13" customFormat="1" x14ac:dyDescent="0.3">
      <c r="A3944" s="13" t="str">
        <f t="shared" si="97"/>
        <v>SDGbaseTRAv2_UrbAS_ERTv3PQXcmetp</v>
      </c>
      <c r="B3944" s="62" t="s">
        <v>221</v>
      </c>
      <c r="C3944" s="63" t="s">
        <v>291</v>
      </c>
      <c r="D3944" s="64" t="s">
        <v>120</v>
      </c>
      <c r="E3944" s="13" t="s">
        <v>109</v>
      </c>
      <c r="F3944" s="112">
        <v>1.27</v>
      </c>
      <c r="G3944" s="112">
        <v>1.36</v>
      </c>
      <c r="H3944" s="112">
        <v>1.37</v>
      </c>
      <c r="I3944" s="112">
        <v>1.38</v>
      </c>
      <c r="J3944" s="112">
        <v>1.39</v>
      </c>
      <c r="K3944" s="112">
        <v>1.39</v>
      </c>
      <c r="L3944" s="112">
        <v>1.39</v>
      </c>
      <c r="M3944" s="112">
        <v>1.38</v>
      </c>
      <c r="N3944" s="112">
        <v>1.38</v>
      </c>
      <c r="O3944" s="112">
        <v>1.36</v>
      </c>
      <c r="P3944" s="112">
        <v>1.36</v>
      </c>
      <c r="Q3944" s="112">
        <v>1.36</v>
      </c>
      <c r="R3944" s="112">
        <v>1.37</v>
      </c>
      <c r="S3944" s="112">
        <v>1.37</v>
      </c>
      <c r="T3944" s="112">
        <v>1.37</v>
      </c>
      <c r="U3944" s="112">
        <v>1.37</v>
      </c>
      <c r="V3944" s="112">
        <v>1.36</v>
      </c>
      <c r="W3944" s="112">
        <v>1.36</v>
      </c>
      <c r="X3944" s="112">
        <v>1.38</v>
      </c>
      <c r="Y3944" s="112">
        <v>1.48</v>
      </c>
      <c r="Z3944" s="112">
        <v>1.63</v>
      </c>
      <c r="AA3944" s="112">
        <v>1.66</v>
      </c>
      <c r="AB3944" s="112">
        <v>1.61</v>
      </c>
      <c r="AC3944" s="112">
        <v>1.58</v>
      </c>
      <c r="AD3944" s="112">
        <v>1.58</v>
      </c>
      <c r="AE3944" s="112">
        <v>1.57</v>
      </c>
      <c r="AF3944" s="112">
        <v>1.58</v>
      </c>
      <c r="AG3944" s="112">
        <v>1.42</v>
      </c>
      <c r="AH3944" s="112">
        <v>1.42</v>
      </c>
      <c r="AI3944" s="112">
        <v>1.43</v>
      </c>
      <c r="AJ3944" s="112">
        <v>1.44</v>
      </c>
      <c r="AK3944" s="112">
        <v>1.44</v>
      </c>
    </row>
    <row r="3945" spans="1:37" s="13" customFormat="1" x14ac:dyDescent="0.3">
      <c r="A3945" s="13" t="str">
        <f t="shared" si="97"/>
        <v>SDGbaseTRAv2_UrbAS_ERTv3PQXcmach</v>
      </c>
      <c r="B3945" s="62" t="s">
        <v>221</v>
      </c>
      <c r="C3945" s="63" t="s">
        <v>291</v>
      </c>
      <c r="D3945" s="64" t="s">
        <v>120</v>
      </c>
      <c r="E3945" s="13" t="s">
        <v>110</v>
      </c>
      <c r="F3945" s="112">
        <v>1.1299999999999999</v>
      </c>
      <c r="G3945" s="112">
        <v>1.17</v>
      </c>
      <c r="H3945" s="112">
        <v>1.19</v>
      </c>
      <c r="I3945" s="112">
        <v>1.2</v>
      </c>
      <c r="J3945" s="112">
        <v>1.2</v>
      </c>
      <c r="K3945" s="112">
        <v>1.2</v>
      </c>
      <c r="L3945" s="112">
        <v>1.2</v>
      </c>
      <c r="M3945" s="112">
        <v>1.2</v>
      </c>
      <c r="N3945" s="112">
        <v>1.2</v>
      </c>
      <c r="O3945" s="112">
        <v>1.2</v>
      </c>
      <c r="P3945" s="112">
        <v>1.21</v>
      </c>
      <c r="Q3945" s="112">
        <v>1.21</v>
      </c>
      <c r="R3945" s="112">
        <v>1.21</v>
      </c>
      <c r="S3945" s="112">
        <v>1.21</v>
      </c>
      <c r="T3945" s="112">
        <v>1.22</v>
      </c>
      <c r="U3945" s="112">
        <v>1.22</v>
      </c>
      <c r="V3945" s="112">
        <v>1.21</v>
      </c>
      <c r="W3945" s="112">
        <v>1.22</v>
      </c>
      <c r="X3945" s="112">
        <v>1.23</v>
      </c>
      <c r="Y3945" s="112">
        <v>1.26</v>
      </c>
      <c r="Z3945" s="112">
        <v>1.32</v>
      </c>
      <c r="AA3945" s="112">
        <v>1.34</v>
      </c>
      <c r="AB3945" s="112">
        <v>1.34</v>
      </c>
      <c r="AC3945" s="112">
        <v>1.33</v>
      </c>
      <c r="AD3945" s="112">
        <v>1.33</v>
      </c>
      <c r="AE3945" s="112">
        <v>1.33</v>
      </c>
      <c r="AF3945" s="112">
        <v>1.33</v>
      </c>
      <c r="AG3945" s="112">
        <v>1.27</v>
      </c>
      <c r="AH3945" s="112">
        <v>1.28</v>
      </c>
      <c r="AI3945" s="112">
        <v>1.3</v>
      </c>
      <c r="AJ3945" s="112">
        <v>1.31</v>
      </c>
      <c r="AK3945" s="112">
        <v>1.31</v>
      </c>
    </row>
    <row r="3946" spans="1:37" s="13" customFormat="1" x14ac:dyDescent="0.3">
      <c r="A3946" s="13" t="str">
        <f t="shared" si="97"/>
        <v>SDGbaseTRAv2_UrbAS_ERTv3PQXcfcel</v>
      </c>
      <c r="B3946" s="62" t="s">
        <v>221</v>
      </c>
      <c r="C3946" s="63" t="s">
        <v>291</v>
      </c>
      <c r="D3946" s="64" t="s">
        <v>120</v>
      </c>
      <c r="E3946" s="13" t="s">
        <v>170</v>
      </c>
      <c r="F3946" s="112">
        <v>1</v>
      </c>
      <c r="G3946" s="112">
        <v>1.02</v>
      </c>
      <c r="H3946" s="112">
        <v>1.04</v>
      </c>
      <c r="I3946" s="112">
        <v>1.03</v>
      </c>
      <c r="J3946" s="112">
        <v>1.04</v>
      </c>
      <c r="K3946" s="112">
        <v>1.04</v>
      </c>
      <c r="L3946" s="112">
        <v>1.04</v>
      </c>
      <c r="M3946" s="112">
        <v>1.05</v>
      </c>
      <c r="N3946" s="112">
        <v>1.05</v>
      </c>
      <c r="O3946" s="112">
        <v>1.0900000000000001</v>
      </c>
      <c r="P3946" s="112">
        <v>1.1000000000000001</v>
      </c>
      <c r="Q3946" s="112">
        <v>1.1000000000000001</v>
      </c>
      <c r="R3946" s="112">
        <v>1.1000000000000001</v>
      </c>
      <c r="S3946" s="112">
        <v>1.1000000000000001</v>
      </c>
      <c r="T3946" s="112">
        <v>1.1000000000000001</v>
      </c>
      <c r="U3946" s="112">
        <v>1.1000000000000001</v>
      </c>
      <c r="V3946" s="112">
        <v>1.1000000000000001</v>
      </c>
      <c r="W3946" s="112">
        <v>1.1000000000000001</v>
      </c>
      <c r="X3946" s="112">
        <v>1.1000000000000001</v>
      </c>
      <c r="Y3946" s="112">
        <v>1.1100000000000001</v>
      </c>
      <c r="Z3946" s="112">
        <v>1.1200000000000001</v>
      </c>
      <c r="AA3946" s="112">
        <v>1.1200000000000001</v>
      </c>
      <c r="AB3946" s="112">
        <v>1.1200000000000001</v>
      </c>
      <c r="AC3946" s="112">
        <v>1.1200000000000001</v>
      </c>
      <c r="AD3946" s="112">
        <v>1.1200000000000001</v>
      </c>
      <c r="AE3946" s="112">
        <v>1.1200000000000001</v>
      </c>
      <c r="AF3946" s="112">
        <v>1.1200000000000001</v>
      </c>
      <c r="AG3946" s="112">
        <v>1.1000000000000001</v>
      </c>
      <c r="AH3946" s="112">
        <v>1.1000000000000001</v>
      </c>
      <c r="AI3946" s="112">
        <v>1.0900000000000001</v>
      </c>
      <c r="AJ3946" s="112">
        <v>1.08</v>
      </c>
      <c r="AK3946" s="112">
        <v>1.07</v>
      </c>
    </row>
    <row r="3947" spans="1:37" s="13" customFormat="1" x14ac:dyDescent="0.3">
      <c r="A3947" s="13" t="str">
        <f t="shared" si="97"/>
        <v>SDGbaseTRAv2_UrbAS_ERTv3PQXcelct</v>
      </c>
      <c r="B3947" s="62" t="s">
        <v>221</v>
      </c>
      <c r="C3947" s="63" t="s">
        <v>291</v>
      </c>
      <c r="D3947" s="64" t="s">
        <v>120</v>
      </c>
      <c r="E3947" s="13" t="s">
        <v>171</v>
      </c>
      <c r="F3947" s="112">
        <v>1</v>
      </c>
      <c r="G3947" s="112">
        <v>1.02</v>
      </c>
      <c r="H3947" s="112">
        <v>1.04</v>
      </c>
      <c r="I3947" s="112">
        <v>1.03</v>
      </c>
      <c r="J3947" s="112">
        <v>1.04</v>
      </c>
      <c r="K3947" s="112">
        <v>1.04</v>
      </c>
      <c r="L3947" s="112">
        <v>1.04</v>
      </c>
      <c r="M3947" s="112">
        <v>1.05</v>
      </c>
      <c r="N3947" s="112">
        <v>1.05</v>
      </c>
      <c r="O3947" s="112">
        <v>1.0900000000000001</v>
      </c>
      <c r="P3947" s="112">
        <v>1.1000000000000001</v>
      </c>
      <c r="Q3947" s="112">
        <v>1.1000000000000001</v>
      </c>
      <c r="R3947" s="112">
        <v>1.1000000000000001</v>
      </c>
      <c r="S3947" s="112">
        <v>1.1000000000000001</v>
      </c>
      <c r="T3947" s="112">
        <v>1.1000000000000001</v>
      </c>
      <c r="U3947" s="112">
        <v>1.1000000000000001</v>
      </c>
      <c r="V3947" s="112">
        <v>1.1000000000000001</v>
      </c>
      <c r="W3947" s="112">
        <v>1.1000000000000001</v>
      </c>
      <c r="X3947" s="112">
        <v>1.1000000000000001</v>
      </c>
      <c r="Y3947" s="112">
        <v>1.1100000000000001</v>
      </c>
      <c r="Z3947" s="112">
        <v>1.1200000000000001</v>
      </c>
      <c r="AA3947" s="112">
        <v>1.1200000000000001</v>
      </c>
      <c r="AB3947" s="112">
        <v>1.1200000000000001</v>
      </c>
      <c r="AC3947" s="112">
        <v>1.1200000000000001</v>
      </c>
      <c r="AD3947" s="112">
        <v>1.1200000000000001</v>
      </c>
      <c r="AE3947" s="112">
        <v>1.1200000000000001</v>
      </c>
      <c r="AF3947" s="112">
        <v>1.1200000000000001</v>
      </c>
      <c r="AG3947" s="112">
        <v>1.1000000000000001</v>
      </c>
      <c r="AH3947" s="112">
        <v>1.1000000000000001</v>
      </c>
      <c r="AI3947" s="112">
        <v>1.0900000000000001</v>
      </c>
      <c r="AJ3947" s="112">
        <v>1.08</v>
      </c>
      <c r="AK3947" s="112">
        <v>1.07</v>
      </c>
    </row>
    <row r="3948" spans="1:37" s="13" customFormat="1" x14ac:dyDescent="0.3">
      <c r="A3948" s="13" t="str">
        <f t="shared" si="97"/>
        <v>SDGbaseTRAv2_UrbAS_ERTv3PQXcemch</v>
      </c>
      <c r="B3948" s="62" t="s">
        <v>221</v>
      </c>
      <c r="C3948" s="63" t="s">
        <v>291</v>
      </c>
      <c r="D3948" s="64" t="s">
        <v>120</v>
      </c>
      <c r="E3948" s="13" t="s">
        <v>111</v>
      </c>
      <c r="F3948" s="112">
        <v>1.25</v>
      </c>
      <c r="G3948" s="112">
        <v>1.28</v>
      </c>
      <c r="H3948" s="112">
        <v>1.29</v>
      </c>
      <c r="I3948" s="112">
        <v>1.31</v>
      </c>
      <c r="J3948" s="112">
        <v>1.31</v>
      </c>
      <c r="K3948" s="112">
        <v>1.32</v>
      </c>
      <c r="L3948" s="112">
        <v>1.32</v>
      </c>
      <c r="M3948" s="112">
        <v>1.31</v>
      </c>
      <c r="N3948" s="112">
        <v>1.31</v>
      </c>
      <c r="O3948" s="112">
        <v>1.32</v>
      </c>
      <c r="P3948" s="112">
        <v>1.32</v>
      </c>
      <c r="Q3948" s="112">
        <v>1.32</v>
      </c>
      <c r="R3948" s="112">
        <v>1.32</v>
      </c>
      <c r="S3948" s="112">
        <v>1.33</v>
      </c>
      <c r="T3948" s="112">
        <v>1.33</v>
      </c>
      <c r="U3948" s="112">
        <v>1.33</v>
      </c>
      <c r="V3948" s="112">
        <v>1.33</v>
      </c>
      <c r="W3948" s="112">
        <v>1.33</v>
      </c>
      <c r="X3948" s="112">
        <v>1.33</v>
      </c>
      <c r="Y3948" s="112">
        <v>1.36</v>
      </c>
      <c r="Z3948" s="112">
        <v>1.4</v>
      </c>
      <c r="AA3948" s="112">
        <v>1.42</v>
      </c>
      <c r="AB3948" s="112">
        <v>1.43</v>
      </c>
      <c r="AC3948" s="112">
        <v>1.43</v>
      </c>
      <c r="AD3948" s="112">
        <v>1.43</v>
      </c>
      <c r="AE3948" s="112">
        <v>1.43</v>
      </c>
      <c r="AF3948" s="112">
        <v>1.43</v>
      </c>
      <c r="AG3948" s="112">
        <v>1.38</v>
      </c>
      <c r="AH3948" s="112">
        <v>1.4</v>
      </c>
      <c r="AI3948" s="112">
        <v>1.41</v>
      </c>
      <c r="AJ3948" s="112">
        <v>1.42</v>
      </c>
      <c r="AK3948" s="112">
        <v>1.42</v>
      </c>
    </row>
    <row r="3949" spans="1:37" s="13" customFormat="1" x14ac:dyDescent="0.3">
      <c r="A3949" s="13" t="str">
        <f t="shared" si="97"/>
        <v>SDGbaseTRAv2_UrbAS_ERTv3PQXcsequ</v>
      </c>
      <c r="B3949" s="62" t="s">
        <v>221</v>
      </c>
      <c r="C3949" s="63" t="s">
        <v>291</v>
      </c>
      <c r="D3949" s="64" t="s">
        <v>120</v>
      </c>
      <c r="E3949" s="13" t="s">
        <v>112</v>
      </c>
      <c r="F3949" s="112">
        <v>1.1499999999999999</v>
      </c>
      <c r="G3949" s="112">
        <v>1.17</v>
      </c>
      <c r="H3949" s="112">
        <v>1.18</v>
      </c>
      <c r="I3949" s="112">
        <v>1.18</v>
      </c>
      <c r="J3949" s="112">
        <v>1.19</v>
      </c>
      <c r="K3949" s="112">
        <v>1.19</v>
      </c>
      <c r="L3949" s="112">
        <v>1.19</v>
      </c>
      <c r="M3949" s="112">
        <v>1.2</v>
      </c>
      <c r="N3949" s="112">
        <v>1.2</v>
      </c>
      <c r="O3949" s="112">
        <v>1.22</v>
      </c>
      <c r="P3949" s="112">
        <v>1.22</v>
      </c>
      <c r="Q3949" s="112">
        <v>1.22</v>
      </c>
      <c r="R3949" s="112">
        <v>1.23</v>
      </c>
      <c r="S3949" s="112">
        <v>1.23</v>
      </c>
      <c r="T3949" s="112">
        <v>1.23</v>
      </c>
      <c r="U3949" s="112">
        <v>1.23</v>
      </c>
      <c r="V3949" s="112">
        <v>1.23</v>
      </c>
      <c r="W3949" s="112">
        <v>1.24</v>
      </c>
      <c r="X3949" s="112">
        <v>1.24</v>
      </c>
      <c r="Y3949" s="112">
        <v>1.24</v>
      </c>
      <c r="Z3949" s="112">
        <v>1.25</v>
      </c>
      <c r="AA3949" s="112">
        <v>1.25</v>
      </c>
      <c r="AB3949" s="112">
        <v>1.27</v>
      </c>
      <c r="AC3949" s="112">
        <v>1.28</v>
      </c>
      <c r="AD3949" s="112">
        <v>1.28</v>
      </c>
      <c r="AE3949" s="112">
        <v>1.28</v>
      </c>
      <c r="AF3949" s="112">
        <v>1.28</v>
      </c>
      <c r="AG3949" s="112">
        <v>1.27</v>
      </c>
      <c r="AH3949" s="112">
        <v>1.28</v>
      </c>
      <c r="AI3949" s="112">
        <v>1.29</v>
      </c>
      <c r="AJ3949" s="112">
        <v>1.29</v>
      </c>
      <c r="AK3949" s="112">
        <v>1.29</v>
      </c>
    </row>
    <row r="3950" spans="1:37" s="13" customFormat="1" x14ac:dyDescent="0.3">
      <c r="A3950" s="13" t="str">
        <f t="shared" si="97"/>
        <v>SDGbaseTRAv2_UrbAS_ERTv3PQXcvehi</v>
      </c>
      <c r="B3950" s="62" t="s">
        <v>221</v>
      </c>
      <c r="C3950" s="63" t="s">
        <v>291</v>
      </c>
      <c r="D3950" s="64" t="s">
        <v>120</v>
      </c>
      <c r="E3950" s="13" t="s">
        <v>113</v>
      </c>
      <c r="F3950" s="112">
        <v>1.27</v>
      </c>
      <c r="G3950" s="112">
        <v>1.29</v>
      </c>
      <c r="H3950" s="112">
        <v>1.31</v>
      </c>
      <c r="I3950" s="112">
        <v>1.32</v>
      </c>
      <c r="J3950" s="112">
        <v>1.33</v>
      </c>
      <c r="K3950" s="112">
        <v>1.33</v>
      </c>
      <c r="L3950" s="112">
        <v>1.34</v>
      </c>
      <c r="M3950" s="112">
        <v>1.33</v>
      </c>
      <c r="N3950" s="112">
        <v>1.33</v>
      </c>
      <c r="O3950" s="112">
        <v>1.32</v>
      </c>
      <c r="P3950" s="112">
        <v>1.33</v>
      </c>
      <c r="Q3950" s="112">
        <v>1.33</v>
      </c>
      <c r="R3950" s="112">
        <v>1.33</v>
      </c>
      <c r="S3950" s="112">
        <v>1.34</v>
      </c>
      <c r="T3950" s="112">
        <v>1.34</v>
      </c>
      <c r="U3950" s="112">
        <v>1.34</v>
      </c>
      <c r="V3950" s="112">
        <v>1.34</v>
      </c>
      <c r="W3950" s="112">
        <v>1.34</v>
      </c>
      <c r="X3950" s="112">
        <v>1.35</v>
      </c>
      <c r="Y3950" s="112">
        <v>1.4</v>
      </c>
      <c r="Z3950" s="112">
        <v>1.47</v>
      </c>
      <c r="AA3950" s="112">
        <v>1.52</v>
      </c>
      <c r="AB3950" s="112">
        <v>1.54</v>
      </c>
      <c r="AC3950" s="112">
        <v>1.55</v>
      </c>
      <c r="AD3950" s="112">
        <v>1.56</v>
      </c>
      <c r="AE3950" s="112">
        <v>1.56</v>
      </c>
      <c r="AF3950" s="112">
        <v>1.56</v>
      </c>
      <c r="AG3950" s="112">
        <v>1.51</v>
      </c>
      <c r="AH3950" s="112">
        <v>1.54</v>
      </c>
      <c r="AI3950" s="112">
        <v>1.57</v>
      </c>
      <c r="AJ3950" s="112">
        <v>1.58</v>
      </c>
      <c r="AK3950" s="112">
        <v>1.59</v>
      </c>
    </row>
    <row r="3951" spans="1:37" s="13" customFormat="1" x14ac:dyDescent="0.3">
      <c r="A3951" s="13" t="str">
        <f t="shared" si="97"/>
        <v>SDGbaseTRAv2_UrbAS_ERTv3PQXctequ</v>
      </c>
      <c r="B3951" s="62" t="s">
        <v>221</v>
      </c>
      <c r="C3951" s="63" t="s">
        <v>291</v>
      </c>
      <c r="D3951" s="64" t="s">
        <v>120</v>
      </c>
      <c r="E3951" s="13" t="s">
        <v>114</v>
      </c>
      <c r="F3951" s="112">
        <v>1.08</v>
      </c>
      <c r="G3951" s="112">
        <v>1.1399999999999999</v>
      </c>
      <c r="H3951" s="112">
        <v>1.1499999999999999</v>
      </c>
      <c r="I3951" s="112">
        <v>1.1599999999999999</v>
      </c>
      <c r="J3951" s="112">
        <v>1.17</v>
      </c>
      <c r="K3951" s="112">
        <v>1.18</v>
      </c>
      <c r="L3951" s="112">
        <v>1.18</v>
      </c>
      <c r="M3951" s="112">
        <v>1.17</v>
      </c>
      <c r="N3951" s="112">
        <v>1.1599999999999999</v>
      </c>
      <c r="O3951" s="112">
        <v>1.1399999999999999</v>
      </c>
      <c r="P3951" s="112">
        <v>1.1399999999999999</v>
      </c>
      <c r="Q3951" s="112">
        <v>1.1399999999999999</v>
      </c>
      <c r="R3951" s="112">
        <v>1.1499999999999999</v>
      </c>
      <c r="S3951" s="112">
        <v>1.1499999999999999</v>
      </c>
      <c r="T3951" s="112">
        <v>1.1599999999999999</v>
      </c>
      <c r="U3951" s="112">
        <v>1.1599999999999999</v>
      </c>
      <c r="V3951" s="112">
        <v>1.1599999999999999</v>
      </c>
      <c r="W3951" s="112">
        <v>1.1599999999999999</v>
      </c>
      <c r="X3951" s="112">
        <v>1.17</v>
      </c>
      <c r="Y3951" s="112">
        <v>1.21</v>
      </c>
      <c r="Z3951" s="112">
        <v>1.26</v>
      </c>
      <c r="AA3951" s="112">
        <v>1.27</v>
      </c>
      <c r="AB3951" s="112">
        <v>1.29</v>
      </c>
      <c r="AC3951" s="112">
        <v>1.31</v>
      </c>
      <c r="AD3951" s="112">
        <v>1.31</v>
      </c>
      <c r="AE3951" s="112">
        <v>1.3</v>
      </c>
      <c r="AF3951" s="112">
        <v>1.3</v>
      </c>
      <c r="AG3951" s="112">
        <v>1.26</v>
      </c>
      <c r="AH3951" s="112">
        <v>1.29</v>
      </c>
      <c r="AI3951" s="112">
        <v>1.33</v>
      </c>
      <c r="AJ3951" s="112">
        <v>1.35</v>
      </c>
      <c r="AK3951" s="112">
        <v>1.36</v>
      </c>
    </row>
    <row r="3952" spans="1:37" s="13" customFormat="1" x14ac:dyDescent="0.3">
      <c r="A3952" s="13" t="str">
        <f t="shared" si="97"/>
        <v>SDGbaseTRAv2_UrbAS_ERTv3PQXcfurn</v>
      </c>
      <c r="B3952" s="62" t="s">
        <v>221</v>
      </c>
      <c r="C3952" s="63" t="s">
        <v>291</v>
      </c>
      <c r="D3952" s="64" t="s">
        <v>120</v>
      </c>
      <c r="E3952" s="13" t="s">
        <v>115</v>
      </c>
      <c r="F3952" s="112">
        <v>1.32</v>
      </c>
      <c r="G3952" s="112">
        <v>1.37</v>
      </c>
      <c r="H3952" s="112">
        <v>1.37</v>
      </c>
      <c r="I3952" s="112">
        <v>1.37</v>
      </c>
      <c r="J3952" s="112">
        <v>1.37</v>
      </c>
      <c r="K3952" s="112">
        <v>1.37</v>
      </c>
      <c r="L3952" s="112">
        <v>1.37</v>
      </c>
      <c r="M3952" s="112">
        <v>1.37</v>
      </c>
      <c r="N3952" s="112">
        <v>1.37</v>
      </c>
      <c r="O3952" s="112">
        <v>1.37</v>
      </c>
      <c r="P3952" s="112">
        <v>1.37</v>
      </c>
      <c r="Q3952" s="112">
        <v>1.37</v>
      </c>
      <c r="R3952" s="112">
        <v>1.37</v>
      </c>
      <c r="S3952" s="112">
        <v>1.37</v>
      </c>
      <c r="T3952" s="112">
        <v>1.38</v>
      </c>
      <c r="U3952" s="112">
        <v>1.38</v>
      </c>
      <c r="V3952" s="112">
        <v>1.38</v>
      </c>
      <c r="W3952" s="112">
        <v>1.38</v>
      </c>
      <c r="X3952" s="112">
        <v>1.39</v>
      </c>
      <c r="Y3952" s="112">
        <v>1.4</v>
      </c>
      <c r="Z3952" s="112">
        <v>1.42</v>
      </c>
      <c r="AA3952" s="112">
        <v>1.44</v>
      </c>
      <c r="AB3952" s="112">
        <v>1.43</v>
      </c>
      <c r="AC3952" s="112">
        <v>1.42</v>
      </c>
      <c r="AD3952" s="112">
        <v>1.42</v>
      </c>
      <c r="AE3952" s="112">
        <v>1.42</v>
      </c>
      <c r="AF3952" s="112">
        <v>1.43</v>
      </c>
      <c r="AG3952" s="112">
        <v>1.4</v>
      </c>
      <c r="AH3952" s="112">
        <v>1.39</v>
      </c>
      <c r="AI3952" s="112">
        <v>1.39</v>
      </c>
      <c r="AJ3952" s="112">
        <v>1.38</v>
      </c>
      <c r="AK3952" s="112">
        <v>1.38</v>
      </c>
    </row>
    <row r="3953" spans="1:37" s="13" customFormat="1" x14ac:dyDescent="0.3">
      <c r="A3953" s="13" t="str">
        <f t="shared" si="97"/>
        <v>SDGbaseTRAv2_UrbAS_ERTv3PQXcoman</v>
      </c>
      <c r="B3953" s="62" t="s">
        <v>221</v>
      </c>
      <c r="C3953" s="63" t="s">
        <v>291</v>
      </c>
      <c r="D3953" s="64" t="s">
        <v>120</v>
      </c>
      <c r="E3953" s="13" t="s">
        <v>116</v>
      </c>
      <c r="F3953" s="112">
        <v>1.2</v>
      </c>
      <c r="G3953" s="112">
        <v>1.25</v>
      </c>
      <c r="H3953" s="112">
        <v>1.25</v>
      </c>
      <c r="I3953" s="112">
        <v>1.24</v>
      </c>
      <c r="J3953" s="112">
        <v>1.23</v>
      </c>
      <c r="K3953" s="112">
        <v>1.23</v>
      </c>
      <c r="L3953" s="112">
        <v>1.23</v>
      </c>
      <c r="M3953" s="112">
        <v>1.23</v>
      </c>
      <c r="N3953" s="112">
        <v>1.23</v>
      </c>
      <c r="O3953" s="112">
        <v>1.24</v>
      </c>
      <c r="P3953" s="112">
        <v>1.24</v>
      </c>
      <c r="Q3953" s="112">
        <v>1.23</v>
      </c>
      <c r="R3953" s="112">
        <v>1.22</v>
      </c>
      <c r="S3953" s="112">
        <v>1.22</v>
      </c>
      <c r="T3953" s="112">
        <v>1.23</v>
      </c>
      <c r="U3953" s="112">
        <v>1.22</v>
      </c>
      <c r="V3953" s="112">
        <v>1.22</v>
      </c>
      <c r="W3953" s="112">
        <v>1.23</v>
      </c>
      <c r="X3953" s="112">
        <v>1.23</v>
      </c>
      <c r="Y3953" s="112">
        <v>1.23</v>
      </c>
      <c r="Z3953" s="112">
        <v>1.23</v>
      </c>
      <c r="AA3953" s="112">
        <v>1.23</v>
      </c>
      <c r="AB3953" s="112">
        <v>1.23</v>
      </c>
      <c r="AC3953" s="112">
        <v>1.23</v>
      </c>
      <c r="AD3953" s="112">
        <v>1.23</v>
      </c>
      <c r="AE3953" s="112">
        <v>1.23</v>
      </c>
      <c r="AF3953" s="112">
        <v>1.23</v>
      </c>
      <c r="AG3953" s="112">
        <v>1.24</v>
      </c>
      <c r="AH3953" s="112">
        <v>1.25</v>
      </c>
      <c r="AI3953" s="112">
        <v>1.25</v>
      </c>
      <c r="AJ3953" s="112">
        <v>1.26</v>
      </c>
      <c r="AK3953" s="112">
        <v>1.27</v>
      </c>
    </row>
    <row r="3954" spans="1:37" s="13" customFormat="1" x14ac:dyDescent="0.3">
      <c r="A3954" s="13" t="str">
        <f t="shared" si="97"/>
        <v>SDGbaseTRAv2_UrbAS_ERTv3PQXcelec</v>
      </c>
      <c r="B3954" s="62" t="s">
        <v>221</v>
      </c>
      <c r="C3954" s="63" t="s">
        <v>291</v>
      </c>
      <c r="D3954" s="64" t="s">
        <v>120</v>
      </c>
      <c r="E3954" s="13" t="s">
        <v>172</v>
      </c>
      <c r="F3954" s="112">
        <v>0.36</v>
      </c>
      <c r="G3954" s="112">
        <v>0.36</v>
      </c>
      <c r="H3954" s="112">
        <v>0.33</v>
      </c>
      <c r="I3954" s="112">
        <v>0.33</v>
      </c>
      <c r="J3954" s="112">
        <v>0.34</v>
      </c>
      <c r="K3954" s="112">
        <v>0.34</v>
      </c>
      <c r="L3954" s="112">
        <v>0.35</v>
      </c>
      <c r="M3954" s="112">
        <v>0.34</v>
      </c>
      <c r="N3954" s="112">
        <v>0.34</v>
      </c>
      <c r="O3954" s="112">
        <v>0.34</v>
      </c>
      <c r="P3954" s="112">
        <v>0.34</v>
      </c>
      <c r="Q3954" s="112">
        <v>0.34</v>
      </c>
      <c r="R3954" s="112">
        <v>0.34</v>
      </c>
      <c r="S3954" s="112">
        <v>0.35</v>
      </c>
      <c r="T3954" s="112">
        <v>0.35</v>
      </c>
      <c r="U3954" s="112">
        <v>0.35</v>
      </c>
      <c r="V3954" s="112">
        <v>0.35</v>
      </c>
      <c r="W3954" s="112">
        <v>0.35</v>
      </c>
      <c r="X3954" s="112">
        <v>0.35</v>
      </c>
      <c r="Y3954" s="112">
        <v>0.35</v>
      </c>
      <c r="Z3954" s="112">
        <v>0.35</v>
      </c>
      <c r="AA3954" s="112">
        <v>0.34</v>
      </c>
      <c r="AB3954" s="112">
        <v>0.34</v>
      </c>
      <c r="AC3954" s="112">
        <v>0.34</v>
      </c>
      <c r="AD3954" s="112">
        <v>0.35</v>
      </c>
      <c r="AE3954" s="112">
        <v>0.35</v>
      </c>
      <c r="AF3954" s="112">
        <v>0.35</v>
      </c>
      <c r="AG3954" s="112">
        <v>0.37</v>
      </c>
      <c r="AH3954" s="112">
        <v>0.4</v>
      </c>
      <c r="AI3954" s="112">
        <v>0.42</v>
      </c>
      <c r="AJ3954" s="112">
        <v>0.44</v>
      </c>
      <c r="AK3954" s="112">
        <v>0.46</v>
      </c>
    </row>
    <row r="3955" spans="1:37" s="13" customFormat="1" x14ac:dyDescent="0.3">
      <c r="A3955" s="13" t="str">
        <f t="shared" si="97"/>
        <v>SDGbaseTRAv2_UrbAS_ERTv3PQXcwatr</v>
      </c>
      <c r="B3955" s="62" t="s">
        <v>221</v>
      </c>
      <c r="C3955" s="63" t="s">
        <v>291</v>
      </c>
      <c r="D3955" s="64" t="s">
        <v>120</v>
      </c>
      <c r="E3955" s="13" t="s">
        <v>173</v>
      </c>
      <c r="F3955" s="112">
        <v>1.05</v>
      </c>
      <c r="G3955" s="112">
        <v>0.94</v>
      </c>
      <c r="H3955" s="112">
        <v>0.95</v>
      </c>
      <c r="I3955" s="112">
        <v>0.96</v>
      </c>
      <c r="J3955" s="112">
        <v>0.96</v>
      </c>
      <c r="K3955" s="112">
        <v>0.97</v>
      </c>
      <c r="L3955" s="112">
        <v>0.97</v>
      </c>
      <c r="M3955" s="112">
        <v>0.97</v>
      </c>
      <c r="N3955" s="112">
        <v>0.97</v>
      </c>
      <c r="O3955" s="112">
        <v>0.97</v>
      </c>
      <c r="P3955" s="112">
        <v>0.97</v>
      </c>
      <c r="Q3955" s="112">
        <v>0.97</v>
      </c>
      <c r="R3955" s="112">
        <v>0.98</v>
      </c>
      <c r="S3955" s="112">
        <v>0.99</v>
      </c>
      <c r="T3955" s="112">
        <v>1</v>
      </c>
      <c r="U3955" s="112">
        <v>1</v>
      </c>
      <c r="V3955" s="112">
        <v>1</v>
      </c>
      <c r="W3955" s="112">
        <v>1</v>
      </c>
      <c r="X3955" s="112">
        <v>1.01</v>
      </c>
      <c r="Y3955" s="112">
        <v>1</v>
      </c>
      <c r="Z3955" s="112">
        <v>0.99</v>
      </c>
      <c r="AA3955" s="112">
        <v>0.98</v>
      </c>
      <c r="AB3955" s="112">
        <v>0.98</v>
      </c>
      <c r="AC3955" s="112">
        <v>0.99</v>
      </c>
      <c r="AD3955" s="112">
        <v>0.99</v>
      </c>
      <c r="AE3955" s="112">
        <v>0.99</v>
      </c>
      <c r="AF3955" s="112">
        <v>1</v>
      </c>
      <c r="AG3955" s="112">
        <v>1.01</v>
      </c>
      <c r="AH3955" s="112">
        <v>1.03</v>
      </c>
      <c r="AI3955" s="112">
        <v>1.05</v>
      </c>
      <c r="AJ3955" s="112">
        <v>1.05</v>
      </c>
      <c r="AK3955" s="112">
        <v>1.06</v>
      </c>
    </row>
    <row r="3956" spans="1:37" s="13" customFormat="1" x14ac:dyDescent="0.3">
      <c r="A3956" s="13" t="str">
        <f t="shared" si="97"/>
        <v>SDGbaseTRAv2_UrbAS_ERTv3PQXccons</v>
      </c>
      <c r="B3956" s="62" t="s">
        <v>221</v>
      </c>
      <c r="C3956" s="63" t="s">
        <v>291</v>
      </c>
      <c r="D3956" s="64" t="s">
        <v>120</v>
      </c>
      <c r="E3956" s="13" t="s">
        <v>117</v>
      </c>
      <c r="F3956" s="112">
        <v>1.01</v>
      </c>
      <c r="G3956" s="112">
        <v>1.07</v>
      </c>
      <c r="H3956" s="112">
        <v>1.06</v>
      </c>
      <c r="I3956" s="112">
        <v>1.07</v>
      </c>
      <c r="J3956" s="112">
        <v>1.07</v>
      </c>
      <c r="K3956" s="112">
        <v>1.06</v>
      </c>
      <c r="L3956" s="112">
        <v>1.06</v>
      </c>
      <c r="M3956" s="112">
        <v>1.06</v>
      </c>
      <c r="N3956" s="112">
        <v>1.05</v>
      </c>
      <c r="O3956" s="112">
        <v>1.05</v>
      </c>
      <c r="P3956" s="112">
        <v>1.05</v>
      </c>
      <c r="Q3956" s="112">
        <v>1.05</v>
      </c>
      <c r="R3956" s="112">
        <v>1.05</v>
      </c>
      <c r="S3956" s="112">
        <v>1.05</v>
      </c>
      <c r="T3956" s="112">
        <v>1.05</v>
      </c>
      <c r="U3956" s="112">
        <v>1.05</v>
      </c>
      <c r="V3956" s="112">
        <v>1.06</v>
      </c>
      <c r="W3956" s="112">
        <v>1.06</v>
      </c>
      <c r="X3956" s="112">
        <v>1.06</v>
      </c>
      <c r="Y3956" s="112">
        <v>1.08</v>
      </c>
      <c r="Z3956" s="112">
        <v>1.1100000000000001</v>
      </c>
      <c r="AA3956" s="112">
        <v>1.1200000000000001</v>
      </c>
      <c r="AB3956" s="112">
        <v>1.1000000000000001</v>
      </c>
      <c r="AC3956" s="112">
        <v>1.0900000000000001</v>
      </c>
      <c r="AD3956" s="112">
        <v>1.0900000000000001</v>
      </c>
      <c r="AE3956" s="112">
        <v>1.0900000000000001</v>
      </c>
      <c r="AF3956" s="112">
        <v>1.1000000000000001</v>
      </c>
      <c r="AG3956" s="112">
        <v>1.07</v>
      </c>
      <c r="AH3956" s="112">
        <v>1.07</v>
      </c>
      <c r="AI3956" s="112">
        <v>1.07</v>
      </c>
      <c r="AJ3956" s="112">
        <v>1.07</v>
      </c>
      <c r="AK3956" s="112">
        <v>1.07</v>
      </c>
    </row>
    <row r="3957" spans="1:37" s="13" customFormat="1" x14ac:dyDescent="0.3">
      <c r="A3957" s="13" t="str">
        <f t="shared" si="97"/>
        <v>SDGbaseTRAv2_UrbAS_ERTv3PQXctrad</v>
      </c>
      <c r="B3957" s="62" t="s">
        <v>221</v>
      </c>
      <c r="C3957" s="63" t="s">
        <v>291</v>
      </c>
      <c r="D3957" s="64" t="s">
        <v>120</v>
      </c>
      <c r="E3957" s="13" t="s">
        <v>174</v>
      </c>
      <c r="F3957" s="112">
        <v>1</v>
      </c>
      <c r="G3957" s="112">
        <v>1.01</v>
      </c>
      <c r="H3957" s="112">
        <v>1.01</v>
      </c>
      <c r="I3957" s="112">
        <v>1.02</v>
      </c>
      <c r="J3957" s="112">
        <v>1.01</v>
      </c>
      <c r="K3957" s="112">
        <v>1.01</v>
      </c>
      <c r="L3957" s="112">
        <v>1.01</v>
      </c>
      <c r="M3957" s="112">
        <v>1.01</v>
      </c>
      <c r="N3957" s="112">
        <v>1.01</v>
      </c>
      <c r="O3957" s="112">
        <v>0.98</v>
      </c>
      <c r="P3957" s="112">
        <v>0.99</v>
      </c>
      <c r="Q3957" s="112">
        <v>1</v>
      </c>
      <c r="R3957" s="112">
        <v>1</v>
      </c>
      <c r="S3957" s="112">
        <v>1.01</v>
      </c>
      <c r="T3957" s="112">
        <v>1.02</v>
      </c>
      <c r="U3957" s="112">
        <v>1.02</v>
      </c>
      <c r="V3957" s="112">
        <v>1.02</v>
      </c>
      <c r="W3957" s="112">
        <v>1.03</v>
      </c>
      <c r="X3957" s="112">
        <v>1.03</v>
      </c>
      <c r="Y3957" s="112">
        <v>1.02</v>
      </c>
      <c r="Z3957" s="112">
        <v>1</v>
      </c>
      <c r="AA3957" s="112">
        <v>0.99</v>
      </c>
      <c r="AB3957" s="112">
        <v>1</v>
      </c>
      <c r="AC3957" s="112">
        <v>1</v>
      </c>
      <c r="AD3957" s="112">
        <v>1</v>
      </c>
      <c r="AE3957" s="112">
        <v>1</v>
      </c>
      <c r="AF3957" s="112">
        <v>1</v>
      </c>
      <c r="AG3957" s="112">
        <v>1.02</v>
      </c>
      <c r="AH3957" s="112">
        <v>1.01</v>
      </c>
      <c r="AI3957" s="112">
        <v>1.01</v>
      </c>
      <c r="AJ3957" s="112">
        <v>1</v>
      </c>
      <c r="AK3957" s="112">
        <v>1</v>
      </c>
    </row>
    <row r="3958" spans="1:37" s="13" customFormat="1" x14ac:dyDescent="0.3">
      <c r="A3958" s="13" t="str">
        <f t="shared" si="97"/>
        <v>SDGbaseTRAv2_UrbAS_ERTv3PQXchotl</v>
      </c>
      <c r="B3958" s="62" t="s">
        <v>221</v>
      </c>
      <c r="C3958" s="63" t="s">
        <v>291</v>
      </c>
      <c r="D3958" s="64" t="s">
        <v>120</v>
      </c>
      <c r="E3958" s="13" t="s">
        <v>175</v>
      </c>
      <c r="F3958" s="112">
        <v>1.08</v>
      </c>
      <c r="G3958" s="112">
        <v>1.08</v>
      </c>
      <c r="H3958" s="112">
        <v>1.08</v>
      </c>
      <c r="I3958" s="112">
        <v>1.07</v>
      </c>
      <c r="J3958" s="112">
        <v>1.07</v>
      </c>
      <c r="K3958" s="112">
        <v>1.07</v>
      </c>
      <c r="L3958" s="112">
        <v>1.07</v>
      </c>
      <c r="M3958" s="112">
        <v>1.07</v>
      </c>
      <c r="N3958" s="112">
        <v>1.07</v>
      </c>
      <c r="O3958" s="112">
        <v>1.07</v>
      </c>
      <c r="P3958" s="112">
        <v>1.08</v>
      </c>
      <c r="Q3958" s="112">
        <v>1.08</v>
      </c>
      <c r="R3958" s="112">
        <v>1.08</v>
      </c>
      <c r="S3958" s="112">
        <v>1.0900000000000001</v>
      </c>
      <c r="T3958" s="112">
        <v>1.0900000000000001</v>
      </c>
      <c r="U3958" s="112">
        <v>1.0900000000000001</v>
      </c>
      <c r="V3958" s="112">
        <v>1.1000000000000001</v>
      </c>
      <c r="W3958" s="112">
        <v>1.1000000000000001</v>
      </c>
      <c r="X3958" s="112">
        <v>1.1000000000000001</v>
      </c>
      <c r="Y3958" s="112">
        <v>1.1000000000000001</v>
      </c>
      <c r="Z3958" s="112">
        <v>1.0900000000000001</v>
      </c>
      <c r="AA3958" s="112">
        <v>1.08</v>
      </c>
      <c r="AB3958" s="112">
        <v>1.08</v>
      </c>
      <c r="AC3958" s="112">
        <v>1.0900000000000001</v>
      </c>
      <c r="AD3958" s="112">
        <v>1.0900000000000001</v>
      </c>
      <c r="AE3958" s="112">
        <v>1.0900000000000001</v>
      </c>
      <c r="AF3958" s="112">
        <v>1.0900000000000001</v>
      </c>
      <c r="AG3958" s="112">
        <v>1.1000000000000001</v>
      </c>
      <c r="AH3958" s="112">
        <v>1.1100000000000001</v>
      </c>
      <c r="AI3958" s="112">
        <v>1.1000000000000001</v>
      </c>
      <c r="AJ3958" s="112">
        <v>1.1000000000000001</v>
      </c>
      <c r="AK3958" s="112">
        <v>1.1000000000000001</v>
      </c>
    </row>
    <row r="3959" spans="1:37" s="13" customFormat="1" x14ac:dyDescent="0.3">
      <c r="A3959" s="13" t="str">
        <f t="shared" si="97"/>
        <v>SDGbaseTRAv2_UrbAS_ERTv3PQXcptrp-l</v>
      </c>
      <c r="B3959" s="62" t="s">
        <v>221</v>
      </c>
      <c r="C3959" s="63" t="s">
        <v>291</v>
      </c>
      <c r="D3959" s="64" t="s">
        <v>120</v>
      </c>
      <c r="E3959" s="13" t="s">
        <v>176</v>
      </c>
      <c r="F3959" s="112">
        <v>0.95</v>
      </c>
      <c r="G3959" s="112">
        <v>0.95</v>
      </c>
      <c r="H3959" s="112">
        <v>0.95</v>
      </c>
      <c r="I3959" s="112">
        <v>0.95</v>
      </c>
      <c r="J3959" s="112">
        <v>0.95</v>
      </c>
      <c r="K3959" s="112">
        <v>0.95</v>
      </c>
      <c r="L3959" s="112">
        <v>0.95</v>
      </c>
      <c r="M3959" s="112">
        <v>0.95</v>
      </c>
      <c r="N3959" s="112">
        <v>0.95</v>
      </c>
      <c r="O3959" s="112">
        <v>0.95</v>
      </c>
      <c r="P3959" s="112">
        <v>0.94</v>
      </c>
      <c r="Q3959" s="112">
        <v>0.93</v>
      </c>
      <c r="R3959" s="112">
        <v>0.93</v>
      </c>
      <c r="S3959" s="112">
        <v>0.93</v>
      </c>
      <c r="T3959" s="112">
        <v>0.92</v>
      </c>
      <c r="U3959" s="112">
        <v>0.91</v>
      </c>
      <c r="V3959" s="112">
        <v>0.9</v>
      </c>
      <c r="W3959" s="112">
        <v>0.9</v>
      </c>
      <c r="X3959" s="112">
        <v>0.89</v>
      </c>
      <c r="Y3959" s="112">
        <v>0.88</v>
      </c>
      <c r="Z3959" s="112">
        <v>0.86</v>
      </c>
      <c r="AA3959" s="112">
        <v>0.85</v>
      </c>
      <c r="AB3959" s="112">
        <v>0.84</v>
      </c>
      <c r="AC3959" s="112">
        <v>0.83</v>
      </c>
      <c r="AD3959" s="112">
        <v>0.82</v>
      </c>
      <c r="AE3959" s="112">
        <v>0.82</v>
      </c>
      <c r="AF3959" s="112">
        <v>0.81</v>
      </c>
      <c r="AG3959" s="112">
        <v>0.82</v>
      </c>
      <c r="AH3959" s="112">
        <v>0.82</v>
      </c>
      <c r="AI3959" s="112">
        <v>0.82</v>
      </c>
      <c r="AJ3959" s="112">
        <v>0.82</v>
      </c>
      <c r="AK3959" s="112">
        <v>0.83</v>
      </c>
    </row>
    <row r="3960" spans="1:37" s="13" customFormat="1" x14ac:dyDescent="0.3">
      <c r="A3960" s="13" t="str">
        <f t="shared" si="97"/>
        <v>SDGbaseTRAv2_UrbAS_ERTv3PQXcftrp-l</v>
      </c>
      <c r="B3960" s="62" t="s">
        <v>221</v>
      </c>
      <c r="C3960" s="63" t="s">
        <v>291</v>
      </c>
      <c r="D3960" s="64" t="s">
        <v>120</v>
      </c>
      <c r="E3960" s="13" t="s">
        <v>177</v>
      </c>
      <c r="F3960" s="112">
        <v>1</v>
      </c>
      <c r="G3960" s="112">
        <v>0.98</v>
      </c>
      <c r="H3960" s="112">
        <v>0.98</v>
      </c>
      <c r="I3960" s="112">
        <v>1</v>
      </c>
      <c r="J3960" s="112">
        <v>1.02</v>
      </c>
      <c r="K3960" s="112">
        <v>1.03</v>
      </c>
      <c r="L3960" s="112">
        <v>1.01</v>
      </c>
      <c r="M3960" s="112">
        <v>1</v>
      </c>
      <c r="N3960" s="112">
        <v>1</v>
      </c>
      <c r="O3960" s="112">
        <v>0.99</v>
      </c>
      <c r="P3960" s="112">
        <v>0.99</v>
      </c>
      <c r="Q3960" s="112">
        <v>0.99</v>
      </c>
      <c r="R3960" s="112">
        <v>0.94</v>
      </c>
      <c r="S3960" s="112">
        <v>0.9</v>
      </c>
      <c r="T3960" s="112">
        <v>0.88</v>
      </c>
      <c r="U3960" s="112">
        <v>0.87</v>
      </c>
      <c r="V3960" s="112">
        <v>0.85</v>
      </c>
      <c r="W3960" s="112">
        <v>0.84</v>
      </c>
      <c r="X3960" s="112">
        <v>0.82</v>
      </c>
      <c r="Y3960" s="112">
        <v>0.82</v>
      </c>
      <c r="Z3960" s="112">
        <v>0.88</v>
      </c>
      <c r="AA3960" s="112">
        <v>0.95</v>
      </c>
      <c r="AB3960" s="112">
        <v>0.92</v>
      </c>
      <c r="AC3960" s="112">
        <v>0.91</v>
      </c>
      <c r="AD3960" s="112">
        <v>0.91</v>
      </c>
      <c r="AE3960" s="112">
        <v>0.91</v>
      </c>
      <c r="AF3960" s="112">
        <v>0.91</v>
      </c>
      <c r="AG3960" s="112">
        <v>0.79</v>
      </c>
      <c r="AH3960" s="112">
        <v>0.78</v>
      </c>
      <c r="AI3960" s="112">
        <v>0.78</v>
      </c>
      <c r="AJ3960" s="112">
        <v>0.77</v>
      </c>
      <c r="AK3960" s="112">
        <v>0.77</v>
      </c>
    </row>
    <row r="3961" spans="1:37" s="13" customFormat="1" x14ac:dyDescent="0.3">
      <c r="A3961" s="13" t="str">
        <f t="shared" si="97"/>
        <v>SDGbaseTRAv2_UrbAS_ERTv3PQXcptrp-o</v>
      </c>
      <c r="B3961" s="62" t="s">
        <v>221</v>
      </c>
      <c r="C3961" s="63" t="s">
        <v>291</v>
      </c>
      <c r="D3961" s="64" t="s">
        <v>120</v>
      </c>
      <c r="E3961" s="13" t="s">
        <v>178</v>
      </c>
      <c r="F3961" s="112">
        <v>0.95</v>
      </c>
      <c r="G3961" s="112">
        <v>0.94</v>
      </c>
      <c r="H3961" s="112">
        <v>0.91</v>
      </c>
      <c r="I3961" s="112">
        <v>0.89</v>
      </c>
      <c r="J3961" s="112">
        <v>0.88</v>
      </c>
      <c r="K3961" s="112">
        <v>0.87</v>
      </c>
      <c r="L3961" s="112">
        <v>0.86</v>
      </c>
      <c r="M3961" s="112">
        <v>0.86</v>
      </c>
      <c r="N3961" s="112">
        <v>0.85</v>
      </c>
      <c r="O3961" s="112">
        <v>0.87</v>
      </c>
      <c r="P3961" s="112">
        <v>0.87</v>
      </c>
      <c r="Q3961" s="112">
        <v>0.87</v>
      </c>
      <c r="R3961" s="112">
        <v>0.88</v>
      </c>
      <c r="S3961" s="112">
        <v>0.88</v>
      </c>
      <c r="T3961" s="112">
        <v>0.88</v>
      </c>
      <c r="U3961" s="112">
        <v>0.88</v>
      </c>
      <c r="V3961" s="112">
        <v>0.88</v>
      </c>
      <c r="W3961" s="112">
        <v>0.88</v>
      </c>
      <c r="X3961" s="112">
        <v>0.88</v>
      </c>
      <c r="Y3961" s="112">
        <v>0.88</v>
      </c>
      <c r="Z3961" s="112">
        <v>0.89</v>
      </c>
      <c r="AA3961" s="112">
        <v>0.89</v>
      </c>
      <c r="AB3961" s="112">
        <v>0.89</v>
      </c>
      <c r="AC3961" s="112">
        <v>0.89</v>
      </c>
      <c r="AD3961" s="112">
        <v>0.89</v>
      </c>
      <c r="AE3961" s="112">
        <v>0.89</v>
      </c>
      <c r="AF3961" s="112">
        <v>0.89</v>
      </c>
      <c r="AG3961" s="112">
        <v>0.89</v>
      </c>
      <c r="AH3961" s="112">
        <v>0.89</v>
      </c>
      <c r="AI3961" s="112">
        <v>0.89</v>
      </c>
      <c r="AJ3961" s="112">
        <v>0.89</v>
      </c>
      <c r="AK3961" s="112">
        <v>0.89</v>
      </c>
    </row>
    <row r="3962" spans="1:37" s="13" customFormat="1" x14ac:dyDescent="0.3">
      <c r="A3962" s="13" t="str">
        <f t="shared" si="97"/>
        <v>SDGbaseTRAv2_UrbAS_ERTv3PQXcftrp-o</v>
      </c>
      <c r="B3962" s="62" t="s">
        <v>221</v>
      </c>
      <c r="C3962" s="63" t="s">
        <v>291</v>
      </c>
      <c r="D3962" s="64" t="s">
        <v>120</v>
      </c>
      <c r="E3962" s="13" t="s">
        <v>179</v>
      </c>
      <c r="F3962" s="112">
        <v>0.97</v>
      </c>
      <c r="G3962" s="112">
        <v>0.94</v>
      </c>
      <c r="H3962" s="112">
        <v>0.92</v>
      </c>
      <c r="I3962" s="112">
        <v>0.9</v>
      </c>
      <c r="J3962" s="112">
        <v>0.88</v>
      </c>
      <c r="K3962" s="112">
        <v>0.87</v>
      </c>
      <c r="L3962" s="112">
        <v>0.87</v>
      </c>
      <c r="M3962" s="112">
        <v>0.87</v>
      </c>
      <c r="N3962" s="112">
        <v>0.87</v>
      </c>
      <c r="O3962" s="112">
        <v>0.89</v>
      </c>
      <c r="P3962" s="112">
        <v>0.89</v>
      </c>
      <c r="Q3962" s="112">
        <v>0.9</v>
      </c>
      <c r="R3962" s="112">
        <v>0.9</v>
      </c>
      <c r="S3962" s="112">
        <v>0.9</v>
      </c>
      <c r="T3962" s="112">
        <v>0.89</v>
      </c>
      <c r="U3962" s="112">
        <v>0.9</v>
      </c>
      <c r="V3962" s="112">
        <v>0.9</v>
      </c>
      <c r="W3962" s="112">
        <v>0.9</v>
      </c>
      <c r="X3962" s="112">
        <v>0.9</v>
      </c>
      <c r="Y3962" s="112">
        <v>0.9</v>
      </c>
      <c r="Z3962" s="112">
        <v>0.91</v>
      </c>
      <c r="AA3962" s="112">
        <v>0.91</v>
      </c>
      <c r="AB3962" s="112">
        <v>0.91</v>
      </c>
      <c r="AC3962" s="112">
        <v>0.91</v>
      </c>
      <c r="AD3962" s="112">
        <v>0.92</v>
      </c>
      <c r="AE3962" s="112">
        <v>0.92</v>
      </c>
      <c r="AF3962" s="112">
        <v>0.91</v>
      </c>
      <c r="AG3962" s="112">
        <v>0.91</v>
      </c>
      <c r="AH3962" s="112">
        <v>0.91</v>
      </c>
      <c r="AI3962" s="112">
        <v>0.91</v>
      </c>
      <c r="AJ3962" s="112">
        <v>0.91</v>
      </c>
      <c r="AK3962" s="112">
        <v>0.91</v>
      </c>
    </row>
    <row r="3963" spans="1:37" s="13" customFormat="1" x14ac:dyDescent="0.3">
      <c r="A3963" s="13" t="str">
        <f t="shared" si="97"/>
        <v>SDGbaseTRAv2_UrbAS_ERTv3PQXcprtr</v>
      </c>
      <c r="B3963" s="62" t="s">
        <v>221</v>
      </c>
      <c r="C3963" s="63" t="s">
        <v>291</v>
      </c>
      <c r="D3963" s="64" t="s">
        <v>120</v>
      </c>
      <c r="E3963" s="13" t="s">
        <v>180</v>
      </c>
      <c r="F3963" s="112">
        <v>1</v>
      </c>
      <c r="G3963" s="112">
        <v>1.02</v>
      </c>
      <c r="H3963" s="112">
        <v>1.02</v>
      </c>
      <c r="I3963" s="112">
        <v>1.01</v>
      </c>
      <c r="J3963" s="112">
        <v>1</v>
      </c>
      <c r="K3963" s="112">
        <v>0.99</v>
      </c>
      <c r="L3963" s="112">
        <v>0.99</v>
      </c>
      <c r="M3963" s="112">
        <v>0.97</v>
      </c>
      <c r="N3963" s="112">
        <v>0.96</v>
      </c>
      <c r="O3963" s="112">
        <v>0.98</v>
      </c>
      <c r="P3963" s="112">
        <v>0.94</v>
      </c>
      <c r="Q3963" s="112">
        <v>0.89</v>
      </c>
      <c r="R3963" s="112">
        <v>0.83</v>
      </c>
      <c r="S3963" s="112">
        <v>0.78</v>
      </c>
      <c r="T3963" s="112">
        <v>0.73</v>
      </c>
      <c r="U3963" s="112">
        <v>0.68</v>
      </c>
      <c r="V3963" s="112">
        <v>0.64</v>
      </c>
      <c r="W3963" s="112">
        <v>0.6</v>
      </c>
      <c r="X3963" s="112">
        <v>0.55000000000000004</v>
      </c>
      <c r="Y3963" s="112">
        <v>0.51</v>
      </c>
      <c r="Z3963" s="112">
        <v>0.47</v>
      </c>
      <c r="AA3963" s="112">
        <v>0.43</v>
      </c>
      <c r="AB3963" s="112">
        <v>0.39</v>
      </c>
      <c r="AC3963" s="112">
        <v>0.37</v>
      </c>
      <c r="AD3963" s="112">
        <v>0.34</v>
      </c>
      <c r="AE3963" s="112">
        <v>0.32</v>
      </c>
      <c r="AF3963" s="112">
        <v>0.28999999999999998</v>
      </c>
      <c r="AG3963" s="112">
        <v>0.27</v>
      </c>
      <c r="AH3963" s="112">
        <v>0.26</v>
      </c>
      <c r="AI3963" s="112">
        <v>0.24</v>
      </c>
      <c r="AJ3963" s="112">
        <v>0.23</v>
      </c>
      <c r="AK3963" s="112">
        <v>0.21</v>
      </c>
    </row>
    <row r="3964" spans="1:37" s="13" customFormat="1" x14ac:dyDescent="0.3">
      <c r="A3964" s="13" t="str">
        <f t="shared" si="97"/>
        <v>SDGbaseTRAv2_UrbAS_ERTv3PQXctrps</v>
      </c>
      <c r="B3964" s="62" t="s">
        <v>221</v>
      </c>
      <c r="C3964" s="63" t="s">
        <v>291</v>
      </c>
      <c r="D3964" s="64" t="s">
        <v>120</v>
      </c>
      <c r="E3964" s="13" t="s">
        <v>181</v>
      </c>
      <c r="F3964" s="112">
        <v>1</v>
      </c>
      <c r="G3964" s="112">
        <v>1</v>
      </c>
      <c r="H3964" s="112">
        <v>1</v>
      </c>
      <c r="I3964" s="112">
        <v>1</v>
      </c>
      <c r="J3964" s="112">
        <v>1</v>
      </c>
      <c r="K3964" s="112">
        <v>1</v>
      </c>
      <c r="L3964" s="112">
        <v>1</v>
      </c>
      <c r="M3964" s="112">
        <v>1</v>
      </c>
      <c r="N3964" s="112">
        <v>1</v>
      </c>
      <c r="O3964" s="112">
        <v>0.99</v>
      </c>
      <c r="P3964" s="112">
        <v>0.99</v>
      </c>
      <c r="Q3964" s="112">
        <v>0.99</v>
      </c>
      <c r="R3964" s="112">
        <v>0.99</v>
      </c>
      <c r="S3964" s="112">
        <v>0.99</v>
      </c>
      <c r="T3964" s="112">
        <v>0.99</v>
      </c>
      <c r="U3964" s="112">
        <v>0.99</v>
      </c>
      <c r="V3964" s="112">
        <v>0.99</v>
      </c>
      <c r="W3964" s="112">
        <v>0.99</v>
      </c>
      <c r="X3964" s="112">
        <v>0.99</v>
      </c>
      <c r="Y3964" s="112">
        <v>0.99</v>
      </c>
      <c r="Z3964" s="112">
        <v>0.98</v>
      </c>
      <c r="AA3964" s="112">
        <v>0.99</v>
      </c>
      <c r="AB3964" s="112">
        <v>1</v>
      </c>
      <c r="AC3964" s="112">
        <v>1</v>
      </c>
      <c r="AD3964" s="112">
        <v>1.01</v>
      </c>
      <c r="AE3964" s="112">
        <v>1.01</v>
      </c>
      <c r="AF3964" s="112">
        <v>1.01</v>
      </c>
      <c r="AG3964" s="112">
        <v>1.01</v>
      </c>
      <c r="AH3964" s="112">
        <v>1.01</v>
      </c>
      <c r="AI3964" s="112">
        <v>1.01</v>
      </c>
      <c r="AJ3964" s="112">
        <v>1.01</v>
      </c>
      <c r="AK3964" s="112">
        <v>1.01</v>
      </c>
    </row>
    <row r="3965" spans="1:37" s="13" customFormat="1" x14ac:dyDescent="0.3">
      <c r="A3965" s="13" t="str">
        <f t="shared" si="97"/>
        <v>SDGbaseTRAv2_UrbAS_ERTv3PQXccomm</v>
      </c>
      <c r="B3965" s="62" t="s">
        <v>221</v>
      </c>
      <c r="C3965" s="63" t="s">
        <v>291</v>
      </c>
      <c r="D3965" s="64" t="s">
        <v>120</v>
      </c>
      <c r="E3965" s="13" t="s">
        <v>182</v>
      </c>
      <c r="F3965" s="112">
        <v>1</v>
      </c>
      <c r="G3965" s="112">
        <v>0.96</v>
      </c>
      <c r="H3965" s="112">
        <v>0.97</v>
      </c>
      <c r="I3965" s="112">
        <v>0.98</v>
      </c>
      <c r="J3965" s="112">
        <v>0.98</v>
      </c>
      <c r="K3965" s="112">
        <v>0.98</v>
      </c>
      <c r="L3965" s="112">
        <v>0.99</v>
      </c>
      <c r="M3965" s="112">
        <v>0.99</v>
      </c>
      <c r="N3965" s="112">
        <v>0.99</v>
      </c>
      <c r="O3965" s="112">
        <v>1</v>
      </c>
      <c r="P3965" s="112">
        <v>1</v>
      </c>
      <c r="Q3965" s="112">
        <v>1</v>
      </c>
      <c r="R3965" s="112">
        <v>1.01</v>
      </c>
      <c r="S3965" s="112">
        <v>1.01</v>
      </c>
      <c r="T3965" s="112">
        <v>1.01</v>
      </c>
      <c r="U3965" s="112">
        <v>1.01</v>
      </c>
      <c r="V3965" s="112">
        <v>1.02</v>
      </c>
      <c r="W3965" s="112">
        <v>1.02</v>
      </c>
      <c r="X3965" s="112">
        <v>1.02</v>
      </c>
      <c r="Y3965" s="112">
        <v>1.02</v>
      </c>
      <c r="Z3965" s="112">
        <v>1.01</v>
      </c>
      <c r="AA3965" s="112">
        <v>1</v>
      </c>
      <c r="AB3965" s="112">
        <v>1</v>
      </c>
      <c r="AC3965" s="112">
        <v>1.01</v>
      </c>
      <c r="AD3965" s="112">
        <v>1.01</v>
      </c>
      <c r="AE3965" s="112">
        <v>1.01</v>
      </c>
      <c r="AF3965" s="112">
        <v>1.01</v>
      </c>
      <c r="AG3965" s="112">
        <v>1.03</v>
      </c>
      <c r="AH3965" s="112">
        <v>1.03</v>
      </c>
      <c r="AI3965" s="112">
        <v>1.03</v>
      </c>
      <c r="AJ3965" s="112">
        <v>1.03</v>
      </c>
      <c r="AK3965" s="112">
        <v>1.03</v>
      </c>
    </row>
    <row r="3966" spans="1:37" s="13" customFormat="1" x14ac:dyDescent="0.3">
      <c r="A3966" s="13" t="str">
        <f t="shared" si="97"/>
        <v>SDGbaseTRAv2_UrbAS_ERTv3PQXcfsrv</v>
      </c>
      <c r="B3966" s="62" t="s">
        <v>221</v>
      </c>
      <c r="C3966" s="63" t="s">
        <v>291</v>
      </c>
      <c r="D3966" s="64" t="s">
        <v>120</v>
      </c>
      <c r="E3966" s="13" t="s">
        <v>183</v>
      </c>
      <c r="F3966" s="112">
        <v>1.04</v>
      </c>
      <c r="G3966" s="112">
        <v>1.01</v>
      </c>
      <c r="H3966" s="112">
        <v>1.02</v>
      </c>
      <c r="I3966" s="112">
        <v>1.01</v>
      </c>
      <c r="J3966" s="112">
        <v>1.01</v>
      </c>
      <c r="K3966" s="112">
        <v>1.01</v>
      </c>
      <c r="L3966" s="112">
        <v>1.01</v>
      </c>
      <c r="M3966" s="112">
        <v>1.02</v>
      </c>
      <c r="N3966" s="112">
        <v>1.02</v>
      </c>
      <c r="O3966" s="112">
        <v>1.01</v>
      </c>
      <c r="P3966" s="112">
        <v>1.01</v>
      </c>
      <c r="Q3966" s="112">
        <v>1.02</v>
      </c>
      <c r="R3966" s="112">
        <v>1.03</v>
      </c>
      <c r="S3966" s="112">
        <v>1.04</v>
      </c>
      <c r="T3966" s="112">
        <v>1.04</v>
      </c>
      <c r="U3966" s="112">
        <v>1.05</v>
      </c>
      <c r="V3966" s="112">
        <v>1.05</v>
      </c>
      <c r="W3966" s="112">
        <v>1.06</v>
      </c>
      <c r="X3966" s="112">
        <v>1.06</v>
      </c>
      <c r="Y3966" s="112">
        <v>1.05</v>
      </c>
      <c r="Z3966" s="112">
        <v>1.03</v>
      </c>
      <c r="AA3966" s="112">
        <v>1.02</v>
      </c>
      <c r="AB3966" s="112">
        <v>1.02</v>
      </c>
      <c r="AC3966" s="112">
        <v>1.02</v>
      </c>
      <c r="AD3966" s="112">
        <v>1.03</v>
      </c>
      <c r="AE3966" s="112">
        <v>1.03</v>
      </c>
      <c r="AF3966" s="112">
        <v>1.03</v>
      </c>
      <c r="AG3966" s="112">
        <v>1.06</v>
      </c>
      <c r="AH3966" s="112">
        <v>1.05</v>
      </c>
      <c r="AI3966" s="112">
        <v>1.04</v>
      </c>
      <c r="AJ3966" s="112">
        <v>1.03</v>
      </c>
      <c r="AK3966" s="112">
        <v>1.03</v>
      </c>
    </row>
    <row r="3967" spans="1:37" s="13" customFormat="1" x14ac:dyDescent="0.3">
      <c r="A3967" s="13" t="str">
        <f t="shared" si="97"/>
        <v>SDGbaseTRAv2_UrbAS_ERTv3PQXcbsrv</v>
      </c>
      <c r="B3967" s="62" t="s">
        <v>221</v>
      </c>
      <c r="C3967" s="63" t="s">
        <v>291</v>
      </c>
      <c r="D3967" s="64" t="s">
        <v>120</v>
      </c>
      <c r="E3967" s="13" t="s">
        <v>118</v>
      </c>
      <c r="F3967" s="112">
        <v>1.04</v>
      </c>
      <c r="G3967" s="112">
        <v>1.01</v>
      </c>
      <c r="H3967" s="112">
        <v>1.02</v>
      </c>
      <c r="I3967" s="112">
        <v>1.02</v>
      </c>
      <c r="J3967" s="112">
        <v>1.02</v>
      </c>
      <c r="K3967" s="112">
        <v>1.02</v>
      </c>
      <c r="L3967" s="112">
        <v>1.02</v>
      </c>
      <c r="M3967" s="112">
        <v>1.02</v>
      </c>
      <c r="N3967" s="112">
        <v>1.02</v>
      </c>
      <c r="O3967" s="112">
        <v>1.02</v>
      </c>
      <c r="P3967" s="112">
        <v>1.02</v>
      </c>
      <c r="Q3967" s="112">
        <v>1.03</v>
      </c>
      <c r="R3967" s="112">
        <v>1.03</v>
      </c>
      <c r="S3967" s="112">
        <v>1.03</v>
      </c>
      <c r="T3967" s="112">
        <v>1.04</v>
      </c>
      <c r="U3967" s="112">
        <v>1.04</v>
      </c>
      <c r="V3967" s="112">
        <v>1.04</v>
      </c>
      <c r="W3967" s="112">
        <v>1.04</v>
      </c>
      <c r="X3967" s="112">
        <v>1.05</v>
      </c>
      <c r="Y3967" s="112">
        <v>1.04</v>
      </c>
      <c r="Z3967" s="112">
        <v>1.04</v>
      </c>
      <c r="AA3967" s="112">
        <v>1.03</v>
      </c>
      <c r="AB3967" s="112">
        <v>1.03</v>
      </c>
      <c r="AC3967" s="112">
        <v>1.03</v>
      </c>
      <c r="AD3967" s="112">
        <v>1.03</v>
      </c>
      <c r="AE3967" s="112">
        <v>1.03</v>
      </c>
      <c r="AF3967" s="112">
        <v>1.04</v>
      </c>
      <c r="AG3967" s="112">
        <v>1.05</v>
      </c>
      <c r="AH3967" s="112">
        <v>1.05</v>
      </c>
      <c r="AI3967" s="112">
        <v>1.05</v>
      </c>
      <c r="AJ3967" s="112">
        <v>1.04</v>
      </c>
      <c r="AK3967" s="112">
        <v>1.04</v>
      </c>
    </row>
    <row r="3968" spans="1:37" s="13" customFormat="1" x14ac:dyDescent="0.3">
      <c r="A3968" s="13" t="str">
        <f t="shared" si="97"/>
        <v>SDGbaseTRAv2_UrbAS_ERTv3PQXcgsrv</v>
      </c>
      <c r="B3968" s="62" t="s">
        <v>221</v>
      </c>
      <c r="C3968" s="63" t="s">
        <v>291</v>
      </c>
      <c r="D3968" s="64" t="s">
        <v>120</v>
      </c>
      <c r="E3968" s="13" t="s">
        <v>184</v>
      </c>
      <c r="F3968" s="112">
        <v>1.02</v>
      </c>
      <c r="G3968" s="112">
        <v>1.03</v>
      </c>
      <c r="H3968" s="112">
        <v>1.04</v>
      </c>
      <c r="I3968" s="112">
        <v>1.06</v>
      </c>
      <c r="J3968" s="112">
        <v>1.0900000000000001</v>
      </c>
      <c r="K3968" s="112">
        <v>1.1200000000000001</v>
      </c>
      <c r="L3968" s="112">
        <v>1.1299999999999999</v>
      </c>
      <c r="M3968" s="112">
        <v>1.1499999999999999</v>
      </c>
      <c r="N3968" s="112">
        <v>1.17</v>
      </c>
      <c r="O3968" s="112">
        <v>1.19</v>
      </c>
      <c r="P3968" s="112">
        <v>1.21</v>
      </c>
      <c r="Q3968" s="112">
        <v>1.24</v>
      </c>
      <c r="R3968" s="112">
        <v>1.24</v>
      </c>
      <c r="S3968" s="112">
        <v>1.23</v>
      </c>
      <c r="T3968" s="112">
        <v>1.23</v>
      </c>
      <c r="U3968" s="112">
        <v>1.23</v>
      </c>
      <c r="V3968" s="112">
        <v>1.23</v>
      </c>
      <c r="W3968" s="112">
        <v>1.24</v>
      </c>
      <c r="X3968" s="112">
        <v>1.23</v>
      </c>
      <c r="Y3968" s="112">
        <v>1.23</v>
      </c>
      <c r="Z3968" s="112">
        <v>1.22</v>
      </c>
      <c r="AA3968" s="112">
        <v>1.23</v>
      </c>
      <c r="AB3968" s="112">
        <v>1.23</v>
      </c>
      <c r="AC3968" s="112">
        <v>1.23</v>
      </c>
      <c r="AD3968" s="112">
        <v>1.24</v>
      </c>
      <c r="AE3968" s="112">
        <v>1.24</v>
      </c>
      <c r="AF3968" s="112">
        <v>1.24</v>
      </c>
      <c r="AG3968" s="112">
        <v>1.24</v>
      </c>
      <c r="AH3968" s="112">
        <v>1.22</v>
      </c>
      <c r="AI3968" s="112">
        <v>1.2</v>
      </c>
      <c r="AJ3968" s="112">
        <v>1.19</v>
      </c>
      <c r="AK3968" s="112">
        <v>1.18</v>
      </c>
    </row>
    <row r="3969" spans="1:37" s="13" customFormat="1" x14ac:dyDescent="0.3">
      <c r="A3969" s="13" t="str">
        <f t="shared" si="97"/>
        <v>SDGbaseTRAv2_UrbAS_ERTv3PQXcosrv</v>
      </c>
      <c r="B3969" s="62" t="s">
        <v>221</v>
      </c>
      <c r="C3969" s="63" t="s">
        <v>291</v>
      </c>
      <c r="D3969" s="64" t="s">
        <v>120</v>
      </c>
      <c r="E3969" s="13" t="s">
        <v>185</v>
      </c>
      <c r="F3969" s="112">
        <v>1.07</v>
      </c>
      <c r="G3969" s="112">
        <v>1.1499999999999999</v>
      </c>
      <c r="H3969" s="112">
        <v>1.1299999999999999</v>
      </c>
      <c r="I3969" s="112">
        <v>1.1200000000000001</v>
      </c>
      <c r="J3969" s="112">
        <v>1.1200000000000001</v>
      </c>
      <c r="K3969" s="112">
        <v>1.1100000000000001</v>
      </c>
      <c r="L3969" s="112">
        <v>1.1100000000000001</v>
      </c>
      <c r="M3969" s="112">
        <v>1.1100000000000001</v>
      </c>
      <c r="N3969" s="112">
        <v>1.1200000000000001</v>
      </c>
      <c r="O3969" s="112">
        <v>1.1100000000000001</v>
      </c>
      <c r="P3969" s="112">
        <v>1.1200000000000001</v>
      </c>
      <c r="Q3969" s="112">
        <v>1.1200000000000001</v>
      </c>
      <c r="R3969" s="112">
        <v>1.1299999999999999</v>
      </c>
      <c r="S3969" s="112">
        <v>1.1299999999999999</v>
      </c>
      <c r="T3969" s="112">
        <v>1.1399999999999999</v>
      </c>
      <c r="U3969" s="112">
        <v>1.1399999999999999</v>
      </c>
      <c r="V3969" s="112">
        <v>1.1399999999999999</v>
      </c>
      <c r="W3969" s="112">
        <v>1.1499999999999999</v>
      </c>
      <c r="X3969" s="112">
        <v>1.1499999999999999</v>
      </c>
      <c r="Y3969" s="112">
        <v>1.1499999999999999</v>
      </c>
      <c r="Z3969" s="112">
        <v>1.1299999999999999</v>
      </c>
      <c r="AA3969" s="112">
        <v>1.1200000000000001</v>
      </c>
      <c r="AB3969" s="112">
        <v>1.1200000000000001</v>
      </c>
      <c r="AC3969" s="112">
        <v>1.1299999999999999</v>
      </c>
      <c r="AD3969" s="112">
        <v>1.1299999999999999</v>
      </c>
      <c r="AE3969" s="112">
        <v>1.1299999999999999</v>
      </c>
      <c r="AF3969" s="112">
        <v>1.1299999999999999</v>
      </c>
      <c r="AG3969" s="112">
        <v>1.1499999999999999</v>
      </c>
      <c r="AH3969" s="112">
        <v>1.1499999999999999</v>
      </c>
      <c r="AI3969" s="112">
        <v>1.1499999999999999</v>
      </c>
      <c r="AJ3969" s="112">
        <v>1.1499999999999999</v>
      </c>
      <c r="AK3969" s="112">
        <v>1.1499999999999999</v>
      </c>
    </row>
    <row r="3970" spans="1:37" s="13" customFormat="1" x14ac:dyDescent="0.3">
      <c r="A3970" s="13" t="str">
        <f t="shared" si="97"/>
        <v>SDGbaseTRAv2_UrbAS_ERTv3PQXcimpt</v>
      </c>
      <c r="B3970" s="62" t="s">
        <v>221</v>
      </c>
      <c r="C3970" s="63" t="s">
        <v>291</v>
      </c>
      <c r="D3970" s="64" t="s">
        <v>120</v>
      </c>
      <c r="E3970" s="13" t="s">
        <v>119</v>
      </c>
      <c r="F3970" s="112">
        <v>1.01</v>
      </c>
      <c r="G3970" s="112">
        <v>1.04</v>
      </c>
      <c r="H3970" s="112">
        <v>1.05</v>
      </c>
      <c r="I3970" s="112">
        <v>1.05</v>
      </c>
      <c r="J3970" s="112">
        <v>1.05</v>
      </c>
      <c r="K3970" s="112">
        <v>1.05</v>
      </c>
      <c r="L3970" s="112">
        <v>1.05</v>
      </c>
      <c r="M3970" s="112">
        <v>1.06</v>
      </c>
      <c r="N3970" s="112">
        <v>1.06</v>
      </c>
      <c r="O3970" s="112">
        <v>1.0900000000000001</v>
      </c>
      <c r="P3970" s="112">
        <v>1.1000000000000001</v>
      </c>
      <c r="Q3970" s="112">
        <v>1.1000000000000001</v>
      </c>
      <c r="R3970" s="112">
        <v>1.1000000000000001</v>
      </c>
      <c r="S3970" s="112">
        <v>1.1000000000000001</v>
      </c>
      <c r="T3970" s="112">
        <v>1.1000000000000001</v>
      </c>
      <c r="U3970" s="112">
        <v>1.1000000000000001</v>
      </c>
      <c r="V3970" s="112">
        <v>1.1000000000000001</v>
      </c>
      <c r="W3970" s="112">
        <v>1.1100000000000001</v>
      </c>
      <c r="X3970" s="112">
        <v>1.1100000000000001</v>
      </c>
      <c r="Y3970" s="112">
        <v>1.1100000000000001</v>
      </c>
      <c r="Z3970" s="112">
        <v>1.1200000000000001</v>
      </c>
      <c r="AA3970" s="112">
        <v>1.1200000000000001</v>
      </c>
      <c r="AB3970" s="112">
        <v>1.1200000000000001</v>
      </c>
      <c r="AC3970" s="112">
        <v>1.1200000000000001</v>
      </c>
      <c r="AD3970" s="112">
        <v>1.1200000000000001</v>
      </c>
      <c r="AE3970" s="112">
        <v>1.1200000000000001</v>
      </c>
      <c r="AF3970" s="112">
        <v>1.1200000000000001</v>
      </c>
      <c r="AG3970" s="112">
        <v>1.1100000000000001</v>
      </c>
      <c r="AH3970" s="112">
        <v>1.1000000000000001</v>
      </c>
      <c r="AI3970" s="112">
        <v>1.0900000000000001</v>
      </c>
      <c r="AJ3970" s="112">
        <v>1.08</v>
      </c>
      <c r="AK3970" s="112">
        <v>1.08</v>
      </c>
    </row>
    <row r="3971" spans="1:37" s="13" customFormat="1" x14ac:dyDescent="0.3">
      <c r="A3971" s="13" t="str">
        <f t="shared" si="97"/>
        <v>SDGbaseTRAv2_UrbAS_ERTv3C_InvValctext</v>
      </c>
      <c r="B3971" s="62" t="s">
        <v>221</v>
      </c>
      <c r="C3971" s="63" t="s">
        <v>291</v>
      </c>
      <c r="D3971" s="64" t="s">
        <v>186</v>
      </c>
      <c r="E3971" s="13" t="s">
        <v>102</v>
      </c>
      <c r="F3971" s="112">
        <v>0.03</v>
      </c>
      <c r="G3971" s="112">
        <v>0.03</v>
      </c>
      <c r="H3971" s="112">
        <v>0.03</v>
      </c>
      <c r="I3971" s="112">
        <v>0.03</v>
      </c>
      <c r="J3971" s="112">
        <v>0.03</v>
      </c>
      <c r="K3971" s="112">
        <v>0.03</v>
      </c>
      <c r="L3971" s="112">
        <v>0.03</v>
      </c>
      <c r="M3971" s="112">
        <v>0.04</v>
      </c>
      <c r="N3971" s="112">
        <v>0.04</v>
      </c>
      <c r="O3971" s="112">
        <v>0.04</v>
      </c>
      <c r="P3971" s="112">
        <v>0.04</v>
      </c>
      <c r="Q3971" s="112">
        <v>0.04</v>
      </c>
      <c r="R3971" s="112">
        <v>0.04</v>
      </c>
      <c r="S3971" s="112">
        <v>0.04</v>
      </c>
      <c r="T3971" s="112">
        <v>0.04</v>
      </c>
      <c r="U3971" s="112">
        <v>0.05</v>
      </c>
      <c r="V3971" s="112">
        <v>0.05</v>
      </c>
      <c r="W3971" s="112">
        <v>0.05</v>
      </c>
      <c r="X3971" s="112">
        <v>0.05</v>
      </c>
      <c r="Y3971" s="112">
        <v>0.05</v>
      </c>
      <c r="Z3971" s="112">
        <v>0.05</v>
      </c>
      <c r="AA3971" s="112">
        <v>0.06</v>
      </c>
      <c r="AB3971" s="112">
        <v>0.06</v>
      </c>
      <c r="AC3971" s="112">
        <v>0.06</v>
      </c>
      <c r="AD3971" s="112">
        <v>0.06</v>
      </c>
      <c r="AE3971" s="112">
        <v>0.06</v>
      </c>
      <c r="AF3971" s="112">
        <v>0.06</v>
      </c>
      <c r="AG3971" s="112">
        <v>7.0000000000000007E-2</v>
      </c>
      <c r="AH3971" s="112">
        <v>7.0000000000000007E-2</v>
      </c>
      <c r="AI3971" s="112">
        <v>0.06</v>
      </c>
      <c r="AJ3971" s="112">
        <v>0.06</v>
      </c>
      <c r="AK3971" s="112">
        <v>0.06</v>
      </c>
    </row>
    <row r="3972" spans="1:37" s="13" customFormat="1" x14ac:dyDescent="0.3">
      <c r="A3972" s="13" t="str">
        <f t="shared" si="97"/>
        <v>SDGbaseTRAv2_UrbAS_ERTv3C_InvValcleat</v>
      </c>
      <c r="B3972" s="62" t="s">
        <v>221</v>
      </c>
      <c r="C3972" s="63" t="s">
        <v>291</v>
      </c>
      <c r="D3972" s="64" t="s">
        <v>186</v>
      </c>
      <c r="E3972" s="13" t="s">
        <v>103</v>
      </c>
      <c r="F3972" s="112">
        <v>0</v>
      </c>
      <c r="G3972" s="112">
        <v>0</v>
      </c>
      <c r="H3972" s="112">
        <v>0</v>
      </c>
      <c r="I3972" s="112">
        <v>0</v>
      </c>
      <c r="J3972" s="112">
        <v>0</v>
      </c>
      <c r="K3972" s="112">
        <v>0</v>
      </c>
      <c r="L3972" s="112">
        <v>0</v>
      </c>
      <c r="M3972" s="112">
        <v>0</v>
      </c>
      <c r="N3972" s="112">
        <v>0</v>
      </c>
      <c r="O3972" s="112">
        <v>0</v>
      </c>
      <c r="P3972" s="112">
        <v>0</v>
      </c>
      <c r="Q3972" s="112">
        <v>0</v>
      </c>
      <c r="R3972" s="112">
        <v>0</v>
      </c>
      <c r="S3972" s="112">
        <v>0</v>
      </c>
      <c r="T3972" s="112">
        <v>0</v>
      </c>
      <c r="U3972" s="112">
        <v>0</v>
      </c>
      <c r="V3972" s="112">
        <v>0</v>
      </c>
      <c r="W3972" s="112">
        <v>0</v>
      </c>
      <c r="X3972" s="112">
        <v>0</v>
      </c>
      <c r="Y3972" s="112">
        <v>0</v>
      </c>
      <c r="Z3972" s="112">
        <v>0</v>
      </c>
      <c r="AA3972" s="112">
        <v>0</v>
      </c>
      <c r="AB3972" s="112">
        <v>0</v>
      </c>
      <c r="AC3972" s="112">
        <v>0</v>
      </c>
      <c r="AD3972" s="112">
        <v>0</v>
      </c>
      <c r="AE3972" s="112">
        <v>0</v>
      </c>
      <c r="AF3972" s="112">
        <v>0</v>
      </c>
      <c r="AG3972" s="112">
        <v>0</v>
      </c>
      <c r="AH3972" s="112">
        <v>0</v>
      </c>
      <c r="AI3972" s="112">
        <v>0</v>
      </c>
      <c r="AJ3972" s="112">
        <v>0</v>
      </c>
      <c r="AK3972" s="112">
        <v>0</v>
      </c>
    </row>
    <row r="3973" spans="1:37" s="13" customFormat="1" x14ac:dyDescent="0.3">
      <c r="A3973" s="13" t="str">
        <f t="shared" si="97"/>
        <v>SDGbaseTRAv2_UrbAS_ERTv3C_InvValcprnt</v>
      </c>
      <c r="B3973" s="62" t="s">
        <v>221</v>
      </c>
      <c r="C3973" s="63" t="s">
        <v>291</v>
      </c>
      <c r="D3973" s="64" t="s">
        <v>186</v>
      </c>
      <c r="E3973" s="13" t="s">
        <v>104</v>
      </c>
      <c r="F3973" s="112">
        <v>0</v>
      </c>
      <c r="G3973" s="112">
        <v>0</v>
      </c>
      <c r="H3973" s="112">
        <v>0</v>
      </c>
      <c r="I3973" s="112">
        <v>0</v>
      </c>
      <c r="J3973" s="112">
        <v>0</v>
      </c>
      <c r="K3973" s="112">
        <v>0</v>
      </c>
      <c r="L3973" s="112">
        <v>0</v>
      </c>
      <c r="M3973" s="112">
        <v>0</v>
      </c>
      <c r="N3973" s="112">
        <v>0</v>
      </c>
      <c r="O3973" s="112">
        <v>0</v>
      </c>
      <c r="P3973" s="112">
        <v>0</v>
      </c>
      <c r="Q3973" s="112">
        <v>0</v>
      </c>
      <c r="R3973" s="112">
        <v>0</v>
      </c>
      <c r="S3973" s="112">
        <v>0</v>
      </c>
      <c r="T3973" s="112">
        <v>0</v>
      </c>
      <c r="U3973" s="112">
        <v>0</v>
      </c>
      <c r="V3973" s="112">
        <v>0</v>
      </c>
      <c r="W3973" s="112">
        <v>0</v>
      </c>
      <c r="X3973" s="112">
        <v>0</v>
      </c>
      <c r="Y3973" s="112">
        <v>0</v>
      </c>
      <c r="Z3973" s="112">
        <v>0</v>
      </c>
      <c r="AA3973" s="112">
        <v>0</v>
      </c>
      <c r="AB3973" s="112">
        <v>0</v>
      </c>
      <c r="AC3973" s="112">
        <v>0</v>
      </c>
      <c r="AD3973" s="112">
        <v>0</v>
      </c>
      <c r="AE3973" s="112">
        <v>0</v>
      </c>
      <c r="AF3973" s="112">
        <v>0</v>
      </c>
      <c r="AG3973" s="112">
        <v>0</v>
      </c>
      <c r="AH3973" s="112">
        <v>0</v>
      </c>
      <c r="AI3973" s="112">
        <v>0</v>
      </c>
      <c r="AJ3973" s="112">
        <v>0</v>
      </c>
      <c r="AK3973" s="112">
        <v>0</v>
      </c>
    </row>
    <row r="3974" spans="1:37" s="13" customFormat="1" x14ac:dyDescent="0.3">
      <c r="A3974" s="13" t="str">
        <f t="shared" si="97"/>
        <v>SDGbaseTRAv2_UrbAS_ERTv3C_InvValcrubb</v>
      </c>
      <c r="B3974" s="62" t="s">
        <v>221</v>
      </c>
      <c r="C3974" s="63" t="s">
        <v>291</v>
      </c>
      <c r="D3974" s="64" t="s">
        <v>186</v>
      </c>
      <c r="E3974" s="13" t="s">
        <v>105</v>
      </c>
      <c r="F3974" s="112">
        <v>0.01</v>
      </c>
      <c r="G3974" s="112">
        <v>0.01</v>
      </c>
      <c r="H3974" s="112">
        <v>0.01</v>
      </c>
      <c r="I3974" s="112">
        <v>0.01</v>
      </c>
      <c r="J3974" s="112">
        <v>0.01</v>
      </c>
      <c r="K3974" s="112">
        <v>0.01</v>
      </c>
      <c r="L3974" s="112">
        <v>0.01</v>
      </c>
      <c r="M3974" s="112">
        <v>0.01</v>
      </c>
      <c r="N3974" s="112">
        <v>0.01</v>
      </c>
      <c r="O3974" s="112">
        <v>0.01</v>
      </c>
      <c r="P3974" s="112">
        <v>0.01</v>
      </c>
      <c r="Q3974" s="112">
        <v>0.01</v>
      </c>
      <c r="R3974" s="112">
        <v>0.01</v>
      </c>
      <c r="S3974" s="112">
        <v>0.01</v>
      </c>
      <c r="T3974" s="112">
        <v>0.01</v>
      </c>
      <c r="U3974" s="112">
        <v>0.01</v>
      </c>
      <c r="V3974" s="112">
        <v>0.01</v>
      </c>
      <c r="W3974" s="112">
        <v>0.01</v>
      </c>
      <c r="X3974" s="112">
        <v>0.01</v>
      </c>
      <c r="Y3974" s="112">
        <v>0.01</v>
      </c>
      <c r="Z3974" s="112">
        <v>0.01</v>
      </c>
      <c r="AA3974" s="112">
        <v>0.01</v>
      </c>
      <c r="AB3974" s="112">
        <v>0.01</v>
      </c>
      <c r="AC3974" s="112">
        <v>0.01</v>
      </c>
      <c r="AD3974" s="112">
        <v>0.01</v>
      </c>
      <c r="AE3974" s="112">
        <v>0.01</v>
      </c>
      <c r="AF3974" s="112">
        <v>0.01</v>
      </c>
      <c r="AG3974" s="112">
        <v>0.01</v>
      </c>
      <c r="AH3974" s="112">
        <v>0.01</v>
      </c>
      <c r="AI3974" s="112">
        <v>0.01</v>
      </c>
      <c r="AJ3974" s="112">
        <v>0.01</v>
      </c>
      <c r="AK3974" s="112">
        <v>0.01</v>
      </c>
    </row>
    <row r="3975" spans="1:37" s="13" customFormat="1" x14ac:dyDescent="0.3">
      <c r="A3975" s="13" t="str">
        <f t="shared" si="97"/>
        <v>SDGbaseTRAv2_UrbAS_ERTv3C_InvValcplas</v>
      </c>
      <c r="B3975" s="62" t="s">
        <v>221</v>
      </c>
      <c r="C3975" s="63" t="s">
        <v>291</v>
      </c>
      <c r="D3975" s="64" t="s">
        <v>186</v>
      </c>
      <c r="E3975" s="13" t="s">
        <v>106</v>
      </c>
      <c r="F3975" s="112">
        <v>0.01</v>
      </c>
      <c r="G3975" s="112">
        <v>0.01</v>
      </c>
      <c r="H3975" s="112">
        <v>0.01</v>
      </c>
      <c r="I3975" s="112">
        <v>0.01</v>
      </c>
      <c r="J3975" s="112">
        <v>0.01</v>
      </c>
      <c r="K3975" s="112">
        <v>0.01</v>
      </c>
      <c r="L3975" s="112">
        <v>0.01</v>
      </c>
      <c r="M3975" s="112">
        <v>0.02</v>
      </c>
      <c r="N3975" s="112">
        <v>0.02</v>
      </c>
      <c r="O3975" s="112">
        <v>0.02</v>
      </c>
      <c r="P3975" s="112">
        <v>0.02</v>
      </c>
      <c r="Q3975" s="112">
        <v>0.02</v>
      </c>
      <c r="R3975" s="112">
        <v>0.02</v>
      </c>
      <c r="S3975" s="112">
        <v>0.02</v>
      </c>
      <c r="T3975" s="112">
        <v>0.02</v>
      </c>
      <c r="U3975" s="112">
        <v>0.02</v>
      </c>
      <c r="V3975" s="112">
        <v>0.02</v>
      </c>
      <c r="W3975" s="112">
        <v>0.02</v>
      </c>
      <c r="X3975" s="112">
        <v>0.02</v>
      </c>
      <c r="Y3975" s="112">
        <v>0.02</v>
      </c>
      <c r="Z3975" s="112">
        <v>0.02</v>
      </c>
      <c r="AA3975" s="112">
        <v>0.02</v>
      </c>
      <c r="AB3975" s="112">
        <v>0.03</v>
      </c>
      <c r="AC3975" s="112">
        <v>0.03</v>
      </c>
      <c r="AD3975" s="112">
        <v>0.03</v>
      </c>
      <c r="AE3975" s="112">
        <v>0.03</v>
      </c>
      <c r="AF3975" s="112">
        <v>0.03</v>
      </c>
      <c r="AG3975" s="112">
        <v>0.03</v>
      </c>
      <c r="AH3975" s="112">
        <v>0.03</v>
      </c>
      <c r="AI3975" s="112">
        <v>0.03</v>
      </c>
      <c r="AJ3975" s="112">
        <v>0.03</v>
      </c>
      <c r="AK3975" s="112">
        <v>0.03</v>
      </c>
    </row>
    <row r="3976" spans="1:37" s="13" customFormat="1" x14ac:dyDescent="0.3">
      <c r="A3976" s="13" t="str">
        <f t="shared" si="97"/>
        <v>SDGbaseTRAv2_UrbAS_ERTv3C_InvValcnmet</v>
      </c>
      <c r="B3976" s="62" t="s">
        <v>221</v>
      </c>
      <c r="C3976" s="63" t="s">
        <v>291</v>
      </c>
      <c r="D3976" s="64" t="s">
        <v>186</v>
      </c>
      <c r="E3976" s="13" t="s">
        <v>107</v>
      </c>
      <c r="F3976" s="112">
        <v>0.03</v>
      </c>
      <c r="G3976" s="112">
        <v>0.03</v>
      </c>
      <c r="H3976" s="112">
        <v>0.03</v>
      </c>
      <c r="I3976" s="112">
        <v>0.03</v>
      </c>
      <c r="J3976" s="112">
        <v>0.03</v>
      </c>
      <c r="K3976" s="112">
        <v>0.03</v>
      </c>
      <c r="L3976" s="112">
        <v>0.03</v>
      </c>
      <c r="M3976" s="112">
        <v>0.03</v>
      </c>
      <c r="N3976" s="112">
        <v>0.03</v>
      </c>
      <c r="O3976" s="112">
        <v>0.03</v>
      </c>
      <c r="P3976" s="112">
        <v>0.03</v>
      </c>
      <c r="Q3976" s="112">
        <v>0.04</v>
      </c>
      <c r="R3976" s="112">
        <v>0.04</v>
      </c>
      <c r="S3976" s="112">
        <v>0.04</v>
      </c>
      <c r="T3976" s="112">
        <v>0.04</v>
      </c>
      <c r="U3976" s="112">
        <v>0.04</v>
      </c>
      <c r="V3976" s="112">
        <v>0.04</v>
      </c>
      <c r="W3976" s="112">
        <v>0.04</v>
      </c>
      <c r="X3976" s="112">
        <v>0.04</v>
      </c>
      <c r="Y3976" s="112">
        <v>0.05</v>
      </c>
      <c r="Z3976" s="112">
        <v>0.05</v>
      </c>
      <c r="AA3976" s="112">
        <v>0.05</v>
      </c>
      <c r="AB3976" s="112">
        <v>0.05</v>
      </c>
      <c r="AC3976" s="112">
        <v>0.05</v>
      </c>
      <c r="AD3976" s="112">
        <v>0.05</v>
      </c>
      <c r="AE3976" s="112">
        <v>0.05</v>
      </c>
      <c r="AF3976" s="112">
        <v>0.05</v>
      </c>
      <c r="AG3976" s="112">
        <v>0.06</v>
      </c>
      <c r="AH3976" s="112">
        <v>0.06</v>
      </c>
      <c r="AI3976" s="112">
        <v>0.06</v>
      </c>
      <c r="AJ3976" s="112">
        <v>0.06</v>
      </c>
      <c r="AK3976" s="112">
        <v>0.06</v>
      </c>
    </row>
    <row r="3977" spans="1:37" s="13" customFormat="1" x14ac:dyDescent="0.3">
      <c r="A3977" s="13" t="str">
        <f t="shared" si="97"/>
        <v>SDGbaseTRAv2_UrbAS_ERTv3C_InvValcnfrm</v>
      </c>
      <c r="B3977" s="62" t="s">
        <v>221</v>
      </c>
      <c r="C3977" s="63" t="s">
        <v>291</v>
      </c>
      <c r="D3977" s="64" t="s">
        <v>186</v>
      </c>
      <c r="E3977" s="13" t="s">
        <v>108</v>
      </c>
      <c r="F3977" s="112">
        <v>1.58</v>
      </c>
      <c r="G3977" s="112">
        <v>1.49</v>
      </c>
      <c r="H3977" s="112">
        <v>1.61</v>
      </c>
      <c r="I3977" s="112">
        <v>1.75</v>
      </c>
      <c r="J3977" s="112">
        <v>1.82</v>
      </c>
      <c r="K3977" s="112">
        <v>1.88</v>
      </c>
      <c r="L3977" s="112">
        <v>1.93</v>
      </c>
      <c r="M3977" s="112">
        <v>1.92</v>
      </c>
      <c r="N3977" s="112">
        <v>1.94</v>
      </c>
      <c r="O3977" s="112">
        <v>1.91</v>
      </c>
      <c r="P3977" s="112">
        <v>1.94</v>
      </c>
      <c r="Q3977" s="112">
        <v>1.98</v>
      </c>
      <c r="R3977" s="112">
        <v>2.0099999999999998</v>
      </c>
      <c r="S3977" s="112">
        <v>2.0699999999999998</v>
      </c>
      <c r="T3977" s="112">
        <v>2.14</v>
      </c>
      <c r="U3977" s="112">
        <v>2.21</v>
      </c>
      <c r="V3977" s="112">
        <v>2.2400000000000002</v>
      </c>
      <c r="W3977" s="112">
        <v>2.2799999999999998</v>
      </c>
      <c r="X3977" s="112">
        <v>2.38</v>
      </c>
      <c r="Y3977" s="112">
        <v>2.61</v>
      </c>
      <c r="Z3977" s="112">
        <v>2.97</v>
      </c>
      <c r="AA3977" s="112">
        <v>3.15</v>
      </c>
      <c r="AB3977" s="112">
        <v>3.35</v>
      </c>
      <c r="AC3977" s="112">
        <v>3.5</v>
      </c>
      <c r="AD3977" s="112">
        <v>3.6</v>
      </c>
      <c r="AE3977" s="112">
        <v>3.69</v>
      </c>
      <c r="AF3977" s="112">
        <v>3.79</v>
      </c>
      <c r="AG3977" s="112">
        <v>3.56</v>
      </c>
      <c r="AH3977" s="112">
        <v>3.86</v>
      </c>
      <c r="AI3977" s="112">
        <v>4.0999999999999996</v>
      </c>
      <c r="AJ3977" s="112">
        <v>4.22</v>
      </c>
      <c r="AK3977" s="112">
        <v>4.3</v>
      </c>
    </row>
    <row r="3978" spans="1:37" s="13" customFormat="1" x14ac:dyDescent="0.3">
      <c r="A3978" s="13" t="str">
        <f t="shared" si="97"/>
        <v>SDGbaseTRAv2_UrbAS_ERTv3C_InvValcmetp</v>
      </c>
      <c r="B3978" s="62" t="s">
        <v>221</v>
      </c>
      <c r="C3978" s="63" t="s">
        <v>291</v>
      </c>
      <c r="D3978" s="64" t="s">
        <v>186</v>
      </c>
      <c r="E3978" s="13" t="s">
        <v>109</v>
      </c>
      <c r="F3978" s="112">
        <v>2.84</v>
      </c>
      <c r="G3978" s="112">
        <v>2.77</v>
      </c>
      <c r="H3978" s="112">
        <v>2.88</v>
      </c>
      <c r="I3978" s="112">
        <v>3.02</v>
      </c>
      <c r="J3978" s="112">
        <v>3.09</v>
      </c>
      <c r="K3978" s="112">
        <v>3.15</v>
      </c>
      <c r="L3978" s="112">
        <v>3.23</v>
      </c>
      <c r="M3978" s="112">
        <v>3.3</v>
      </c>
      <c r="N3978" s="112">
        <v>3.38</v>
      </c>
      <c r="O3978" s="112">
        <v>3.45</v>
      </c>
      <c r="P3978" s="112">
        <v>3.55</v>
      </c>
      <c r="Q3978" s="112">
        <v>3.65</v>
      </c>
      <c r="R3978" s="112">
        <v>3.7</v>
      </c>
      <c r="S3978" s="112">
        <v>3.82</v>
      </c>
      <c r="T3978" s="112">
        <v>3.95</v>
      </c>
      <c r="U3978" s="112">
        <v>4.09</v>
      </c>
      <c r="V3978" s="112">
        <v>4.2</v>
      </c>
      <c r="W3978" s="112">
        <v>4.34</v>
      </c>
      <c r="X3978" s="112">
        <v>4.55</v>
      </c>
      <c r="Y3978" s="112">
        <v>5.01</v>
      </c>
      <c r="Z3978" s="112">
        <v>5.69</v>
      </c>
      <c r="AA3978" s="112">
        <v>5.99</v>
      </c>
      <c r="AB3978" s="112">
        <v>5.93</v>
      </c>
      <c r="AC3978" s="112">
        <v>5.96</v>
      </c>
      <c r="AD3978" s="112">
        <v>6.11</v>
      </c>
      <c r="AE3978" s="112">
        <v>6.29</v>
      </c>
      <c r="AF3978" s="112">
        <v>6.49</v>
      </c>
      <c r="AG3978" s="112">
        <v>6.01</v>
      </c>
      <c r="AH3978" s="112">
        <v>6.01</v>
      </c>
      <c r="AI3978" s="112">
        <v>6</v>
      </c>
      <c r="AJ3978" s="112">
        <v>5.99</v>
      </c>
      <c r="AK3978" s="112">
        <v>5.98</v>
      </c>
    </row>
    <row r="3979" spans="1:37" s="13" customFormat="1" x14ac:dyDescent="0.3">
      <c r="A3979" s="13" t="str">
        <f t="shared" si="97"/>
        <v>SDGbaseTRAv2_UrbAS_ERTv3C_InvValcmach</v>
      </c>
      <c r="B3979" s="62" t="s">
        <v>221</v>
      </c>
      <c r="C3979" s="63" t="s">
        <v>291</v>
      </c>
      <c r="D3979" s="64" t="s">
        <v>186</v>
      </c>
      <c r="E3979" s="13" t="s">
        <v>110</v>
      </c>
      <c r="F3979" s="112">
        <v>159.36000000000001</v>
      </c>
      <c r="G3979" s="112">
        <v>150.74</v>
      </c>
      <c r="H3979" s="112">
        <v>156.97</v>
      </c>
      <c r="I3979" s="112">
        <v>164.28</v>
      </c>
      <c r="J3979" s="112">
        <v>167.82</v>
      </c>
      <c r="K3979" s="112">
        <v>171.75</v>
      </c>
      <c r="L3979" s="112">
        <v>176.1</v>
      </c>
      <c r="M3979" s="112">
        <v>180.34</v>
      </c>
      <c r="N3979" s="112">
        <v>185.13</v>
      </c>
      <c r="O3979" s="112">
        <v>191.99</v>
      </c>
      <c r="P3979" s="112">
        <v>198.16</v>
      </c>
      <c r="Q3979" s="112">
        <v>203.93</v>
      </c>
      <c r="R3979" s="112">
        <v>206.62</v>
      </c>
      <c r="S3979" s="112">
        <v>213.56</v>
      </c>
      <c r="T3979" s="112">
        <v>220.88</v>
      </c>
      <c r="U3979" s="112">
        <v>229.25</v>
      </c>
      <c r="V3979" s="112">
        <v>236.88</v>
      </c>
      <c r="W3979" s="112">
        <v>245.31</v>
      </c>
      <c r="X3979" s="112">
        <v>254.87</v>
      </c>
      <c r="Y3979" s="112">
        <v>270.81</v>
      </c>
      <c r="Z3979" s="112">
        <v>292.43</v>
      </c>
      <c r="AA3979" s="112">
        <v>304.64</v>
      </c>
      <c r="AB3979" s="112">
        <v>311.08</v>
      </c>
      <c r="AC3979" s="112">
        <v>318.12</v>
      </c>
      <c r="AD3979" s="112">
        <v>326.79000000000002</v>
      </c>
      <c r="AE3979" s="112">
        <v>336.02</v>
      </c>
      <c r="AF3979" s="112">
        <v>346.01</v>
      </c>
      <c r="AG3979" s="112">
        <v>339.1</v>
      </c>
      <c r="AH3979" s="112">
        <v>342.42</v>
      </c>
      <c r="AI3979" s="112">
        <v>344.1</v>
      </c>
      <c r="AJ3979" s="112">
        <v>344.61</v>
      </c>
      <c r="AK3979" s="112">
        <v>344.13</v>
      </c>
    </row>
    <row r="3980" spans="1:37" s="13" customFormat="1" x14ac:dyDescent="0.3">
      <c r="A3980" s="13" t="str">
        <f t="shared" si="97"/>
        <v>SDGbaseTRAv2_UrbAS_ERTv3C_InvValcemch</v>
      </c>
      <c r="B3980" s="62" t="s">
        <v>221</v>
      </c>
      <c r="C3980" s="63" t="s">
        <v>291</v>
      </c>
      <c r="D3980" s="64" t="s">
        <v>186</v>
      </c>
      <c r="E3980" s="13" t="s">
        <v>111</v>
      </c>
      <c r="F3980" s="112">
        <v>74.739999999999995</v>
      </c>
      <c r="G3980" s="112">
        <v>69.61</v>
      </c>
      <c r="H3980" s="112">
        <v>72.650000000000006</v>
      </c>
      <c r="I3980" s="112">
        <v>76.13</v>
      </c>
      <c r="J3980" s="112">
        <v>77.89</v>
      </c>
      <c r="K3980" s="112">
        <v>79.77</v>
      </c>
      <c r="L3980" s="112">
        <v>81.8</v>
      </c>
      <c r="M3980" s="112">
        <v>83.72</v>
      </c>
      <c r="N3980" s="112">
        <v>85.93</v>
      </c>
      <c r="O3980" s="112">
        <v>88.97</v>
      </c>
      <c r="P3980" s="112">
        <v>91.83</v>
      </c>
      <c r="Q3980" s="112">
        <v>94.56</v>
      </c>
      <c r="R3980" s="112">
        <v>95.81</v>
      </c>
      <c r="S3980" s="112">
        <v>98.98</v>
      </c>
      <c r="T3980" s="112">
        <v>102.33</v>
      </c>
      <c r="U3980" s="112">
        <v>106.16</v>
      </c>
      <c r="V3980" s="112">
        <v>109.73</v>
      </c>
      <c r="W3980" s="112">
        <v>113.51</v>
      </c>
      <c r="X3980" s="112">
        <v>117.58</v>
      </c>
      <c r="Y3980" s="112">
        <v>123.61</v>
      </c>
      <c r="Z3980" s="112">
        <v>131.62</v>
      </c>
      <c r="AA3980" s="112">
        <v>136.9</v>
      </c>
      <c r="AB3980" s="112">
        <v>141</v>
      </c>
      <c r="AC3980" s="112">
        <v>144.84</v>
      </c>
      <c r="AD3980" s="112">
        <v>148.9</v>
      </c>
      <c r="AE3980" s="112">
        <v>153.13999999999999</v>
      </c>
      <c r="AF3980" s="112">
        <v>157.66</v>
      </c>
      <c r="AG3980" s="112">
        <v>156.44999999999999</v>
      </c>
      <c r="AH3980" s="112">
        <v>158.09</v>
      </c>
      <c r="AI3980" s="112">
        <v>158.76</v>
      </c>
      <c r="AJ3980" s="112">
        <v>158.72999999999999</v>
      </c>
      <c r="AK3980" s="112">
        <v>158.4</v>
      </c>
    </row>
    <row r="3981" spans="1:37" s="13" customFormat="1" x14ac:dyDescent="0.3">
      <c r="A3981" s="13" t="str">
        <f t="shared" si="97"/>
        <v>SDGbaseTRAv2_UrbAS_ERTv3C_InvValcsequ</v>
      </c>
      <c r="B3981" s="62" t="s">
        <v>221</v>
      </c>
      <c r="C3981" s="63" t="s">
        <v>291</v>
      </c>
      <c r="D3981" s="64" t="s">
        <v>186</v>
      </c>
      <c r="E3981" s="13" t="s">
        <v>112</v>
      </c>
      <c r="F3981" s="112">
        <v>34.74</v>
      </c>
      <c r="G3981" s="112">
        <v>32.020000000000003</v>
      </c>
      <c r="H3981" s="112">
        <v>33.340000000000003</v>
      </c>
      <c r="I3981" s="112">
        <v>34.729999999999997</v>
      </c>
      <c r="J3981" s="112">
        <v>35.46</v>
      </c>
      <c r="K3981" s="112">
        <v>36.29</v>
      </c>
      <c r="L3981" s="112">
        <v>37.26</v>
      </c>
      <c r="M3981" s="112">
        <v>38.26</v>
      </c>
      <c r="N3981" s="112">
        <v>39.36</v>
      </c>
      <c r="O3981" s="112">
        <v>41.28</v>
      </c>
      <c r="P3981" s="112">
        <v>42.71</v>
      </c>
      <c r="Q3981" s="112">
        <v>43.95</v>
      </c>
      <c r="R3981" s="112">
        <v>44.54</v>
      </c>
      <c r="S3981" s="112">
        <v>46.01</v>
      </c>
      <c r="T3981" s="112">
        <v>47.57</v>
      </c>
      <c r="U3981" s="112">
        <v>49.35</v>
      </c>
      <c r="V3981" s="112">
        <v>51.17</v>
      </c>
      <c r="W3981" s="112">
        <v>53</v>
      </c>
      <c r="X3981" s="112">
        <v>54.73</v>
      </c>
      <c r="Y3981" s="112">
        <v>56.61</v>
      </c>
      <c r="Z3981" s="112">
        <v>58.65</v>
      </c>
      <c r="AA3981" s="112">
        <v>60.49</v>
      </c>
      <c r="AB3981" s="112">
        <v>62.81</v>
      </c>
      <c r="AC3981" s="112">
        <v>64.78</v>
      </c>
      <c r="AD3981" s="112">
        <v>66.64</v>
      </c>
      <c r="AE3981" s="112">
        <v>68.55</v>
      </c>
      <c r="AF3981" s="112">
        <v>70.53</v>
      </c>
      <c r="AG3981" s="112">
        <v>72.069999999999993</v>
      </c>
      <c r="AH3981" s="112">
        <v>72.58</v>
      </c>
      <c r="AI3981" s="112">
        <v>72.599999999999994</v>
      </c>
      <c r="AJ3981" s="112">
        <v>72.459999999999994</v>
      </c>
      <c r="AK3981" s="112">
        <v>72.12</v>
      </c>
    </row>
    <row r="3982" spans="1:37" s="13" customFormat="1" x14ac:dyDescent="0.3">
      <c r="A3982" s="13" t="str">
        <f t="shared" si="97"/>
        <v>SDGbaseTRAv2_UrbAS_ERTv3C_InvValcvehi</v>
      </c>
      <c r="B3982" s="62" t="s">
        <v>221</v>
      </c>
      <c r="C3982" s="63" t="s">
        <v>291</v>
      </c>
      <c r="D3982" s="64" t="s">
        <v>186</v>
      </c>
      <c r="E3982" s="13" t="s">
        <v>113</v>
      </c>
      <c r="F3982" s="112">
        <v>115.65</v>
      </c>
      <c r="G3982" s="112">
        <v>107.23</v>
      </c>
      <c r="H3982" s="112">
        <v>111.8</v>
      </c>
      <c r="I3982" s="112">
        <v>117.29</v>
      </c>
      <c r="J3982" s="112">
        <v>120.02</v>
      </c>
      <c r="K3982" s="112">
        <v>122.91</v>
      </c>
      <c r="L3982" s="112">
        <v>125.99</v>
      </c>
      <c r="M3982" s="112">
        <v>128.63999999999999</v>
      </c>
      <c r="N3982" s="112">
        <v>131.86000000000001</v>
      </c>
      <c r="O3982" s="112">
        <v>135.94</v>
      </c>
      <c r="P3982" s="112">
        <v>140.25</v>
      </c>
      <c r="Q3982" s="112">
        <v>144.44999999999999</v>
      </c>
      <c r="R3982" s="112">
        <v>146.6</v>
      </c>
      <c r="S3982" s="112">
        <v>151.58000000000001</v>
      </c>
      <c r="T3982" s="112">
        <v>156.79</v>
      </c>
      <c r="U3982" s="112">
        <v>162.69999999999999</v>
      </c>
      <c r="V3982" s="112">
        <v>168.34</v>
      </c>
      <c r="W3982" s="112">
        <v>174.25</v>
      </c>
      <c r="X3982" s="112">
        <v>180.51</v>
      </c>
      <c r="Y3982" s="112">
        <v>193.03</v>
      </c>
      <c r="Z3982" s="112">
        <v>208.92</v>
      </c>
      <c r="AA3982" s="112">
        <v>221.27</v>
      </c>
      <c r="AB3982" s="112">
        <v>230.47</v>
      </c>
      <c r="AC3982" s="112">
        <v>238.32</v>
      </c>
      <c r="AD3982" s="112">
        <v>245.64</v>
      </c>
      <c r="AE3982" s="112">
        <v>252.98</v>
      </c>
      <c r="AF3982" s="112">
        <v>260.68</v>
      </c>
      <c r="AG3982" s="112">
        <v>260.14999999999998</v>
      </c>
      <c r="AH3982" s="112">
        <v>263.58</v>
      </c>
      <c r="AI3982" s="112">
        <v>266.7</v>
      </c>
      <c r="AJ3982" s="112">
        <v>268.2</v>
      </c>
      <c r="AK3982" s="112">
        <v>268.55</v>
      </c>
    </row>
    <row r="3983" spans="1:37" s="13" customFormat="1" x14ac:dyDescent="0.3">
      <c r="A3983" s="13" t="str">
        <f t="shared" ref="A3983:A4046" si="98">_xlfn.CONCAT(C3983,D3983,E3983)</f>
        <v>SDGbaseTRAv2_UrbAS_ERTv3C_InvValctequ</v>
      </c>
      <c r="B3983" s="62" t="s">
        <v>221</v>
      </c>
      <c r="C3983" s="63" t="s">
        <v>291</v>
      </c>
      <c r="D3983" s="64" t="s">
        <v>186</v>
      </c>
      <c r="E3983" s="13" t="s">
        <v>114</v>
      </c>
      <c r="F3983" s="112">
        <v>11.68</v>
      </c>
      <c r="G3983" s="112">
        <v>11.17</v>
      </c>
      <c r="H3983" s="112">
        <v>11.61</v>
      </c>
      <c r="I3983" s="112">
        <v>12.22</v>
      </c>
      <c r="J3983" s="112">
        <v>12.51</v>
      </c>
      <c r="K3983" s="112">
        <v>12.81</v>
      </c>
      <c r="L3983" s="112">
        <v>13.13</v>
      </c>
      <c r="M3983" s="112">
        <v>13.36</v>
      </c>
      <c r="N3983" s="112">
        <v>13.67</v>
      </c>
      <c r="O3983" s="112">
        <v>13.9</v>
      </c>
      <c r="P3983" s="112">
        <v>14.27</v>
      </c>
      <c r="Q3983" s="112">
        <v>14.68</v>
      </c>
      <c r="R3983" s="112">
        <v>14.92</v>
      </c>
      <c r="S3983" s="112">
        <v>15.45</v>
      </c>
      <c r="T3983" s="112">
        <v>15.99</v>
      </c>
      <c r="U3983" s="112">
        <v>16.61</v>
      </c>
      <c r="V3983" s="112">
        <v>17.190000000000001</v>
      </c>
      <c r="W3983" s="112">
        <v>17.809999999999999</v>
      </c>
      <c r="X3983" s="112">
        <v>18.5</v>
      </c>
      <c r="Y3983" s="112">
        <v>19.62</v>
      </c>
      <c r="Z3983" s="112">
        <v>21.08</v>
      </c>
      <c r="AA3983" s="112">
        <v>21.96</v>
      </c>
      <c r="AB3983" s="112">
        <v>22.9</v>
      </c>
      <c r="AC3983" s="112">
        <v>23.67</v>
      </c>
      <c r="AD3983" s="112">
        <v>24.34</v>
      </c>
      <c r="AE3983" s="112">
        <v>25.01</v>
      </c>
      <c r="AF3983" s="112">
        <v>25.71</v>
      </c>
      <c r="AG3983" s="112">
        <v>25.61</v>
      </c>
      <c r="AH3983" s="112">
        <v>26.23</v>
      </c>
      <c r="AI3983" s="112">
        <v>26.75</v>
      </c>
      <c r="AJ3983" s="112">
        <v>27</v>
      </c>
      <c r="AK3983" s="112">
        <v>27.13</v>
      </c>
    </row>
    <row r="3984" spans="1:37" s="13" customFormat="1" x14ac:dyDescent="0.3">
      <c r="A3984" s="13" t="str">
        <f t="shared" si="98"/>
        <v>SDGbaseTRAv2_UrbAS_ERTv3C_InvValcfurn</v>
      </c>
      <c r="B3984" s="62" t="s">
        <v>221</v>
      </c>
      <c r="C3984" s="63" t="s">
        <v>291</v>
      </c>
      <c r="D3984" s="64" t="s">
        <v>186</v>
      </c>
      <c r="E3984" s="13" t="s">
        <v>115</v>
      </c>
      <c r="F3984" s="112">
        <v>28.64</v>
      </c>
      <c r="G3984" s="112">
        <v>27.16</v>
      </c>
      <c r="H3984" s="112">
        <v>27.97</v>
      </c>
      <c r="I3984" s="112">
        <v>29.12</v>
      </c>
      <c r="J3984" s="112">
        <v>29.63</v>
      </c>
      <c r="K3984" s="112">
        <v>30.21</v>
      </c>
      <c r="L3984" s="112">
        <v>30.93</v>
      </c>
      <c r="M3984" s="112">
        <v>31.76</v>
      </c>
      <c r="N3984" s="112">
        <v>32.630000000000003</v>
      </c>
      <c r="O3984" s="112">
        <v>33.53</v>
      </c>
      <c r="P3984" s="112">
        <v>34.56</v>
      </c>
      <c r="Q3984" s="112">
        <v>35.57</v>
      </c>
      <c r="R3984" s="112">
        <v>36.01</v>
      </c>
      <c r="S3984" s="112">
        <v>37.200000000000003</v>
      </c>
      <c r="T3984" s="112">
        <v>38.47</v>
      </c>
      <c r="U3984" s="112">
        <v>39.93</v>
      </c>
      <c r="V3984" s="112">
        <v>41.39</v>
      </c>
      <c r="W3984" s="112">
        <v>42.86</v>
      </c>
      <c r="X3984" s="112">
        <v>44.32</v>
      </c>
      <c r="Y3984" s="112">
        <v>46.06</v>
      </c>
      <c r="Z3984" s="112">
        <v>48.29</v>
      </c>
      <c r="AA3984" s="112">
        <v>50.09</v>
      </c>
      <c r="AB3984" s="112">
        <v>51</v>
      </c>
      <c r="AC3984" s="112">
        <v>52.06</v>
      </c>
      <c r="AD3984" s="112">
        <v>53.54</v>
      </c>
      <c r="AE3984" s="112">
        <v>55.19</v>
      </c>
      <c r="AF3984" s="112">
        <v>56.95</v>
      </c>
      <c r="AG3984" s="112">
        <v>57.56</v>
      </c>
      <c r="AH3984" s="112">
        <v>57.02</v>
      </c>
      <c r="AI3984" s="112">
        <v>56.36</v>
      </c>
      <c r="AJ3984" s="112">
        <v>56.04</v>
      </c>
      <c r="AK3984" s="112">
        <v>55.68</v>
      </c>
    </row>
    <row r="3985" spans="1:37" s="13" customFormat="1" x14ac:dyDescent="0.3">
      <c r="A3985" s="13" t="str">
        <f t="shared" si="98"/>
        <v>SDGbaseTRAv2_UrbAS_ERTv3C_InvValcoman</v>
      </c>
      <c r="B3985" s="62" t="s">
        <v>221</v>
      </c>
      <c r="C3985" s="63" t="s">
        <v>291</v>
      </c>
      <c r="D3985" s="64" t="s">
        <v>186</v>
      </c>
      <c r="E3985" s="13" t="s">
        <v>116</v>
      </c>
      <c r="F3985" s="112">
        <v>1.75</v>
      </c>
      <c r="G3985" s="112">
        <v>1.66</v>
      </c>
      <c r="H3985" s="112">
        <v>1.7</v>
      </c>
      <c r="I3985" s="112">
        <v>1.75</v>
      </c>
      <c r="J3985" s="112">
        <v>1.78</v>
      </c>
      <c r="K3985" s="112">
        <v>1.81</v>
      </c>
      <c r="L3985" s="112">
        <v>1.85</v>
      </c>
      <c r="M3985" s="112">
        <v>1.9</v>
      </c>
      <c r="N3985" s="112">
        <v>1.95</v>
      </c>
      <c r="O3985" s="112">
        <v>2.04</v>
      </c>
      <c r="P3985" s="112">
        <v>2.09</v>
      </c>
      <c r="Q3985" s="112">
        <v>2.13</v>
      </c>
      <c r="R3985" s="112">
        <v>2.15</v>
      </c>
      <c r="S3985" s="112">
        <v>2.2200000000000002</v>
      </c>
      <c r="T3985" s="112">
        <v>2.29</v>
      </c>
      <c r="U3985" s="112">
        <v>2.37</v>
      </c>
      <c r="V3985" s="112">
        <v>2.4500000000000002</v>
      </c>
      <c r="W3985" s="112">
        <v>2.54</v>
      </c>
      <c r="X3985" s="112">
        <v>2.63</v>
      </c>
      <c r="Y3985" s="112">
        <v>2.7</v>
      </c>
      <c r="Z3985" s="112">
        <v>2.78</v>
      </c>
      <c r="AA3985" s="112">
        <v>2.86</v>
      </c>
      <c r="AB3985" s="112">
        <v>2.93</v>
      </c>
      <c r="AC3985" s="112">
        <v>3</v>
      </c>
      <c r="AD3985" s="112">
        <v>3.09</v>
      </c>
      <c r="AE3985" s="112">
        <v>3.19</v>
      </c>
      <c r="AF3985" s="112">
        <v>3.29</v>
      </c>
      <c r="AG3985" s="112">
        <v>3.4</v>
      </c>
      <c r="AH3985" s="112">
        <v>3.41</v>
      </c>
      <c r="AI3985" s="112">
        <v>3.41</v>
      </c>
      <c r="AJ3985" s="112">
        <v>3.42</v>
      </c>
      <c r="AK3985" s="112">
        <v>3.42</v>
      </c>
    </row>
    <row r="3986" spans="1:37" s="13" customFormat="1" x14ac:dyDescent="0.3">
      <c r="A3986" s="13" t="str">
        <f t="shared" si="98"/>
        <v>SDGbaseTRAv2_UrbAS_ERTv3C_InvValccons</v>
      </c>
      <c r="B3986" s="62" t="s">
        <v>221</v>
      </c>
      <c r="C3986" s="63" t="s">
        <v>291</v>
      </c>
      <c r="D3986" s="64" t="s">
        <v>186</v>
      </c>
      <c r="E3986" s="13" t="s">
        <v>117</v>
      </c>
      <c r="F3986" s="112">
        <v>407.96</v>
      </c>
      <c r="G3986" s="112">
        <v>394.25</v>
      </c>
      <c r="H3986" s="112">
        <v>403.31</v>
      </c>
      <c r="I3986" s="112">
        <v>421.85</v>
      </c>
      <c r="J3986" s="112">
        <v>431.58</v>
      </c>
      <c r="K3986" s="112">
        <v>436.51</v>
      </c>
      <c r="L3986" s="112">
        <v>444.66</v>
      </c>
      <c r="M3986" s="112">
        <v>455.31</v>
      </c>
      <c r="N3986" s="112">
        <v>466.77</v>
      </c>
      <c r="O3986" s="112">
        <v>478.7</v>
      </c>
      <c r="P3986" s="112">
        <v>492.68</v>
      </c>
      <c r="Q3986" s="112">
        <v>506.85</v>
      </c>
      <c r="R3986" s="112">
        <v>511.39</v>
      </c>
      <c r="S3986" s="112">
        <v>529.26</v>
      </c>
      <c r="T3986" s="112">
        <v>547.72</v>
      </c>
      <c r="U3986" s="112">
        <v>568.59</v>
      </c>
      <c r="V3986" s="112">
        <v>589.16999999999996</v>
      </c>
      <c r="W3986" s="112">
        <v>610.21</v>
      </c>
      <c r="X3986" s="112">
        <v>631.86</v>
      </c>
      <c r="Y3986" s="112">
        <v>661.89</v>
      </c>
      <c r="Z3986" s="112">
        <v>700.34</v>
      </c>
      <c r="AA3986" s="112">
        <v>724.6</v>
      </c>
      <c r="AB3986" s="112">
        <v>732.04</v>
      </c>
      <c r="AC3986" s="112">
        <v>744.91</v>
      </c>
      <c r="AD3986" s="112">
        <v>765.95</v>
      </c>
      <c r="AE3986" s="112">
        <v>789.55</v>
      </c>
      <c r="AF3986" s="112">
        <v>814.78</v>
      </c>
      <c r="AG3986" s="112">
        <v>817.22</v>
      </c>
      <c r="AH3986" s="112">
        <v>813.2</v>
      </c>
      <c r="AI3986" s="112">
        <v>806.79</v>
      </c>
      <c r="AJ3986" s="112">
        <v>804.35</v>
      </c>
      <c r="AK3986" s="112">
        <v>801.22</v>
      </c>
    </row>
    <row r="3987" spans="1:37" s="13" customFormat="1" x14ac:dyDescent="0.3">
      <c r="A3987" s="13" t="str">
        <f t="shared" si="98"/>
        <v>SDGbaseTRAv2_UrbAS_ERTv3C_InvValcbsrv</v>
      </c>
      <c r="B3987" s="62" t="s">
        <v>221</v>
      </c>
      <c r="C3987" s="63" t="s">
        <v>291</v>
      </c>
      <c r="D3987" s="64" t="s">
        <v>186</v>
      </c>
      <c r="E3987" s="13" t="s">
        <v>118</v>
      </c>
      <c r="F3987" s="112">
        <v>64.14</v>
      </c>
      <c r="G3987" s="112">
        <v>56.74</v>
      </c>
      <c r="H3987" s="112">
        <v>58.82</v>
      </c>
      <c r="I3987" s="112">
        <v>61.31</v>
      </c>
      <c r="J3987" s="112">
        <v>62.47</v>
      </c>
      <c r="K3987" s="112">
        <v>63.82</v>
      </c>
      <c r="L3987" s="112">
        <v>65.45</v>
      </c>
      <c r="M3987" s="112">
        <v>67.27</v>
      </c>
      <c r="N3987" s="112">
        <v>69.13</v>
      </c>
      <c r="O3987" s="112">
        <v>71.22</v>
      </c>
      <c r="P3987" s="112">
        <v>73.430000000000007</v>
      </c>
      <c r="Q3987" s="112">
        <v>75.58</v>
      </c>
      <c r="R3987" s="112">
        <v>76.819999999999993</v>
      </c>
      <c r="S3987" s="112">
        <v>79.48</v>
      </c>
      <c r="T3987" s="112">
        <v>82.23</v>
      </c>
      <c r="U3987" s="112">
        <v>85.34</v>
      </c>
      <c r="V3987" s="112">
        <v>88.64</v>
      </c>
      <c r="W3987" s="112">
        <v>91.86</v>
      </c>
      <c r="X3987" s="112">
        <v>94.81</v>
      </c>
      <c r="Y3987" s="112">
        <v>97.42</v>
      </c>
      <c r="Z3987" s="112">
        <v>99.74</v>
      </c>
      <c r="AA3987" s="112">
        <v>102.08</v>
      </c>
      <c r="AB3987" s="112">
        <v>104.6</v>
      </c>
      <c r="AC3987" s="112">
        <v>107.31</v>
      </c>
      <c r="AD3987" s="112">
        <v>110.45</v>
      </c>
      <c r="AE3987" s="112">
        <v>113.85</v>
      </c>
      <c r="AF3987" s="112">
        <v>117.38</v>
      </c>
      <c r="AG3987" s="112">
        <v>121.94</v>
      </c>
      <c r="AH3987" s="112">
        <v>121.61</v>
      </c>
      <c r="AI3987" s="112">
        <v>120.6</v>
      </c>
      <c r="AJ3987" s="112">
        <v>119.96</v>
      </c>
      <c r="AK3987" s="112">
        <v>119.11</v>
      </c>
    </row>
    <row r="3988" spans="1:37" s="13" customFormat="1" x14ac:dyDescent="0.3">
      <c r="A3988" s="13" t="str">
        <f t="shared" si="98"/>
        <v>SDGbaseTRAv2_UrbAS_ERTv3C_InvValcimpt</v>
      </c>
      <c r="B3988" s="62" t="s">
        <v>221</v>
      </c>
      <c r="C3988" s="63" t="s">
        <v>291</v>
      </c>
      <c r="D3988" s="64" t="s">
        <v>186</v>
      </c>
      <c r="E3988" s="13" t="s">
        <v>119</v>
      </c>
      <c r="F3988" s="112">
        <v>2.86</v>
      </c>
      <c r="G3988" s="112">
        <v>2.92</v>
      </c>
      <c r="H3988" s="112">
        <v>2.95</v>
      </c>
      <c r="I3988" s="112">
        <v>2.95</v>
      </c>
      <c r="J3988" s="112">
        <v>2.95</v>
      </c>
      <c r="K3988" s="112">
        <v>2.96</v>
      </c>
      <c r="L3988" s="112">
        <v>2.97</v>
      </c>
      <c r="M3988" s="112">
        <v>2.98</v>
      </c>
      <c r="N3988" s="112">
        <v>3</v>
      </c>
      <c r="O3988" s="112">
        <v>3.08</v>
      </c>
      <c r="P3988" s="112">
        <v>3.1</v>
      </c>
      <c r="Q3988" s="112">
        <v>3.11</v>
      </c>
      <c r="R3988" s="112">
        <v>3.1</v>
      </c>
      <c r="S3988" s="112">
        <v>3.11</v>
      </c>
      <c r="T3988" s="112">
        <v>3.11</v>
      </c>
      <c r="U3988" s="112">
        <v>3.11</v>
      </c>
      <c r="V3988" s="112">
        <v>3.11</v>
      </c>
      <c r="W3988" s="112">
        <v>3.12</v>
      </c>
      <c r="X3988" s="112">
        <v>3.12</v>
      </c>
      <c r="Y3988" s="112">
        <v>3.14</v>
      </c>
      <c r="Z3988" s="112">
        <v>3.15</v>
      </c>
      <c r="AA3988" s="112">
        <v>3.16</v>
      </c>
      <c r="AB3988" s="112">
        <v>3.16</v>
      </c>
      <c r="AC3988" s="112">
        <v>3.15</v>
      </c>
      <c r="AD3988" s="112">
        <v>3.15</v>
      </c>
      <c r="AE3988" s="112">
        <v>3.15</v>
      </c>
      <c r="AF3988" s="112">
        <v>3.15</v>
      </c>
      <c r="AG3988" s="112">
        <v>3.12</v>
      </c>
      <c r="AH3988" s="112">
        <v>3.1</v>
      </c>
      <c r="AI3988" s="112">
        <v>3.08</v>
      </c>
      <c r="AJ3988" s="112">
        <v>3.05</v>
      </c>
      <c r="AK3988" s="112">
        <v>3.03</v>
      </c>
    </row>
    <row r="3989" spans="1:37" s="13" customFormat="1" x14ac:dyDescent="0.3">
      <c r="A3989" s="13" t="str">
        <f t="shared" si="98"/>
        <v>SDGbaseTRAv2_UrbAS_ERTv3C_InvValtotal</v>
      </c>
      <c r="B3989" s="62" t="s">
        <v>221</v>
      </c>
      <c r="C3989" s="63" t="s">
        <v>291</v>
      </c>
      <c r="D3989" s="64" t="s">
        <v>186</v>
      </c>
      <c r="E3989" s="13" t="s">
        <v>1</v>
      </c>
      <c r="F3989" s="112">
        <v>906.02</v>
      </c>
      <c r="G3989" s="112">
        <v>857.83</v>
      </c>
      <c r="H3989" s="112">
        <v>885.7</v>
      </c>
      <c r="I3989" s="112">
        <v>926.48</v>
      </c>
      <c r="J3989" s="112">
        <v>947.1</v>
      </c>
      <c r="K3989" s="112">
        <v>963.97</v>
      </c>
      <c r="L3989" s="112">
        <v>985.39</v>
      </c>
      <c r="M3989" s="112">
        <v>1008.86</v>
      </c>
      <c r="N3989" s="112">
        <v>1034.8499999999999</v>
      </c>
      <c r="O3989" s="112">
        <v>1066.1099999999999</v>
      </c>
      <c r="P3989" s="112">
        <v>1098.6500000000001</v>
      </c>
      <c r="Q3989" s="112">
        <v>1130.53</v>
      </c>
      <c r="R3989" s="112">
        <v>1143.78</v>
      </c>
      <c r="S3989" s="112">
        <v>1182.8399999999999</v>
      </c>
      <c r="T3989" s="112">
        <v>1223.56</v>
      </c>
      <c r="U3989" s="112">
        <v>1269.83</v>
      </c>
      <c r="V3989" s="112">
        <v>1314.62</v>
      </c>
      <c r="W3989" s="112">
        <v>1361.21</v>
      </c>
      <c r="X3989" s="112">
        <v>1409.99</v>
      </c>
      <c r="Y3989" s="112">
        <v>1482.63</v>
      </c>
      <c r="Z3989" s="112">
        <v>1575.79</v>
      </c>
      <c r="AA3989" s="112">
        <v>1637.33</v>
      </c>
      <c r="AB3989" s="112">
        <v>1671.42</v>
      </c>
      <c r="AC3989" s="112">
        <v>1709.79</v>
      </c>
      <c r="AD3989" s="112">
        <v>1758.38</v>
      </c>
      <c r="AE3989" s="112">
        <v>1810.77</v>
      </c>
      <c r="AF3989" s="112">
        <v>1866.58</v>
      </c>
      <c r="AG3989" s="112">
        <v>1866.36</v>
      </c>
      <c r="AH3989" s="112">
        <v>1871.28</v>
      </c>
      <c r="AI3989" s="112">
        <v>1869.42</v>
      </c>
      <c r="AJ3989" s="112">
        <v>1868.19</v>
      </c>
      <c r="AK3989" s="112">
        <v>1863.21</v>
      </c>
    </row>
    <row r="3990" spans="1:37" s="13" customFormat="1" x14ac:dyDescent="0.3">
      <c r="A3990" s="13" t="str">
        <f t="shared" si="98"/>
        <v>SDGbaseTRAv2_UrbAS_ERTv3IADJXtotal</v>
      </c>
      <c r="B3990" s="62" t="s">
        <v>221</v>
      </c>
      <c r="C3990" s="63" t="s">
        <v>291</v>
      </c>
      <c r="D3990" s="64" t="s">
        <v>187</v>
      </c>
      <c r="E3990" s="13" t="s">
        <v>1</v>
      </c>
      <c r="F3990" s="112">
        <v>1</v>
      </c>
      <c r="G3990" s="112">
        <v>0.91</v>
      </c>
      <c r="H3990" s="112">
        <v>0.94</v>
      </c>
      <c r="I3990" s="112">
        <v>0.97</v>
      </c>
      <c r="J3990" s="112">
        <v>0.99</v>
      </c>
      <c r="K3990" s="112">
        <v>1.01</v>
      </c>
      <c r="L3990" s="112">
        <v>1.04</v>
      </c>
      <c r="M3990" s="112">
        <v>1.07</v>
      </c>
      <c r="N3990" s="112">
        <v>1.1000000000000001</v>
      </c>
      <c r="O3990" s="112">
        <v>1.1299999999999999</v>
      </c>
      <c r="P3990" s="112">
        <v>1.17</v>
      </c>
      <c r="Q3990" s="112">
        <v>1.2</v>
      </c>
      <c r="R3990" s="112">
        <v>1.21</v>
      </c>
      <c r="S3990" s="112">
        <v>1.25</v>
      </c>
      <c r="T3990" s="112">
        <v>1.29</v>
      </c>
      <c r="U3990" s="112">
        <v>1.34</v>
      </c>
      <c r="V3990" s="112">
        <v>1.39</v>
      </c>
      <c r="W3990" s="112">
        <v>1.44</v>
      </c>
      <c r="X3990" s="112">
        <v>1.48</v>
      </c>
      <c r="Y3990" s="112">
        <v>1.53</v>
      </c>
      <c r="Z3990" s="112">
        <v>1.58</v>
      </c>
      <c r="AA3990" s="112">
        <v>1.62</v>
      </c>
      <c r="AB3990" s="112">
        <v>1.67</v>
      </c>
      <c r="AC3990" s="112">
        <v>1.71</v>
      </c>
      <c r="AD3990" s="112">
        <v>1.76</v>
      </c>
      <c r="AE3990" s="112">
        <v>1.81</v>
      </c>
      <c r="AF3990" s="112">
        <v>1.87</v>
      </c>
      <c r="AG3990" s="112">
        <v>1.92</v>
      </c>
      <c r="AH3990" s="112">
        <v>1.91</v>
      </c>
      <c r="AI3990" s="112">
        <v>1.9</v>
      </c>
      <c r="AJ3990" s="112">
        <v>1.89</v>
      </c>
      <c r="AK3990" s="112">
        <v>1.88</v>
      </c>
    </row>
    <row r="3991" spans="1:37" s="13" customFormat="1" x14ac:dyDescent="0.3">
      <c r="A3991" s="13" t="str">
        <f t="shared" si="98"/>
        <v>SDGbaseTRAv2_UrbAS_ERTv3C_QINV_IADJtotal</v>
      </c>
      <c r="B3991" s="62" t="s">
        <v>221</v>
      </c>
      <c r="C3991" s="63" t="s">
        <v>291</v>
      </c>
      <c r="D3991" s="64" t="s">
        <v>188</v>
      </c>
      <c r="E3991" s="13" t="s">
        <v>1</v>
      </c>
      <c r="F3991" s="112">
        <v>906.02</v>
      </c>
      <c r="G3991" s="112">
        <v>944.54</v>
      </c>
      <c r="H3991" s="112">
        <v>946.37</v>
      </c>
      <c r="I3991" s="112">
        <v>951.71</v>
      </c>
      <c r="J3991" s="112">
        <v>955.11</v>
      </c>
      <c r="K3991" s="112">
        <v>952.26</v>
      </c>
      <c r="L3991" s="112">
        <v>950</v>
      </c>
      <c r="M3991" s="112">
        <v>946.8</v>
      </c>
      <c r="N3991" s="112">
        <v>944.8</v>
      </c>
      <c r="O3991" s="112">
        <v>941.27</v>
      </c>
      <c r="P3991" s="112">
        <v>941.45</v>
      </c>
      <c r="Q3991" s="112">
        <v>942.41</v>
      </c>
      <c r="R3991" s="112">
        <v>941.74</v>
      </c>
      <c r="S3991" s="112">
        <v>943.79</v>
      </c>
      <c r="T3991" s="112">
        <v>945.31</v>
      </c>
      <c r="U3991" s="112">
        <v>946.32</v>
      </c>
      <c r="V3991" s="112">
        <v>945</v>
      </c>
      <c r="W3991" s="112">
        <v>945.47</v>
      </c>
      <c r="X3991" s="112">
        <v>949.89</v>
      </c>
      <c r="Y3991" s="112">
        <v>969.11</v>
      </c>
      <c r="Z3991" s="112">
        <v>998.54</v>
      </c>
      <c r="AA3991" s="112">
        <v>1007.66</v>
      </c>
      <c r="AB3991" s="112">
        <v>1003.38</v>
      </c>
      <c r="AC3991" s="112">
        <v>1001.43</v>
      </c>
      <c r="AD3991" s="112">
        <v>1001.2</v>
      </c>
      <c r="AE3991" s="112">
        <v>1000.78</v>
      </c>
      <c r="AF3991" s="112">
        <v>1000.72</v>
      </c>
      <c r="AG3991" s="112">
        <v>972</v>
      </c>
      <c r="AH3991" s="112">
        <v>978.12</v>
      </c>
      <c r="AI3991" s="112">
        <v>984.42</v>
      </c>
      <c r="AJ3991" s="112">
        <v>987.76</v>
      </c>
      <c r="AK3991" s="112">
        <v>990.95</v>
      </c>
    </row>
    <row r="3992" spans="1:37" s="13" customFormat="1" x14ac:dyDescent="0.3">
      <c r="A3992" s="13" t="str">
        <f t="shared" si="98"/>
        <v>SDGbaseTRAv2_UrbAS_ERTv3trnsfrx_govent-n</v>
      </c>
      <c r="B3992" s="62" t="s">
        <v>221</v>
      </c>
      <c r="C3992" s="63" t="s">
        <v>291</v>
      </c>
      <c r="D3992" s="64" t="s">
        <v>193</v>
      </c>
      <c r="E3992" s="13" t="s">
        <v>82</v>
      </c>
      <c r="F3992" s="112">
        <v>182.31</v>
      </c>
      <c r="G3992" s="112">
        <v>182.31</v>
      </c>
      <c r="H3992" s="112">
        <v>182.31</v>
      </c>
      <c r="I3992" s="112">
        <v>182.31</v>
      </c>
      <c r="J3992" s="112">
        <v>182.31</v>
      </c>
      <c r="K3992" s="112">
        <v>182.31</v>
      </c>
      <c r="L3992" s="112">
        <v>182.31</v>
      </c>
      <c r="M3992" s="112">
        <v>182.31</v>
      </c>
      <c r="N3992" s="112">
        <v>182.31</v>
      </c>
      <c r="O3992" s="112">
        <v>182.31</v>
      </c>
      <c r="P3992" s="112">
        <v>182.31</v>
      </c>
      <c r="Q3992" s="112">
        <v>182.31</v>
      </c>
      <c r="R3992" s="112">
        <v>182.31</v>
      </c>
      <c r="S3992" s="112">
        <v>182.31</v>
      </c>
      <c r="T3992" s="112">
        <v>182.31</v>
      </c>
      <c r="U3992" s="112">
        <v>182.31</v>
      </c>
      <c r="V3992" s="112">
        <v>182.31</v>
      </c>
      <c r="W3992" s="112">
        <v>182.31</v>
      </c>
      <c r="X3992" s="112">
        <v>182.31</v>
      </c>
      <c r="Y3992" s="112">
        <v>182.31</v>
      </c>
      <c r="Z3992" s="112">
        <v>182.31</v>
      </c>
      <c r="AA3992" s="112">
        <v>182.31</v>
      </c>
      <c r="AB3992" s="112">
        <v>182.31</v>
      </c>
      <c r="AC3992" s="112">
        <v>182.31</v>
      </c>
      <c r="AD3992" s="112">
        <v>182.31</v>
      </c>
      <c r="AE3992" s="112">
        <v>182.31</v>
      </c>
      <c r="AF3992" s="112">
        <v>182.31</v>
      </c>
      <c r="AG3992" s="112">
        <v>182.31</v>
      </c>
      <c r="AH3992" s="112">
        <v>182.31</v>
      </c>
      <c r="AI3992" s="112">
        <v>182.31</v>
      </c>
      <c r="AJ3992" s="112">
        <v>182.31</v>
      </c>
      <c r="AK3992" s="112">
        <v>182.31</v>
      </c>
    </row>
    <row r="3993" spans="1:37" s="13" customFormat="1" x14ac:dyDescent="0.3">
      <c r="A3993" s="13" t="str">
        <f t="shared" si="98"/>
        <v>SDGbaseTRAv2_UrbAS_ERTv3trnsfrx_govhhd-0</v>
      </c>
      <c r="B3993" s="62" t="s">
        <v>221</v>
      </c>
      <c r="C3993" s="63" t="s">
        <v>291</v>
      </c>
      <c r="D3993" s="64" t="s">
        <v>193</v>
      </c>
      <c r="E3993" s="13" t="s">
        <v>84</v>
      </c>
      <c r="F3993" s="112">
        <v>42.27</v>
      </c>
      <c r="G3993" s="112">
        <v>42.27</v>
      </c>
      <c r="H3993" s="112">
        <v>40.130000000000003</v>
      </c>
      <c r="I3993" s="112">
        <v>41.62</v>
      </c>
      <c r="J3993" s="112">
        <v>42.78</v>
      </c>
      <c r="K3993" s="112">
        <v>43.8</v>
      </c>
      <c r="L3993" s="112">
        <v>44.98</v>
      </c>
      <c r="M3993" s="112">
        <v>46.31</v>
      </c>
      <c r="N3993" s="112">
        <v>47.67</v>
      </c>
      <c r="O3993" s="112">
        <v>49.16</v>
      </c>
      <c r="P3993" s="112">
        <v>50.86</v>
      </c>
      <c r="Q3993" s="112">
        <v>52.67</v>
      </c>
      <c r="R3993" s="112">
        <v>54.47</v>
      </c>
      <c r="S3993" s="112">
        <v>56.58</v>
      </c>
      <c r="T3993" s="112">
        <v>58.75</v>
      </c>
      <c r="U3993" s="112">
        <v>61.03</v>
      </c>
      <c r="V3993" s="112">
        <v>63.62</v>
      </c>
      <c r="W3993" s="112">
        <v>66.16</v>
      </c>
      <c r="X3993" s="112">
        <v>68.819999999999993</v>
      </c>
      <c r="Y3993" s="112">
        <v>71.61</v>
      </c>
      <c r="Z3993" s="112">
        <v>74.28</v>
      </c>
      <c r="AA3993" s="112">
        <v>77.11</v>
      </c>
      <c r="AB3993" s="112">
        <v>79.900000000000006</v>
      </c>
      <c r="AC3993" s="112">
        <v>83</v>
      </c>
      <c r="AD3993" s="112">
        <v>85.95</v>
      </c>
      <c r="AE3993" s="112">
        <v>88.95</v>
      </c>
      <c r="AF3993" s="112">
        <v>92.08</v>
      </c>
      <c r="AG3993" s="112">
        <v>95.33</v>
      </c>
      <c r="AH3993" s="112">
        <v>98.59</v>
      </c>
      <c r="AI3993" s="112">
        <v>99.57</v>
      </c>
      <c r="AJ3993" s="112">
        <v>100.16</v>
      </c>
      <c r="AK3993" s="112">
        <v>100.69</v>
      </c>
    </row>
    <row r="3994" spans="1:37" s="13" customFormat="1" x14ac:dyDescent="0.3">
      <c r="A3994" s="13" t="str">
        <f t="shared" si="98"/>
        <v>SDGbaseTRAv2_UrbAS_ERTv3trnsfrx_govhhd-1</v>
      </c>
      <c r="B3994" s="62" t="s">
        <v>221</v>
      </c>
      <c r="C3994" s="63" t="s">
        <v>291</v>
      </c>
      <c r="D3994" s="64" t="s">
        <v>193</v>
      </c>
      <c r="E3994" s="13" t="s">
        <v>85</v>
      </c>
      <c r="F3994" s="112">
        <v>53.47</v>
      </c>
      <c r="G3994" s="112">
        <v>53.47</v>
      </c>
      <c r="H3994" s="112">
        <v>50.76</v>
      </c>
      <c r="I3994" s="112">
        <v>52.65</v>
      </c>
      <c r="J3994" s="112">
        <v>54.12</v>
      </c>
      <c r="K3994" s="112">
        <v>55.41</v>
      </c>
      <c r="L3994" s="112">
        <v>56.9</v>
      </c>
      <c r="M3994" s="112">
        <v>58.58</v>
      </c>
      <c r="N3994" s="112">
        <v>60.3</v>
      </c>
      <c r="O3994" s="112">
        <v>62.18</v>
      </c>
      <c r="P3994" s="112">
        <v>64.34</v>
      </c>
      <c r="Q3994" s="112">
        <v>66.63</v>
      </c>
      <c r="R3994" s="112">
        <v>68.91</v>
      </c>
      <c r="S3994" s="112">
        <v>71.58</v>
      </c>
      <c r="T3994" s="112">
        <v>74.31</v>
      </c>
      <c r="U3994" s="112">
        <v>77.2</v>
      </c>
      <c r="V3994" s="112">
        <v>80.47</v>
      </c>
      <c r="W3994" s="112">
        <v>83.69</v>
      </c>
      <c r="X3994" s="112">
        <v>87.05</v>
      </c>
      <c r="Y3994" s="112">
        <v>90.58</v>
      </c>
      <c r="Z3994" s="112">
        <v>93.96</v>
      </c>
      <c r="AA3994" s="112">
        <v>97.54</v>
      </c>
      <c r="AB3994" s="112">
        <v>101.07</v>
      </c>
      <c r="AC3994" s="112">
        <v>104.99</v>
      </c>
      <c r="AD3994" s="112">
        <v>108.72</v>
      </c>
      <c r="AE3994" s="112">
        <v>112.52</v>
      </c>
      <c r="AF3994" s="112">
        <v>116.47</v>
      </c>
      <c r="AG3994" s="112">
        <v>120.59</v>
      </c>
      <c r="AH3994" s="112">
        <v>124.71</v>
      </c>
      <c r="AI3994" s="112">
        <v>125.95</v>
      </c>
      <c r="AJ3994" s="112">
        <v>126.7</v>
      </c>
      <c r="AK3994" s="112">
        <v>127.37</v>
      </c>
    </row>
    <row r="3995" spans="1:37" s="13" customFormat="1" x14ac:dyDescent="0.3">
      <c r="A3995" s="13" t="str">
        <f t="shared" si="98"/>
        <v>SDGbaseTRAv2_UrbAS_ERTv3trnsfrx_govhhd-2</v>
      </c>
      <c r="B3995" s="62" t="s">
        <v>221</v>
      </c>
      <c r="C3995" s="63" t="s">
        <v>291</v>
      </c>
      <c r="D3995" s="64" t="s">
        <v>193</v>
      </c>
      <c r="E3995" s="13" t="s">
        <v>86</v>
      </c>
      <c r="F3995" s="112">
        <v>58.1</v>
      </c>
      <c r="G3995" s="112">
        <v>58.1</v>
      </c>
      <c r="H3995" s="112">
        <v>55.15</v>
      </c>
      <c r="I3995" s="112">
        <v>57.2</v>
      </c>
      <c r="J3995" s="112">
        <v>58.8</v>
      </c>
      <c r="K3995" s="112">
        <v>60.2</v>
      </c>
      <c r="L3995" s="112">
        <v>61.82</v>
      </c>
      <c r="M3995" s="112">
        <v>63.64</v>
      </c>
      <c r="N3995" s="112">
        <v>65.52</v>
      </c>
      <c r="O3995" s="112">
        <v>67.56</v>
      </c>
      <c r="P3995" s="112">
        <v>69.900000000000006</v>
      </c>
      <c r="Q3995" s="112">
        <v>72.39</v>
      </c>
      <c r="R3995" s="112">
        <v>74.86</v>
      </c>
      <c r="S3995" s="112">
        <v>77.77</v>
      </c>
      <c r="T3995" s="112">
        <v>80.739999999999995</v>
      </c>
      <c r="U3995" s="112">
        <v>83.88</v>
      </c>
      <c r="V3995" s="112">
        <v>87.43</v>
      </c>
      <c r="W3995" s="112">
        <v>90.93</v>
      </c>
      <c r="X3995" s="112">
        <v>94.58</v>
      </c>
      <c r="Y3995" s="112">
        <v>98.41</v>
      </c>
      <c r="Z3995" s="112">
        <v>102.08</v>
      </c>
      <c r="AA3995" s="112">
        <v>105.97</v>
      </c>
      <c r="AB3995" s="112">
        <v>109.81</v>
      </c>
      <c r="AC3995" s="112">
        <v>114.07</v>
      </c>
      <c r="AD3995" s="112">
        <v>118.12</v>
      </c>
      <c r="AE3995" s="112">
        <v>122.25</v>
      </c>
      <c r="AF3995" s="112">
        <v>126.55</v>
      </c>
      <c r="AG3995" s="112">
        <v>131.01</v>
      </c>
      <c r="AH3995" s="112">
        <v>135.49</v>
      </c>
      <c r="AI3995" s="112">
        <v>136.85</v>
      </c>
      <c r="AJ3995" s="112">
        <v>137.66</v>
      </c>
      <c r="AK3995" s="112">
        <v>138.38999999999999</v>
      </c>
    </row>
    <row r="3996" spans="1:37" s="13" customFormat="1" x14ac:dyDescent="0.3">
      <c r="A3996" s="13" t="str">
        <f t="shared" si="98"/>
        <v>SDGbaseTRAv2_UrbAS_ERTv3trnsfrx_govhhd-3</v>
      </c>
      <c r="B3996" s="62" t="s">
        <v>221</v>
      </c>
      <c r="C3996" s="63" t="s">
        <v>291</v>
      </c>
      <c r="D3996" s="64" t="s">
        <v>193</v>
      </c>
      <c r="E3996" s="13" t="s">
        <v>87</v>
      </c>
      <c r="F3996" s="112">
        <v>61.81</v>
      </c>
      <c r="G3996" s="112">
        <v>61.81</v>
      </c>
      <c r="H3996" s="112">
        <v>58.67</v>
      </c>
      <c r="I3996" s="112">
        <v>60.85</v>
      </c>
      <c r="J3996" s="112">
        <v>62.55</v>
      </c>
      <c r="K3996" s="112">
        <v>64.040000000000006</v>
      </c>
      <c r="L3996" s="112">
        <v>65.77</v>
      </c>
      <c r="M3996" s="112">
        <v>67.709999999999994</v>
      </c>
      <c r="N3996" s="112">
        <v>69.7</v>
      </c>
      <c r="O3996" s="112">
        <v>71.87</v>
      </c>
      <c r="P3996" s="112">
        <v>74.37</v>
      </c>
      <c r="Q3996" s="112">
        <v>77.010000000000005</v>
      </c>
      <c r="R3996" s="112">
        <v>79.650000000000006</v>
      </c>
      <c r="S3996" s="112">
        <v>82.73</v>
      </c>
      <c r="T3996" s="112">
        <v>85.9</v>
      </c>
      <c r="U3996" s="112">
        <v>89.23</v>
      </c>
      <c r="V3996" s="112">
        <v>93.01</v>
      </c>
      <c r="W3996" s="112">
        <v>96.74</v>
      </c>
      <c r="X3996" s="112">
        <v>100.62</v>
      </c>
      <c r="Y3996" s="112">
        <v>104.7</v>
      </c>
      <c r="Z3996" s="112">
        <v>108.6</v>
      </c>
      <c r="AA3996" s="112">
        <v>112.74</v>
      </c>
      <c r="AB3996" s="112">
        <v>116.82</v>
      </c>
      <c r="AC3996" s="112">
        <v>121.36</v>
      </c>
      <c r="AD3996" s="112">
        <v>125.67</v>
      </c>
      <c r="AE3996" s="112">
        <v>130.06</v>
      </c>
      <c r="AF3996" s="112">
        <v>134.63</v>
      </c>
      <c r="AG3996" s="112">
        <v>139.38</v>
      </c>
      <c r="AH3996" s="112">
        <v>144.13999999999999</v>
      </c>
      <c r="AI3996" s="112">
        <v>145.59</v>
      </c>
      <c r="AJ3996" s="112">
        <v>146.44999999999999</v>
      </c>
      <c r="AK3996" s="112">
        <v>147.22999999999999</v>
      </c>
    </row>
    <row r="3997" spans="1:37" s="13" customFormat="1" x14ac:dyDescent="0.3">
      <c r="A3997" s="13" t="str">
        <f t="shared" si="98"/>
        <v>SDGbaseTRAv2_UrbAS_ERTv3trnsfrx_govhhd-4</v>
      </c>
      <c r="B3997" s="62" t="s">
        <v>221</v>
      </c>
      <c r="C3997" s="63" t="s">
        <v>291</v>
      </c>
      <c r="D3997" s="64" t="s">
        <v>193</v>
      </c>
      <c r="E3997" s="13" t="s">
        <v>88</v>
      </c>
      <c r="F3997" s="112">
        <v>54.28</v>
      </c>
      <c r="G3997" s="112">
        <v>54.28</v>
      </c>
      <c r="H3997" s="112">
        <v>51.52</v>
      </c>
      <c r="I3997" s="112">
        <v>53.44</v>
      </c>
      <c r="J3997" s="112">
        <v>54.93</v>
      </c>
      <c r="K3997" s="112">
        <v>56.24</v>
      </c>
      <c r="L3997" s="112">
        <v>57.76</v>
      </c>
      <c r="M3997" s="112">
        <v>59.46</v>
      </c>
      <c r="N3997" s="112">
        <v>61.21</v>
      </c>
      <c r="O3997" s="112">
        <v>63.11</v>
      </c>
      <c r="P3997" s="112">
        <v>65.3</v>
      </c>
      <c r="Q3997" s="112">
        <v>67.63</v>
      </c>
      <c r="R3997" s="112">
        <v>69.94</v>
      </c>
      <c r="S3997" s="112">
        <v>72.650000000000006</v>
      </c>
      <c r="T3997" s="112">
        <v>75.430000000000007</v>
      </c>
      <c r="U3997" s="112">
        <v>78.36</v>
      </c>
      <c r="V3997" s="112">
        <v>81.680000000000007</v>
      </c>
      <c r="W3997" s="112">
        <v>84.95</v>
      </c>
      <c r="X3997" s="112">
        <v>88.36</v>
      </c>
      <c r="Y3997" s="112">
        <v>91.94</v>
      </c>
      <c r="Z3997" s="112">
        <v>95.37</v>
      </c>
      <c r="AA3997" s="112">
        <v>99</v>
      </c>
      <c r="AB3997" s="112">
        <v>102.59</v>
      </c>
      <c r="AC3997" s="112">
        <v>106.57</v>
      </c>
      <c r="AD3997" s="112">
        <v>110.36</v>
      </c>
      <c r="AE3997" s="112">
        <v>114.21</v>
      </c>
      <c r="AF3997" s="112">
        <v>118.22</v>
      </c>
      <c r="AG3997" s="112">
        <v>122.4</v>
      </c>
      <c r="AH3997" s="112">
        <v>126.58</v>
      </c>
      <c r="AI3997" s="112">
        <v>127.85</v>
      </c>
      <c r="AJ3997" s="112">
        <v>128.61000000000001</v>
      </c>
      <c r="AK3997" s="112">
        <v>129.29</v>
      </c>
    </row>
    <row r="3998" spans="1:37" s="13" customFormat="1" x14ac:dyDescent="0.3">
      <c r="A3998" s="13" t="str">
        <f t="shared" si="98"/>
        <v>SDGbaseTRAv2_UrbAS_ERTv3trnsfrx_govhhd-5</v>
      </c>
      <c r="B3998" s="62" t="s">
        <v>221</v>
      </c>
      <c r="C3998" s="63" t="s">
        <v>291</v>
      </c>
      <c r="D3998" s="64" t="s">
        <v>193</v>
      </c>
      <c r="E3998" s="13" t="s">
        <v>89</v>
      </c>
      <c r="F3998" s="112">
        <v>51.45</v>
      </c>
      <c r="G3998" s="112">
        <v>51.45</v>
      </c>
      <c r="H3998" s="112">
        <v>48.84</v>
      </c>
      <c r="I3998" s="112">
        <v>50.65</v>
      </c>
      <c r="J3998" s="112">
        <v>52.07</v>
      </c>
      <c r="K3998" s="112">
        <v>53.31</v>
      </c>
      <c r="L3998" s="112">
        <v>54.75</v>
      </c>
      <c r="M3998" s="112">
        <v>56.36</v>
      </c>
      <c r="N3998" s="112">
        <v>58.02</v>
      </c>
      <c r="O3998" s="112">
        <v>59.82</v>
      </c>
      <c r="P3998" s="112">
        <v>61.9</v>
      </c>
      <c r="Q3998" s="112">
        <v>64.099999999999994</v>
      </c>
      <c r="R3998" s="112">
        <v>66.3</v>
      </c>
      <c r="S3998" s="112">
        <v>68.87</v>
      </c>
      <c r="T3998" s="112">
        <v>71.5</v>
      </c>
      <c r="U3998" s="112">
        <v>74.28</v>
      </c>
      <c r="V3998" s="112">
        <v>77.42</v>
      </c>
      <c r="W3998" s="112">
        <v>80.52</v>
      </c>
      <c r="X3998" s="112">
        <v>83.76</v>
      </c>
      <c r="Y3998" s="112">
        <v>87.15</v>
      </c>
      <c r="Z3998" s="112">
        <v>90.4</v>
      </c>
      <c r="AA3998" s="112">
        <v>93.84</v>
      </c>
      <c r="AB3998" s="112">
        <v>97.24</v>
      </c>
      <c r="AC3998" s="112">
        <v>101.02</v>
      </c>
      <c r="AD3998" s="112">
        <v>104.6</v>
      </c>
      <c r="AE3998" s="112">
        <v>108.26</v>
      </c>
      <c r="AF3998" s="112">
        <v>112.06</v>
      </c>
      <c r="AG3998" s="112">
        <v>116.02</v>
      </c>
      <c r="AH3998" s="112">
        <v>119.98</v>
      </c>
      <c r="AI3998" s="112">
        <v>121.18</v>
      </c>
      <c r="AJ3998" s="112">
        <v>121.9</v>
      </c>
      <c r="AK3998" s="112">
        <v>122.55</v>
      </c>
    </row>
    <row r="3999" spans="1:37" s="13" customFormat="1" x14ac:dyDescent="0.3">
      <c r="A3999" s="13" t="str">
        <f t="shared" si="98"/>
        <v>SDGbaseTRAv2_UrbAS_ERTv3trnsfrx_govhhd-6</v>
      </c>
      <c r="B3999" s="62" t="s">
        <v>221</v>
      </c>
      <c r="C3999" s="63" t="s">
        <v>291</v>
      </c>
      <c r="D3999" s="64" t="s">
        <v>193</v>
      </c>
      <c r="E3999" s="13" t="s">
        <v>90</v>
      </c>
      <c r="F3999" s="112">
        <v>33.299999999999997</v>
      </c>
      <c r="G3999" s="112">
        <v>33.299999999999997</v>
      </c>
      <c r="H3999" s="112">
        <v>31.61</v>
      </c>
      <c r="I3999" s="112">
        <v>32.79</v>
      </c>
      <c r="J3999" s="112">
        <v>33.71</v>
      </c>
      <c r="K3999" s="112">
        <v>34.51</v>
      </c>
      <c r="L3999" s="112">
        <v>35.44</v>
      </c>
      <c r="M3999" s="112">
        <v>36.479999999999997</v>
      </c>
      <c r="N3999" s="112">
        <v>37.56</v>
      </c>
      <c r="O3999" s="112">
        <v>38.729999999999997</v>
      </c>
      <c r="P3999" s="112">
        <v>40.07</v>
      </c>
      <c r="Q3999" s="112">
        <v>41.5</v>
      </c>
      <c r="R3999" s="112">
        <v>42.92</v>
      </c>
      <c r="S3999" s="112">
        <v>44.58</v>
      </c>
      <c r="T3999" s="112">
        <v>46.28</v>
      </c>
      <c r="U3999" s="112">
        <v>48.08</v>
      </c>
      <c r="V3999" s="112">
        <v>50.12</v>
      </c>
      <c r="W3999" s="112">
        <v>52.13</v>
      </c>
      <c r="X3999" s="112">
        <v>54.22</v>
      </c>
      <c r="Y3999" s="112">
        <v>56.41</v>
      </c>
      <c r="Z3999" s="112">
        <v>58.52</v>
      </c>
      <c r="AA3999" s="112">
        <v>60.75</v>
      </c>
      <c r="AB3999" s="112">
        <v>62.95</v>
      </c>
      <c r="AC3999" s="112">
        <v>65.39</v>
      </c>
      <c r="AD3999" s="112">
        <v>67.709999999999994</v>
      </c>
      <c r="AE3999" s="112">
        <v>70.08</v>
      </c>
      <c r="AF3999" s="112">
        <v>72.540000000000006</v>
      </c>
      <c r="AG3999" s="112">
        <v>75.099999999999994</v>
      </c>
      <c r="AH3999" s="112">
        <v>77.67</v>
      </c>
      <c r="AI3999" s="112">
        <v>78.45</v>
      </c>
      <c r="AJ3999" s="112">
        <v>78.91</v>
      </c>
      <c r="AK3999" s="112">
        <v>79.33</v>
      </c>
    </row>
    <row r="4000" spans="1:37" s="13" customFormat="1" x14ac:dyDescent="0.3">
      <c r="A4000" s="13" t="str">
        <f t="shared" si="98"/>
        <v>SDGbaseTRAv2_UrbAS_ERTv3trnsfrx_govhhd-7</v>
      </c>
      <c r="B4000" s="62" t="s">
        <v>221</v>
      </c>
      <c r="C4000" s="63" t="s">
        <v>291</v>
      </c>
      <c r="D4000" s="64" t="s">
        <v>193</v>
      </c>
      <c r="E4000" s="13" t="s">
        <v>91</v>
      </c>
      <c r="F4000" s="112">
        <v>17.170000000000002</v>
      </c>
      <c r="G4000" s="112">
        <v>17.170000000000002</v>
      </c>
      <c r="H4000" s="112">
        <v>16.29</v>
      </c>
      <c r="I4000" s="112">
        <v>16.899999999999999</v>
      </c>
      <c r="J4000" s="112">
        <v>17.37</v>
      </c>
      <c r="K4000" s="112">
        <v>17.79</v>
      </c>
      <c r="L4000" s="112">
        <v>18.27</v>
      </c>
      <c r="M4000" s="112">
        <v>18.8</v>
      </c>
      <c r="N4000" s="112">
        <v>19.36</v>
      </c>
      <c r="O4000" s="112">
        <v>19.96</v>
      </c>
      <c r="P4000" s="112">
        <v>20.65</v>
      </c>
      <c r="Q4000" s="112">
        <v>21.39</v>
      </c>
      <c r="R4000" s="112">
        <v>22.12</v>
      </c>
      <c r="S4000" s="112">
        <v>22.98</v>
      </c>
      <c r="T4000" s="112">
        <v>23.86</v>
      </c>
      <c r="U4000" s="112">
        <v>24.78</v>
      </c>
      <c r="V4000" s="112">
        <v>25.83</v>
      </c>
      <c r="W4000" s="112">
        <v>26.87</v>
      </c>
      <c r="X4000" s="112">
        <v>27.95</v>
      </c>
      <c r="Y4000" s="112">
        <v>29.08</v>
      </c>
      <c r="Z4000" s="112">
        <v>30.16</v>
      </c>
      <c r="AA4000" s="112">
        <v>31.31</v>
      </c>
      <c r="AB4000" s="112">
        <v>32.450000000000003</v>
      </c>
      <c r="AC4000" s="112">
        <v>33.700000000000003</v>
      </c>
      <c r="AD4000" s="112">
        <v>34.9</v>
      </c>
      <c r="AE4000" s="112">
        <v>36.119999999999997</v>
      </c>
      <c r="AF4000" s="112">
        <v>37.39</v>
      </c>
      <c r="AG4000" s="112">
        <v>38.71</v>
      </c>
      <c r="AH4000" s="112">
        <v>40.03</v>
      </c>
      <c r="AI4000" s="112">
        <v>40.43</v>
      </c>
      <c r="AJ4000" s="112">
        <v>40.67</v>
      </c>
      <c r="AK4000" s="112">
        <v>40.89</v>
      </c>
    </row>
    <row r="4001" spans="1:37" s="13" customFormat="1" x14ac:dyDescent="0.3">
      <c r="A4001" s="13" t="str">
        <f t="shared" si="98"/>
        <v>SDGbaseTRAv2_UrbAS_ERTv3trnsfrx_govhhd-8</v>
      </c>
      <c r="B4001" s="62" t="s">
        <v>221</v>
      </c>
      <c r="C4001" s="63" t="s">
        <v>291</v>
      </c>
      <c r="D4001" s="64" t="s">
        <v>193</v>
      </c>
      <c r="E4001" s="13" t="s">
        <v>92</v>
      </c>
      <c r="F4001" s="112">
        <v>-31.54</v>
      </c>
      <c r="G4001" s="112">
        <v>-31.54</v>
      </c>
      <c r="H4001" s="112">
        <v>-29.94</v>
      </c>
      <c r="I4001" s="112">
        <v>-31.05</v>
      </c>
      <c r="J4001" s="112">
        <v>-31.92</v>
      </c>
      <c r="K4001" s="112">
        <v>-32.68</v>
      </c>
      <c r="L4001" s="112">
        <v>-33.56</v>
      </c>
      <c r="M4001" s="112">
        <v>-34.549999999999997</v>
      </c>
      <c r="N4001" s="112">
        <v>-35.57</v>
      </c>
      <c r="O4001" s="112">
        <v>-36.67</v>
      </c>
      <c r="P4001" s="112">
        <v>-37.950000000000003</v>
      </c>
      <c r="Q4001" s="112">
        <v>-39.299999999999997</v>
      </c>
      <c r="R4001" s="112">
        <v>-40.64</v>
      </c>
      <c r="S4001" s="112">
        <v>-42.22</v>
      </c>
      <c r="T4001" s="112">
        <v>-43.83</v>
      </c>
      <c r="U4001" s="112">
        <v>-45.53</v>
      </c>
      <c r="V4001" s="112">
        <v>-47.46</v>
      </c>
      <c r="W4001" s="112">
        <v>-49.36</v>
      </c>
      <c r="X4001" s="112">
        <v>-51.35</v>
      </c>
      <c r="Y4001" s="112">
        <v>-53.42</v>
      </c>
      <c r="Z4001" s="112">
        <v>-55.42</v>
      </c>
      <c r="AA4001" s="112">
        <v>-57.53</v>
      </c>
      <c r="AB4001" s="112">
        <v>-59.61</v>
      </c>
      <c r="AC4001" s="112">
        <v>-61.93</v>
      </c>
      <c r="AD4001" s="112">
        <v>-64.13</v>
      </c>
      <c r="AE4001" s="112">
        <v>-66.37</v>
      </c>
      <c r="AF4001" s="112">
        <v>-68.7</v>
      </c>
      <c r="AG4001" s="112">
        <v>-71.12</v>
      </c>
      <c r="AH4001" s="112">
        <v>-73.55</v>
      </c>
      <c r="AI4001" s="112">
        <v>-74.290000000000006</v>
      </c>
      <c r="AJ4001" s="112">
        <v>-74.73</v>
      </c>
      <c r="AK4001" s="112">
        <v>-75.13</v>
      </c>
    </row>
    <row r="4002" spans="1:37" s="13" customFormat="1" x14ac:dyDescent="0.3">
      <c r="A4002" s="13" t="str">
        <f t="shared" si="98"/>
        <v>SDGbaseTRAv2_UrbAS_ERTv3trnsfrx_govhhd-9</v>
      </c>
      <c r="B4002" s="62" t="s">
        <v>221</v>
      </c>
      <c r="C4002" s="63" t="s">
        <v>291</v>
      </c>
      <c r="D4002" s="64" t="s">
        <v>193</v>
      </c>
      <c r="E4002" s="13" t="s">
        <v>93</v>
      </c>
      <c r="F4002" s="112">
        <v>-164.45</v>
      </c>
      <c r="G4002" s="112">
        <v>-164.45</v>
      </c>
      <c r="H4002" s="112">
        <v>-156.11000000000001</v>
      </c>
      <c r="I4002" s="112">
        <v>-161.91999999999999</v>
      </c>
      <c r="J4002" s="112">
        <v>-166.43</v>
      </c>
      <c r="K4002" s="112">
        <v>-170.4</v>
      </c>
      <c r="L4002" s="112">
        <v>-175</v>
      </c>
      <c r="M4002" s="112">
        <v>-180.15</v>
      </c>
      <c r="N4002" s="112">
        <v>-185.45</v>
      </c>
      <c r="O4002" s="112">
        <v>-191.23</v>
      </c>
      <c r="P4002" s="112">
        <v>-197.86</v>
      </c>
      <c r="Q4002" s="112">
        <v>-204.9</v>
      </c>
      <c r="R4002" s="112">
        <v>-211.91</v>
      </c>
      <c r="S4002" s="112">
        <v>-220.12</v>
      </c>
      <c r="T4002" s="112">
        <v>-228.54</v>
      </c>
      <c r="U4002" s="112">
        <v>-237.42</v>
      </c>
      <c r="V4002" s="112">
        <v>-247.48</v>
      </c>
      <c r="W4002" s="112">
        <v>-257.39</v>
      </c>
      <c r="X4002" s="112">
        <v>-267.72000000000003</v>
      </c>
      <c r="Y4002" s="112">
        <v>-278.57</v>
      </c>
      <c r="Z4002" s="112">
        <v>-288.95</v>
      </c>
      <c r="AA4002" s="112">
        <v>-299.97000000000003</v>
      </c>
      <c r="AB4002" s="112">
        <v>-310.83</v>
      </c>
      <c r="AC4002" s="112">
        <v>-322.89</v>
      </c>
      <c r="AD4002" s="112">
        <v>-334.36</v>
      </c>
      <c r="AE4002" s="112">
        <v>-346.05</v>
      </c>
      <c r="AF4002" s="112">
        <v>-358.2</v>
      </c>
      <c r="AG4002" s="112">
        <v>-370.85</v>
      </c>
      <c r="AH4002" s="112">
        <v>-383.52</v>
      </c>
      <c r="AI4002" s="112">
        <v>-387.36</v>
      </c>
      <c r="AJ4002" s="112">
        <v>-389.66</v>
      </c>
      <c r="AK4002" s="112">
        <v>-391.72</v>
      </c>
    </row>
    <row r="4003" spans="1:37" s="13" customFormat="1" x14ac:dyDescent="0.3">
      <c r="A4003" s="13" t="str">
        <f t="shared" si="98"/>
        <v>SDGbaseTRAv2_UrbAS_ERTv3trnsfrx_rowent-e</v>
      </c>
      <c r="B4003" s="62" t="s">
        <v>221</v>
      </c>
      <c r="C4003" s="63" t="s">
        <v>291</v>
      </c>
      <c r="D4003" s="64" t="s">
        <v>194</v>
      </c>
      <c r="E4003" s="13" t="s">
        <v>83</v>
      </c>
      <c r="F4003" s="112">
        <v>-32.42</v>
      </c>
      <c r="G4003" s="112">
        <v>-32.42</v>
      </c>
      <c r="H4003" s="112">
        <v>-32.42</v>
      </c>
      <c r="I4003" s="112">
        <v>-32.42</v>
      </c>
      <c r="J4003" s="112">
        <v>-32.42</v>
      </c>
      <c r="K4003" s="112">
        <v>-32.42</v>
      </c>
      <c r="L4003" s="112">
        <v>-32.42</v>
      </c>
      <c r="M4003" s="112">
        <v>-32.42</v>
      </c>
      <c r="N4003" s="112">
        <v>-32.42</v>
      </c>
      <c r="O4003" s="112">
        <v>-32.42</v>
      </c>
      <c r="P4003" s="112">
        <v>-32.42</v>
      </c>
      <c r="Q4003" s="112">
        <v>-32.42</v>
      </c>
      <c r="R4003" s="112">
        <v>-32.42</v>
      </c>
      <c r="S4003" s="112">
        <v>-32.42</v>
      </c>
      <c r="T4003" s="112">
        <v>-32.42</v>
      </c>
      <c r="U4003" s="112">
        <v>-32.42</v>
      </c>
      <c r="V4003" s="112">
        <v>-32.42</v>
      </c>
      <c r="W4003" s="112">
        <v>-32.42</v>
      </c>
      <c r="X4003" s="112">
        <v>-32.42</v>
      </c>
      <c r="Y4003" s="112">
        <v>-32.42</v>
      </c>
      <c r="Z4003" s="112">
        <v>-32.42</v>
      </c>
      <c r="AA4003" s="112">
        <v>-32.42</v>
      </c>
      <c r="AB4003" s="112">
        <v>-32.42</v>
      </c>
      <c r="AC4003" s="112">
        <v>-32.42</v>
      </c>
      <c r="AD4003" s="112">
        <v>-32.42</v>
      </c>
      <c r="AE4003" s="112">
        <v>-32.42</v>
      </c>
      <c r="AF4003" s="112">
        <v>-32.42</v>
      </c>
      <c r="AG4003" s="112">
        <v>-32.42</v>
      </c>
      <c r="AH4003" s="112">
        <v>-32.42</v>
      </c>
      <c r="AI4003" s="112">
        <v>-32.42</v>
      </c>
      <c r="AJ4003" s="112">
        <v>-32.42</v>
      </c>
      <c r="AK4003" s="112">
        <v>-32.42</v>
      </c>
    </row>
    <row r="4004" spans="1:37" s="13" customFormat="1" x14ac:dyDescent="0.3">
      <c r="A4004" s="13" t="str">
        <f t="shared" si="98"/>
        <v>SDGbaseTRAv2_UrbAS_ERTv3trnsfrx_rowhhd-0</v>
      </c>
      <c r="B4004" s="62" t="s">
        <v>221</v>
      </c>
      <c r="C4004" s="63" t="s">
        <v>291</v>
      </c>
      <c r="D4004" s="64" t="s">
        <v>194</v>
      </c>
      <c r="E4004" s="13" t="s">
        <v>84</v>
      </c>
      <c r="F4004" s="112">
        <v>0.03</v>
      </c>
      <c r="G4004" s="112">
        <v>0.03</v>
      </c>
      <c r="H4004" s="112">
        <v>0.03</v>
      </c>
      <c r="I4004" s="112">
        <v>0.03</v>
      </c>
      <c r="J4004" s="112">
        <v>0.03</v>
      </c>
      <c r="K4004" s="112">
        <v>0.03</v>
      </c>
      <c r="L4004" s="112">
        <v>0.03</v>
      </c>
      <c r="M4004" s="112">
        <v>0.03</v>
      </c>
      <c r="N4004" s="112">
        <v>0.03</v>
      </c>
      <c r="O4004" s="112">
        <v>0.03</v>
      </c>
      <c r="P4004" s="112">
        <v>0.03</v>
      </c>
      <c r="Q4004" s="112">
        <v>0.03</v>
      </c>
      <c r="R4004" s="112">
        <v>0.03</v>
      </c>
      <c r="S4004" s="112">
        <v>0.03</v>
      </c>
      <c r="T4004" s="112">
        <v>0.03</v>
      </c>
      <c r="U4004" s="112">
        <v>0.03</v>
      </c>
      <c r="V4004" s="112">
        <v>0.03</v>
      </c>
      <c r="W4004" s="112">
        <v>0.03</v>
      </c>
      <c r="X4004" s="112">
        <v>0.03</v>
      </c>
      <c r="Y4004" s="112">
        <v>0.03</v>
      </c>
      <c r="Z4004" s="112">
        <v>0.03</v>
      </c>
      <c r="AA4004" s="112">
        <v>0.03</v>
      </c>
      <c r="AB4004" s="112">
        <v>0.03</v>
      </c>
      <c r="AC4004" s="112">
        <v>0.03</v>
      </c>
      <c r="AD4004" s="112">
        <v>0.03</v>
      </c>
      <c r="AE4004" s="112">
        <v>0.03</v>
      </c>
      <c r="AF4004" s="112">
        <v>0.03</v>
      </c>
      <c r="AG4004" s="112">
        <v>0.03</v>
      </c>
      <c r="AH4004" s="112">
        <v>0.03</v>
      </c>
      <c r="AI4004" s="112">
        <v>0.03</v>
      </c>
      <c r="AJ4004" s="112">
        <v>0.03</v>
      </c>
      <c r="AK4004" s="112">
        <v>0.03</v>
      </c>
    </row>
    <row r="4005" spans="1:37" s="13" customFormat="1" x14ac:dyDescent="0.3">
      <c r="A4005" s="13" t="str">
        <f t="shared" si="98"/>
        <v>SDGbaseTRAv2_UrbAS_ERTv3trnsfrx_rowhhd-1</v>
      </c>
      <c r="B4005" s="62" t="s">
        <v>221</v>
      </c>
      <c r="C4005" s="63" t="s">
        <v>291</v>
      </c>
      <c r="D4005" s="64" t="s">
        <v>194</v>
      </c>
      <c r="E4005" s="13" t="s">
        <v>85</v>
      </c>
      <c r="F4005" s="112">
        <v>0.06</v>
      </c>
      <c r="G4005" s="112">
        <v>0.06</v>
      </c>
      <c r="H4005" s="112">
        <v>0.06</v>
      </c>
      <c r="I4005" s="112">
        <v>0.06</v>
      </c>
      <c r="J4005" s="112">
        <v>0.06</v>
      </c>
      <c r="K4005" s="112">
        <v>0.06</v>
      </c>
      <c r="L4005" s="112">
        <v>0.06</v>
      </c>
      <c r="M4005" s="112">
        <v>0.06</v>
      </c>
      <c r="N4005" s="112">
        <v>0.06</v>
      </c>
      <c r="O4005" s="112">
        <v>0.06</v>
      </c>
      <c r="P4005" s="112">
        <v>0.06</v>
      </c>
      <c r="Q4005" s="112">
        <v>0.06</v>
      </c>
      <c r="R4005" s="112">
        <v>0.06</v>
      </c>
      <c r="S4005" s="112">
        <v>0.06</v>
      </c>
      <c r="T4005" s="112">
        <v>0.06</v>
      </c>
      <c r="U4005" s="112">
        <v>0.06</v>
      </c>
      <c r="V4005" s="112">
        <v>0.06</v>
      </c>
      <c r="W4005" s="112">
        <v>0.06</v>
      </c>
      <c r="X4005" s="112">
        <v>0.06</v>
      </c>
      <c r="Y4005" s="112">
        <v>0.06</v>
      </c>
      <c r="Z4005" s="112">
        <v>0.06</v>
      </c>
      <c r="AA4005" s="112">
        <v>0.06</v>
      </c>
      <c r="AB4005" s="112">
        <v>0.06</v>
      </c>
      <c r="AC4005" s="112">
        <v>0.06</v>
      </c>
      <c r="AD4005" s="112">
        <v>0.06</v>
      </c>
      <c r="AE4005" s="112">
        <v>0.06</v>
      </c>
      <c r="AF4005" s="112">
        <v>0.06</v>
      </c>
      <c r="AG4005" s="112">
        <v>0.06</v>
      </c>
      <c r="AH4005" s="112">
        <v>0.06</v>
      </c>
      <c r="AI4005" s="112">
        <v>0.06</v>
      </c>
      <c r="AJ4005" s="112">
        <v>0.06</v>
      </c>
      <c r="AK4005" s="112">
        <v>0.06</v>
      </c>
    </row>
    <row r="4006" spans="1:37" s="13" customFormat="1" x14ac:dyDescent="0.3">
      <c r="A4006" s="13" t="str">
        <f t="shared" si="98"/>
        <v>SDGbaseTRAv2_UrbAS_ERTv3trnsfrx_rowhhd-2</v>
      </c>
      <c r="B4006" s="62" t="s">
        <v>221</v>
      </c>
      <c r="C4006" s="63" t="s">
        <v>291</v>
      </c>
      <c r="D4006" s="64" t="s">
        <v>194</v>
      </c>
      <c r="E4006" s="13" t="s">
        <v>86</v>
      </c>
      <c r="F4006" s="112">
        <v>0.13</v>
      </c>
      <c r="G4006" s="112">
        <v>0.13</v>
      </c>
      <c r="H4006" s="112">
        <v>0.13</v>
      </c>
      <c r="I4006" s="112">
        <v>0.13</v>
      </c>
      <c r="J4006" s="112">
        <v>0.13</v>
      </c>
      <c r="K4006" s="112">
        <v>0.13</v>
      </c>
      <c r="L4006" s="112">
        <v>0.13</v>
      </c>
      <c r="M4006" s="112">
        <v>0.13</v>
      </c>
      <c r="N4006" s="112">
        <v>0.13</v>
      </c>
      <c r="O4006" s="112">
        <v>0.13</v>
      </c>
      <c r="P4006" s="112">
        <v>0.13</v>
      </c>
      <c r="Q4006" s="112">
        <v>0.13</v>
      </c>
      <c r="R4006" s="112">
        <v>0.13</v>
      </c>
      <c r="S4006" s="112">
        <v>0.13</v>
      </c>
      <c r="T4006" s="112">
        <v>0.13</v>
      </c>
      <c r="U4006" s="112">
        <v>0.13</v>
      </c>
      <c r="V4006" s="112">
        <v>0.13</v>
      </c>
      <c r="W4006" s="112">
        <v>0.13</v>
      </c>
      <c r="X4006" s="112">
        <v>0.13</v>
      </c>
      <c r="Y4006" s="112">
        <v>0.13</v>
      </c>
      <c r="Z4006" s="112">
        <v>0.13</v>
      </c>
      <c r="AA4006" s="112">
        <v>0.13</v>
      </c>
      <c r="AB4006" s="112">
        <v>0.13</v>
      </c>
      <c r="AC4006" s="112">
        <v>0.13</v>
      </c>
      <c r="AD4006" s="112">
        <v>0.13</v>
      </c>
      <c r="AE4006" s="112">
        <v>0.13</v>
      </c>
      <c r="AF4006" s="112">
        <v>0.13</v>
      </c>
      <c r="AG4006" s="112">
        <v>0.13</v>
      </c>
      <c r="AH4006" s="112">
        <v>0.13</v>
      </c>
      <c r="AI4006" s="112">
        <v>0.13</v>
      </c>
      <c r="AJ4006" s="112">
        <v>0.13</v>
      </c>
      <c r="AK4006" s="112">
        <v>0.13</v>
      </c>
    </row>
    <row r="4007" spans="1:37" s="13" customFormat="1" x14ac:dyDescent="0.3">
      <c r="A4007" s="13" t="str">
        <f t="shared" si="98"/>
        <v>SDGbaseTRAv2_UrbAS_ERTv3trnsfrx_rowhhd-3</v>
      </c>
      <c r="B4007" s="62" t="s">
        <v>221</v>
      </c>
      <c r="C4007" s="63" t="s">
        <v>291</v>
      </c>
      <c r="D4007" s="64" t="s">
        <v>194</v>
      </c>
      <c r="E4007" s="13" t="s">
        <v>87</v>
      </c>
      <c r="F4007" s="112">
        <v>0.21</v>
      </c>
      <c r="G4007" s="112">
        <v>0.21</v>
      </c>
      <c r="H4007" s="112">
        <v>0.21</v>
      </c>
      <c r="I4007" s="112">
        <v>0.21</v>
      </c>
      <c r="J4007" s="112">
        <v>0.21</v>
      </c>
      <c r="K4007" s="112">
        <v>0.21</v>
      </c>
      <c r="L4007" s="112">
        <v>0.21</v>
      </c>
      <c r="M4007" s="112">
        <v>0.21</v>
      </c>
      <c r="N4007" s="112">
        <v>0.21</v>
      </c>
      <c r="O4007" s="112">
        <v>0.21</v>
      </c>
      <c r="P4007" s="112">
        <v>0.21</v>
      </c>
      <c r="Q4007" s="112">
        <v>0.21</v>
      </c>
      <c r="R4007" s="112">
        <v>0.21</v>
      </c>
      <c r="S4007" s="112">
        <v>0.21</v>
      </c>
      <c r="T4007" s="112">
        <v>0.21</v>
      </c>
      <c r="U4007" s="112">
        <v>0.21</v>
      </c>
      <c r="V4007" s="112">
        <v>0.21</v>
      </c>
      <c r="W4007" s="112">
        <v>0.21</v>
      </c>
      <c r="X4007" s="112">
        <v>0.21</v>
      </c>
      <c r="Y4007" s="112">
        <v>0.21</v>
      </c>
      <c r="Z4007" s="112">
        <v>0.21</v>
      </c>
      <c r="AA4007" s="112">
        <v>0.21</v>
      </c>
      <c r="AB4007" s="112">
        <v>0.21</v>
      </c>
      <c r="AC4007" s="112">
        <v>0.21</v>
      </c>
      <c r="AD4007" s="112">
        <v>0.21</v>
      </c>
      <c r="AE4007" s="112">
        <v>0.21</v>
      </c>
      <c r="AF4007" s="112">
        <v>0.21</v>
      </c>
      <c r="AG4007" s="112">
        <v>0.21</v>
      </c>
      <c r="AH4007" s="112">
        <v>0.21</v>
      </c>
      <c r="AI4007" s="112">
        <v>0.21</v>
      </c>
      <c r="AJ4007" s="112">
        <v>0.21</v>
      </c>
      <c r="AK4007" s="112">
        <v>0.21</v>
      </c>
    </row>
    <row r="4008" spans="1:37" s="13" customFormat="1" x14ac:dyDescent="0.3">
      <c r="A4008" s="13" t="str">
        <f t="shared" si="98"/>
        <v>SDGbaseTRAv2_UrbAS_ERTv3trnsfrx_rowhhd-4</v>
      </c>
      <c r="B4008" s="62" t="s">
        <v>221</v>
      </c>
      <c r="C4008" s="63" t="s">
        <v>291</v>
      </c>
      <c r="D4008" s="64" t="s">
        <v>194</v>
      </c>
      <c r="E4008" s="13" t="s">
        <v>88</v>
      </c>
      <c r="F4008" s="112">
        <v>0.21</v>
      </c>
      <c r="G4008" s="112">
        <v>0.21</v>
      </c>
      <c r="H4008" s="112">
        <v>0.21</v>
      </c>
      <c r="I4008" s="112">
        <v>0.21</v>
      </c>
      <c r="J4008" s="112">
        <v>0.21</v>
      </c>
      <c r="K4008" s="112">
        <v>0.21</v>
      </c>
      <c r="L4008" s="112">
        <v>0.21</v>
      </c>
      <c r="M4008" s="112">
        <v>0.21</v>
      </c>
      <c r="N4008" s="112">
        <v>0.21</v>
      </c>
      <c r="O4008" s="112">
        <v>0.21</v>
      </c>
      <c r="P4008" s="112">
        <v>0.21</v>
      </c>
      <c r="Q4008" s="112">
        <v>0.21</v>
      </c>
      <c r="R4008" s="112">
        <v>0.21</v>
      </c>
      <c r="S4008" s="112">
        <v>0.21</v>
      </c>
      <c r="T4008" s="112">
        <v>0.21</v>
      </c>
      <c r="U4008" s="112">
        <v>0.21</v>
      </c>
      <c r="V4008" s="112">
        <v>0.21</v>
      </c>
      <c r="W4008" s="112">
        <v>0.21</v>
      </c>
      <c r="X4008" s="112">
        <v>0.21</v>
      </c>
      <c r="Y4008" s="112">
        <v>0.21</v>
      </c>
      <c r="Z4008" s="112">
        <v>0.21</v>
      </c>
      <c r="AA4008" s="112">
        <v>0.21</v>
      </c>
      <c r="AB4008" s="112">
        <v>0.21</v>
      </c>
      <c r="AC4008" s="112">
        <v>0.21</v>
      </c>
      <c r="AD4008" s="112">
        <v>0.21</v>
      </c>
      <c r="AE4008" s="112">
        <v>0.21</v>
      </c>
      <c r="AF4008" s="112">
        <v>0.21</v>
      </c>
      <c r="AG4008" s="112">
        <v>0.21</v>
      </c>
      <c r="AH4008" s="112">
        <v>0.21</v>
      </c>
      <c r="AI4008" s="112">
        <v>0.21</v>
      </c>
      <c r="AJ4008" s="112">
        <v>0.21</v>
      </c>
      <c r="AK4008" s="112">
        <v>0.21</v>
      </c>
    </row>
    <row r="4009" spans="1:37" s="13" customFormat="1" x14ac:dyDescent="0.3">
      <c r="A4009" s="13" t="str">
        <f t="shared" si="98"/>
        <v>SDGbaseTRAv2_UrbAS_ERTv3trnsfrx_rowhhd-5</v>
      </c>
      <c r="B4009" s="62" t="s">
        <v>221</v>
      </c>
      <c r="C4009" s="63" t="s">
        <v>291</v>
      </c>
      <c r="D4009" s="64" t="s">
        <v>194</v>
      </c>
      <c r="E4009" s="13" t="s">
        <v>89</v>
      </c>
      <c r="F4009" s="112">
        <v>0.3</v>
      </c>
      <c r="G4009" s="112">
        <v>0.3</v>
      </c>
      <c r="H4009" s="112">
        <v>0.3</v>
      </c>
      <c r="I4009" s="112">
        <v>0.3</v>
      </c>
      <c r="J4009" s="112">
        <v>0.3</v>
      </c>
      <c r="K4009" s="112">
        <v>0.3</v>
      </c>
      <c r="L4009" s="112">
        <v>0.3</v>
      </c>
      <c r="M4009" s="112">
        <v>0.3</v>
      </c>
      <c r="N4009" s="112">
        <v>0.3</v>
      </c>
      <c r="O4009" s="112">
        <v>0.3</v>
      </c>
      <c r="P4009" s="112">
        <v>0.3</v>
      </c>
      <c r="Q4009" s="112">
        <v>0.3</v>
      </c>
      <c r="R4009" s="112">
        <v>0.3</v>
      </c>
      <c r="S4009" s="112">
        <v>0.3</v>
      </c>
      <c r="T4009" s="112">
        <v>0.3</v>
      </c>
      <c r="U4009" s="112">
        <v>0.3</v>
      </c>
      <c r="V4009" s="112">
        <v>0.3</v>
      </c>
      <c r="W4009" s="112">
        <v>0.3</v>
      </c>
      <c r="X4009" s="112">
        <v>0.3</v>
      </c>
      <c r="Y4009" s="112">
        <v>0.3</v>
      </c>
      <c r="Z4009" s="112">
        <v>0.3</v>
      </c>
      <c r="AA4009" s="112">
        <v>0.3</v>
      </c>
      <c r="AB4009" s="112">
        <v>0.3</v>
      </c>
      <c r="AC4009" s="112">
        <v>0.3</v>
      </c>
      <c r="AD4009" s="112">
        <v>0.3</v>
      </c>
      <c r="AE4009" s="112">
        <v>0.3</v>
      </c>
      <c r="AF4009" s="112">
        <v>0.3</v>
      </c>
      <c r="AG4009" s="112">
        <v>0.3</v>
      </c>
      <c r="AH4009" s="112">
        <v>0.3</v>
      </c>
      <c r="AI4009" s="112">
        <v>0.3</v>
      </c>
      <c r="AJ4009" s="112">
        <v>0.3</v>
      </c>
      <c r="AK4009" s="112">
        <v>0.3</v>
      </c>
    </row>
    <row r="4010" spans="1:37" s="13" customFormat="1" x14ac:dyDescent="0.3">
      <c r="A4010" s="13" t="str">
        <f t="shared" si="98"/>
        <v>SDGbaseTRAv2_UrbAS_ERTv3trnsfrx_rowhhd-6</v>
      </c>
      <c r="B4010" s="62" t="s">
        <v>221</v>
      </c>
      <c r="C4010" s="63" t="s">
        <v>291</v>
      </c>
      <c r="D4010" s="64" t="s">
        <v>194</v>
      </c>
      <c r="E4010" s="13" t="s">
        <v>90</v>
      </c>
      <c r="F4010" s="112">
        <v>0.56000000000000005</v>
      </c>
      <c r="G4010" s="112">
        <v>0.56000000000000005</v>
      </c>
      <c r="H4010" s="112">
        <v>0.56000000000000005</v>
      </c>
      <c r="I4010" s="112">
        <v>0.56000000000000005</v>
      </c>
      <c r="J4010" s="112">
        <v>0.56000000000000005</v>
      </c>
      <c r="K4010" s="112">
        <v>0.56000000000000005</v>
      </c>
      <c r="L4010" s="112">
        <v>0.56000000000000005</v>
      </c>
      <c r="M4010" s="112">
        <v>0.56000000000000005</v>
      </c>
      <c r="N4010" s="112">
        <v>0.56000000000000005</v>
      </c>
      <c r="O4010" s="112">
        <v>0.56000000000000005</v>
      </c>
      <c r="P4010" s="112">
        <v>0.56000000000000005</v>
      </c>
      <c r="Q4010" s="112">
        <v>0.56000000000000005</v>
      </c>
      <c r="R4010" s="112">
        <v>0.56000000000000005</v>
      </c>
      <c r="S4010" s="112">
        <v>0.56000000000000005</v>
      </c>
      <c r="T4010" s="112">
        <v>0.56000000000000005</v>
      </c>
      <c r="U4010" s="112">
        <v>0.56000000000000005</v>
      </c>
      <c r="V4010" s="112">
        <v>0.56000000000000005</v>
      </c>
      <c r="W4010" s="112">
        <v>0.56000000000000005</v>
      </c>
      <c r="X4010" s="112">
        <v>0.56000000000000005</v>
      </c>
      <c r="Y4010" s="112">
        <v>0.56000000000000005</v>
      </c>
      <c r="Z4010" s="112">
        <v>0.56000000000000005</v>
      </c>
      <c r="AA4010" s="112">
        <v>0.56000000000000005</v>
      </c>
      <c r="AB4010" s="112">
        <v>0.56000000000000005</v>
      </c>
      <c r="AC4010" s="112">
        <v>0.56000000000000005</v>
      </c>
      <c r="AD4010" s="112">
        <v>0.56000000000000005</v>
      </c>
      <c r="AE4010" s="112">
        <v>0.56000000000000005</v>
      </c>
      <c r="AF4010" s="112">
        <v>0.56000000000000005</v>
      </c>
      <c r="AG4010" s="112">
        <v>0.56000000000000005</v>
      </c>
      <c r="AH4010" s="112">
        <v>0.56000000000000005</v>
      </c>
      <c r="AI4010" s="112">
        <v>0.56000000000000005</v>
      </c>
      <c r="AJ4010" s="112">
        <v>0.56000000000000005</v>
      </c>
      <c r="AK4010" s="112">
        <v>0.56000000000000005</v>
      </c>
    </row>
    <row r="4011" spans="1:37" s="13" customFormat="1" x14ac:dyDescent="0.3">
      <c r="A4011" s="13" t="str">
        <f t="shared" si="98"/>
        <v>SDGbaseTRAv2_UrbAS_ERTv3trnsfrx_rowhhd-7</v>
      </c>
      <c r="B4011" s="62" t="s">
        <v>221</v>
      </c>
      <c r="C4011" s="63" t="s">
        <v>291</v>
      </c>
      <c r="D4011" s="64" t="s">
        <v>194</v>
      </c>
      <c r="E4011" s="13" t="s">
        <v>91</v>
      </c>
      <c r="F4011" s="112">
        <v>0.68</v>
      </c>
      <c r="G4011" s="112">
        <v>0.68</v>
      </c>
      <c r="H4011" s="112">
        <v>0.68</v>
      </c>
      <c r="I4011" s="112">
        <v>0.68</v>
      </c>
      <c r="J4011" s="112">
        <v>0.68</v>
      </c>
      <c r="K4011" s="112">
        <v>0.68</v>
      </c>
      <c r="L4011" s="112">
        <v>0.68</v>
      </c>
      <c r="M4011" s="112">
        <v>0.68</v>
      </c>
      <c r="N4011" s="112">
        <v>0.68</v>
      </c>
      <c r="O4011" s="112">
        <v>0.68</v>
      </c>
      <c r="P4011" s="112">
        <v>0.68</v>
      </c>
      <c r="Q4011" s="112">
        <v>0.68</v>
      </c>
      <c r="R4011" s="112">
        <v>0.68</v>
      </c>
      <c r="S4011" s="112">
        <v>0.68</v>
      </c>
      <c r="T4011" s="112">
        <v>0.68</v>
      </c>
      <c r="U4011" s="112">
        <v>0.68</v>
      </c>
      <c r="V4011" s="112">
        <v>0.68</v>
      </c>
      <c r="W4011" s="112">
        <v>0.68</v>
      </c>
      <c r="X4011" s="112">
        <v>0.68</v>
      </c>
      <c r="Y4011" s="112">
        <v>0.68</v>
      </c>
      <c r="Z4011" s="112">
        <v>0.68</v>
      </c>
      <c r="AA4011" s="112">
        <v>0.68</v>
      </c>
      <c r="AB4011" s="112">
        <v>0.68</v>
      </c>
      <c r="AC4011" s="112">
        <v>0.68</v>
      </c>
      <c r="AD4011" s="112">
        <v>0.68</v>
      </c>
      <c r="AE4011" s="112">
        <v>0.68</v>
      </c>
      <c r="AF4011" s="112">
        <v>0.68</v>
      </c>
      <c r="AG4011" s="112">
        <v>0.68</v>
      </c>
      <c r="AH4011" s="112">
        <v>0.68</v>
      </c>
      <c r="AI4011" s="112">
        <v>0.68</v>
      </c>
      <c r="AJ4011" s="112">
        <v>0.68</v>
      </c>
      <c r="AK4011" s="112">
        <v>0.68</v>
      </c>
    </row>
    <row r="4012" spans="1:37" s="13" customFormat="1" x14ac:dyDescent="0.3">
      <c r="A4012" s="13" t="str">
        <f t="shared" si="98"/>
        <v>SDGbaseTRAv2_UrbAS_ERTv3trnsfrx_rowhhd-8</v>
      </c>
      <c r="B4012" s="62" t="s">
        <v>221</v>
      </c>
      <c r="C4012" s="63" t="s">
        <v>291</v>
      </c>
      <c r="D4012" s="64" t="s">
        <v>194</v>
      </c>
      <c r="E4012" s="13" t="s">
        <v>92</v>
      </c>
      <c r="F4012" s="112">
        <v>2.34</v>
      </c>
      <c r="G4012" s="112">
        <v>2.34</v>
      </c>
      <c r="H4012" s="112">
        <v>2.34</v>
      </c>
      <c r="I4012" s="112">
        <v>2.34</v>
      </c>
      <c r="J4012" s="112">
        <v>2.34</v>
      </c>
      <c r="K4012" s="112">
        <v>2.34</v>
      </c>
      <c r="L4012" s="112">
        <v>2.34</v>
      </c>
      <c r="M4012" s="112">
        <v>2.34</v>
      </c>
      <c r="N4012" s="112">
        <v>2.34</v>
      </c>
      <c r="O4012" s="112">
        <v>2.34</v>
      </c>
      <c r="P4012" s="112">
        <v>2.34</v>
      </c>
      <c r="Q4012" s="112">
        <v>2.34</v>
      </c>
      <c r="R4012" s="112">
        <v>2.34</v>
      </c>
      <c r="S4012" s="112">
        <v>2.34</v>
      </c>
      <c r="T4012" s="112">
        <v>2.34</v>
      </c>
      <c r="U4012" s="112">
        <v>2.34</v>
      </c>
      <c r="V4012" s="112">
        <v>2.34</v>
      </c>
      <c r="W4012" s="112">
        <v>2.34</v>
      </c>
      <c r="X4012" s="112">
        <v>2.34</v>
      </c>
      <c r="Y4012" s="112">
        <v>2.34</v>
      </c>
      <c r="Z4012" s="112">
        <v>2.34</v>
      </c>
      <c r="AA4012" s="112">
        <v>2.34</v>
      </c>
      <c r="AB4012" s="112">
        <v>2.34</v>
      </c>
      <c r="AC4012" s="112">
        <v>2.34</v>
      </c>
      <c r="AD4012" s="112">
        <v>2.34</v>
      </c>
      <c r="AE4012" s="112">
        <v>2.34</v>
      </c>
      <c r="AF4012" s="112">
        <v>2.34</v>
      </c>
      <c r="AG4012" s="112">
        <v>2.34</v>
      </c>
      <c r="AH4012" s="112">
        <v>2.34</v>
      </c>
      <c r="AI4012" s="112">
        <v>2.34</v>
      </c>
      <c r="AJ4012" s="112">
        <v>2.34</v>
      </c>
      <c r="AK4012" s="112">
        <v>2.34</v>
      </c>
    </row>
    <row r="4013" spans="1:37" s="13" customFormat="1" x14ac:dyDescent="0.3">
      <c r="A4013" s="13" t="str">
        <f t="shared" si="98"/>
        <v>SDGbaseTRAv2_UrbAS_ERTv3trnsfrx_rowhhd-9</v>
      </c>
      <c r="B4013" s="62" t="s">
        <v>221</v>
      </c>
      <c r="C4013" s="63" t="s">
        <v>291</v>
      </c>
      <c r="D4013" s="64" t="s">
        <v>194</v>
      </c>
      <c r="E4013" s="13" t="s">
        <v>93</v>
      </c>
      <c r="F4013" s="112">
        <v>8.82</v>
      </c>
      <c r="G4013" s="112">
        <v>8.82</v>
      </c>
      <c r="H4013" s="112">
        <v>8.82</v>
      </c>
      <c r="I4013" s="112">
        <v>8.82</v>
      </c>
      <c r="J4013" s="112">
        <v>8.82</v>
      </c>
      <c r="K4013" s="112">
        <v>8.82</v>
      </c>
      <c r="L4013" s="112">
        <v>8.82</v>
      </c>
      <c r="M4013" s="112">
        <v>8.82</v>
      </c>
      <c r="N4013" s="112">
        <v>8.82</v>
      </c>
      <c r="O4013" s="112">
        <v>8.82</v>
      </c>
      <c r="P4013" s="112">
        <v>8.82</v>
      </c>
      <c r="Q4013" s="112">
        <v>8.82</v>
      </c>
      <c r="R4013" s="112">
        <v>8.82</v>
      </c>
      <c r="S4013" s="112">
        <v>8.82</v>
      </c>
      <c r="T4013" s="112">
        <v>8.82</v>
      </c>
      <c r="U4013" s="112">
        <v>8.82</v>
      </c>
      <c r="V4013" s="112">
        <v>8.82</v>
      </c>
      <c r="W4013" s="112">
        <v>8.82</v>
      </c>
      <c r="X4013" s="112">
        <v>8.82</v>
      </c>
      <c r="Y4013" s="112">
        <v>8.82</v>
      </c>
      <c r="Z4013" s="112">
        <v>8.82</v>
      </c>
      <c r="AA4013" s="112">
        <v>8.82</v>
      </c>
      <c r="AB4013" s="112">
        <v>8.82</v>
      </c>
      <c r="AC4013" s="112">
        <v>8.82</v>
      </c>
      <c r="AD4013" s="112">
        <v>8.82</v>
      </c>
      <c r="AE4013" s="112">
        <v>8.82</v>
      </c>
      <c r="AF4013" s="112">
        <v>8.82</v>
      </c>
      <c r="AG4013" s="112">
        <v>8.82</v>
      </c>
      <c r="AH4013" s="112">
        <v>8.82</v>
      </c>
      <c r="AI4013" s="112">
        <v>8.82</v>
      </c>
      <c r="AJ4013" s="112">
        <v>8.82</v>
      </c>
      <c r="AK4013" s="112">
        <v>8.82</v>
      </c>
    </row>
    <row r="4014" spans="1:37" s="13" customFormat="1" x14ac:dyDescent="0.3">
      <c r="A4014" s="13" t="str">
        <f t="shared" si="98"/>
        <v>SDGbaseTRAv2_UrbAS_ERTv3trnsfrx_rowgov</v>
      </c>
      <c r="B4014" s="62" t="s">
        <v>221</v>
      </c>
      <c r="C4014" s="63" t="s">
        <v>291</v>
      </c>
      <c r="D4014" s="64" t="s">
        <v>194</v>
      </c>
      <c r="E4014" s="13" t="s">
        <v>195</v>
      </c>
      <c r="F4014" s="112">
        <v>-48.31</v>
      </c>
      <c r="G4014" s="112">
        <v>-48.31</v>
      </c>
      <c r="H4014" s="112">
        <v>-48.31</v>
      </c>
      <c r="I4014" s="112">
        <v>-48.31</v>
      </c>
      <c r="J4014" s="112">
        <v>-48.31</v>
      </c>
      <c r="K4014" s="112">
        <v>-48.31</v>
      </c>
      <c r="L4014" s="112">
        <v>-48.31</v>
      </c>
      <c r="M4014" s="112">
        <v>-48.31</v>
      </c>
      <c r="N4014" s="112">
        <v>-48.31</v>
      </c>
      <c r="O4014" s="112">
        <v>-48.31</v>
      </c>
      <c r="P4014" s="112">
        <v>-48.31</v>
      </c>
      <c r="Q4014" s="112">
        <v>-48.31</v>
      </c>
      <c r="R4014" s="112">
        <v>-48.31</v>
      </c>
      <c r="S4014" s="112">
        <v>-48.31</v>
      </c>
      <c r="T4014" s="112">
        <v>-48.31</v>
      </c>
      <c r="U4014" s="112">
        <v>-48.31</v>
      </c>
      <c r="V4014" s="112">
        <v>-48.31</v>
      </c>
      <c r="W4014" s="112">
        <v>-48.31</v>
      </c>
      <c r="X4014" s="112">
        <v>-48.31</v>
      </c>
      <c r="Y4014" s="112">
        <v>-48.31</v>
      </c>
      <c r="Z4014" s="112">
        <v>-48.31</v>
      </c>
      <c r="AA4014" s="112">
        <v>-48.31</v>
      </c>
      <c r="AB4014" s="112">
        <v>-48.31</v>
      </c>
      <c r="AC4014" s="112">
        <v>-48.31</v>
      </c>
      <c r="AD4014" s="112">
        <v>-48.31</v>
      </c>
      <c r="AE4014" s="112">
        <v>-48.31</v>
      </c>
      <c r="AF4014" s="112">
        <v>-48.31</v>
      </c>
      <c r="AG4014" s="112">
        <v>-48.31</v>
      </c>
      <c r="AH4014" s="112">
        <v>-48.31</v>
      </c>
      <c r="AI4014" s="112">
        <v>-48.31</v>
      </c>
      <c r="AJ4014" s="112">
        <v>-48.31</v>
      </c>
      <c r="AK4014" s="112">
        <v>-48.31</v>
      </c>
    </row>
    <row r="4015" spans="1:37" s="13" customFormat="1" x14ac:dyDescent="0.3">
      <c r="A4015" s="13" t="str">
        <f t="shared" si="98"/>
        <v>SDGbaseTRAv2_UrbAS_ERTv3C_NetTrnsGov2Instotal</v>
      </c>
      <c r="B4015" s="62" t="s">
        <v>221</v>
      </c>
      <c r="C4015" s="63" t="s">
        <v>291</v>
      </c>
      <c r="D4015" s="64" t="s">
        <v>196</v>
      </c>
      <c r="E4015" s="13" t="s">
        <v>1</v>
      </c>
      <c r="F4015" s="112">
        <v>406.48</v>
      </c>
      <c r="G4015" s="112">
        <v>406.48</v>
      </c>
      <c r="H4015" s="112">
        <v>397.55</v>
      </c>
      <c r="I4015" s="112">
        <v>403.76</v>
      </c>
      <c r="J4015" s="112">
        <v>408.59</v>
      </c>
      <c r="K4015" s="112">
        <v>412.84</v>
      </c>
      <c r="L4015" s="112">
        <v>417.75</v>
      </c>
      <c r="M4015" s="112">
        <v>423.27</v>
      </c>
      <c r="N4015" s="112">
        <v>428.93</v>
      </c>
      <c r="O4015" s="112">
        <v>435.11</v>
      </c>
      <c r="P4015" s="112">
        <v>442.2</v>
      </c>
      <c r="Q4015" s="112">
        <v>449.73</v>
      </c>
      <c r="R4015" s="112">
        <v>457.22</v>
      </c>
      <c r="S4015" s="112">
        <v>466.01</v>
      </c>
      <c r="T4015" s="112">
        <v>475.01</v>
      </c>
      <c r="U4015" s="112">
        <v>484.5</v>
      </c>
      <c r="V4015" s="112">
        <v>495.26</v>
      </c>
      <c r="W4015" s="112">
        <v>505.86</v>
      </c>
      <c r="X4015" s="112">
        <v>516.91</v>
      </c>
      <c r="Y4015" s="112">
        <v>528.5</v>
      </c>
      <c r="Z4015" s="112">
        <v>539.61</v>
      </c>
      <c r="AA4015" s="112">
        <v>551.39</v>
      </c>
      <c r="AB4015" s="112">
        <v>563.01</v>
      </c>
      <c r="AC4015" s="112">
        <v>575.9</v>
      </c>
      <c r="AD4015" s="112">
        <v>588.16999999999996</v>
      </c>
      <c r="AE4015" s="112">
        <v>600.66</v>
      </c>
      <c r="AF4015" s="112">
        <v>613.66</v>
      </c>
      <c r="AG4015" s="112">
        <v>627.19000000000005</v>
      </c>
      <c r="AH4015" s="112">
        <v>640.73</v>
      </c>
      <c r="AI4015" s="112">
        <v>644.84</v>
      </c>
      <c r="AJ4015" s="112">
        <v>647.29999999999995</v>
      </c>
      <c r="AK4015" s="112">
        <v>649.5</v>
      </c>
    </row>
    <row r="4016" spans="1:37" s="13" customFormat="1" x14ac:dyDescent="0.3">
      <c r="A4016" s="13" t="str">
        <f t="shared" si="98"/>
        <v>SDGbaseTRAv2_UrbAS_ERTv3QFSXflab-p</v>
      </c>
      <c r="B4016" s="62" t="s">
        <v>221</v>
      </c>
      <c r="C4016" s="63" t="s">
        <v>291</v>
      </c>
      <c r="D4016" s="64" t="s">
        <v>198</v>
      </c>
      <c r="E4016" s="13" t="s">
        <v>199</v>
      </c>
      <c r="F4016" s="112">
        <v>3154.55</v>
      </c>
      <c r="G4016" s="112">
        <v>2922.76</v>
      </c>
      <c r="H4016" s="112">
        <v>3033.22</v>
      </c>
      <c r="I4016" s="112">
        <v>3130.98</v>
      </c>
      <c r="J4016" s="112">
        <v>3218.9</v>
      </c>
      <c r="K4016" s="112">
        <v>3299.7</v>
      </c>
      <c r="L4016" s="112">
        <v>3381.49</v>
      </c>
      <c r="M4016" s="112">
        <v>3465.2</v>
      </c>
      <c r="N4016" s="112">
        <v>3553.29</v>
      </c>
      <c r="O4016" s="112">
        <v>3651.78</v>
      </c>
      <c r="P4016" s="112">
        <v>3758.39</v>
      </c>
      <c r="Q4016" s="112">
        <v>3868.33</v>
      </c>
      <c r="R4016" s="112">
        <v>3983.8</v>
      </c>
      <c r="S4016" s="112">
        <v>4103.3999999999996</v>
      </c>
      <c r="T4016" s="112">
        <v>4227.29</v>
      </c>
      <c r="U4016" s="112">
        <v>4360.37</v>
      </c>
      <c r="V4016" s="112">
        <v>4498.42</v>
      </c>
      <c r="W4016" s="112">
        <v>4640.74</v>
      </c>
      <c r="X4016" s="112">
        <v>4789.49</v>
      </c>
      <c r="Y4016" s="112">
        <v>4913.68</v>
      </c>
      <c r="Z4016" s="112">
        <v>4986.38</v>
      </c>
      <c r="AA4016" s="112">
        <v>5049.8900000000003</v>
      </c>
      <c r="AB4016" s="112">
        <v>5172.17</v>
      </c>
      <c r="AC4016" s="112">
        <v>5314.73</v>
      </c>
      <c r="AD4016" s="112">
        <v>5460.07</v>
      </c>
      <c r="AE4016" s="112">
        <v>5607.57</v>
      </c>
      <c r="AF4016" s="112">
        <v>5755.8</v>
      </c>
      <c r="AG4016" s="112">
        <v>6011.61</v>
      </c>
      <c r="AH4016" s="112">
        <v>6182.84</v>
      </c>
      <c r="AI4016" s="112">
        <v>6295.5</v>
      </c>
      <c r="AJ4016" s="112">
        <v>6371.43</v>
      </c>
      <c r="AK4016" s="112">
        <v>6421.4</v>
      </c>
    </row>
    <row r="4017" spans="1:37" s="13" customFormat="1" x14ac:dyDescent="0.3">
      <c r="A4017" s="13" t="str">
        <f t="shared" si="98"/>
        <v>SDGbaseTRAv2_UrbAS_ERTv3QFSXflab-m</v>
      </c>
      <c r="B4017" s="62" t="s">
        <v>221</v>
      </c>
      <c r="C4017" s="63" t="s">
        <v>291</v>
      </c>
      <c r="D4017" s="64" t="s">
        <v>198</v>
      </c>
      <c r="E4017" s="13" t="s">
        <v>200</v>
      </c>
      <c r="F4017" s="112">
        <v>5235.99</v>
      </c>
      <c r="G4017" s="112">
        <v>4887.7</v>
      </c>
      <c r="H4017" s="112">
        <v>5092.05</v>
      </c>
      <c r="I4017" s="112">
        <v>5267.38</v>
      </c>
      <c r="J4017" s="112">
        <v>5418.54</v>
      </c>
      <c r="K4017" s="112">
        <v>5554.11</v>
      </c>
      <c r="L4017" s="112">
        <v>5692.07</v>
      </c>
      <c r="M4017" s="112">
        <v>5834.99</v>
      </c>
      <c r="N4017" s="112">
        <v>5984.57</v>
      </c>
      <c r="O4017" s="112">
        <v>6139.4</v>
      </c>
      <c r="P4017" s="112">
        <v>6307.08</v>
      </c>
      <c r="Q4017" s="112">
        <v>6479.15</v>
      </c>
      <c r="R4017" s="112">
        <v>6663.55</v>
      </c>
      <c r="S4017" s="112">
        <v>6859.61</v>
      </c>
      <c r="T4017" s="112">
        <v>7065.93</v>
      </c>
      <c r="U4017" s="112">
        <v>7290.15</v>
      </c>
      <c r="V4017" s="112">
        <v>7527.4</v>
      </c>
      <c r="W4017" s="112">
        <v>7773.28</v>
      </c>
      <c r="X4017" s="112">
        <v>8026.83</v>
      </c>
      <c r="Y4017" s="112">
        <v>8224.77</v>
      </c>
      <c r="Z4017" s="112">
        <v>8324.41</v>
      </c>
      <c r="AA4017" s="112">
        <v>8409.3700000000008</v>
      </c>
      <c r="AB4017" s="112">
        <v>8596.7800000000007</v>
      </c>
      <c r="AC4017" s="112">
        <v>8822</v>
      </c>
      <c r="AD4017" s="112">
        <v>9054.23</v>
      </c>
      <c r="AE4017" s="112">
        <v>9292.25</v>
      </c>
      <c r="AF4017" s="112">
        <v>9533.18</v>
      </c>
      <c r="AG4017" s="112">
        <v>9959.4</v>
      </c>
      <c r="AH4017" s="112">
        <v>10224.98</v>
      </c>
      <c r="AI4017" s="112">
        <v>10376.92</v>
      </c>
      <c r="AJ4017" s="112">
        <v>10459.49</v>
      </c>
      <c r="AK4017" s="112">
        <v>10493.65</v>
      </c>
    </row>
    <row r="4018" spans="1:37" s="13" customFormat="1" x14ac:dyDescent="0.3">
      <c r="A4018" s="13" t="str">
        <f t="shared" si="98"/>
        <v>SDGbaseTRAv2_UrbAS_ERTv3QFSXflab-s</v>
      </c>
      <c r="B4018" s="62" t="s">
        <v>221</v>
      </c>
      <c r="C4018" s="63" t="s">
        <v>291</v>
      </c>
      <c r="D4018" s="64" t="s">
        <v>198</v>
      </c>
      <c r="E4018" s="13" t="s">
        <v>201</v>
      </c>
      <c r="F4018" s="112">
        <v>4708.9399999999996</v>
      </c>
      <c r="G4018" s="112">
        <v>4347.68</v>
      </c>
      <c r="H4018" s="112">
        <v>4510.08</v>
      </c>
      <c r="I4018" s="112">
        <v>4660.8599999999997</v>
      </c>
      <c r="J4018" s="112">
        <v>4795.46</v>
      </c>
      <c r="K4018" s="112">
        <v>4921.72</v>
      </c>
      <c r="L4018" s="112">
        <v>5049.1400000000003</v>
      </c>
      <c r="M4018" s="112">
        <v>5179.96</v>
      </c>
      <c r="N4018" s="112">
        <v>5315.07</v>
      </c>
      <c r="O4018" s="112">
        <v>5445.25</v>
      </c>
      <c r="P4018" s="112">
        <v>5589.06</v>
      </c>
      <c r="Q4018" s="112">
        <v>5739.88</v>
      </c>
      <c r="R4018" s="112">
        <v>5900.81</v>
      </c>
      <c r="S4018" s="112">
        <v>6070.42</v>
      </c>
      <c r="T4018" s="112">
        <v>6248.21</v>
      </c>
      <c r="U4018" s="112">
        <v>6438.91</v>
      </c>
      <c r="V4018" s="112">
        <v>6640.67</v>
      </c>
      <c r="W4018" s="112">
        <v>6850.82</v>
      </c>
      <c r="X4018" s="112">
        <v>7068.56</v>
      </c>
      <c r="Y4018" s="112">
        <v>7251.84</v>
      </c>
      <c r="Z4018" s="112">
        <v>7369.84</v>
      </c>
      <c r="AA4018" s="112">
        <v>7471.82</v>
      </c>
      <c r="AB4018" s="112">
        <v>7627.11</v>
      </c>
      <c r="AC4018" s="112">
        <v>7807.78</v>
      </c>
      <c r="AD4018" s="112">
        <v>7998.34</v>
      </c>
      <c r="AE4018" s="112">
        <v>8197.4599999999991</v>
      </c>
      <c r="AF4018" s="112">
        <v>8402.44</v>
      </c>
      <c r="AG4018" s="112">
        <v>8726.24</v>
      </c>
      <c r="AH4018" s="112">
        <v>8960.74</v>
      </c>
      <c r="AI4018" s="112">
        <v>9124.24</v>
      </c>
      <c r="AJ4018" s="112">
        <v>9238.17</v>
      </c>
      <c r="AK4018" s="112">
        <v>9313.77</v>
      </c>
    </row>
    <row r="4019" spans="1:37" s="13" customFormat="1" x14ac:dyDescent="0.3">
      <c r="A4019" s="13" t="str">
        <f t="shared" si="98"/>
        <v>SDGbaseTRAv2_UrbAS_ERTv3QFSXflab-t</v>
      </c>
      <c r="B4019" s="62" t="s">
        <v>221</v>
      </c>
      <c r="C4019" s="63" t="s">
        <v>291</v>
      </c>
      <c r="D4019" s="64" t="s">
        <v>198</v>
      </c>
      <c r="E4019" s="13" t="s">
        <v>202</v>
      </c>
      <c r="F4019" s="112">
        <v>3319.1</v>
      </c>
      <c r="G4019" s="112">
        <v>3025.15</v>
      </c>
      <c r="H4019" s="112">
        <v>3112.04</v>
      </c>
      <c r="I4019" s="112">
        <v>3196.35</v>
      </c>
      <c r="J4019" s="112">
        <v>3272.9</v>
      </c>
      <c r="K4019" s="112">
        <v>3347.44</v>
      </c>
      <c r="L4019" s="112">
        <v>3425.74</v>
      </c>
      <c r="M4019" s="112">
        <v>3507.92</v>
      </c>
      <c r="N4019" s="112">
        <v>3593.82</v>
      </c>
      <c r="O4019" s="112">
        <v>3674.76</v>
      </c>
      <c r="P4019" s="112">
        <v>3765.74</v>
      </c>
      <c r="Q4019" s="112">
        <v>3862.65</v>
      </c>
      <c r="R4019" s="112">
        <v>3970.89</v>
      </c>
      <c r="S4019" s="112">
        <v>4086.17</v>
      </c>
      <c r="T4019" s="112">
        <v>4207.6400000000003</v>
      </c>
      <c r="U4019" s="112">
        <v>4337.55</v>
      </c>
      <c r="V4019" s="112">
        <v>4473.7</v>
      </c>
      <c r="W4019" s="112">
        <v>4615.79</v>
      </c>
      <c r="X4019" s="112">
        <v>4765.9399999999996</v>
      </c>
      <c r="Y4019" s="112">
        <v>4897.68</v>
      </c>
      <c r="Z4019" s="112">
        <v>4992.24</v>
      </c>
      <c r="AA4019" s="112">
        <v>5075.08</v>
      </c>
      <c r="AB4019" s="112">
        <v>5185.7</v>
      </c>
      <c r="AC4019" s="112">
        <v>5309.89</v>
      </c>
      <c r="AD4019" s="112">
        <v>5439.48</v>
      </c>
      <c r="AE4019" s="112">
        <v>5574.21</v>
      </c>
      <c r="AF4019" s="112">
        <v>5712.75</v>
      </c>
      <c r="AG4019" s="112">
        <v>5921.61</v>
      </c>
      <c r="AH4019" s="112">
        <v>6077.78</v>
      </c>
      <c r="AI4019" s="112">
        <v>6190</v>
      </c>
      <c r="AJ4019" s="112">
        <v>6270.94</v>
      </c>
      <c r="AK4019" s="112">
        <v>6327.54</v>
      </c>
    </row>
    <row r="4020" spans="1:37" s="13" customFormat="1" x14ac:dyDescent="0.3">
      <c r="A4020" s="13" t="str">
        <f t="shared" si="98"/>
        <v>SDGbaseTRAv2_UrbAS_ERTv3QFSXfcap</v>
      </c>
      <c r="B4020" s="62" t="s">
        <v>221</v>
      </c>
      <c r="C4020" s="63" t="s">
        <v>291</v>
      </c>
      <c r="D4020" s="64" t="s">
        <v>198</v>
      </c>
      <c r="E4020" s="13" t="s">
        <v>203</v>
      </c>
      <c r="F4020" s="112">
        <v>3799.09</v>
      </c>
      <c r="G4020" s="112">
        <v>3955.03</v>
      </c>
      <c r="H4020" s="112">
        <v>4074.85</v>
      </c>
      <c r="I4020" s="112">
        <v>4169.67</v>
      </c>
      <c r="J4020" s="112">
        <v>4268.07</v>
      </c>
      <c r="K4020" s="112">
        <v>4386.3100000000004</v>
      </c>
      <c r="L4020" s="112">
        <v>4525.79</v>
      </c>
      <c r="M4020" s="112">
        <v>4665.08</v>
      </c>
      <c r="N4020" s="112">
        <v>4801.3</v>
      </c>
      <c r="O4020" s="112">
        <v>4915.74</v>
      </c>
      <c r="P4020" s="112">
        <v>5028.49</v>
      </c>
      <c r="Q4020" s="112">
        <v>5138.8900000000003</v>
      </c>
      <c r="R4020" s="112">
        <v>5277.53</v>
      </c>
      <c r="S4020" s="112">
        <v>5411.38</v>
      </c>
      <c r="T4020" s="112">
        <v>5555.55</v>
      </c>
      <c r="U4020" s="112">
        <v>5731.74</v>
      </c>
      <c r="V4020" s="112">
        <v>5894.03</v>
      </c>
      <c r="W4020" s="112">
        <v>6069.05</v>
      </c>
      <c r="X4020" s="112">
        <v>6257.16</v>
      </c>
      <c r="Y4020" s="112">
        <v>6431.51</v>
      </c>
      <c r="Z4020" s="112">
        <v>6608.91</v>
      </c>
      <c r="AA4020" s="112">
        <v>6793.89</v>
      </c>
      <c r="AB4020" s="112">
        <v>6984.83</v>
      </c>
      <c r="AC4020" s="112">
        <v>7163.94</v>
      </c>
      <c r="AD4020" s="112">
        <v>7349.47</v>
      </c>
      <c r="AE4020" s="112">
        <v>7543.66</v>
      </c>
      <c r="AF4020" s="112">
        <v>7747.52</v>
      </c>
      <c r="AG4020" s="112">
        <v>7939.04</v>
      </c>
      <c r="AH4020" s="112">
        <v>7793.03</v>
      </c>
      <c r="AI4020" s="112">
        <v>7658.81</v>
      </c>
      <c r="AJ4020" s="112">
        <v>7557.9</v>
      </c>
      <c r="AK4020" s="112">
        <v>7460.67</v>
      </c>
    </row>
    <row r="4021" spans="1:37" s="13" customFormat="1" x14ac:dyDescent="0.3">
      <c r="A4021" s="13" t="str">
        <f t="shared" si="98"/>
        <v>SDGbaseTRAv2_UrbAS_ERTv3QFSXfegy</v>
      </c>
      <c r="B4021" s="62" t="s">
        <v>221</v>
      </c>
      <c r="C4021" s="63" t="s">
        <v>291</v>
      </c>
      <c r="D4021" s="64" t="s">
        <v>198</v>
      </c>
      <c r="E4021" s="13" t="s">
        <v>204</v>
      </c>
      <c r="F4021" s="112">
        <v>200.18</v>
      </c>
      <c r="G4021" s="112">
        <v>215.85</v>
      </c>
      <c r="H4021" s="112">
        <v>219.02</v>
      </c>
      <c r="I4021" s="112">
        <v>223.47</v>
      </c>
      <c r="J4021" s="112">
        <v>228.22</v>
      </c>
      <c r="K4021" s="112">
        <v>237.73</v>
      </c>
      <c r="L4021" s="112">
        <v>248.49</v>
      </c>
      <c r="M4021" s="112">
        <v>250.61</v>
      </c>
      <c r="N4021" s="112">
        <v>248.67</v>
      </c>
      <c r="O4021" s="112">
        <v>249.56</v>
      </c>
      <c r="P4021" s="112">
        <v>256.52999999999997</v>
      </c>
      <c r="Q4021" s="112">
        <v>264.75</v>
      </c>
      <c r="R4021" s="112">
        <v>279.92</v>
      </c>
      <c r="S4021" s="112">
        <v>291.17</v>
      </c>
      <c r="T4021" s="112">
        <v>302.12</v>
      </c>
      <c r="U4021" s="112">
        <v>312.62</v>
      </c>
      <c r="V4021" s="112">
        <v>312.98</v>
      </c>
      <c r="W4021" s="112">
        <v>321.56</v>
      </c>
      <c r="X4021" s="112">
        <v>344.37</v>
      </c>
      <c r="Y4021" s="112">
        <v>362.43</v>
      </c>
      <c r="Z4021" s="112">
        <v>379.27</v>
      </c>
      <c r="AA4021" s="112">
        <v>399.47</v>
      </c>
      <c r="AB4021" s="112">
        <v>416.31</v>
      </c>
      <c r="AC4021" s="112">
        <v>431.22</v>
      </c>
      <c r="AD4021" s="112">
        <v>449.9</v>
      </c>
      <c r="AE4021" s="112">
        <v>468.95</v>
      </c>
      <c r="AF4021" s="112">
        <v>487.55</v>
      </c>
      <c r="AG4021" s="112">
        <v>580.34</v>
      </c>
      <c r="AH4021" s="112">
        <v>651.96</v>
      </c>
      <c r="AI4021" s="112">
        <v>728.42</v>
      </c>
      <c r="AJ4021" s="112">
        <v>799.4</v>
      </c>
      <c r="AK4021" s="112">
        <v>867.54</v>
      </c>
    </row>
    <row r="4022" spans="1:37" s="13" customFormat="1" x14ac:dyDescent="0.3">
      <c r="A4022" s="13" t="str">
        <f t="shared" si="98"/>
        <v>SDGbaseTRAv2_UrbAS_ERTv3QFSXfland</v>
      </c>
      <c r="B4022" s="62" t="s">
        <v>221</v>
      </c>
      <c r="C4022" s="63" t="s">
        <v>291</v>
      </c>
      <c r="D4022" s="64" t="s">
        <v>198</v>
      </c>
      <c r="E4022" s="13" t="s">
        <v>205</v>
      </c>
      <c r="F4022" s="112">
        <v>17.03</v>
      </c>
      <c r="G4022" s="112">
        <v>17.2</v>
      </c>
      <c r="H4022" s="112">
        <v>17.37</v>
      </c>
      <c r="I4022" s="112">
        <v>17.54</v>
      </c>
      <c r="J4022" s="112">
        <v>17.72</v>
      </c>
      <c r="K4022" s="112">
        <v>17.899999999999999</v>
      </c>
      <c r="L4022" s="112">
        <v>18.07</v>
      </c>
      <c r="M4022" s="112">
        <v>18.260000000000002</v>
      </c>
      <c r="N4022" s="112">
        <v>18.440000000000001</v>
      </c>
      <c r="O4022" s="112">
        <v>18.62</v>
      </c>
      <c r="P4022" s="112">
        <v>18.809999999999999</v>
      </c>
      <c r="Q4022" s="112">
        <v>19</v>
      </c>
      <c r="R4022" s="112">
        <v>19.190000000000001</v>
      </c>
      <c r="S4022" s="112">
        <v>19.38</v>
      </c>
      <c r="T4022" s="112">
        <v>19.57</v>
      </c>
      <c r="U4022" s="112">
        <v>19.77</v>
      </c>
      <c r="V4022" s="112">
        <v>19.97</v>
      </c>
      <c r="W4022" s="112">
        <v>20.170000000000002</v>
      </c>
      <c r="X4022" s="112">
        <v>20.37</v>
      </c>
      <c r="Y4022" s="112">
        <v>20.57</v>
      </c>
      <c r="Z4022" s="112">
        <v>20.78</v>
      </c>
      <c r="AA4022" s="112">
        <v>20.98</v>
      </c>
      <c r="AB4022" s="112">
        <v>21.19</v>
      </c>
      <c r="AC4022" s="112">
        <v>21.41</v>
      </c>
      <c r="AD4022" s="112">
        <v>21.62</v>
      </c>
      <c r="AE4022" s="112">
        <v>21.84</v>
      </c>
      <c r="AF4022" s="112">
        <v>22.05</v>
      </c>
      <c r="AG4022" s="112">
        <v>22.28</v>
      </c>
      <c r="AH4022" s="112">
        <v>22.5</v>
      </c>
      <c r="AI4022" s="112">
        <v>22.72</v>
      </c>
      <c r="AJ4022" s="112">
        <v>22.95</v>
      </c>
      <c r="AK4022" s="112">
        <v>23.18</v>
      </c>
    </row>
    <row r="4023" spans="1:37" s="13" customFormat="1" x14ac:dyDescent="0.3">
      <c r="A4023" s="13" t="str">
        <f t="shared" si="98"/>
        <v>SDGbaseTRAv2_UrbAS_ERTv3P_ActivePoptotal</v>
      </c>
      <c r="B4023" s="62" t="s">
        <v>221</v>
      </c>
      <c r="C4023" s="63" t="s">
        <v>291</v>
      </c>
      <c r="D4023" s="64" t="s">
        <v>207</v>
      </c>
      <c r="E4023" s="13" t="s">
        <v>1</v>
      </c>
      <c r="F4023" s="112"/>
      <c r="G4023" s="112">
        <v>24292.9</v>
      </c>
      <c r="H4023" s="112">
        <v>24642.6</v>
      </c>
      <c r="I4023" s="112">
        <v>24992.2</v>
      </c>
      <c r="J4023" s="112">
        <v>25341.9</v>
      </c>
      <c r="K4023" s="112">
        <v>25691.599999999999</v>
      </c>
      <c r="L4023" s="112">
        <v>26041.200000000001</v>
      </c>
      <c r="M4023" s="112">
        <v>26390.6</v>
      </c>
      <c r="N4023" s="112">
        <v>26740</v>
      </c>
      <c r="O4023" s="112">
        <v>27089.3</v>
      </c>
      <c r="P4023" s="112">
        <v>27438.7</v>
      </c>
      <c r="Q4023" s="112">
        <v>27788.1</v>
      </c>
      <c r="R4023" s="112">
        <v>28086.2</v>
      </c>
      <c r="S4023" s="112">
        <v>28384.400000000001</v>
      </c>
      <c r="T4023" s="112">
        <v>28682.5</v>
      </c>
      <c r="U4023" s="112">
        <v>28980.7</v>
      </c>
      <c r="V4023" s="112">
        <v>29278.799999999999</v>
      </c>
      <c r="W4023" s="112">
        <v>29514.3</v>
      </c>
      <c r="X4023" s="112">
        <v>29749.7</v>
      </c>
      <c r="Y4023" s="112">
        <v>29985.200000000001</v>
      </c>
      <c r="Z4023" s="112">
        <v>30220.7</v>
      </c>
      <c r="AA4023" s="112">
        <v>30456.1</v>
      </c>
      <c r="AB4023" s="112">
        <v>30638.2</v>
      </c>
      <c r="AC4023" s="112">
        <v>30820.3</v>
      </c>
      <c r="AD4023" s="112">
        <v>31002.3</v>
      </c>
      <c r="AE4023" s="112">
        <v>31184.400000000001</v>
      </c>
      <c r="AF4023" s="112">
        <v>31366.5</v>
      </c>
      <c r="AG4023" s="112">
        <v>31469.200000000001</v>
      </c>
      <c r="AH4023" s="112">
        <v>31571.9</v>
      </c>
      <c r="AI4023" s="112">
        <v>31674.6</v>
      </c>
      <c r="AJ4023" s="112">
        <v>31777.4</v>
      </c>
      <c r="AK4023" s="112">
        <v>31880.1</v>
      </c>
    </row>
    <row r="4024" spans="1:37" s="13" customFormat="1" x14ac:dyDescent="0.3">
      <c r="A4024" s="13" t="str">
        <f t="shared" si="98"/>
        <v>SDGbaseTRAv2_UrbAS_ERTv3P_WAgePoptotal</v>
      </c>
      <c r="B4024" s="62" t="s">
        <v>221</v>
      </c>
      <c r="C4024" s="63" t="s">
        <v>291</v>
      </c>
      <c r="D4024" s="64" t="s">
        <v>208</v>
      </c>
      <c r="E4024" s="13" t="s">
        <v>1</v>
      </c>
      <c r="F4024" s="112"/>
      <c r="G4024" s="112">
        <v>38959.5</v>
      </c>
      <c r="H4024" s="112">
        <v>39520.300000000003</v>
      </c>
      <c r="I4024" s="112">
        <v>40081.1</v>
      </c>
      <c r="J4024" s="112">
        <v>40641.9</v>
      </c>
      <c r="K4024" s="112">
        <v>41202.699999999997</v>
      </c>
      <c r="L4024" s="112">
        <v>41763.4</v>
      </c>
      <c r="M4024" s="112">
        <v>42323.7</v>
      </c>
      <c r="N4024" s="112">
        <v>42884</v>
      </c>
      <c r="O4024" s="112">
        <v>43444.3</v>
      </c>
      <c r="P4024" s="112">
        <v>44004.6</v>
      </c>
      <c r="Q4024" s="112">
        <v>44564.9</v>
      </c>
      <c r="R4024" s="112">
        <v>45043.1</v>
      </c>
      <c r="S4024" s="112">
        <v>45521.2</v>
      </c>
      <c r="T4024" s="112">
        <v>45999.4</v>
      </c>
      <c r="U4024" s="112">
        <v>46477.5</v>
      </c>
      <c r="V4024" s="112">
        <v>46955.7</v>
      </c>
      <c r="W4024" s="112">
        <v>47333.3</v>
      </c>
      <c r="X4024" s="112">
        <v>47710.9</v>
      </c>
      <c r="Y4024" s="112">
        <v>48088.6</v>
      </c>
      <c r="Z4024" s="112">
        <v>48466.2</v>
      </c>
      <c r="AA4024" s="112">
        <v>48843.8</v>
      </c>
      <c r="AB4024" s="112">
        <v>49135.8</v>
      </c>
      <c r="AC4024" s="112">
        <v>49427.8</v>
      </c>
      <c r="AD4024" s="112">
        <v>49719.8</v>
      </c>
      <c r="AE4024" s="112">
        <v>50011.8</v>
      </c>
      <c r="AF4024" s="112">
        <v>50303.8</v>
      </c>
      <c r="AG4024" s="112">
        <v>50468.5</v>
      </c>
      <c r="AH4024" s="112">
        <v>50633.3</v>
      </c>
      <c r="AI4024" s="112">
        <v>50798</v>
      </c>
      <c r="AJ4024" s="112">
        <v>50962.7</v>
      </c>
      <c r="AK4024" s="112">
        <v>51127.5</v>
      </c>
    </row>
    <row r="4025" spans="1:37" s="13" customFormat="1" x14ac:dyDescent="0.3">
      <c r="A4025" s="13" t="str">
        <f t="shared" si="98"/>
        <v>SDGbaseTRAv2_UrbAS_ERTv3C_BroadUnEmpRatetotal</v>
      </c>
      <c r="B4025" s="62" t="s">
        <v>221</v>
      </c>
      <c r="C4025" s="63" t="s">
        <v>291</v>
      </c>
      <c r="D4025" s="64" t="s">
        <v>209</v>
      </c>
      <c r="E4025" s="13" t="s">
        <v>1</v>
      </c>
      <c r="F4025" s="112"/>
      <c r="G4025" s="112">
        <v>0.37</v>
      </c>
      <c r="H4025" s="112">
        <v>0.36</v>
      </c>
      <c r="I4025" s="112">
        <v>0.35</v>
      </c>
      <c r="J4025" s="112">
        <v>0.34</v>
      </c>
      <c r="K4025" s="112">
        <v>0.33</v>
      </c>
      <c r="L4025" s="112">
        <v>0.33</v>
      </c>
      <c r="M4025" s="112">
        <v>0.32</v>
      </c>
      <c r="N4025" s="112">
        <v>0.31</v>
      </c>
      <c r="O4025" s="112">
        <v>0.3</v>
      </c>
      <c r="P4025" s="112">
        <v>0.28999999999999998</v>
      </c>
      <c r="Q4025" s="112">
        <v>0.28000000000000003</v>
      </c>
      <c r="R4025" s="112">
        <v>0.27</v>
      </c>
      <c r="S4025" s="112">
        <v>0.26</v>
      </c>
      <c r="T4025" s="112">
        <v>0.24</v>
      </c>
      <c r="U4025" s="112">
        <v>0.23</v>
      </c>
      <c r="V4025" s="112">
        <v>0.21</v>
      </c>
      <c r="W4025" s="112">
        <v>0.19</v>
      </c>
      <c r="X4025" s="112">
        <v>0.17</v>
      </c>
      <c r="Y4025" s="112">
        <v>0.16</v>
      </c>
      <c r="Z4025" s="112">
        <v>0.15</v>
      </c>
      <c r="AA4025" s="112">
        <v>0.15</v>
      </c>
      <c r="AB4025" s="112">
        <v>0.13</v>
      </c>
      <c r="AC4025" s="112">
        <v>0.12</v>
      </c>
      <c r="AD4025" s="112">
        <v>0.1</v>
      </c>
      <c r="AE4025" s="112">
        <v>0.08</v>
      </c>
      <c r="AF4025" s="112">
        <v>0.06</v>
      </c>
      <c r="AG4025" s="112">
        <v>0.03</v>
      </c>
      <c r="AH4025" s="112">
        <v>0</v>
      </c>
      <c r="AI4025" s="112">
        <v>-0.01</v>
      </c>
      <c r="AJ4025" s="112">
        <v>-0.02</v>
      </c>
      <c r="AK4025" s="112">
        <v>-0.02</v>
      </c>
    </row>
    <row r="4026" spans="1:37" s="13" customFormat="1" x14ac:dyDescent="0.3">
      <c r="A4026" s="13" t="str">
        <f t="shared" si="98"/>
        <v>SDGbaseTRAv2_UrbAS_ERTv3C_LabForceParttotal</v>
      </c>
      <c r="B4026" s="62" t="s">
        <v>221</v>
      </c>
      <c r="C4026" s="63" t="s">
        <v>291</v>
      </c>
      <c r="D4026" s="64" t="s">
        <v>210</v>
      </c>
      <c r="E4026" s="13" t="s">
        <v>1</v>
      </c>
      <c r="F4026" s="112"/>
      <c r="G4026" s="112">
        <v>0.39</v>
      </c>
      <c r="H4026" s="112">
        <v>0.4</v>
      </c>
      <c r="I4026" s="112">
        <v>0.41</v>
      </c>
      <c r="J4026" s="112">
        <v>0.41</v>
      </c>
      <c r="K4026" s="112">
        <v>0.42</v>
      </c>
      <c r="L4026" s="112">
        <v>0.42</v>
      </c>
      <c r="M4026" s="112">
        <v>0.43</v>
      </c>
      <c r="N4026" s="112">
        <v>0.43</v>
      </c>
      <c r="O4026" s="112">
        <v>0.44</v>
      </c>
      <c r="P4026" s="112">
        <v>0.44</v>
      </c>
      <c r="Q4026" s="112">
        <v>0.45</v>
      </c>
      <c r="R4026" s="112">
        <v>0.46</v>
      </c>
      <c r="S4026" s="112">
        <v>0.46</v>
      </c>
      <c r="T4026" s="112">
        <v>0.47</v>
      </c>
      <c r="U4026" s="112">
        <v>0.48</v>
      </c>
      <c r="V4026" s="112">
        <v>0.49</v>
      </c>
      <c r="W4026" s="112">
        <v>0.5</v>
      </c>
      <c r="X4026" s="112">
        <v>0.52</v>
      </c>
      <c r="Y4026" s="112">
        <v>0.53</v>
      </c>
      <c r="Z4026" s="112">
        <v>0.53</v>
      </c>
      <c r="AA4026" s="112">
        <v>0.53</v>
      </c>
      <c r="AB4026" s="112">
        <v>0.54</v>
      </c>
      <c r="AC4026" s="112">
        <v>0.55000000000000004</v>
      </c>
      <c r="AD4026" s="112">
        <v>0.56000000000000005</v>
      </c>
      <c r="AE4026" s="112">
        <v>0.56999999999999995</v>
      </c>
      <c r="AF4026" s="112">
        <v>0.57999999999999996</v>
      </c>
      <c r="AG4026" s="112">
        <v>0.61</v>
      </c>
      <c r="AH4026" s="112">
        <v>0.62</v>
      </c>
      <c r="AI4026" s="112">
        <v>0.63</v>
      </c>
      <c r="AJ4026" s="112">
        <v>0.63</v>
      </c>
      <c r="AK4026" s="112">
        <v>0.64</v>
      </c>
    </row>
    <row r="4027" spans="1:37" s="13" customFormat="1" x14ac:dyDescent="0.3">
      <c r="A4027" s="13" t="str">
        <f t="shared" si="98"/>
        <v>SDGbaseTRAv2_UrbAS_ERTv3QVAXaawhe</v>
      </c>
      <c r="B4027" s="62" t="s">
        <v>221</v>
      </c>
      <c r="C4027" s="63" t="s">
        <v>291</v>
      </c>
      <c r="D4027" s="64" t="s">
        <v>211</v>
      </c>
      <c r="E4027" s="13" t="s">
        <v>4</v>
      </c>
      <c r="F4027" s="112">
        <v>2.66</v>
      </c>
      <c r="G4027" s="112">
        <v>2.64</v>
      </c>
      <c r="H4027" s="112">
        <v>2.7</v>
      </c>
      <c r="I4027" s="112">
        <v>2.73</v>
      </c>
      <c r="J4027" s="112">
        <v>2.78</v>
      </c>
      <c r="K4027" s="112">
        <v>2.81</v>
      </c>
      <c r="L4027" s="112">
        <v>2.85</v>
      </c>
      <c r="M4027" s="112">
        <v>2.89</v>
      </c>
      <c r="N4027" s="112">
        <v>2.93</v>
      </c>
      <c r="O4027" s="112">
        <v>3</v>
      </c>
      <c r="P4027" s="112">
        <v>3.05</v>
      </c>
      <c r="Q4027" s="112">
        <v>3.09</v>
      </c>
      <c r="R4027" s="112">
        <v>3.14</v>
      </c>
      <c r="S4027" s="112">
        <v>3.18</v>
      </c>
      <c r="T4027" s="112">
        <v>3.23</v>
      </c>
      <c r="U4027" s="112">
        <v>3.28</v>
      </c>
      <c r="V4027" s="112">
        <v>3.32</v>
      </c>
      <c r="W4027" s="112">
        <v>3.37</v>
      </c>
      <c r="X4027" s="112">
        <v>3.41</v>
      </c>
      <c r="Y4027" s="112">
        <v>3.45</v>
      </c>
      <c r="Z4027" s="112">
        <v>3.49</v>
      </c>
      <c r="AA4027" s="112">
        <v>3.54</v>
      </c>
      <c r="AB4027" s="112">
        <v>3.59</v>
      </c>
      <c r="AC4027" s="112">
        <v>3.64</v>
      </c>
      <c r="AD4027" s="112">
        <v>3.68</v>
      </c>
      <c r="AE4027" s="112">
        <v>3.72</v>
      </c>
      <c r="AF4027" s="112">
        <v>3.77</v>
      </c>
      <c r="AG4027" s="112">
        <v>3.82</v>
      </c>
      <c r="AH4027" s="112">
        <v>3.81</v>
      </c>
      <c r="AI4027" s="112">
        <v>3.8</v>
      </c>
      <c r="AJ4027" s="112">
        <v>3.79</v>
      </c>
      <c r="AK4027" s="112">
        <v>3.78</v>
      </c>
    </row>
    <row r="4028" spans="1:37" s="13" customFormat="1" x14ac:dyDescent="0.3">
      <c r="A4028" s="13" t="str">
        <f t="shared" si="98"/>
        <v>SDGbaseTRAv2_UrbAS_ERTv3QVAXaamai</v>
      </c>
      <c r="B4028" s="62" t="s">
        <v>221</v>
      </c>
      <c r="C4028" s="63" t="s">
        <v>291</v>
      </c>
      <c r="D4028" s="64" t="s">
        <v>211</v>
      </c>
      <c r="E4028" s="13" t="s">
        <v>5</v>
      </c>
      <c r="F4028" s="112">
        <v>11.93</v>
      </c>
      <c r="G4028" s="112">
        <v>11.8</v>
      </c>
      <c r="H4028" s="112">
        <v>12.08</v>
      </c>
      <c r="I4028" s="112">
        <v>12.28</v>
      </c>
      <c r="J4028" s="112">
        <v>12.53</v>
      </c>
      <c r="K4028" s="112">
        <v>12.71</v>
      </c>
      <c r="L4028" s="112">
        <v>12.92</v>
      </c>
      <c r="M4028" s="112">
        <v>13.1</v>
      </c>
      <c r="N4028" s="112">
        <v>13.29</v>
      </c>
      <c r="O4028" s="112">
        <v>13.7</v>
      </c>
      <c r="P4028" s="112">
        <v>13.95</v>
      </c>
      <c r="Q4028" s="112">
        <v>14.13</v>
      </c>
      <c r="R4028" s="112">
        <v>14.36</v>
      </c>
      <c r="S4028" s="112">
        <v>14.56</v>
      </c>
      <c r="T4028" s="112">
        <v>14.75</v>
      </c>
      <c r="U4028" s="112">
        <v>14.98</v>
      </c>
      <c r="V4028" s="112">
        <v>15.16</v>
      </c>
      <c r="W4028" s="112">
        <v>15.32</v>
      </c>
      <c r="X4028" s="112">
        <v>15.5</v>
      </c>
      <c r="Y4028" s="112">
        <v>15.69</v>
      </c>
      <c r="Z4028" s="112">
        <v>15.9</v>
      </c>
      <c r="AA4028" s="112">
        <v>16.12</v>
      </c>
      <c r="AB4028" s="112">
        <v>16.38</v>
      </c>
      <c r="AC4028" s="112">
        <v>16.559999999999999</v>
      </c>
      <c r="AD4028" s="112">
        <v>16.739999999999998</v>
      </c>
      <c r="AE4028" s="112">
        <v>16.920000000000002</v>
      </c>
      <c r="AF4028" s="112">
        <v>17.12</v>
      </c>
      <c r="AG4028" s="112">
        <v>17.239999999999998</v>
      </c>
      <c r="AH4028" s="112">
        <v>17.100000000000001</v>
      </c>
      <c r="AI4028" s="112">
        <v>17</v>
      </c>
      <c r="AJ4028" s="112">
        <v>16.899999999999999</v>
      </c>
      <c r="AK4028" s="112">
        <v>16.78</v>
      </c>
    </row>
    <row r="4029" spans="1:37" s="13" customFormat="1" x14ac:dyDescent="0.3">
      <c r="A4029" s="13" t="str">
        <f t="shared" si="98"/>
        <v>SDGbaseTRAv2_UrbAS_ERTv3QVAXaaoce</v>
      </c>
      <c r="B4029" s="62" t="s">
        <v>221</v>
      </c>
      <c r="C4029" s="63" t="s">
        <v>291</v>
      </c>
      <c r="D4029" s="64" t="s">
        <v>211</v>
      </c>
      <c r="E4029" s="13" t="s">
        <v>6</v>
      </c>
      <c r="F4029" s="112">
        <v>0.82</v>
      </c>
      <c r="G4029" s="112">
        <v>0.81</v>
      </c>
      <c r="H4029" s="112">
        <v>0.83</v>
      </c>
      <c r="I4029" s="112">
        <v>0.84</v>
      </c>
      <c r="J4029" s="112">
        <v>0.85</v>
      </c>
      <c r="K4029" s="112">
        <v>0.86</v>
      </c>
      <c r="L4029" s="112">
        <v>0.88</v>
      </c>
      <c r="M4029" s="112">
        <v>0.89</v>
      </c>
      <c r="N4029" s="112">
        <v>0.9</v>
      </c>
      <c r="O4029" s="112">
        <v>0.93</v>
      </c>
      <c r="P4029" s="112">
        <v>0.94</v>
      </c>
      <c r="Q4029" s="112">
        <v>0.96</v>
      </c>
      <c r="R4029" s="112">
        <v>0.98</v>
      </c>
      <c r="S4029" s="112">
        <v>0.99</v>
      </c>
      <c r="T4029" s="112">
        <v>1.01</v>
      </c>
      <c r="U4029" s="112">
        <v>1.03</v>
      </c>
      <c r="V4029" s="112">
        <v>1.04</v>
      </c>
      <c r="W4029" s="112">
        <v>1.05</v>
      </c>
      <c r="X4029" s="112">
        <v>1.07</v>
      </c>
      <c r="Y4029" s="112">
        <v>1.0900000000000001</v>
      </c>
      <c r="Z4029" s="112">
        <v>1.1000000000000001</v>
      </c>
      <c r="AA4029" s="112">
        <v>1.1200000000000001</v>
      </c>
      <c r="AB4029" s="112">
        <v>1.1399999999999999</v>
      </c>
      <c r="AC4029" s="112">
        <v>1.1499999999999999</v>
      </c>
      <c r="AD4029" s="112">
        <v>1.17</v>
      </c>
      <c r="AE4029" s="112">
        <v>1.19</v>
      </c>
      <c r="AF4029" s="112">
        <v>1.2</v>
      </c>
      <c r="AG4029" s="112">
        <v>1.21</v>
      </c>
      <c r="AH4029" s="112">
        <v>1.21</v>
      </c>
      <c r="AI4029" s="112">
        <v>1.21</v>
      </c>
      <c r="AJ4029" s="112">
        <v>1.21</v>
      </c>
      <c r="AK4029" s="112">
        <v>1.21</v>
      </c>
    </row>
    <row r="4030" spans="1:37" s="13" customFormat="1" x14ac:dyDescent="0.3">
      <c r="A4030" s="13" t="str">
        <f t="shared" si="98"/>
        <v>SDGbaseTRAv2_UrbAS_ERTv3QVAXaaveg</v>
      </c>
      <c r="B4030" s="62" t="s">
        <v>221</v>
      </c>
      <c r="C4030" s="63" t="s">
        <v>291</v>
      </c>
      <c r="D4030" s="64" t="s">
        <v>211</v>
      </c>
      <c r="E4030" s="13" t="s">
        <v>7</v>
      </c>
      <c r="F4030" s="112">
        <v>6.73</v>
      </c>
      <c r="G4030" s="112">
        <v>6.43</v>
      </c>
      <c r="H4030" s="112">
        <v>6.53</v>
      </c>
      <c r="I4030" s="112">
        <v>6.64</v>
      </c>
      <c r="J4030" s="112">
        <v>6.76</v>
      </c>
      <c r="K4030" s="112">
        <v>6.82</v>
      </c>
      <c r="L4030" s="112">
        <v>6.9</v>
      </c>
      <c r="M4030" s="112">
        <v>6.96</v>
      </c>
      <c r="N4030" s="112">
        <v>7.03</v>
      </c>
      <c r="O4030" s="112">
        <v>7.17</v>
      </c>
      <c r="P4030" s="112">
        <v>7.24</v>
      </c>
      <c r="Q4030" s="112">
        <v>7.3</v>
      </c>
      <c r="R4030" s="112">
        <v>7.43</v>
      </c>
      <c r="S4030" s="112">
        <v>7.54</v>
      </c>
      <c r="T4030" s="112">
        <v>7.64</v>
      </c>
      <c r="U4030" s="112">
        <v>7.76</v>
      </c>
      <c r="V4030" s="112">
        <v>7.86</v>
      </c>
      <c r="W4030" s="112">
        <v>7.95</v>
      </c>
      <c r="X4030" s="112">
        <v>8.0500000000000007</v>
      </c>
      <c r="Y4030" s="112">
        <v>8.11</v>
      </c>
      <c r="Z4030" s="112">
        <v>8.16</v>
      </c>
      <c r="AA4030" s="112">
        <v>8.23</v>
      </c>
      <c r="AB4030" s="112">
        <v>8.4</v>
      </c>
      <c r="AC4030" s="112">
        <v>8.49</v>
      </c>
      <c r="AD4030" s="112">
        <v>8.58</v>
      </c>
      <c r="AE4030" s="112">
        <v>8.68</v>
      </c>
      <c r="AF4030" s="112">
        <v>8.7899999999999991</v>
      </c>
      <c r="AG4030" s="112">
        <v>9.01</v>
      </c>
      <c r="AH4030" s="112">
        <v>8.9600000000000009</v>
      </c>
      <c r="AI4030" s="112">
        <v>8.9499999999999993</v>
      </c>
      <c r="AJ4030" s="112">
        <v>8.9499999999999993</v>
      </c>
      <c r="AK4030" s="112">
        <v>8.93</v>
      </c>
    </row>
    <row r="4031" spans="1:37" s="13" customFormat="1" x14ac:dyDescent="0.3">
      <c r="A4031" s="13" t="str">
        <f t="shared" si="98"/>
        <v>SDGbaseTRAv2_UrbAS_ERTv3QVAXaaofr</v>
      </c>
      <c r="B4031" s="62" t="s">
        <v>221</v>
      </c>
      <c r="C4031" s="63" t="s">
        <v>291</v>
      </c>
      <c r="D4031" s="64" t="s">
        <v>211</v>
      </c>
      <c r="E4031" s="13" t="s">
        <v>8</v>
      </c>
      <c r="F4031" s="112">
        <v>13</v>
      </c>
      <c r="G4031" s="112">
        <v>12.57</v>
      </c>
      <c r="H4031" s="112">
        <v>12.95</v>
      </c>
      <c r="I4031" s="112">
        <v>13.15</v>
      </c>
      <c r="J4031" s="112">
        <v>13.43</v>
      </c>
      <c r="K4031" s="112">
        <v>13.64</v>
      </c>
      <c r="L4031" s="112">
        <v>13.9</v>
      </c>
      <c r="M4031" s="112">
        <v>14.12</v>
      </c>
      <c r="N4031" s="112">
        <v>14.35</v>
      </c>
      <c r="O4031" s="112">
        <v>15.1</v>
      </c>
      <c r="P4031" s="112">
        <v>15.42</v>
      </c>
      <c r="Q4031" s="112">
        <v>15.61</v>
      </c>
      <c r="R4031" s="112">
        <v>15.94</v>
      </c>
      <c r="S4031" s="112">
        <v>16.23</v>
      </c>
      <c r="T4031" s="112">
        <v>16.53</v>
      </c>
      <c r="U4031" s="112">
        <v>16.86</v>
      </c>
      <c r="V4031" s="112">
        <v>17.16</v>
      </c>
      <c r="W4031" s="112">
        <v>17.440000000000001</v>
      </c>
      <c r="X4031" s="112">
        <v>17.72</v>
      </c>
      <c r="Y4031" s="112">
        <v>17.940000000000001</v>
      </c>
      <c r="Z4031" s="112">
        <v>18.05</v>
      </c>
      <c r="AA4031" s="112">
        <v>18.22</v>
      </c>
      <c r="AB4031" s="112">
        <v>18.649999999999999</v>
      </c>
      <c r="AC4031" s="112">
        <v>18.95</v>
      </c>
      <c r="AD4031" s="112">
        <v>19.21</v>
      </c>
      <c r="AE4031" s="112">
        <v>19.5</v>
      </c>
      <c r="AF4031" s="112">
        <v>19.79</v>
      </c>
      <c r="AG4031" s="112">
        <v>20.3</v>
      </c>
      <c r="AH4031" s="112">
        <v>20.21</v>
      </c>
      <c r="AI4031" s="112">
        <v>20.09</v>
      </c>
      <c r="AJ4031" s="112">
        <v>19.98</v>
      </c>
      <c r="AK4031" s="112">
        <v>19.82</v>
      </c>
    </row>
    <row r="4032" spans="1:37" s="13" customFormat="1" x14ac:dyDescent="0.3">
      <c r="A4032" s="13" t="str">
        <f t="shared" si="98"/>
        <v>SDGbaseTRAv2_UrbAS_ERTv3QVAXaagra</v>
      </c>
      <c r="B4032" s="62" t="s">
        <v>221</v>
      </c>
      <c r="C4032" s="63" t="s">
        <v>291</v>
      </c>
      <c r="D4032" s="64" t="s">
        <v>211</v>
      </c>
      <c r="E4032" s="13" t="s">
        <v>9</v>
      </c>
      <c r="F4032" s="112">
        <v>6.2</v>
      </c>
      <c r="G4032" s="112">
        <v>6.02</v>
      </c>
      <c r="H4032" s="112">
        <v>6.27</v>
      </c>
      <c r="I4032" s="112">
        <v>6.36</v>
      </c>
      <c r="J4032" s="112">
        <v>6.48</v>
      </c>
      <c r="K4032" s="112">
        <v>6.62</v>
      </c>
      <c r="L4032" s="112">
        <v>6.77</v>
      </c>
      <c r="M4032" s="112">
        <v>6.93</v>
      </c>
      <c r="N4032" s="112">
        <v>7.1</v>
      </c>
      <c r="O4032" s="112">
        <v>7.61</v>
      </c>
      <c r="P4032" s="112">
        <v>7.86</v>
      </c>
      <c r="Q4032" s="112">
        <v>8.02</v>
      </c>
      <c r="R4032" s="112">
        <v>8.2200000000000006</v>
      </c>
      <c r="S4032" s="112">
        <v>8.42</v>
      </c>
      <c r="T4032" s="112">
        <v>8.6300000000000008</v>
      </c>
      <c r="U4032" s="112">
        <v>8.8699999999999992</v>
      </c>
      <c r="V4032" s="112">
        <v>9.08</v>
      </c>
      <c r="W4032" s="112">
        <v>9.31</v>
      </c>
      <c r="X4032" s="112">
        <v>9.56</v>
      </c>
      <c r="Y4032" s="112">
        <v>9.86</v>
      </c>
      <c r="Z4032" s="112">
        <v>10.16</v>
      </c>
      <c r="AA4032" s="112">
        <v>10.38</v>
      </c>
      <c r="AB4032" s="112">
        <v>10.65</v>
      </c>
      <c r="AC4032" s="112">
        <v>10.87</v>
      </c>
      <c r="AD4032" s="112">
        <v>11.09</v>
      </c>
      <c r="AE4032" s="112">
        <v>11.29</v>
      </c>
      <c r="AF4032" s="112">
        <v>11.51</v>
      </c>
      <c r="AG4032" s="112">
        <v>11.58</v>
      </c>
      <c r="AH4032" s="112">
        <v>11.61</v>
      </c>
      <c r="AI4032" s="112">
        <v>11.55</v>
      </c>
      <c r="AJ4032" s="112">
        <v>11.47</v>
      </c>
      <c r="AK4032" s="112">
        <v>11.36</v>
      </c>
    </row>
    <row r="4033" spans="1:37" s="13" customFormat="1" x14ac:dyDescent="0.3">
      <c r="A4033" s="13" t="str">
        <f t="shared" si="98"/>
        <v>SDGbaseTRAv2_UrbAS_ERTv3QVAXaaoil</v>
      </c>
      <c r="B4033" s="62" t="s">
        <v>221</v>
      </c>
      <c r="C4033" s="63" t="s">
        <v>291</v>
      </c>
      <c r="D4033" s="64" t="s">
        <v>211</v>
      </c>
      <c r="E4033" s="13" t="s">
        <v>10</v>
      </c>
      <c r="F4033" s="112">
        <v>5.45</v>
      </c>
      <c r="G4033" s="112">
        <v>5.35</v>
      </c>
      <c r="H4033" s="112">
        <v>5.45</v>
      </c>
      <c r="I4033" s="112">
        <v>5.53</v>
      </c>
      <c r="J4033" s="112">
        <v>5.62</v>
      </c>
      <c r="K4033" s="112">
        <v>5.7</v>
      </c>
      <c r="L4033" s="112">
        <v>5.78</v>
      </c>
      <c r="M4033" s="112">
        <v>5.86</v>
      </c>
      <c r="N4033" s="112">
        <v>5.94</v>
      </c>
      <c r="O4033" s="112">
        <v>6.06</v>
      </c>
      <c r="P4033" s="112">
        <v>6.16</v>
      </c>
      <c r="Q4033" s="112">
        <v>6.25</v>
      </c>
      <c r="R4033" s="112">
        <v>6.36</v>
      </c>
      <c r="S4033" s="112">
        <v>6.47</v>
      </c>
      <c r="T4033" s="112">
        <v>6.58</v>
      </c>
      <c r="U4033" s="112">
        <v>6.71</v>
      </c>
      <c r="V4033" s="112">
        <v>6.81</v>
      </c>
      <c r="W4033" s="112">
        <v>6.92</v>
      </c>
      <c r="X4033" s="112">
        <v>7.03</v>
      </c>
      <c r="Y4033" s="112">
        <v>7.13</v>
      </c>
      <c r="Z4033" s="112">
        <v>7.23</v>
      </c>
      <c r="AA4033" s="112">
        <v>7.34</v>
      </c>
      <c r="AB4033" s="112">
        <v>7.48</v>
      </c>
      <c r="AC4033" s="112">
        <v>7.59</v>
      </c>
      <c r="AD4033" s="112">
        <v>7.7</v>
      </c>
      <c r="AE4033" s="112">
        <v>7.81</v>
      </c>
      <c r="AF4033" s="112">
        <v>7.92</v>
      </c>
      <c r="AG4033" s="112">
        <v>8.06</v>
      </c>
      <c r="AH4033" s="112">
        <v>8.06</v>
      </c>
      <c r="AI4033" s="112">
        <v>8.08</v>
      </c>
      <c r="AJ4033" s="112">
        <v>8.1</v>
      </c>
      <c r="AK4033" s="112">
        <v>8.1</v>
      </c>
    </row>
    <row r="4034" spans="1:37" s="13" customFormat="1" x14ac:dyDescent="0.3">
      <c r="A4034" s="13" t="str">
        <f t="shared" si="98"/>
        <v>SDGbaseTRAv2_UrbAS_ERTv3QVAXaatub</v>
      </c>
      <c r="B4034" s="62" t="s">
        <v>221</v>
      </c>
      <c r="C4034" s="63" t="s">
        <v>291</v>
      </c>
      <c r="D4034" s="64" t="s">
        <v>211</v>
      </c>
      <c r="E4034" s="13" t="s">
        <v>11</v>
      </c>
      <c r="F4034" s="112">
        <v>2.95</v>
      </c>
      <c r="G4034" s="112">
        <v>2.82</v>
      </c>
      <c r="H4034" s="112">
        <v>2.87</v>
      </c>
      <c r="I4034" s="112">
        <v>2.92</v>
      </c>
      <c r="J4034" s="112">
        <v>2.97</v>
      </c>
      <c r="K4034" s="112">
        <v>3</v>
      </c>
      <c r="L4034" s="112">
        <v>3.04</v>
      </c>
      <c r="M4034" s="112">
        <v>3.07</v>
      </c>
      <c r="N4034" s="112">
        <v>3.11</v>
      </c>
      <c r="O4034" s="112">
        <v>3.18</v>
      </c>
      <c r="P4034" s="112">
        <v>3.22</v>
      </c>
      <c r="Q4034" s="112">
        <v>3.25</v>
      </c>
      <c r="R4034" s="112">
        <v>3.31</v>
      </c>
      <c r="S4034" s="112">
        <v>3.36</v>
      </c>
      <c r="T4034" s="112">
        <v>3.41</v>
      </c>
      <c r="U4034" s="112">
        <v>3.47</v>
      </c>
      <c r="V4034" s="112">
        <v>3.52</v>
      </c>
      <c r="W4034" s="112">
        <v>3.56</v>
      </c>
      <c r="X4034" s="112">
        <v>3.61</v>
      </c>
      <c r="Y4034" s="112">
        <v>3.64</v>
      </c>
      <c r="Z4034" s="112">
        <v>3.66</v>
      </c>
      <c r="AA4034" s="112">
        <v>3.69</v>
      </c>
      <c r="AB4034" s="112">
        <v>3.77</v>
      </c>
      <c r="AC4034" s="112">
        <v>3.82</v>
      </c>
      <c r="AD4034" s="112">
        <v>3.86</v>
      </c>
      <c r="AE4034" s="112">
        <v>3.9</v>
      </c>
      <c r="AF4034" s="112">
        <v>3.95</v>
      </c>
      <c r="AG4034" s="112">
        <v>4.05</v>
      </c>
      <c r="AH4034" s="112">
        <v>4</v>
      </c>
      <c r="AI4034" s="112">
        <v>3.98</v>
      </c>
      <c r="AJ4034" s="112">
        <v>3.96</v>
      </c>
      <c r="AK4034" s="112">
        <v>3.93</v>
      </c>
    </row>
    <row r="4035" spans="1:37" s="13" customFormat="1" x14ac:dyDescent="0.3">
      <c r="A4035" s="13" t="str">
        <f t="shared" si="98"/>
        <v>SDGbaseTRAv2_UrbAS_ERTv3QVAXaapul</v>
      </c>
      <c r="B4035" s="62" t="s">
        <v>221</v>
      </c>
      <c r="C4035" s="63" t="s">
        <v>291</v>
      </c>
      <c r="D4035" s="64" t="s">
        <v>211</v>
      </c>
      <c r="E4035" s="13" t="s">
        <v>12</v>
      </c>
      <c r="F4035" s="112">
        <v>0.52</v>
      </c>
      <c r="G4035" s="112">
        <v>0.52</v>
      </c>
      <c r="H4035" s="112">
        <v>0.52</v>
      </c>
      <c r="I4035" s="112">
        <v>0.53</v>
      </c>
      <c r="J4035" s="112">
        <v>0.54</v>
      </c>
      <c r="K4035" s="112">
        <v>0.55000000000000004</v>
      </c>
      <c r="L4035" s="112">
        <v>0.56000000000000005</v>
      </c>
      <c r="M4035" s="112">
        <v>0.56000000000000005</v>
      </c>
      <c r="N4035" s="112">
        <v>0.56999999999999995</v>
      </c>
      <c r="O4035" s="112">
        <v>0.57999999999999996</v>
      </c>
      <c r="P4035" s="112">
        <v>0.57999999999999996</v>
      </c>
      <c r="Q4035" s="112">
        <v>0.59</v>
      </c>
      <c r="R4035" s="112">
        <v>0.6</v>
      </c>
      <c r="S4035" s="112">
        <v>0.6</v>
      </c>
      <c r="T4035" s="112">
        <v>0.61</v>
      </c>
      <c r="U4035" s="112">
        <v>0.62</v>
      </c>
      <c r="V4035" s="112">
        <v>0.63</v>
      </c>
      <c r="W4035" s="112">
        <v>0.64</v>
      </c>
      <c r="X4035" s="112">
        <v>0.64</v>
      </c>
      <c r="Y4035" s="112">
        <v>0.65</v>
      </c>
      <c r="Z4035" s="112">
        <v>0.65</v>
      </c>
      <c r="AA4035" s="112">
        <v>0.66</v>
      </c>
      <c r="AB4035" s="112">
        <v>0.67</v>
      </c>
      <c r="AC4035" s="112">
        <v>0.68</v>
      </c>
      <c r="AD4035" s="112">
        <v>0.69</v>
      </c>
      <c r="AE4035" s="112">
        <v>0.69</v>
      </c>
      <c r="AF4035" s="112">
        <v>0.7</v>
      </c>
      <c r="AG4035" s="112">
        <v>0.72</v>
      </c>
      <c r="AH4035" s="112">
        <v>0.72</v>
      </c>
      <c r="AI4035" s="112">
        <v>0.72</v>
      </c>
      <c r="AJ4035" s="112">
        <v>0.72</v>
      </c>
      <c r="AK4035" s="112">
        <v>0.72</v>
      </c>
    </row>
    <row r="4036" spans="1:37" s="13" customFormat="1" x14ac:dyDescent="0.3">
      <c r="A4036" s="13" t="str">
        <f t="shared" si="98"/>
        <v>SDGbaseTRAv2_UrbAS_ERTv3QVAXaasug</v>
      </c>
      <c r="B4036" s="62" t="s">
        <v>221</v>
      </c>
      <c r="C4036" s="63" t="s">
        <v>291</v>
      </c>
      <c r="D4036" s="64" t="s">
        <v>211</v>
      </c>
      <c r="E4036" s="13" t="s">
        <v>13</v>
      </c>
      <c r="F4036" s="112">
        <v>3.82</v>
      </c>
      <c r="G4036" s="112">
        <v>3.74</v>
      </c>
      <c r="H4036" s="112">
        <v>3.8</v>
      </c>
      <c r="I4036" s="112">
        <v>3.86</v>
      </c>
      <c r="J4036" s="112">
        <v>3.93</v>
      </c>
      <c r="K4036" s="112">
        <v>3.97</v>
      </c>
      <c r="L4036" s="112">
        <v>4.0199999999999996</v>
      </c>
      <c r="M4036" s="112">
        <v>4.0599999999999996</v>
      </c>
      <c r="N4036" s="112">
        <v>4.0999999999999996</v>
      </c>
      <c r="O4036" s="112">
        <v>4.21</v>
      </c>
      <c r="P4036" s="112">
        <v>4.26</v>
      </c>
      <c r="Q4036" s="112">
        <v>4.29</v>
      </c>
      <c r="R4036" s="112">
        <v>4.34</v>
      </c>
      <c r="S4036" s="112">
        <v>4.3899999999999997</v>
      </c>
      <c r="T4036" s="112">
        <v>4.4400000000000004</v>
      </c>
      <c r="U4036" s="112">
        <v>4.5</v>
      </c>
      <c r="V4036" s="112">
        <v>4.54</v>
      </c>
      <c r="W4036" s="112">
        <v>4.58</v>
      </c>
      <c r="X4036" s="112">
        <v>4.6399999999999997</v>
      </c>
      <c r="Y4036" s="112">
        <v>4.6900000000000004</v>
      </c>
      <c r="Z4036" s="112">
        <v>4.75</v>
      </c>
      <c r="AA4036" s="112">
        <v>4.8</v>
      </c>
      <c r="AB4036" s="112">
        <v>4.8600000000000003</v>
      </c>
      <c r="AC4036" s="112">
        <v>4.88</v>
      </c>
      <c r="AD4036" s="112">
        <v>4.91</v>
      </c>
      <c r="AE4036" s="112">
        <v>4.95</v>
      </c>
      <c r="AF4036" s="112">
        <v>4.99</v>
      </c>
      <c r="AG4036" s="112">
        <v>5.04</v>
      </c>
      <c r="AH4036" s="112">
        <v>5.0199999999999996</v>
      </c>
      <c r="AI4036" s="112">
        <v>5.0199999999999996</v>
      </c>
      <c r="AJ4036" s="112">
        <v>5.0199999999999996</v>
      </c>
      <c r="AK4036" s="112">
        <v>5.01</v>
      </c>
    </row>
    <row r="4037" spans="1:37" s="13" customFormat="1" x14ac:dyDescent="0.3">
      <c r="A4037" s="13" t="str">
        <f t="shared" si="98"/>
        <v>SDGbaseTRAv2_UrbAS_ERTv3QVAXaaoth</v>
      </c>
      <c r="B4037" s="62" t="s">
        <v>221</v>
      </c>
      <c r="C4037" s="63" t="s">
        <v>291</v>
      </c>
      <c r="D4037" s="64" t="s">
        <v>211</v>
      </c>
      <c r="E4037" s="13" t="s">
        <v>14</v>
      </c>
      <c r="F4037" s="112">
        <v>7.29</v>
      </c>
      <c r="G4037" s="112">
        <v>7.3</v>
      </c>
      <c r="H4037" s="112">
        <v>7.41</v>
      </c>
      <c r="I4037" s="112">
        <v>7.46</v>
      </c>
      <c r="J4037" s="112">
        <v>7.53</v>
      </c>
      <c r="K4037" s="112">
        <v>7.59</v>
      </c>
      <c r="L4037" s="112">
        <v>7.67</v>
      </c>
      <c r="M4037" s="112">
        <v>7.77</v>
      </c>
      <c r="N4037" s="112">
        <v>7.88</v>
      </c>
      <c r="O4037" s="112">
        <v>8.0299999999999994</v>
      </c>
      <c r="P4037" s="112">
        <v>8.18</v>
      </c>
      <c r="Q4037" s="112">
        <v>8.32</v>
      </c>
      <c r="R4037" s="112">
        <v>8.4600000000000009</v>
      </c>
      <c r="S4037" s="112">
        <v>8.6</v>
      </c>
      <c r="T4037" s="112">
        <v>8.74</v>
      </c>
      <c r="U4037" s="112">
        <v>8.89</v>
      </c>
      <c r="V4037" s="112">
        <v>9.0299999999999994</v>
      </c>
      <c r="W4037" s="112">
        <v>9.17</v>
      </c>
      <c r="X4037" s="112">
        <v>9.32</v>
      </c>
      <c r="Y4037" s="112">
        <v>9.4700000000000006</v>
      </c>
      <c r="Z4037" s="112">
        <v>9.6199999999999992</v>
      </c>
      <c r="AA4037" s="112">
        <v>9.77</v>
      </c>
      <c r="AB4037" s="112">
        <v>9.93</v>
      </c>
      <c r="AC4037" s="112">
        <v>10.07</v>
      </c>
      <c r="AD4037" s="112">
        <v>10.220000000000001</v>
      </c>
      <c r="AE4037" s="112">
        <v>10.36</v>
      </c>
      <c r="AF4037" s="112">
        <v>10.51</v>
      </c>
      <c r="AG4037" s="112">
        <v>10.66</v>
      </c>
      <c r="AH4037" s="112">
        <v>10.72</v>
      </c>
      <c r="AI4037" s="112">
        <v>10.78</v>
      </c>
      <c r="AJ4037" s="112">
        <v>10.83</v>
      </c>
      <c r="AK4037" s="112">
        <v>10.88</v>
      </c>
    </row>
    <row r="4038" spans="1:37" s="13" customFormat="1" x14ac:dyDescent="0.3">
      <c r="A4038" s="13" t="str">
        <f t="shared" si="98"/>
        <v>SDGbaseTRAv2_UrbAS_ERTv3QVAXalani</v>
      </c>
      <c r="B4038" s="62" t="s">
        <v>221</v>
      </c>
      <c r="C4038" s="63" t="s">
        <v>291</v>
      </c>
      <c r="D4038" s="64" t="s">
        <v>211</v>
      </c>
      <c r="E4038" s="13" t="s">
        <v>15</v>
      </c>
      <c r="F4038" s="112">
        <v>27.55</v>
      </c>
      <c r="G4038" s="112">
        <v>27.71</v>
      </c>
      <c r="H4038" s="112">
        <v>28.22</v>
      </c>
      <c r="I4038" s="112">
        <v>28.52</v>
      </c>
      <c r="J4038" s="112">
        <v>28.91</v>
      </c>
      <c r="K4038" s="112">
        <v>29.4</v>
      </c>
      <c r="L4038" s="112">
        <v>30.03</v>
      </c>
      <c r="M4038" s="112">
        <v>30.72</v>
      </c>
      <c r="N4038" s="112">
        <v>31.47</v>
      </c>
      <c r="O4038" s="112">
        <v>32.619999999999997</v>
      </c>
      <c r="P4038" s="112">
        <v>33.71</v>
      </c>
      <c r="Q4038" s="112">
        <v>34.57</v>
      </c>
      <c r="R4038" s="112">
        <v>35.549999999999997</v>
      </c>
      <c r="S4038" s="112">
        <v>36.520000000000003</v>
      </c>
      <c r="T4038" s="112">
        <v>37.57</v>
      </c>
      <c r="U4038" s="112">
        <v>38.81</v>
      </c>
      <c r="V4038" s="112">
        <v>39.93</v>
      </c>
      <c r="W4038" s="112">
        <v>41.1</v>
      </c>
      <c r="X4038" s="112">
        <v>42.37</v>
      </c>
      <c r="Y4038" s="112">
        <v>43.62</v>
      </c>
      <c r="Z4038" s="112">
        <v>45</v>
      </c>
      <c r="AA4038" s="112">
        <v>46.4</v>
      </c>
      <c r="AB4038" s="112">
        <v>47.91</v>
      </c>
      <c r="AC4038" s="112">
        <v>49.14</v>
      </c>
      <c r="AD4038" s="112">
        <v>50.32</v>
      </c>
      <c r="AE4038" s="112">
        <v>51.52</v>
      </c>
      <c r="AF4038" s="112">
        <v>52.77</v>
      </c>
      <c r="AG4038" s="112">
        <v>53.88</v>
      </c>
      <c r="AH4038" s="112">
        <v>53.26</v>
      </c>
      <c r="AI4038" s="112">
        <v>52.57</v>
      </c>
      <c r="AJ4038" s="112">
        <v>52</v>
      </c>
      <c r="AK4038" s="112">
        <v>51.39</v>
      </c>
    </row>
    <row r="4039" spans="1:37" s="13" customFormat="1" x14ac:dyDescent="0.3">
      <c r="A4039" s="13" t="str">
        <f t="shared" si="98"/>
        <v>SDGbaseTRAv2_UrbAS_ERTv3QVAXafore</v>
      </c>
      <c r="B4039" s="62" t="s">
        <v>221</v>
      </c>
      <c r="C4039" s="63" t="s">
        <v>291</v>
      </c>
      <c r="D4039" s="64" t="s">
        <v>211</v>
      </c>
      <c r="E4039" s="13" t="s">
        <v>16</v>
      </c>
      <c r="F4039" s="112">
        <v>6.49</v>
      </c>
      <c r="G4039" s="112">
        <v>6.15</v>
      </c>
      <c r="H4039" s="112">
        <v>6.32</v>
      </c>
      <c r="I4039" s="112">
        <v>6.45</v>
      </c>
      <c r="J4039" s="112">
        <v>6.57</v>
      </c>
      <c r="K4039" s="112">
        <v>6.66</v>
      </c>
      <c r="L4039" s="112">
        <v>6.76</v>
      </c>
      <c r="M4039" s="112">
        <v>6.84</v>
      </c>
      <c r="N4039" s="112">
        <v>6.96</v>
      </c>
      <c r="O4039" s="112">
        <v>7.19</v>
      </c>
      <c r="P4039" s="112">
        <v>7.34</v>
      </c>
      <c r="Q4039" s="112">
        <v>7.4</v>
      </c>
      <c r="R4039" s="112">
        <v>7.54</v>
      </c>
      <c r="S4039" s="112">
        <v>7.65</v>
      </c>
      <c r="T4039" s="112">
        <v>7.76</v>
      </c>
      <c r="U4039" s="112">
        <v>7.95</v>
      </c>
      <c r="V4039" s="112">
        <v>8.1</v>
      </c>
      <c r="W4039" s="112">
        <v>8.2799999999999994</v>
      </c>
      <c r="X4039" s="112">
        <v>8.4700000000000006</v>
      </c>
      <c r="Y4039" s="112">
        <v>8.68</v>
      </c>
      <c r="Z4039" s="112">
        <v>8.81</v>
      </c>
      <c r="AA4039" s="112">
        <v>8.93</v>
      </c>
      <c r="AB4039" s="112">
        <v>9.11</v>
      </c>
      <c r="AC4039" s="112">
        <v>9.24</v>
      </c>
      <c r="AD4039" s="112">
        <v>9.3800000000000008</v>
      </c>
      <c r="AE4039" s="112">
        <v>9.52</v>
      </c>
      <c r="AF4039" s="112">
        <v>9.66</v>
      </c>
      <c r="AG4039" s="112">
        <v>9.89</v>
      </c>
      <c r="AH4039" s="112">
        <v>9.82</v>
      </c>
      <c r="AI4039" s="112">
        <v>9.76</v>
      </c>
      <c r="AJ4039" s="112">
        <v>9.6999999999999993</v>
      </c>
      <c r="AK4039" s="112">
        <v>9.6199999999999992</v>
      </c>
    </row>
    <row r="4040" spans="1:37" s="13" customFormat="1" x14ac:dyDescent="0.3">
      <c r="A4040" s="13" t="str">
        <f t="shared" si="98"/>
        <v>SDGbaseTRAv2_UrbAS_ERTv3QVAXafish</v>
      </c>
      <c r="B4040" s="62" t="s">
        <v>221</v>
      </c>
      <c r="C4040" s="63" t="s">
        <v>291</v>
      </c>
      <c r="D4040" s="64" t="s">
        <v>211</v>
      </c>
      <c r="E4040" s="13" t="s">
        <v>17</v>
      </c>
      <c r="F4040" s="112">
        <v>7.37</v>
      </c>
      <c r="G4040" s="112">
        <v>7.41</v>
      </c>
      <c r="H4040" s="112">
        <v>7.69</v>
      </c>
      <c r="I4040" s="112">
        <v>7.84</v>
      </c>
      <c r="J4040" s="112">
        <v>8</v>
      </c>
      <c r="K4040" s="112">
        <v>8.17</v>
      </c>
      <c r="L4040" s="112">
        <v>8.3699999999999992</v>
      </c>
      <c r="M4040" s="112">
        <v>8.58</v>
      </c>
      <c r="N4040" s="112">
        <v>8.8000000000000007</v>
      </c>
      <c r="O4040" s="112">
        <v>9.18</v>
      </c>
      <c r="P4040" s="112">
        <v>9.5</v>
      </c>
      <c r="Q4040" s="112">
        <v>9.76</v>
      </c>
      <c r="R4040" s="112">
        <v>10.050000000000001</v>
      </c>
      <c r="S4040" s="112">
        <v>10.32</v>
      </c>
      <c r="T4040" s="112">
        <v>10.62</v>
      </c>
      <c r="U4040" s="112">
        <v>10.96</v>
      </c>
      <c r="V4040" s="112">
        <v>11.27</v>
      </c>
      <c r="W4040" s="112">
        <v>11.6</v>
      </c>
      <c r="X4040" s="112">
        <v>11.95</v>
      </c>
      <c r="Y4040" s="112">
        <v>12.33</v>
      </c>
      <c r="Z4040" s="112">
        <v>12.79</v>
      </c>
      <c r="AA4040" s="112">
        <v>13.25</v>
      </c>
      <c r="AB4040" s="112">
        <v>13.74</v>
      </c>
      <c r="AC4040" s="112">
        <v>14.16</v>
      </c>
      <c r="AD4040" s="112">
        <v>14.57</v>
      </c>
      <c r="AE4040" s="112">
        <v>14.97</v>
      </c>
      <c r="AF4040" s="112">
        <v>15.39</v>
      </c>
      <c r="AG4040" s="112">
        <v>15.66</v>
      </c>
      <c r="AH4040" s="112">
        <v>15.54</v>
      </c>
      <c r="AI4040" s="112">
        <v>15.35</v>
      </c>
      <c r="AJ4040" s="112">
        <v>15.16</v>
      </c>
      <c r="AK4040" s="112">
        <v>14.96</v>
      </c>
    </row>
    <row r="4041" spans="1:37" s="13" customFormat="1" x14ac:dyDescent="0.3">
      <c r="A4041" s="13" t="str">
        <f t="shared" si="98"/>
        <v>SDGbaseTRAv2_UrbAS_ERTv3QVAXacoal</v>
      </c>
      <c r="B4041" s="62" t="s">
        <v>221</v>
      </c>
      <c r="C4041" s="63" t="s">
        <v>291</v>
      </c>
      <c r="D4041" s="64" t="s">
        <v>211</v>
      </c>
      <c r="E4041" s="13" t="s">
        <v>18</v>
      </c>
      <c r="F4041" s="112">
        <v>112.99</v>
      </c>
      <c r="G4041" s="112">
        <v>109.36</v>
      </c>
      <c r="H4041" s="112">
        <v>107.45</v>
      </c>
      <c r="I4041" s="112">
        <v>105.71</v>
      </c>
      <c r="J4041" s="112">
        <v>102.52</v>
      </c>
      <c r="K4041" s="112">
        <v>101.16</v>
      </c>
      <c r="L4041" s="112">
        <v>99.17</v>
      </c>
      <c r="M4041" s="112">
        <v>97.19</v>
      </c>
      <c r="N4041" s="112">
        <v>96.06</v>
      </c>
      <c r="O4041" s="112">
        <v>94.64</v>
      </c>
      <c r="P4041" s="112">
        <v>91.74</v>
      </c>
      <c r="Q4041" s="112">
        <v>86.89</v>
      </c>
      <c r="R4041" s="112">
        <v>83.69</v>
      </c>
      <c r="S4041" s="112">
        <v>83.66</v>
      </c>
      <c r="T4041" s="112">
        <v>82.77</v>
      </c>
      <c r="U4041" s="112">
        <v>82.34</v>
      </c>
      <c r="V4041" s="112">
        <v>81.459999999999994</v>
      </c>
      <c r="W4041" s="112">
        <v>81.2</v>
      </c>
      <c r="X4041" s="112">
        <v>79.099999999999994</v>
      </c>
      <c r="Y4041" s="112">
        <v>77.180000000000007</v>
      </c>
      <c r="Z4041" s="112">
        <v>75.260000000000005</v>
      </c>
      <c r="AA4041" s="112">
        <v>73.33</v>
      </c>
      <c r="AB4041" s="112">
        <v>69.11</v>
      </c>
      <c r="AC4041" s="112">
        <v>64.88</v>
      </c>
      <c r="AD4041" s="112">
        <v>60.66</v>
      </c>
      <c r="AE4041" s="112">
        <v>56.43</v>
      </c>
      <c r="AF4041" s="112">
        <v>52.21</v>
      </c>
      <c r="AG4041" s="112">
        <v>44.49</v>
      </c>
      <c r="AH4041" s="112">
        <v>36.770000000000003</v>
      </c>
      <c r="AI4041" s="112">
        <v>29.05</v>
      </c>
      <c r="AJ4041" s="112">
        <v>21.33</v>
      </c>
      <c r="AK4041" s="112">
        <v>13.61</v>
      </c>
    </row>
    <row r="4042" spans="1:37" s="13" customFormat="1" x14ac:dyDescent="0.3">
      <c r="A4042" s="13" t="str">
        <f t="shared" si="98"/>
        <v>SDGbaseTRAv2_UrbAS_ERTv3QVAXagold</v>
      </c>
      <c r="B4042" s="62" t="s">
        <v>221</v>
      </c>
      <c r="C4042" s="63" t="s">
        <v>291</v>
      </c>
      <c r="D4042" s="64" t="s">
        <v>211</v>
      </c>
      <c r="E4042" s="13" t="s">
        <v>19</v>
      </c>
      <c r="F4042" s="112">
        <v>61.14</v>
      </c>
      <c r="G4042" s="112">
        <v>61.08</v>
      </c>
      <c r="H4042" s="112">
        <v>60.95</v>
      </c>
      <c r="I4042" s="112">
        <v>60.89</v>
      </c>
      <c r="J4042" s="112">
        <v>60.83</v>
      </c>
      <c r="K4042" s="112">
        <v>60.77</v>
      </c>
      <c r="L4042" s="112">
        <v>60.71</v>
      </c>
      <c r="M4042" s="112">
        <v>60.65</v>
      </c>
      <c r="N4042" s="112">
        <v>60.59</v>
      </c>
      <c r="O4042" s="112">
        <v>60.53</v>
      </c>
      <c r="P4042" s="112">
        <v>60.47</v>
      </c>
      <c r="Q4042" s="112">
        <v>60.41</v>
      </c>
      <c r="R4042" s="112">
        <v>60.35</v>
      </c>
      <c r="S4042" s="112">
        <v>60.29</v>
      </c>
      <c r="T4042" s="112">
        <v>60.23</v>
      </c>
      <c r="U4042" s="112">
        <v>60.17</v>
      </c>
      <c r="V4042" s="112">
        <v>60.1</v>
      </c>
      <c r="W4042" s="112">
        <v>60.04</v>
      </c>
      <c r="X4042" s="112">
        <v>59.98</v>
      </c>
      <c r="Y4042" s="112">
        <v>59.92</v>
      </c>
      <c r="Z4042" s="112">
        <v>59.86</v>
      </c>
      <c r="AA4042" s="112">
        <v>59.81</v>
      </c>
      <c r="AB4042" s="112">
        <v>59.75</v>
      </c>
      <c r="AC4042" s="112">
        <v>59.69</v>
      </c>
      <c r="AD4042" s="112">
        <v>59.63</v>
      </c>
      <c r="AE4042" s="112">
        <v>59.57</v>
      </c>
      <c r="AF4042" s="112">
        <v>59.51</v>
      </c>
      <c r="AG4042" s="112">
        <v>59.45</v>
      </c>
      <c r="AH4042" s="112">
        <v>59.39</v>
      </c>
      <c r="AI4042" s="112">
        <v>59.33</v>
      </c>
      <c r="AJ4042" s="112">
        <v>59.27</v>
      </c>
      <c r="AK4042" s="112">
        <v>59.21</v>
      </c>
    </row>
    <row r="4043" spans="1:37" s="13" customFormat="1" x14ac:dyDescent="0.3">
      <c r="A4043" s="13" t="str">
        <f t="shared" si="98"/>
        <v>SDGbaseTRAv2_UrbAS_ERTv3QVAXangas</v>
      </c>
      <c r="B4043" s="62" t="s">
        <v>221</v>
      </c>
      <c r="C4043" s="63" t="s">
        <v>291</v>
      </c>
      <c r="D4043" s="64" t="s">
        <v>211</v>
      </c>
      <c r="E4043" s="13" t="s">
        <v>20</v>
      </c>
      <c r="F4043" s="112">
        <v>0.94</v>
      </c>
      <c r="G4043" s="112">
        <v>0.8</v>
      </c>
      <c r="H4043" s="112">
        <v>0.76</v>
      </c>
      <c r="I4043" s="112">
        <v>0.71</v>
      </c>
      <c r="J4043" s="112">
        <v>0.68</v>
      </c>
      <c r="K4043" s="112">
        <v>0.64</v>
      </c>
      <c r="L4043" s="112">
        <v>0.61</v>
      </c>
      <c r="M4043" s="112">
        <v>0.57999999999999996</v>
      </c>
      <c r="N4043" s="112">
        <v>0.55000000000000004</v>
      </c>
      <c r="O4043" s="112">
        <v>0.54</v>
      </c>
      <c r="P4043" s="112">
        <v>0.52</v>
      </c>
      <c r="Q4043" s="112">
        <v>0.5</v>
      </c>
      <c r="R4043" s="112">
        <v>0.47</v>
      </c>
      <c r="S4043" s="112">
        <v>0.45</v>
      </c>
      <c r="T4043" s="112">
        <v>0.43</v>
      </c>
      <c r="U4043" s="112">
        <v>0.41</v>
      </c>
      <c r="V4043" s="112">
        <v>0.39</v>
      </c>
      <c r="W4043" s="112">
        <v>0.37</v>
      </c>
      <c r="X4043" s="112">
        <v>0.35</v>
      </c>
      <c r="Y4043" s="112">
        <v>0.34</v>
      </c>
      <c r="Z4043" s="112">
        <v>0.32</v>
      </c>
      <c r="AA4043" s="112">
        <v>0.31</v>
      </c>
      <c r="AB4043" s="112">
        <v>0.28999999999999998</v>
      </c>
      <c r="AC4043" s="112">
        <v>0.27</v>
      </c>
      <c r="AD4043" s="112">
        <v>0.26</v>
      </c>
      <c r="AE4043" s="112">
        <v>0.25</v>
      </c>
      <c r="AF4043" s="112">
        <v>0.24</v>
      </c>
      <c r="AG4043" s="112">
        <v>0.22</v>
      </c>
      <c r="AH4043" s="112">
        <v>0.21</v>
      </c>
      <c r="AI4043" s="112">
        <v>0.2</v>
      </c>
      <c r="AJ4043" s="112">
        <v>0.2</v>
      </c>
      <c r="AK4043" s="112">
        <v>0.19</v>
      </c>
    </row>
    <row r="4044" spans="1:37" s="13" customFormat="1" x14ac:dyDescent="0.3">
      <c r="A4044" s="13" t="str">
        <f t="shared" si="98"/>
        <v>SDGbaseTRAv2_UrbAS_ERTv3QVAXapgm</v>
      </c>
      <c r="B4044" s="62" t="s">
        <v>221</v>
      </c>
      <c r="C4044" s="63" t="s">
        <v>291</v>
      </c>
      <c r="D4044" s="64" t="s">
        <v>211</v>
      </c>
      <c r="E4044" s="13" t="s">
        <v>21</v>
      </c>
      <c r="F4044" s="112">
        <v>97.82</v>
      </c>
      <c r="G4044" s="112">
        <v>74.040000000000006</v>
      </c>
      <c r="H4044" s="112">
        <v>78.069999999999993</v>
      </c>
      <c r="I4044" s="112">
        <v>82.01</v>
      </c>
      <c r="J4044" s="112">
        <v>86</v>
      </c>
      <c r="K4044" s="112">
        <v>90.04</v>
      </c>
      <c r="L4044" s="112">
        <v>94.14</v>
      </c>
      <c r="M4044" s="112">
        <v>94.71</v>
      </c>
      <c r="N4044" s="112">
        <v>95.27</v>
      </c>
      <c r="O4044" s="112">
        <v>96.1</v>
      </c>
      <c r="P4044" s="112">
        <v>96.73</v>
      </c>
      <c r="Q4044" s="112">
        <v>97.25</v>
      </c>
      <c r="R4044" s="112">
        <v>99.26</v>
      </c>
      <c r="S4044" s="112">
        <v>101.31</v>
      </c>
      <c r="T4044" s="112">
        <v>103.38</v>
      </c>
      <c r="U4044" s="112">
        <v>105.5</v>
      </c>
      <c r="V4044" s="112">
        <v>107.72</v>
      </c>
      <c r="W4044" s="112">
        <v>109.92</v>
      </c>
      <c r="X4044" s="112">
        <v>112.01</v>
      </c>
      <c r="Y4044" s="112">
        <v>113.68</v>
      </c>
      <c r="Z4044" s="112">
        <v>115.16</v>
      </c>
      <c r="AA4044" s="112">
        <v>117.06</v>
      </c>
      <c r="AB4044" s="112">
        <v>140.15</v>
      </c>
      <c r="AC4044" s="112">
        <v>163.34</v>
      </c>
      <c r="AD4044" s="112">
        <v>186.61</v>
      </c>
      <c r="AE4044" s="112">
        <v>209.93</v>
      </c>
      <c r="AF4044" s="112">
        <v>233.26</v>
      </c>
      <c r="AG4044" s="112">
        <v>257.10000000000002</v>
      </c>
      <c r="AH4044" s="112">
        <v>279.76</v>
      </c>
      <c r="AI4044" s="112">
        <v>302.51</v>
      </c>
      <c r="AJ4044" s="112">
        <v>325.39999999999998</v>
      </c>
      <c r="AK4044" s="112">
        <v>348.33</v>
      </c>
    </row>
    <row r="4045" spans="1:37" s="13" customFormat="1" x14ac:dyDescent="0.3">
      <c r="A4045" s="13" t="str">
        <f t="shared" si="98"/>
        <v>SDGbaseTRAv2_UrbAS_ERTv3QVAXamore</v>
      </c>
      <c r="B4045" s="62" t="s">
        <v>221</v>
      </c>
      <c r="C4045" s="63" t="s">
        <v>291</v>
      </c>
      <c r="D4045" s="64" t="s">
        <v>211</v>
      </c>
      <c r="E4045" s="13" t="s">
        <v>22</v>
      </c>
      <c r="F4045" s="112">
        <v>78.23</v>
      </c>
      <c r="G4045" s="112">
        <v>72.510000000000005</v>
      </c>
      <c r="H4045" s="112">
        <v>75.84</v>
      </c>
      <c r="I4045" s="112">
        <v>77.77</v>
      </c>
      <c r="J4045" s="112">
        <v>79.95</v>
      </c>
      <c r="K4045" s="112">
        <v>82.18</v>
      </c>
      <c r="L4045" s="112">
        <v>84.61</v>
      </c>
      <c r="M4045" s="112">
        <v>87.44</v>
      </c>
      <c r="N4045" s="112">
        <v>90.41</v>
      </c>
      <c r="O4045" s="112">
        <v>96.57</v>
      </c>
      <c r="P4045" s="112">
        <v>100.89</v>
      </c>
      <c r="Q4045" s="112">
        <v>104.32</v>
      </c>
      <c r="R4045" s="112">
        <v>107.29</v>
      </c>
      <c r="S4045" s="112">
        <v>110.21</v>
      </c>
      <c r="T4045" s="112">
        <v>113.21</v>
      </c>
      <c r="U4045" s="112">
        <v>116.43</v>
      </c>
      <c r="V4045" s="112">
        <v>119.12</v>
      </c>
      <c r="W4045" s="112">
        <v>122.02</v>
      </c>
      <c r="X4045" s="112">
        <v>125.27</v>
      </c>
      <c r="Y4045" s="112">
        <v>128.56</v>
      </c>
      <c r="Z4045" s="112">
        <v>132.06</v>
      </c>
      <c r="AA4045" s="112">
        <v>135.44999999999999</v>
      </c>
      <c r="AB4045" s="112">
        <v>138.22</v>
      </c>
      <c r="AC4045" s="112">
        <v>140.47</v>
      </c>
      <c r="AD4045" s="112">
        <v>142.69999999999999</v>
      </c>
      <c r="AE4045" s="112">
        <v>144.84</v>
      </c>
      <c r="AF4045" s="112">
        <v>147.04</v>
      </c>
      <c r="AG4045" s="112">
        <v>146.94</v>
      </c>
      <c r="AH4045" s="112">
        <v>145.4</v>
      </c>
      <c r="AI4045" s="112">
        <v>142.24</v>
      </c>
      <c r="AJ4045" s="112">
        <v>138.94999999999999</v>
      </c>
      <c r="AK4045" s="112">
        <v>134.88999999999999</v>
      </c>
    </row>
    <row r="4046" spans="1:37" s="13" customFormat="1" x14ac:dyDescent="0.3">
      <c r="A4046" s="13" t="str">
        <f t="shared" si="98"/>
        <v>SDGbaseTRAv2_UrbAS_ERTv3QVAXamine</v>
      </c>
      <c r="B4046" s="62" t="s">
        <v>221</v>
      </c>
      <c r="C4046" s="63" t="s">
        <v>291</v>
      </c>
      <c r="D4046" s="64" t="s">
        <v>211</v>
      </c>
      <c r="E4046" s="13" t="s">
        <v>23</v>
      </c>
      <c r="F4046" s="112">
        <v>57.01</v>
      </c>
      <c r="G4046" s="112">
        <v>52.95</v>
      </c>
      <c r="H4046" s="112">
        <v>54.9</v>
      </c>
      <c r="I4046" s="112">
        <v>56.4</v>
      </c>
      <c r="J4046" s="112">
        <v>58.09</v>
      </c>
      <c r="K4046" s="112">
        <v>59.61</v>
      </c>
      <c r="L4046" s="112">
        <v>61.31</v>
      </c>
      <c r="M4046" s="112">
        <v>63.22</v>
      </c>
      <c r="N4046" s="112">
        <v>65.150000000000006</v>
      </c>
      <c r="O4046" s="112">
        <v>68.069999999999993</v>
      </c>
      <c r="P4046" s="112">
        <v>70.239999999999995</v>
      </c>
      <c r="Q4046" s="112">
        <v>72.150000000000006</v>
      </c>
      <c r="R4046" s="112">
        <v>73.86</v>
      </c>
      <c r="S4046" s="112">
        <v>75.72</v>
      </c>
      <c r="T4046" s="112">
        <v>77.790000000000006</v>
      </c>
      <c r="U4046" s="112">
        <v>80.03</v>
      </c>
      <c r="V4046" s="112">
        <v>82.04</v>
      </c>
      <c r="W4046" s="112">
        <v>84.32</v>
      </c>
      <c r="X4046" s="112">
        <v>87.11</v>
      </c>
      <c r="Y4046" s="112">
        <v>89.85</v>
      </c>
      <c r="Z4046" s="112">
        <v>92.71</v>
      </c>
      <c r="AA4046" s="112">
        <v>95.55</v>
      </c>
      <c r="AB4046" s="112">
        <v>98.05</v>
      </c>
      <c r="AC4046" s="112">
        <v>100.1</v>
      </c>
      <c r="AD4046" s="112">
        <v>102.13</v>
      </c>
      <c r="AE4046" s="112">
        <v>104.24</v>
      </c>
      <c r="AF4046" s="112">
        <v>106.51</v>
      </c>
      <c r="AG4046" s="112">
        <v>108.51</v>
      </c>
      <c r="AH4046" s="112">
        <v>108.23</v>
      </c>
      <c r="AI4046" s="112">
        <v>107.21</v>
      </c>
      <c r="AJ4046" s="112">
        <v>106.39</v>
      </c>
      <c r="AK4046" s="112">
        <v>105.4</v>
      </c>
    </row>
    <row r="4047" spans="1:37" s="13" customFormat="1" x14ac:dyDescent="0.3">
      <c r="A4047" s="13" t="str">
        <f t="shared" ref="A4047:A4110" si="99">_xlfn.CONCAT(C4047,D4047,E4047)</f>
        <v>SDGbaseTRAv2_UrbAS_ERTv3QVAXameat</v>
      </c>
      <c r="B4047" s="62" t="s">
        <v>221</v>
      </c>
      <c r="C4047" s="63" t="s">
        <v>291</v>
      </c>
      <c r="D4047" s="64" t="s">
        <v>211</v>
      </c>
      <c r="E4047" s="13" t="s">
        <v>24</v>
      </c>
      <c r="F4047" s="112">
        <v>14.3</v>
      </c>
      <c r="G4047" s="112">
        <v>14.32</v>
      </c>
      <c r="H4047" s="112">
        <v>14.64</v>
      </c>
      <c r="I4047" s="112">
        <v>14.86</v>
      </c>
      <c r="J4047" s="112">
        <v>15.12</v>
      </c>
      <c r="K4047" s="112">
        <v>15.36</v>
      </c>
      <c r="L4047" s="112">
        <v>15.67</v>
      </c>
      <c r="M4047" s="112">
        <v>16</v>
      </c>
      <c r="N4047" s="112">
        <v>16.350000000000001</v>
      </c>
      <c r="O4047" s="112">
        <v>16.829999999999998</v>
      </c>
      <c r="P4047" s="112">
        <v>17.27</v>
      </c>
      <c r="Q4047" s="112">
        <v>17.62</v>
      </c>
      <c r="R4047" s="112">
        <v>18.059999999999999</v>
      </c>
      <c r="S4047" s="112">
        <v>18.5</v>
      </c>
      <c r="T4047" s="112">
        <v>18.989999999999998</v>
      </c>
      <c r="U4047" s="112">
        <v>19.55</v>
      </c>
      <c r="V4047" s="112">
        <v>20.04</v>
      </c>
      <c r="W4047" s="112">
        <v>20.55</v>
      </c>
      <c r="X4047" s="112">
        <v>21.09</v>
      </c>
      <c r="Y4047" s="112">
        <v>21.61</v>
      </c>
      <c r="Z4047" s="112">
        <v>22.18</v>
      </c>
      <c r="AA4047" s="112">
        <v>22.78</v>
      </c>
      <c r="AB4047" s="112">
        <v>23.43</v>
      </c>
      <c r="AC4047" s="112">
        <v>23.92</v>
      </c>
      <c r="AD4047" s="112">
        <v>24.38</v>
      </c>
      <c r="AE4047" s="112">
        <v>24.84</v>
      </c>
      <c r="AF4047" s="112">
        <v>25.32</v>
      </c>
      <c r="AG4047" s="112">
        <v>25.74</v>
      </c>
      <c r="AH4047" s="112">
        <v>25.44</v>
      </c>
      <c r="AI4047" s="112">
        <v>25.2</v>
      </c>
      <c r="AJ4047" s="112">
        <v>25.01</v>
      </c>
      <c r="AK4047" s="112">
        <v>24.8</v>
      </c>
    </row>
    <row r="4048" spans="1:37" s="13" customFormat="1" x14ac:dyDescent="0.3">
      <c r="A4048" s="13" t="str">
        <f t="shared" si="99"/>
        <v>SDGbaseTRAv2_UrbAS_ERTv3QVAXapfis</v>
      </c>
      <c r="B4048" s="62" t="s">
        <v>221</v>
      </c>
      <c r="C4048" s="63" t="s">
        <v>291</v>
      </c>
      <c r="D4048" s="64" t="s">
        <v>211</v>
      </c>
      <c r="E4048" s="13" t="s">
        <v>25</v>
      </c>
      <c r="F4048" s="112">
        <v>6.32</v>
      </c>
      <c r="G4048" s="112">
        <v>6.24</v>
      </c>
      <c r="H4048" s="112">
        <v>6.44</v>
      </c>
      <c r="I4048" s="112">
        <v>6.55</v>
      </c>
      <c r="J4048" s="112">
        <v>6.69</v>
      </c>
      <c r="K4048" s="112">
        <v>6.81</v>
      </c>
      <c r="L4048" s="112">
        <v>6.95</v>
      </c>
      <c r="M4048" s="112">
        <v>7.1</v>
      </c>
      <c r="N4048" s="112">
        <v>7.26</v>
      </c>
      <c r="O4048" s="112">
        <v>7.6</v>
      </c>
      <c r="P4048" s="112">
        <v>7.82</v>
      </c>
      <c r="Q4048" s="112">
        <v>7.98</v>
      </c>
      <c r="R4048" s="112">
        <v>8.18</v>
      </c>
      <c r="S4048" s="112">
        <v>8.3699999999999992</v>
      </c>
      <c r="T4048" s="112">
        <v>8.58</v>
      </c>
      <c r="U4048" s="112">
        <v>8.83</v>
      </c>
      <c r="V4048" s="112">
        <v>9.0399999999999991</v>
      </c>
      <c r="W4048" s="112">
        <v>9.27</v>
      </c>
      <c r="X4048" s="112">
        <v>9.52</v>
      </c>
      <c r="Y4048" s="112">
        <v>9.8000000000000007</v>
      </c>
      <c r="Z4048" s="112">
        <v>10.11</v>
      </c>
      <c r="AA4048" s="112">
        <v>10.39</v>
      </c>
      <c r="AB4048" s="112">
        <v>10.68</v>
      </c>
      <c r="AC4048" s="112">
        <v>10.93</v>
      </c>
      <c r="AD4048" s="112">
        <v>11.17</v>
      </c>
      <c r="AE4048" s="112">
        <v>11.4</v>
      </c>
      <c r="AF4048" s="112">
        <v>11.65</v>
      </c>
      <c r="AG4048" s="112">
        <v>11.81</v>
      </c>
      <c r="AH4048" s="112">
        <v>11.76</v>
      </c>
      <c r="AI4048" s="112">
        <v>11.67</v>
      </c>
      <c r="AJ4048" s="112">
        <v>11.59</v>
      </c>
      <c r="AK4048" s="112">
        <v>11.48</v>
      </c>
    </row>
    <row r="4049" spans="1:37" s="13" customFormat="1" x14ac:dyDescent="0.3">
      <c r="A4049" s="13" t="str">
        <f t="shared" si="99"/>
        <v>SDGbaseTRAv2_UrbAS_ERTv3QVAXavege</v>
      </c>
      <c r="B4049" s="62" t="s">
        <v>221</v>
      </c>
      <c r="C4049" s="63" t="s">
        <v>291</v>
      </c>
      <c r="D4049" s="64" t="s">
        <v>211</v>
      </c>
      <c r="E4049" s="13" t="s">
        <v>26</v>
      </c>
      <c r="F4049" s="112">
        <v>10.97</v>
      </c>
      <c r="G4049" s="112">
        <v>10.63</v>
      </c>
      <c r="H4049" s="112">
        <v>11</v>
      </c>
      <c r="I4049" s="112">
        <v>11.17</v>
      </c>
      <c r="J4049" s="112">
        <v>11.38</v>
      </c>
      <c r="K4049" s="112">
        <v>11.6</v>
      </c>
      <c r="L4049" s="112">
        <v>11.85</v>
      </c>
      <c r="M4049" s="112">
        <v>12.11</v>
      </c>
      <c r="N4049" s="112">
        <v>12.4</v>
      </c>
      <c r="O4049" s="112">
        <v>13.06</v>
      </c>
      <c r="P4049" s="112">
        <v>13.44</v>
      </c>
      <c r="Q4049" s="112">
        <v>13.71</v>
      </c>
      <c r="R4049" s="112">
        <v>14.12</v>
      </c>
      <c r="S4049" s="112">
        <v>14.48</v>
      </c>
      <c r="T4049" s="112">
        <v>14.88</v>
      </c>
      <c r="U4049" s="112">
        <v>15.32</v>
      </c>
      <c r="V4049" s="112">
        <v>15.71</v>
      </c>
      <c r="W4049" s="112">
        <v>16.14</v>
      </c>
      <c r="X4049" s="112">
        <v>16.61</v>
      </c>
      <c r="Y4049" s="112">
        <v>17.12</v>
      </c>
      <c r="Z4049" s="112">
        <v>17.57</v>
      </c>
      <c r="AA4049" s="112">
        <v>17.87</v>
      </c>
      <c r="AB4049" s="112">
        <v>18.37</v>
      </c>
      <c r="AC4049" s="112">
        <v>18.8</v>
      </c>
      <c r="AD4049" s="112">
        <v>19.18</v>
      </c>
      <c r="AE4049" s="112">
        <v>19.559999999999999</v>
      </c>
      <c r="AF4049" s="112">
        <v>19.95</v>
      </c>
      <c r="AG4049" s="112">
        <v>20.399999999999999</v>
      </c>
      <c r="AH4049" s="112">
        <v>20.46</v>
      </c>
      <c r="AI4049" s="112">
        <v>20.41</v>
      </c>
      <c r="AJ4049" s="112">
        <v>20.3</v>
      </c>
      <c r="AK4049" s="112">
        <v>20.13</v>
      </c>
    </row>
    <row r="4050" spans="1:37" s="13" customFormat="1" x14ac:dyDescent="0.3">
      <c r="A4050" s="13" t="str">
        <f t="shared" si="99"/>
        <v>SDGbaseTRAv2_UrbAS_ERTv3QVAXafats</v>
      </c>
      <c r="B4050" s="62" t="s">
        <v>221</v>
      </c>
      <c r="C4050" s="63" t="s">
        <v>291</v>
      </c>
      <c r="D4050" s="64" t="s">
        <v>211</v>
      </c>
      <c r="E4050" s="13" t="s">
        <v>27</v>
      </c>
      <c r="F4050" s="112">
        <v>3.48</v>
      </c>
      <c r="G4050" s="112">
        <v>3.56</v>
      </c>
      <c r="H4050" s="112">
        <v>3.7</v>
      </c>
      <c r="I4050" s="112">
        <v>3.77</v>
      </c>
      <c r="J4050" s="112">
        <v>3.86</v>
      </c>
      <c r="K4050" s="112">
        <v>3.94</v>
      </c>
      <c r="L4050" s="112">
        <v>4.04</v>
      </c>
      <c r="M4050" s="112">
        <v>4.1399999999999997</v>
      </c>
      <c r="N4050" s="112">
        <v>4.25</v>
      </c>
      <c r="O4050" s="112">
        <v>4.47</v>
      </c>
      <c r="P4050" s="112">
        <v>4.66</v>
      </c>
      <c r="Q4050" s="112">
        <v>4.8</v>
      </c>
      <c r="R4050" s="112">
        <v>4.9400000000000004</v>
      </c>
      <c r="S4050" s="112">
        <v>5.0599999999999996</v>
      </c>
      <c r="T4050" s="112">
        <v>5.17</v>
      </c>
      <c r="U4050" s="112">
        <v>5.3</v>
      </c>
      <c r="V4050" s="112">
        <v>5.4</v>
      </c>
      <c r="W4050" s="112">
        <v>5.5</v>
      </c>
      <c r="X4050" s="112">
        <v>5.62</v>
      </c>
      <c r="Y4050" s="112">
        <v>5.76</v>
      </c>
      <c r="Z4050" s="112">
        <v>5.94</v>
      </c>
      <c r="AA4050" s="112">
        <v>6.13</v>
      </c>
      <c r="AB4050" s="112">
        <v>6.32</v>
      </c>
      <c r="AC4050" s="112">
        <v>6.45</v>
      </c>
      <c r="AD4050" s="112">
        <v>6.57</v>
      </c>
      <c r="AE4050" s="112">
        <v>6.67</v>
      </c>
      <c r="AF4050" s="112">
        <v>6.76</v>
      </c>
      <c r="AG4050" s="112">
        <v>6.77</v>
      </c>
      <c r="AH4050" s="112">
        <v>6.65</v>
      </c>
      <c r="AI4050" s="112">
        <v>6.52</v>
      </c>
      <c r="AJ4050" s="112">
        <v>6.39</v>
      </c>
      <c r="AK4050" s="112">
        <v>6.26</v>
      </c>
    </row>
    <row r="4051" spans="1:37" s="13" customFormat="1" x14ac:dyDescent="0.3">
      <c r="A4051" s="13" t="str">
        <f t="shared" si="99"/>
        <v>SDGbaseTRAv2_UrbAS_ERTv3QVAXadair</v>
      </c>
      <c r="B4051" s="62" t="s">
        <v>221</v>
      </c>
      <c r="C4051" s="63" t="s">
        <v>291</v>
      </c>
      <c r="D4051" s="64" t="s">
        <v>211</v>
      </c>
      <c r="E4051" s="13" t="s">
        <v>28</v>
      </c>
      <c r="F4051" s="112">
        <v>10.56</v>
      </c>
      <c r="G4051" s="112">
        <v>10.33</v>
      </c>
      <c r="H4051" s="112">
        <v>10.57</v>
      </c>
      <c r="I4051" s="112">
        <v>10.7</v>
      </c>
      <c r="J4051" s="112">
        <v>10.89</v>
      </c>
      <c r="K4051" s="112">
        <v>11.06</v>
      </c>
      <c r="L4051" s="112">
        <v>11.29</v>
      </c>
      <c r="M4051" s="112">
        <v>11.51</v>
      </c>
      <c r="N4051" s="112">
        <v>11.76</v>
      </c>
      <c r="O4051" s="112">
        <v>12.27</v>
      </c>
      <c r="P4051" s="112">
        <v>12.58</v>
      </c>
      <c r="Q4051" s="112">
        <v>12.8</v>
      </c>
      <c r="R4051" s="112">
        <v>13.15</v>
      </c>
      <c r="S4051" s="112">
        <v>13.47</v>
      </c>
      <c r="T4051" s="112">
        <v>13.81</v>
      </c>
      <c r="U4051" s="112">
        <v>14.21</v>
      </c>
      <c r="V4051" s="112">
        <v>14.56</v>
      </c>
      <c r="W4051" s="112">
        <v>14.95</v>
      </c>
      <c r="X4051" s="112">
        <v>15.38</v>
      </c>
      <c r="Y4051" s="112">
        <v>15.82</v>
      </c>
      <c r="Z4051" s="112">
        <v>16.2</v>
      </c>
      <c r="AA4051" s="112">
        <v>16.489999999999998</v>
      </c>
      <c r="AB4051" s="112">
        <v>16.95</v>
      </c>
      <c r="AC4051" s="112">
        <v>17.32</v>
      </c>
      <c r="AD4051" s="112">
        <v>17.649999999999999</v>
      </c>
      <c r="AE4051" s="112">
        <v>17.989999999999998</v>
      </c>
      <c r="AF4051" s="112">
        <v>18.34</v>
      </c>
      <c r="AG4051" s="112">
        <v>18.77</v>
      </c>
      <c r="AH4051" s="112">
        <v>18.77</v>
      </c>
      <c r="AI4051" s="112">
        <v>18.73</v>
      </c>
      <c r="AJ4051" s="112">
        <v>18.66</v>
      </c>
      <c r="AK4051" s="112">
        <v>18.55</v>
      </c>
    </row>
    <row r="4052" spans="1:37" s="13" customFormat="1" x14ac:dyDescent="0.3">
      <c r="A4052" s="13" t="str">
        <f t="shared" si="99"/>
        <v>SDGbaseTRAv2_UrbAS_ERTv3QVAXagrai</v>
      </c>
      <c r="B4052" s="62" t="s">
        <v>221</v>
      </c>
      <c r="C4052" s="63" t="s">
        <v>291</v>
      </c>
      <c r="D4052" s="64" t="s">
        <v>211</v>
      </c>
      <c r="E4052" s="13" t="s">
        <v>29</v>
      </c>
      <c r="F4052" s="112">
        <v>8.56</v>
      </c>
      <c r="G4052" s="112">
        <v>8.4</v>
      </c>
      <c r="H4052" s="112">
        <v>8.5299999999999994</v>
      </c>
      <c r="I4052" s="112">
        <v>8.67</v>
      </c>
      <c r="J4052" s="112">
        <v>8.84</v>
      </c>
      <c r="K4052" s="112">
        <v>8.9</v>
      </c>
      <c r="L4052" s="112">
        <v>8.99</v>
      </c>
      <c r="M4052" s="112">
        <v>9.0500000000000007</v>
      </c>
      <c r="N4052" s="112">
        <v>9.1199999999999992</v>
      </c>
      <c r="O4052" s="112">
        <v>9.32</v>
      </c>
      <c r="P4052" s="112">
        <v>9.41</v>
      </c>
      <c r="Q4052" s="112">
        <v>9.4499999999999993</v>
      </c>
      <c r="R4052" s="112">
        <v>9.5500000000000007</v>
      </c>
      <c r="S4052" s="112">
        <v>9.61</v>
      </c>
      <c r="T4052" s="112">
        <v>9.66</v>
      </c>
      <c r="U4052" s="112">
        <v>9.75</v>
      </c>
      <c r="V4052" s="112">
        <v>9.7899999999999991</v>
      </c>
      <c r="W4052" s="112">
        <v>9.82</v>
      </c>
      <c r="X4052" s="112">
        <v>9.86</v>
      </c>
      <c r="Y4052" s="112">
        <v>9.92</v>
      </c>
      <c r="Z4052" s="112">
        <v>9.99</v>
      </c>
      <c r="AA4052" s="112">
        <v>10.07</v>
      </c>
      <c r="AB4052" s="112">
        <v>10.19</v>
      </c>
      <c r="AC4052" s="112">
        <v>10.23</v>
      </c>
      <c r="AD4052" s="112">
        <v>10.27</v>
      </c>
      <c r="AE4052" s="112">
        <v>10.33</v>
      </c>
      <c r="AF4052" s="112">
        <v>10.38</v>
      </c>
      <c r="AG4052" s="112">
        <v>10.44</v>
      </c>
      <c r="AH4052" s="112">
        <v>10.26</v>
      </c>
      <c r="AI4052" s="112">
        <v>10.199999999999999</v>
      </c>
      <c r="AJ4052" s="112">
        <v>10.15</v>
      </c>
      <c r="AK4052" s="112">
        <v>10.08</v>
      </c>
    </row>
    <row r="4053" spans="1:37" s="13" customFormat="1" x14ac:dyDescent="0.3">
      <c r="A4053" s="13" t="str">
        <f t="shared" si="99"/>
        <v>SDGbaseTRAv2_UrbAS_ERTv3QVAXastar</v>
      </c>
      <c r="B4053" s="62" t="s">
        <v>221</v>
      </c>
      <c r="C4053" s="63" t="s">
        <v>291</v>
      </c>
      <c r="D4053" s="64" t="s">
        <v>211</v>
      </c>
      <c r="E4053" s="13" t="s">
        <v>30</v>
      </c>
      <c r="F4053" s="112">
        <v>7.25</v>
      </c>
      <c r="G4053" s="112">
        <v>7.16</v>
      </c>
      <c r="H4053" s="112">
        <v>7.32</v>
      </c>
      <c r="I4053" s="112">
        <v>7.46</v>
      </c>
      <c r="J4053" s="112">
        <v>7.6</v>
      </c>
      <c r="K4053" s="112">
        <v>7.69</v>
      </c>
      <c r="L4053" s="112">
        <v>7.78</v>
      </c>
      <c r="M4053" s="112">
        <v>7.86</v>
      </c>
      <c r="N4053" s="112">
        <v>7.95</v>
      </c>
      <c r="O4053" s="112">
        <v>8.1300000000000008</v>
      </c>
      <c r="P4053" s="112">
        <v>8.2200000000000006</v>
      </c>
      <c r="Q4053" s="112">
        <v>8.2799999999999994</v>
      </c>
      <c r="R4053" s="112">
        <v>8.35</v>
      </c>
      <c r="S4053" s="112">
        <v>8.41</v>
      </c>
      <c r="T4053" s="112">
        <v>8.4499999999999993</v>
      </c>
      <c r="U4053" s="112">
        <v>8.51</v>
      </c>
      <c r="V4053" s="112">
        <v>8.5399999999999991</v>
      </c>
      <c r="W4053" s="112">
        <v>8.56</v>
      </c>
      <c r="X4053" s="112">
        <v>8.58</v>
      </c>
      <c r="Y4053" s="112">
        <v>8.61</v>
      </c>
      <c r="Z4053" s="112">
        <v>8.66</v>
      </c>
      <c r="AA4053" s="112">
        <v>8.7200000000000006</v>
      </c>
      <c r="AB4053" s="112">
        <v>8.7899999999999991</v>
      </c>
      <c r="AC4053" s="112">
        <v>8.8000000000000007</v>
      </c>
      <c r="AD4053" s="112">
        <v>8.81</v>
      </c>
      <c r="AE4053" s="112">
        <v>8.83</v>
      </c>
      <c r="AF4053" s="112">
        <v>8.85</v>
      </c>
      <c r="AG4053" s="112">
        <v>8.6999999999999993</v>
      </c>
      <c r="AH4053" s="112">
        <v>8.3800000000000008</v>
      </c>
      <c r="AI4053" s="112">
        <v>8.1300000000000008</v>
      </c>
      <c r="AJ4053" s="112">
        <v>7.88</v>
      </c>
      <c r="AK4053" s="112">
        <v>7.62</v>
      </c>
    </row>
    <row r="4054" spans="1:37" s="13" customFormat="1" x14ac:dyDescent="0.3">
      <c r="A4054" s="13" t="str">
        <f t="shared" si="99"/>
        <v>SDGbaseTRAv2_UrbAS_ERTv3QVAXafeed</v>
      </c>
      <c r="B4054" s="62" t="s">
        <v>221</v>
      </c>
      <c r="C4054" s="63" t="s">
        <v>291</v>
      </c>
      <c r="D4054" s="64" t="s">
        <v>211</v>
      </c>
      <c r="E4054" s="13" t="s">
        <v>31</v>
      </c>
      <c r="F4054" s="112">
        <v>6.55</v>
      </c>
      <c r="G4054" s="112">
        <v>6.51</v>
      </c>
      <c r="H4054" s="112">
        <v>6.64</v>
      </c>
      <c r="I4054" s="112">
        <v>6.69</v>
      </c>
      <c r="J4054" s="112">
        <v>6.76</v>
      </c>
      <c r="K4054" s="112">
        <v>6.87</v>
      </c>
      <c r="L4054" s="112">
        <v>7.02</v>
      </c>
      <c r="M4054" s="112">
        <v>7.18</v>
      </c>
      <c r="N4054" s="112">
        <v>7.36</v>
      </c>
      <c r="O4054" s="112">
        <v>7.62</v>
      </c>
      <c r="P4054" s="112">
        <v>7.86</v>
      </c>
      <c r="Q4054" s="112">
        <v>8.06</v>
      </c>
      <c r="R4054" s="112">
        <v>8.32</v>
      </c>
      <c r="S4054" s="112">
        <v>8.59</v>
      </c>
      <c r="T4054" s="112">
        <v>8.8800000000000008</v>
      </c>
      <c r="U4054" s="112">
        <v>9.2200000000000006</v>
      </c>
      <c r="V4054" s="112">
        <v>9.5399999999999991</v>
      </c>
      <c r="W4054" s="112">
        <v>9.8800000000000008</v>
      </c>
      <c r="X4054" s="112">
        <v>10.25</v>
      </c>
      <c r="Y4054" s="112">
        <v>10.61</v>
      </c>
      <c r="Z4054" s="112">
        <v>10.98</v>
      </c>
      <c r="AA4054" s="112">
        <v>11.33</v>
      </c>
      <c r="AB4054" s="112">
        <v>11.71</v>
      </c>
      <c r="AC4054" s="112">
        <v>12.07</v>
      </c>
      <c r="AD4054" s="112">
        <v>12.44</v>
      </c>
      <c r="AE4054" s="112">
        <v>12.8</v>
      </c>
      <c r="AF4054" s="112">
        <v>13.18</v>
      </c>
      <c r="AG4054" s="112">
        <v>13.55</v>
      </c>
      <c r="AH4054" s="112">
        <v>13.52</v>
      </c>
      <c r="AI4054" s="112">
        <v>13.44</v>
      </c>
      <c r="AJ4054" s="112">
        <v>13.39</v>
      </c>
      <c r="AK4054" s="112">
        <v>13.31</v>
      </c>
    </row>
    <row r="4055" spans="1:37" s="13" customFormat="1" x14ac:dyDescent="0.3">
      <c r="A4055" s="13" t="str">
        <f t="shared" si="99"/>
        <v>SDGbaseTRAv2_UrbAS_ERTv3QVAXabake</v>
      </c>
      <c r="B4055" s="62" t="s">
        <v>221</v>
      </c>
      <c r="C4055" s="63" t="s">
        <v>291</v>
      </c>
      <c r="D4055" s="64" t="s">
        <v>211</v>
      </c>
      <c r="E4055" s="13" t="s">
        <v>32</v>
      </c>
      <c r="F4055" s="112">
        <v>22.28</v>
      </c>
      <c r="G4055" s="112">
        <v>21.34</v>
      </c>
      <c r="H4055" s="112">
        <v>21.77</v>
      </c>
      <c r="I4055" s="112">
        <v>22.14</v>
      </c>
      <c r="J4055" s="112">
        <v>22.59</v>
      </c>
      <c r="K4055" s="112">
        <v>22.89</v>
      </c>
      <c r="L4055" s="112">
        <v>23.28</v>
      </c>
      <c r="M4055" s="112">
        <v>23.65</v>
      </c>
      <c r="N4055" s="112">
        <v>24.04</v>
      </c>
      <c r="O4055" s="112">
        <v>24.68</v>
      </c>
      <c r="P4055" s="112">
        <v>25.13</v>
      </c>
      <c r="Q4055" s="112">
        <v>25.49</v>
      </c>
      <c r="R4055" s="112">
        <v>26.07</v>
      </c>
      <c r="S4055" s="112">
        <v>26.58</v>
      </c>
      <c r="T4055" s="112">
        <v>27.1</v>
      </c>
      <c r="U4055" s="112">
        <v>27.68</v>
      </c>
      <c r="V4055" s="112">
        <v>28.17</v>
      </c>
      <c r="W4055" s="112">
        <v>28.71</v>
      </c>
      <c r="X4055" s="112">
        <v>29.31</v>
      </c>
      <c r="Y4055" s="112">
        <v>29.86</v>
      </c>
      <c r="Z4055" s="112">
        <v>30.32</v>
      </c>
      <c r="AA4055" s="112">
        <v>30.77</v>
      </c>
      <c r="AB4055" s="112">
        <v>31.44</v>
      </c>
      <c r="AC4055" s="112">
        <v>31.89</v>
      </c>
      <c r="AD4055" s="112">
        <v>32.340000000000003</v>
      </c>
      <c r="AE4055" s="112">
        <v>32.82</v>
      </c>
      <c r="AF4055" s="112">
        <v>33.32</v>
      </c>
      <c r="AG4055" s="112">
        <v>33.96</v>
      </c>
      <c r="AH4055" s="112">
        <v>33.78</v>
      </c>
      <c r="AI4055" s="112">
        <v>33.74</v>
      </c>
      <c r="AJ4055" s="112">
        <v>33.68</v>
      </c>
      <c r="AK4055" s="112">
        <v>33.54</v>
      </c>
    </row>
    <row r="4056" spans="1:37" s="13" customFormat="1" x14ac:dyDescent="0.3">
      <c r="A4056" s="13" t="str">
        <f t="shared" si="99"/>
        <v>SDGbaseTRAv2_UrbAS_ERTv3QVAXasuga</v>
      </c>
      <c r="B4056" s="62" t="s">
        <v>221</v>
      </c>
      <c r="C4056" s="63" t="s">
        <v>291</v>
      </c>
      <c r="D4056" s="64" t="s">
        <v>211</v>
      </c>
      <c r="E4056" s="13" t="s">
        <v>33</v>
      </c>
      <c r="F4056" s="112">
        <v>8.52</v>
      </c>
      <c r="G4056" s="112">
        <v>8.2899999999999991</v>
      </c>
      <c r="H4056" s="112">
        <v>8.4700000000000006</v>
      </c>
      <c r="I4056" s="112">
        <v>8.6300000000000008</v>
      </c>
      <c r="J4056" s="112">
        <v>8.81</v>
      </c>
      <c r="K4056" s="112">
        <v>8.92</v>
      </c>
      <c r="L4056" s="112">
        <v>9.06</v>
      </c>
      <c r="M4056" s="112">
        <v>9.17</v>
      </c>
      <c r="N4056" s="112">
        <v>9.27</v>
      </c>
      <c r="O4056" s="112">
        <v>9.59</v>
      </c>
      <c r="P4056" s="112">
        <v>9.7200000000000006</v>
      </c>
      <c r="Q4056" s="112">
        <v>9.7799999999999994</v>
      </c>
      <c r="R4056" s="112">
        <v>9.93</v>
      </c>
      <c r="S4056" s="112">
        <v>10.06</v>
      </c>
      <c r="T4056" s="112">
        <v>10.199999999999999</v>
      </c>
      <c r="U4056" s="112">
        <v>10.34</v>
      </c>
      <c r="V4056" s="112">
        <v>10.43</v>
      </c>
      <c r="W4056" s="112">
        <v>10.54</v>
      </c>
      <c r="X4056" s="112">
        <v>10.69</v>
      </c>
      <c r="Y4056" s="112">
        <v>10.85</v>
      </c>
      <c r="Z4056" s="112">
        <v>11</v>
      </c>
      <c r="AA4056" s="112">
        <v>11.12</v>
      </c>
      <c r="AB4056" s="112">
        <v>11.27</v>
      </c>
      <c r="AC4056" s="112">
        <v>11.34</v>
      </c>
      <c r="AD4056" s="112">
        <v>11.41</v>
      </c>
      <c r="AE4056" s="112">
        <v>11.49</v>
      </c>
      <c r="AF4056" s="112">
        <v>11.58</v>
      </c>
      <c r="AG4056" s="112">
        <v>11.72</v>
      </c>
      <c r="AH4056" s="112">
        <v>11.67</v>
      </c>
      <c r="AI4056" s="112">
        <v>11.67</v>
      </c>
      <c r="AJ4056" s="112">
        <v>11.67</v>
      </c>
      <c r="AK4056" s="112">
        <v>11.65</v>
      </c>
    </row>
    <row r="4057" spans="1:37" s="13" customFormat="1" x14ac:dyDescent="0.3">
      <c r="A4057" s="13" t="str">
        <f t="shared" si="99"/>
        <v>SDGbaseTRAv2_UrbAS_ERTv3QVAXaconf</v>
      </c>
      <c r="B4057" s="62" t="s">
        <v>221</v>
      </c>
      <c r="C4057" s="63" t="s">
        <v>291</v>
      </c>
      <c r="D4057" s="64" t="s">
        <v>211</v>
      </c>
      <c r="E4057" s="13" t="s">
        <v>34</v>
      </c>
      <c r="F4057" s="112">
        <v>2.4900000000000002</v>
      </c>
      <c r="G4057" s="112">
        <v>2.4</v>
      </c>
      <c r="H4057" s="112">
        <v>2.48</v>
      </c>
      <c r="I4057" s="112">
        <v>2.5099999999999998</v>
      </c>
      <c r="J4057" s="112">
        <v>2.54</v>
      </c>
      <c r="K4057" s="112">
        <v>2.59</v>
      </c>
      <c r="L4057" s="112">
        <v>2.65</v>
      </c>
      <c r="M4057" s="112">
        <v>2.72</v>
      </c>
      <c r="N4057" s="112">
        <v>2.79</v>
      </c>
      <c r="O4057" s="112">
        <v>2.92</v>
      </c>
      <c r="P4057" s="112">
        <v>3.01</v>
      </c>
      <c r="Q4057" s="112">
        <v>3.09</v>
      </c>
      <c r="R4057" s="112">
        <v>3.21</v>
      </c>
      <c r="S4057" s="112">
        <v>3.33</v>
      </c>
      <c r="T4057" s="112">
        <v>3.46</v>
      </c>
      <c r="U4057" s="112">
        <v>3.6</v>
      </c>
      <c r="V4057" s="112">
        <v>3.74</v>
      </c>
      <c r="W4057" s="112">
        <v>3.87</v>
      </c>
      <c r="X4057" s="112">
        <v>4.0199999999999996</v>
      </c>
      <c r="Y4057" s="112">
        <v>4.18</v>
      </c>
      <c r="Z4057" s="112">
        <v>4.33</v>
      </c>
      <c r="AA4057" s="112">
        <v>4.4400000000000004</v>
      </c>
      <c r="AB4057" s="112">
        <v>4.59</v>
      </c>
      <c r="AC4057" s="112">
        <v>4.74</v>
      </c>
      <c r="AD4057" s="112">
        <v>4.8899999999999997</v>
      </c>
      <c r="AE4057" s="112">
        <v>5.03</v>
      </c>
      <c r="AF4057" s="112">
        <v>5.19</v>
      </c>
      <c r="AG4057" s="112">
        <v>5.33</v>
      </c>
      <c r="AH4057" s="112">
        <v>5.39</v>
      </c>
      <c r="AI4057" s="112">
        <v>5.4</v>
      </c>
      <c r="AJ4057" s="112">
        <v>5.4</v>
      </c>
      <c r="AK4057" s="112">
        <v>5.37</v>
      </c>
    </row>
    <row r="4058" spans="1:37" s="13" customFormat="1" x14ac:dyDescent="0.3">
      <c r="A4058" s="13" t="str">
        <f t="shared" si="99"/>
        <v>SDGbaseTRAv2_UrbAS_ERTv3QVAXapast</v>
      </c>
      <c r="B4058" s="62" t="s">
        <v>221</v>
      </c>
      <c r="C4058" s="63" t="s">
        <v>291</v>
      </c>
      <c r="D4058" s="64" t="s">
        <v>211</v>
      </c>
      <c r="E4058" s="13" t="s">
        <v>35</v>
      </c>
      <c r="F4058" s="112">
        <v>0.65</v>
      </c>
      <c r="G4058" s="112">
        <v>0.66</v>
      </c>
      <c r="H4058" s="112">
        <v>0.68</v>
      </c>
      <c r="I4058" s="112">
        <v>0.7</v>
      </c>
      <c r="J4058" s="112">
        <v>0.71</v>
      </c>
      <c r="K4058" s="112">
        <v>0.73</v>
      </c>
      <c r="L4058" s="112">
        <v>0.75</v>
      </c>
      <c r="M4058" s="112">
        <v>0.77</v>
      </c>
      <c r="N4058" s="112">
        <v>0.79</v>
      </c>
      <c r="O4058" s="112">
        <v>0.83</v>
      </c>
      <c r="P4058" s="112">
        <v>0.86</v>
      </c>
      <c r="Q4058" s="112">
        <v>0.89</v>
      </c>
      <c r="R4058" s="112">
        <v>0.91</v>
      </c>
      <c r="S4058" s="112">
        <v>0.94</v>
      </c>
      <c r="T4058" s="112">
        <v>0.98</v>
      </c>
      <c r="U4058" s="112">
        <v>1.01</v>
      </c>
      <c r="V4058" s="112">
        <v>1.05</v>
      </c>
      <c r="W4058" s="112">
        <v>1.08</v>
      </c>
      <c r="X4058" s="112">
        <v>1.1200000000000001</v>
      </c>
      <c r="Y4058" s="112">
        <v>1.1599999999999999</v>
      </c>
      <c r="Z4058" s="112">
        <v>1.2</v>
      </c>
      <c r="AA4058" s="112">
        <v>1.24</v>
      </c>
      <c r="AB4058" s="112">
        <v>1.29</v>
      </c>
      <c r="AC4058" s="112">
        <v>1.33</v>
      </c>
      <c r="AD4058" s="112">
        <v>1.36</v>
      </c>
      <c r="AE4058" s="112">
        <v>1.39</v>
      </c>
      <c r="AF4058" s="112">
        <v>1.43</v>
      </c>
      <c r="AG4058" s="112">
        <v>1.46</v>
      </c>
      <c r="AH4058" s="112">
        <v>1.44</v>
      </c>
      <c r="AI4058" s="112">
        <v>1.41</v>
      </c>
      <c r="AJ4058" s="112">
        <v>1.39</v>
      </c>
      <c r="AK4058" s="112">
        <v>1.37</v>
      </c>
    </row>
    <row r="4059" spans="1:37" s="13" customFormat="1" x14ac:dyDescent="0.3">
      <c r="A4059" s="13" t="str">
        <f t="shared" si="99"/>
        <v>SDGbaseTRAv2_UrbAS_ERTv3QVAXaofoo</v>
      </c>
      <c r="B4059" s="62" t="s">
        <v>221</v>
      </c>
      <c r="C4059" s="63" t="s">
        <v>291</v>
      </c>
      <c r="D4059" s="64" t="s">
        <v>211</v>
      </c>
      <c r="E4059" s="13" t="s">
        <v>36</v>
      </c>
      <c r="F4059" s="112">
        <v>12.41</v>
      </c>
      <c r="G4059" s="112">
        <v>12.12</v>
      </c>
      <c r="H4059" s="112">
        <v>12.48</v>
      </c>
      <c r="I4059" s="112">
        <v>12.66</v>
      </c>
      <c r="J4059" s="112">
        <v>12.91</v>
      </c>
      <c r="K4059" s="112">
        <v>13.15</v>
      </c>
      <c r="L4059" s="112">
        <v>13.44</v>
      </c>
      <c r="M4059" s="112">
        <v>13.74</v>
      </c>
      <c r="N4059" s="112">
        <v>14.05</v>
      </c>
      <c r="O4059" s="112">
        <v>14.76</v>
      </c>
      <c r="P4059" s="112">
        <v>15.18</v>
      </c>
      <c r="Q4059" s="112">
        <v>15.47</v>
      </c>
      <c r="R4059" s="112">
        <v>15.88</v>
      </c>
      <c r="S4059" s="112">
        <v>16.27</v>
      </c>
      <c r="T4059" s="112">
        <v>16.7</v>
      </c>
      <c r="U4059" s="112">
        <v>17.18</v>
      </c>
      <c r="V4059" s="112">
        <v>17.600000000000001</v>
      </c>
      <c r="W4059" s="112">
        <v>18.059999999999999</v>
      </c>
      <c r="X4059" s="112">
        <v>18.579999999999998</v>
      </c>
      <c r="Y4059" s="112">
        <v>19.05</v>
      </c>
      <c r="Z4059" s="112">
        <v>19.420000000000002</v>
      </c>
      <c r="AA4059" s="112">
        <v>19.78</v>
      </c>
      <c r="AB4059" s="112">
        <v>20.34</v>
      </c>
      <c r="AC4059" s="112">
        <v>20.79</v>
      </c>
      <c r="AD4059" s="112">
        <v>21.18</v>
      </c>
      <c r="AE4059" s="112">
        <v>21.57</v>
      </c>
      <c r="AF4059" s="112">
        <v>21.98</v>
      </c>
      <c r="AG4059" s="112">
        <v>22.52</v>
      </c>
      <c r="AH4059" s="112">
        <v>22.55</v>
      </c>
      <c r="AI4059" s="112">
        <v>22.48</v>
      </c>
      <c r="AJ4059" s="112">
        <v>22.37</v>
      </c>
      <c r="AK4059" s="112">
        <v>22.21</v>
      </c>
    </row>
    <row r="4060" spans="1:37" s="13" customFormat="1" x14ac:dyDescent="0.3">
      <c r="A4060" s="13" t="str">
        <f t="shared" si="99"/>
        <v>SDGbaseTRAv2_UrbAS_ERTv3QVAXabevt</v>
      </c>
      <c r="B4060" s="62" t="s">
        <v>221</v>
      </c>
      <c r="C4060" s="63" t="s">
        <v>291</v>
      </c>
      <c r="D4060" s="64" t="s">
        <v>211</v>
      </c>
      <c r="E4060" s="13" t="s">
        <v>37</v>
      </c>
      <c r="F4060" s="112">
        <v>40.840000000000003</v>
      </c>
      <c r="G4060" s="112">
        <v>40.22</v>
      </c>
      <c r="H4060" s="112">
        <v>42.21</v>
      </c>
      <c r="I4060" s="112">
        <v>42.95</v>
      </c>
      <c r="J4060" s="112">
        <v>43.91</v>
      </c>
      <c r="K4060" s="112">
        <v>45.06</v>
      </c>
      <c r="L4060" s="112">
        <v>46.38</v>
      </c>
      <c r="M4060" s="112">
        <v>47.77</v>
      </c>
      <c r="N4060" s="112">
        <v>49.19</v>
      </c>
      <c r="O4060" s="112">
        <v>52.99</v>
      </c>
      <c r="P4060" s="112">
        <v>55.01</v>
      </c>
      <c r="Q4060" s="112">
        <v>56.35</v>
      </c>
      <c r="R4060" s="112">
        <v>58.21</v>
      </c>
      <c r="S4060" s="112">
        <v>59.95</v>
      </c>
      <c r="T4060" s="112">
        <v>61.87</v>
      </c>
      <c r="U4060" s="112">
        <v>63.93</v>
      </c>
      <c r="V4060" s="112">
        <v>65.67</v>
      </c>
      <c r="W4060" s="112">
        <v>67.69</v>
      </c>
      <c r="X4060" s="112">
        <v>69.94</v>
      </c>
      <c r="Y4060" s="112">
        <v>72.569999999999993</v>
      </c>
      <c r="Z4060" s="112">
        <v>75.12</v>
      </c>
      <c r="AA4060" s="112">
        <v>76.81</v>
      </c>
      <c r="AB4060" s="112">
        <v>78.95</v>
      </c>
      <c r="AC4060" s="112">
        <v>80.8</v>
      </c>
      <c r="AD4060" s="112">
        <v>82.55</v>
      </c>
      <c r="AE4060" s="112">
        <v>84.18</v>
      </c>
      <c r="AF4060" s="112">
        <v>85.87</v>
      </c>
      <c r="AG4060" s="112">
        <v>86.9</v>
      </c>
      <c r="AH4060" s="112">
        <v>87.56</v>
      </c>
      <c r="AI4060" s="112">
        <v>87.49</v>
      </c>
      <c r="AJ4060" s="112">
        <v>87.19</v>
      </c>
      <c r="AK4060" s="112">
        <v>86.62</v>
      </c>
    </row>
    <row r="4061" spans="1:37" s="13" customFormat="1" x14ac:dyDescent="0.3">
      <c r="A4061" s="13" t="str">
        <f t="shared" si="99"/>
        <v>SDGbaseTRAv2_UrbAS_ERTv3QVAXatext</v>
      </c>
      <c r="B4061" s="62" t="s">
        <v>221</v>
      </c>
      <c r="C4061" s="63" t="s">
        <v>291</v>
      </c>
      <c r="D4061" s="64" t="s">
        <v>211</v>
      </c>
      <c r="E4061" s="13" t="s">
        <v>38</v>
      </c>
      <c r="F4061" s="112">
        <v>6.57</v>
      </c>
      <c r="G4061" s="112">
        <v>6.07</v>
      </c>
      <c r="H4061" s="112">
        <v>6.24</v>
      </c>
      <c r="I4061" s="112">
        <v>6.31</v>
      </c>
      <c r="J4061" s="112">
        <v>6.42</v>
      </c>
      <c r="K4061" s="112">
        <v>6.55</v>
      </c>
      <c r="L4061" s="112">
        <v>6.71</v>
      </c>
      <c r="M4061" s="112">
        <v>6.89</v>
      </c>
      <c r="N4061" s="112">
        <v>7.08</v>
      </c>
      <c r="O4061" s="112">
        <v>7.46</v>
      </c>
      <c r="P4061" s="112">
        <v>7.69</v>
      </c>
      <c r="Q4061" s="112">
        <v>7.86</v>
      </c>
      <c r="R4061" s="112">
        <v>8.09</v>
      </c>
      <c r="S4061" s="112">
        <v>8.31</v>
      </c>
      <c r="T4061" s="112">
        <v>8.5500000000000007</v>
      </c>
      <c r="U4061" s="112">
        <v>8.82</v>
      </c>
      <c r="V4061" s="112">
        <v>9.08</v>
      </c>
      <c r="W4061" s="112">
        <v>9.3699999999999992</v>
      </c>
      <c r="X4061" s="112">
        <v>9.69</v>
      </c>
      <c r="Y4061" s="112">
        <v>9.9600000000000009</v>
      </c>
      <c r="Z4061" s="112">
        <v>10.07</v>
      </c>
      <c r="AA4061" s="112">
        <v>10.16</v>
      </c>
      <c r="AB4061" s="112">
        <v>10.48</v>
      </c>
      <c r="AC4061" s="112">
        <v>10.75</v>
      </c>
      <c r="AD4061" s="112">
        <v>10.99</v>
      </c>
      <c r="AE4061" s="112">
        <v>11.23</v>
      </c>
      <c r="AF4061" s="112">
        <v>11.48</v>
      </c>
      <c r="AG4061" s="112">
        <v>12.07</v>
      </c>
      <c r="AH4061" s="112">
        <v>12.19</v>
      </c>
      <c r="AI4061" s="112">
        <v>12.2</v>
      </c>
      <c r="AJ4061" s="112">
        <v>12.19</v>
      </c>
      <c r="AK4061" s="112">
        <v>12.14</v>
      </c>
    </row>
    <row r="4062" spans="1:37" s="13" customFormat="1" x14ac:dyDescent="0.3">
      <c r="A4062" s="13" t="str">
        <f t="shared" si="99"/>
        <v>SDGbaseTRAv2_UrbAS_ERTv3QVAXaclth</v>
      </c>
      <c r="B4062" s="62" t="s">
        <v>221</v>
      </c>
      <c r="C4062" s="63" t="s">
        <v>291</v>
      </c>
      <c r="D4062" s="64" t="s">
        <v>211</v>
      </c>
      <c r="E4062" s="13" t="s">
        <v>39</v>
      </c>
      <c r="F4062" s="112">
        <v>6.76</v>
      </c>
      <c r="G4062" s="112">
        <v>6.2</v>
      </c>
      <c r="H4062" s="112">
        <v>6.37</v>
      </c>
      <c r="I4062" s="112">
        <v>6.47</v>
      </c>
      <c r="J4062" s="112">
        <v>6.6</v>
      </c>
      <c r="K4062" s="112">
        <v>6.7</v>
      </c>
      <c r="L4062" s="112">
        <v>6.84</v>
      </c>
      <c r="M4062" s="112">
        <v>6.98</v>
      </c>
      <c r="N4062" s="112">
        <v>7.13</v>
      </c>
      <c r="O4062" s="112">
        <v>7.42</v>
      </c>
      <c r="P4062" s="112">
        <v>7.61</v>
      </c>
      <c r="Q4062" s="112">
        <v>7.74</v>
      </c>
      <c r="R4062" s="112">
        <v>7.96</v>
      </c>
      <c r="S4062" s="112">
        <v>8.17</v>
      </c>
      <c r="T4062" s="112">
        <v>8.3800000000000008</v>
      </c>
      <c r="U4062" s="112">
        <v>8.6300000000000008</v>
      </c>
      <c r="V4062" s="112">
        <v>8.84</v>
      </c>
      <c r="W4062" s="112">
        <v>9.09</v>
      </c>
      <c r="X4062" s="112">
        <v>9.35</v>
      </c>
      <c r="Y4062" s="112">
        <v>9.61</v>
      </c>
      <c r="Z4062" s="112">
        <v>9.7799999999999994</v>
      </c>
      <c r="AA4062" s="112">
        <v>9.91</v>
      </c>
      <c r="AB4062" s="112">
        <v>10.19</v>
      </c>
      <c r="AC4062" s="112">
        <v>10.41</v>
      </c>
      <c r="AD4062" s="112">
        <v>10.62</v>
      </c>
      <c r="AE4062" s="112">
        <v>10.82</v>
      </c>
      <c r="AF4062" s="112">
        <v>11.03</v>
      </c>
      <c r="AG4062" s="112">
        <v>11.41</v>
      </c>
      <c r="AH4062" s="112">
        <v>11.49</v>
      </c>
      <c r="AI4062" s="112">
        <v>11.56</v>
      </c>
      <c r="AJ4062" s="112">
        <v>11.59</v>
      </c>
      <c r="AK4062" s="112">
        <v>11.58</v>
      </c>
    </row>
    <row r="4063" spans="1:37" s="13" customFormat="1" x14ac:dyDescent="0.3">
      <c r="A4063" s="13" t="str">
        <f t="shared" si="99"/>
        <v>SDGbaseTRAv2_UrbAS_ERTv3QVAXaleat</v>
      </c>
      <c r="B4063" s="62" t="s">
        <v>221</v>
      </c>
      <c r="C4063" s="63" t="s">
        <v>291</v>
      </c>
      <c r="D4063" s="64" t="s">
        <v>211</v>
      </c>
      <c r="E4063" s="13" t="s">
        <v>40</v>
      </c>
      <c r="F4063" s="112">
        <v>2.4500000000000002</v>
      </c>
      <c r="G4063" s="112">
        <v>2.44</v>
      </c>
      <c r="H4063" s="112">
        <v>2.56</v>
      </c>
      <c r="I4063" s="112">
        <v>2.61</v>
      </c>
      <c r="J4063" s="112">
        <v>2.67</v>
      </c>
      <c r="K4063" s="112">
        <v>2.74</v>
      </c>
      <c r="L4063" s="112">
        <v>2.83</v>
      </c>
      <c r="M4063" s="112">
        <v>2.93</v>
      </c>
      <c r="N4063" s="112">
        <v>3.04</v>
      </c>
      <c r="O4063" s="112">
        <v>3.3</v>
      </c>
      <c r="P4063" s="112">
        <v>3.5</v>
      </c>
      <c r="Q4063" s="112">
        <v>3.67</v>
      </c>
      <c r="R4063" s="112">
        <v>3.8</v>
      </c>
      <c r="S4063" s="112">
        <v>3.92</v>
      </c>
      <c r="T4063" s="112">
        <v>4.04</v>
      </c>
      <c r="U4063" s="112">
        <v>4.1900000000000004</v>
      </c>
      <c r="V4063" s="112">
        <v>4.3099999999999996</v>
      </c>
      <c r="W4063" s="112">
        <v>4.45</v>
      </c>
      <c r="X4063" s="112">
        <v>4.5999999999999996</v>
      </c>
      <c r="Y4063" s="112">
        <v>4.7699999999999996</v>
      </c>
      <c r="Z4063" s="112">
        <v>4.97</v>
      </c>
      <c r="AA4063" s="112">
        <v>5.17</v>
      </c>
      <c r="AB4063" s="112">
        <v>5.38</v>
      </c>
      <c r="AC4063" s="112">
        <v>5.55</v>
      </c>
      <c r="AD4063" s="112">
        <v>5.72</v>
      </c>
      <c r="AE4063" s="112">
        <v>5.87</v>
      </c>
      <c r="AF4063" s="112">
        <v>6.03</v>
      </c>
      <c r="AG4063" s="112">
        <v>6.08</v>
      </c>
      <c r="AH4063" s="112">
        <v>5.94</v>
      </c>
      <c r="AI4063" s="112">
        <v>5.74</v>
      </c>
      <c r="AJ4063" s="112">
        <v>5.58</v>
      </c>
      <c r="AK4063" s="112">
        <v>5.42</v>
      </c>
    </row>
    <row r="4064" spans="1:37" s="13" customFormat="1" x14ac:dyDescent="0.3">
      <c r="A4064" s="13" t="str">
        <f t="shared" si="99"/>
        <v>SDGbaseTRAv2_UrbAS_ERTv3QVAXafoot</v>
      </c>
      <c r="B4064" s="62" t="s">
        <v>221</v>
      </c>
      <c r="C4064" s="63" t="s">
        <v>291</v>
      </c>
      <c r="D4064" s="64" t="s">
        <v>211</v>
      </c>
      <c r="E4064" s="13" t="s">
        <v>41</v>
      </c>
      <c r="F4064" s="112">
        <v>1.91</v>
      </c>
      <c r="G4064" s="112">
        <v>1.82</v>
      </c>
      <c r="H4064" s="112">
        <v>1.87</v>
      </c>
      <c r="I4064" s="112">
        <v>1.9</v>
      </c>
      <c r="J4064" s="112">
        <v>1.94</v>
      </c>
      <c r="K4064" s="112">
        <v>1.98</v>
      </c>
      <c r="L4064" s="112">
        <v>2.02</v>
      </c>
      <c r="M4064" s="112">
        <v>2.06</v>
      </c>
      <c r="N4064" s="112">
        <v>2.11</v>
      </c>
      <c r="O4064" s="112">
        <v>2.21</v>
      </c>
      <c r="P4064" s="112">
        <v>2.27</v>
      </c>
      <c r="Q4064" s="112">
        <v>2.3199999999999998</v>
      </c>
      <c r="R4064" s="112">
        <v>2.38</v>
      </c>
      <c r="S4064" s="112">
        <v>2.44</v>
      </c>
      <c r="T4064" s="112">
        <v>2.5</v>
      </c>
      <c r="U4064" s="112">
        <v>2.57</v>
      </c>
      <c r="V4064" s="112">
        <v>2.63</v>
      </c>
      <c r="W4064" s="112">
        <v>2.7</v>
      </c>
      <c r="X4064" s="112">
        <v>2.78</v>
      </c>
      <c r="Y4064" s="112">
        <v>2.84</v>
      </c>
      <c r="Z4064" s="112">
        <v>2.86</v>
      </c>
      <c r="AA4064" s="112">
        <v>2.88</v>
      </c>
      <c r="AB4064" s="112">
        <v>2.99</v>
      </c>
      <c r="AC4064" s="112">
        <v>3.07</v>
      </c>
      <c r="AD4064" s="112">
        <v>3.14</v>
      </c>
      <c r="AE4064" s="112">
        <v>3.2</v>
      </c>
      <c r="AF4064" s="112">
        <v>3.27</v>
      </c>
      <c r="AG4064" s="112">
        <v>3.44</v>
      </c>
      <c r="AH4064" s="112">
        <v>3.45</v>
      </c>
      <c r="AI4064" s="112">
        <v>3.46</v>
      </c>
      <c r="AJ4064" s="112">
        <v>3.47</v>
      </c>
      <c r="AK4064" s="112">
        <v>3.46</v>
      </c>
    </row>
    <row r="4065" spans="1:37" s="13" customFormat="1" x14ac:dyDescent="0.3">
      <c r="A4065" s="13" t="str">
        <f t="shared" si="99"/>
        <v>SDGbaseTRAv2_UrbAS_ERTv3QVAXawood</v>
      </c>
      <c r="B4065" s="62" t="s">
        <v>221</v>
      </c>
      <c r="C4065" s="63" t="s">
        <v>291</v>
      </c>
      <c r="D4065" s="64" t="s">
        <v>211</v>
      </c>
      <c r="E4065" s="13" t="s">
        <v>42</v>
      </c>
      <c r="F4065" s="112">
        <v>23.69</v>
      </c>
      <c r="G4065" s="112">
        <v>22.02</v>
      </c>
      <c r="H4065" s="112">
        <v>22.75</v>
      </c>
      <c r="I4065" s="112">
        <v>23.25</v>
      </c>
      <c r="J4065" s="112">
        <v>23.76</v>
      </c>
      <c r="K4065" s="112">
        <v>24.25</v>
      </c>
      <c r="L4065" s="112">
        <v>24.83</v>
      </c>
      <c r="M4065" s="112">
        <v>25.45</v>
      </c>
      <c r="N4065" s="112">
        <v>26.11</v>
      </c>
      <c r="O4065" s="112">
        <v>27.12</v>
      </c>
      <c r="P4065" s="112">
        <v>27.87</v>
      </c>
      <c r="Q4065" s="112">
        <v>28.52</v>
      </c>
      <c r="R4065" s="112">
        <v>29.23</v>
      </c>
      <c r="S4065" s="112">
        <v>29.99</v>
      </c>
      <c r="T4065" s="112">
        <v>30.83</v>
      </c>
      <c r="U4065" s="112">
        <v>31.76</v>
      </c>
      <c r="V4065" s="112">
        <v>32.65</v>
      </c>
      <c r="W4065" s="112">
        <v>33.61</v>
      </c>
      <c r="X4065" s="112">
        <v>34.67</v>
      </c>
      <c r="Y4065" s="112">
        <v>35.619999999999997</v>
      </c>
      <c r="Z4065" s="112">
        <v>36.43</v>
      </c>
      <c r="AA4065" s="112">
        <v>37.18</v>
      </c>
      <c r="AB4065" s="112">
        <v>38.06</v>
      </c>
      <c r="AC4065" s="112">
        <v>38.869999999999997</v>
      </c>
      <c r="AD4065" s="112">
        <v>39.69</v>
      </c>
      <c r="AE4065" s="112">
        <v>40.549999999999997</v>
      </c>
      <c r="AF4065" s="112">
        <v>41.46</v>
      </c>
      <c r="AG4065" s="112">
        <v>42.58</v>
      </c>
      <c r="AH4065" s="112">
        <v>42.65</v>
      </c>
      <c r="AI4065" s="112">
        <v>42.44</v>
      </c>
      <c r="AJ4065" s="112">
        <v>42.22</v>
      </c>
      <c r="AK4065" s="112">
        <v>41.92</v>
      </c>
    </row>
    <row r="4066" spans="1:37" s="13" customFormat="1" x14ac:dyDescent="0.3">
      <c r="A4066" s="13" t="str">
        <f t="shared" si="99"/>
        <v>SDGbaseTRAv2_UrbAS_ERTv3QVAXapapr</v>
      </c>
      <c r="B4066" s="62" t="s">
        <v>221</v>
      </c>
      <c r="C4066" s="63" t="s">
        <v>291</v>
      </c>
      <c r="D4066" s="64" t="s">
        <v>211</v>
      </c>
      <c r="E4066" s="13" t="s">
        <v>43</v>
      </c>
      <c r="F4066" s="112">
        <v>24.02</v>
      </c>
      <c r="G4066" s="112">
        <v>22.72</v>
      </c>
      <c r="H4066" s="112">
        <v>23.56</v>
      </c>
      <c r="I4066" s="112">
        <v>24.04</v>
      </c>
      <c r="J4066" s="112">
        <v>24.46</v>
      </c>
      <c r="K4066" s="112">
        <v>25.03</v>
      </c>
      <c r="L4066" s="112">
        <v>25.62</v>
      </c>
      <c r="M4066" s="112">
        <v>26.06</v>
      </c>
      <c r="N4066" s="112">
        <v>26.73</v>
      </c>
      <c r="O4066" s="112">
        <v>27.82</v>
      </c>
      <c r="P4066" s="112">
        <v>28.57</v>
      </c>
      <c r="Q4066" s="112">
        <v>29.23</v>
      </c>
      <c r="R4066" s="112">
        <v>30.41</v>
      </c>
      <c r="S4066" s="112">
        <v>31.21</v>
      </c>
      <c r="T4066" s="112">
        <v>32.090000000000003</v>
      </c>
      <c r="U4066" s="112">
        <v>33.090000000000003</v>
      </c>
      <c r="V4066" s="112">
        <v>34</v>
      </c>
      <c r="W4066" s="112">
        <v>35</v>
      </c>
      <c r="X4066" s="112">
        <v>36.090000000000003</v>
      </c>
      <c r="Y4066" s="112">
        <v>37.090000000000003</v>
      </c>
      <c r="Z4066" s="112">
        <v>37.79</v>
      </c>
      <c r="AA4066" s="112">
        <v>38.36</v>
      </c>
      <c r="AB4066" s="112">
        <v>39.28</v>
      </c>
      <c r="AC4066" s="112">
        <v>40.1</v>
      </c>
      <c r="AD4066" s="112">
        <v>40.880000000000003</v>
      </c>
      <c r="AE4066" s="112">
        <v>41.68</v>
      </c>
      <c r="AF4066" s="112">
        <v>42.52</v>
      </c>
      <c r="AG4066" s="112">
        <v>43.86</v>
      </c>
      <c r="AH4066" s="112">
        <v>43.95</v>
      </c>
      <c r="AI4066" s="112">
        <v>43.78</v>
      </c>
      <c r="AJ4066" s="112">
        <v>43.56</v>
      </c>
      <c r="AK4066" s="112">
        <v>43.26</v>
      </c>
    </row>
    <row r="4067" spans="1:37" s="13" customFormat="1" x14ac:dyDescent="0.3">
      <c r="A4067" s="13" t="str">
        <f t="shared" si="99"/>
        <v>SDGbaseTRAv2_UrbAS_ERTv3QVAXaprnt</v>
      </c>
      <c r="B4067" s="62" t="s">
        <v>221</v>
      </c>
      <c r="C4067" s="63" t="s">
        <v>291</v>
      </c>
      <c r="D4067" s="64" t="s">
        <v>211</v>
      </c>
      <c r="E4067" s="13" t="s">
        <v>44</v>
      </c>
      <c r="F4067" s="112">
        <v>16.78</v>
      </c>
      <c r="G4067" s="112">
        <v>15.58</v>
      </c>
      <c r="H4067" s="112">
        <v>16.100000000000001</v>
      </c>
      <c r="I4067" s="112">
        <v>16.39</v>
      </c>
      <c r="J4067" s="112">
        <v>16.649999999999999</v>
      </c>
      <c r="K4067" s="112">
        <v>16.97</v>
      </c>
      <c r="L4067" s="112">
        <v>17.36</v>
      </c>
      <c r="M4067" s="112">
        <v>17.78</v>
      </c>
      <c r="N4067" s="112">
        <v>18.25</v>
      </c>
      <c r="O4067" s="112">
        <v>18.66</v>
      </c>
      <c r="P4067" s="112">
        <v>19.14</v>
      </c>
      <c r="Q4067" s="112">
        <v>19.63</v>
      </c>
      <c r="R4067" s="112">
        <v>20.27</v>
      </c>
      <c r="S4067" s="112">
        <v>20.88</v>
      </c>
      <c r="T4067" s="112">
        <v>21.54</v>
      </c>
      <c r="U4067" s="112">
        <v>22.28</v>
      </c>
      <c r="V4067" s="112">
        <v>23.02</v>
      </c>
      <c r="W4067" s="112">
        <v>23.8</v>
      </c>
      <c r="X4067" s="112">
        <v>24.63</v>
      </c>
      <c r="Y4067" s="112">
        <v>25.35</v>
      </c>
      <c r="Z4067" s="112">
        <v>25.94</v>
      </c>
      <c r="AA4067" s="112">
        <v>26.5</v>
      </c>
      <c r="AB4067" s="112">
        <v>27.16</v>
      </c>
      <c r="AC4067" s="112">
        <v>27.82</v>
      </c>
      <c r="AD4067" s="112">
        <v>28.52</v>
      </c>
      <c r="AE4067" s="112">
        <v>29.24</v>
      </c>
      <c r="AF4067" s="112">
        <v>29.99</v>
      </c>
      <c r="AG4067" s="112">
        <v>30.99</v>
      </c>
      <c r="AH4067" s="112">
        <v>31.15</v>
      </c>
      <c r="AI4067" s="112">
        <v>31.13</v>
      </c>
      <c r="AJ4067" s="112">
        <v>31.08</v>
      </c>
      <c r="AK4067" s="112">
        <v>30.96</v>
      </c>
    </row>
    <row r="4068" spans="1:37" s="13" customFormat="1" x14ac:dyDescent="0.3">
      <c r="A4068" s="13" t="str">
        <f t="shared" si="99"/>
        <v>SDGbaseTRAv2_UrbAS_ERTv3QVAXapetr</v>
      </c>
      <c r="B4068" s="62" t="s">
        <v>221</v>
      </c>
      <c r="C4068" s="63" t="s">
        <v>291</v>
      </c>
      <c r="D4068" s="64" t="s">
        <v>211</v>
      </c>
      <c r="E4068" s="13" t="s">
        <v>45</v>
      </c>
      <c r="F4068" s="112">
        <v>46.32</v>
      </c>
      <c r="G4068" s="112">
        <v>28.85</v>
      </c>
      <c r="H4068" s="112">
        <v>33.28</v>
      </c>
      <c r="I4068" s="112">
        <v>38.35</v>
      </c>
      <c r="J4068" s="112">
        <v>38.35</v>
      </c>
      <c r="K4068" s="112">
        <v>38.35</v>
      </c>
      <c r="L4068" s="112">
        <v>38.35</v>
      </c>
      <c r="M4068" s="112">
        <v>38.35</v>
      </c>
      <c r="N4068" s="112">
        <v>38.299999999999997</v>
      </c>
      <c r="O4068" s="112">
        <v>16.66</v>
      </c>
      <c r="P4068" s="112">
        <v>10.65</v>
      </c>
      <c r="Q4068" s="112">
        <v>10.57</v>
      </c>
      <c r="R4068" s="112">
        <v>10.57</v>
      </c>
      <c r="S4068" s="112">
        <v>10.57</v>
      </c>
      <c r="T4068" s="112">
        <v>10.57</v>
      </c>
      <c r="U4068" s="112">
        <v>10.57</v>
      </c>
      <c r="V4068" s="112">
        <v>10.52</v>
      </c>
      <c r="W4068" s="112">
        <v>10.52</v>
      </c>
      <c r="X4068" s="112">
        <v>10.57</v>
      </c>
      <c r="Y4068" s="112">
        <v>10.5</v>
      </c>
      <c r="Z4068" s="112">
        <v>10.43</v>
      </c>
      <c r="AA4068" s="112">
        <v>10.37</v>
      </c>
      <c r="AB4068" s="112">
        <v>9.4499999999999993</v>
      </c>
      <c r="AC4068" s="112">
        <v>8.5299999999999994</v>
      </c>
      <c r="AD4068" s="112">
        <v>7.61</v>
      </c>
      <c r="AE4068" s="112">
        <v>6.69</v>
      </c>
      <c r="AF4068" s="112">
        <v>5.78</v>
      </c>
      <c r="AG4068" s="112">
        <v>4.82</v>
      </c>
      <c r="AH4068" s="112">
        <v>3.86</v>
      </c>
      <c r="AI4068" s="112">
        <v>2.9</v>
      </c>
      <c r="AJ4068" s="112">
        <v>1.94</v>
      </c>
      <c r="AK4068" s="112">
        <v>0.99</v>
      </c>
    </row>
    <row r="4069" spans="1:37" s="13" customFormat="1" x14ac:dyDescent="0.3">
      <c r="A4069" s="13" t="str">
        <f t="shared" si="99"/>
        <v>SDGbaseTRAv2_UrbAS_ERTv3QVAXahydr</v>
      </c>
      <c r="B4069" s="62" t="s">
        <v>221</v>
      </c>
      <c r="C4069" s="63" t="s">
        <v>291</v>
      </c>
      <c r="D4069" s="64" t="s">
        <v>211</v>
      </c>
      <c r="E4069" s="13" t="s">
        <v>46</v>
      </c>
      <c r="F4069" s="112">
        <v>0.12</v>
      </c>
      <c r="G4069" s="112">
        <v>0.13</v>
      </c>
      <c r="H4069" s="112">
        <v>0.31</v>
      </c>
      <c r="I4069" s="112">
        <v>0.74</v>
      </c>
      <c r="J4069" s="112">
        <v>0.74</v>
      </c>
      <c r="K4069" s="112">
        <v>0.74</v>
      </c>
      <c r="L4069" s="112">
        <v>0.74</v>
      </c>
      <c r="M4069" s="112">
        <v>0.74</v>
      </c>
      <c r="N4069" s="112">
        <v>0.74</v>
      </c>
      <c r="O4069" s="112">
        <v>0.74</v>
      </c>
      <c r="P4069" s="112">
        <v>0.74</v>
      </c>
      <c r="Q4069" s="112">
        <v>0.74</v>
      </c>
      <c r="R4069" s="112">
        <v>0.74</v>
      </c>
      <c r="S4069" s="112">
        <v>0.74</v>
      </c>
      <c r="T4069" s="112">
        <v>0.74</v>
      </c>
      <c r="U4069" s="112">
        <v>0.74</v>
      </c>
      <c r="V4069" s="112">
        <v>0.74</v>
      </c>
      <c r="W4069" s="112">
        <v>0.74</v>
      </c>
      <c r="X4069" s="112">
        <v>2.37</v>
      </c>
      <c r="Y4069" s="112">
        <v>3.57</v>
      </c>
      <c r="Z4069" s="112">
        <v>4.7699999999999996</v>
      </c>
      <c r="AA4069" s="112">
        <v>5.98</v>
      </c>
      <c r="AB4069" s="112">
        <v>6.46</v>
      </c>
      <c r="AC4069" s="112">
        <v>6.95</v>
      </c>
      <c r="AD4069" s="112">
        <v>7.44</v>
      </c>
      <c r="AE4069" s="112">
        <v>7.93</v>
      </c>
      <c r="AF4069" s="112">
        <v>8.42</v>
      </c>
      <c r="AG4069" s="112">
        <v>9.49</v>
      </c>
      <c r="AH4069" s="112">
        <v>10.55</v>
      </c>
      <c r="AI4069" s="112">
        <v>11.62</v>
      </c>
      <c r="AJ4069" s="112">
        <v>12.69</v>
      </c>
      <c r="AK4069" s="112">
        <v>13.76</v>
      </c>
    </row>
    <row r="4070" spans="1:37" s="13" customFormat="1" x14ac:dyDescent="0.3">
      <c r="A4070" s="13" t="str">
        <f t="shared" si="99"/>
        <v>SDGbaseTRAv2_UrbAS_ERTv3QVAXaammo</v>
      </c>
      <c r="B4070" s="62" t="s">
        <v>221</v>
      </c>
      <c r="C4070" s="63" t="s">
        <v>291</v>
      </c>
      <c r="D4070" s="64" t="s">
        <v>211</v>
      </c>
      <c r="E4070" s="13" t="s">
        <v>47</v>
      </c>
      <c r="F4070" s="112">
        <v>2.4900000000000002</v>
      </c>
      <c r="G4070" s="112">
        <v>2.34</v>
      </c>
      <c r="H4070" s="112">
        <v>2.35</v>
      </c>
      <c r="I4070" s="112">
        <v>2.38</v>
      </c>
      <c r="J4070" s="112">
        <v>2.4</v>
      </c>
      <c r="K4070" s="112">
        <v>2.42</v>
      </c>
      <c r="L4070" s="112">
        <v>2.4500000000000002</v>
      </c>
      <c r="M4070" s="112">
        <v>2.4900000000000002</v>
      </c>
      <c r="N4070" s="112">
        <v>2.52</v>
      </c>
      <c r="O4070" s="112">
        <v>2.5099999999999998</v>
      </c>
      <c r="P4070" s="112">
        <v>2.5299999999999998</v>
      </c>
      <c r="Q4070" s="112">
        <v>2.5499999999999998</v>
      </c>
      <c r="R4070" s="112">
        <v>2.59</v>
      </c>
      <c r="S4070" s="112">
        <v>2.64</v>
      </c>
      <c r="T4070" s="112">
        <v>2.68</v>
      </c>
      <c r="U4070" s="112">
        <v>2.73</v>
      </c>
      <c r="V4070" s="112">
        <v>2.79</v>
      </c>
      <c r="W4070" s="112">
        <v>2.85</v>
      </c>
      <c r="X4070" s="112">
        <v>2.91</v>
      </c>
      <c r="Y4070" s="112">
        <v>2.92</v>
      </c>
      <c r="Z4070" s="112">
        <v>2.89</v>
      </c>
      <c r="AA4070" s="112">
        <v>2.87</v>
      </c>
      <c r="AB4070" s="112">
        <v>2.81</v>
      </c>
      <c r="AC4070" s="112">
        <v>2.74</v>
      </c>
      <c r="AD4070" s="112">
        <v>2.68</v>
      </c>
      <c r="AE4070" s="112">
        <v>2.63</v>
      </c>
      <c r="AF4070" s="112">
        <v>2.58</v>
      </c>
      <c r="AG4070" s="112">
        <v>2.63</v>
      </c>
      <c r="AH4070" s="112">
        <v>2.5499999999999998</v>
      </c>
      <c r="AI4070" s="112">
        <v>2.4500000000000002</v>
      </c>
      <c r="AJ4070" s="112">
        <v>2.35</v>
      </c>
      <c r="AK4070" s="112">
        <v>2.2599999999999998</v>
      </c>
    </row>
    <row r="4071" spans="1:37" s="13" customFormat="1" x14ac:dyDescent="0.3">
      <c r="A4071" s="13" t="str">
        <f t="shared" si="99"/>
        <v>SDGbaseTRAv2_UrbAS_ERTv3QVAXabchm</v>
      </c>
      <c r="B4071" s="62" t="s">
        <v>221</v>
      </c>
      <c r="C4071" s="63" t="s">
        <v>291</v>
      </c>
      <c r="D4071" s="64" t="s">
        <v>211</v>
      </c>
      <c r="E4071" s="13" t="s">
        <v>48</v>
      </c>
      <c r="F4071" s="112">
        <v>22.37</v>
      </c>
      <c r="G4071" s="112">
        <v>22.37</v>
      </c>
      <c r="H4071" s="112">
        <v>21.77</v>
      </c>
      <c r="I4071" s="112">
        <v>21.8</v>
      </c>
      <c r="J4071" s="112">
        <v>21.92</v>
      </c>
      <c r="K4071" s="112">
        <v>21.98</v>
      </c>
      <c r="L4071" s="112">
        <v>22.04</v>
      </c>
      <c r="M4071" s="112">
        <v>22.11</v>
      </c>
      <c r="N4071" s="112">
        <v>22.13</v>
      </c>
      <c r="O4071" s="112">
        <v>22.3</v>
      </c>
      <c r="P4071" s="112">
        <v>22.26</v>
      </c>
      <c r="Q4071" s="112">
        <v>22.22</v>
      </c>
      <c r="R4071" s="112">
        <v>22.3</v>
      </c>
      <c r="S4071" s="112">
        <v>22.39</v>
      </c>
      <c r="T4071" s="112">
        <v>22.49</v>
      </c>
      <c r="U4071" s="112">
        <v>22.6</v>
      </c>
      <c r="V4071" s="112">
        <v>22.65</v>
      </c>
      <c r="W4071" s="112">
        <v>22.78</v>
      </c>
      <c r="X4071" s="112">
        <v>23</v>
      </c>
      <c r="Y4071" s="112">
        <v>23.16</v>
      </c>
      <c r="Z4071" s="112">
        <v>23.19</v>
      </c>
      <c r="AA4071" s="112">
        <v>22.77</v>
      </c>
      <c r="AB4071" s="112">
        <v>21.23</v>
      </c>
      <c r="AC4071" s="112">
        <v>19.649999999999999</v>
      </c>
      <c r="AD4071" s="112">
        <v>18.149999999999999</v>
      </c>
      <c r="AE4071" s="112">
        <v>16.760000000000002</v>
      </c>
      <c r="AF4071" s="112">
        <v>15.49</v>
      </c>
      <c r="AG4071" s="112">
        <v>14.26</v>
      </c>
      <c r="AH4071" s="112">
        <v>13.39</v>
      </c>
      <c r="AI4071" s="112">
        <v>12.15</v>
      </c>
      <c r="AJ4071" s="112">
        <v>10.92</v>
      </c>
      <c r="AK4071" s="112">
        <v>9.7899999999999991</v>
      </c>
    </row>
    <row r="4072" spans="1:37" s="13" customFormat="1" x14ac:dyDescent="0.3">
      <c r="A4072" s="13" t="str">
        <f t="shared" si="99"/>
        <v>SDGbaseTRAv2_UrbAS_ERTv3QVAXaochm</v>
      </c>
      <c r="B4072" s="62" t="s">
        <v>221</v>
      </c>
      <c r="C4072" s="63" t="s">
        <v>291</v>
      </c>
      <c r="D4072" s="64" t="s">
        <v>211</v>
      </c>
      <c r="E4072" s="13" t="s">
        <v>49</v>
      </c>
      <c r="F4072" s="112">
        <v>34.24</v>
      </c>
      <c r="G4072" s="112">
        <v>34.24</v>
      </c>
      <c r="H4072" s="112">
        <v>33.31</v>
      </c>
      <c r="I4072" s="112">
        <v>33.36</v>
      </c>
      <c r="J4072" s="112">
        <v>33.549999999999997</v>
      </c>
      <c r="K4072" s="112">
        <v>33.64</v>
      </c>
      <c r="L4072" s="112">
        <v>33.729999999999997</v>
      </c>
      <c r="M4072" s="112">
        <v>33.840000000000003</v>
      </c>
      <c r="N4072" s="112">
        <v>33.869999999999997</v>
      </c>
      <c r="O4072" s="112">
        <v>34.119999999999997</v>
      </c>
      <c r="P4072" s="112">
        <v>34.07</v>
      </c>
      <c r="Q4072" s="112">
        <v>34.01</v>
      </c>
      <c r="R4072" s="112">
        <v>34.119999999999997</v>
      </c>
      <c r="S4072" s="112">
        <v>34.270000000000003</v>
      </c>
      <c r="T4072" s="112">
        <v>34.42</v>
      </c>
      <c r="U4072" s="112">
        <v>34.590000000000003</v>
      </c>
      <c r="V4072" s="112">
        <v>34.67</v>
      </c>
      <c r="W4072" s="112">
        <v>34.869999999999997</v>
      </c>
      <c r="X4072" s="112">
        <v>35.200000000000003</v>
      </c>
      <c r="Y4072" s="112">
        <v>35.44</v>
      </c>
      <c r="Z4072" s="112">
        <v>35.49</v>
      </c>
      <c r="AA4072" s="112">
        <v>34.85</v>
      </c>
      <c r="AB4072" s="112">
        <v>32.49</v>
      </c>
      <c r="AC4072" s="112">
        <v>30.07</v>
      </c>
      <c r="AD4072" s="112">
        <v>27.78</v>
      </c>
      <c r="AE4072" s="112">
        <v>25.65</v>
      </c>
      <c r="AF4072" s="112">
        <v>23.7</v>
      </c>
      <c r="AG4072" s="112">
        <v>21.83</v>
      </c>
      <c r="AH4072" s="112">
        <v>20.5</v>
      </c>
      <c r="AI4072" s="112">
        <v>18.59</v>
      </c>
      <c r="AJ4072" s="112">
        <v>16.71</v>
      </c>
      <c r="AK4072" s="112">
        <v>14.99</v>
      </c>
    </row>
    <row r="4073" spans="1:37" s="13" customFormat="1" x14ac:dyDescent="0.3">
      <c r="A4073" s="13" t="str">
        <f t="shared" si="99"/>
        <v>SDGbaseTRAv2_UrbAS_ERTv3QVAXarubb</v>
      </c>
      <c r="B4073" s="62" t="s">
        <v>221</v>
      </c>
      <c r="C4073" s="63" t="s">
        <v>291</v>
      </c>
      <c r="D4073" s="64" t="s">
        <v>211</v>
      </c>
      <c r="E4073" s="13" t="s">
        <v>50</v>
      </c>
      <c r="F4073" s="112">
        <v>6.77</v>
      </c>
      <c r="G4073" s="112">
        <v>6.4</v>
      </c>
      <c r="H4073" s="112">
        <v>6.66</v>
      </c>
      <c r="I4073" s="112">
        <v>6.76</v>
      </c>
      <c r="J4073" s="112">
        <v>6.89</v>
      </c>
      <c r="K4073" s="112">
        <v>7.07</v>
      </c>
      <c r="L4073" s="112">
        <v>7.28</v>
      </c>
      <c r="M4073" s="112">
        <v>7.49</v>
      </c>
      <c r="N4073" s="112">
        <v>7.72</v>
      </c>
      <c r="O4073" s="112">
        <v>8.18</v>
      </c>
      <c r="P4073" s="112">
        <v>8.49</v>
      </c>
      <c r="Q4073" s="112">
        <v>8.75</v>
      </c>
      <c r="R4073" s="112">
        <v>9.06</v>
      </c>
      <c r="S4073" s="112">
        <v>9.34</v>
      </c>
      <c r="T4073" s="112">
        <v>9.64</v>
      </c>
      <c r="U4073" s="112">
        <v>9.98</v>
      </c>
      <c r="V4073" s="112">
        <v>10.31</v>
      </c>
      <c r="W4073" s="112">
        <v>10.65</v>
      </c>
      <c r="X4073" s="112">
        <v>11.01</v>
      </c>
      <c r="Y4073" s="112">
        <v>11.16</v>
      </c>
      <c r="Z4073" s="112">
        <v>10.85</v>
      </c>
      <c r="AA4073" s="112">
        <v>10.62</v>
      </c>
      <c r="AB4073" s="112">
        <v>11.17</v>
      </c>
      <c r="AC4073" s="112">
        <v>11.65</v>
      </c>
      <c r="AD4073" s="112">
        <v>11.99</v>
      </c>
      <c r="AE4073" s="112">
        <v>12.32</v>
      </c>
      <c r="AF4073" s="112">
        <v>12.64</v>
      </c>
      <c r="AG4073" s="112">
        <v>14.11</v>
      </c>
      <c r="AH4073" s="112">
        <v>14.35</v>
      </c>
      <c r="AI4073" s="112">
        <v>14.47</v>
      </c>
      <c r="AJ4073" s="112">
        <v>14.55</v>
      </c>
      <c r="AK4073" s="112">
        <v>14.58</v>
      </c>
    </row>
    <row r="4074" spans="1:37" s="13" customFormat="1" x14ac:dyDescent="0.3">
      <c r="A4074" s="13" t="str">
        <f t="shared" si="99"/>
        <v>SDGbaseTRAv2_UrbAS_ERTv3QVAXaplas</v>
      </c>
      <c r="B4074" s="62" t="s">
        <v>221</v>
      </c>
      <c r="C4074" s="63" t="s">
        <v>291</v>
      </c>
      <c r="D4074" s="64" t="s">
        <v>211</v>
      </c>
      <c r="E4074" s="13" t="s">
        <v>51</v>
      </c>
      <c r="F4074" s="112">
        <v>15.43</v>
      </c>
      <c r="G4074" s="112">
        <v>14.48</v>
      </c>
      <c r="H4074" s="112">
        <v>14.91</v>
      </c>
      <c r="I4074" s="112">
        <v>15.22</v>
      </c>
      <c r="J4074" s="112">
        <v>15.56</v>
      </c>
      <c r="K4074" s="112">
        <v>15.86</v>
      </c>
      <c r="L4074" s="112">
        <v>16.21</v>
      </c>
      <c r="M4074" s="112">
        <v>16.600000000000001</v>
      </c>
      <c r="N4074" s="112">
        <v>17.010000000000002</v>
      </c>
      <c r="O4074" s="112">
        <v>17.670000000000002</v>
      </c>
      <c r="P4074" s="112">
        <v>18.13</v>
      </c>
      <c r="Q4074" s="112">
        <v>18.52</v>
      </c>
      <c r="R4074" s="112">
        <v>18.989999999999998</v>
      </c>
      <c r="S4074" s="112">
        <v>19.489999999999998</v>
      </c>
      <c r="T4074" s="112">
        <v>20.03</v>
      </c>
      <c r="U4074" s="112">
        <v>20.64</v>
      </c>
      <c r="V4074" s="112">
        <v>21.22</v>
      </c>
      <c r="W4074" s="112">
        <v>21.86</v>
      </c>
      <c r="X4074" s="112">
        <v>22.56</v>
      </c>
      <c r="Y4074" s="112">
        <v>23.09</v>
      </c>
      <c r="Z4074" s="112">
        <v>23.27</v>
      </c>
      <c r="AA4074" s="112">
        <v>23.48</v>
      </c>
      <c r="AB4074" s="112">
        <v>24.07</v>
      </c>
      <c r="AC4074" s="112">
        <v>24.59</v>
      </c>
      <c r="AD4074" s="112">
        <v>25.05</v>
      </c>
      <c r="AE4074" s="112">
        <v>25.55</v>
      </c>
      <c r="AF4074" s="112">
        <v>26.06</v>
      </c>
      <c r="AG4074" s="112">
        <v>27.32</v>
      </c>
      <c r="AH4074" s="112">
        <v>27.34</v>
      </c>
      <c r="AI4074" s="112">
        <v>27.24</v>
      </c>
      <c r="AJ4074" s="112">
        <v>27.08</v>
      </c>
      <c r="AK4074" s="112">
        <v>26.86</v>
      </c>
    </row>
    <row r="4075" spans="1:37" s="13" customFormat="1" x14ac:dyDescent="0.3">
      <c r="A4075" s="13" t="str">
        <f t="shared" si="99"/>
        <v>SDGbaseTRAv2_UrbAS_ERTv3QVAXanmet</v>
      </c>
      <c r="B4075" s="62" t="s">
        <v>221</v>
      </c>
      <c r="C4075" s="63" t="s">
        <v>291</v>
      </c>
      <c r="D4075" s="64" t="s">
        <v>211</v>
      </c>
      <c r="E4075" s="13" t="s">
        <v>52</v>
      </c>
      <c r="F4075" s="112">
        <v>17.63</v>
      </c>
      <c r="G4075" s="112">
        <v>16.309999999999999</v>
      </c>
      <c r="H4075" s="112">
        <v>16.899999999999999</v>
      </c>
      <c r="I4075" s="112">
        <v>17.45</v>
      </c>
      <c r="J4075" s="112">
        <v>18.12</v>
      </c>
      <c r="K4075" s="112">
        <v>18.54</v>
      </c>
      <c r="L4075" s="112">
        <v>19.02</v>
      </c>
      <c r="M4075" s="112">
        <v>19.559999999999999</v>
      </c>
      <c r="N4075" s="112">
        <v>20.14</v>
      </c>
      <c r="O4075" s="112">
        <v>21.03</v>
      </c>
      <c r="P4075" s="112">
        <v>21.72</v>
      </c>
      <c r="Q4075" s="112">
        <v>22.33</v>
      </c>
      <c r="R4075" s="112">
        <v>22.85</v>
      </c>
      <c r="S4075" s="112">
        <v>23.53</v>
      </c>
      <c r="T4075" s="112">
        <v>24.27</v>
      </c>
      <c r="U4075" s="112">
        <v>25.1</v>
      </c>
      <c r="V4075" s="112">
        <v>25.94</v>
      </c>
      <c r="W4075" s="112">
        <v>26.8</v>
      </c>
      <c r="X4075" s="112">
        <v>27.68</v>
      </c>
      <c r="Y4075" s="112">
        <v>28.53</v>
      </c>
      <c r="Z4075" s="112">
        <v>29.32</v>
      </c>
      <c r="AA4075" s="112">
        <v>30.06</v>
      </c>
      <c r="AB4075" s="112">
        <v>30.88</v>
      </c>
      <c r="AC4075" s="112">
        <v>31.68</v>
      </c>
      <c r="AD4075" s="112">
        <v>32.53</v>
      </c>
      <c r="AE4075" s="112">
        <v>33.409999999999997</v>
      </c>
      <c r="AF4075" s="112">
        <v>34.340000000000003</v>
      </c>
      <c r="AG4075" s="112">
        <v>35.299999999999997</v>
      </c>
      <c r="AH4075" s="112">
        <v>35.340000000000003</v>
      </c>
      <c r="AI4075" s="112">
        <v>35.19</v>
      </c>
      <c r="AJ4075" s="112">
        <v>35.049999999999997</v>
      </c>
      <c r="AK4075" s="112">
        <v>34.82</v>
      </c>
    </row>
    <row r="4076" spans="1:37" s="13" customFormat="1" x14ac:dyDescent="0.3">
      <c r="A4076" s="13" t="str">
        <f t="shared" si="99"/>
        <v>SDGbaseTRAv2_UrbAS_ERTv3QVAXairon</v>
      </c>
      <c r="B4076" s="62" t="s">
        <v>221</v>
      </c>
      <c r="C4076" s="63" t="s">
        <v>291</v>
      </c>
      <c r="D4076" s="64" t="s">
        <v>211</v>
      </c>
      <c r="E4076" s="13" t="s">
        <v>53</v>
      </c>
      <c r="F4076" s="112">
        <v>20.84</v>
      </c>
      <c r="G4076" s="112">
        <v>19.59</v>
      </c>
      <c r="H4076" s="112">
        <v>19.87</v>
      </c>
      <c r="I4076" s="112">
        <v>20.02</v>
      </c>
      <c r="J4076" s="112">
        <v>20.25</v>
      </c>
      <c r="K4076" s="112">
        <v>20.48</v>
      </c>
      <c r="L4076" s="112">
        <v>20.82</v>
      </c>
      <c r="M4076" s="112">
        <v>21.32</v>
      </c>
      <c r="N4076" s="112">
        <v>21.81</v>
      </c>
      <c r="O4076" s="112">
        <v>22.78</v>
      </c>
      <c r="P4076" s="112">
        <v>23.39</v>
      </c>
      <c r="Q4076" s="112">
        <v>23.83</v>
      </c>
      <c r="R4076" s="112">
        <v>24.19</v>
      </c>
      <c r="S4076" s="112">
        <v>24.69</v>
      </c>
      <c r="T4076" s="112">
        <v>25.23</v>
      </c>
      <c r="U4076" s="112">
        <v>25.87</v>
      </c>
      <c r="V4076" s="112">
        <v>26.67</v>
      </c>
      <c r="W4076" s="112">
        <v>27.42</v>
      </c>
      <c r="X4076" s="112">
        <v>28.07</v>
      </c>
      <c r="Y4076" s="112">
        <v>28.02</v>
      </c>
      <c r="Z4076" s="112">
        <v>27.6</v>
      </c>
      <c r="AA4076" s="112">
        <v>27.95</v>
      </c>
      <c r="AB4076" s="112">
        <v>28.43</v>
      </c>
      <c r="AC4076" s="112">
        <v>28.99</v>
      </c>
      <c r="AD4076" s="112">
        <v>29.64</v>
      </c>
      <c r="AE4076" s="112">
        <v>30.38</v>
      </c>
      <c r="AF4076" s="112">
        <v>31.13</v>
      </c>
      <c r="AG4076" s="112">
        <v>32.96</v>
      </c>
      <c r="AH4076" s="112">
        <v>32.46</v>
      </c>
      <c r="AI4076" s="112">
        <v>32.15</v>
      </c>
      <c r="AJ4076" s="112">
        <v>31.92</v>
      </c>
      <c r="AK4076" s="112">
        <v>31.71</v>
      </c>
    </row>
    <row r="4077" spans="1:37" s="13" customFormat="1" x14ac:dyDescent="0.3">
      <c r="A4077" s="13" t="str">
        <f t="shared" si="99"/>
        <v>SDGbaseTRAv2_UrbAS_ERTv3QVAXanfrm</v>
      </c>
      <c r="B4077" s="62" t="s">
        <v>221</v>
      </c>
      <c r="C4077" s="63" t="s">
        <v>291</v>
      </c>
      <c r="D4077" s="64" t="s">
        <v>211</v>
      </c>
      <c r="E4077" s="13" t="s">
        <v>54</v>
      </c>
      <c r="F4077" s="112">
        <v>13.07</v>
      </c>
      <c r="G4077" s="112">
        <v>11.73</v>
      </c>
      <c r="H4077" s="112">
        <v>11.34</v>
      </c>
      <c r="I4077" s="112">
        <v>10.64</v>
      </c>
      <c r="J4077" s="112">
        <v>10.37</v>
      </c>
      <c r="K4077" s="112">
        <v>10.37</v>
      </c>
      <c r="L4077" s="112">
        <v>10.65</v>
      </c>
      <c r="M4077" s="112">
        <v>11.59</v>
      </c>
      <c r="N4077" s="112">
        <v>12.38</v>
      </c>
      <c r="O4077" s="112">
        <v>14.83</v>
      </c>
      <c r="P4077" s="112">
        <v>16.02</v>
      </c>
      <c r="Q4077" s="112">
        <v>16.559999999999999</v>
      </c>
      <c r="R4077" s="112">
        <v>16.88</v>
      </c>
      <c r="S4077" s="112">
        <v>17.329999999999998</v>
      </c>
      <c r="T4077" s="112">
        <v>17.84</v>
      </c>
      <c r="U4077" s="112">
        <v>18.57</v>
      </c>
      <c r="V4077" s="112">
        <v>20.11</v>
      </c>
      <c r="W4077" s="112">
        <v>21.44</v>
      </c>
      <c r="X4077" s="112">
        <v>21.91</v>
      </c>
      <c r="Y4077" s="112">
        <v>19.86</v>
      </c>
      <c r="Z4077" s="112">
        <v>16.77</v>
      </c>
      <c r="AA4077" s="112">
        <v>16.489999999999998</v>
      </c>
      <c r="AB4077" s="112">
        <v>15.92</v>
      </c>
      <c r="AC4077" s="112">
        <v>15.85</v>
      </c>
      <c r="AD4077" s="112">
        <v>16.260000000000002</v>
      </c>
      <c r="AE4077" s="112">
        <v>16.87</v>
      </c>
      <c r="AF4077" s="112">
        <v>17.510000000000002</v>
      </c>
      <c r="AG4077" s="112">
        <v>21.08</v>
      </c>
      <c r="AH4077" s="112">
        <v>18.21</v>
      </c>
      <c r="AI4077" s="112">
        <v>16.399999999999999</v>
      </c>
      <c r="AJ4077" s="112">
        <v>15.46</v>
      </c>
      <c r="AK4077" s="112">
        <v>14.76</v>
      </c>
    </row>
    <row r="4078" spans="1:37" s="13" customFormat="1" x14ac:dyDescent="0.3">
      <c r="A4078" s="13" t="str">
        <f t="shared" si="99"/>
        <v>SDGbaseTRAv2_UrbAS_ERTv3QVAXametp</v>
      </c>
      <c r="B4078" s="62" t="s">
        <v>221</v>
      </c>
      <c r="C4078" s="63" t="s">
        <v>291</v>
      </c>
      <c r="D4078" s="64" t="s">
        <v>211</v>
      </c>
      <c r="E4078" s="13" t="s">
        <v>55</v>
      </c>
      <c r="F4078" s="112">
        <v>33.25</v>
      </c>
      <c r="G4078" s="112">
        <v>29.97</v>
      </c>
      <c r="H4078" s="112">
        <v>30.95</v>
      </c>
      <c r="I4078" s="112">
        <v>31.67</v>
      </c>
      <c r="J4078" s="112">
        <v>32.520000000000003</v>
      </c>
      <c r="K4078" s="112">
        <v>33.19</v>
      </c>
      <c r="L4078" s="112">
        <v>34.049999999999997</v>
      </c>
      <c r="M4078" s="112">
        <v>35.04</v>
      </c>
      <c r="N4078" s="112">
        <v>36.06</v>
      </c>
      <c r="O4078" s="112">
        <v>37.950000000000003</v>
      </c>
      <c r="P4078" s="112">
        <v>39.159999999999997</v>
      </c>
      <c r="Q4078" s="112">
        <v>40.130000000000003</v>
      </c>
      <c r="R4078" s="112">
        <v>41.02</v>
      </c>
      <c r="S4078" s="112">
        <v>42.19</v>
      </c>
      <c r="T4078" s="112">
        <v>43.45</v>
      </c>
      <c r="U4078" s="112">
        <v>44.88</v>
      </c>
      <c r="V4078" s="112">
        <v>46.52</v>
      </c>
      <c r="W4078" s="112">
        <v>48.04</v>
      </c>
      <c r="X4078" s="112">
        <v>49.27</v>
      </c>
      <c r="Y4078" s="112">
        <v>49.22</v>
      </c>
      <c r="Z4078" s="112">
        <v>48.47</v>
      </c>
      <c r="AA4078" s="112">
        <v>49.28</v>
      </c>
      <c r="AB4078" s="112">
        <v>51.36</v>
      </c>
      <c r="AC4078" s="112">
        <v>53.17</v>
      </c>
      <c r="AD4078" s="112">
        <v>54.8</v>
      </c>
      <c r="AE4078" s="112">
        <v>56.5</v>
      </c>
      <c r="AF4078" s="112">
        <v>58.21</v>
      </c>
      <c r="AG4078" s="112">
        <v>62.89</v>
      </c>
      <c r="AH4078" s="112">
        <v>62.84</v>
      </c>
      <c r="AI4078" s="112">
        <v>62.58</v>
      </c>
      <c r="AJ4078" s="112">
        <v>62.41</v>
      </c>
      <c r="AK4078" s="112">
        <v>62.15</v>
      </c>
    </row>
    <row r="4079" spans="1:37" s="13" customFormat="1" x14ac:dyDescent="0.3">
      <c r="A4079" s="13" t="str">
        <f t="shared" si="99"/>
        <v>SDGbaseTRAv2_UrbAS_ERTv3QVAXamach</v>
      </c>
      <c r="B4079" s="62" t="s">
        <v>221</v>
      </c>
      <c r="C4079" s="63" t="s">
        <v>291</v>
      </c>
      <c r="D4079" s="64" t="s">
        <v>211</v>
      </c>
      <c r="E4079" s="13" t="s">
        <v>56</v>
      </c>
      <c r="F4079" s="112">
        <v>38.67</v>
      </c>
      <c r="G4079" s="112">
        <v>34.78</v>
      </c>
      <c r="H4079" s="112">
        <v>35.86</v>
      </c>
      <c r="I4079" s="112">
        <v>36.72</v>
      </c>
      <c r="J4079" s="112">
        <v>37.31</v>
      </c>
      <c r="K4079" s="112">
        <v>38.08</v>
      </c>
      <c r="L4079" s="112">
        <v>39.07</v>
      </c>
      <c r="M4079" s="112">
        <v>40.35</v>
      </c>
      <c r="N4079" s="112">
        <v>41.6</v>
      </c>
      <c r="O4079" s="112">
        <v>43.95</v>
      </c>
      <c r="P4079" s="112">
        <v>45.42</v>
      </c>
      <c r="Q4079" s="112">
        <v>46.59</v>
      </c>
      <c r="R4079" s="112">
        <v>47.32</v>
      </c>
      <c r="S4079" s="112">
        <v>48.67</v>
      </c>
      <c r="T4079" s="112">
        <v>50.13</v>
      </c>
      <c r="U4079" s="112">
        <v>51.83</v>
      </c>
      <c r="V4079" s="112">
        <v>53.7</v>
      </c>
      <c r="W4079" s="112">
        <v>55.47</v>
      </c>
      <c r="X4079" s="112">
        <v>56.98</v>
      </c>
      <c r="Y4079" s="112">
        <v>57.41</v>
      </c>
      <c r="Z4079" s="112">
        <v>57.13</v>
      </c>
      <c r="AA4079" s="112">
        <v>58.37</v>
      </c>
      <c r="AB4079" s="112">
        <v>60.19</v>
      </c>
      <c r="AC4079" s="112">
        <v>61.98</v>
      </c>
      <c r="AD4079" s="112">
        <v>63.93</v>
      </c>
      <c r="AE4079" s="112">
        <v>66.06</v>
      </c>
      <c r="AF4079" s="112">
        <v>68.25</v>
      </c>
      <c r="AG4079" s="112">
        <v>72.760000000000005</v>
      </c>
      <c r="AH4079" s="112">
        <v>71.790000000000006</v>
      </c>
      <c r="AI4079" s="112">
        <v>70.760000000000005</v>
      </c>
      <c r="AJ4079" s="112">
        <v>70.150000000000006</v>
      </c>
      <c r="AK4079" s="112">
        <v>69.510000000000005</v>
      </c>
    </row>
    <row r="4080" spans="1:37" s="13" customFormat="1" x14ac:dyDescent="0.3">
      <c r="A4080" s="13" t="str">
        <f t="shared" si="99"/>
        <v>SDGbaseTRAv2_UrbAS_ERTv3QVAXafcel</v>
      </c>
      <c r="B4080" s="62" t="s">
        <v>221</v>
      </c>
      <c r="C4080" s="63" t="s">
        <v>291</v>
      </c>
      <c r="D4080" s="64" t="s">
        <v>211</v>
      </c>
      <c r="E4080" s="13" t="s">
        <v>57</v>
      </c>
      <c r="F4080" s="112">
        <v>0.28999999999999998</v>
      </c>
      <c r="G4080" s="112">
        <v>0.28999999999999998</v>
      </c>
      <c r="H4080" s="112">
        <v>0.28999999999999998</v>
      </c>
      <c r="I4080" s="112">
        <v>0.28999999999999998</v>
      </c>
      <c r="J4080" s="112">
        <v>0.28999999999999998</v>
      </c>
      <c r="K4080" s="112">
        <v>0.28999999999999998</v>
      </c>
      <c r="L4080" s="112">
        <v>0.28999999999999998</v>
      </c>
      <c r="M4080" s="112">
        <v>0.28999999999999998</v>
      </c>
      <c r="N4080" s="112">
        <v>0.28999999999999998</v>
      </c>
      <c r="O4080" s="112">
        <v>0.28999999999999998</v>
      </c>
      <c r="P4080" s="112">
        <v>0.28999999999999998</v>
      </c>
      <c r="Q4080" s="112">
        <v>0.28999999999999998</v>
      </c>
      <c r="R4080" s="112">
        <v>0.28999999999999998</v>
      </c>
      <c r="S4080" s="112">
        <v>0.28999999999999998</v>
      </c>
      <c r="T4080" s="112">
        <v>0.28999999999999998</v>
      </c>
      <c r="U4080" s="112">
        <v>0.28999999999999998</v>
      </c>
      <c r="V4080" s="112">
        <v>0.28999999999999998</v>
      </c>
      <c r="W4080" s="112">
        <v>0.28999999999999998</v>
      </c>
      <c r="X4080" s="112">
        <v>0.28999999999999998</v>
      </c>
      <c r="Y4080" s="112">
        <v>4.22</v>
      </c>
      <c r="Z4080" s="112">
        <v>8.44</v>
      </c>
      <c r="AA4080" s="112">
        <v>12.66</v>
      </c>
      <c r="AB4080" s="112">
        <v>13.65</v>
      </c>
      <c r="AC4080" s="112">
        <v>14.64</v>
      </c>
      <c r="AD4080" s="112">
        <v>15.63</v>
      </c>
      <c r="AE4080" s="112">
        <v>16.62</v>
      </c>
      <c r="AF4080" s="112">
        <v>17.61</v>
      </c>
      <c r="AG4080" s="112">
        <v>17.559999999999999</v>
      </c>
      <c r="AH4080" s="112">
        <v>17.52</v>
      </c>
      <c r="AI4080" s="112">
        <v>17.47</v>
      </c>
      <c r="AJ4080" s="112">
        <v>17.43</v>
      </c>
      <c r="AK4080" s="112">
        <v>17.38</v>
      </c>
    </row>
    <row r="4081" spans="1:37" s="13" customFormat="1" x14ac:dyDescent="0.3">
      <c r="A4081" s="13" t="str">
        <f t="shared" si="99"/>
        <v>SDGbaseTRAv2_UrbAS_ERTv3QVAXaelct</v>
      </c>
      <c r="B4081" s="62" t="s">
        <v>221</v>
      </c>
      <c r="C4081" s="63" t="s">
        <v>291</v>
      </c>
      <c r="D4081" s="64" t="s">
        <v>211</v>
      </c>
      <c r="E4081" s="13" t="s">
        <v>58</v>
      </c>
      <c r="F4081" s="112">
        <v>0.08</v>
      </c>
      <c r="G4081" s="112">
        <v>0.08</v>
      </c>
      <c r="H4081" s="112">
        <v>0.08</v>
      </c>
      <c r="I4081" s="112">
        <v>0.08</v>
      </c>
      <c r="J4081" s="112">
        <v>0.08</v>
      </c>
      <c r="K4081" s="112">
        <v>0.08</v>
      </c>
      <c r="L4081" s="112">
        <v>0.08</v>
      </c>
      <c r="M4081" s="112">
        <v>0.08</v>
      </c>
      <c r="N4081" s="112">
        <v>0.08</v>
      </c>
      <c r="O4081" s="112">
        <v>0.08</v>
      </c>
      <c r="P4081" s="112">
        <v>0.08</v>
      </c>
      <c r="Q4081" s="112">
        <v>0.08</v>
      </c>
      <c r="R4081" s="112">
        <v>0.08</v>
      </c>
      <c r="S4081" s="112">
        <v>0.08</v>
      </c>
      <c r="T4081" s="112">
        <v>0.08</v>
      </c>
      <c r="U4081" s="112">
        <v>0.08</v>
      </c>
      <c r="V4081" s="112">
        <v>0.08</v>
      </c>
      <c r="W4081" s="112">
        <v>0.08</v>
      </c>
      <c r="X4081" s="112">
        <v>3.19</v>
      </c>
      <c r="Y4081" s="112">
        <v>3.19</v>
      </c>
      <c r="Z4081" s="112">
        <v>1.76</v>
      </c>
      <c r="AA4081" s="112">
        <v>1.76</v>
      </c>
      <c r="AB4081" s="112">
        <v>1.76</v>
      </c>
      <c r="AC4081" s="112">
        <v>1.76</v>
      </c>
      <c r="AD4081" s="112">
        <v>0.99</v>
      </c>
      <c r="AE4081" s="112">
        <v>0.99</v>
      </c>
      <c r="AF4081" s="112">
        <v>0.99</v>
      </c>
      <c r="AG4081" s="112">
        <v>0.99</v>
      </c>
      <c r="AH4081" s="112">
        <v>0.99</v>
      </c>
      <c r="AI4081" s="112">
        <v>7.46</v>
      </c>
      <c r="AJ4081" s="112">
        <v>7.46</v>
      </c>
      <c r="AK4081" s="112">
        <v>7.46</v>
      </c>
    </row>
    <row r="4082" spans="1:37" s="13" customFormat="1" x14ac:dyDescent="0.3">
      <c r="A4082" s="13" t="str">
        <f t="shared" si="99"/>
        <v>SDGbaseTRAv2_UrbAS_ERTv3QVAXaemch</v>
      </c>
      <c r="B4082" s="62" t="s">
        <v>221</v>
      </c>
      <c r="C4082" s="63" t="s">
        <v>291</v>
      </c>
      <c r="D4082" s="64" t="s">
        <v>211</v>
      </c>
      <c r="E4082" s="13" t="s">
        <v>59</v>
      </c>
      <c r="F4082" s="112">
        <v>8.99</v>
      </c>
      <c r="G4082" s="112">
        <v>8.2200000000000006</v>
      </c>
      <c r="H4082" s="112">
        <v>8.44</v>
      </c>
      <c r="I4082" s="112">
        <v>8.57</v>
      </c>
      <c r="J4082" s="112">
        <v>8.68</v>
      </c>
      <c r="K4082" s="112">
        <v>8.84</v>
      </c>
      <c r="L4082" s="112">
        <v>9.06</v>
      </c>
      <c r="M4082" s="112">
        <v>9.41</v>
      </c>
      <c r="N4082" s="112">
        <v>9.73</v>
      </c>
      <c r="O4082" s="112">
        <v>10.38</v>
      </c>
      <c r="P4082" s="112">
        <v>10.75</v>
      </c>
      <c r="Q4082" s="112">
        <v>11.03</v>
      </c>
      <c r="R4082" s="112">
        <v>11.21</v>
      </c>
      <c r="S4082" s="112">
        <v>11.54</v>
      </c>
      <c r="T4082" s="112">
        <v>11.9</v>
      </c>
      <c r="U4082" s="112">
        <v>12.31</v>
      </c>
      <c r="V4082" s="112">
        <v>12.77</v>
      </c>
      <c r="W4082" s="112">
        <v>13.22</v>
      </c>
      <c r="X4082" s="112">
        <v>13.63</v>
      </c>
      <c r="Y4082" s="112">
        <v>13.71</v>
      </c>
      <c r="Z4082" s="112">
        <v>13.54</v>
      </c>
      <c r="AA4082" s="112">
        <v>13.78</v>
      </c>
      <c r="AB4082" s="112">
        <v>14.02</v>
      </c>
      <c r="AC4082" s="112">
        <v>14.31</v>
      </c>
      <c r="AD4082" s="112">
        <v>14.73</v>
      </c>
      <c r="AE4082" s="112">
        <v>15.2</v>
      </c>
      <c r="AF4082" s="112">
        <v>15.68</v>
      </c>
      <c r="AG4082" s="112">
        <v>16.899999999999999</v>
      </c>
      <c r="AH4082" s="112">
        <v>16.46</v>
      </c>
      <c r="AI4082" s="112">
        <v>16.010000000000002</v>
      </c>
      <c r="AJ4082" s="112">
        <v>15.79</v>
      </c>
      <c r="AK4082" s="112">
        <v>15.56</v>
      </c>
    </row>
    <row r="4083" spans="1:37" s="13" customFormat="1" x14ac:dyDescent="0.3">
      <c r="A4083" s="13" t="str">
        <f t="shared" si="99"/>
        <v>SDGbaseTRAv2_UrbAS_ERTv3QVAXasequ</v>
      </c>
      <c r="B4083" s="62" t="s">
        <v>221</v>
      </c>
      <c r="C4083" s="63" t="s">
        <v>291</v>
      </c>
      <c r="D4083" s="64" t="s">
        <v>211</v>
      </c>
      <c r="E4083" s="13" t="s">
        <v>60</v>
      </c>
      <c r="F4083" s="112">
        <v>8.7799999999999994</v>
      </c>
      <c r="G4083" s="112">
        <v>8.33</v>
      </c>
      <c r="H4083" s="112">
        <v>8.57</v>
      </c>
      <c r="I4083" s="112">
        <v>8.64</v>
      </c>
      <c r="J4083" s="112">
        <v>8.74</v>
      </c>
      <c r="K4083" s="112">
        <v>8.9</v>
      </c>
      <c r="L4083" s="112">
        <v>9.1300000000000008</v>
      </c>
      <c r="M4083" s="112">
        <v>9.48</v>
      </c>
      <c r="N4083" s="112">
        <v>9.81</v>
      </c>
      <c r="O4083" s="112">
        <v>10.45</v>
      </c>
      <c r="P4083" s="112">
        <v>10.83</v>
      </c>
      <c r="Q4083" s="112">
        <v>11.12</v>
      </c>
      <c r="R4083" s="112">
        <v>11.38</v>
      </c>
      <c r="S4083" s="112">
        <v>11.7</v>
      </c>
      <c r="T4083" s="112">
        <v>12.06</v>
      </c>
      <c r="U4083" s="112">
        <v>12.48</v>
      </c>
      <c r="V4083" s="112">
        <v>12.89</v>
      </c>
      <c r="W4083" s="112">
        <v>13.33</v>
      </c>
      <c r="X4083" s="112">
        <v>13.81</v>
      </c>
      <c r="Y4083" s="112">
        <v>14.27</v>
      </c>
      <c r="Z4083" s="112">
        <v>14.65</v>
      </c>
      <c r="AA4083" s="112">
        <v>15.07</v>
      </c>
      <c r="AB4083" s="112">
        <v>14.99</v>
      </c>
      <c r="AC4083" s="112">
        <v>15.14</v>
      </c>
      <c r="AD4083" s="112">
        <v>15.55</v>
      </c>
      <c r="AE4083" s="112">
        <v>16.03</v>
      </c>
      <c r="AF4083" s="112">
        <v>16.55</v>
      </c>
      <c r="AG4083" s="112">
        <v>17.059999999999999</v>
      </c>
      <c r="AH4083" s="112">
        <v>16.53</v>
      </c>
      <c r="AI4083" s="112">
        <v>15.98</v>
      </c>
      <c r="AJ4083" s="112">
        <v>15.68</v>
      </c>
      <c r="AK4083" s="112">
        <v>15.4</v>
      </c>
    </row>
    <row r="4084" spans="1:37" s="13" customFormat="1" x14ac:dyDescent="0.3">
      <c r="A4084" s="13" t="str">
        <f t="shared" si="99"/>
        <v>SDGbaseTRAv2_UrbAS_ERTv3QVAXavehi</v>
      </c>
      <c r="B4084" s="62" t="s">
        <v>221</v>
      </c>
      <c r="C4084" s="63" t="s">
        <v>291</v>
      </c>
      <c r="D4084" s="64" t="s">
        <v>211</v>
      </c>
      <c r="E4084" s="13" t="s">
        <v>61</v>
      </c>
      <c r="F4084" s="112">
        <v>39.57</v>
      </c>
      <c r="G4084" s="112">
        <v>36.270000000000003</v>
      </c>
      <c r="H4084" s="112">
        <v>37.409999999999997</v>
      </c>
      <c r="I4084" s="112">
        <v>37.700000000000003</v>
      </c>
      <c r="J4084" s="112">
        <v>37.979999999999997</v>
      </c>
      <c r="K4084" s="112">
        <v>38.74</v>
      </c>
      <c r="L4084" s="112">
        <v>39.76</v>
      </c>
      <c r="M4084" s="112">
        <v>41.16</v>
      </c>
      <c r="N4084" s="112">
        <v>42.54</v>
      </c>
      <c r="O4084" s="112">
        <v>44.63</v>
      </c>
      <c r="P4084" s="112">
        <v>46.18</v>
      </c>
      <c r="Q4084" s="112">
        <v>47.53</v>
      </c>
      <c r="R4084" s="112">
        <v>49.21</v>
      </c>
      <c r="S4084" s="112">
        <v>50.94</v>
      </c>
      <c r="T4084" s="112">
        <v>52.83</v>
      </c>
      <c r="U4084" s="112">
        <v>55.05</v>
      </c>
      <c r="V4084" s="112">
        <v>57.42</v>
      </c>
      <c r="W4084" s="112">
        <v>59.78</v>
      </c>
      <c r="X4084" s="112">
        <v>61.99</v>
      </c>
      <c r="Y4084" s="112">
        <v>62</v>
      </c>
      <c r="Z4084" s="112">
        <v>61.03</v>
      </c>
      <c r="AA4084" s="112">
        <v>61.02</v>
      </c>
      <c r="AB4084" s="112">
        <v>62.1</v>
      </c>
      <c r="AC4084" s="112">
        <v>63.69</v>
      </c>
      <c r="AD4084" s="112">
        <v>65.7</v>
      </c>
      <c r="AE4084" s="112">
        <v>67.89</v>
      </c>
      <c r="AF4084" s="112">
        <v>70.180000000000007</v>
      </c>
      <c r="AG4084" s="112">
        <v>74.97</v>
      </c>
      <c r="AH4084" s="112">
        <v>74.61</v>
      </c>
      <c r="AI4084" s="112">
        <v>73.28</v>
      </c>
      <c r="AJ4084" s="112">
        <v>72.48</v>
      </c>
      <c r="AK4084" s="112">
        <v>71.66</v>
      </c>
    </row>
    <row r="4085" spans="1:37" s="13" customFormat="1" x14ac:dyDescent="0.3">
      <c r="A4085" s="13" t="str">
        <f t="shared" si="99"/>
        <v>SDGbaseTRAv2_UrbAS_ERTv3QVAXatequ</v>
      </c>
      <c r="B4085" s="62" t="s">
        <v>221</v>
      </c>
      <c r="C4085" s="63" t="s">
        <v>291</v>
      </c>
      <c r="D4085" s="64" t="s">
        <v>211</v>
      </c>
      <c r="E4085" s="13" t="s">
        <v>62</v>
      </c>
      <c r="F4085" s="112">
        <v>7.09</v>
      </c>
      <c r="G4085" s="112">
        <v>6.13</v>
      </c>
      <c r="H4085" s="112">
        <v>6.34</v>
      </c>
      <c r="I4085" s="112">
        <v>6.32</v>
      </c>
      <c r="J4085" s="112">
        <v>6.36</v>
      </c>
      <c r="K4085" s="112">
        <v>6.48</v>
      </c>
      <c r="L4085" s="112">
        <v>6.67</v>
      </c>
      <c r="M4085" s="112">
        <v>7.05</v>
      </c>
      <c r="N4085" s="112">
        <v>7.39</v>
      </c>
      <c r="O4085" s="112">
        <v>8.4700000000000006</v>
      </c>
      <c r="P4085" s="112">
        <v>8.9499999999999993</v>
      </c>
      <c r="Q4085" s="112">
        <v>9.2200000000000006</v>
      </c>
      <c r="R4085" s="112">
        <v>9.3000000000000007</v>
      </c>
      <c r="S4085" s="112">
        <v>9.51</v>
      </c>
      <c r="T4085" s="112">
        <v>9.77</v>
      </c>
      <c r="U4085" s="112">
        <v>10.09</v>
      </c>
      <c r="V4085" s="112">
        <v>10.47</v>
      </c>
      <c r="W4085" s="112">
        <v>10.82</v>
      </c>
      <c r="X4085" s="112">
        <v>11.05</v>
      </c>
      <c r="Y4085" s="112">
        <v>10.81</v>
      </c>
      <c r="Z4085" s="112">
        <v>10.29</v>
      </c>
      <c r="AA4085" s="112">
        <v>10.41</v>
      </c>
      <c r="AB4085" s="112">
        <v>10.35</v>
      </c>
      <c r="AC4085" s="112">
        <v>10.47</v>
      </c>
      <c r="AD4085" s="112">
        <v>10.78</v>
      </c>
      <c r="AE4085" s="112">
        <v>11.16</v>
      </c>
      <c r="AF4085" s="112">
        <v>11.56</v>
      </c>
      <c r="AG4085" s="112">
        <v>12.54</v>
      </c>
      <c r="AH4085" s="112">
        <v>11.85</v>
      </c>
      <c r="AI4085" s="112">
        <v>11.22</v>
      </c>
      <c r="AJ4085" s="112">
        <v>10.87</v>
      </c>
      <c r="AK4085" s="112">
        <v>10.58</v>
      </c>
    </row>
    <row r="4086" spans="1:37" s="13" customFormat="1" x14ac:dyDescent="0.3">
      <c r="A4086" s="13" t="str">
        <f t="shared" si="99"/>
        <v>SDGbaseTRAv2_UrbAS_ERTv3QVAXafurn</v>
      </c>
      <c r="B4086" s="62" t="s">
        <v>221</v>
      </c>
      <c r="C4086" s="63" t="s">
        <v>291</v>
      </c>
      <c r="D4086" s="64" t="s">
        <v>211</v>
      </c>
      <c r="E4086" s="13" t="s">
        <v>63</v>
      </c>
      <c r="F4086" s="112">
        <v>6.09</v>
      </c>
      <c r="G4086" s="112">
        <v>5.45</v>
      </c>
      <c r="H4086" s="112">
        <v>5.66</v>
      </c>
      <c r="I4086" s="112">
        <v>5.83</v>
      </c>
      <c r="J4086" s="112">
        <v>5.95</v>
      </c>
      <c r="K4086" s="112">
        <v>6.09</v>
      </c>
      <c r="L4086" s="112">
        <v>6.27</v>
      </c>
      <c r="M4086" s="112">
        <v>6.47</v>
      </c>
      <c r="N4086" s="112">
        <v>6.67</v>
      </c>
      <c r="O4086" s="112">
        <v>7.05</v>
      </c>
      <c r="P4086" s="112">
        <v>7.3</v>
      </c>
      <c r="Q4086" s="112">
        <v>7.5</v>
      </c>
      <c r="R4086" s="112">
        <v>7.66</v>
      </c>
      <c r="S4086" s="112">
        <v>7.9</v>
      </c>
      <c r="T4086" s="112">
        <v>8.16</v>
      </c>
      <c r="U4086" s="112">
        <v>8.4499999999999993</v>
      </c>
      <c r="V4086" s="112">
        <v>8.76</v>
      </c>
      <c r="W4086" s="112">
        <v>9.08</v>
      </c>
      <c r="X4086" s="112">
        <v>9.3800000000000008</v>
      </c>
      <c r="Y4086" s="112">
        <v>9.6300000000000008</v>
      </c>
      <c r="Z4086" s="112">
        <v>9.8000000000000007</v>
      </c>
      <c r="AA4086" s="112">
        <v>10.02</v>
      </c>
      <c r="AB4086" s="112">
        <v>10.35</v>
      </c>
      <c r="AC4086" s="112">
        <v>10.65</v>
      </c>
      <c r="AD4086" s="112">
        <v>10.94</v>
      </c>
      <c r="AE4086" s="112">
        <v>11.25</v>
      </c>
      <c r="AF4086" s="112">
        <v>11.57</v>
      </c>
      <c r="AG4086" s="112">
        <v>12.08</v>
      </c>
      <c r="AH4086" s="112">
        <v>12.1</v>
      </c>
      <c r="AI4086" s="112">
        <v>12.02</v>
      </c>
      <c r="AJ4086" s="112">
        <v>11.96</v>
      </c>
      <c r="AK4086" s="112">
        <v>11.86</v>
      </c>
    </row>
    <row r="4087" spans="1:37" s="13" customFormat="1" x14ac:dyDescent="0.3">
      <c r="A4087" s="13" t="str">
        <f t="shared" si="99"/>
        <v>SDGbaseTRAv2_UrbAS_ERTv3QVAXaoman</v>
      </c>
      <c r="B4087" s="62" t="s">
        <v>221</v>
      </c>
      <c r="C4087" s="63" t="s">
        <v>291</v>
      </c>
      <c r="D4087" s="64" t="s">
        <v>211</v>
      </c>
      <c r="E4087" s="13" t="s">
        <v>64</v>
      </c>
      <c r="F4087" s="112">
        <v>25.46</v>
      </c>
      <c r="G4087" s="112">
        <v>23.29</v>
      </c>
      <c r="H4087" s="112">
        <v>24.37</v>
      </c>
      <c r="I4087" s="112">
        <v>24.93</v>
      </c>
      <c r="J4087" s="112">
        <v>25.47</v>
      </c>
      <c r="K4087" s="112">
        <v>26.08</v>
      </c>
      <c r="L4087" s="112">
        <v>26.79</v>
      </c>
      <c r="M4087" s="112">
        <v>27.62</v>
      </c>
      <c r="N4087" s="112">
        <v>28.52</v>
      </c>
      <c r="O4087" s="112">
        <v>30.13</v>
      </c>
      <c r="P4087" s="112">
        <v>31.51</v>
      </c>
      <c r="Q4087" s="112">
        <v>32.64</v>
      </c>
      <c r="R4087" s="112">
        <v>33.770000000000003</v>
      </c>
      <c r="S4087" s="112">
        <v>34.799999999999997</v>
      </c>
      <c r="T4087" s="112">
        <v>35.89</v>
      </c>
      <c r="U4087" s="112">
        <v>37.11</v>
      </c>
      <c r="V4087" s="112">
        <v>38.19</v>
      </c>
      <c r="W4087" s="112">
        <v>39.32</v>
      </c>
      <c r="X4087" s="112">
        <v>40.49</v>
      </c>
      <c r="Y4087" s="112">
        <v>41.59</v>
      </c>
      <c r="Z4087" s="112">
        <v>42.65</v>
      </c>
      <c r="AA4087" s="112">
        <v>43.77</v>
      </c>
      <c r="AB4087" s="112">
        <v>44.87</v>
      </c>
      <c r="AC4087" s="112">
        <v>45.78</v>
      </c>
      <c r="AD4087" s="112">
        <v>46.73</v>
      </c>
      <c r="AE4087" s="112">
        <v>47.73</v>
      </c>
      <c r="AF4087" s="112">
        <v>48.8</v>
      </c>
      <c r="AG4087" s="112">
        <v>49.77</v>
      </c>
      <c r="AH4087" s="112">
        <v>48.92</v>
      </c>
      <c r="AI4087" s="112">
        <v>47.8</v>
      </c>
      <c r="AJ4087" s="112">
        <v>46.81</v>
      </c>
      <c r="AK4087" s="112">
        <v>45.76</v>
      </c>
    </row>
    <row r="4088" spans="1:37" s="13" customFormat="1" x14ac:dyDescent="0.3">
      <c r="A4088" s="13" t="str">
        <f t="shared" si="99"/>
        <v>SDGbaseTRAv2_UrbAS_ERTv3QVAXaelec</v>
      </c>
      <c r="B4088" s="62" t="s">
        <v>221</v>
      </c>
      <c r="C4088" s="63" t="s">
        <v>291</v>
      </c>
      <c r="D4088" s="64" t="s">
        <v>211</v>
      </c>
      <c r="E4088" s="13" t="s">
        <v>65</v>
      </c>
      <c r="F4088" s="112">
        <v>142.19999999999999</v>
      </c>
      <c r="G4088" s="112">
        <v>136.74</v>
      </c>
      <c r="H4088" s="112">
        <v>141.63</v>
      </c>
      <c r="I4088" s="112">
        <v>141.27000000000001</v>
      </c>
      <c r="J4088" s="112">
        <v>137.9</v>
      </c>
      <c r="K4088" s="112">
        <v>137.61000000000001</v>
      </c>
      <c r="L4088" s="112">
        <v>138.47999999999999</v>
      </c>
      <c r="M4088" s="112">
        <v>139.63</v>
      </c>
      <c r="N4088" s="112">
        <v>141.19</v>
      </c>
      <c r="O4088" s="112">
        <v>142.05000000000001</v>
      </c>
      <c r="P4088" s="112">
        <v>143.97999999999999</v>
      </c>
      <c r="Q4088" s="112">
        <v>145.37</v>
      </c>
      <c r="R4088" s="112">
        <v>148.87</v>
      </c>
      <c r="S4088" s="112">
        <v>153.51</v>
      </c>
      <c r="T4088" s="112">
        <v>157.13999999999999</v>
      </c>
      <c r="U4088" s="112">
        <v>161.56</v>
      </c>
      <c r="V4088" s="112">
        <v>162.43</v>
      </c>
      <c r="W4088" s="112">
        <v>166.17</v>
      </c>
      <c r="X4088" s="112">
        <v>177.53</v>
      </c>
      <c r="Y4088" s="112">
        <v>182.61</v>
      </c>
      <c r="Z4088" s="112">
        <v>187.15</v>
      </c>
      <c r="AA4088" s="112">
        <v>193.41</v>
      </c>
      <c r="AB4088" s="112">
        <v>197.64</v>
      </c>
      <c r="AC4088" s="112">
        <v>201.03</v>
      </c>
      <c r="AD4088" s="112">
        <v>206.21</v>
      </c>
      <c r="AE4088" s="112">
        <v>211.57</v>
      </c>
      <c r="AF4088" s="112">
        <v>216.74</v>
      </c>
      <c r="AG4088" s="112">
        <v>233.35</v>
      </c>
      <c r="AH4088" s="112">
        <v>242.05</v>
      </c>
      <c r="AI4088" s="112">
        <v>253.38</v>
      </c>
      <c r="AJ4088" s="112">
        <v>263.38</v>
      </c>
      <c r="AK4088" s="112">
        <v>272.99</v>
      </c>
    </row>
    <row r="4089" spans="1:37" s="13" customFormat="1" x14ac:dyDescent="0.3">
      <c r="A4089" s="13" t="str">
        <f t="shared" si="99"/>
        <v>SDGbaseTRAv2_UrbAS_ERTv3QVAXawatr</v>
      </c>
      <c r="B4089" s="62" t="s">
        <v>221</v>
      </c>
      <c r="C4089" s="63" t="s">
        <v>291</v>
      </c>
      <c r="D4089" s="64" t="s">
        <v>211</v>
      </c>
      <c r="E4089" s="13" t="s">
        <v>66</v>
      </c>
      <c r="F4089" s="112">
        <v>38.119999999999997</v>
      </c>
      <c r="G4089" s="112">
        <v>37.61</v>
      </c>
      <c r="H4089" s="112">
        <v>38.58</v>
      </c>
      <c r="I4089" s="112">
        <v>39.11</v>
      </c>
      <c r="J4089" s="112">
        <v>39.729999999999997</v>
      </c>
      <c r="K4089" s="112">
        <v>40.520000000000003</v>
      </c>
      <c r="L4089" s="112">
        <v>41.52</v>
      </c>
      <c r="M4089" s="112">
        <v>42.61</v>
      </c>
      <c r="N4089" s="112">
        <v>43.76</v>
      </c>
      <c r="O4089" s="112">
        <v>45.2</v>
      </c>
      <c r="P4089" s="112">
        <v>46.47</v>
      </c>
      <c r="Q4089" s="112">
        <v>47.64</v>
      </c>
      <c r="R4089" s="112">
        <v>49.15</v>
      </c>
      <c r="S4089" s="112">
        <v>50.71</v>
      </c>
      <c r="T4089" s="112">
        <v>52.45</v>
      </c>
      <c r="U4089" s="112">
        <v>54.43</v>
      </c>
      <c r="V4089" s="112">
        <v>56.3</v>
      </c>
      <c r="W4089" s="112">
        <v>58.29</v>
      </c>
      <c r="X4089" s="112">
        <v>60.41</v>
      </c>
      <c r="Y4089" s="112">
        <v>62.3</v>
      </c>
      <c r="Z4089" s="112">
        <v>64.09</v>
      </c>
      <c r="AA4089" s="112">
        <v>65.89</v>
      </c>
      <c r="AB4089" s="112">
        <v>68.239999999999995</v>
      </c>
      <c r="AC4089" s="112">
        <v>70.52</v>
      </c>
      <c r="AD4089" s="112">
        <v>72.84</v>
      </c>
      <c r="AE4089" s="112">
        <v>75.27</v>
      </c>
      <c r="AF4089" s="112">
        <v>77.849999999999994</v>
      </c>
      <c r="AG4089" s="112">
        <v>80.650000000000006</v>
      </c>
      <c r="AH4089" s="112">
        <v>80.989999999999995</v>
      </c>
      <c r="AI4089" s="112">
        <v>81.06</v>
      </c>
      <c r="AJ4089" s="112">
        <v>81.239999999999995</v>
      </c>
      <c r="AK4089" s="112">
        <v>81.319999999999993</v>
      </c>
    </row>
    <row r="4090" spans="1:37" s="13" customFormat="1" x14ac:dyDescent="0.3">
      <c r="A4090" s="13" t="str">
        <f t="shared" si="99"/>
        <v>SDGbaseTRAv2_UrbAS_ERTv3QVAXacons</v>
      </c>
      <c r="B4090" s="62" t="s">
        <v>221</v>
      </c>
      <c r="C4090" s="63" t="s">
        <v>291</v>
      </c>
      <c r="D4090" s="64" t="s">
        <v>211</v>
      </c>
      <c r="E4090" s="13" t="s">
        <v>67</v>
      </c>
      <c r="F4090" s="112">
        <v>140.65</v>
      </c>
      <c r="G4090" s="112">
        <v>129.52000000000001</v>
      </c>
      <c r="H4090" s="112">
        <v>133.94999999999999</v>
      </c>
      <c r="I4090" s="112">
        <v>139.85</v>
      </c>
      <c r="J4090" s="112">
        <v>146.94999999999999</v>
      </c>
      <c r="K4090" s="112">
        <v>150.12</v>
      </c>
      <c r="L4090" s="112">
        <v>153.9</v>
      </c>
      <c r="M4090" s="112">
        <v>158.11000000000001</v>
      </c>
      <c r="N4090" s="112">
        <v>162.57</v>
      </c>
      <c r="O4090" s="112">
        <v>168.22</v>
      </c>
      <c r="P4090" s="112">
        <v>173.39</v>
      </c>
      <c r="Q4090" s="112">
        <v>178.32</v>
      </c>
      <c r="R4090" s="112">
        <v>181.61</v>
      </c>
      <c r="S4090" s="112">
        <v>187.22</v>
      </c>
      <c r="T4090" s="112">
        <v>193.21</v>
      </c>
      <c r="U4090" s="112">
        <v>200.07</v>
      </c>
      <c r="V4090" s="112">
        <v>207.06</v>
      </c>
      <c r="W4090" s="112">
        <v>214.12</v>
      </c>
      <c r="X4090" s="112">
        <v>220.92</v>
      </c>
      <c r="Y4090" s="112">
        <v>227.55</v>
      </c>
      <c r="Z4090" s="112">
        <v>234.14</v>
      </c>
      <c r="AA4090" s="112">
        <v>240.59</v>
      </c>
      <c r="AB4090" s="112">
        <v>246.95</v>
      </c>
      <c r="AC4090" s="112">
        <v>253.33</v>
      </c>
      <c r="AD4090" s="112">
        <v>260.41000000000003</v>
      </c>
      <c r="AE4090" s="112">
        <v>267.98</v>
      </c>
      <c r="AF4090" s="112">
        <v>275.92</v>
      </c>
      <c r="AG4090" s="112">
        <v>284.47000000000003</v>
      </c>
      <c r="AH4090" s="112">
        <v>284.73</v>
      </c>
      <c r="AI4090" s="112">
        <v>283.77</v>
      </c>
      <c r="AJ4090" s="112">
        <v>283.35000000000002</v>
      </c>
      <c r="AK4090" s="112">
        <v>282.41000000000003</v>
      </c>
    </row>
    <row r="4091" spans="1:37" s="13" customFormat="1" x14ac:dyDescent="0.3">
      <c r="A4091" s="13" t="str">
        <f t="shared" si="99"/>
        <v>SDGbaseTRAv2_UrbAS_ERTv3QVAXatrad</v>
      </c>
      <c r="B4091" s="62" t="s">
        <v>221</v>
      </c>
      <c r="C4091" s="63" t="s">
        <v>291</v>
      </c>
      <c r="D4091" s="64" t="s">
        <v>211</v>
      </c>
      <c r="E4091" s="13" t="s">
        <v>68</v>
      </c>
      <c r="F4091" s="112">
        <v>482.47</v>
      </c>
      <c r="G4091" s="112">
        <v>441.08</v>
      </c>
      <c r="H4091" s="112">
        <v>454.7</v>
      </c>
      <c r="I4091" s="112">
        <v>465.76</v>
      </c>
      <c r="J4091" s="112">
        <v>472.5</v>
      </c>
      <c r="K4091" s="112">
        <v>479.85</v>
      </c>
      <c r="L4091" s="112">
        <v>489.01</v>
      </c>
      <c r="M4091" s="112">
        <v>499.64</v>
      </c>
      <c r="N4091" s="112">
        <v>510.83</v>
      </c>
      <c r="O4091" s="112">
        <v>505.66</v>
      </c>
      <c r="P4091" s="112">
        <v>513.01</v>
      </c>
      <c r="Q4091" s="112">
        <v>523.94000000000005</v>
      </c>
      <c r="R4091" s="112">
        <v>536.79999999999995</v>
      </c>
      <c r="S4091" s="112">
        <v>550.41999999999996</v>
      </c>
      <c r="T4091" s="112">
        <v>565.15</v>
      </c>
      <c r="U4091" s="112">
        <v>581.95000000000005</v>
      </c>
      <c r="V4091" s="112">
        <v>598.84</v>
      </c>
      <c r="W4091" s="112">
        <v>616.42999999999995</v>
      </c>
      <c r="X4091" s="112">
        <v>634.29</v>
      </c>
      <c r="Y4091" s="112">
        <v>645.71</v>
      </c>
      <c r="Z4091" s="112">
        <v>652.72</v>
      </c>
      <c r="AA4091" s="112">
        <v>662.6</v>
      </c>
      <c r="AB4091" s="112">
        <v>672.87</v>
      </c>
      <c r="AC4091" s="112">
        <v>682.96</v>
      </c>
      <c r="AD4091" s="112">
        <v>694.06</v>
      </c>
      <c r="AE4091" s="112">
        <v>706.22</v>
      </c>
      <c r="AF4091" s="112">
        <v>719.26</v>
      </c>
      <c r="AG4091" s="112">
        <v>741.51</v>
      </c>
      <c r="AH4091" s="112">
        <v>736.28</v>
      </c>
      <c r="AI4091" s="112">
        <v>728.21</v>
      </c>
      <c r="AJ4091" s="112">
        <v>720.9</v>
      </c>
      <c r="AK4091" s="112">
        <v>712.65</v>
      </c>
    </row>
    <row r="4092" spans="1:37" s="13" customFormat="1" x14ac:dyDescent="0.3">
      <c r="A4092" s="13" t="str">
        <f t="shared" si="99"/>
        <v>SDGbaseTRAv2_UrbAS_ERTv3QVAXahotl</v>
      </c>
      <c r="B4092" s="62" t="s">
        <v>221</v>
      </c>
      <c r="C4092" s="63" t="s">
        <v>291</v>
      </c>
      <c r="D4092" s="64" t="s">
        <v>211</v>
      </c>
      <c r="E4092" s="13" t="s">
        <v>69</v>
      </c>
      <c r="F4092" s="112">
        <v>37.69</v>
      </c>
      <c r="G4092" s="112">
        <v>35.22</v>
      </c>
      <c r="H4092" s="112">
        <v>36.79</v>
      </c>
      <c r="I4092" s="112">
        <v>37.5</v>
      </c>
      <c r="J4092" s="112">
        <v>38.18</v>
      </c>
      <c r="K4092" s="112">
        <v>39.130000000000003</v>
      </c>
      <c r="L4092" s="112">
        <v>40.21</v>
      </c>
      <c r="M4092" s="112">
        <v>41.39</v>
      </c>
      <c r="N4092" s="112">
        <v>42.64</v>
      </c>
      <c r="O4092" s="112">
        <v>44.55</v>
      </c>
      <c r="P4092" s="112">
        <v>46.09</v>
      </c>
      <c r="Q4092" s="112">
        <v>47.44</v>
      </c>
      <c r="R4092" s="112">
        <v>49.22</v>
      </c>
      <c r="S4092" s="112">
        <v>50.92</v>
      </c>
      <c r="T4092" s="112">
        <v>52.78</v>
      </c>
      <c r="U4092" s="112">
        <v>54.88</v>
      </c>
      <c r="V4092" s="112">
        <v>56.87</v>
      </c>
      <c r="W4092" s="112">
        <v>59.05</v>
      </c>
      <c r="X4092" s="112">
        <v>61.43</v>
      </c>
      <c r="Y4092" s="112">
        <v>63.86</v>
      </c>
      <c r="Z4092" s="112">
        <v>66.28</v>
      </c>
      <c r="AA4092" s="112">
        <v>68.36</v>
      </c>
      <c r="AB4092" s="112">
        <v>70.58</v>
      </c>
      <c r="AC4092" s="112">
        <v>72.760000000000005</v>
      </c>
      <c r="AD4092" s="112">
        <v>74.94</v>
      </c>
      <c r="AE4092" s="112">
        <v>77.16</v>
      </c>
      <c r="AF4092" s="112">
        <v>79.489999999999995</v>
      </c>
      <c r="AG4092" s="112">
        <v>81.569999999999993</v>
      </c>
      <c r="AH4092" s="112">
        <v>82.37</v>
      </c>
      <c r="AI4092" s="112">
        <v>82.44</v>
      </c>
      <c r="AJ4092" s="112">
        <v>82.34</v>
      </c>
      <c r="AK4092" s="112">
        <v>82.01</v>
      </c>
    </row>
    <row r="4093" spans="1:37" s="13" customFormat="1" x14ac:dyDescent="0.3">
      <c r="A4093" s="13" t="str">
        <f t="shared" si="99"/>
        <v>SDGbaseTRAv2_UrbAS_ERTv3QVAXaltrp-p</v>
      </c>
      <c r="B4093" s="62" t="s">
        <v>221</v>
      </c>
      <c r="C4093" s="63" t="s">
        <v>291</v>
      </c>
      <c r="D4093" s="64" t="s">
        <v>211</v>
      </c>
      <c r="E4093" s="13" t="s">
        <v>70</v>
      </c>
      <c r="F4093" s="112">
        <v>60.68</v>
      </c>
      <c r="G4093" s="112">
        <v>58.24</v>
      </c>
      <c r="H4093" s="112">
        <v>59.7</v>
      </c>
      <c r="I4093" s="112">
        <v>60.66</v>
      </c>
      <c r="J4093" s="112">
        <v>61.62</v>
      </c>
      <c r="K4093" s="112">
        <v>62.64</v>
      </c>
      <c r="L4093" s="112">
        <v>63.86</v>
      </c>
      <c r="M4093" s="112">
        <v>65.27</v>
      </c>
      <c r="N4093" s="112">
        <v>66.94</v>
      </c>
      <c r="O4093" s="112">
        <v>69.31</v>
      </c>
      <c r="P4093" s="112">
        <v>71.510000000000005</v>
      </c>
      <c r="Q4093" s="112">
        <v>73.5</v>
      </c>
      <c r="R4093" s="112">
        <v>75.89</v>
      </c>
      <c r="S4093" s="112">
        <v>78.31</v>
      </c>
      <c r="T4093" s="112">
        <v>80.959999999999994</v>
      </c>
      <c r="U4093" s="112">
        <v>84.07</v>
      </c>
      <c r="V4093" s="112">
        <v>86.93</v>
      </c>
      <c r="W4093" s="112">
        <v>89.94</v>
      </c>
      <c r="X4093" s="112">
        <v>93.13</v>
      </c>
      <c r="Y4093" s="112">
        <v>96.25</v>
      </c>
      <c r="Z4093" s="112">
        <v>99.67</v>
      </c>
      <c r="AA4093" s="112">
        <v>103.36</v>
      </c>
      <c r="AB4093" s="112">
        <v>107.14</v>
      </c>
      <c r="AC4093" s="112">
        <v>110.16</v>
      </c>
      <c r="AD4093" s="112">
        <v>113.02</v>
      </c>
      <c r="AE4093" s="112">
        <v>115.77</v>
      </c>
      <c r="AF4093" s="112">
        <v>118.54</v>
      </c>
      <c r="AG4093" s="112">
        <v>120.56</v>
      </c>
      <c r="AH4093" s="112">
        <v>119.24</v>
      </c>
      <c r="AI4093" s="112">
        <v>117.89</v>
      </c>
      <c r="AJ4093" s="112">
        <v>116.78</v>
      </c>
      <c r="AK4093" s="112">
        <v>115.43</v>
      </c>
    </row>
    <row r="4094" spans="1:37" s="13" customFormat="1" x14ac:dyDescent="0.3">
      <c r="A4094" s="13" t="str">
        <f t="shared" si="99"/>
        <v>SDGbaseTRAv2_UrbAS_ERTv3QVAXaltrp-f</v>
      </c>
      <c r="B4094" s="62" t="s">
        <v>221</v>
      </c>
      <c r="C4094" s="63" t="s">
        <v>291</v>
      </c>
      <c r="D4094" s="64" t="s">
        <v>211</v>
      </c>
      <c r="E4094" s="13" t="s">
        <v>71</v>
      </c>
      <c r="F4094" s="112">
        <v>247.43</v>
      </c>
      <c r="G4094" s="112">
        <v>233.99</v>
      </c>
      <c r="H4094" s="112">
        <v>239.62</v>
      </c>
      <c r="I4094" s="112">
        <v>248.15</v>
      </c>
      <c r="J4094" s="112">
        <v>259.17</v>
      </c>
      <c r="K4094" s="112">
        <v>273.33999999999997</v>
      </c>
      <c r="L4094" s="112">
        <v>285.85000000000002</v>
      </c>
      <c r="M4094" s="112">
        <v>299.02999999999997</v>
      </c>
      <c r="N4094" s="112">
        <v>315.01</v>
      </c>
      <c r="O4094" s="112">
        <v>334.77</v>
      </c>
      <c r="P4094" s="112">
        <v>356.81</v>
      </c>
      <c r="Q4094" s="112">
        <v>382.18</v>
      </c>
      <c r="R4094" s="112">
        <v>398.99</v>
      </c>
      <c r="S4094" s="112">
        <v>412.09</v>
      </c>
      <c r="T4094" s="112">
        <v>424.73</v>
      </c>
      <c r="U4094" s="112">
        <v>440.8</v>
      </c>
      <c r="V4094" s="112">
        <v>455.49</v>
      </c>
      <c r="W4094" s="112">
        <v>468.92</v>
      </c>
      <c r="X4094" s="112">
        <v>483.5</v>
      </c>
      <c r="Y4094" s="112">
        <v>494.35</v>
      </c>
      <c r="Z4094" s="112">
        <v>493.74</v>
      </c>
      <c r="AA4094" s="112">
        <v>494.44</v>
      </c>
      <c r="AB4094" s="112">
        <v>510.45</v>
      </c>
      <c r="AC4094" s="112">
        <v>525.02</v>
      </c>
      <c r="AD4094" s="112">
        <v>538.19000000000005</v>
      </c>
      <c r="AE4094" s="112">
        <v>550.38</v>
      </c>
      <c r="AF4094" s="112">
        <v>561.53</v>
      </c>
      <c r="AG4094" s="112">
        <v>604.9</v>
      </c>
      <c r="AH4094" s="112">
        <v>606.54</v>
      </c>
      <c r="AI4094" s="112">
        <v>608.22</v>
      </c>
      <c r="AJ4094" s="112">
        <v>611.16999999999996</v>
      </c>
      <c r="AK4094" s="112">
        <v>613.30999999999995</v>
      </c>
    </row>
    <row r="4095" spans="1:37" s="13" customFormat="1" x14ac:dyDescent="0.3">
      <c r="A4095" s="13" t="str">
        <f t="shared" si="99"/>
        <v>SDGbaseTRAv2_UrbAS_ERTv3QVAXaotrp-p</v>
      </c>
      <c r="B4095" s="62" t="s">
        <v>221</v>
      </c>
      <c r="C4095" s="63" t="s">
        <v>291</v>
      </c>
      <c r="D4095" s="64" t="s">
        <v>211</v>
      </c>
      <c r="E4095" s="13" t="s">
        <v>72</v>
      </c>
      <c r="F4095" s="112">
        <v>8.1</v>
      </c>
      <c r="G4095" s="112">
        <v>7.97</v>
      </c>
      <c r="H4095" s="112">
        <v>8.41</v>
      </c>
      <c r="I4095" s="112">
        <v>8.82</v>
      </c>
      <c r="J4095" s="112">
        <v>9.19</v>
      </c>
      <c r="K4095" s="112">
        <v>9.51</v>
      </c>
      <c r="L4095" s="112">
        <v>9.84</v>
      </c>
      <c r="M4095" s="112">
        <v>10.130000000000001</v>
      </c>
      <c r="N4095" s="112">
        <v>10.41</v>
      </c>
      <c r="O4095" s="112">
        <v>10.53</v>
      </c>
      <c r="P4095" s="112">
        <v>10.73</v>
      </c>
      <c r="Q4095" s="112">
        <v>10.92</v>
      </c>
      <c r="R4095" s="112">
        <v>11.21</v>
      </c>
      <c r="S4095" s="112">
        <v>11.48</v>
      </c>
      <c r="T4095" s="112">
        <v>11.77</v>
      </c>
      <c r="U4095" s="112">
        <v>12.1</v>
      </c>
      <c r="V4095" s="112">
        <v>12.4</v>
      </c>
      <c r="W4095" s="112">
        <v>12.69</v>
      </c>
      <c r="X4095" s="112">
        <v>12.98</v>
      </c>
      <c r="Y4095" s="112">
        <v>13.12</v>
      </c>
      <c r="Z4095" s="112">
        <v>13.16</v>
      </c>
      <c r="AA4095" s="112">
        <v>13.29</v>
      </c>
      <c r="AB4095" s="112">
        <v>13.54</v>
      </c>
      <c r="AC4095" s="112">
        <v>13.72</v>
      </c>
      <c r="AD4095" s="112">
        <v>13.9</v>
      </c>
      <c r="AE4095" s="112">
        <v>14.07</v>
      </c>
      <c r="AF4095" s="112">
        <v>14.26</v>
      </c>
      <c r="AG4095" s="112">
        <v>14.71</v>
      </c>
      <c r="AH4095" s="112">
        <v>14.59</v>
      </c>
      <c r="AI4095" s="112">
        <v>14.54</v>
      </c>
      <c r="AJ4095" s="112">
        <v>14.51</v>
      </c>
      <c r="AK4095" s="112">
        <v>14.48</v>
      </c>
    </row>
    <row r="4096" spans="1:37" s="13" customFormat="1" x14ac:dyDescent="0.3">
      <c r="A4096" s="13" t="str">
        <f t="shared" si="99"/>
        <v>SDGbaseTRAv2_UrbAS_ERTv3QVAXaotrp-f</v>
      </c>
      <c r="B4096" s="62" t="s">
        <v>221</v>
      </c>
      <c r="C4096" s="63" t="s">
        <v>291</v>
      </c>
      <c r="D4096" s="64" t="s">
        <v>211</v>
      </c>
      <c r="E4096" s="13" t="s">
        <v>73</v>
      </c>
      <c r="F4096" s="112">
        <v>7.29</v>
      </c>
      <c r="G4096" s="112">
        <v>6.95</v>
      </c>
      <c r="H4096" s="112">
        <v>7.23</v>
      </c>
      <c r="I4096" s="112">
        <v>7.44</v>
      </c>
      <c r="J4096" s="112">
        <v>7.62</v>
      </c>
      <c r="K4096" s="112">
        <v>7.79</v>
      </c>
      <c r="L4096" s="112">
        <v>7.97</v>
      </c>
      <c r="M4096" s="112">
        <v>8.15</v>
      </c>
      <c r="N4096" s="112">
        <v>8.3800000000000008</v>
      </c>
      <c r="O4096" s="112">
        <v>8.59</v>
      </c>
      <c r="P4096" s="112">
        <v>8.85</v>
      </c>
      <c r="Q4096" s="112">
        <v>9.14</v>
      </c>
      <c r="R4096" s="112">
        <v>9.42</v>
      </c>
      <c r="S4096" s="112">
        <v>9.65</v>
      </c>
      <c r="T4096" s="112">
        <v>9.89</v>
      </c>
      <c r="U4096" s="112">
        <v>10.220000000000001</v>
      </c>
      <c r="V4096" s="112">
        <v>10.53</v>
      </c>
      <c r="W4096" s="112">
        <v>10.8</v>
      </c>
      <c r="X4096" s="112">
        <v>11.07</v>
      </c>
      <c r="Y4096" s="112">
        <v>11.3</v>
      </c>
      <c r="Z4096" s="112">
        <v>11.49</v>
      </c>
      <c r="AA4096" s="112">
        <v>11.71</v>
      </c>
      <c r="AB4096" s="112">
        <v>12.01</v>
      </c>
      <c r="AC4096" s="112">
        <v>12.28</v>
      </c>
      <c r="AD4096" s="112">
        <v>12.57</v>
      </c>
      <c r="AE4096" s="112">
        <v>12.84</v>
      </c>
      <c r="AF4096" s="112">
        <v>13.11</v>
      </c>
      <c r="AG4096" s="112">
        <v>13.52</v>
      </c>
      <c r="AH4096" s="112">
        <v>13.44</v>
      </c>
      <c r="AI4096" s="112">
        <v>13.4</v>
      </c>
      <c r="AJ4096" s="112">
        <v>13.37</v>
      </c>
      <c r="AK4096" s="112">
        <v>13.32</v>
      </c>
    </row>
    <row r="4097" spans="1:37" s="13" customFormat="1" x14ac:dyDescent="0.3">
      <c r="A4097" s="13" t="str">
        <f t="shared" si="99"/>
        <v>SDGbaseTRAv2_UrbAS_ERTv3QVAXaprtr</v>
      </c>
      <c r="B4097" s="62" t="s">
        <v>221</v>
      </c>
      <c r="C4097" s="63" t="s">
        <v>291</v>
      </c>
      <c r="D4097" s="64" t="s">
        <v>211</v>
      </c>
      <c r="E4097" s="13" t="s">
        <v>74</v>
      </c>
      <c r="F4097" s="112">
        <v>0</v>
      </c>
      <c r="G4097" s="112">
        <v>0</v>
      </c>
      <c r="H4097" s="112">
        <v>0</v>
      </c>
      <c r="I4097" s="112">
        <v>0</v>
      </c>
      <c r="J4097" s="112">
        <v>0</v>
      </c>
      <c r="K4097" s="112">
        <v>0</v>
      </c>
      <c r="L4097" s="112">
        <v>0</v>
      </c>
      <c r="M4097" s="112">
        <v>0</v>
      </c>
      <c r="N4097" s="112">
        <v>0</v>
      </c>
      <c r="O4097" s="112">
        <v>0</v>
      </c>
      <c r="P4097" s="112">
        <v>0</v>
      </c>
      <c r="Q4097" s="112">
        <v>0</v>
      </c>
      <c r="R4097" s="112">
        <v>0</v>
      </c>
      <c r="S4097" s="112">
        <v>0</v>
      </c>
      <c r="T4097" s="112">
        <v>0</v>
      </c>
      <c r="U4097" s="112">
        <v>0</v>
      </c>
      <c r="V4097" s="112">
        <v>0</v>
      </c>
      <c r="W4097" s="112">
        <v>0</v>
      </c>
      <c r="X4097" s="112">
        <v>0</v>
      </c>
      <c r="Y4097" s="112">
        <v>0</v>
      </c>
      <c r="Z4097" s="112">
        <v>0</v>
      </c>
      <c r="AA4097" s="112">
        <v>0</v>
      </c>
      <c r="AB4097" s="112">
        <v>0</v>
      </c>
      <c r="AC4097" s="112">
        <v>0</v>
      </c>
      <c r="AD4097" s="112">
        <v>0</v>
      </c>
      <c r="AE4097" s="112">
        <v>0</v>
      </c>
      <c r="AF4097" s="112">
        <v>0</v>
      </c>
      <c r="AG4097" s="112">
        <v>0</v>
      </c>
      <c r="AH4097" s="112">
        <v>0</v>
      </c>
      <c r="AI4097" s="112">
        <v>0</v>
      </c>
      <c r="AJ4097" s="112">
        <v>0</v>
      </c>
      <c r="AK4097" s="112">
        <v>0</v>
      </c>
    </row>
    <row r="4098" spans="1:37" s="13" customFormat="1" x14ac:dyDescent="0.3">
      <c r="A4098" s="13" t="str">
        <f t="shared" si="99"/>
        <v>SDGbaseTRAv2_UrbAS_ERTv3QVAXatrps</v>
      </c>
      <c r="B4098" s="62" t="s">
        <v>221</v>
      </c>
      <c r="C4098" s="63" t="s">
        <v>291</v>
      </c>
      <c r="D4098" s="64" t="s">
        <v>211</v>
      </c>
      <c r="E4098" s="13" t="s">
        <v>75</v>
      </c>
      <c r="F4098" s="112">
        <v>54.94</v>
      </c>
      <c r="G4098" s="112">
        <v>50.45</v>
      </c>
      <c r="H4098" s="112">
        <v>51.67</v>
      </c>
      <c r="I4098" s="112">
        <v>52.35</v>
      </c>
      <c r="J4098" s="112">
        <v>53</v>
      </c>
      <c r="K4098" s="112">
        <v>53.84</v>
      </c>
      <c r="L4098" s="112">
        <v>54.85</v>
      </c>
      <c r="M4098" s="112">
        <v>55.72</v>
      </c>
      <c r="N4098" s="112">
        <v>56.66</v>
      </c>
      <c r="O4098" s="112">
        <v>57.98</v>
      </c>
      <c r="P4098" s="112">
        <v>58.99</v>
      </c>
      <c r="Q4098" s="112">
        <v>59.76</v>
      </c>
      <c r="R4098" s="112">
        <v>61.08</v>
      </c>
      <c r="S4098" s="112">
        <v>62.59</v>
      </c>
      <c r="T4098" s="112">
        <v>64.16</v>
      </c>
      <c r="U4098" s="112">
        <v>65.959999999999994</v>
      </c>
      <c r="V4098" s="112">
        <v>67.63</v>
      </c>
      <c r="W4098" s="112">
        <v>69.510000000000005</v>
      </c>
      <c r="X4098" s="112">
        <v>71.36</v>
      </c>
      <c r="Y4098" s="112">
        <v>73.05</v>
      </c>
      <c r="Z4098" s="112">
        <v>74.37</v>
      </c>
      <c r="AA4098" s="112">
        <v>75.599999999999994</v>
      </c>
      <c r="AB4098" s="112">
        <v>78.62</v>
      </c>
      <c r="AC4098" s="112">
        <v>81.69</v>
      </c>
      <c r="AD4098" s="112">
        <v>84.77</v>
      </c>
      <c r="AE4098" s="112">
        <v>87.94</v>
      </c>
      <c r="AF4098" s="112">
        <v>91.22</v>
      </c>
      <c r="AG4098" s="112">
        <v>94.9</v>
      </c>
      <c r="AH4098" s="112">
        <v>96.44</v>
      </c>
      <c r="AI4098" s="112">
        <v>97.51</v>
      </c>
      <c r="AJ4098" s="112">
        <v>98.49</v>
      </c>
      <c r="AK4098" s="112">
        <v>99.28</v>
      </c>
    </row>
    <row r="4099" spans="1:37" s="13" customFormat="1" x14ac:dyDescent="0.3">
      <c r="A4099" s="13" t="str">
        <f t="shared" si="99"/>
        <v>SDGbaseTRAv2_UrbAS_ERTv3QVAXacomm</v>
      </c>
      <c r="B4099" s="62" t="s">
        <v>221</v>
      </c>
      <c r="C4099" s="63" t="s">
        <v>291</v>
      </c>
      <c r="D4099" s="64" t="s">
        <v>211</v>
      </c>
      <c r="E4099" s="13" t="s">
        <v>76</v>
      </c>
      <c r="F4099" s="112">
        <v>84.05</v>
      </c>
      <c r="G4099" s="112">
        <v>79.650000000000006</v>
      </c>
      <c r="H4099" s="112">
        <v>82.09</v>
      </c>
      <c r="I4099" s="112">
        <v>83.36</v>
      </c>
      <c r="J4099" s="112">
        <v>84.66</v>
      </c>
      <c r="K4099" s="112">
        <v>86.36</v>
      </c>
      <c r="L4099" s="112">
        <v>88.45</v>
      </c>
      <c r="M4099" s="112">
        <v>90.8</v>
      </c>
      <c r="N4099" s="112">
        <v>93.31</v>
      </c>
      <c r="O4099" s="112">
        <v>96.56</v>
      </c>
      <c r="P4099" s="112">
        <v>99.42</v>
      </c>
      <c r="Q4099" s="112">
        <v>102.09</v>
      </c>
      <c r="R4099" s="112">
        <v>105.46</v>
      </c>
      <c r="S4099" s="112">
        <v>108.79</v>
      </c>
      <c r="T4099" s="112">
        <v>112.42</v>
      </c>
      <c r="U4099" s="112">
        <v>116.53</v>
      </c>
      <c r="V4099" s="112">
        <v>120.53</v>
      </c>
      <c r="W4099" s="112">
        <v>124.82</v>
      </c>
      <c r="X4099" s="112">
        <v>129.41</v>
      </c>
      <c r="Y4099" s="112">
        <v>133.6</v>
      </c>
      <c r="Z4099" s="112">
        <v>137.22</v>
      </c>
      <c r="AA4099" s="112">
        <v>140.63999999999999</v>
      </c>
      <c r="AB4099" s="112">
        <v>144.46</v>
      </c>
      <c r="AC4099" s="112">
        <v>148.37</v>
      </c>
      <c r="AD4099" s="112">
        <v>152.44</v>
      </c>
      <c r="AE4099" s="112">
        <v>156.69999999999999</v>
      </c>
      <c r="AF4099" s="112">
        <v>161.18</v>
      </c>
      <c r="AG4099" s="112">
        <v>166.7</v>
      </c>
      <c r="AH4099" s="112">
        <v>167.63</v>
      </c>
      <c r="AI4099" s="112">
        <v>167.57</v>
      </c>
      <c r="AJ4099" s="112">
        <v>167.43</v>
      </c>
      <c r="AK4099" s="112">
        <v>166.93</v>
      </c>
    </row>
    <row r="4100" spans="1:37" s="13" customFormat="1" x14ac:dyDescent="0.3">
      <c r="A4100" s="13" t="str">
        <f t="shared" si="99"/>
        <v>SDGbaseTRAv2_UrbAS_ERTv3QVAXafsrv</v>
      </c>
      <c r="B4100" s="62" t="s">
        <v>221</v>
      </c>
      <c r="C4100" s="63" t="s">
        <v>291</v>
      </c>
      <c r="D4100" s="64" t="s">
        <v>211</v>
      </c>
      <c r="E4100" s="13" t="s">
        <v>77</v>
      </c>
      <c r="F4100" s="112">
        <v>413.44</v>
      </c>
      <c r="G4100" s="112">
        <v>391.16</v>
      </c>
      <c r="H4100" s="112">
        <v>404.61</v>
      </c>
      <c r="I4100" s="112">
        <v>410.79</v>
      </c>
      <c r="J4100" s="112">
        <v>417.3</v>
      </c>
      <c r="K4100" s="112">
        <v>426.09</v>
      </c>
      <c r="L4100" s="112">
        <v>436.14</v>
      </c>
      <c r="M4100" s="112">
        <v>447.14</v>
      </c>
      <c r="N4100" s="112">
        <v>459.23</v>
      </c>
      <c r="O4100" s="112">
        <v>475.78</v>
      </c>
      <c r="P4100" s="112">
        <v>489.99</v>
      </c>
      <c r="Q4100" s="112">
        <v>503.24</v>
      </c>
      <c r="R4100" s="112">
        <v>520.48</v>
      </c>
      <c r="S4100" s="112">
        <v>537.45000000000005</v>
      </c>
      <c r="T4100" s="112">
        <v>556.11</v>
      </c>
      <c r="U4100" s="112">
        <v>577.17999999999995</v>
      </c>
      <c r="V4100" s="112">
        <v>597.66999999999996</v>
      </c>
      <c r="W4100" s="112">
        <v>620.09</v>
      </c>
      <c r="X4100" s="112">
        <v>644.61</v>
      </c>
      <c r="Y4100" s="112">
        <v>669.92</v>
      </c>
      <c r="Z4100" s="112">
        <v>695.63</v>
      </c>
      <c r="AA4100" s="112">
        <v>717.6</v>
      </c>
      <c r="AB4100" s="112">
        <v>739.99</v>
      </c>
      <c r="AC4100" s="112">
        <v>763.68</v>
      </c>
      <c r="AD4100" s="112">
        <v>788.27</v>
      </c>
      <c r="AE4100" s="112">
        <v>813.64</v>
      </c>
      <c r="AF4100" s="112">
        <v>840.19</v>
      </c>
      <c r="AG4100" s="112">
        <v>862.02</v>
      </c>
      <c r="AH4100" s="112">
        <v>876.44</v>
      </c>
      <c r="AI4100" s="112">
        <v>883.24</v>
      </c>
      <c r="AJ4100" s="112">
        <v>887.06</v>
      </c>
      <c r="AK4100" s="112">
        <v>888.06</v>
      </c>
    </row>
    <row r="4101" spans="1:37" s="13" customFormat="1" x14ac:dyDescent="0.3">
      <c r="A4101" s="13" t="str">
        <f t="shared" si="99"/>
        <v>SDGbaseTRAv2_UrbAS_ERTv3QVAXabsrv</v>
      </c>
      <c r="B4101" s="62" t="s">
        <v>221</v>
      </c>
      <c r="C4101" s="63" t="s">
        <v>291</v>
      </c>
      <c r="D4101" s="64" t="s">
        <v>211</v>
      </c>
      <c r="E4101" s="13" t="s">
        <v>78</v>
      </c>
      <c r="F4101" s="112">
        <v>367.48</v>
      </c>
      <c r="G4101" s="112">
        <v>348.3</v>
      </c>
      <c r="H4101" s="112">
        <v>359.12</v>
      </c>
      <c r="I4101" s="112">
        <v>364.79</v>
      </c>
      <c r="J4101" s="112">
        <v>370.58</v>
      </c>
      <c r="K4101" s="112">
        <v>378.15</v>
      </c>
      <c r="L4101" s="112">
        <v>387.31</v>
      </c>
      <c r="M4101" s="112">
        <v>397.33</v>
      </c>
      <c r="N4101" s="112">
        <v>408.17</v>
      </c>
      <c r="O4101" s="112">
        <v>421.83</v>
      </c>
      <c r="P4101" s="112">
        <v>434.25</v>
      </c>
      <c r="Q4101" s="112">
        <v>446.02</v>
      </c>
      <c r="R4101" s="112">
        <v>461.17</v>
      </c>
      <c r="S4101" s="112">
        <v>475.95</v>
      </c>
      <c r="T4101" s="112">
        <v>492.04</v>
      </c>
      <c r="U4101" s="112">
        <v>510.2</v>
      </c>
      <c r="V4101" s="112">
        <v>527.89</v>
      </c>
      <c r="W4101" s="112">
        <v>546.84</v>
      </c>
      <c r="X4101" s="112">
        <v>567.05999999999995</v>
      </c>
      <c r="Y4101" s="112">
        <v>585.54999999999995</v>
      </c>
      <c r="Z4101" s="112">
        <v>601.54</v>
      </c>
      <c r="AA4101" s="112">
        <v>616.42999999999995</v>
      </c>
      <c r="AB4101" s="112">
        <v>634.79999999999995</v>
      </c>
      <c r="AC4101" s="112">
        <v>652.98</v>
      </c>
      <c r="AD4101" s="112">
        <v>671.13</v>
      </c>
      <c r="AE4101" s="112">
        <v>690</v>
      </c>
      <c r="AF4101" s="112">
        <v>709.74</v>
      </c>
      <c r="AG4101" s="112">
        <v>734.38</v>
      </c>
      <c r="AH4101" s="112">
        <v>740.59</v>
      </c>
      <c r="AI4101" s="112">
        <v>742.08</v>
      </c>
      <c r="AJ4101" s="112">
        <v>742.47</v>
      </c>
      <c r="AK4101" s="112">
        <v>741.09</v>
      </c>
    </row>
    <row r="4102" spans="1:37" s="13" customFormat="1" x14ac:dyDescent="0.3">
      <c r="A4102" s="13" t="str">
        <f t="shared" si="99"/>
        <v>SDGbaseTRAv2_UrbAS_ERTv3QVAXagsrv</v>
      </c>
      <c r="B4102" s="62" t="s">
        <v>221</v>
      </c>
      <c r="C4102" s="63" t="s">
        <v>291</v>
      </c>
      <c r="D4102" s="64" t="s">
        <v>211</v>
      </c>
      <c r="E4102" s="13" t="s">
        <v>79</v>
      </c>
      <c r="F4102" s="112">
        <v>789.44</v>
      </c>
      <c r="G4102" s="112">
        <v>739.16</v>
      </c>
      <c r="H4102" s="112">
        <v>760.52</v>
      </c>
      <c r="I4102" s="112">
        <v>775.51</v>
      </c>
      <c r="J4102" s="112">
        <v>789.56</v>
      </c>
      <c r="K4102" s="112">
        <v>804.06</v>
      </c>
      <c r="L4102" s="112">
        <v>820.08</v>
      </c>
      <c r="M4102" s="112">
        <v>836.55</v>
      </c>
      <c r="N4102" s="112">
        <v>855.37</v>
      </c>
      <c r="O4102" s="112">
        <v>882.75</v>
      </c>
      <c r="P4102" s="112">
        <v>907.19</v>
      </c>
      <c r="Q4102" s="112">
        <v>931.16</v>
      </c>
      <c r="R4102" s="112">
        <v>954.29</v>
      </c>
      <c r="S4102" s="112">
        <v>977.69</v>
      </c>
      <c r="T4102" s="112">
        <v>1001.72</v>
      </c>
      <c r="U4102" s="112">
        <v>1026.32</v>
      </c>
      <c r="V4102" s="112">
        <v>1051.46</v>
      </c>
      <c r="W4102" s="112">
        <v>1077.42</v>
      </c>
      <c r="X4102" s="112">
        <v>1104.17</v>
      </c>
      <c r="Y4102" s="112">
        <v>1131.3</v>
      </c>
      <c r="Z4102" s="112">
        <v>1158.42</v>
      </c>
      <c r="AA4102" s="112">
        <v>1185.5899999999999</v>
      </c>
      <c r="AB4102" s="112">
        <v>1214.19</v>
      </c>
      <c r="AC4102" s="112">
        <v>1243.67</v>
      </c>
      <c r="AD4102" s="112">
        <v>1273.72</v>
      </c>
      <c r="AE4102" s="112">
        <v>1304.51</v>
      </c>
      <c r="AF4102" s="112">
        <v>1336.05</v>
      </c>
      <c r="AG4102" s="112">
        <v>1369.35</v>
      </c>
      <c r="AH4102" s="112">
        <v>1402.21</v>
      </c>
      <c r="AI4102" s="112">
        <v>1434.67</v>
      </c>
      <c r="AJ4102" s="112">
        <v>1467.33</v>
      </c>
      <c r="AK4102" s="112">
        <v>1500.36</v>
      </c>
    </row>
    <row r="4103" spans="1:37" s="13" customFormat="1" x14ac:dyDescent="0.3">
      <c r="A4103" s="13" t="str">
        <f t="shared" si="99"/>
        <v>SDGbaseTRAv2_UrbAS_ERTv3QVAXaosrv</v>
      </c>
      <c r="B4103" s="62" t="s">
        <v>221</v>
      </c>
      <c r="C4103" s="63" t="s">
        <v>291</v>
      </c>
      <c r="D4103" s="64" t="s">
        <v>211</v>
      </c>
      <c r="E4103" s="13" t="s">
        <v>80</v>
      </c>
      <c r="F4103" s="112">
        <v>475.08</v>
      </c>
      <c r="G4103" s="112">
        <v>430.06</v>
      </c>
      <c r="H4103" s="112">
        <v>447.36</v>
      </c>
      <c r="I4103" s="112">
        <v>457.1</v>
      </c>
      <c r="J4103" s="112">
        <v>466.56</v>
      </c>
      <c r="K4103" s="112">
        <v>477.32</v>
      </c>
      <c r="L4103" s="112">
        <v>489.57</v>
      </c>
      <c r="M4103" s="112">
        <v>502.75</v>
      </c>
      <c r="N4103" s="112">
        <v>516.99</v>
      </c>
      <c r="O4103" s="112">
        <v>534.54</v>
      </c>
      <c r="P4103" s="112">
        <v>550.84</v>
      </c>
      <c r="Q4103" s="112">
        <v>566.33000000000004</v>
      </c>
      <c r="R4103" s="112">
        <v>585.47</v>
      </c>
      <c r="S4103" s="112">
        <v>604.13</v>
      </c>
      <c r="T4103" s="112">
        <v>624.48</v>
      </c>
      <c r="U4103" s="112">
        <v>647.82000000000005</v>
      </c>
      <c r="V4103" s="112">
        <v>670.27</v>
      </c>
      <c r="W4103" s="112">
        <v>694.33</v>
      </c>
      <c r="X4103" s="112">
        <v>720.27</v>
      </c>
      <c r="Y4103" s="112">
        <v>744.74</v>
      </c>
      <c r="Z4103" s="112">
        <v>767.32</v>
      </c>
      <c r="AA4103" s="112">
        <v>788.21</v>
      </c>
      <c r="AB4103" s="112">
        <v>811.99</v>
      </c>
      <c r="AC4103" s="112">
        <v>835.47</v>
      </c>
      <c r="AD4103" s="112">
        <v>859.3</v>
      </c>
      <c r="AE4103" s="112">
        <v>883.94</v>
      </c>
      <c r="AF4103" s="112">
        <v>909.64</v>
      </c>
      <c r="AG4103" s="112">
        <v>937.91</v>
      </c>
      <c r="AH4103" s="112">
        <v>944.14</v>
      </c>
      <c r="AI4103" s="112">
        <v>944.63</v>
      </c>
      <c r="AJ4103" s="112">
        <v>943.83</v>
      </c>
      <c r="AK4103" s="112">
        <v>940.81</v>
      </c>
    </row>
    <row r="4104" spans="1:37" s="13" customFormat="1" x14ac:dyDescent="0.3">
      <c r="A4104" s="13" t="str">
        <f t="shared" si="99"/>
        <v>SDGbaseTRAv2_UrbAS_ERTv3PVAXaawhe</v>
      </c>
      <c r="B4104" s="62" t="s">
        <v>221</v>
      </c>
      <c r="C4104" s="63" t="s">
        <v>291</v>
      </c>
      <c r="D4104" s="64" t="s">
        <v>212</v>
      </c>
      <c r="E4104" s="13" t="s">
        <v>4</v>
      </c>
      <c r="F4104" s="112">
        <v>1</v>
      </c>
      <c r="G4104" s="112">
        <v>0.94</v>
      </c>
      <c r="H4104" s="112">
        <v>0.95</v>
      </c>
      <c r="I4104" s="112">
        <v>0.96</v>
      </c>
      <c r="J4104" s="112">
        <v>0.98</v>
      </c>
      <c r="K4104" s="112">
        <v>0.97</v>
      </c>
      <c r="L4104" s="112">
        <v>0.98</v>
      </c>
      <c r="M4104" s="112">
        <v>0.97</v>
      </c>
      <c r="N4104" s="112">
        <v>0.97</v>
      </c>
      <c r="O4104" s="112">
        <v>0.99</v>
      </c>
      <c r="P4104" s="112">
        <v>0.99</v>
      </c>
      <c r="Q4104" s="112">
        <v>0.97</v>
      </c>
      <c r="R4104" s="112">
        <v>0.98</v>
      </c>
      <c r="S4104" s="112">
        <v>0.99</v>
      </c>
      <c r="T4104" s="112">
        <v>0.99</v>
      </c>
      <c r="U4104" s="112">
        <v>0.99</v>
      </c>
      <c r="V4104" s="112">
        <v>0.99</v>
      </c>
      <c r="W4104" s="112">
        <v>0.99</v>
      </c>
      <c r="X4104" s="112">
        <v>1</v>
      </c>
      <c r="Y4104" s="112">
        <v>0.99</v>
      </c>
      <c r="Z4104" s="112">
        <v>0.96</v>
      </c>
      <c r="AA4104" s="112">
        <v>0.95</v>
      </c>
      <c r="AB4104" s="112">
        <v>0.97</v>
      </c>
      <c r="AC4104" s="112">
        <v>0.97</v>
      </c>
      <c r="AD4104" s="112">
        <v>0.97</v>
      </c>
      <c r="AE4104" s="112">
        <v>0.97</v>
      </c>
      <c r="AF4104" s="112">
        <v>0.97</v>
      </c>
      <c r="AG4104" s="112">
        <v>1.01</v>
      </c>
      <c r="AH4104" s="112">
        <v>0.98</v>
      </c>
      <c r="AI4104" s="112">
        <v>0.97</v>
      </c>
      <c r="AJ4104" s="112">
        <v>0.96</v>
      </c>
      <c r="AK4104" s="112">
        <v>0.95</v>
      </c>
    </row>
    <row r="4105" spans="1:37" s="13" customFormat="1" x14ac:dyDescent="0.3">
      <c r="A4105" s="13" t="str">
        <f t="shared" si="99"/>
        <v>SDGbaseTRAv2_UrbAS_ERTv3PVAXaamai</v>
      </c>
      <c r="B4105" s="62" t="s">
        <v>221</v>
      </c>
      <c r="C4105" s="63" t="s">
        <v>291</v>
      </c>
      <c r="D4105" s="64" t="s">
        <v>212</v>
      </c>
      <c r="E4105" s="13" t="s">
        <v>5</v>
      </c>
      <c r="F4105" s="112">
        <v>1</v>
      </c>
      <c r="G4105" s="112">
        <v>0.95</v>
      </c>
      <c r="H4105" s="112">
        <v>0.97</v>
      </c>
      <c r="I4105" s="112">
        <v>0.99</v>
      </c>
      <c r="J4105" s="112">
        <v>1.01</v>
      </c>
      <c r="K4105" s="112">
        <v>1.01</v>
      </c>
      <c r="L4105" s="112">
        <v>1.02</v>
      </c>
      <c r="M4105" s="112">
        <v>1.01</v>
      </c>
      <c r="N4105" s="112">
        <v>1.01</v>
      </c>
      <c r="O4105" s="112">
        <v>1.05</v>
      </c>
      <c r="P4105" s="112">
        <v>1.04</v>
      </c>
      <c r="Q4105" s="112">
        <v>1.03</v>
      </c>
      <c r="R4105" s="112">
        <v>1.03</v>
      </c>
      <c r="S4105" s="112">
        <v>1.03</v>
      </c>
      <c r="T4105" s="112">
        <v>1.03</v>
      </c>
      <c r="U4105" s="112">
        <v>1.03</v>
      </c>
      <c r="V4105" s="112">
        <v>1.03</v>
      </c>
      <c r="W4105" s="112">
        <v>1.02</v>
      </c>
      <c r="X4105" s="112">
        <v>1.02</v>
      </c>
      <c r="Y4105" s="112">
        <v>1.02</v>
      </c>
      <c r="Z4105" s="112">
        <v>1</v>
      </c>
      <c r="AA4105" s="112">
        <v>0.99</v>
      </c>
      <c r="AB4105" s="112">
        <v>1.01</v>
      </c>
      <c r="AC4105" s="112">
        <v>1.01</v>
      </c>
      <c r="AD4105" s="112">
        <v>1</v>
      </c>
      <c r="AE4105" s="112">
        <v>1</v>
      </c>
      <c r="AF4105" s="112">
        <v>1</v>
      </c>
      <c r="AG4105" s="112">
        <v>1.02</v>
      </c>
      <c r="AH4105" s="112">
        <v>0.97</v>
      </c>
      <c r="AI4105" s="112">
        <v>0.94</v>
      </c>
      <c r="AJ4105" s="112">
        <v>0.92</v>
      </c>
      <c r="AK4105" s="112">
        <v>0.9</v>
      </c>
    </row>
    <row r="4106" spans="1:37" s="13" customFormat="1" x14ac:dyDescent="0.3">
      <c r="A4106" s="13" t="str">
        <f t="shared" si="99"/>
        <v>SDGbaseTRAv2_UrbAS_ERTv3PVAXaaoce</v>
      </c>
      <c r="B4106" s="62" t="s">
        <v>221</v>
      </c>
      <c r="C4106" s="63" t="s">
        <v>291</v>
      </c>
      <c r="D4106" s="64" t="s">
        <v>212</v>
      </c>
      <c r="E4106" s="13" t="s">
        <v>6</v>
      </c>
      <c r="F4106" s="112">
        <v>1</v>
      </c>
      <c r="G4106" s="112">
        <v>0.93</v>
      </c>
      <c r="H4106" s="112">
        <v>0.95</v>
      </c>
      <c r="I4106" s="112">
        <v>0.98</v>
      </c>
      <c r="J4106" s="112">
        <v>1.01</v>
      </c>
      <c r="K4106" s="112">
        <v>1.02</v>
      </c>
      <c r="L4106" s="112">
        <v>1.03</v>
      </c>
      <c r="M4106" s="112">
        <v>1.03</v>
      </c>
      <c r="N4106" s="112">
        <v>1.03</v>
      </c>
      <c r="O4106" s="112">
        <v>1.08</v>
      </c>
      <c r="P4106" s="112">
        <v>1.08</v>
      </c>
      <c r="Q4106" s="112">
        <v>1.07</v>
      </c>
      <c r="R4106" s="112">
        <v>1.08</v>
      </c>
      <c r="S4106" s="112">
        <v>1.0900000000000001</v>
      </c>
      <c r="T4106" s="112">
        <v>1.0900000000000001</v>
      </c>
      <c r="U4106" s="112">
        <v>1.1000000000000001</v>
      </c>
      <c r="V4106" s="112">
        <v>1.1000000000000001</v>
      </c>
      <c r="W4106" s="112">
        <v>1.1100000000000001</v>
      </c>
      <c r="X4106" s="112">
        <v>1.1100000000000001</v>
      </c>
      <c r="Y4106" s="112">
        <v>1.1100000000000001</v>
      </c>
      <c r="Z4106" s="112">
        <v>1.1000000000000001</v>
      </c>
      <c r="AA4106" s="112">
        <v>1.0900000000000001</v>
      </c>
      <c r="AB4106" s="112">
        <v>1.1200000000000001</v>
      </c>
      <c r="AC4106" s="112">
        <v>1.1100000000000001</v>
      </c>
      <c r="AD4106" s="112">
        <v>1.1100000000000001</v>
      </c>
      <c r="AE4106" s="112">
        <v>1.1100000000000001</v>
      </c>
      <c r="AF4106" s="112">
        <v>1.1100000000000001</v>
      </c>
      <c r="AG4106" s="112">
        <v>1.1399999999999999</v>
      </c>
      <c r="AH4106" s="112">
        <v>1.1000000000000001</v>
      </c>
      <c r="AI4106" s="112">
        <v>1.07</v>
      </c>
      <c r="AJ4106" s="112">
        <v>1.05</v>
      </c>
      <c r="AK4106" s="112">
        <v>1.03</v>
      </c>
    </row>
    <row r="4107" spans="1:37" s="13" customFormat="1" x14ac:dyDescent="0.3">
      <c r="A4107" s="13" t="str">
        <f t="shared" si="99"/>
        <v>SDGbaseTRAv2_UrbAS_ERTv3PVAXaaveg</v>
      </c>
      <c r="B4107" s="62" t="s">
        <v>221</v>
      </c>
      <c r="C4107" s="63" t="s">
        <v>291</v>
      </c>
      <c r="D4107" s="64" t="s">
        <v>212</v>
      </c>
      <c r="E4107" s="13" t="s">
        <v>7</v>
      </c>
      <c r="F4107" s="112">
        <v>1</v>
      </c>
      <c r="G4107" s="112">
        <v>1</v>
      </c>
      <c r="H4107" s="112">
        <v>0.99</v>
      </c>
      <c r="I4107" s="112">
        <v>0.99</v>
      </c>
      <c r="J4107" s="112">
        <v>0.99</v>
      </c>
      <c r="K4107" s="112">
        <v>0.98</v>
      </c>
      <c r="L4107" s="112">
        <v>0.99</v>
      </c>
      <c r="M4107" s="112">
        <v>0.98</v>
      </c>
      <c r="N4107" s="112">
        <v>0.98</v>
      </c>
      <c r="O4107" s="112">
        <v>0.98</v>
      </c>
      <c r="P4107" s="112">
        <v>0.97</v>
      </c>
      <c r="Q4107" s="112">
        <v>0.97</v>
      </c>
      <c r="R4107" s="112">
        <v>0.98</v>
      </c>
      <c r="S4107" s="112">
        <v>0.98</v>
      </c>
      <c r="T4107" s="112">
        <v>0.99</v>
      </c>
      <c r="U4107" s="112">
        <v>0.99</v>
      </c>
      <c r="V4107" s="112">
        <v>0.99</v>
      </c>
      <c r="W4107" s="112">
        <v>1</v>
      </c>
      <c r="X4107" s="112">
        <v>1</v>
      </c>
      <c r="Y4107" s="112">
        <v>0.98</v>
      </c>
      <c r="Z4107" s="112">
        <v>0.95</v>
      </c>
      <c r="AA4107" s="112">
        <v>0.94</v>
      </c>
      <c r="AB4107" s="112">
        <v>0.96</v>
      </c>
      <c r="AC4107" s="112">
        <v>0.96</v>
      </c>
      <c r="AD4107" s="112">
        <v>0.96</v>
      </c>
      <c r="AE4107" s="112">
        <v>0.96</v>
      </c>
      <c r="AF4107" s="112">
        <v>0.96</v>
      </c>
      <c r="AG4107" s="112">
        <v>1.01</v>
      </c>
      <c r="AH4107" s="112">
        <v>0.98</v>
      </c>
      <c r="AI4107" s="112">
        <v>0.97</v>
      </c>
      <c r="AJ4107" s="112">
        <v>0.96</v>
      </c>
      <c r="AK4107" s="112">
        <v>0.95</v>
      </c>
    </row>
    <row r="4108" spans="1:37" s="13" customFormat="1" x14ac:dyDescent="0.3">
      <c r="A4108" s="13" t="str">
        <f t="shared" si="99"/>
        <v>SDGbaseTRAv2_UrbAS_ERTv3PVAXaaofr</v>
      </c>
      <c r="B4108" s="62" t="s">
        <v>221</v>
      </c>
      <c r="C4108" s="63" t="s">
        <v>291</v>
      </c>
      <c r="D4108" s="64" t="s">
        <v>212</v>
      </c>
      <c r="E4108" s="13" t="s">
        <v>8</v>
      </c>
      <c r="F4108" s="112">
        <v>1</v>
      </c>
      <c r="G4108" s="112">
        <v>1.01</v>
      </c>
      <c r="H4108" s="112">
        <v>1</v>
      </c>
      <c r="I4108" s="112">
        <v>1</v>
      </c>
      <c r="J4108" s="112">
        <v>0.99</v>
      </c>
      <c r="K4108" s="112">
        <v>0.99</v>
      </c>
      <c r="L4108" s="112">
        <v>0.99</v>
      </c>
      <c r="M4108" s="112">
        <v>0.99</v>
      </c>
      <c r="N4108" s="112">
        <v>0.99</v>
      </c>
      <c r="O4108" s="112">
        <v>1.01</v>
      </c>
      <c r="P4108" s="112">
        <v>1</v>
      </c>
      <c r="Q4108" s="112">
        <v>0.99</v>
      </c>
      <c r="R4108" s="112">
        <v>1</v>
      </c>
      <c r="S4108" s="112">
        <v>1</v>
      </c>
      <c r="T4108" s="112">
        <v>1</v>
      </c>
      <c r="U4108" s="112">
        <v>1</v>
      </c>
      <c r="V4108" s="112">
        <v>1</v>
      </c>
      <c r="W4108" s="112">
        <v>1</v>
      </c>
      <c r="X4108" s="112">
        <v>1</v>
      </c>
      <c r="Y4108" s="112">
        <v>0.99</v>
      </c>
      <c r="Z4108" s="112">
        <v>0.96</v>
      </c>
      <c r="AA4108" s="112">
        <v>0.94</v>
      </c>
      <c r="AB4108" s="112">
        <v>0.96</v>
      </c>
      <c r="AC4108" s="112">
        <v>0.97</v>
      </c>
      <c r="AD4108" s="112">
        <v>0.97</v>
      </c>
      <c r="AE4108" s="112">
        <v>0.97</v>
      </c>
      <c r="AF4108" s="112">
        <v>0.97</v>
      </c>
      <c r="AG4108" s="112">
        <v>1.01</v>
      </c>
      <c r="AH4108" s="112">
        <v>0.99</v>
      </c>
      <c r="AI4108" s="112">
        <v>0.97</v>
      </c>
      <c r="AJ4108" s="112">
        <v>0.96</v>
      </c>
      <c r="AK4108" s="112">
        <v>0.95</v>
      </c>
    </row>
    <row r="4109" spans="1:37" s="13" customFormat="1" x14ac:dyDescent="0.3">
      <c r="A4109" s="13" t="str">
        <f t="shared" si="99"/>
        <v>SDGbaseTRAv2_UrbAS_ERTv3PVAXaagra</v>
      </c>
      <c r="B4109" s="62" t="s">
        <v>221</v>
      </c>
      <c r="C4109" s="63" t="s">
        <v>291</v>
      </c>
      <c r="D4109" s="64" t="s">
        <v>212</v>
      </c>
      <c r="E4109" s="13" t="s">
        <v>9</v>
      </c>
      <c r="F4109" s="112">
        <v>1</v>
      </c>
      <c r="G4109" s="112">
        <v>1.03</v>
      </c>
      <c r="H4109" s="112">
        <v>1.03</v>
      </c>
      <c r="I4109" s="112">
        <v>1.02</v>
      </c>
      <c r="J4109" s="112">
        <v>1.02</v>
      </c>
      <c r="K4109" s="112">
        <v>1.02</v>
      </c>
      <c r="L4109" s="112">
        <v>1.02</v>
      </c>
      <c r="M4109" s="112">
        <v>1.02</v>
      </c>
      <c r="N4109" s="112">
        <v>1.03</v>
      </c>
      <c r="O4109" s="112">
        <v>1.05</v>
      </c>
      <c r="P4109" s="112">
        <v>1.04</v>
      </c>
      <c r="Q4109" s="112">
        <v>1.04</v>
      </c>
      <c r="R4109" s="112">
        <v>1.04</v>
      </c>
      <c r="S4109" s="112">
        <v>1.04</v>
      </c>
      <c r="T4109" s="112">
        <v>1.04</v>
      </c>
      <c r="U4109" s="112">
        <v>1.05</v>
      </c>
      <c r="V4109" s="112">
        <v>1.05</v>
      </c>
      <c r="W4109" s="112">
        <v>1.05</v>
      </c>
      <c r="X4109" s="112">
        <v>1.06</v>
      </c>
      <c r="Y4109" s="112">
        <v>1.05</v>
      </c>
      <c r="Z4109" s="112">
        <v>1.03</v>
      </c>
      <c r="AA4109" s="112">
        <v>1.01</v>
      </c>
      <c r="AB4109" s="112">
        <v>1.03</v>
      </c>
      <c r="AC4109" s="112">
        <v>1.03</v>
      </c>
      <c r="AD4109" s="112">
        <v>1.03</v>
      </c>
      <c r="AE4109" s="112">
        <v>1.02</v>
      </c>
      <c r="AF4109" s="112">
        <v>1.02</v>
      </c>
      <c r="AG4109" s="112">
        <v>1.05</v>
      </c>
      <c r="AH4109" s="112">
        <v>1.03</v>
      </c>
      <c r="AI4109" s="112">
        <v>1</v>
      </c>
      <c r="AJ4109" s="112">
        <v>0.99</v>
      </c>
      <c r="AK4109" s="112">
        <v>0.97</v>
      </c>
    </row>
    <row r="4110" spans="1:37" s="13" customFormat="1" x14ac:dyDescent="0.3">
      <c r="A4110" s="13" t="str">
        <f t="shared" si="99"/>
        <v>SDGbaseTRAv2_UrbAS_ERTv3PVAXaaoil</v>
      </c>
      <c r="B4110" s="62" t="s">
        <v>221</v>
      </c>
      <c r="C4110" s="63" t="s">
        <v>291</v>
      </c>
      <c r="D4110" s="64" t="s">
        <v>212</v>
      </c>
      <c r="E4110" s="13" t="s">
        <v>10</v>
      </c>
      <c r="F4110" s="112">
        <v>1</v>
      </c>
      <c r="G4110" s="112">
        <v>0.92</v>
      </c>
      <c r="H4110" s="112">
        <v>0.93</v>
      </c>
      <c r="I4110" s="112">
        <v>0.96</v>
      </c>
      <c r="J4110" s="112">
        <v>0.99</v>
      </c>
      <c r="K4110" s="112">
        <v>0.99</v>
      </c>
      <c r="L4110" s="112">
        <v>1</v>
      </c>
      <c r="M4110" s="112">
        <v>1</v>
      </c>
      <c r="N4110" s="112">
        <v>0.99</v>
      </c>
      <c r="O4110" s="112">
        <v>1.01</v>
      </c>
      <c r="P4110" s="112">
        <v>1</v>
      </c>
      <c r="Q4110" s="112">
        <v>1</v>
      </c>
      <c r="R4110" s="112">
        <v>1.02</v>
      </c>
      <c r="S4110" s="112">
        <v>1.03</v>
      </c>
      <c r="T4110" s="112">
        <v>1.04</v>
      </c>
      <c r="U4110" s="112">
        <v>1.05</v>
      </c>
      <c r="V4110" s="112">
        <v>1.06</v>
      </c>
      <c r="W4110" s="112">
        <v>1.06</v>
      </c>
      <c r="X4110" s="112">
        <v>1.07</v>
      </c>
      <c r="Y4110" s="112">
        <v>1.06</v>
      </c>
      <c r="Z4110" s="112">
        <v>1.04</v>
      </c>
      <c r="AA4110" s="112">
        <v>1.03</v>
      </c>
      <c r="AB4110" s="112">
        <v>1.06</v>
      </c>
      <c r="AC4110" s="112">
        <v>1.06</v>
      </c>
      <c r="AD4110" s="112">
        <v>1.06</v>
      </c>
      <c r="AE4110" s="112">
        <v>1.06</v>
      </c>
      <c r="AF4110" s="112">
        <v>1.06</v>
      </c>
      <c r="AG4110" s="112">
        <v>1.1200000000000001</v>
      </c>
      <c r="AH4110" s="112">
        <v>1.0900000000000001</v>
      </c>
      <c r="AI4110" s="112">
        <v>1.07</v>
      </c>
      <c r="AJ4110" s="112">
        <v>1.06</v>
      </c>
      <c r="AK4110" s="112">
        <v>1.05</v>
      </c>
    </row>
    <row r="4111" spans="1:37" s="13" customFormat="1" x14ac:dyDescent="0.3">
      <c r="A4111" s="13" t="str">
        <f t="shared" ref="A4111:A4174" si="100">_xlfn.CONCAT(C4111,D4111,E4111)</f>
        <v>SDGbaseTRAv2_UrbAS_ERTv3PVAXaatub</v>
      </c>
      <c r="B4111" s="62" t="s">
        <v>221</v>
      </c>
      <c r="C4111" s="63" t="s">
        <v>291</v>
      </c>
      <c r="D4111" s="64" t="s">
        <v>212</v>
      </c>
      <c r="E4111" s="13" t="s">
        <v>11</v>
      </c>
      <c r="F4111" s="112">
        <v>1</v>
      </c>
      <c r="G4111" s="112">
        <v>0.98</v>
      </c>
      <c r="H4111" s="112">
        <v>0.97</v>
      </c>
      <c r="I4111" s="112">
        <v>0.97</v>
      </c>
      <c r="J4111" s="112">
        <v>0.98</v>
      </c>
      <c r="K4111" s="112">
        <v>0.97</v>
      </c>
      <c r="L4111" s="112">
        <v>0.97</v>
      </c>
      <c r="M4111" s="112">
        <v>0.97</v>
      </c>
      <c r="N4111" s="112">
        <v>0.96</v>
      </c>
      <c r="O4111" s="112">
        <v>0.96</v>
      </c>
      <c r="P4111" s="112">
        <v>0.96</v>
      </c>
      <c r="Q4111" s="112">
        <v>0.95</v>
      </c>
      <c r="R4111" s="112">
        <v>0.97</v>
      </c>
      <c r="S4111" s="112">
        <v>0.97</v>
      </c>
      <c r="T4111" s="112">
        <v>0.97</v>
      </c>
      <c r="U4111" s="112">
        <v>0.98</v>
      </c>
      <c r="V4111" s="112">
        <v>0.98</v>
      </c>
      <c r="W4111" s="112">
        <v>0.98</v>
      </c>
      <c r="X4111" s="112">
        <v>0.98</v>
      </c>
      <c r="Y4111" s="112">
        <v>0.96</v>
      </c>
      <c r="Z4111" s="112">
        <v>0.94</v>
      </c>
      <c r="AA4111" s="112">
        <v>0.92</v>
      </c>
      <c r="AB4111" s="112">
        <v>0.94</v>
      </c>
      <c r="AC4111" s="112">
        <v>0.95</v>
      </c>
      <c r="AD4111" s="112">
        <v>0.94</v>
      </c>
      <c r="AE4111" s="112">
        <v>0.94</v>
      </c>
      <c r="AF4111" s="112">
        <v>0.94</v>
      </c>
      <c r="AG4111" s="112">
        <v>0.99</v>
      </c>
      <c r="AH4111" s="112">
        <v>0.96</v>
      </c>
      <c r="AI4111" s="112">
        <v>0.95</v>
      </c>
      <c r="AJ4111" s="112">
        <v>0.94</v>
      </c>
      <c r="AK4111" s="112">
        <v>0.93</v>
      </c>
    </row>
    <row r="4112" spans="1:37" s="13" customFormat="1" x14ac:dyDescent="0.3">
      <c r="A4112" s="13" t="str">
        <f t="shared" si="100"/>
        <v>SDGbaseTRAv2_UrbAS_ERTv3PVAXaapul</v>
      </c>
      <c r="B4112" s="62" t="s">
        <v>221</v>
      </c>
      <c r="C4112" s="63" t="s">
        <v>291</v>
      </c>
      <c r="D4112" s="64" t="s">
        <v>212</v>
      </c>
      <c r="E4112" s="13" t="s">
        <v>12</v>
      </c>
      <c r="F4112" s="112">
        <v>1</v>
      </c>
      <c r="G4112" s="112">
        <v>0.95</v>
      </c>
      <c r="H4112" s="112">
        <v>0.94</v>
      </c>
      <c r="I4112" s="112">
        <v>0.95</v>
      </c>
      <c r="J4112" s="112">
        <v>0.97</v>
      </c>
      <c r="K4112" s="112">
        <v>0.96</v>
      </c>
      <c r="L4112" s="112">
        <v>0.96</v>
      </c>
      <c r="M4112" s="112">
        <v>0.95</v>
      </c>
      <c r="N4112" s="112">
        <v>0.94</v>
      </c>
      <c r="O4112" s="112">
        <v>0.94</v>
      </c>
      <c r="P4112" s="112">
        <v>0.93</v>
      </c>
      <c r="Q4112" s="112">
        <v>0.92</v>
      </c>
      <c r="R4112" s="112">
        <v>0.93</v>
      </c>
      <c r="S4112" s="112">
        <v>0.94</v>
      </c>
      <c r="T4112" s="112">
        <v>0.94</v>
      </c>
      <c r="U4112" s="112">
        <v>0.95</v>
      </c>
      <c r="V4112" s="112">
        <v>0.95</v>
      </c>
      <c r="W4112" s="112">
        <v>0.95</v>
      </c>
      <c r="X4112" s="112">
        <v>0.95</v>
      </c>
      <c r="Y4112" s="112">
        <v>0.94</v>
      </c>
      <c r="Z4112" s="112">
        <v>0.91</v>
      </c>
      <c r="AA4112" s="112">
        <v>0.9</v>
      </c>
      <c r="AB4112" s="112">
        <v>0.92</v>
      </c>
      <c r="AC4112" s="112">
        <v>0.92</v>
      </c>
      <c r="AD4112" s="112">
        <v>0.92</v>
      </c>
      <c r="AE4112" s="112">
        <v>0.92</v>
      </c>
      <c r="AF4112" s="112">
        <v>0.92</v>
      </c>
      <c r="AG4112" s="112">
        <v>0.98</v>
      </c>
      <c r="AH4112" s="112">
        <v>0.95</v>
      </c>
      <c r="AI4112" s="112">
        <v>0.95</v>
      </c>
      <c r="AJ4112" s="112">
        <v>0.96</v>
      </c>
      <c r="AK4112" s="112">
        <v>0.96</v>
      </c>
    </row>
    <row r="4113" spans="1:37" s="13" customFormat="1" x14ac:dyDescent="0.3">
      <c r="A4113" s="13" t="str">
        <f t="shared" si="100"/>
        <v>SDGbaseTRAv2_UrbAS_ERTv3PVAXaasug</v>
      </c>
      <c r="B4113" s="62" t="s">
        <v>221</v>
      </c>
      <c r="C4113" s="63" t="s">
        <v>291</v>
      </c>
      <c r="D4113" s="64" t="s">
        <v>212</v>
      </c>
      <c r="E4113" s="13" t="s">
        <v>13</v>
      </c>
      <c r="F4113" s="112">
        <v>1</v>
      </c>
      <c r="G4113" s="112">
        <v>0.98</v>
      </c>
      <c r="H4113" s="112">
        <v>0.97</v>
      </c>
      <c r="I4113" s="112">
        <v>0.97</v>
      </c>
      <c r="J4113" s="112">
        <v>0.98</v>
      </c>
      <c r="K4113" s="112">
        <v>0.97</v>
      </c>
      <c r="L4113" s="112">
        <v>0.97</v>
      </c>
      <c r="M4113" s="112">
        <v>0.97</v>
      </c>
      <c r="N4113" s="112">
        <v>0.96</v>
      </c>
      <c r="O4113" s="112">
        <v>0.98</v>
      </c>
      <c r="P4113" s="112">
        <v>0.96</v>
      </c>
      <c r="Q4113" s="112">
        <v>0.95</v>
      </c>
      <c r="R4113" s="112">
        <v>0.96</v>
      </c>
      <c r="S4113" s="112">
        <v>0.96</v>
      </c>
      <c r="T4113" s="112">
        <v>0.96</v>
      </c>
      <c r="U4113" s="112">
        <v>0.96</v>
      </c>
      <c r="V4113" s="112">
        <v>0.96</v>
      </c>
      <c r="W4113" s="112">
        <v>0.96</v>
      </c>
      <c r="X4113" s="112">
        <v>0.97</v>
      </c>
      <c r="Y4113" s="112">
        <v>0.96</v>
      </c>
      <c r="Z4113" s="112">
        <v>0.94</v>
      </c>
      <c r="AA4113" s="112">
        <v>0.92</v>
      </c>
      <c r="AB4113" s="112">
        <v>0.93</v>
      </c>
      <c r="AC4113" s="112">
        <v>0.93</v>
      </c>
      <c r="AD4113" s="112">
        <v>0.92</v>
      </c>
      <c r="AE4113" s="112">
        <v>0.92</v>
      </c>
      <c r="AF4113" s="112">
        <v>0.92</v>
      </c>
      <c r="AG4113" s="112">
        <v>0.96</v>
      </c>
      <c r="AH4113" s="112">
        <v>0.93</v>
      </c>
      <c r="AI4113" s="112">
        <v>0.93</v>
      </c>
      <c r="AJ4113" s="112">
        <v>0.92</v>
      </c>
      <c r="AK4113" s="112">
        <v>0.92</v>
      </c>
    </row>
    <row r="4114" spans="1:37" s="13" customFormat="1" x14ac:dyDescent="0.3">
      <c r="A4114" s="13" t="str">
        <f t="shared" si="100"/>
        <v>SDGbaseTRAv2_UrbAS_ERTv3PVAXaaoth</v>
      </c>
      <c r="B4114" s="62" t="s">
        <v>221</v>
      </c>
      <c r="C4114" s="63" t="s">
        <v>291</v>
      </c>
      <c r="D4114" s="64" t="s">
        <v>212</v>
      </c>
      <c r="E4114" s="13" t="s">
        <v>14</v>
      </c>
      <c r="F4114" s="112">
        <v>1</v>
      </c>
      <c r="G4114" s="112">
        <v>0.93</v>
      </c>
      <c r="H4114" s="112">
        <v>0.96</v>
      </c>
      <c r="I4114" s="112">
        <v>0.97</v>
      </c>
      <c r="J4114" s="112">
        <v>0.99</v>
      </c>
      <c r="K4114" s="112">
        <v>1</v>
      </c>
      <c r="L4114" s="112">
        <v>1.03</v>
      </c>
      <c r="M4114" s="112">
        <v>1.05</v>
      </c>
      <c r="N4114" s="112">
        <v>1.07</v>
      </c>
      <c r="O4114" s="112">
        <v>1.1499999999999999</v>
      </c>
      <c r="P4114" s="112">
        <v>1.17</v>
      </c>
      <c r="Q4114" s="112">
        <v>1.17</v>
      </c>
      <c r="R4114" s="112">
        <v>1.19</v>
      </c>
      <c r="S4114" s="112">
        <v>1.21</v>
      </c>
      <c r="T4114" s="112">
        <v>1.23</v>
      </c>
      <c r="U4114" s="112">
        <v>1.26</v>
      </c>
      <c r="V4114" s="112">
        <v>1.29</v>
      </c>
      <c r="W4114" s="112">
        <v>1.32</v>
      </c>
      <c r="X4114" s="112">
        <v>1.36</v>
      </c>
      <c r="Y4114" s="112">
        <v>1.38</v>
      </c>
      <c r="Z4114" s="112">
        <v>1.37</v>
      </c>
      <c r="AA4114" s="112">
        <v>1.35</v>
      </c>
      <c r="AB4114" s="112">
        <v>1.38</v>
      </c>
      <c r="AC4114" s="112">
        <v>1.4</v>
      </c>
      <c r="AD4114" s="112">
        <v>1.41</v>
      </c>
      <c r="AE4114" s="112">
        <v>1.42</v>
      </c>
      <c r="AF4114" s="112">
        <v>1.44</v>
      </c>
      <c r="AG4114" s="112">
        <v>1.52</v>
      </c>
      <c r="AH4114" s="112">
        <v>1.48</v>
      </c>
      <c r="AI4114" s="112">
        <v>1.44</v>
      </c>
      <c r="AJ4114" s="112">
        <v>1.39</v>
      </c>
      <c r="AK4114" s="112">
        <v>1.34</v>
      </c>
    </row>
    <row r="4115" spans="1:37" s="13" customFormat="1" x14ac:dyDescent="0.3">
      <c r="A4115" s="13" t="str">
        <f t="shared" si="100"/>
        <v>SDGbaseTRAv2_UrbAS_ERTv3PVAXalani</v>
      </c>
      <c r="B4115" s="62" t="s">
        <v>221</v>
      </c>
      <c r="C4115" s="63" t="s">
        <v>291</v>
      </c>
      <c r="D4115" s="64" t="s">
        <v>212</v>
      </c>
      <c r="E4115" s="13" t="s">
        <v>15</v>
      </c>
      <c r="F4115" s="112">
        <v>1</v>
      </c>
      <c r="G4115" s="112">
        <v>0.8</v>
      </c>
      <c r="H4115" s="112">
        <v>0.85</v>
      </c>
      <c r="I4115" s="112">
        <v>0.86</v>
      </c>
      <c r="J4115" s="112">
        <v>0.88</v>
      </c>
      <c r="K4115" s="112">
        <v>0.88</v>
      </c>
      <c r="L4115" s="112">
        <v>0.89</v>
      </c>
      <c r="M4115" s="112">
        <v>0.88</v>
      </c>
      <c r="N4115" s="112">
        <v>0.89</v>
      </c>
      <c r="O4115" s="112">
        <v>0.94</v>
      </c>
      <c r="P4115" s="112">
        <v>0.92</v>
      </c>
      <c r="Q4115" s="112">
        <v>0.9</v>
      </c>
      <c r="R4115" s="112">
        <v>0.92</v>
      </c>
      <c r="S4115" s="112">
        <v>0.92</v>
      </c>
      <c r="T4115" s="112">
        <v>0.93</v>
      </c>
      <c r="U4115" s="112">
        <v>0.92</v>
      </c>
      <c r="V4115" s="112">
        <v>0.93</v>
      </c>
      <c r="W4115" s="112">
        <v>0.93</v>
      </c>
      <c r="X4115" s="112">
        <v>0.93</v>
      </c>
      <c r="Y4115" s="112">
        <v>0.94</v>
      </c>
      <c r="Z4115" s="112">
        <v>0.92</v>
      </c>
      <c r="AA4115" s="112">
        <v>0.88</v>
      </c>
      <c r="AB4115" s="112">
        <v>0.88</v>
      </c>
      <c r="AC4115" s="112">
        <v>0.88</v>
      </c>
      <c r="AD4115" s="112">
        <v>0.87</v>
      </c>
      <c r="AE4115" s="112">
        <v>0.87</v>
      </c>
      <c r="AF4115" s="112">
        <v>0.87</v>
      </c>
      <c r="AG4115" s="112">
        <v>0.89</v>
      </c>
      <c r="AH4115" s="112">
        <v>0.93</v>
      </c>
      <c r="AI4115" s="112">
        <v>0.95</v>
      </c>
      <c r="AJ4115" s="112">
        <v>0.96</v>
      </c>
      <c r="AK4115" s="112">
        <v>0.97</v>
      </c>
    </row>
    <row r="4116" spans="1:37" s="13" customFormat="1" x14ac:dyDescent="0.3">
      <c r="A4116" s="13" t="str">
        <f t="shared" si="100"/>
        <v>SDGbaseTRAv2_UrbAS_ERTv3PVAXafore</v>
      </c>
      <c r="B4116" s="62" t="s">
        <v>221</v>
      </c>
      <c r="C4116" s="63" t="s">
        <v>291</v>
      </c>
      <c r="D4116" s="64" t="s">
        <v>212</v>
      </c>
      <c r="E4116" s="13" t="s">
        <v>16</v>
      </c>
      <c r="F4116" s="112">
        <v>1</v>
      </c>
      <c r="G4116" s="112">
        <v>0.96</v>
      </c>
      <c r="H4116" s="112">
        <v>0.95</v>
      </c>
      <c r="I4116" s="112">
        <v>0.96</v>
      </c>
      <c r="J4116" s="112">
        <v>0.96</v>
      </c>
      <c r="K4116" s="112">
        <v>0.95</v>
      </c>
      <c r="L4116" s="112">
        <v>0.95</v>
      </c>
      <c r="M4116" s="112">
        <v>0.95</v>
      </c>
      <c r="N4116" s="112">
        <v>0.95</v>
      </c>
      <c r="O4116" s="112">
        <v>0.96</v>
      </c>
      <c r="P4116" s="112">
        <v>0.95</v>
      </c>
      <c r="Q4116" s="112">
        <v>0.94</v>
      </c>
      <c r="R4116" s="112">
        <v>0.95</v>
      </c>
      <c r="S4116" s="112">
        <v>0.95</v>
      </c>
      <c r="T4116" s="112">
        <v>0.95</v>
      </c>
      <c r="U4116" s="112">
        <v>0.96</v>
      </c>
      <c r="V4116" s="112">
        <v>0.96</v>
      </c>
      <c r="W4116" s="112">
        <v>0.97</v>
      </c>
      <c r="X4116" s="112">
        <v>0.97</v>
      </c>
      <c r="Y4116" s="112">
        <v>0.97</v>
      </c>
      <c r="Z4116" s="112">
        <v>0.94</v>
      </c>
      <c r="AA4116" s="112">
        <v>0.92</v>
      </c>
      <c r="AB4116" s="112">
        <v>0.93</v>
      </c>
      <c r="AC4116" s="112">
        <v>0.93</v>
      </c>
      <c r="AD4116" s="112">
        <v>0.93</v>
      </c>
      <c r="AE4116" s="112">
        <v>0.93</v>
      </c>
      <c r="AF4116" s="112">
        <v>0.93</v>
      </c>
      <c r="AG4116" s="112">
        <v>0.97</v>
      </c>
      <c r="AH4116" s="112">
        <v>0.95</v>
      </c>
      <c r="AI4116" s="112">
        <v>0.94</v>
      </c>
      <c r="AJ4116" s="112">
        <v>0.94</v>
      </c>
      <c r="AK4116" s="112">
        <v>0.94</v>
      </c>
    </row>
    <row r="4117" spans="1:37" s="13" customFormat="1" x14ac:dyDescent="0.3">
      <c r="A4117" s="13" t="str">
        <f t="shared" si="100"/>
        <v>SDGbaseTRAv2_UrbAS_ERTv3PVAXafish</v>
      </c>
      <c r="B4117" s="62" t="s">
        <v>221</v>
      </c>
      <c r="C4117" s="63" t="s">
        <v>291</v>
      </c>
      <c r="D4117" s="64" t="s">
        <v>212</v>
      </c>
      <c r="E4117" s="13" t="s">
        <v>17</v>
      </c>
      <c r="F4117" s="112">
        <v>1</v>
      </c>
      <c r="G4117" s="112">
        <v>0.93</v>
      </c>
      <c r="H4117" s="112">
        <v>0.94</v>
      </c>
      <c r="I4117" s="112">
        <v>0.92</v>
      </c>
      <c r="J4117" s="112">
        <v>0.92</v>
      </c>
      <c r="K4117" s="112">
        <v>0.92</v>
      </c>
      <c r="L4117" s="112">
        <v>0.92</v>
      </c>
      <c r="M4117" s="112">
        <v>0.92</v>
      </c>
      <c r="N4117" s="112">
        <v>0.92</v>
      </c>
      <c r="O4117" s="112">
        <v>0.95</v>
      </c>
      <c r="P4117" s="112">
        <v>0.95</v>
      </c>
      <c r="Q4117" s="112">
        <v>0.94</v>
      </c>
      <c r="R4117" s="112">
        <v>0.94</v>
      </c>
      <c r="S4117" s="112">
        <v>0.94</v>
      </c>
      <c r="T4117" s="112">
        <v>0.94</v>
      </c>
      <c r="U4117" s="112">
        <v>0.94</v>
      </c>
      <c r="V4117" s="112">
        <v>0.94</v>
      </c>
      <c r="W4117" s="112">
        <v>0.94</v>
      </c>
      <c r="X4117" s="112">
        <v>0.95</v>
      </c>
      <c r="Y4117" s="112">
        <v>0.96</v>
      </c>
      <c r="Z4117" s="112">
        <v>0.95</v>
      </c>
      <c r="AA4117" s="112">
        <v>0.94</v>
      </c>
      <c r="AB4117" s="112">
        <v>0.93</v>
      </c>
      <c r="AC4117" s="112">
        <v>0.92</v>
      </c>
      <c r="AD4117" s="112">
        <v>0.92</v>
      </c>
      <c r="AE4117" s="112">
        <v>0.91</v>
      </c>
      <c r="AF4117" s="112">
        <v>0.91</v>
      </c>
      <c r="AG4117" s="112">
        <v>0.91</v>
      </c>
      <c r="AH4117" s="112">
        <v>0.92</v>
      </c>
      <c r="AI4117" s="112">
        <v>0.93</v>
      </c>
      <c r="AJ4117" s="112">
        <v>0.93</v>
      </c>
      <c r="AK4117" s="112">
        <v>0.94</v>
      </c>
    </row>
    <row r="4118" spans="1:37" s="13" customFormat="1" x14ac:dyDescent="0.3">
      <c r="A4118" s="13" t="str">
        <f t="shared" si="100"/>
        <v>SDGbaseTRAv2_UrbAS_ERTv3PVAXacoal</v>
      </c>
      <c r="B4118" s="62" t="s">
        <v>221</v>
      </c>
      <c r="C4118" s="63" t="s">
        <v>291</v>
      </c>
      <c r="D4118" s="64" t="s">
        <v>212</v>
      </c>
      <c r="E4118" s="13" t="s">
        <v>18</v>
      </c>
      <c r="F4118" s="112">
        <v>1</v>
      </c>
      <c r="G4118" s="112">
        <v>1.03</v>
      </c>
      <c r="H4118" s="112">
        <v>1.05</v>
      </c>
      <c r="I4118" s="112">
        <v>1.04</v>
      </c>
      <c r="J4118" s="112">
        <v>1.05</v>
      </c>
      <c r="K4118" s="112">
        <v>1.05</v>
      </c>
      <c r="L4118" s="112">
        <v>1.05</v>
      </c>
      <c r="M4118" s="112">
        <v>1.06</v>
      </c>
      <c r="N4118" s="112">
        <v>1.07</v>
      </c>
      <c r="O4118" s="112">
        <v>1.1200000000000001</v>
      </c>
      <c r="P4118" s="112">
        <v>1.1299999999999999</v>
      </c>
      <c r="Q4118" s="112">
        <v>1.1399999999999999</v>
      </c>
      <c r="R4118" s="112">
        <v>1.1399999999999999</v>
      </c>
      <c r="S4118" s="112">
        <v>1.1499999999999999</v>
      </c>
      <c r="T4118" s="112">
        <v>1.1599999999999999</v>
      </c>
      <c r="U4118" s="112">
        <v>1.1599999999999999</v>
      </c>
      <c r="V4118" s="112">
        <v>1.1599999999999999</v>
      </c>
      <c r="W4118" s="112">
        <v>1.17</v>
      </c>
      <c r="X4118" s="112">
        <v>1.18</v>
      </c>
      <c r="Y4118" s="112">
        <v>1.19</v>
      </c>
      <c r="Z4118" s="112">
        <v>1.21</v>
      </c>
      <c r="AA4118" s="112">
        <v>1.22</v>
      </c>
      <c r="AB4118" s="112">
        <v>1.23</v>
      </c>
      <c r="AC4118" s="112">
        <v>1.24</v>
      </c>
      <c r="AD4118" s="112">
        <v>1.26</v>
      </c>
      <c r="AE4118" s="112">
        <v>1.28</v>
      </c>
      <c r="AF4118" s="112">
        <v>1.3</v>
      </c>
      <c r="AG4118" s="112">
        <v>1.32</v>
      </c>
      <c r="AH4118" s="112">
        <v>1.36</v>
      </c>
      <c r="AI4118" s="112">
        <v>1.4</v>
      </c>
      <c r="AJ4118" s="112">
        <v>1.48</v>
      </c>
      <c r="AK4118" s="112">
        <v>1.65</v>
      </c>
    </row>
    <row r="4119" spans="1:37" s="13" customFormat="1" x14ac:dyDescent="0.3">
      <c r="A4119" s="13" t="str">
        <f t="shared" si="100"/>
        <v>SDGbaseTRAv2_UrbAS_ERTv3PVAXagold</v>
      </c>
      <c r="B4119" s="62" t="s">
        <v>221</v>
      </c>
      <c r="C4119" s="63" t="s">
        <v>291</v>
      </c>
      <c r="D4119" s="64" t="s">
        <v>212</v>
      </c>
      <c r="E4119" s="13" t="s">
        <v>19</v>
      </c>
      <c r="F4119" s="112">
        <v>1</v>
      </c>
      <c r="G4119" s="112">
        <v>0.98</v>
      </c>
      <c r="H4119" s="112">
        <v>1</v>
      </c>
      <c r="I4119" s="112">
        <v>1</v>
      </c>
      <c r="J4119" s="112">
        <v>1.01</v>
      </c>
      <c r="K4119" s="112">
        <v>1.02</v>
      </c>
      <c r="L4119" s="112">
        <v>1.04</v>
      </c>
      <c r="M4119" s="112">
        <v>1.06</v>
      </c>
      <c r="N4119" s="112">
        <v>1.0900000000000001</v>
      </c>
      <c r="O4119" s="112">
        <v>1.17</v>
      </c>
      <c r="P4119" s="112">
        <v>1.2</v>
      </c>
      <c r="Q4119" s="112">
        <v>1.21</v>
      </c>
      <c r="R4119" s="112">
        <v>1.22</v>
      </c>
      <c r="S4119" s="112">
        <v>1.23</v>
      </c>
      <c r="T4119" s="112">
        <v>1.24</v>
      </c>
      <c r="U4119" s="112">
        <v>1.26</v>
      </c>
      <c r="V4119" s="112">
        <v>1.27</v>
      </c>
      <c r="W4119" s="112">
        <v>1.28</v>
      </c>
      <c r="X4119" s="112">
        <v>1.3</v>
      </c>
      <c r="Y4119" s="112">
        <v>1.32</v>
      </c>
      <c r="Z4119" s="112">
        <v>1.33</v>
      </c>
      <c r="AA4119" s="112">
        <v>1.35</v>
      </c>
      <c r="AB4119" s="112">
        <v>1.37</v>
      </c>
      <c r="AC4119" s="112">
        <v>1.37</v>
      </c>
      <c r="AD4119" s="112">
        <v>1.37</v>
      </c>
      <c r="AE4119" s="112">
        <v>1.38</v>
      </c>
      <c r="AF4119" s="112">
        <v>1.38</v>
      </c>
      <c r="AG4119" s="112">
        <v>1.34</v>
      </c>
      <c r="AH4119" s="112">
        <v>1.27</v>
      </c>
      <c r="AI4119" s="112">
        <v>1.19</v>
      </c>
      <c r="AJ4119" s="112">
        <v>1.1100000000000001</v>
      </c>
      <c r="AK4119" s="112">
        <v>1.03</v>
      </c>
    </row>
    <row r="4120" spans="1:37" s="13" customFormat="1" x14ac:dyDescent="0.3">
      <c r="A4120" s="13" t="str">
        <f t="shared" si="100"/>
        <v>SDGbaseTRAv2_UrbAS_ERTv3PVAXangas</v>
      </c>
      <c r="B4120" s="62" t="s">
        <v>221</v>
      </c>
      <c r="C4120" s="63" t="s">
        <v>291</v>
      </c>
      <c r="D4120" s="64" t="s">
        <v>212</v>
      </c>
      <c r="E4120" s="13" t="s">
        <v>20</v>
      </c>
      <c r="F4120" s="112">
        <v>1</v>
      </c>
      <c r="G4120" s="112">
        <v>1.05</v>
      </c>
      <c r="H4120" s="112">
        <v>1.06</v>
      </c>
      <c r="I4120" s="112">
        <v>1.05</v>
      </c>
      <c r="J4120" s="112">
        <v>1.05</v>
      </c>
      <c r="K4120" s="112">
        <v>1.05</v>
      </c>
      <c r="L4120" s="112">
        <v>1.07</v>
      </c>
      <c r="M4120" s="112">
        <v>1.08</v>
      </c>
      <c r="N4120" s="112">
        <v>1.0900000000000001</v>
      </c>
      <c r="O4120" s="112">
        <v>1.1599999999999999</v>
      </c>
      <c r="P4120" s="112">
        <v>1.18</v>
      </c>
      <c r="Q4120" s="112">
        <v>1.18</v>
      </c>
      <c r="R4120" s="112">
        <v>1.19</v>
      </c>
      <c r="S4120" s="112">
        <v>1.19</v>
      </c>
      <c r="T4120" s="112">
        <v>1.2</v>
      </c>
      <c r="U4120" s="112">
        <v>1.2</v>
      </c>
      <c r="V4120" s="112">
        <v>1.2</v>
      </c>
      <c r="W4120" s="112">
        <v>1.21</v>
      </c>
      <c r="X4120" s="112">
        <v>1.22</v>
      </c>
      <c r="Y4120" s="112">
        <v>1.22</v>
      </c>
      <c r="Z4120" s="112">
        <v>1.2</v>
      </c>
      <c r="AA4120" s="112">
        <v>1.19</v>
      </c>
      <c r="AB4120" s="112">
        <v>1.2</v>
      </c>
      <c r="AC4120" s="112">
        <v>1.2</v>
      </c>
      <c r="AD4120" s="112">
        <v>1.2</v>
      </c>
      <c r="AE4120" s="112">
        <v>1.2</v>
      </c>
      <c r="AF4120" s="112">
        <v>1.2</v>
      </c>
      <c r="AG4120" s="112">
        <v>1.22</v>
      </c>
      <c r="AH4120" s="112">
        <v>1.2</v>
      </c>
      <c r="AI4120" s="112">
        <v>1.18</v>
      </c>
      <c r="AJ4120" s="112">
        <v>1.1599999999999999</v>
      </c>
      <c r="AK4120" s="112">
        <v>1.1399999999999999</v>
      </c>
    </row>
    <row r="4121" spans="1:37" s="13" customFormat="1" x14ac:dyDescent="0.3">
      <c r="A4121" s="13" t="str">
        <f t="shared" si="100"/>
        <v>SDGbaseTRAv2_UrbAS_ERTv3PVAXapgm</v>
      </c>
      <c r="B4121" s="62" t="s">
        <v>221</v>
      </c>
      <c r="C4121" s="63" t="s">
        <v>291</v>
      </c>
      <c r="D4121" s="64" t="s">
        <v>212</v>
      </c>
      <c r="E4121" s="13" t="s">
        <v>21</v>
      </c>
      <c r="F4121" s="112">
        <v>1</v>
      </c>
      <c r="G4121" s="112">
        <v>0.69</v>
      </c>
      <c r="H4121" s="112">
        <v>0.83</v>
      </c>
      <c r="I4121" s="112">
        <v>0.95</v>
      </c>
      <c r="J4121" s="112">
        <v>1.03</v>
      </c>
      <c r="K4121" s="112">
        <v>1.07</v>
      </c>
      <c r="L4121" s="112">
        <v>1.08</v>
      </c>
      <c r="M4121" s="112">
        <v>1</v>
      </c>
      <c r="N4121" s="112">
        <v>0.96</v>
      </c>
      <c r="O4121" s="112">
        <v>0.94</v>
      </c>
      <c r="P4121" s="112">
        <v>0.93</v>
      </c>
      <c r="Q4121" s="112">
        <v>0.93</v>
      </c>
      <c r="R4121" s="112">
        <v>0.96</v>
      </c>
      <c r="S4121" s="112">
        <v>0.98</v>
      </c>
      <c r="T4121" s="112">
        <v>0.99</v>
      </c>
      <c r="U4121" s="112">
        <v>0.99</v>
      </c>
      <c r="V4121" s="112">
        <v>1</v>
      </c>
      <c r="W4121" s="112">
        <v>1</v>
      </c>
      <c r="X4121" s="112">
        <v>1</v>
      </c>
      <c r="Y4121" s="112">
        <v>0.98</v>
      </c>
      <c r="Z4121" s="112">
        <v>0.95</v>
      </c>
      <c r="AA4121" s="112">
        <v>0.94</v>
      </c>
      <c r="AB4121" s="112">
        <v>1.33</v>
      </c>
      <c r="AC4121" s="112">
        <v>1.46</v>
      </c>
      <c r="AD4121" s="112">
        <v>1.42</v>
      </c>
      <c r="AE4121" s="112">
        <v>1.37</v>
      </c>
      <c r="AF4121" s="112">
        <v>1.31</v>
      </c>
      <c r="AG4121" s="112">
        <v>1.34</v>
      </c>
      <c r="AH4121" s="112">
        <v>1.52</v>
      </c>
      <c r="AI4121" s="112">
        <v>1.64</v>
      </c>
      <c r="AJ4121" s="112">
        <v>1.66</v>
      </c>
      <c r="AK4121" s="112">
        <v>1.65</v>
      </c>
    </row>
    <row r="4122" spans="1:37" s="13" customFormat="1" x14ac:dyDescent="0.3">
      <c r="A4122" s="13" t="str">
        <f t="shared" si="100"/>
        <v>SDGbaseTRAv2_UrbAS_ERTv3PVAXamore</v>
      </c>
      <c r="B4122" s="62" t="s">
        <v>221</v>
      </c>
      <c r="C4122" s="63" t="s">
        <v>291</v>
      </c>
      <c r="D4122" s="64" t="s">
        <v>212</v>
      </c>
      <c r="E4122" s="13" t="s">
        <v>22</v>
      </c>
      <c r="F4122" s="112">
        <v>1</v>
      </c>
      <c r="G4122" s="112">
        <v>1.06</v>
      </c>
      <c r="H4122" s="112">
        <v>1.07</v>
      </c>
      <c r="I4122" s="112">
        <v>1.06</v>
      </c>
      <c r="J4122" s="112">
        <v>1.06</v>
      </c>
      <c r="K4122" s="112">
        <v>1.05</v>
      </c>
      <c r="L4122" s="112">
        <v>1.05</v>
      </c>
      <c r="M4122" s="112">
        <v>1.06</v>
      </c>
      <c r="N4122" s="112">
        <v>1.06</v>
      </c>
      <c r="O4122" s="112">
        <v>1.0900000000000001</v>
      </c>
      <c r="P4122" s="112">
        <v>1.0900000000000001</v>
      </c>
      <c r="Q4122" s="112">
        <v>1.08</v>
      </c>
      <c r="R4122" s="112">
        <v>1.07</v>
      </c>
      <c r="S4122" s="112">
        <v>1.06</v>
      </c>
      <c r="T4122" s="112">
        <v>1.06</v>
      </c>
      <c r="U4122" s="112">
        <v>1.06</v>
      </c>
      <c r="V4122" s="112">
        <v>1.05</v>
      </c>
      <c r="W4122" s="112">
        <v>1.05</v>
      </c>
      <c r="X4122" s="112">
        <v>1.05</v>
      </c>
      <c r="Y4122" s="112">
        <v>1.04</v>
      </c>
      <c r="Z4122" s="112">
        <v>1.02</v>
      </c>
      <c r="AA4122" s="112">
        <v>1.01</v>
      </c>
      <c r="AB4122" s="112">
        <v>1.01</v>
      </c>
      <c r="AC4122" s="112">
        <v>1</v>
      </c>
      <c r="AD4122" s="112">
        <v>1</v>
      </c>
      <c r="AE4122" s="112">
        <v>0.99</v>
      </c>
      <c r="AF4122" s="112">
        <v>0.99</v>
      </c>
      <c r="AG4122" s="112">
        <v>1.01</v>
      </c>
      <c r="AH4122" s="112">
        <v>0.99</v>
      </c>
      <c r="AI4122" s="112">
        <v>0.96</v>
      </c>
      <c r="AJ4122" s="112">
        <v>0.95</v>
      </c>
      <c r="AK4122" s="112">
        <v>0.93</v>
      </c>
    </row>
    <row r="4123" spans="1:37" s="13" customFormat="1" x14ac:dyDescent="0.3">
      <c r="A4123" s="13" t="str">
        <f t="shared" si="100"/>
        <v>SDGbaseTRAv2_UrbAS_ERTv3PVAXamine</v>
      </c>
      <c r="B4123" s="62" t="s">
        <v>221</v>
      </c>
      <c r="C4123" s="63" t="s">
        <v>291</v>
      </c>
      <c r="D4123" s="64" t="s">
        <v>212</v>
      </c>
      <c r="E4123" s="13" t="s">
        <v>23</v>
      </c>
      <c r="F4123" s="112">
        <v>1</v>
      </c>
      <c r="G4123" s="112">
        <v>1.03</v>
      </c>
      <c r="H4123" s="112">
        <v>1.03</v>
      </c>
      <c r="I4123" s="112">
        <v>1.04</v>
      </c>
      <c r="J4123" s="112">
        <v>1.05</v>
      </c>
      <c r="K4123" s="112">
        <v>1.04</v>
      </c>
      <c r="L4123" s="112">
        <v>1.04</v>
      </c>
      <c r="M4123" s="112">
        <v>1.04</v>
      </c>
      <c r="N4123" s="112">
        <v>1.04</v>
      </c>
      <c r="O4123" s="112">
        <v>1.05</v>
      </c>
      <c r="P4123" s="112">
        <v>1.04</v>
      </c>
      <c r="Q4123" s="112">
        <v>1.03</v>
      </c>
      <c r="R4123" s="112">
        <v>1.03</v>
      </c>
      <c r="S4123" s="112">
        <v>1.03</v>
      </c>
      <c r="T4123" s="112">
        <v>1.03</v>
      </c>
      <c r="U4123" s="112">
        <v>1.03</v>
      </c>
      <c r="V4123" s="112">
        <v>1.03</v>
      </c>
      <c r="W4123" s="112">
        <v>1.04</v>
      </c>
      <c r="X4123" s="112">
        <v>1.05</v>
      </c>
      <c r="Y4123" s="112">
        <v>1.05</v>
      </c>
      <c r="Z4123" s="112">
        <v>1.02</v>
      </c>
      <c r="AA4123" s="112">
        <v>1.01</v>
      </c>
      <c r="AB4123" s="112">
        <v>1</v>
      </c>
      <c r="AC4123" s="112">
        <v>0.99</v>
      </c>
      <c r="AD4123" s="112">
        <v>0.99</v>
      </c>
      <c r="AE4123" s="112">
        <v>0.99</v>
      </c>
      <c r="AF4123" s="112">
        <v>0.99</v>
      </c>
      <c r="AG4123" s="112">
        <v>1.02</v>
      </c>
      <c r="AH4123" s="112">
        <v>1.02</v>
      </c>
      <c r="AI4123" s="112">
        <v>1.01</v>
      </c>
      <c r="AJ4123" s="112">
        <v>1.01</v>
      </c>
      <c r="AK4123" s="112">
        <v>1.01</v>
      </c>
    </row>
    <row r="4124" spans="1:37" s="13" customFormat="1" x14ac:dyDescent="0.3">
      <c r="A4124" s="13" t="str">
        <f t="shared" si="100"/>
        <v>SDGbaseTRAv2_UrbAS_ERTv3PVAXameat</v>
      </c>
      <c r="B4124" s="62" t="s">
        <v>221</v>
      </c>
      <c r="C4124" s="63" t="s">
        <v>291</v>
      </c>
      <c r="D4124" s="64" t="s">
        <v>212</v>
      </c>
      <c r="E4124" s="13" t="s">
        <v>24</v>
      </c>
      <c r="F4124" s="112">
        <v>1</v>
      </c>
      <c r="G4124" s="112">
        <v>0.96</v>
      </c>
      <c r="H4124" s="112">
        <v>0.93</v>
      </c>
      <c r="I4124" s="112">
        <v>0.93</v>
      </c>
      <c r="J4124" s="112">
        <v>0.93</v>
      </c>
      <c r="K4124" s="112">
        <v>0.92</v>
      </c>
      <c r="L4124" s="112">
        <v>0.92</v>
      </c>
      <c r="M4124" s="112">
        <v>0.92</v>
      </c>
      <c r="N4124" s="112">
        <v>0.92</v>
      </c>
      <c r="O4124" s="112">
        <v>0.92</v>
      </c>
      <c r="P4124" s="112">
        <v>0.93</v>
      </c>
      <c r="Q4124" s="112">
        <v>0.92</v>
      </c>
      <c r="R4124" s="112">
        <v>0.94</v>
      </c>
      <c r="S4124" s="112">
        <v>0.94</v>
      </c>
      <c r="T4124" s="112">
        <v>0.95</v>
      </c>
      <c r="U4124" s="112">
        <v>0.95</v>
      </c>
      <c r="V4124" s="112">
        <v>0.95</v>
      </c>
      <c r="W4124" s="112">
        <v>0.95</v>
      </c>
      <c r="X4124" s="112">
        <v>0.96</v>
      </c>
      <c r="Y4124" s="112">
        <v>0.94</v>
      </c>
      <c r="Z4124" s="112">
        <v>0.92</v>
      </c>
      <c r="AA4124" s="112">
        <v>0.91</v>
      </c>
      <c r="AB4124" s="112">
        <v>0.92</v>
      </c>
      <c r="AC4124" s="112">
        <v>0.91</v>
      </c>
      <c r="AD4124" s="112">
        <v>0.9</v>
      </c>
      <c r="AE4124" s="112">
        <v>0.9</v>
      </c>
      <c r="AF4124" s="112">
        <v>0.9</v>
      </c>
      <c r="AG4124" s="112">
        <v>0.93</v>
      </c>
      <c r="AH4124" s="112">
        <v>0.92</v>
      </c>
      <c r="AI4124" s="112">
        <v>0.92</v>
      </c>
      <c r="AJ4124" s="112">
        <v>0.93</v>
      </c>
      <c r="AK4124" s="112">
        <v>0.94</v>
      </c>
    </row>
    <row r="4125" spans="1:37" s="13" customFormat="1" x14ac:dyDescent="0.3">
      <c r="A4125" s="13" t="str">
        <f t="shared" si="100"/>
        <v>SDGbaseTRAv2_UrbAS_ERTv3PVAXapfis</v>
      </c>
      <c r="B4125" s="62" t="s">
        <v>221</v>
      </c>
      <c r="C4125" s="63" t="s">
        <v>291</v>
      </c>
      <c r="D4125" s="64" t="s">
        <v>212</v>
      </c>
      <c r="E4125" s="13" t="s">
        <v>25</v>
      </c>
      <c r="F4125" s="112">
        <v>1</v>
      </c>
      <c r="G4125" s="112">
        <v>1</v>
      </c>
      <c r="H4125" s="112">
        <v>1</v>
      </c>
      <c r="I4125" s="112">
        <v>0.99</v>
      </c>
      <c r="J4125" s="112">
        <v>0.98</v>
      </c>
      <c r="K4125" s="112">
        <v>0.98</v>
      </c>
      <c r="L4125" s="112">
        <v>0.98</v>
      </c>
      <c r="M4125" s="112">
        <v>0.98</v>
      </c>
      <c r="N4125" s="112">
        <v>0.98</v>
      </c>
      <c r="O4125" s="112">
        <v>0.99</v>
      </c>
      <c r="P4125" s="112">
        <v>0.98</v>
      </c>
      <c r="Q4125" s="112">
        <v>0.98</v>
      </c>
      <c r="R4125" s="112">
        <v>0.98</v>
      </c>
      <c r="S4125" s="112">
        <v>0.99</v>
      </c>
      <c r="T4125" s="112">
        <v>0.99</v>
      </c>
      <c r="U4125" s="112">
        <v>0.99</v>
      </c>
      <c r="V4125" s="112">
        <v>0.99</v>
      </c>
      <c r="W4125" s="112">
        <v>1</v>
      </c>
      <c r="X4125" s="112">
        <v>1</v>
      </c>
      <c r="Y4125" s="112">
        <v>0.99</v>
      </c>
      <c r="Z4125" s="112">
        <v>0.97</v>
      </c>
      <c r="AA4125" s="112">
        <v>0.96</v>
      </c>
      <c r="AB4125" s="112">
        <v>0.96</v>
      </c>
      <c r="AC4125" s="112">
        <v>0.96</v>
      </c>
      <c r="AD4125" s="112">
        <v>0.96</v>
      </c>
      <c r="AE4125" s="112">
        <v>0.96</v>
      </c>
      <c r="AF4125" s="112">
        <v>0.96</v>
      </c>
      <c r="AG4125" s="112">
        <v>0.98</v>
      </c>
      <c r="AH4125" s="112">
        <v>0.97</v>
      </c>
      <c r="AI4125" s="112">
        <v>0.95</v>
      </c>
      <c r="AJ4125" s="112">
        <v>0.95</v>
      </c>
      <c r="AK4125" s="112">
        <v>0.94</v>
      </c>
    </row>
    <row r="4126" spans="1:37" s="13" customFormat="1" x14ac:dyDescent="0.3">
      <c r="A4126" s="13" t="str">
        <f t="shared" si="100"/>
        <v>SDGbaseTRAv2_UrbAS_ERTv3PVAXavege</v>
      </c>
      <c r="B4126" s="62" t="s">
        <v>221</v>
      </c>
      <c r="C4126" s="63" t="s">
        <v>291</v>
      </c>
      <c r="D4126" s="64" t="s">
        <v>212</v>
      </c>
      <c r="E4126" s="13" t="s">
        <v>26</v>
      </c>
      <c r="F4126" s="112">
        <v>1</v>
      </c>
      <c r="G4126" s="112">
        <v>0.98</v>
      </c>
      <c r="H4126" s="112">
        <v>0.99</v>
      </c>
      <c r="I4126" s="112">
        <v>0.98</v>
      </c>
      <c r="J4126" s="112">
        <v>0.98</v>
      </c>
      <c r="K4126" s="112">
        <v>0.97</v>
      </c>
      <c r="L4126" s="112">
        <v>0.98</v>
      </c>
      <c r="M4126" s="112">
        <v>0.98</v>
      </c>
      <c r="N4126" s="112">
        <v>0.98</v>
      </c>
      <c r="O4126" s="112">
        <v>0.99</v>
      </c>
      <c r="P4126" s="112">
        <v>0.99</v>
      </c>
      <c r="Q4126" s="112">
        <v>0.98</v>
      </c>
      <c r="R4126" s="112">
        <v>0.99</v>
      </c>
      <c r="S4126" s="112">
        <v>0.99</v>
      </c>
      <c r="T4126" s="112">
        <v>1</v>
      </c>
      <c r="U4126" s="112">
        <v>1</v>
      </c>
      <c r="V4126" s="112">
        <v>1</v>
      </c>
      <c r="W4126" s="112">
        <v>1</v>
      </c>
      <c r="X4126" s="112">
        <v>1.01</v>
      </c>
      <c r="Y4126" s="112">
        <v>1</v>
      </c>
      <c r="Z4126" s="112">
        <v>0.97</v>
      </c>
      <c r="AA4126" s="112">
        <v>0.95</v>
      </c>
      <c r="AB4126" s="112">
        <v>0.96</v>
      </c>
      <c r="AC4126" s="112">
        <v>0.96</v>
      </c>
      <c r="AD4126" s="112">
        <v>0.96</v>
      </c>
      <c r="AE4126" s="112">
        <v>0.96</v>
      </c>
      <c r="AF4126" s="112">
        <v>0.95</v>
      </c>
      <c r="AG4126" s="112">
        <v>0.99</v>
      </c>
      <c r="AH4126" s="112">
        <v>0.98</v>
      </c>
      <c r="AI4126" s="112">
        <v>0.97</v>
      </c>
      <c r="AJ4126" s="112">
        <v>0.96</v>
      </c>
      <c r="AK4126" s="112">
        <v>0.96</v>
      </c>
    </row>
    <row r="4127" spans="1:37" s="13" customFormat="1" x14ac:dyDescent="0.3">
      <c r="A4127" s="13" t="str">
        <f t="shared" si="100"/>
        <v>SDGbaseTRAv2_UrbAS_ERTv3PVAXafats</v>
      </c>
      <c r="B4127" s="62" t="s">
        <v>221</v>
      </c>
      <c r="C4127" s="63" t="s">
        <v>291</v>
      </c>
      <c r="D4127" s="64" t="s">
        <v>212</v>
      </c>
      <c r="E4127" s="13" t="s">
        <v>27</v>
      </c>
      <c r="F4127" s="112">
        <v>1</v>
      </c>
      <c r="G4127" s="112">
        <v>0.97</v>
      </c>
      <c r="H4127" s="112">
        <v>0.96</v>
      </c>
      <c r="I4127" s="112">
        <v>0.93</v>
      </c>
      <c r="J4127" s="112">
        <v>0.93</v>
      </c>
      <c r="K4127" s="112">
        <v>0.92</v>
      </c>
      <c r="L4127" s="112">
        <v>0.92</v>
      </c>
      <c r="M4127" s="112">
        <v>0.92</v>
      </c>
      <c r="N4127" s="112">
        <v>0.91</v>
      </c>
      <c r="O4127" s="112">
        <v>1</v>
      </c>
      <c r="P4127" s="112">
        <v>0.98</v>
      </c>
      <c r="Q4127" s="112">
        <v>0.95</v>
      </c>
      <c r="R4127" s="112">
        <v>0.94</v>
      </c>
      <c r="S4127" s="112">
        <v>0.93</v>
      </c>
      <c r="T4127" s="112">
        <v>0.92</v>
      </c>
      <c r="U4127" s="112">
        <v>0.91</v>
      </c>
      <c r="V4127" s="112">
        <v>0.9</v>
      </c>
      <c r="W4127" s="112">
        <v>0.9</v>
      </c>
      <c r="X4127" s="112">
        <v>0.9</v>
      </c>
      <c r="Y4127" s="112">
        <v>0.92</v>
      </c>
      <c r="Z4127" s="112">
        <v>0.93</v>
      </c>
      <c r="AA4127" s="112">
        <v>0.91</v>
      </c>
      <c r="AB4127" s="112">
        <v>0.89</v>
      </c>
      <c r="AC4127" s="112">
        <v>0.88</v>
      </c>
      <c r="AD4127" s="112">
        <v>0.87</v>
      </c>
      <c r="AE4127" s="112">
        <v>0.86</v>
      </c>
      <c r="AF4127" s="112">
        <v>0.85</v>
      </c>
      <c r="AG4127" s="112">
        <v>0.83</v>
      </c>
      <c r="AH4127" s="112">
        <v>0.84</v>
      </c>
      <c r="AI4127" s="112">
        <v>0.85</v>
      </c>
      <c r="AJ4127" s="112">
        <v>0.85</v>
      </c>
      <c r="AK4127" s="112">
        <v>0.86</v>
      </c>
    </row>
    <row r="4128" spans="1:37" s="13" customFormat="1" x14ac:dyDescent="0.3">
      <c r="A4128" s="13" t="str">
        <f t="shared" si="100"/>
        <v>SDGbaseTRAv2_UrbAS_ERTv3PVAXadair</v>
      </c>
      <c r="B4128" s="62" t="s">
        <v>221</v>
      </c>
      <c r="C4128" s="63" t="s">
        <v>291</v>
      </c>
      <c r="D4128" s="64" t="s">
        <v>212</v>
      </c>
      <c r="E4128" s="13" t="s">
        <v>28</v>
      </c>
      <c r="F4128" s="112">
        <v>1</v>
      </c>
      <c r="G4128" s="112">
        <v>0.99</v>
      </c>
      <c r="H4128" s="112">
        <v>0.98</v>
      </c>
      <c r="I4128" s="112">
        <v>0.97</v>
      </c>
      <c r="J4128" s="112">
        <v>0.97</v>
      </c>
      <c r="K4128" s="112">
        <v>0.97</v>
      </c>
      <c r="L4128" s="112">
        <v>0.97</v>
      </c>
      <c r="M4128" s="112">
        <v>0.97</v>
      </c>
      <c r="N4128" s="112">
        <v>0.97</v>
      </c>
      <c r="O4128" s="112">
        <v>0.98</v>
      </c>
      <c r="P4128" s="112">
        <v>0.98</v>
      </c>
      <c r="Q4128" s="112">
        <v>0.97</v>
      </c>
      <c r="R4128" s="112">
        <v>0.98</v>
      </c>
      <c r="S4128" s="112">
        <v>0.99</v>
      </c>
      <c r="T4128" s="112">
        <v>0.99</v>
      </c>
      <c r="U4128" s="112">
        <v>0.99</v>
      </c>
      <c r="V4128" s="112">
        <v>1</v>
      </c>
      <c r="W4128" s="112">
        <v>1</v>
      </c>
      <c r="X4128" s="112">
        <v>1</v>
      </c>
      <c r="Y4128" s="112">
        <v>0.99</v>
      </c>
      <c r="Z4128" s="112">
        <v>0.97</v>
      </c>
      <c r="AA4128" s="112">
        <v>0.95</v>
      </c>
      <c r="AB4128" s="112">
        <v>0.96</v>
      </c>
      <c r="AC4128" s="112">
        <v>0.96</v>
      </c>
      <c r="AD4128" s="112">
        <v>0.96</v>
      </c>
      <c r="AE4128" s="112">
        <v>0.95</v>
      </c>
      <c r="AF4128" s="112">
        <v>0.95</v>
      </c>
      <c r="AG4128" s="112">
        <v>0.99</v>
      </c>
      <c r="AH4128" s="112">
        <v>0.98</v>
      </c>
      <c r="AI4128" s="112">
        <v>0.97</v>
      </c>
      <c r="AJ4128" s="112">
        <v>0.96</v>
      </c>
      <c r="AK4128" s="112">
        <v>0.96</v>
      </c>
    </row>
    <row r="4129" spans="1:37" s="13" customFormat="1" x14ac:dyDescent="0.3">
      <c r="A4129" s="13" t="str">
        <f t="shared" si="100"/>
        <v>SDGbaseTRAv2_UrbAS_ERTv3PVAXagrai</v>
      </c>
      <c r="B4129" s="62" t="s">
        <v>221</v>
      </c>
      <c r="C4129" s="63" t="s">
        <v>291</v>
      </c>
      <c r="D4129" s="64" t="s">
        <v>212</v>
      </c>
      <c r="E4129" s="13" t="s">
        <v>29</v>
      </c>
      <c r="F4129" s="112">
        <v>1</v>
      </c>
      <c r="G4129" s="112">
        <v>1</v>
      </c>
      <c r="H4129" s="112">
        <v>0.98</v>
      </c>
      <c r="I4129" s="112">
        <v>0.98</v>
      </c>
      <c r="J4129" s="112">
        <v>0.97</v>
      </c>
      <c r="K4129" s="112">
        <v>0.96</v>
      </c>
      <c r="L4129" s="112">
        <v>0.96</v>
      </c>
      <c r="M4129" s="112">
        <v>0.95</v>
      </c>
      <c r="N4129" s="112">
        <v>0.95</v>
      </c>
      <c r="O4129" s="112">
        <v>0.94</v>
      </c>
      <c r="P4129" s="112">
        <v>0.94</v>
      </c>
      <c r="Q4129" s="112">
        <v>0.93</v>
      </c>
      <c r="R4129" s="112">
        <v>0.94</v>
      </c>
      <c r="S4129" s="112">
        <v>0.94</v>
      </c>
      <c r="T4129" s="112">
        <v>0.94</v>
      </c>
      <c r="U4129" s="112">
        <v>0.94</v>
      </c>
      <c r="V4129" s="112">
        <v>0.94</v>
      </c>
      <c r="W4129" s="112">
        <v>0.94</v>
      </c>
      <c r="X4129" s="112">
        <v>0.94</v>
      </c>
      <c r="Y4129" s="112">
        <v>0.93</v>
      </c>
      <c r="Z4129" s="112">
        <v>0.91</v>
      </c>
      <c r="AA4129" s="112">
        <v>0.9</v>
      </c>
      <c r="AB4129" s="112">
        <v>0.91</v>
      </c>
      <c r="AC4129" s="112">
        <v>0.91</v>
      </c>
      <c r="AD4129" s="112">
        <v>0.91</v>
      </c>
      <c r="AE4129" s="112">
        <v>0.91</v>
      </c>
      <c r="AF4129" s="112">
        <v>0.91</v>
      </c>
      <c r="AG4129" s="112">
        <v>0.94</v>
      </c>
      <c r="AH4129" s="112">
        <v>0.92</v>
      </c>
      <c r="AI4129" s="112">
        <v>0.91</v>
      </c>
      <c r="AJ4129" s="112">
        <v>0.91</v>
      </c>
      <c r="AK4129" s="112">
        <v>0.92</v>
      </c>
    </row>
    <row r="4130" spans="1:37" s="13" customFormat="1" x14ac:dyDescent="0.3">
      <c r="A4130" s="13" t="str">
        <f t="shared" si="100"/>
        <v>SDGbaseTRAv2_UrbAS_ERTv3PVAXastar</v>
      </c>
      <c r="B4130" s="62" t="s">
        <v>221</v>
      </c>
      <c r="C4130" s="63" t="s">
        <v>291</v>
      </c>
      <c r="D4130" s="64" t="s">
        <v>212</v>
      </c>
      <c r="E4130" s="13" t="s">
        <v>30</v>
      </c>
      <c r="F4130" s="112">
        <v>1</v>
      </c>
      <c r="G4130" s="112">
        <v>0.99</v>
      </c>
      <c r="H4130" s="112">
        <v>0.98</v>
      </c>
      <c r="I4130" s="112">
        <v>0.97</v>
      </c>
      <c r="J4130" s="112">
        <v>0.97</v>
      </c>
      <c r="K4130" s="112">
        <v>0.96</v>
      </c>
      <c r="L4130" s="112">
        <v>0.95</v>
      </c>
      <c r="M4130" s="112">
        <v>0.94</v>
      </c>
      <c r="N4130" s="112">
        <v>0.94</v>
      </c>
      <c r="O4130" s="112">
        <v>0.94</v>
      </c>
      <c r="P4130" s="112">
        <v>0.93</v>
      </c>
      <c r="Q4130" s="112">
        <v>0.92</v>
      </c>
      <c r="R4130" s="112">
        <v>0.93</v>
      </c>
      <c r="S4130" s="112">
        <v>0.93</v>
      </c>
      <c r="T4130" s="112">
        <v>0.92</v>
      </c>
      <c r="U4130" s="112">
        <v>0.92</v>
      </c>
      <c r="V4130" s="112">
        <v>0.92</v>
      </c>
      <c r="W4130" s="112">
        <v>0.92</v>
      </c>
      <c r="X4130" s="112">
        <v>0.92</v>
      </c>
      <c r="Y4130" s="112">
        <v>0.91</v>
      </c>
      <c r="Z4130" s="112">
        <v>0.89</v>
      </c>
      <c r="AA4130" s="112">
        <v>0.88</v>
      </c>
      <c r="AB4130" s="112">
        <v>0.89</v>
      </c>
      <c r="AC4130" s="112">
        <v>0.89</v>
      </c>
      <c r="AD4130" s="112">
        <v>0.88</v>
      </c>
      <c r="AE4130" s="112">
        <v>0.88</v>
      </c>
      <c r="AF4130" s="112">
        <v>0.88</v>
      </c>
      <c r="AG4130" s="112">
        <v>0.9</v>
      </c>
      <c r="AH4130" s="112">
        <v>0.86</v>
      </c>
      <c r="AI4130" s="112">
        <v>0.84</v>
      </c>
      <c r="AJ4130" s="112">
        <v>0.82</v>
      </c>
      <c r="AK4130" s="112">
        <v>0.81</v>
      </c>
    </row>
    <row r="4131" spans="1:37" s="13" customFormat="1" x14ac:dyDescent="0.3">
      <c r="A4131" s="13" t="str">
        <f t="shared" si="100"/>
        <v>SDGbaseTRAv2_UrbAS_ERTv3PVAXafeed</v>
      </c>
      <c r="B4131" s="62" t="s">
        <v>221</v>
      </c>
      <c r="C4131" s="63" t="s">
        <v>291</v>
      </c>
      <c r="D4131" s="64" t="s">
        <v>212</v>
      </c>
      <c r="E4131" s="13" t="s">
        <v>31</v>
      </c>
      <c r="F4131" s="112">
        <v>1</v>
      </c>
      <c r="G4131" s="112">
        <v>0.78</v>
      </c>
      <c r="H4131" s="112">
        <v>0.86</v>
      </c>
      <c r="I4131" s="112">
        <v>0.86</v>
      </c>
      <c r="J4131" s="112">
        <v>0.86</v>
      </c>
      <c r="K4131" s="112">
        <v>0.88</v>
      </c>
      <c r="L4131" s="112">
        <v>0.89</v>
      </c>
      <c r="M4131" s="112">
        <v>0.89</v>
      </c>
      <c r="N4131" s="112">
        <v>0.89</v>
      </c>
      <c r="O4131" s="112">
        <v>0.93</v>
      </c>
      <c r="P4131" s="112">
        <v>0.92</v>
      </c>
      <c r="Q4131" s="112">
        <v>0.91</v>
      </c>
      <c r="R4131" s="112">
        <v>0.95</v>
      </c>
      <c r="S4131" s="112">
        <v>0.95</v>
      </c>
      <c r="T4131" s="112">
        <v>0.96</v>
      </c>
      <c r="U4131" s="112">
        <v>0.96</v>
      </c>
      <c r="V4131" s="112">
        <v>0.96</v>
      </c>
      <c r="W4131" s="112">
        <v>0.97</v>
      </c>
      <c r="X4131" s="112">
        <v>0.97</v>
      </c>
      <c r="Y4131" s="112">
        <v>0.97</v>
      </c>
      <c r="Z4131" s="112">
        <v>0.94</v>
      </c>
      <c r="AA4131" s="112">
        <v>0.89</v>
      </c>
      <c r="AB4131" s="112">
        <v>0.89</v>
      </c>
      <c r="AC4131" s="112">
        <v>0.91</v>
      </c>
      <c r="AD4131" s="112">
        <v>0.91</v>
      </c>
      <c r="AE4131" s="112">
        <v>0.91</v>
      </c>
      <c r="AF4131" s="112">
        <v>0.9</v>
      </c>
      <c r="AG4131" s="112">
        <v>0.93</v>
      </c>
      <c r="AH4131" s="112">
        <v>1.01</v>
      </c>
      <c r="AI4131" s="112">
        <v>1.04</v>
      </c>
      <c r="AJ4131" s="112">
        <v>1.04</v>
      </c>
      <c r="AK4131" s="112">
        <v>1.04</v>
      </c>
    </row>
    <row r="4132" spans="1:37" s="13" customFormat="1" x14ac:dyDescent="0.3">
      <c r="A4132" s="13" t="str">
        <f t="shared" si="100"/>
        <v>SDGbaseTRAv2_UrbAS_ERTv3PVAXabake</v>
      </c>
      <c r="B4132" s="62" t="s">
        <v>221</v>
      </c>
      <c r="C4132" s="63" t="s">
        <v>291</v>
      </c>
      <c r="D4132" s="64" t="s">
        <v>212</v>
      </c>
      <c r="E4132" s="13" t="s">
        <v>32</v>
      </c>
      <c r="F4132" s="112">
        <v>1</v>
      </c>
      <c r="G4132" s="112">
        <v>1.01</v>
      </c>
      <c r="H4132" s="112">
        <v>1.01</v>
      </c>
      <c r="I4132" s="112">
        <v>1</v>
      </c>
      <c r="J4132" s="112">
        <v>1</v>
      </c>
      <c r="K4132" s="112">
        <v>1</v>
      </c>
      <c r="L4132" s="112">
        <v>1</v>
      </c>
      <c r="M4132" s="112">
        <v>1</v>
      </c>
      <c r="N4132" s="112">
        <v>1</v>
      </c>
      <c r="O4132" s="112">
        <v>0.99</v>
      </c>
      <c r="P4132" s="112">
        <v>0.99</v>
      </c>
      <c r="Q4132" s="112">
        <v>0.99</v>
      </c>
      <c r="R4132" s="112">
        <v>1</v>
      </c>
      <c r="S4132" s="112">
        <v>1</v>
      </c>
      <c r="T4132" s="112">
        <v>1.01</v>
      </c>
      <c r="U4132" s="112">
        <v>1.01</v>
      </c>
      <c r="V4132" s="112">
        <v>1.01</v>
      </c>
      <c r="W4132" s="112">
        <v>1.02</v>
      </c>
      <c r="X4132" s="112">
        <v>1.02</v>
      </c>
      <c r="Y4132" s="112">
        <v>1</v>
      </c>
      <c r="Z4132" s="112">
        <v>0.98</v>
      </c>
      <c r="AA4132" s="112">
        <v>0.96</v>
      </c>
      <c r="AB4132" s="112">
        <v>0.98</v>
      </c>
      <c r="AC4132" s="112">
        <v>0.98</v>
      </c>
      <c r="AD4132" s="112">
        <v>0.98</v>
      </c>
      <c r="AE4132" s="112">
        <v>0.98</v>
      </c>
      <c r="AF4132" s="112">
        <v>0.98</v>
      </c>
      <c r="AG4132" s="112">
        <v>1.02</v>
      </c>
      <c r="AH4132" s="112">
        <v>0.99</v>
      </c>
      <c r="AI4132" s="112">
        <v>0.97</v>
      </c>
      <c r="AJ4132" s="112">
        <v>0.96</v>
      </c>
      <c r="AK4132" s="112">
        <v>0.95</v>
      </c>
    </row>
    <row r="4133" spans="1:37" s="13" customFormat="1" x14ac:dyDescent="0.3">
      <c r="A4133" s="13" t="str">
        <f t="shared" si="100"/>
        <v>SDGbaseTRAv2_UrbAS_ERTv3PVAXasuga</v>
      </c>
      <c r="B4133" s="62" t="s">
        <v>221</v>
      </c>
      <c r="C4133" s="63" t="s">
        <v>291</v>
      </c>
      <c r="D4133" s="64" t="s">
        <v>212</v>
      </c>
      <c r="E4133" s="13" t="s">
        <v>33</v>
      </c>
      <c r="F4133" s="112">
        <v>1</v>
      </c>
      <c r="G4133" s="112">
        <v>1.01</v>
      </c>
      <c r="H4133" s="112">
        <v>1</v>
      </c>
      <c r="I4133" s="112">
        <v>1</v>
      </c>
      <c r="J4133" s="112">
        <v>0.99</v>
      </c>
      <c r="K4133" s="112">
        <v>0.99</v>
      </c>
      <c r="L4133" s="112">
        <v>0.99</v>
      </c>
      <c r="M4133" s="112">
        <v>0.98</v>
      </c>
      <c r="N4133" s="112">
        <v>0.98</v>
      </c>
      <c r="O4133" s="112">
        <v>0.98</v>
      </c>
      <c r="P4133" s="112">
        <v>0.97</v>
      </c>
      <c r="Q4133" s="112">
        <v>0.97</v>
      </c>
      <c r="R4133" s="112">
        <v>0.97</v>
      </c>
      <c r="S4133" s="112">
        <v>0.98</v>
      </c>
      <c r="T4133" s="112">
        <v>0.98</v>
      </c>
      <c r="U4133" s="112">
        <v>0.98</v>
      </c>
      <c r="V4133" s="112">
        <v>0.98</v>
      </c>
      <c r="W4133" s="112">
        <v>0.98</v>
      </c>
      <c r="X4133" s="112">
        <v>0.98</v>
      </c>
      <c r="Y4133" s="112">
        <v>0.97</v>
      </c>
      <c r="Z4133" s="112">
        <v>0.95</v>
      </c>
      <c r="AA4133" s="112">
        <v>0.94</v>
      </c>
      <c r="AB4133" s="112">
        <v>0.95</v>
      </c>
      <c r="AC4133" s="112">
        <v>0.95</v>
      </c>
      <c r="AD4133" s="112">
        <v>0.94</v>
      </c>
      <c r="AE4133" s="112">
        <v>0.94</v>
      </c>
      <c r="AF4133" s="112">
        <v>0.94</v>
      </c>
      <c r="AG4133" s="112">
        <v>0.98</v>
      </c>
      <c r="AH4133" s="112">
        <v>0.96</v>
      </c>
      <c r="AI4133" s="112">
        <v>0.95</v>
      </c>
      <c r="AJ4133" s="112">
        <v>0.95</v>
      </c>
      <c r="AK4133" s="112">
        <v>0.95</v>
      </c>
    </row>
    <row r="4134" spans="1:37" s="13" customFormat="1" x14ac:dyDescent="0.3">
      <c r="A4134" s="13" t="str">
        <f t="shared" si="100"/>
        <v>SDGbaseTRAv2_UrbAS_ERTv3PVAXaconf</v>
      </c>
      <c r="B4134" s="62" t="s">
        <v>221</v>
      </c>
      <c r="C4134" s="63" t="s">
        <v>291</v>
      </c>
      <c r="D4134" s="64" t="s">
        <v>212</v>
      </c>
      <c r="E4134" s="13" t="s">
        <v>34</v>
      </c>
      <c r="F4134" s="112">
        <v>1</v>
      </c>
      <c r="G4134" s="112">
        <v>1</v>
      </c>
      <c r="H4134" s="112">
        <v>1.01</v>
      </c>
      <c r="I4134" s="112">
        <v>1</v>
      </c>
      <c r="J4134" s="112">
        <v>0.99</v>
      </c>
      <c r="K4134" s="112">
        <v>0.99</v>
      </c>
      <c r="L4134" s="112">
        <v>1</v>
      </c>
      <c r="M4134" s="112">
        <v>1</v>
      </c>
      <c r="N4134" s="112">
        <v>1</v>
      </c>
      <c r="O4134" s="112">
        <v>1.01</v>
      </c>
      <c r="P4134" s="112">
        <v>1.01</v>
      </c>
      <c r="Q4134" s="112">
        <v>1</v>
      </c>
      <c r="R4134" s="112">
        <v>1.02</v>
      </c>
      <c r="S4134" s="112">
        <v>1.03</v>
      </c>
      <c r="T4134" s="112">
        <v>1.03</v>
      </c>
      <c r="U4134" s="112">
        <v>1.04</v>
      </c>
      <c r="V4134" s="112">
        <v>1.04</v>
      </c>
      <c r="W4134" s="112">
        <v>1.05</v>
      </c>
      <c r="X4134" s="112">
        <v>1.05</v>
      </c>
      <c r="Y4134" s="112">
        <v>1.04</v>
      </c>
      <c r="Z4134" s="112">
        <v>1.01</v>
      </c>
      <c r="AA4134" s="112">
        <v>0.99</v>
      </c>
      <c r="AB4134" s="112">
        <v>1</v>
      </c>
      <c r="AC4134" s="112">
        <v>1</v>
      </c>
      <c r="AD4134" s="112">
        <v>1</v>
      </c>
      <c r="AE4134" s="112">
        <v>1</v>
      </c>
      <c r="AF4134" s="112">
        <v>1</v>
      </c>
      <c r="AG4134" s="112">
        <v>1.04</v>
      </c>
      <c r="AH4134" s="112">
        <v>1.02</v>
      </c>
      <c r="AI4134" s="112">
        <v>1</v>
      </c>
      <c r="AJ4134" s="112">
        <v>0.99</v>
      </c>
      <c r="AK4134" s="112">
        <v>0.98</v>
      </c>
    </row>
    <row r="4135" spans="1:37" s="13" customFormat="1" x14ac:dyDescent="0.3">
      <c r="A4135" s="13" t="str">
        <f t="shared" si="100"/>
        <v>SDGbaseTRAv2_UrbAS_ERTv3PVAXapast</v>
      </c>
      <c r="B4135" s="62" t="s">
        <v>221</v>
      </c>
      <c r="C4135" s="63" t="s">
        <v>291</v>
      </c>
      <c r="D4135" s="64" t="s">
        <v>212</v>
      </c>
      <c r="E4135" s="13" t="s">
        <v>35</v>
      </c>
      <c r="F4135" s="112">
        <v>1</v>
      </c>
      <c r="G4135" s="112">
        <v>0.93</v>
      </c>
      <c r="H4135" s="112">
        <v>0.94</v>
      </c>
      <c r="I4135" s="112">
        <v>0.92</v>
      </c>
      <c r="J4135" s="112">
        <v>0.91</v>
      </c>
      <c r="K4135" s="112">
        <v>0.91</v>
      </c>
      <c r="L4135" s="112">
        <v>0.92</v>
      </c>
      <c r="M4135" s="112">
        <v>0.92</v>
      </c>
      <c r="N4135" s="112">
        <v>0.92</v>
      </c>
      <c r="O4135" s="112">
        <v>0.96</v>
      </c>
      <c r="P4135" s="112">
        <v>0.95</v>
      </c>
      <c r="Q4135" s="112">
        <v>0.94</v>
      </c>
      <c r="R4135" s="112">
        <v>0.95</v>
      </c>
      <c r="S4135" s="112">
        <v>0.95</v>
      </c>
      <c r="T4135" s="112">
        <v>0.96</v>
      </c>
      <c r="U4135" s="112">
        <v>0.96</v>
      </c>
      <c r="V4135" s="112">
        <v>0.96</v>
      </c>
      <c r="W4135" s="112">
        <v>0.96</v>
      </c>
      <c r="X4135" s="112">
        <v>0.97</v>
      </c>
      <c r="Y4135" s="112">
        <v>0.96</v>
      </c>
      <c r="Z4135" s="112">
        <v>0.94</v>
      </c>
      <c r="AA4135" s="112">
        <v>0.91</v>
      </c>
      <c r="AB4135" s="112">
        <v>0.91</v>
      </c>
      <c r="AC4135" s="112">
        <v>0.9</v>
      </c>
      <c r="AD4135" s="112">
        <v>0.89</v>
      </c>
      <c r="AE4135" s="112">
        <v>0.89</v>
      </c>
      <c r="AF4135" s="112">
        <v>0.88</v>
      </c>
      <c r="AG4135" s="112">
        <v>0.89</v>
      </c>
      <c r="AH4135" s="112">
        <v>0.91</v>
      </c>
      <c r="AI4135" s="112">
        <v>0.92</v>
      </c>
      <c r="AJ4135" s="112">
        <v>0.92</v>
      </c>
      <c r="AK4135" s="112">
        <v>0.93</v>
      </c>
    </row>
    <row r="4136" spans="1:37" s="13" customFormat="1" x14ac:dyDescent="0.3">
      <c r="A4136" s="13" t="str">
        <f t="shared" si="100"/>
        <v>SDGbaseTRAv2_UrbAS_ERTv3PVAXaofoo</v>
      </c>
      <c r="B4136" s="62" t="s">
        <v>221</v>
      </c>
      <c r="C4136" s="63" t="s">
        <v>291</v>
      </c>
      <c r="D4136" s="64" t="s">
        <v>212</v>
      </c>
      <c r="E4136" s="13" t="s">
        <v>36</v>
      </c>
      <c r="F4136" s="112">
        <v>1</v>
      </c>
      <c r="G4136" s="112">
        <v>0.96</v>
      </c>
      <c r="H4136" s="112">
        <v>0.96</v>
      </c>
      <c r="I4136" s="112">
        <v>0.96</v>
      </c>
      <c r="J4136" s="112">
        <v>0.96</v>
      </c>
      <c r="K4136" s="112">
        <v>0.95</v>
      </c>
      <c r="L4136" s="112">
        <v>0.96</v>
      </c>
      <c r="M4136" s="112">
        <v>0.96</v>
      </c>
      <c r="N4136" s="112">
        <v>0.96</v>
      </c>
      <c r="O4136" s="112">
        <v>0.98</v>
      </c>
      <c r="P4136" s="112">
        <v>0.97</v>
      </c>
      <c r="Q4136" s="112">
        <v>0.96</v>
      </c>
      <c r="R4136" s="112">
        <v>0.97</v>
      </c>
      <c r="S4136" s="112">
        <v>0.97</v>
      </c>
      <c r="T4136" s="112">
        <v>0.98</v>
      </c>
      <c r="U4136" s="112">
        <v>0.98</v>
      </c>
      <c r="V4136" s="112">
        <v>0.98</v>
      </c>
      <c r="W4136" s="112">
        <v>0.98</v>
      </c>
      <c r="X4136" s="112">
        <v>0.99</v>
      </c>
      <c r="Y4136" s="112">
        <v>0.97</v>
      </c>
      <c r="Z4136" s="112">
        <v>0.94</v>
      </c>
      <c r="AA4136" s="112">
        <v>0.92</v>
      </c>
      <c r="AB4136" s="112">
        <v>0.93</v>
      </c>
      <c r="AC4136" s="112">
        <v>0.94</v>
      </c>
      <c r="AD4136" s="112">
        <v>0.93</v>
      </c>
      <c r="AE4136" s="112">
        <v>0.93</v>
      </c>
      <c r="AF4136" s="112">
        <v>0.93</v>
      </c>
      <c r="AG4136" s="112">
        <v>0.97</v>
      </c>
      <c r="AH4136" s="112">
        <v>0.97</v>
      </c>
      <c r="AI4136" s="112">
        <v>0.97</v>
      </c>
      <c r="AJ4136" s="112">
        <v>0.96</v>
      </c>
      <c r="AK4136" s="112">
        <v>0.96</v>
      </c>
    </row>
    <row r="4137" spans="1:37" s="13" customFormat="1" x14ac:dyDescent="0.3">
      <c r="A4137" s="13" t="str">
        <f t="shared" si="100"/>
        <v>SDGbaseTRAv2_UrbAS_ERTv3PVAXabevt</v>
      </c>
      <c r="B4137" s="62" t="s">
        <v>221</v>
      </c>
      <c r="C4137" s="63" t="s">
        <v>291</v>
      </c>
      <c r="D4137" s="64" t="s">
        <v>212</v>
      </c>
      <c r="E4137" s="13" t="s">
        <v>37</v>
      </c>
      <c r="F4137" s="112">
        <v>1</v>
      </c>
      <c r="G4137" s="112">
        <v>1</v>
      </c>
      <c r="H4137" s="112">
        <v>1.01</v>
      </c>
      <c r="I4137" s="112">
        <v>1</v>
      </c>
      <c r="J4137" s="112">
        <v>0.99</v>
      </c>
      <c r="K4137" s="112">
        <v>0.99</v>
      </c>
      <c r="L4137" s="112">
        <v>1</v>
      </c>
      <c r="M4137" s="112">
        <v>1</v>
      </c>
      <c r="N4137" s="112">
        <v>1</v>
      </c>
      <c r="O4137" s="112">
        <v>1.03</v>
      </c>
      <c r="P4137" s="112">
        <v>1.02</v>
      </c>
      <c r="Q4137" s="112">
        <v>1.01</v>
      </c>
      <c r="R4137" s="112">
        <v>1.01</v>
      </c>
      <c r="S4137" s="112">
        <v>1.01</v>
      </c>
      <c r="T4137" s="112">
        <v>1.01</v>
      </c>
      <c r="U4137" s="112">
        <v>1.01</v>
      </c>
      <c r="V4137" s="112">
        <v>1.01</v>
      </c>
      <c r="W4137" s="112">
        <v>1.02</v>
      </c>
      <c r="X4137" s="112">
        <v>1.02</v>
      </c>
      <c r="Y4137" s="112">
        <v>1.01</v>
      </c>
      <c r="Z4137" s="112">
        <v>0.99</v>
      </c>
      <c r="AA4137" s="112">
        <v>0.97</v>
      </c>
      <c r="AB4137" s="112">
        <v>0.97</v>
      </c>
      <c r="AC4137" s="112">
        <v>0.97</v>
      </c>
      <c r="AD4137" s="112">
        <v>0.97</v>
      </c>
      <c r="AE4137" s="112">
        <v>0.96</v>
      </c>
      <c r="AF4137" s="112">
        <v>0.96</v>
      </c>
      <c r="AG4137" s="112">
        <v>0.98</v>
      </c>
      <c r="AH4137" s="112">
        <v>0.98</v>
      </c>
      <c r="AI4137" s="112">
        <v>0.97</v>
      </c>
      <c r="AJ4137" s="112">
        <v>0.97</v>
      </c>
      <c r="AK4137" s="112">
        <v>0.96</v>
      </c>
    </row>
    <row r="4138" spans="1:37" s="13" customFormat="1" x14ac:dyDescent="0.3">
      <c r="A4138" s="13" t="str">
        <f t="shared" si="100"/>
        <v>SDGbaseTRAv2_UrbAS_ERTv3PVAXatext</v>
      </c>
      <c r="B4138" s="62" t="s">
        <v>221</v>
      </c>
      <c r="C4138" s="63" t="s">
        <v>291</v>
      </c>
      <c r="D4138" s="64" t="s">
        <v>212</v>
      </c>
      <c r="E4138" s="13" t="s">
        <v>38</v>
      </c>
      <c r="F4138" s="112">
        <v>1</v>
      </c>
      <c r="G4138" s="112">
        <v>1.1000000000000001</v>
      </c>
      <c r="H4138" s="112">
        <v>1.0900000000000001</v>
      </c>
      <c r="I4138" s="112">
        <v>1.08</v>
      </c>
      <c r="J4138" s="112">
        <v>1.08</v>
      </c>
      <c r="K4138" s="112">
        <v>1.08</v>
      </c>
      <c r="L4138" s="112">
        <v>1.08</v>
      </c>
      <c r="M4138" s="112">
        <v>1.0900000000000001</v>
      </c>
      <c r="N4138" s="112">
        <v>1.0900000000000001</v>
      </c>
      <c r="O4138" s="112">
        <v>1.0900000000000001</v>
      </c>
      <c r="P4138" s="112">
        <v>1.0900000000000001</v>
      </c>
      <c r="Q4138" s="112">
        <v>1.0900000000000001</v>
      </c>
      <c r="R4138" s="112">
        <v>1.0900000000000001</v>
      </c>
      <c r="S4138" s="112">
        <v>1.1000000000000001</v>
      </c>
      <c r="T4138" s="112">
        <v>1.1000000000000001</v>
      </c>
      <c r="U4138" s="112">
        <v>1.1000000000000001</v>
      </c>
      <c r="V4138" s="112">
        <v>1.1100000000000001</v>
      </c>
      <c r="W4138" s="112">
        <v>1.1100000000000001</v>
      </c>
      <c r="X4138" s="112">
        <v>1.1100000000000001</v>
      </c>
      <c r="Y4138" s="112">
        <v>1.1000000000000001</v>
      </c>
      <c r="Z4138" s="112">
        <v>1.07</v>
      </c>
      <c r="AA4138" s="112">
        <v>1.06</v>
      </c>
      <c r="AB4138" s="112">
        <v>1.07</v>
      </c>
      <c r="AC4138" s="112">
        <v>1.08</v>
      </c>
      <c r="AD4138" s="112">
        <v>1.08</v>
      </c>
      <c r="AE4138" s="112">
        <v>1.08</v>
      </c>
      <c r="AF4138" s="112">
        <v>1.08</v>
      </c>
      <c r="AG4138" s="112">
        <v>1.1200000000000001</v>
      </c>
      <c r="AH4138" s="112">
        <v>1.08</v>
      </c>
      <c r="AI4138" s="112">
        <v>1.05</v>
      </c>
      <c r="AJ4138" s="112">
        <v>1.03</v>
      </c>
      <c r="AK4138" s="112">
        <v>1.02</v>
      </c>
    </row>
    <row r="4139" spans="1:37" s="13" customFormat="1" x14ac:dyDescent="0.3">
      <c r="A4139" s="13" t="str">
        <f t="shared" si="100"/>
        <v>SDGbaseTRAv2_UrbAS_ERTv3PVAXaclth</v>
      </c>
      <c r="B4139" s="62" t="s">
        <v>221</v>
      </c>
      <c r="C4139" s="63" t="s">
        <v>291</v>
      </c>
      <c r="D4139" s="64" t="s">
        <v>212</v>
      </c>
      <c r="E4139" s="13" t="s">
        <v>39</v>
      </c>
      <c r="F4139" s="112">
        <v>1</v>
      </c>
      <c r="G4139" s="112">
        <v>1.1000000000000001</v>
      </c>
      <c r="H4139" s="112">
        <v>1.1000000000000001</v>
      </c>
      <c r="I4139" s="112">
        <v>1.1000000000000001</v>
      </c>
      <c r="J4139" s="112">
        <v>1.1000000000000001</v>
      </c>
      <c r="K4139" s="112">
        <v>1.1000000000000001</v>
      </c>
      <c r="L4139" s="112">
        <v>1.1000000000000001</v>
      </c>
      <c r="M4139" s="112">
        <v>1.1100000000000001</v>
      </c>
      <c r="N4139" s="112">
        <v>1.1100000000000001</v>
      </c>
      <c r="O4139" s="112">
        <v>1.1100000000000001</v>
      </c>
      <c r="P4139" s="112">
        <v>1.1100000000000001</v>
      </c>
      <c r="Q4139" s="112">
        <v>1.1100000000000001</v>
      </c>
      <c r="R4139" s="112">
        <v>1.1100000000000001</v>
      </c>
      <c r="S4139" s="112">
        <v>1.1200000000000001</v>
      </c>
      <c r="T4139" s="112">
        <v>1.1200000000000001</v>
      </c>
      <c r="U4139" s="112">
        <v>1.1299999999999999</v>
      </c>
      <c r="V4139" s="112">
        <v>1.1299999999999999</v>
      </c>
      <c r="W4139" s="112">
        <v>1.1399999999999999</v>
      </c>
      <c r="X4139" s="112">
        <v>1.1399999999999999</v>
      </c>
      <c r="Y4139" s="112">
        <v>1.1200000000000001</v>
      </c>
      <c r="Z4139" s="112">
        <v>1.0900000000000001</v>
      </c>
      <c r="AA4139" s="112">
        <v>1.08</v>
      </c>
      <c r="AB4139" s="112">
        <v>1.1000000000000001</v>
      </c>
      <c r="AC4139" s="112">
        <v>1.1100000000000001</v>
      </c>
      <c r="AD4139" s="112">
        <v>1.1100000000000001</v>
      </c>
      <c r="AE4139" s="112">
        <v>1.1100000000000001</v>
      </c>
      <c r="AF4139" s="112">
        <v>1.1100000000000001</v>
      </c>
      <c r="AG4139" s="112">
        <v>1.1499999999999999</v>
      </c>
      <c r="AH4139" s="112">
        <v>1.1100000000000001</v>
      </c>
      <c r="AI4139" s="112">
        <v>1.07</v>
      </c>
      <c r="AJ4139" s="112">
        <v>1.05</v>
      </c>
      <c r="AK4139" s="112">
        <v>1.03</v>
      </c>
    </row>
    <row r="4140" spans="1:37" s="13" customFormat="1" x14ac:dyDescent="0.3">
      <c r="A4140" s="13" t="str">
        <f t="shared" si="100"/>
        <v>SDGbaseTRAv2_UrbAS_ERTv3PVAXaleat</v>
      </c>
      <c r="B4140" s="62" t="s">
        <v>221</v>
      </c>
      <c r="C4140" s="63" t="s">
        <v>291</v>
      </c>
      <c r="D4140" s="64" t="s">
        <v>212</v>
      </c>
      <c r="E4140" s="13" t="s">
        <v>40</v>
      </c>
      <c r="F4140" s="112">
        <v>1</v>
      </c>
      <c r="G4140" s="112">
        <v>1.0900000000000001</v>
      </c>
      <c r="H4140" s="112">
        <v>1.05</v>
      </c>
      <c r="I4140" s="112">
        <v>1.01</v>
      </c>
      <c r="J4140" s="112">
        <v>0.99</v>
      </c>
      <c r="K4140" s="112">
        <v>0.99</v>
      </c>
      <c r="L4140" s="112">
        <v>1</v>
      </c>
      <c r="M4140" s="112">
        <v>1.01</v>
      </c>
      <c r="N4140" s="112">
        <v>1.01</v>
      </c>
      <c r="O4140" s="112">
        <v>1.1100000000000001</v>
      </c>
      <c r="P4140" s="112">
        <v>1.1100000000000001</v>
      </c>
      <c r="Q4140" s="112">
        <v>1.08</v>
      </c>
      <c r="R4140" s="112">
        <v>1.04</v>
      </c>
      <c r="S4140" s="112">
        <v>1.03</v>
      </c>
      <c r="T4140" s="112">
        <v>1.02</v>
      </c>
      <c r="U4140" s="112">
        <v>1.01</v>
      </c>
      <c r="V4140" s="112">
        <v>1.01</v>
      </c>
      <c r="W4140" s="112">
        <v>1.01</v>
      </c>
      <c r="X4140" s="112">
        <v>1.02</v>
      </c>
      <c r="Y4140" s="112">
        <v>1.02</v>
      </c>
      <c r="Z4140" s="112">
        <v>1.01</v>
      </c>
      <c r="AA4140" s="112">
        <v>1</v>
      </c>
      <c r="AB4140" s="112">
        <v>1</v>
      </c>
      <c r="AC4140" s="112">
        <v>0.99</v>
      </c>
      <c r="AD4140" s="112">
        <v>0.98</v>
      </c>
      <c r="AE4140" s="112">
        <v>0.97</v>
      </c>
      <c r="AF4140" s="112">
        <v>0.96</v>
      </c>
      <c r="AG4140" s="112">
        <v>0.96</v>
      </c>
      <c r="AH4140" s="112">
        <v>0.92</v>
      </c>
      <c r="AI4140" s="112">
        <v>0.88</v>
      </c>
      <c r="AJ4140" s="112">
        <v>0.86</v>
      </c>
      <c r="AK4140" s="112">
        <v>0.85</v>
      </c>
    </row>
    <row r="4141" spans="1:37" s="13" customFormat="1" x14ac:dyDescent="0.3">
      <c r="A4141" s="13" t="str">
        <f t="shared" si="100"/>
        <v>SDGbaseTRAv2_UrbAS_ERTv3PVAXafoot</v>
      </c>
      <c r="B4141" s="62" t="s">
        <v>221</v>
      </c>
      <c r="C4141" s="63" t="s">
        <v>291</v>
      </c>
      <c r="D4141" s="64" t="s">
        <v>212</v>
      </c>
      <c r="E4141" s="13" t="s">
        <v>41</v>
      </c>
      <c r="F4141" s="112">
        <v>1</v>
      </c>
      <c r="G4141" s="112">
        <v>1.0900000000000001</v>
      </c>
      <c r="H4141" s="112">
        <v>1.0900000000000001</v>
      </c>
      <c r="I4141" s="112">
        <v>1.0900000000000001</v>
      </c>
      <c r="J4141" s="112">
        <v>1.08</v>
      </c>
      <c r="K4141" s="112">
        <v>1.08</v>
      </c>
      <c r="L4141" s="112">
        <v>1.0900000000000001</v>
      </c>
      <c r="M4141" s="112">
        <v>1.0900000000000001</v>
      </c>
      <c r="N4141" s="112">
        <v>1.0900000000000001</v>
      </c>
      <c r="O4141" s="112">
        <v>1.0900000000000001</v>
      </c>
      <c r="P4141" s="112">
        <v>1.0900000000000001</v>
      </c>
      <c r="Q4141" s="112">
        <v>1.0900000000000001</v>
      </c>
      <c r="R4141" s="112">
        <v>1.0900000000000001</v>
      </c>
      <c r="S4141" s="112">
        <v>1.1000000000000001</v>
      </c>
      <c r="T4141" s="112">
        <v>1.1000000000000001</v>
      </c>
      <c r="U4141" s="112">
        <v>1.1100000000000001</v>
      </c>
      <c r="V4141" s="112">
        <v>1.1100000000000001</v>
      </c>
      <c r="W4141" s="112">
        <v>1.1100000000000001</v>
      </c>
      <c r="X4141" s="112">
        <v>1.1200000000000001</v>
      </c>
      <c r="Y4141" s="112">
        <v>1.1000000000000001</v>
      </c>
      <c r="Z4141" s="112">
        <v>1.07</v>
      </c>
      <c r="AA4141" s="112">
        <v>1.05</v>
      </c>
      <c r="AB4141" s="112">
        <v>1.07</v>
      </c>
      <c r="AC4141" s="112">
        <v>1.08</v>
      </c>
      <c r="AD4141" s="112">
        <v>1.08</v>
      </c>
      <c r="AE4141" s="112">
        <v>1.08</v>
      </c>
      <c r="AF4141" s="112">
        <v>1.08</v>
      </c>
      <c r="AG4141" s="112">
        <v>1.1200000000000001</v>
      </c>
      <c r="AH4141" s="112">
        <v>1.0900000000000001</v>
      </c>
      <c r="AI4141" s="112">
        <v>1.06</v>
      </c>
      <c r="AJ4141" s="112">
        <v>1.04</v>
      </c>
      <c r="AK4141" s="112">
        <v>1.03</v>
      </c>
    </row>
    <row r="4142" spans="1:37" s="13" customFormat="1" x14ac:dyDescent="0.3">
      <c r="A4142" s="13" t="str">
        <f t="shared" si="100"/>
        <v>SDGbaseTRAv2_UrbAS_ERTv3PVAXawood</v>
      </c>
      <c r="B4142" s="62" t="s">
        <v>221</v>
      </c>
      <c r="C4142" s="63" t="s">
        <v>291</v>
      </c>
      <c r="D4142" s="64" t="s">
        <v>212</v>
      </c>
      <c r="E4142" s="13" t="s">
        <v>42</v>
      </c>
      <c r="F4142" s="112">
        <v>1</v>
      </c>
      <c r="G4142" s="112">
        <v>1.02</v>
      </c>
      <c r="H4142" s="112">
        <v>1.01</v>
      </c>
      <c r="I4142" s="112">
        <v>1.01</v>
      </c>
      <c r="J4142" s="112">
        <v>1.01</v>
      </c>
      <c r="K4142" s="112">
        <v>1.01</v>
      </c>
      <c r="L4142" s="112">
        <v>1.01</v>
      </c>
      <c r="M4142" s="112">
        <v>1.01</v>
      </c>
      <c r="N4142" s="112">
        <v>1.01</v>
      </c>
      <c r="O4142" s="112">
        <v>1.02</v>
      </c>
      <c r="P4142" s="112">
        <v>1.01</v>
      </c>
      <c r="Q4142" s="112">
        <v>1.01</v>
      </c>
      <c r="R4142" s="112">
        <v>1.01</v>
      </c>
      <c r="S4142" s="112">
        <v>1.02</v>
      </c>
      <c r="T4142" s="112">
        <v>1.02</v>
      </c>
      <c r="U4142" s="112">
        <v>1.03</v>
      </c>
      <c r="V4142" s="112">
        <v>1.03</v>
      </c>
      <c r="W4142" s="112">
        <v>1.04</v>
      </c>
      <c r="X4142" s="112">
        <v>1.04</v>
      </c>
      <c r="Y4142" s="112">
        <v>1.03</v>
      </c>
      <c r="Z4142" s="112">
        <v>1</v>
      </c>
      <c r="AA4142" s="112">
        <v>0.98</v>
      </c>
      <c r="AB4142" s="112">
        <v>0.99</v>
      </c>
      <c r="AC4142" s="112">
        <v>0.99</v>
      </c>
      <c r="AD4142" s="112">
        <v>0.99</v>
      </c>
      <c r="AE4142" s="112">
        <v>0.98</v>
      </c>
      <c r="AF4142" s="112">
        <v>0.98</v>
      </c>
      <c r="AG4142" s="112">
        <v>1.03</v>
      </c>
      <c r="AH4142" s="112">
        <v>1.01</v>
      </c>
      <c r="AI4142" s="112">
        <v>1</v>
      </c>
      <c r="AJ4142" s="112">
        <v>1</v>
      </c>
      <c r="AK4142" s="112">
        <v>0.99</v>
      </c>
    </row>
    <row r="4143" spans="1:37" s="13" customFormat="1" x14ac:dyDescent="0.3">
      <c r="A4143" s="13" t="str">
        <f t="shared" si="100"/>
        <v>SDGbaseTRAv2_UrbAS_ERTv3PVAXapapr</v>
      </c>
      <c r="B4143" s="62" t="s">
        <v>221</v>
      </c>
      <c r="C4143" s="63" t="s">
        <v>291</v>
      </c>
      <c r="D4143" s="64" t="s">
        <v>212</v>
      </c>
      <c r="E4143" s="13" t="s">
        <v>43</v>
      </c>
      <c r="F4143" s="112">
        <v>1</v>
      </c>
      <c r="G4143" s="112">
        <v>1.04</v>
      </c>
      <c r="H4143" s="112">
        <v>1.04</v>
      </c>
      <c r="I4143" s="112">
        <v>1.04</v>
      </c>
      <c r="J4143" s="112">
        <v>1.03</v>
      </c>
      <c r="K4143" s="112">
        <v>1.02</v>
      </c>
      <c r="L4143" s="112">
        <v>1.03</v>
      </c>
      <c r="M4143" s="112">
        <v>1.02</v>
      </c>
      <c r="N4143" s="112">
        <v>1.02</v>
      </c>
      <c r="O4143" s="112">
        <v>1.03</v>
      </c>
      <c r="P4143" s="112">
        <v>1.02</v>
      </c>
      <c r="Q4143" s="112">
        <v>1.02</v>
      </c>
      <c r="R4143" s="112">
        <v>1.04</v>
      </c>
      <c r="S4143" s="112">
        <v>1.04</v>
      </c>
      <c r="T4143" s="112">
        <v>1.04</v>
      </c>
      <c r="U4143" s="112">
        <v>1.05</v>
      </c>
      <c r="V4143" s="112">
        <v>1.05</v>
      </c>
      <c r="W4143" s="112">
        <v>1.05</v>
      </c>
      <c r="X4143" s="112">
        <v>1.06</v>
      </c>
      <c r="Y4143" s="112">
        <v>1.04</v>
      </c>
      <c r="Z4143" s="112">
        <v>1</v>
      </c>
      <c r="AA4143" s="112">
        <v>0.98</v>
      </c>
      <c r="AB4143" s="112">
        <v>0.99</v>
      </c>
      <c r="AC4143" s="112">
        <v>1</v>
      </c>
      <c r="AD4143" s="112">
        <v>1</v>
      </c>
      <c r="AE4143" s="112">
        <v>1</v>
      </c>
      <c r="AF4143" s="112">
        <v>1</v>
      </c>
      <c r="AG4143" s="112">
        <v>1.05</v>
      </c>
      <c r="AH4143" s="112">
        <v>1.03</v>
      </c>
      <c r="AI4143" s="112">
        <v>1.01</v>
      </c>
      <c r="AJ4143" s="112">
        <v>1</v>
      </c>
      <c r="AK4143" s="112">
        <v>0.99</v>
      </c>
    </row>
    <row r="4144" spans="1:37" s="13" customFormat="1" x14ac:dyDescent="0.3">
      <c r="A4144" s="13" t="str">
        <f t="shared" si="100"/>
        <v>SDGbaseTRAv2_UrbAS_ERTv3PVAXaprnt</v>
      </c>
      <c r="B4144" s="62" t="s">
        <v>221</v>
      </c>
      <c r="C4144" s="63" t="s">
        <v>291</v>
      </c>
      <c r="D4144" s="64" t="s">
        <v>212</v>
      </c>
      <c r="E4144" s="13" t="s">
        <v>44</v>
      </c>
      <c r="F4144" s="112">
        <v>1</v>
      </c>
      <c r="G4144" s="112">
        <v>1.1000000000000001</v>
      </c>
      <c r="H4144" s="112">
        <v>1.1000000000000001</v>
      </c>
      <c r="I4144" s="112">
        <v>1.1000000000000001</v>
      </c>
      <c r="J4144" s="112">
        <v>1.0900000000000001</v>
      </c>
      <c r="K4144" s="112">
        <v>1.0900000000000001</v>
      </c>
      <c r="L4144" s="112">
        <v>1.1000000000000001</v>
      </c>
      <c r="M4144" s="112">
        <v>1.1100000000000001</v>
      </c>
      <c r="N4144" s="112">
        <v>1.1100000000000001</v>
      </c>
      <c r="O4144" s="112">
        <v>1.1000000000000001</v>
      </c>
      <c r="P4144" s="112">
        <v>1.1000000000000001</v>
      </c>
      <c r="Q4144" s="112">
        <v>1.1000000000000001</v>
      </c>
      <c r="R4144" s="112">
        <v>1.1100000000000001</v>
      </c>
      <c r="S4144" s="112">
        <v>1.1100000000000001</v>
      </c>
      <c r="T4144" s="112">
        <v>1.1200000000000001</v>
      </c>
      <c r="U4144" s="112">
        <v>1.1200000000000001</v>
      </c>
      <c r="V4144" s="112">
        <v>1.1299999999999999</v>
      </c>
      <c r="W4144" s="112">
        <v>1.1299999999999999</v>
      </c>
      <c r="X4144" s="112">
        <v>1.1299999999999999</v>
      </c>
      <c r="Y4144" s="112">
        <v>1.1200000000000001</v>
      </c>
      <c r="Z4144" s="112">
        <v>1.0900000000000001</v>
      </c>
      <c r="AA4144" s="112">
        <v>1.08</v>
      </c>
      <c r="AB4144" s="112">
        <v>1.0900000000000001</v>
      </c>
      <c r="AC4144" s="112">
        <v>1.1000000000000001</v>
      </c>
      <c r="AD4144" s="112">
        <v>1.1000000000000001</v>
      </c>
      <c r="AE4144" s="112">
        <v>1.1000000000000001</v>
      </c>
      <c r="AF4144" s="112">
        <v>1.1000000000000001</v>
      </c>
      <c r="AG4144" s="112">
        <v>1.1399999999999999</v>
      </c>
      <c r="AH4144" s="112">
        <v>1.1000000000000001</v>
      </c>
      <c r="AI4144" s="112">
        <v>1.07</v>
      </c>
      <c r="AJ4144" s="112">
        <v>1.04</v>
      </c>
      <c r="AK4144" s="112">
        <v>1.02</v>
      </c>
    </row>
    <row r="4145" spans="1:37" s="13" customFormat="1" x14ac:dyDescent="0.3">
      <c r="A4145" s="13" t="str">
        <f t="shared" si="100"/>
        <v>SDGbaseTRAv2_UrbAS_ERTv3PVAXapetr</v>
      </c>
      <c r="B4145" s="62" t="s">
        <v>221</v>
      </c>
      <c r="C4145" s="63" t="s">
        <v>291</v>
      </c>
      <c r="D4145" s="64" t="s">
        <v>212</v>
      </c>
      <c r="E4145" s="13" t="s">
        <v>45</v>
      </c>
      <c r="F4145" s="112">
        <v>1</v>
      </c>
      <c r="G4145" s="112">
        <v>1.1599999999999999</v>
      </c>
      <c r="H4145" s="112">
        <v>0.84</v>
      </c>
      <c r="I4145" s="112">
        <v>0.65</v>
      </c>
      <c r="J4145" s="112">
        <v>0.61</v>
      </c>
      <c r="K4145" s="112">
        <v>0.59</v>
      </c>
      <c r="L4145" s="112">
        <v>0.59</v>
      </c>
      <c r="M4145" s="112">
        <v>0.6</v>
      </c>
      <c r="N4145" s="112">
        <v>0.62</v>
      </c>
      <c r="O4145" s="112">
        <v>1.17</v>
      </c>
      <c r="P4145" s="112">
        <v>1.54</v>
      </c>
      <c r="Q4145" s="112">
        <v>1.47</v>
      </c>
      <c r="R4145" s="112">
        <v>1.43</v>
      </c>
      <c r="S4145" s="112">
        <v>1.41</v>
      </c>
      <c r="T4145" s="112">
        <v>1.4</v>
      </c>
      <c r="U4145" s="112">
        <v>1.39</v>
      </c>
      <c r="V4145" s="112">
        <v>1.38</v>
      </c>
      <c r="W4145" s="112">
        <v>1.37</v>
      </c>
      <c r="X4145" s="112">
        <v>1.38</v>
      </c>
      <c r="Y4145" s="112">
        <v>1.44</v>
      </c>
      <c r="Z4145" s="112">
        <v>1.45</v>
      </c>
      <c r="AA4145" s="112">
        <v>1.45</v>
      </c>
      <c r="AB4145" s="112">
        <v>1.49</v>
      </c>
      <c r="AC4145" s="112">
        <v>1.46</v>
      </c>
      <c r="AD4145" s="112">
        <v>1.42</v>
      </c>
      <c r="AE4145" s="112">
        <v>1.38</v>
      </c>
      <c r="AF4145" s="112">
        <v>1.34</v>
      </c>
      <c r="AG4145" s="112">
        <v>1.23</v>
      </c>
      <c r="AH4145" s="112">
        <v>1.06</v>
      </c>
      <c r="AI4145" s="112">
        <v>0.88</v>
      </c>
      <c r="AJ4145" s="112">
        <v>0.69</v>
      </c>
      <c r="AK4145" s="112">
        <v>0.43</v>
      </c>
    </row>
    <row r="4146" spans="1:37" s="13" customFormat="1" x14ac:dyDescent="0.3">
      <c r="A4146" s="13" t="str">
        <f t="shared" si="100"/>
        <v>SDGbaseTRAv2_UrbAS_ERTv3PVAXahydr</v>
      </c>
      <c r="B4146" s="62" t="s">
        <v>221</v>
      </c>
      <c r="C4146" s="63" t="s">
        <v>291</v>
      </c>
      <c r="D4146" s="64" t="s">
        <v>212</v>
      </c>
      <c r="E4146" s="13" t="s">
        <v>46</v>
      </c>
      <c r="F4146" s="112">
        <v>1</v>
      </c>
      <c r="G4146" s="112">
        <v>2.6</v>
      </c>
      <c r="H4146" s="112">
        <v>2.71</v>
      </c>
      <c r="I4146" s="112">
        <v>2.67</v>
      </c>
      <c r="J4146" s="112">
        <v>2.66</v>
      </c>
      <c r="K4146" s="112">
        <v>2.66</v>
      </c>
      <c r="L4146" s="112">
        <v>2.7</v>
      </c>
      <c r="M4146" s="112">
        <v>2.75</v>
      </c>
      <c r="N4146" s="112">
        <v>2.79</v>
      </c>
      <c r="O4146" s="112">
        <v>3</v>
      </c>
      <c r="P4146" s="112">
        <v>3.05</v>
      </c>
      <c r="Q4146" s="112">
        <v>3.4</v>
      </c>
      <c r="R4146" s="112">
        <v>3.45</v>
      </c>
      <c r="S4146" s="112">
        <v>3.48</v>
      </c>
      <c r="T4146" s="112">
        <v>3.5</v>
      </c>
      <c r="U4146" s="112">
        <v>3.52</v>
      </c>
      <c r="V4146" s="112">
        <v>3.53</v>
      </c>
      <c r="W4146" s="112">
        <v>3.55</v>
      </c>
      <c r="X4146" s="112">
        <v>-0.96</v>
      </c>
      <c r="Y4146" s="112">
        <v>32.590000000000003</v>
      </c>
      <c r="Z4146" s="112">
        <v>85.99</v>
      </c>
      <c r="AA4146" s="112">
        <v>96.86</v>
      </c>
      <c r="AB4146" s="112">
        <v>72.099999999999994</v>
      </c>
      <c r="AC4146" s="112">
        <v>59.44</v>
      </c>
      <c r="AD4146" s="112">
        <v>57.45</v>
      </c>
      <c r="AE4146" s="112">
        <v>57.03</v>
      </c>
      <c r="AF4146" s="112">
        <v>58.07</v>
      </c>
      <c r="AG4146" s="112">
        <v>1.79</v>
      </c>
      <c r="AH4146" s="112">
        <v>1.39</v>
      </c>
      <c r="AI4146" s="112">
        <v>1.06</v>
      </c>
      <c r="AJ4146" s="112">
        <v>0.77</v>
      </c>
      <c r="AK4146" s="112">
        <v>0.51</v>
      </c>
    </row>
    <row r="4147" spans="1:37" s="13" customFormat="1" x14ac:dyDescent="0.3">
      <c r="A4147" s="13" t="str">
        <f t="shared" si="100"/>
        <v>SDGbaseTRAv2_UrbAS_ERTv3PVAXaammo</v>
      </c>
      <c r="B4147" s="62" t="s">
        <v>221</v>
      </c>
      <c r="C4147" s="63" t="s">
        <v>291</v>
      </c>
      <c r="D4147" s="64" t="s">
        <v>212</v>
      </c>
      <c r="E4147" s="13" t="s">
        <v>47</v>
      </c>
      <c r="F4147" s="112">
        <v>1</v>
      </c>
      <c r="G4147" s="112">
        <v>1.03</v>
      </c>
      <c r="H4147" s="112">
        <v>1.02</v>
      </c>
      <c r="I4147" s="112">
        <v>1.02</v>
      </c>
      <c r="J4147" s="112">
        <v>1.02</v>
      </c>
      <c r="K4147" s="112">
        <v>1.02</v>
      </c>
      <c r="L4147" s="112">
        <v>1.02</v>
      </c>
      <c r="M4147" s="112">
        <v>1.03</v>
      </c>
      <c r="N4147" s="112">
        <v>1.03</v>
      </c>
      <c r="O4147" s="112">
        <v>1.01</v>
      </c>
      <c r="P4147" s="112">
        <v>1.01</v>
      </c>
      <c r="Q4147" s="112">
        <v>1.01</v>
      </c>
      <c r="R4147" s="112">
        <v>1.02</v>
      </c>
      <c r="S4147" s="112">
        <v>1.03</v>
      </c>
      <c r="T4147" s="112">
        <v>1.03</v>
      </c>
      <c r="U4147" s="112">
        <v>1.04</v>
      </c>
      <c r="V4147" s="112">
        <v>1.04</v>
      </c>
      <c r="W4147" s="112">
        <v>1.05</v>
      </c>
      <c r="X4147" s="112">
        <v>1.05</v>
      </c>
      <c r="Y4147" s="112">
        <v>1.03</v>
      </c>
      <c r="Z4147" s="112">
        <v>1</v>
      </c>
      <c r="AA4147" s="112">
        <v>0.98</v>
      </c>
      <c r="AB4147" s="112">
        <v>0.99</v>
      </c>
      <c r="AC4147" s="112">
        <v>0.98</v>
      </c>
      <c r="AD4147" s="112">
        <v>0.98</v>
      </c>
      <c r="AE4147" s="112">
        <v>0.97</v>
      </c>
      <c r="AF4147" s="112">
        <v>0.97</v>
      </c>
      <c r="AG4147" s="112">
        <v>1.02</v>
      </c>
      <c r="AH4147" s="112">
        <v>0.98</v>
      </c>
      <c r="AI4147" s="112">
        <v>0.95</v>
      </c>
      <c r="AJ4147" s="112">
        <v>0.93</v>
      </c>
      <c r="AK4147" s="112">
        <v>0.91</v>
      </c>
    </row>
    <row r="4148" spans="1:37" s="13" customFormat="1" x14ac:dyDescent="0.3">
      <c r="A4148" s="13" t="str">
        <f t="shared" si="100"/>
        <v>SDGbaseTRAv2_UrbAS_ERTv3PVAXabchm</v>
      </c>
      <c r="B4148" s="62" t="s">
        <v>221</v>
      </c>
      <c r="C4148" s="63" t="s">
        <v>291</v>
      </c>
      <c r="D4148" s="64" t="s">
        <v>212</v>
      </c>
      <c r="E4148" s="13" t="s">
        <v>48</v>
      </c>
      <c r="F4148" s="112">
        <v>1</v>
      </c>
      <c r="G4148" s="112">
        <v>1.26</v>
      </c>
      <c r="H4148" s="112">
        <v>1.37</v>
      </c>
      <c r="I4148" s="112">
        <v>1.34</v>
      </c>
      <c r="J4148" s="112">
        <v>1.35</v>
      </c>
      <c r="K4148" s="112">
        <v>1.37</v>
      </c>
      <c r="L4148" s="112">
        <v>1.43</v>
      </c>
      <c r="M4148" s="112">
        <v>1.5</v>
      </c>
      <c r="N4148" s="112">
        <v>1.55</v>
      </c>
      <c r="O4148" s="112">
        <v>1.83</v>
      </c>
      <c r="P4148" s="112">
        <v>1.89</v>
      </c>
      <c r="Q4148" s="112">
        <v>1.9</v>
      </c>
      <c r="R4148" s="112">
        <v>1.94</v>
      </c>
      <c r="S4148" s="112">
        <v>1.96</v>
      </c>
      <c r="T4148" s="112">
        <v>1.98</v>
      </c>
      <c r="U4148" s="112">
        <v>2</v>
      </c>
      <c r="V4148" s="112">
        <v>2</v>
      </c>
      <c r="W4148" s="112">
        <v>2.0099999999999998</v>
      </c>
      <c r="X4148" s="112">
        <v>2.04</v>
      </c>
      <c r="Y4148" s="112">
        <v>1.93</v>
      </c>
      <c r="Z4148" s="112">
        <v>1.41</v>
      </c>
      <c r="AA4148" s="112">
        <v>0.93</v>
      </c>
      <c r="AB4148" s="112">
        <v>1.17</v>
      </c>
      <c r="AC4148" s="112">
        <v>1.27</v>
      </c>
      <c r="AD4148" s="112">
        <v>1.25</v>
      </c>
      <c r="AE4148" s="112">
        <v>1.2</v>
      </c>
      <c r="AF4148" s="112">
        <v>1.1299999999999999</v>
      </c>
      <c r="AG4148" s="112">
        <v>1.94</v>
      </c>
      <c r="AH4148" s="112">
        <v>1.86</v>
      </c>
      <c r="AI4148" s="112">
        <v>1.75</v>
      </c>
      <c r="AJ4148" s="112">
        <v>1.65</v>
      </c>
      <c r="AK4148" s="112">
        <v>1.54</v>
      </c>
    </row>
    <row r="4149" spans="1:37" s="13" customFormat="1" x14ac:dyDescent="0.3">
      <c r="A4149" s="13" t="str">
        <f t="shared" si="100"/>
        <v>SDGbaseTRAv2_UrbAS_ERTv3PVAXaochm</v>
      </c>
      <c r="B4149" s="62" t="s">
        <v>221</v>
      </c>
      <c r="C4149" s="63" t="s">
        <v>291</v>
      </c>
      <c r="D4149" s="64" t="s">
        <v>212</v>
      </c>
      <c r="E4149" s="13" t="s">
        <v>49</v>
      </c>
      <c r="F4149" s="112">
        <v>1</v>
      </c>
      <c r="G4149" s="112">
        <v>1.19</v>
      </c>
      <c r="H4149" s="112">
        <v>1.27</v>
      </c>
      <c r="I4149" s="112">
        <v>1.24</v>
      </c>
      <c r="J4149" s="112">
        <v>1.25</v>
      </c>
      <c r="K4149" s="112">
        <v>1.27</v>
      </c>
      <c r="L4149" s="112">
        <v>1.31</v>
      </c>
      <c r="M4149" s="112">
        <v>1.35</v>
      </c>
      <c r="N4149" s="112">
        <v>1.38</v>
      </c>
      <c r="O4149" s="112">
        <v>1.63</v>
      </c>
      <c r="P4149" s="112">
        <v>1.67</v>
      </c>
      <c r="Q4149" s="112">
        <v>1.67</v>
      </c>
      <c r="R4149" s="112">
        <v>1.67</v>
      </c>
      <c r="S4149" s="112">
        <v>1.67</v>
      </c>
      <c r="T4149" s="112">
        <v>1.67</v>
      </c>
      <c r="U4149" s="112">
        <v>1.68</v>
      </c>
      <c r="V4149" s="112">
        <v>1.67</v>
      </c>
      <c r="W4149" s="112">
        <v>1.67</v>
      </c>
      <c r="X4149" s="112">
        <v>1.68</v>
      </c>
      <c r="Y4149" s="112">
        <v>1.65</v>
      </c>
      <c r="Z4149" s="112">
        <v>1.42</v>
      </c>
      <c r="AA4149" s="112">
        <v>1.19</v>
      </c>
      <c r="AB4149" s="112">
        <v>1.3</v>
      </c>
      <c r="AC4149" s="112">
        <v>1.35</v>
      </c>
      <c r="AD4149" s="112">
        <v>1.33</v>
      </c>
      <c r="AE4149" s="112">
        <v>1.3</v>
      </c>
      <c r="AF4149" s="112">
        <v>1.26</v>
      </c>
      <c r="AG4149" s="112">
        <v>1.62</v>
      </c>
      <c r="AH4149" s="112">
        <v>1.58</v>
      </c>
      <c r="AI4149" s="112">
        <v>1.52</v>
      </c>
      <c r="AJ4149" s="112">
        <v>1.46</v>
      </c>
      <c r="AK4149" s="112">
        <v>1.4</v>
      </c>
    </row>
    <row r="4150" spans="1:37" s="13" customFormat="1" x14ac:dyDescent="0.3">
      <c r="A4150" s="13" t="str">
        <f t="shared" si="100"/>
        <v>SDGbaseTRAv2_UrbAS_ERTv3PVAXarubb</v>
      </c>
      <c r="B4150" s="62" t="s">
        <v>221</v>
      </c>
      <c r="C4150" s="63" t="s">
        <v>291</v>
      </c>
      <c r="D4150" s="64" t="s">
        <v>212</v>
      </c>
      <c r="E4150" s="13" t="s">
        <v>50</v>
      </c>
      <c r="F4150" s="112">
        <v>1</v>
      </c>
      <c r="G4150" s="112">
        <v>1.01</v>
      </c>
      <c r="H4150" s="112">
        <v>1.01</v>
      </c>
      <c r="I4150" s="112">
        <v>1</v>
      </c>
      <c r="J4150" s="112">
        <v>1</v>
      </c>
      <c r="K4150" s="112">
        <v>1</v>
      </c>
      <c r="L4150" s="112">
        <v>1.01</v>
      </c>
      <c r="M4150" s="112">
        <v>1.01</v>
      </c>
      <c r="N4150" s="112">
        <v>1.02</v>
      </c>
      <c r="O4150" s="112">
        <v>1.02</v>
      </c>
      <c r="P4150" s="112">
        <v>1.02</v>
      </c>
      <c r="Q4150" s="112">
        <v>1.02</v>
      </c>
      <c r="R4150" s="112">
        <v>1.03</v>
      </c>
      <c r="S4150" s="112">
        <v>1.03</v>
      </c>
      <c r="T4150" s="112">
        <v>1.03</v>
      </c>
      <c r="U4150" s="112">
        <v>1.03</v>
      </c>
      <c r="V4150" s="112">
        <v>1.04</v>
      </c>
      <c r="W4150" s="112">
        <v>1.04</v>
      </c>
      <c r="X4150" s="112">
        <v>1.04</v>
      </c>
      <c r="Y4150" s="112">
        <v>1.02</v>
      </c>
      <c r="Z4150" s="112">
        <v>0.96</v>
      </c>
      <c r="AA4150" s="112">
        <v>0.93</v>
      </c>
      <c r="AB4150" s="112">
        <v>0.97</v>
      </c>
      <c r="AC4150" s="112">
        <v>0.99</v>
      </c>
      <c r="AD4150" s="112">
        <v>0.99</v>
      </c>
      <c r="AE4150" s="112">
        <v>0.99</v>
      </c>
      <c r="AF4150" s="112">
        <v>0.99</v>
      </c>
      <c r="AG4150" s="112">
        <v>1.0900000000000001</v>
      </c>
      <c r="AH4150" s="112">
        <v>1.06</v>
      </c>
      <c r="AI4150" s="112">
        <v>1.04</v>
      </c>
      <c r="AJ4150" s="112">
        <v>1.03</v>
      </c>
      <c r="AK4150" s="112">
        <v>1.02</v>
      </c>
    </row>
    <row r="4151" spans="1:37" s="13" customFormat="1" x14ac:dyDescent="0.3">
      <c r="A4151" s="13" t="str">
        <f t="shared" si="100"/>
        <v>SDGbaseTRAv2_UrbAS_ERTv3PVAXaplas</v>
      </c>
      <c r="B4151" s="62" t="s">
        <v>221</v>
      </c>
      <c r="C4151" s="63" t="s">
        <v>291</v>
      </c>
      <c r="D4151" s="64" t="s">
        <v>212</v>
      </c>
      <c r="E4151" s="13" t="s">
        <v>51</v>
      </c>
      <c r="F4151" s="112">
        <v>1</v>
      </c>
      <c r="G4151" s="112">
        <v>1.06</v>
      </c>
      <c r="H4151" s="112">
        <v>1.06</v>
      </c>
      <c r="I4151" s="112">
        <v>1.05</v>
      </c>
      <c r="J4151" s="112">
        <v>1.05</v>
      </c>
      <c r="K4151" s="112">
        <v>1.05</v>
      </c>
      <c r="L4151" s="112">
        <v>1.05</v>
      </c>
      <c r="M4151" s="112">
        <v>1.06</v>
      </c>
      <c r="N4151" s="112">
        <v>1.06</v>
      </c>
      <c r="O4151" s="112">
        <v>1.06</v>
      </c>
      <c r="P4151" s="112">
        <v>1.06</v>
      </c>
      <c r="Q4151" s="112">
        <v>1.05</v>
      </c>
      <c r="R4151" s="112">
        <v>1.06</v>
      </c>
      <c r="S4151" s="112">
        <v>1.07</v>
      </c>
      <c r="T4151" s="112">
        <v>1.07</v>
      </c>
      <c r="U4151" s="112">
        <v>1.07</v>
      </c>
      <c r="V4151" s="112">
        <v>1.08</v>
      </c>
      <c r="W4151" s="112">
        <v>1.08</v>
      </c>
      <c r="X4151" s="112">
        <v>1.08</v>
      </c>
      <c r="Y4151" s="112">
        <v>1.07</v>
      </c>
      <c r="Z4151" s="112">
        <v>1.04</v>
      </c>
      <c r="AA4151" s="112">
        <v>1.03</v>
      </c>
      <c r="AB4151" s="112">
        <v>1.04</v>
      </c>
      <c r="AC4151" s="112">
        <v>1.05</v>
      </c>
      <c r="AD4151" s="112">
        <v>1.05</v>
      </c>
      <c r="AE4151" s="112">
        <v>1.05</v>
      </c>
      <c r="AF4151" s="112">
        <v>1.05</v>
      </c>
      <c r="AG4151" s="112">
        <v>1.0900000000000001</v>
      </c>
      <c r="AH4151" s="112">
        <v>1.05</v>
      </c>
      <c r="AI4151" s="112">
        <v>1.02</v>
      </c>
      <c r="AJ4151" s="112">
        <v>1</v>
      </c>
      <c r="AK4151" s="112">
        <v>0.98</v>
      </c>
    </row>
    <row r="4152" spans="1:37" s="13" customFormat="1" x14ac:dyDescent="0.3">
      <c r="A4152" s="13" t="str">
        <f t="shared" si="100"/>
        <v>SDGbaseTRAv2_UrbAS_ERTv3PVAXanmet</v>
      </c>
      <c r="B4152" s="62" t="s">
        <v>221</v>
      </c>
      <c r="C4152" s="63" t="s">
        <v>291</v>
      </c>
      <c r="D4152" s="64" t="s">
        <v>212</v>
      </c>
      <c r="E4152" s="13" t="s">
        <v>52</v>
      </c>
      <c r="F4152" s="112">
        <v>1</v>
      </c>
      <c r="G4152" s="112">
        <v>1.08</v>
      </c>
      <c r="H4152" s="112">
        <v>1.07</v>
      </c>
      <c r="I4152" s="112">
        <v>1.07</v>
      </c>
      <c r="J4152" s="112">
        <v>1.08</v>
      </c>
      <c r="K4152" s="112">
        <v>1.07</v>
      </c>
      <c r="L4152" s="112">
        <v>1.07</v>
      </c>
      <c r="M4152" s="112">
        <v>1.07</v>
      </c>
      <c r="N4152" s="112">
        <v>1.07</v>
      </c>
      <c r="O4152" s="112">
        <v>1.07</v>
      </c>
      <c r="P4152" s="112">
        <v>1.07</v>
      </c>
      <c r="Q4152" s="112">
        <v>1.06</v>
      </c>
      <c r="R4152" s="112">
        <v>1.06</v>
      </c>
      <c r="S4152" s="112">
        <v>1.07</v>
      </c>
      <c r="T4152" s="112">
        <v>1.07</v>
      </c>
      <c r="U4152" s="112">
        <v>1.08</v>
      </c>
      <c r="V4152" s="112">
        <v>1.08</v>
      </c>
      <c r="W4152" s="112">
        <v>1.0900000000000001</v>
      </c>
      <c r="X4152" s="112">
        <v>1.0900000000000001</v>
      </c>
      <c r="Y4152" s="112">
        <v>1.08</v>
      </c>
      <c r="Z4152" s="112">
        <v>1.05</v>
      </c>
      <c r="AA4152" s="112">
        <v>1.03</v>
      </c>
      <c r="AB4152" s="112">
        <v>1.04</v>
      </c>
      <c r="AC4152" s="112">
        <v>1.04</v>
      </c>
      <c r="AD4152" s="112">
        <v>1.04</v>
      </c>
      <c r="AE4152" s="112">
        <v>1.04</v>
      </c>
      <c r="AF4152" s="112">
        <v>1.04</v>
      </c>
      <c r="AG4152" s="112">
        <v>1.08</v>
      </c>
      <c r="AH4152" s="112">
        <v>1.06</v>
      </c>
      <c r="AI4152" s="112">
        <v>1.04</v>
      </c>
      <c r="AJ4152" s="112">
        <v>1.03</v>
      </c>
      <c r="AK4152" s="112">
        <v>1.01</v>
      </c>
    </row>
    <row r="4153" spans="1:37" s="13" customFormat="1" x14ac:dyDescent="0.3">
      <c r="A4153" s="13" t="str">
        <f t="shared" si="100"/>
        <v>SDGbaseTRAv2_UrbAS_ERTv3PVAXairon</v>
      </c>
      <c r="B4153" s="62" t="s">
        <v>221</v>
      </c>
      <c r="C4153" s="63" t="s">
        <v>291</v>
      </c>
      <c r="D4153" s="64" t="s">
        <v>212</v>
      </c>
      <c r="E4153" s="13" t="s">
        <v>53</v>
      </c>
      <c r="F4153" s="112">
        <v>1</v>
      </c>
      <c r="G4153" s="112">
        <v>1.2</v>
      </c>
      <c r="H4153" s="112">
        <v>1.18</v>
      </c>
      <c r="I4153" s="112">
        <v>1.1599999999999999</v>
      </c>
      <c r="J4153" s="112">
        <v>1.1499999999999999</v>
      </c>
      <c r="K4153" s="112">
        <v>1.1399999999999999</v>
      </c>
      <c r="L4153" s="112">
        <v>1.1399999999999999</v>
      </c>
      <c r="M4153" s="112">
        <v>1.1499999999999999</v>
      </c>
      <c r="N4153" s="112">
        <v>1.1499999999999999</v>
      </c>
      <c r="O4153" s="112">
        <v>1.1499999999999999</v>
      </c>
      <c r="P4153" s="112">
        <v>1.1499999999999999</v>
      </c>
      <c r="Q4153" s="112">
        <v>1.1399999999999999</v>
      </c>
      <c r="R4153" s="112">
        <v>1.1499999999999999</v>
      </c>
      <c r="S4153" s="112">
        <v>1.1499999999999999</v>
      </c>
      <c r="T4153" s="112">
        <v>1.1499999999999999</v>
      </c>
      <c r="U4153" s="112">
        <v>1.1599999999999999</v>
      </c>
      <c r="V4153" s="112">
        <v>1.1599999999999999</v>
      </c>
      <c r="W4153" s="112">
        <v>1.17</v>
      </c>
      <c r="X4153" s="112">
        <v>1.17</v>
      </c>
      <c r="Y4153" s="112">
        <v>1.1399999999999999</v>
      </c>
      <c r="Z4153" s="112">
        <v>1.1000000000000001</v>
      </c>
      <c r="AA4153" s="112">
        <v>1.0900000000000001</v>
      </c>
      <c r="AB4153" s="112">
        <v>1.1100000000000001</v>
      </c>
      <c r="AC4153" s="112">
        <v>1.1200000000000001</v>
      </c>
      <c r="AD4153" s="112">
        <v>1.1200000000000001</v>
      </c>
      <c r="AE4153" s="112">
        <v>1.1200000000000001</v>
      </c>
      <c r="AF4153" s="112">
        <v>1.1299999999999999</v>
      </c>
      <c r="AG4153" s="112">
        <v>1.18</v>
      </c>
      <c r="AH4153" s="112">
        <v>1.1399999999999999</v>
      </c>
      <c r="AI4153" s="112">
        <v>1.1100000000000001</v>
      </c>
      <c r="AJ4153" s="112">
        <v>1.0900000000000001</v>
      </c>
      <c r="AK4153" s="112">
        <v>1.08</v>
      </c>
    </row>
    <row r="4154" spans="1:37" s="13" customFormat="1" x14ac:dyDescent="0.3">
      <c r="A4154" s="13" t="str">
        <f t="shared" si="100"/>
        <v>SDGbaseTRAv2_UrbAS_ERTv3PVAXanfrm</v>
      </c>
      <c r="B4154" s="62" t="s">
        <v>221</v>
      </c>
      <c r="C4154" s="63" t="s">
        <v>291</v>
      </c>
      <c r="D4154" s="64" t="s">
        <v>212</v>
      </c>
      <c r="E4154" s="13" t="s">
        <v>54</v>
      </c>
      <c r="F4154" s="112">
        <v>1</v>
      </c>
      <c r="G4154" s="112">
        <v>1.17</v>
      </c>
      <c r="H4154" s="112">
        <v>1.1100000000000001</v>
      </c>
      <c r="I4154" s="112">
        <v>1.06</v>
      </c>
      <c r="J4154" s="112">
        <v>1.04</v>
      </c>
      <c r="K4154" s="112">
        <v>1.05</v>
      </c>
      <c r="L4154" s="112">
        <v>1.07</v>
      </c>
      <c r="M4154" s="112">
        <v>1.1200000000000001</v>
      </c>
      <c r="N4154" s="112">
        <v>1.1499999999999999</v>
      </c>
      <c r="O4154" s="112">
        <v>1.24</v>
      </c>
      <c r="P4154" s="112">
        <v>1.24</v>
      </c>
      <c r="Q4154" s="112">
        <v>1.2</v>
      </c>
      <c r="R4154" s="112">
        <v>1.18</v>
      </c>
      <c r="S4154" s="112">
        <v>1.17</v>
      </c>
      <c r="T4154" s="112">
        <v>1.1599999999999999</v>
      </c>
      <c r="U4154" s="112">
        <v>1.17</v>
      </c>
      <c r="V4154" s="112">
        <v>1.2</v>
      </c>
      <c r="W4154" s="112">
        <v>1.21</v>
      </c>
      <c r="X4154" s="112">
        <v>1.19</v>
      </c>
      <c r="Y4154" s="112">
        <v>1.08</v>
      </c>
      <c r="Z4154" s="112">
        <v>0.96</v>
      </c>
      <c r="AA4154" s="112">
        <v>0.96</v>
      </c>
      <c r="AB4154" s="112">
        <v>0.97</v>
      </c>
      <c r="AC4154" s="112">
        <v>0.98</v>
      </c>
      <c r="AD4154" s="112">
        <v>1.01</v>
      </c>
      <c r="AE4154" s="112">
        <v>1.04</v>
      </c>
      <c r="AF4154" s="112">
        <v>1.06</v>
      </c>
      <c r="AG4154" s="112">
        <v>1.22</v>
      </c>
      <c r="AH4154" s="112">
        <v>1.0900000000000001</v>
      </c>
      <c r="AI4154" s="112">
        <v>1.01</v>
      </c>
      <c r="AJ4154" s="112">
        <v>0.97</v>
      </c>
      <c r="AK4154" s="112">
        <v>0.95</v>
      </c>
    </row>
    <row r="4155" spans="1:37" s="13" customFormat="1" x14ac:dyDescent="0.3">
      <c r="A4155" s="13" t="str">
        <f t="shared" si="100"/>
        <v>SDGbaseTRAv2_UrbAS_ERTv3PVAXametp</v>
      </c>
      <c r="B4155" s="62" t="s">
        <v>221</v>
      </c>
      <c r="C4155" s="63" t="s">
        <v>291</v>
      </c>
      <c r="D4155" s="64" t="s">
        <v>212</v>
      </c>
      <c r="E4155" s="13" t="s">
        <v>55</v>
      </c>
      <c r="F4155" s="112">
        <v>1</v>
      </c>
      <c r="G4155" s="112">
        <v>1.19</v>
      </c>
      <c r="H4155" s="112">
        <v>1.19</v>
      </c>
      <c r="I4155" s="112">
        <v>1.18</v>
      </c>
      <c r="J4155" s="112">
        <v>1.18</v>
      </c>
      <c r="K4155" s="112">
        <v>1.18</v>
      </c>
      <c r="L4155" s="112">
        <v>1.18</v>
      </c>
      <c r="M4155" s="112">
        <v>1.19</v>
      </c>
      <c r="N4155" s="112">
        <v>1.19</v>
      </c>
      <c r="O4155" s="112">
        <v>1.19</v>
      </c>
      <c r="P4155" s="112">
        <v>1.19</v>
      </c>
      <c r="Q4155" s="112">
        <v>1.18</v>
      </c>
      <c r="R4155" s="112">
        <v>1.19</v>
      </c>
      <c r="S4155" s="112">
        <v>1.19</v>
      </c>
      <c r="T4155" s="112">
        <v>1.2</v>
      </c>
      <c r="U4155" s="112">
        <v>1.2</v>
      </c>
      <c r="V4155" s="112">
        <v>1.21</v>
      </c>
      <c r="W4155" s="112">
        <v>1.21</v>
      </c>
      <c r="X4155" s="112">
        <v>1.21</v>
      </c>
      <c r="Y4155" s="112">
        <v>1.19</v>
      </c>
      <c r="Z4155" s="112">
        <v>1.1599999999999999</v>
      </c>
      <c r="AA4155" s="112">
        <v>1.1499999999999999</v>
      </c>
      <c r="AB4155" s="112">
        <v>1.17</v>
      </c>
      <c r="AC4155" s="112">
        <v>1.18</v>
      </c>
      <c r="AD4155" s="112">
        <v>1.18</v>
      </c>
      <c r="AE4155" s="112">
        <v>1.18</v>
      </c>
      <c r="AF4155" s="112">
        <v>1.18</v>
      </c>
      <c r="AG4155" s="112">
        <v>1.23</v>
      </c>
      <c r="AH4155" s="112">
        <v>1.18</v>
      </c>
      <c r="AI4155" s="112">
        <v>1.1499999999999999</v>
      </c>
      <c r="AJ4155" s="112">
        <v>1.1299999999999999</v>
      </c>
      <c r="AK4155" s="112">
        <v>1.1100000000000001</v>
      </c>
    </row>
    <row r="4156" spans="1:37" s="13" customFormat="1" x14ac:dyDescent="0.3">
      <c r="A4156" s="13" t="str">
        <f t="shared" si="100"/>
        <v>SDGbaseTRAv2_UrbAS_ERTv3PVAXamach</v>
      </c>
      <c r="B4156" s="62" t="s">
        <v>221</v>
      </c>
      <c r="C4156" s="63" t="s">
        <v>291</v>
      </c>
      <c r="D4156" s="64" t="s">
        <v>212</v>
      </c>
      <c r="E4156" s="13" t="s">
        <v>56</v>
      </c>
      <c r="F4156" s="112">
        <v>1</v>
      </c>
      <c r="G4156" s="112">
        <v>1.18</v>
      </c>
      <c r="H4156" s="112">
        <v>1.17</v>
      </c>
      <c r="I4156" s="112">
        <v>1.1599999999999999</v>
      </c>
      <c r="J4156" s="112">
        <v>1.1499999999999999</v>
      </c>
      <c r="K4156" s="112">
        <v>1.1399999999999999</v>
      </c>
      <c r="L4156" s="112">
        <v>1.1499999999999999</v>
      </c>
      <c r="M4156" s="112">
        <v>1.1499999999999999</v>
      </c>
      <c r="N4156" s="112">
        <v>1.1499999999999999</v>
      </c>
      <c r="O4156" s="112">
        <v>1.1599999999999999</v>
      </c>
      <c r="P4156" s="112">
        <v>1.1499999999999999</v>
      </c>
      <c r="Q4156" s="112">
        <v>1.1499999999999999</v>
      </c>
      <c r="R4156" s="112">
        <v>1.1499999999999999</v>
      </c>
      <c r="S4156" s="112">
        <v>1.1599999999999999</v>
      </c>
      <c r="T4156" s="112">
        <v>1.1599999999999999</v>
      </c>
      <c r="U4156" s="112">
        <v>1.1599999999999999</v>
      </c>
      <c r="V4156" s="112">
        <v>1.17</v>
      </c>
      <c r="W4156" s="112">
        <v>1.18</v>
      </c>
      <c r="X4156" s="112">
        <v>1.18</v>
      </c>
      <c r="Y4156" s="112">
        <v>1.1499999999999999</v>
      </c>
      <c r="Z4156" s="112">
        <v>1.1100000000000001</v>
      </c>
      <c r="AA4156" s="112">
        <v>1.1000000000000001</v>
      </c>
      <c r="AB4156" s="112">
        <v>1.1200000000000001</v>
      </c>
      <c r="AC4156" s="112">
        <v>1.1299999999999999</v>
      </c>
      <c r="AD4156" s="112">
        <v>1.1299999999999999</v>
      </c>
      <c r="AE4156" s="112">
        <v>1.1299999999999999</v>
      </c>
      <c r="AF4156" s="112">
        <v>1.1399999999999999</v>
      </c>
      <c r="AG4156" s="112">
        <v>1.2</v>
      </c>
      <c r="AH4156" s="112">
        <v>1.1499999999999999</v>
      </c>
      <c r="AI4156" s="112">
        <v>1.1200000000000001</v>
      </c>
      <c r="AJ4156" s="112">
        <v>1.1000000000000001</v>
      </c>
      <c r="AK4156" s="112">
        <v>1.08</v>
      </c>
    </row>
    <row r="4157" spans="1:37" s="13" customFormat="1" x14ac:dyDescent="0.3">
      <c r="A4157" s="13" t="str">
        <f t="shared" si="100"/>
        <v>SDGbaseTRAv2_UrbAS_ERTv3PVAXafcel</v>
      </c>
      <c r="B4157" s="62" t="s">
        <v>221</v>
      </c>
      <c r="C4157" s="63" t="s">
        <v>291</v>
      </c>
      <c r="D4157" s="64" t="s">
        <v>212</v>
      </c>
      <c r="E4157" s="13" t="s">
        <v>57</v>
      </c>
      <c r="F4157" s="112">
        <v>1</v>
      </c>
      <c r="G4157" s="112">
        <v>1</v>
      </c>
      <c r="H4157" s="112">
        <v>1.01</v>
      </c>
      <c r="I4157" s="112">
        <v>0.96</v>
      </c>
      <c r="J4157" s="112">
        <v>0.94</v>
      </c>
      <c r="K4157" s="112">
        <v>0.94</v>
      </c>
      <c r="L4157" s="112">
        <v>0.95</v>
      </c>
      <c r="M4157" s="112">
        <v>1</v>
      </c>
      <c r="N4157" s="112">
        <v>1.02</v>
      </c>
      <c r="O4157" s="112">
        <v>1.17</v>
      </c>
      <c r="P4157" s="112">
        <v>1.2</v>
      </c>
      <c r="Q4157" s="112">
        <v>1.2</v>
      </c>
      <c r="R4157" s="112">
        <v>1.2</v>
      </c>
      <c r="S4157" s="112">
        <v>1.2</v>
      </c>
      <c r="T4157" s="112">
        <v>1.2</v>
      </c>
      <c r="U4157" s="112">
        <v>1.2</v>
      </c>
      <c r="V4157" s="112">
        <v>1.23</v>
      </c>
      <c r="W4157" s="112">
        <v>1.24</v>
      </c>
      <c r="X4157" s="112">
        <v>1.21</v>
      </c>
      <c r="Y4157" s="112">
        <v>1.08</v>
      </c>
      <c r="Z4157" s="112">
        <v>0.86</v>
      </c>
      <c r="AA4157" s="112">
        <v>0.79</v>
      </c>
      <c r="AB4157" s="112">
        <v>0.83</v>
      </c>
      <c r="AC4157" s="112">
        <v>0.85</v>
      </c>
      <c r="AD4157" s="112">
        <v>0.85</v>
      </c>
      <c r="AE4157" s="112">
        <v>0.85</v>
      </c>
      <c r="AF4157" s="112">
        <v>0.85</v>
      </c>
      <c r="AG4157" s="112">
        <v>1.08</v>
      </c>
      <c r="AH4157" s="112">
        <v>1</v>
      </c>
      <c r="AI4157" s="112">
        <v>0.91</v>
      </c>
      <c r="AJ4157" s="112">
        <v>0.85</v>
      </c>
      <c r="AK4157" s="112">
        <v>0.81</v>
      </c>
    </row>
    <row r="4158" spans="1:37" s="13" customFormat="1" x14ac:dyDescent="0.3">
      <c r="A4158" s="13" t="str">
        <f t="shared" si="100"/>
        <v>SDGbaseTRAv2_UrbAS_ERTv3PVAXaelct</v>
      </c>
      <c r="B4158" s="62" t="s">
        <v>221</v>
      </c>
      <c r="C4158" s="63" t="s">
        <v>291</v>
      </c>
      <c r="D4158" s="64" t="s">
        <v>212</v>
      </c>
      <c r="E4158" s="13" t="s">
        <v>58</v>
      </c>
      <c r="F4158" s="112">
        <v>1</v>
      </c>
      <c r="G4158" s="112">
        <v>1</v>
      </c>
      <c r="H4158" s="112">
        <v>1.01</v>
      </c>
      <c r="I4158" s="112">
        <v>0.97</v>
      </c>
      <c r="J4158" s="112">
        <v>0.95</v>
      </c>
      <c r="K4158" s="112">
        <v>0.95</v>
      </c>
      <c r="L4158" s="112">
        <v>0.96</v>
      </c>
      <c r="M4158" s="112">
        <v>1</v>
      </c>
      <c r="N4158" s="112">
        <v>1.03</v>
      </c>
      <c r="O4158" s="112">
        <v>1.1599999999999999</v>
      </c>
      <c r="P4158" s="112">
        <v>1.19</v>
      </c>
      <c r="Q4158" s="112">
        <v>1.19</v>
      </c>
      <c r="R4158" s="112">
        <v>1.19</v>
      </c>
      <c r="S4158" s="112">
        <v>1.19</v>
      </c>
      <c r="T4158" s="112">
        <v>1.19</v>
      </c>
      <c r="U4158" s="112">
        <v>1.19</v>
      </c>
      <c r="V4158" s="112">
        <v>1.21</v>
      </c>
      <c r="W4158" s="112">
        <v>1.22</v>
      </c>
      <c r="X4158" s="112">
        <v>1.2</v>
      </c>
      <c r="Y4158" s="112">
        <v>1.0900000000000001</v>
      </c>
      <c r="Z4158" s="112">
        <v>0.88</v>
      </c>
      <c r="AA4158" s="112">
        <v>0.82</v>
      </c>
      <c r="AB4158" s="112">
        <v>0.86</v>
      </c>
      <c r="AC4158" s="112">
        <v>0.88</v>
      </c>
      <c r="AD4158" s="112">
        <v>0.88</v>
      </c>
      <c r="AE4158" s="112">
        <v>0.88</v>
      </c>
      <c r="AF4158" s="112">
        <v>0.88</v>
      </c>
      <c r="AG4158" s="112">
        <v>1.08</v>
      </c>
      <c r="AH4158" s="112">
        <v>1.01</v>
      </c>
      <c r="AI4158" s="112">
        <v>0.92</v>
      </c>
      <c r="AJ4158" s="112">
        <v>0.87</v>
      </c>
      <c r="AK4158" s="112">
        <v>0.83</v>
      </c>
    </row>
    <row r="4159" spans="1:37" s="13" customFormat="1" x14ac:dyDescent="0.3">
      <c r="A4159" s="13" t="str">
        <f t="shared" si="100"/>
        <v>SDGbaseTRAv2_UrbAS_ERTv3PVAXaemch</v>
      </c>
      <c r="B4159" s="62" t="s">
        <v>221</v>
      </c>
      <c r="C4159" s="63" t="s">
        <v>291</v>
      </c>
      <c r="D4159" s="64" t="s">
        <v>212</v>
      </c>
      <c r="E4159" s="13" t="s">
        <v>59</v>
      </c>
      <c r="F4159" s="112">
        <v>1</v>
      </c>
      <c r="G4159" s="112">
        <v>1.19</v>
      </c>
      <c r="H4159" s="112">
        <v>1.19</v>
      </c>
      <c r="I4159" s="112">
        <v>1.19</v>
      </c>
      <c r="J4159" s="112">
        <v>1.18</v>
      </c>
      <c r="K4159" s="112">
        <v>1.18</v>
      </c>
      <c r="L4159" s="112">
        <v>1.19</v>
      </c>
      <c r="M4159" s="112">
        <v>1.2</v>
      </c>
      <c r="N4159" s="112">
        <v>1.2</v>
      </c>
      <c r="O4159" s="112">
        <v>1.19</v>
      </c>
      <c r="P4159" s="112">
        <v>1.19</v>
      </c>
      <c r="Q4159" s="112">
        <v>1.19</v>
      </c>
      <c r="R4159" s="112">
        <v>1.2</v>
      </c>
      <c r="S4159" s="112">
        <v>1.21</v>
      </c>
      <c r="T4159" s="112">
        <v>1.21</v>
      </c>
      <c r="U4159" s="112">
        <v>1.22</v>
      </c>
      <c r="V4159" s="112">
        <v>1.22</v>
      </c>
      <c r="W4159" s="112">
        <v>1.23</v>
      </c>
      <c r="X4159" s="112">
        <v>1.23</v>
      </c>
      <c r="Y4159" s="112">
        <v>1.21</v>
      </c>
      <c r="Z4159" s="112">
        <v>1.18</v>
      </c>
      <c r="AA4159" s="112">
        <v>1.1599999999999999</v>
      </c>
      <c r="AB4159" s="112">
        <v>1.18</v>
      </c>
      <c r="AC4159" s="112">
        <v>1.19</v>
      </c>
      <c r="AD4159" s="112">
        <v>1.19</v>
      </c>
      <c r="AE4159" s="112">
        <v>1.19</v>
      </c>
      <c r="AF4159" s="112">
        <v>1.19</v>
      </c>
      <c r="AG4159" s="112">
        <v>1.24</v>
      </c>
      <c r="AH4159" s="112">
        <v>1.19</v>
      </c>
      <c r="AI4159" s="112">
        <v>1.1599999999999999</v>
      </c>
      <c r="AJ4159" s="112">
        <v>1.1299999999999999</v>
      </c>
      <c r="AK4159" s="112">
        <v>1.1100000000000001</v>
      </c>
    </row>
    <row r="4160" spans="1:37" s="13" customFormat="1" x14ac:dyDescent="0.3">
      <c r="A4160" s="13" t="str">
        <f t="shared" si="100"/>
        <v>SDGbaseTRAv2_UrbAS_ERTv3PVAXasequ</v>
      </c>
      <c r="B4160" s="62" t="s">
        <v>221</v>
      </c>
      <c r="C4160" s="63" t="s">
        <v>291</v>
      </c>
      <c r="D4160" s="64" t="s">
        <v>212</v>
      </c>
      <c r="E4160" s="13" t="s">
        <v>60</v>
      </c>
      <c r="F4160" s="112">
        <v>1</v>
      </c>
      <c r="G4160" s="112">
        <v>1.2</v>
      </c>
      <c r="H4160" s="112">
        <v>1.17</v>
      </c>
      <c r="I4160" s="112">
        <v>1.1499999999999999</v>
      </c>
      <c r="J4160" s="112">
        <v>1.1299999999999999</v>
      </c>
      <c r="K4160" s="112">
        <v>1.1200000000000001</v>
      </c>
      <c r="L4160" s="112">
        <v>1.1200000000000001</v>
      </c>
      <c r="M4160" s="112">
        <v>1.1299999999999999</v>
      </c>
      <c r="N4160" s="112">
        <v>1.1399999999999999</v>
      </c>
      <c r="O4160" s="112">
        <v>1.1499999999999999</v>
      </c>
      <c r="P4160" s="112">
        <v>1.1399999999999999</v>
      </c>
      <c r="Q4160" s="112">
        <v>1.1399999999999999</v>
      </c>
      <c r="R4160" s="112">
        <v>1.1299999999999999</v>
      </c>
      <c r="S4160" s="112">
        <v>1.1399999999999999</v>
      </c>
      <c r="T4160" s="112">
        <v>1.1399999999999999</v>
      </c>
      <c r="U4160" s="112">
        <v>1.1499999999999999</v>
      </c>
      <c r="V4160" s="112">
        <v>1.1499999999999999</v>
      </c>
      <c r="W4160" s="112">
        <v>1.1599999999999999</v>
      </c>
      <c r="X4160" s="112">
        <v>1.1599999999999999</v>
      </c>
      <c r="Y4160" s="112">
        <v>1.1399999999999999</v>
      </c>
      <c r="Z4160" s="112">
        <v>1.1100000000000001</v>
      </c>
      <c r="AA4160" s="112">
        <v>1.0900000000000001</v>
      </c>
      <c r="AB4160" s="112">
        <v>1.08</v>
      </c>
      <c r="AC4160" s="112">
        <v>1.08</v>
      </c>
      <c r="AD4160" s="112">
        <v>1.0900000000000001</v>
      </c>
      <c r="AE4160" s="112">
        <v>1.1000000000000001</v>
      </c>
      <c r="AF4160" s="112">
        <v>1.1000000000000001</v>
      </c>
      <c r="AG4160" s="112">
        <v>1.1499999999999999</v>
      </c>
      <c r="AH4160" s="112">
        <v>1.1000000000000001</v>
      </c>
      <c r="AI4160" s="112">
        <v>1.06</v>
      </c>
      <c r="AJ4160" s="112">
        <v>1.04</v>
      </c>
      <c r="AK4160" s="112">
        <v>1.02</v>
      </c>
    </row>
    <row r="4161" spans="1:37" s="13" customFormat="1" x14ac:dyDescent="0.3">
      <c r="A4161" s="13" t="str">
        <f t="shared" si="100"/>
        <v>SDGbaseTRAv2_UrbAS_ERTv3PVAXavehi</v>
      </c>
      <c r="B4161" s="62" t="s">
        <v>221</v>
      </c>
      <c r="C4161" s="63" t="s">
        <v>291</v>
      </c>
      <c r="D4161" s="64" t="s">
        <v>212</v>
      </c>
      <c r="E4161" s="13" t="s">
        <v>61</v>
      </c>
      <c r="F4161" s="112">
        <v>1</v>
      </c>
      <c r="G4161" s="112">
        <v>1.18</v>
      </c>
      <c r="H4161" s="112">
        <v>1.18</v>
      </c>
      <c r="I4161" s="112">
        <v>1.17</v>
      </c>
      <c r="J4161" s="112">
        <v>1.1599999999999999</v>
      </c>
      <c r="K4161" s="112">
        <v>1.1499999999999999</v>
      </c>
      <c r="L4161" s="112">
        <v>1.1599999999999999</v>
      </c>
      <c r="M4161" s="112">
        <v>1.17</v>
      </c>
      <c r="N4161" s="112">
        <v>1.17</v>
      </c>
      <c r="O4161" s="112">
        <v>1.17</v>
      </c>
      <c r="P4161" s="112">
        <v>1.17</v>
      </c>
      <c r="Q4161" s="112">
        <v>1.1599999999999999</v>
      </c>
      <c r="R4161" s="112">
        <v>1.17</v>
      </c>
      <c r="S4161" s="112">
        <v>1.18</v>
      </c>
      <c r="T4161" s="112">
        <v>1.18</v>
      </c>
      <c r="U4161" s="112">
        <v>1.19</v>
      </c>
      <c r="V4161" s="112">
        <v>1.2</v>
      </c>
      <c r="W4161" s="112">
        <v>1.2</v>
      </c>
      <c r="X4161" s="112">
        <v>1.2</v>
      </c>
      <c r="Y4161" s="112">
        <v>1.17</v>
      </c>
      <c r="Z4161" s="112">
        <v>1.1299999999999999</v>
      </c>
      <c r="AA4161" s="112">
        <v>1.1100000000000001</v>
      </c>
      <c r="AB4161" s="112">
        <v>1.1299999999999999</v>
      </c>
      <c r="AC4161" s="112">
        <v>1.1399999999999999</v>
      </c>
      <c r="AD4161" s="112">
        <v>1.1399999999999999</v>
      </c>
      <c r="AE4161" s="112">
        <v>1.1499999999999999</v>
      </c>
      <c r="AF4161" s="112">
        <v>1.1499999999999999</v>
      </c>
      <c r="AG4161" s="112">
        <v>1.21</v>
      </c>
      <c r="AH4161" s="112">
        <v>1.17</v>
      </c>
      <c r="AI4161" s="112">
        <v>1.1299999999999999</v>
      </c>
      <c r="AJ4161" s="112">
        <v>1.1100000000000001</v>
      </c>
      <c r="AK4161" s="112">
        <v>1.0900000000000001</v>
      </c>
    </row>
    <row r="4162" spans="1:37" s="13" customFormat="1" x14ac:dyDescent="0.3">
      <c r="A4162" s="13" t="str">
        <f t="shared" si="100"/>
        <v>SDGbaseTRAv2_UrbAS_ERTv3PVAXatequ</v>
      </c>
      <c r="B4162" s="62" t="s">
        <v>221</v>
      </c>
      <c r="C4162" s="63" t="s">
        <v>291</v>
      </c>
      <c r="D4162" s="64" t="s">
        <v>212</v>
      </c>
      <c r="E4162" s="13" t="s">
        <v>62</v>
      </c>
      <c r="F4162" s="112">
        <v>1</v>
      </c>
      <c r="G4162" s="112">
        <v>1.18</v>
      </c>
      <c r="H4162" s="112">
        <v>1.17</v>
      </c>
      <c r="I4162" s="112">
        <v>1.17</v>
      </c>
      <c r="J4162" s="112">
        <v>1.1599999999999999</v>
      </c>
      <c r="K4162" s="112">
        <v>1.1499999999999999</v>
      </c>
      <c r="L4162" s="112">
        <v>1.1599999999999999</v>
      </c>
      <c r="M4162" s="112">
        <v>1.17</v>
      </c>
      <c r="N4162" s="112">
        <v>1.18</v>
      </c>
      <c r="O4162" s="112">
        <v>1.19</v>
      </c>
      <c r="P4162" s="112">
        <v>1.19</v>
      </c>
      <c r="Q4162" s="112">
        <v>1.18</v>
      </c>
      <c r="R4162" s="112">
        <v>1.18</v>
      </c>
      <c r="S4162" s="112">
        <v>1.18</v>
      </c>
      <c r="T4162" s="112">
        <v>1.18</v>
      </c>
      <c r="U4162" s="112">
        <v>1.19</v>
      </c>
      <c r="V4162" s="112">
        <v>1.19</v>
      </c>
      <c r="W4162" s="112">
        <v>1.2</v>
      </c>
      <c r="X4162" s="112">
        <v>1.2</v>
      </c>
      <c r="Y4162" s="112">
        <v>1.17</v>
      </c>
      <c r="Z4162" s="112">
        <v>1.1299999999999999</v>
      </c>
      <c r="AA4162" s="112">
        <v>1.1200000000000001</v>
      </c>
      <c r="AB4162" s="112">
        <v>1.1299999999999999</v>
      </c>
      <c r="AC4162" s="112">
        <v>1.1399999999999999</v>
      </c>
      <c r="AD4162" s="112">
        <v>1.1499999999999999</v>
      </c>
      <c r="AE4162" s="112">
        <v>1.1499999999999999</v>
      </c>
      <c r="AF4162" s="112">
        <v>1.1499999999999999</v>
      </c>
      <c r="AG4162" s="112">
        <v>1.21</v>
      </c>
      <c r="AH4162" s="112">
        <v>1.1599999999999999</v>
      </c>
      <c r="AI4162" s="112">
        <v>1.1100000000000001</v>
      </c>
      <c r="AJ4162" s="112">
        <v>1.0900000000000001</v>
      </c>
      <c r="AK4162" s="112">
        <v>1.07</v>
      </c>
    </row>
    <row r="4163" spans="1:37" s="13" customFormat="1" x14ac:dyDescent="0.3">
      <c r="A4163" s="13" t="str">
        <f t="shared" si="100"/>
        <v>SDGbaseTRAv2_UrbAS_ERTv3PVAXafurn</v>
      </c>
      <c r="B4163" s="62" t="s">
        <v>221</v>
      </c>
      <c r="C4163" s="63" t="s">
        <v>291</v>
      </c>
      <c r="D4163" s="64" t="s">
        <v>212</v>
      </c>
      <c r="E4163" s="13" t="s">
        <v>63</v>
      </c>
      <c r="F4163" s="112">
        <v>1</v>
      </c>
      <c r="G4163" s="112">
        <v>1.19</v>
      </c>
      <c r="H4163" s="112">
        <v>1.17</v>
      </c>
      <c r="I4163" s="112">
        <v>1.17</v>
      </c>
      <c r="J4163" s="112">
        <v>1.1599999999999999</v>
      </c>
      <c r="K4163" s="112">
        <v>1.1499999999999999</v>
      </c>
      <c r="L4163" s="112">
        <v>1.1599999999999999</v>
      </c>
      <c r="M4163" s="112">
        <v>1.1599999999999999</v>
      </c>
      <c r="N4163" s="112">
        <v>1.1599999999999999</v>
      </c>
      <c r="O4163" s="112">
        <v>1.17</v>
      </c>
      <c r="P4163" s="112">
        <v>1.17</v>
      </c>
      <c r="Q4163" s="112">
        <v>1.1599999999999999</v>
      </c>
      <c r="R4163" s="112">
        <v>1.1599999999999999</v>
      </c>
      <c r="S4163" s="112">
        <v>1.17</v>
      </c>
      <c r="T4163" s="112">
        <v>1.17</v>
      </c>
      <c r="U4163" s="112">
        <v>1.18</v>
      </c>
      <c r="V4163" s="112">
        <v>1.18</v>
      </c>
      <c r="W4163" s="112">
        <v>1.19</v>
      </c>
      <c r="X4163" s="112">
        <v>1.19</v>
      </c>
      <c r="Y4163" s="112">
        <v>1.17</v>
      </c>
      <c r="Z4163" s="112">
        <v>1.1399999999999999</v>
      </c>
      <c r="AA4163" s="112">
        <v>1.1299999999999999</v>
      </c>
      <c r="AB4163" s="112">
        <v>1.1399999999999999</v>
      </c>
      <c r="AC4163" s="112">
        <v>1.1499999999999999</v>
      </c>
      <c r="AD4163" s="112">
        <v>1.1499999999999999</v>
      </c>
      <c r="AE4163" s="112">
        <v>1.1499999999999999</v>
      </c>
      <c r="AF4163" s="112">
        <v>1.1499999999999999</v>
      </c>
      <c r="AG4163" s="112">
        <v>1.19</v>
      </c>
      <c r="AH4163" s="112">
        <v>1.1599999999999999</v>
      </c>
      <c r="AI4163" s="112">
        <v>1.1299999999999999</v>
      </c>
      <c r="AJ4163" s="112">
        <v>1.1100000000000001</v>
      </c>
      <c r="AK4163" s="112">
        <v>1.0900000000000001</v>
      </c>
    </row>
    <row r="4164" spans="1:37" s="13" customFormat="1" x14ac:dyDescent="0.3">
      <c r="A4164" s="13" t="str">
        <f t="shared" si="100"/>
        <v>SDGbaseTRAv2_UrbAS_ERTv3PVAXaoman</v>
      </c>
      <c r="B4164" s="62" t="s">
        <v>221</v>
      </c>
      <c r="C4164" s="63" t="s">
        <v>291</v>
      </c>
      <c r="D4164" s="64" t="s">
        <v>212</v>
      </c>
      <c r="E4164" s="13" t="s">
        <v>64</v>
      </c>
      <c r="F4164" s="112">
        <v>1</v>
      </c>
      <c r="G4164" s="112">
        <v>1.1200000000000001</v>
      </c>
      <c r="H4164" s="112">
        <v>1.1000000000000001</v>
      </c>
      <c r="I4164" s="112">
        <v>1.06</v>
      </c>
      <c r="J4164" s="112">
        <v>1.05</v>
      </c>
      <c r="K4164" s="112">
        <v>1.04</v>
      </c>
      <c r="L4164" s="112">
        <v>1.04</v>
      </c>
      <c r="M4164" s="112">
        <v>1.06</v>
      </c>
      <c r="N4164" s="112">
        <v>1.06</v>
      </c>
      <c r="O4164" s="112">
        <v>1.1299999999999999</v>
      </c>
      <c r="P4164" s="112">
        <v>1.1200000000000001</v>
      </c>
      <c r="Q4164" s="112">
        <v>1.1000000000000001</v>
      </c>
      <c r="R4164" s="112">
        <v>1.08</v>
      </c>
      <c r="S4164" s="112">
        <v>1.08</v>
      </c>
      <c r="T4164" s="112">
        <v>1.07</v>
      </c>
      <c r="U4164" s="112">
        <v>1.07</v>
      </c>
      <c r="V4164" s="112">
        <v>1.06</v>
      </c>
      <c r="W4164" s="112">
        <v>1.07</v>
      </c>
      <c r="X4164" s="112">
        <v>1.06</v>
      </c>
      <c r="Y4164" s="112">
        <v>1.05</v>
      </c>
      <c r="Z4164" s="112">
        <v>1.02</v>
      </c>
      <c r="AA4164" s="112">
        <v>1</v>
      </c>
      <c r="AB4164" s="112">
        <v>0.99</v>
      </c>
      <c r="AC4164" s="112">
        <v>0.99</v>
      </c>
      <c r="AD4164" s="112">
        <v>0.99</v>
      </c>
      <c r="AE4164" s="112">
        <v>0.99</v>
      </c>
      <c r="AF4164" s="112">
        <v>0.99</v>
      </c>
      <c r="AG4164" s="112">
        <v>1.02</v>
      </c>
      <c r="AH4164" s="112">
        <v>1</v>
      </c>
      <c r="AI4164" s="112">
        <v>0.98</v>
      </c>
      <c r="AJ4164" s="112">
        <v>0.97</v>
      </c>
      <c r="AK4164" s="112">
        <v>0.96</v>
      </c>
    </row>
    <row r="4165" spans="1:37" s="13" customFormat="1" x14ac:dyDescent="0.3">
      <c r="A4165" s="13" t="str">
        <f t="shared" si="100"/>
        <v>SDGbaseTRAv2_UrbAS_ERTv3PVAXaelec</v>
      </c>
      <c r="B4165" s="62" t="s">
        <v>221</v>
      </c>
      <c r="C4165" s="63" t="s">
        <v>291</v>
      </c>
      <c r="D4165" s="64" t="s">
        <v>212</v>
      </c>
      <c r="E4165" s="13" t="s">
        <v>65</v>
      </c>
      <c r="F4165" s="112">
        <v>1</v>
      </c>
      <c r="G4165" s="112">
        <v>1.1200000000000001</v>
      </c>
      <c r="H4165" s="112">
        <v>1</v>
      </c>
      <c r="I4165" s="112">
        <v>1.01</v>
      </c>
      <c r="J4165" s="112">
        <v>1.05</v>
      </c>
      <c r="K4165" s="112">
        <v>1.07</v>
      </c>
      <c r="L4165" s="112">
        <v>1.1000000000000001</v>
      </c>
      <c r="M4165" s="112">
        <v>1.08</v>
      </c>
      <c r="N4165" s="112">
        <v>1.06</v>
      </c>
      <c r="O4165" s="112">
        <v>1.05</v>
      </c>
      <c r="P4165" s="112">
        <v>1.06</v>
      </c>
      <c r="Q4165" s="112">
        <v>1.0900000000000001</v>
      </c>
      <c r="R4165" s="112">
        <v>1.1399999999999999</v>
      </c>
      <c r="S4165" s="112">
        <v>1.1599999999999999</v>
      </c>
      <c r="T4165" s="112">
        <v>1.18</v>
      </c>
      <c r="U4165" s="112">
        <v>1.19</v>
      </c>
      <c r="V4165" s="112">
        <v>1.19</v>
      </c>
      <c r="W4165" s="112">
        <v>1.2</v>
      </c>
      <c r="X4165" s="112">
        <v>1.2</v>
      </c>
      <c r="Y4165" s="112">
        <v>1.22</v>
      </c>
      <c r="Z4165" s="112">
        <v>1.22</v>
      </c>
      <c r="AA4165" s="112">
        <v>1.2</v>
      </c>
      <c r="AB4165" s="112">
        <v>1.2</v>
      </c>
      <c r="AC4165" s="112">
        <v>1.24</v>
      </c>
      <c r="AD4165" s="112">
        <v>1.28</v>
      </c>
      <c r="AE4165" s="112">
        <v>1.3</v>
      </c>
      <c r="AF4165" s="112">
        <v>1.32</v>
      </c>
      <c r="AG4165" s="112">
        <v>1.43</v>
      </c>
      <c r="AH4165" s="112">
        <v>1.6</v>
      </c>
      <c r="AI4165" s="112">
        <v>1.72</v>
      </c>
      <c r="AJ4165" s="112">
        <v>1.84</v>
      </c>
      <c r="AK4165" s="112">
        <v>1.93</v>
      </c>
    </row>
    <row r="4166" spans="1:37" s="13" customFormat="1" x14ac:dyDescent="0.3">
      <c r="A4166" s="13" t="str">
        <f t="shared" si="100"/>
        <v>SDGbaseTRAv2_UrbAS_ERTv3PVAXawatr</v>
      </c>
      <c r="B4166" s="62" t="s">
        <v>221</v>
      </c>
      <c r="C4166" s="63" t="s">
        <v>291</v>
      </c>
      <c r="D4166" s="64" t="s">
        <v>212</v>
      </c>
      <c r="E4166" s="13" t="s">
        <v>66</v>
      </c>
      <c r="F4166" s="112">
        <v>1</v>
      </c>
      <c r="G4166" s="112">
        <v>0.85</v>
      </c>
      <c r="H4166" s="112">
        <v>0.89</v>
      </c>
      <c r="I4166" s="112">
        <v>0.9</v>
      </c>
      <c r="J4166" s="112">
        <v>0.9</v>
      </c>
      <c r="K4166" s="112">
        <v>0.91</v>
      </c>
      <c r="L4166" s="112">
        <v>0.92</v>
      </c>
      <c r="M4166" s="112">
        <v>0.92</v>
      </c>
      <c r="N4166" s="112">
        <v>0.92</v>
      </c>
      <c r="O4166" s="112">
        <v>0.92</v>
      </c>
      <c r="P4166" s="112">
        <v>0.92</v>
      </c>
      <c r="Q4166" s="112">
        <v>0.92</v>
      </c>
      <c r="R4166" s="112">
        <v>0.94</v>
      </c>
      <c r="S4166" s="112">
        <v>0.96</v>
      </c>
      <c r="T4166" s="112">
        <v>0.97</v>
      </c>
      <c r="U4166" s="112">
        <v>0.97</v>
      </c>
      <c r="V4166" s="112">
        <v>0.97</v>
      </c>
      <c r="W4166" s="112">
        <v>0.98</v>
      </c>
      <c r="X4166" s="112">
        <v>0.98</v>
      </c>
      <c r="Y4166" s="112">
        <v>0.96</v>
      </c>
      <c r="Z4166" s="112">
        <v>0.93</v>
      </c>
      <c r="AA4166" s="112">
        <v>0.9</v>
      </c>
      <c r="AB4166" s="112">
        <v>0.92</v>
      </c>
      <c r="AC4166" s="112">
        <v>0.93</v>
      </c>
      <c r="AD4166" s="112">
        <v>0.93</v>
      </c>
      <c r="AE4166" s="112">
        <v>0.94</v>
      </c>
      <c r="AF4166" s="112">
        <v>0.94</v>
      </c>
      <c r="AG4166" s="112">
        <v>0.98</v>
      </c>
      <c r="AH4166" s="112">
        <v>1.01</v>
      </c>
      <c r="AI4166" s="112">
        <v>1.03</v>
      </c>
      <c r="AJ4166" s="112">
        <v>1.04</v>
      </c>
      <c r="AK4166" s="112">
        <v>1.04</v>
      </c>
    </row>
    <row r="4167" spans="1:37" s="13" customFormat="1" x14ac:dyDescent="0.3">
      <c r="A4167" s="13" t="str">
        <f t="shared" si="100"/>
        <v>SDGbaseTRAv2_UrbAS_ERTv3PVAXacons</v>
      </c>
      <c r="B4167" s="62" t="s">
        <v>221</v>
      </c>
      <c r="C4167" s="63" t="s">
        <v>291</v>
      </c>
      <c r="D4167" s="64" t="s">
        <v>212</v>
      </c>
      <c r="E4167" s="13" t="s">
        <v>67</v>
      </c>
      <c r="F4167" s="112">
        <v>1</v>
      </c>
      <c r="G4167" s="112">
        <v>1.1599999999999999</v>
      </c>
      <c r="H4167" s="112">
        <v>1.1299999999999999</v>
      </c>
      <c r="I4167" s="112">
        <v>1.1399999999999999</v>
      </c>
      <c r="J4167" s="112">
        <v>1.1599999999999999</v>
      </c>
      <c r="K4167" s="112">
        <v>1.1200000000000001</v>
      </c>
      <c r="L4167" s="112">
        <v>1.1100000000000001</v>
      </c>
      <c r="M4167" s="112">
        <v>1.1000000000000001</v>
      </c>
      <c r="N4167" s="112">
        <v>1.1000000000000001</v>
      </c>
      <c r="O4167" s="112">
        <v>1.0900000000000001</v>
      </c>
      <c r="P4167" s="112">
        <v>1.0900000000000001</v>
      </c>
      <c r="Q4167" s="112">
        <v>1.0900000000000001</v>
      </c>
      <c r="R4167" s="112">
        <v>1.08</v>
      </c>
      <c r="S4167" s="112">
        <v>1.1000000000000001</v>
      </c>
      <c r="T4167" s="112">
        <v>1.1100000000000001</v>
      </c>
      <c r="U4167" s="112">
        <v>1.1100000000000001</v>
      </c>
      <c r="V4167" s="112">
        <v>1.1200000000000001</v>
      </c>
      <c r="W4167" s="112">
        <v>1.1299999999999999</v>
      </c>
      <c r="X4167" s="112">
        <v>1.1299999999999999</v>
      </c>
      <c r="Y4167" s="112">
        <v>1.1100000000000001</v>
      </c>
      <c r="Z4167" s="112">
        <v>1.08</v>
      </c>
      <c r="AA4167" s="112">
        <v>1.06</v>
      </c>
      <c r="AB4167" s="112">
        <v>1.07</v>
      </c>
      <c r="AC4167" s="112">
        <v>1.07</v>
      </c>
      <c r="AD4167" s="112">
        <v>1.07</v>
      </c>
      <c r="AE4167" s="112">
        <v>1.08</v>
      </c>
      <c r="AF4167" s="112">
        <v>1.08</v>
      </c>
      <c r="AG4167" s="112">
        <v>1.1200000000000001</v>
      </c>
      <c r="AH4167" s="112">
        <v>1.1100000000000001</v>
      </c>
      <c r="AI4167" s="112">
        <v>1.1000000000000001</v>
      </c>
      <c r="AJ4167" s="112">
        <v>1.0900000000000001</v>
      </c>
      <c r="AK4167" s="112">
        <v>1.0900000000000001</v>
      </c>
    </row>
    <row r="4168" spans="1:37" s="13" customFormat="1" x14ac:dyDescent="0.3">
      <c r="A4168" s="13" t="str">
        <f t="shared" si="100"/>
        <v>SDGbaseTRAv2_UrbAS_ERTv3PVAXatrad</v>
      </c>
      <c r="B4168" s="62" t="s">
        <v>221</v>
      </c>
      <c r="C4168" s="63" t="s">
        <v>291</v>
      </c>
      <c r="D4168" s="64" t="s">
        <v>212</v>
      </c>
      <c r="E4168" s="13" t="s">
        <v>68</v>
      </c>
      <c r="F4168" s="112">
        <v>1</v>
      </c>
      <c r="G4168" s="112">
        <v>1.01</v>
      </c>
      <c r="H4168" s="112">
        <v>1.02</v>
      </c>
      <c r="I4168" s="112">
        <v>1.03</v>
      </c>
      <c r="J4168" s="112">
        <v>1.02</v>
      </c>
      <c r="K4168" s="112">
        <v>1.01</v>
      </c>
      <c r="L4168" s="112">
        <v>1.01</v>
      </c>
      <c r="M4168" s="112">
        <v>1.02</v>
      </c>
      <c r="N4168" s="112">
        <v>1.02</v>
      </c>
      <c r="O4168" s="112">
        <v>0.97</v>
      </c>
      <c r="P4168" s="112">
        <v>0.97</v>
      </c>
      <c r="Q4168" s="112">
        <v>0.99</v>
      </c>
      <c r="R4168" s="112">
        <v>1.01</v>
      </c>
      <c r="S4168" s="112">
        <v>1.02</v>
      </c>
      <c r="T4168" s="112">
        <v>1.03</v>
      </c>
      <c r="U4168" s="112">
        <v>1.04</v>
      </c>
      <c r="V4168" s="112">
        <v>1.05</v>
      </c>
      <c r="W4168" s="112">
        <v>1.05</v>
      </c>
      <c r="X4168" s="112">
        <v>1.05</v>
      </c>
      <c r="Y4168" s="112">
        <v>1.03</v>
      </c>
      <c r="Z4168" s="112">
        <v>0.99</v>
      </c>
      <c r="AA4168" s="112">
        <v>0.97</v>
      </c>
      <c r="AB4168" s="112">
        <v>0.98</v>
      </c>
      <c r="AC4168" s="112">
        <v>0.98</v>
      </c>
      <c r="AD4168" s="112">
        <v>0.98</v>
      </c>
      <c r="AE4168" s="112">
        <v>0.98</v>
      </c>
      <c r="AF4168" s="112">
        <v>0.99</v>
      </c>
      <c r="AG4168" s="112">
        <v>1.04</v>
      </c>
      <c r="AH4168" s="112">
        <v>1.02</v>
      </c>
      <c r="AI4168" s="112">
        <v>1</v>
      </c>
      <c r="AJ4168" s="112">
        <v>0.99</v>
      </c>
      <c r="AK4168" s="112">
        <v>0.98</v>
      </c>
    </row>
    <row r="4169" spans="1:37" s="13" customFormat="1" x14ac:dyDescent="0.3">
      <c r="A4169" s="13" t="str">
        <f t="shared" si="100"/>
        <v>SDGbaseTRAv2_UrbAS_ERTv3PVAXahotl</v>
      </c>
      <c r="B4169" s="62" t="s">
        <v>221</v>
      </c>
      <c r="C4169" s="63" t="s">
        <v>291</v>
      </c>
      <c r="D4169" s="64" t="s">
        <v>212</v>
      </c>
      <c r="E4169" s="13" t="s">
        <v>69</v>
      </c>
      <c r="F4169" s="112">
        <v>1</v>
      </c>
      <c r="G4169" s="112">
        <v>1.02</v>
      </c>
      <c r="H4169" s="112">
        <v>1.03</v>
      </c>
      <c r="I4169" s="112">
        <v>1.02</v>
      </c>
      <c r="J4169" s="112">
        <v>1.01</v>
      </c>
      <c r="K4169" s="112">
        <v>1.01</v>
      </c>
      <c r="L4169" s="112">
        <v>1.02</v>
      </c>
      <c r="M4169" s="112">
        <v>1.02</v>
      </c>
      <c r="N4169" s="112">
        <v>1.02</v>
      </c>
      <c r="O4169" s="112">
        <v>1.03</v>
      </c>
      <c r="P4169" s="112">
        <v>1.03</v>
      </c>
      <c r="Q4169" s="112">
        <v>1.03</v>
      </c>
      <c r="R4169" s="112">
        <v>1.04</v>
      </c>
      <c r="S4169" s="112">
        <v>1.05</v>
      </c>
      <c r="T4169" s="112">
        <v>1.06</v>
      </c>
      <c r="U4169" s="112">
        <v>1.06</v>
      </c>
      <c r="V4169" s="112">
        <v>1.06</v>
      </c>
      <c r="W4169" s="112">
        <v>1.07</v>
      </c>
      <c r="X4169" s="112">
        <v>1.07</v>
      </c>
      <c r="Y4169" s="112">
        <v>1.06</v>
      </c>
      <c r="Z4169" s="112">
        <v>1.04</v>
      </c>
      <c r="AA4169" s="112">
        <v>1.01</v>
      </c>
      <c r="AB4169" s="112">
        <v>1.01</v>
      </c>
      <c r="AC4169" s="112">
        <v>1.01</v>
      </c>
      <c r="AD4169" s="112">
        <v>1.01</v>
      </c>
      <c r="AE4169" s="112">
        <v>1.01</v>
      </c>
      <c r="AF4169" s="112">
        <v>1.01</v>
      </c>
      <c r="AG4169" s="112">
        <v>1.04</v>
      </c>
      <c r="AH4169" s="112">
        <v>1.05</v>
      </c>
      <c r="AI4169" s="112">
        <v>1.05</v>
      </c>
      <c r="AJ4169" s="112">
        <v>1.04</v>
      </c>
      <c r="AK4169" s="112">
        <v>1.04</v>
      </c>
    </row>
    <row r="4170" spans="1:37" s="13" customFormat="1" x14ac:dyDescent="0.3">
      <c r="A4170" s="13" t="str">
        <f t="shared" si="100"/>
        <v>SDGbaseTRAv2_UrbAS_ERTv3PVAXaltrp-p</v>
      </c>
      <c r="B4170" s="62" t="s">
        <v>221</v>
      </c>
      <c r="C4170" s="63" t="s">
        <v>291</v>
      </c>
      <c r="D4170" s="64" t="s">
        <v>212</v>
      </c>
      <c r="E4170" s="13" t="s">
        <v>70</v>
      </c>
      <c r="F4170" s="112">
        <v>1</v>
      </c>
      <c r="G4170" s="112">
        <v>0.98</v>
      </c>
      <c r="H4170" s="112">
        <v>0.96</v>
      </c>
      <c r="I4170" s="112">
        <v>0.96</v>
      </c>
      <c r="J4170" s="112">
        <v>0.96</v>
      </c>
      <c r="K4170" s="112">
        <v>0.95</v>
      </c>
      <c r="L4170" s="112">
        <v>0.95</v>
      </c>
      <c r="M4170" s="112">
        <v>0.96</v>
      </c>
      <c r="N4170" s="112">
        <v>0.96</v>
      </c>
      <c r="O4170" s="112">
        <v>0.98</v>
      </c>
      <c r="P4170" s="112">
        <v>0.98</v>
      </c>
      <c r="Q4170" s="112">
        <v>0.99</v>
      </c>
      <c r="R4170" s="112">
        <v>1</v>
      </c>
      <c r="S4170" s="112">
        <v>1.01</v>
      </c>
      <c r="T4170" s="112">
        <v>1.02</v>
      </c>
      <c r="U4170" s="112">
        <v>1.02</v>
      </c>
      <c r="V4170" s="112">
        <v>1.02</v>
      </c>
      <c r="W4170" s="112">
        <v>1.03</v>
      </c>
      <c r="X4170" s="112">
        <v>1.03</v>
      </c>
      <c r="Y4170" s="112">
        <v>1.02</v>
      </c>
      <c r="Z4170" s="112">
        <v>1</v>
      </c>
      <c r="AA4170" s="112">
        <v>0.98</v>
      </c>
      <c r="AB4170" s="112">
        <v>0.98</v>
      </c>
      <c r="AC4170" s="112">
        <v>0.97</v>
      </c>
      <c r="AD4170" s="112">
        <v>0.96</v>
      </c>
      <c r="AE4170" s="112">
        <v>0.95</v>
      </c>
      <c r="AF4170" s="112">
        <v>0.95</v>
      </c>
      <c r="AG4170" s="112">
        <v>0.96</v>
      </c>
      <c r="AH4170" s="112">
        <v>0.96</v>
      </c>
      <c r="AI4170" s="112">
        <v>0.97</v>
      </c>
      <c r="AJ4170" s="112">
        <v>0.98</v>
      </c>
      <c r="AK4170" s="112">
        <v>0.98</v>
      </c>
    </row>
    <row r="4171" spans="1:37" s="13" customFormat="1" x14ac:dyDescent="0.3">
      <c r="A4171" s="13" t="str">
        <f t="shared" si="100"/>
        <v>SDGbaseTRAv2_UrbAS_ERTv3PVAXaltrp-f</v>
      </c>
      <c r="B4171" s="62" t="s">
        <v>221</v>
      </c>
      <c r="C4171" s="63" t="s">
        <v>291</v>
      </c>
      <c r="D4171" s="64" t="s">
        <v>212</v>
      </c>
      <c r="E4171" s="13" t="s">
        <v>71</v>
      </c>
      <c r="F4171" s="112">
        <v>1</v>
      </c>
      <c r="G4171" s="112">
        <v>0.94</v>
      </c>
      <c r="H4171" s="112">
        <v>0.94</v>
      </c>
      <c r="I4171" s="112">
        <v>1.01</v>
      </c>
      <c r="J4171" s="112">
        <v>1.06</v>
      </c>
      <c r="K4171" s="112">
        <v>1.1000000000000001</v>
      </c>
      <c r="L4171" s="112">
        <v>1.06</v>
      </c>
      <c r="M4171" s="112">
        <v>1.06</v>
      </c>
      <c r="N4171" s="112">
        <v>1.08</v>
      </c>
      <c r="O4171" s="112">
        <v>1.0900000000000001</v>
      </c>
      <c r="P4171" s="112">
        <v>1.1299999999999999</v>
      </c>
      <c r="Q4171" s="112">
        <v>1.17</v>
      </c>
      <c r="R4171" s="112">
        <v>1.08</v>
      </c>
      <c r="S4171" s="112">
        <v>1.04</v>
      </c>
      <c r="T4171" s="112">
        <v>1.01</v>
      </c>
      <c r="U4171" s="112">
        <v>1.02</v>
      </c>
      <c r="V4171" s="112">
        <v>1.02</v>
      </c>
      <c r="W4171" s="112">
        <v>1.01</v>
      </c>
      <c r="X4171" s="112">
        <v>1.01</v>
      </c>
      <c r="Y4171" s="112">
        <v>0.98</v>
      </c>
      <c r="Z4171" s="112">
        <v>0.88</v>
      </c>
      <c r="AA4171" s="112">
        <v>0.85</v>
      </c>
      <c r="AB4171" s="112">
        <v>0.92</v>
      </c>
      <c r="AC4171" s="112">
        <v>0.95</v>
      </c>
      <c r="AD4171" s="112">
        <v>0.95</v>
      </c>
      <c r="AE4171" s="112">
        <v>0.95</v>
      </c>
      <c r="AF4171" s="112">
        <v>0.93</v>
      </c>
      <c r="AG4171" s="112">
        <v>1.1499999999999999</v>
      </c>
      <c r="AH4171" s="112">
        <v>1.1399999999999999</v>
      </c>
      <c r="AI4171" s="112">
        <v>1.1399999999999999</v>
      </c>
      <c r="AJ4171" s="112">
        <v>1.1399999999999999</v>
      </c>
      <c r="AK4171" s="112">
        <v>1.1399999999999999</v>
      </c>
    </row>
    <row r="4172" spans="1:37" s="13" customFormat="1" x14ac:dyDescent="0.3">
      <c r="A4172" s="13" t="str">
        <f t="shared" si="100"/>
        <v>SDGbaseTRAv2_UrbAS_ERTv3PVAXaotrp-p</v>
      </c>
      <c r="B4172" s="62" t="s">
        <v>221</v>
      </c>
      <c r="C4172" s="63" t="s">
        <v>291</v>
      </c>
      <c r="D4172" s="64" t="s">
        <v>212</v>
      </c>
      <c r="E4172" s="13" t="s">
        <v>72</v>
      </c>
      <c r="F4172" s="112">
        <v>1</v>
      </c>
      <c r="G4172" s="112">
        <v>1.08</v>
      </c>
      <c r="H4172" s="112">
        <v>1.08</v>
      </c>
      <c r="I4172" s="112">
        <v>1.0900000000000001</v>
      </c>
      <c r="J4172" s="112">
        <v>1.08</v>
      </c>
      <c r="K4172" s="112">
        <v>1.05</v>
      </c>
      <c r="L4172" s="112">
        <v>1.04</v>
      </c>
      <c r="M4172" s="112">
        <v>1.02</v>
      </c>
      <c r="N4172" s="112">
        <v>1</v>
      </c>
      <c r="O4172" s="112">
        <v>0.95</v>
      </c>
      <c r="P4172" s="112">
        <v>0.95</v>
      </c>
      <c r="Q4172" s="112">
        <v>0.96</v>
      </c>
      <c r="R4172" s="112">
        <v>0.98</v>
      </c>
      <c r="S4172" s="112">
        <v>0.99</v>
      </c>
      <c r="T4172" s="112">
        <v>0.99</v>
      </c>
      <c r="U4172" s="112">
        <v>1</v>
      </c>
      <c r="V4172" s="112">
        <v>1</v>
      </c>
      <c r="W4172" s="112">
        <v>1</v>
      </c>
      <c r="X4172" s="112">
        <v>1</v>
      </c>
      <c r="Y4172" s="112">
        <v>0.96</v>
      </c>
      <c r="Z4172" s="112">
        <v>0.91</v>
      </c>
      <c r="AA4172" s="112">
        <v>0.9</v>
      </c>
      <c r="AB4172" s="112">
        <v>0.92</v>
      </c>
      <c r="AC4172" s="112">
        <v>0.92</v>
      </c>
      <c r="AD4172" s="112">
        <v>0.92</v>
      </c>
      <c r="AE4172" s="112">
        <v>0.92</v>
      </c>
      <c r="AF4172" s="112">
        <v>0.92</v>
      </c>
      <c r="AG4172" s="112">
        <v>0.99</v>
      </c>
      <c r="AH4172" s="112">
        <v>0.98</v>
      </c>
      <c r="AI4172" s="112">
        <v>0.99</v>
      </c>
      <c r="AJ4172" s="112">
        <v>1.01</v>
      </c>
      <c r="AK4172" s="112">
        <v>1.02</v>
      </c>
    </row>
    <row r="4173" spans="1:37" s="13" customFormat="1" x14ac:dyDescent="0.3">
      <c r="A4173" s="13" t="str">
        <f t="shared" si="100"/>
        <v>SDGbaseTRAv2_UrbAS_ERTv3PVAXaotrp-f</v>
      </c>
      <c r="B4173" s="62" t="s">
        <v>221</v>
      </c>
      <c r="C4173" s="63" t="s">
        <v>291</v>
      </c>
      <c r="D4173" s="64" t="s">
        <v>212</v>
      </c>
      <c r="E4173" s="13" t="s">
        <v>73</v>
      </c>
      <c r="F4173" s="112">
        <v>1</v>
      </c>
      <c r="G4173" s="112">
        <v>1.01</v>
      </c>
      <c r="H4173" s="112">
        <v>1.02</v>
      </c>
      <c r="I4173" s="112">
        <v>1.02</v>
      </c>
      <c r="J4173" s="112">
        <v>1.01</v>
      </c>
      <c r="K4173" s="112">
        <v>1</v>
      </c>
      <c r="L4173" s="112">
        <v>0.99</v>
      </c>
      <c r="M4173" s="112">
        <v>0.99</v>
      </c>
      <c r="N4173" s="112">
        <v>0.99</v>
      </c>
      <c r="O4173" s="112">
        <v>0.98</v>
      </c>
      <c r="P4173" s="112">
        <v>0.99</v>
      </c>
      <c r="Q4173" s="112">
        <v>1</v>
      </c>
      <c r="R4173" s="112">
        <v>1.01</v>
      </c>
      <c r="S4173" s="112">
        <v>1.01</v>
      </c>
      <c r="T4173" s="112">
        <v>1</v>
      </c>
      <c r="U4173" s="112">
        <v>1.01</v>
      </c>
      <c r="V4173" s="112">
        <v>1.02</v>
      </c>
      <c r="W4173" s="112">
        <v>1.01</v>
      </c>
      <c r="X4173" s="112">
        <v>1.01</v>
      </c>
      <c r="Y4173" s="112">
        <v>0.99</v>
      </c>
      <c r="Z4173" s="112">
        <v>0.95</v>
      </c>
      <c r="AA4173" s="112">
        <v>0.94</v>
      </c>
      <c r="AB4173" s="112">
        <v>0.95</v>
      </c>
      <c r="AC4173" s="112">
        <v>0.96</v>
      </c>
      <c r="AD4173" s="112">
        <v>0.96</v>
      </c>
      <c r="AE4173" s="112">
        <v>0.96</v>
      </c>
      <c r="AF4173" s="112">
        <v>0.96</v>
      </c>
      <c r="AG4173" s="112">
        <v>1.01</v>
      </c>
      <c r="AH4173" s="112">
        <v>1</v>
      </c>
      <c r="AI4173" s="112">
        <v>1.01</v>
      </c>
      <c r="AJ4173" s="112">
        <v>1.02</v>
      </c>
      <c r="AK4173" s="112">
        <v>1.02</v>
      </c>
    </row>
    <row r="4174" spans="1:37" s="13" customFormat="1" x14ac:dyDescent="0.3">
      <c r="A4174" s="13" t="str">
        <f t="shared" si="100"/>
        <v>SDGbaseTRAv2_UrbAS_ERTv3PVAXaprtr</v>
      </c>
      <c r="B4174" s="62" t="s">
        <v>221</v>
      </c>
      <c r="C4174" s="63" t="s">
        <v>291</v>
      </c>
      <c r="D4174" s="64" t="s">
        <v>212</v>
      </c>
      <c r="E4174" s="13" t="s">
        <v>74</v>
      </c>
      <c r="F4174" s="112">
        <v>1</v>
      </c>
      <c r="G4174" s="112">
        <v>1.02</v>
      </c>
      <c r="H4174" s="112">
        <v>1.02</v>
      </c>
      <c r="I4174" s="112">
        <v>1.01</v>
      </c>
      <c r="J4174" s="112">
        <v>0.99</v>
      </c>
      <c r="K4174" s="112">
        <v>0.98</v>
      </c>
      <c r="L4174" s="112">
        <v>0.98</v>
      </c>
      <c r="M4174" s="112">
        <v>0.99</v>
      </c>
      <c r="N4174" s="112">
        <v>0.99</v>
      </c>
      <c r="O4174" s="112">
        <v>0.98</v>
      </c>
      <c r="P4174" s="112">
        <v>0.98</v>
      </c>
      <c r="Q4174" s="112">
        <v>0.99</v>
      </c>
      <c r="R4174" s="112">
        <v>1.01</v>
      </c>
      <c r="S4174" s="112">
        <v>1.02</v>
      </c>
      <c r="T4174" s="112">
        <v>1.03</v>
      </c>
      <c r="U4174" s="112">
        <v>1.04</v>
      </c>
      <c r="V4174" s="112">
        <v>1.04</v>
      </c>
      <c r="W4174" s="112">
        <v>1.05</v>
      </c>
      <c r="X4174" s="112">
        <v>1.05</v>
      </c>
      <c r="Y4174" s="112">
        <v>1.04</v>
      </c>
      <c r="Z4174" s="112">
        <v>1.01</v>
      </c>
      <c r="AA4174" s="112">
        <v>0.99</v>
      </c>
      <c r="AB4174" s="112">
        <v>1.01</v>
      </c>
      <c r="AC4174" s="112">
        <v>1.02</v>
      </c>
      <c r="AD4174" s="112">
        <v>1.02</v>
      </c>
      <c r="AE4174" s="112">
        <v>1.02</v>
      </c>
      <c r="AF4174" s="112">
        <v>1.02</v>
      </c>
      <c r="AG4174" s="112">
        <v>1.06</v>
      </c>
      <c r="AH4174" s="112">
        <v>1.02</v>
      </c>
      <c r="AI4174" s="112">
        <v>1</v>
      </c>
      <c r="AJ4174" s="112">
        <v>0.98</v>
      </c>
      <c r="AK4174" s="112">
        <v>0.96</v>
      </c>
    </row>
    <row r="4175" spans="1:37" s="13" customFormat="1" x14ac:dyDescent="0.3">
      <c r="A4175" s="13" t="str">
        <f t="shared" ref="A4175:A4190" si="101">_xlfn.CONCAT(C4175,D4175,E4175)</f>
        <v>SDGbaseTRAv2_UrbAS_ERTv3PVAXatrps</v>
      </c>
      <c r="B4175" s="62" t="s">
        <v>221</v>
      </c>
      <c r="C4175" s="63" t="s">
        <v>291</v>
      </c>
      <c r="D4175" s="64" t="s">
        <v>212</v>
      </c>
      <c r="E4175" s="13" t="s">
        <v>75</v>
      </c>
      <c r="F4175" s="112">
        <v>1</v>
      </c>
      <c r="G4175" s="112">
        <v>1</v>
      </c>
      <c r="H4175" s="112">
        <v>1</v>
      </c>
      <c r="I4175" s="112">
        <v>0.99</v>
      </c>
      <c r="J4175" s="112">
        <v>0.99</v>
      </c>
      <c r="K4175" s="112">
        <v>0.99</v>
      </c>
      <c r="L4175" s="112">
        <v>0.99</v>
      </c>
      <c r="M4175" s="112">
        <v>0.99</v>
      </c>
      <c r="N4175" s="112">
        <v>0.99</v>
      </c>
      <c r="O4175" s="112">
        <v>0.98</v>
      </c>
      <c r="P4175" s="112">
        <v>0.98</v>
      </c>
      <c r="Q4175" s="112">
        <v>0.98</v>
      </c>
      <c r="R4175" s="112">
        <v>0.99</v>
      </c>
      <c r="S4175" s="112">
        <v>1</v>
      </c>
      <c r="T4175" s="112">
        <v>1.01</v>
      </c>
      <c r="U4175" s="112">
        <v>1.02</v>
      </c>
      <c r="V4175" s="112">
        <v>1.02</v>
      </c>
      <c r="W4175" s="112">
        <v>1.03</v>
      </c>
      <c r="X4175" s="112">
        <v>1.03</v>
      </c>
      <c r="Y4175" s="112">
        <v>1.02</v>
      </c>
      <c r="Z4175" s="112">
        <v>0.98</v>
      </c>
      <c r="AA4175" s="112">
        <v>0.96</v>
      </c>
      <c r="AB4175" s="112">
        <v>1</v>
      </c>
      <c r="AC4175" s="112">
        <v>1.01</v>
      </c>
      <c r="AD4175" s="112">
        <v>1.02</v>
      </c>
      <c r="AE4175" s="112">
        <v>1.03</v>
      </c>
      <c r="AF4175" s="112">
        <v>1.03</v>
      </c>
      <c r="AG4175" s="112">
        <v>1.08</v>
      </c>
      <c r="AH4175" s="112">
        <v>1.08</v>
      </c>
      <c r="AI4175" s="112">
        <v>1.08</v>
      </c>
      <c r="AJ4175" s="112">
        <v>1.08</v>
      </c>
      <c r="AK4175" s="112">
        <v>1.08</v>
      </c>
    </row>
    <row r="4176" spans="1:37" s="13" customFormat="1" x14ac:dyDescent="0.3">
      <c r="A4176" s="13" t="str">
        <f t="shared" si="101"/>
        <v>SDGbaseTRAv2_UrbAS_ERTv3PVAXacomm</v>
      </c>
      <c r="B4176" s="62" t="s">
        <v>221</v>
      </c>
      <c r="C4176" s="63" t="s">
        <v>291</v>
      </c>
      <c r="D4176" s="64" t="s">
        <v>212</v>
      </c>
      <c r="E4176" s="13" t="s">
        <v>76</v>
      </c>
      <c r="F4176" s="112">
        <v>1</v>
      </c>
      <c r="G4176" s="112">
        <v>0.88</v>
      </c>
      <c r="H4176" s="112">
        <v>0.92</v>
      </c>
      <c r="I4176" s="112">
        <v>0.93</v>
      </c>
      <c r="J4176" s="112">
        <v>0.93</v>
      </c>
      <c r="K4176" s="112">
        <v>0.94</v>
      </c>
      <c r="L4176" s="112">
        <v>0.94</v>
      </c>
      <c r="M4176" s="112">
        <v>0.95</v>
      </c>
      <c r="N4176" s="112">
        <v>0.95</v>
      </c>
      <c r="O4176" s="112">
        <v>0.95</v>
      </c>
      <c r="P4176" s="112">
        <v>0.95</v>
      </c>
      <c r="Q4176" s="112">
        <v>0.96</v>
      </c>
      <c r="R4176" s="112">
        <v>0.97</v>
      </c>
      <c r="S4176" s="112">
        <v>0.98</v>
      </c>
      <c r="T4176" s="112">
        <v>0.99</v>
      </c>
      <c r="U4176" s="112">
        <v>0.99</v>
      </c>
      <c r="V4176" s="112">
        <v>0.99</v>
      </c>
      <c r="W4176" s="112">
        <v>1</v>
      </c>
      <c r="X4176" s="112">
        <v>1</v>
      </c>
      <c r="Y4176" s="112">
        <v>0.99</v>
      </c>
      <c r="Z4176" s="112">
        <v>0.95</v>
      </c>
      <c r="AA4176" s="112">
        <v>0.93</v>
      </c>
      <c r="AB4176" s="112">
        <v>0.93</v>
      </c>
      <c r="AC4176" s="112">
        <v>0.94</v>
      </c>
      <c r="AD4176" s="112">
        <v>0.94</v>
      </c>
      <c r="AE4176" s="112">
        <v>0.94</v>
      </c>
      <c r="AF4176" s="112">
        <v>0.94</v>
      </c>
      <c r="AG4176" s="112">
        <v>0.99</v>
      </c>
      <c r="AH4176" s="112">
        <v>1</v>
      </c>
      <c r="AI4176" s="112">
        <v>1</v>
      </c>
      <c r="AJ4176" s="112">
        <v>1</v>
      </c>
      <c r="AK4176" s="112">
        <v>1</v>
      </c>
    </row>
    <row r="4177" spans="1:37" s="13" customFormat="1" x14ac:dyDescent="0.3">
      <c r="A4177" s="13" t="str">
        <f t="shared" si="101"/>
        <v>SDGbaseTRAv2_UrbAS_ERTv3PVAXafsrv</v>
      </c>
      <c r="B4177" s="62" t="s">
        <v>221</v>
      </c>
      <c r="C4177" s="63" t="s">
        <v>291</v>
      </c>
      <c r="D4177" s="64" t="s">
        <v>212</v>
      </c>
      <c r="E4177" s="13" t="s">
        <v>77</v>
      </c>
      <c r="F4177" s="112">
        <v>1</v>
      </c>
      <c r="G4177" s="112">
        <v>0.96</v>
      </c>
      <c r="H4177" s="112">
        <v>0.97</v>
      </c>
      <c r="I4177" s="112">
        <v>0.97</v>
      </c>
      <c r="J4177" s="112">
        <v>0.97</v>
      </c>
      <c r="K4177" s="112">
        <v>0.97</v>
      </c>
      <c r="L4177" s="112">
        <v>0.97</v>
      </c>
      <c r="M4177" s="112">
        <v>0.98</v>
      </c>
      <c r="N4177" s="112">
        <v>0.98</v>
      </c>
      <c r="O4177" s="112">
        <v>0.98</v>
      </c>
      <c r="P4177" s="112">
        <v>0.98</v>
      </c>
      <c r="Q4177" s="112">
        <v>0.98</v>
      </c>
      <c r="R4177" s="112">
        <v>0.99</v>
      </c>
      <c r="S4177" s="112">
        <v>1</v>
      </c>
      <c r="T4177" s="112">
        <v>1.01</v>
      </c>
      <c r="U4177" s="112">
        <v>1.01</v>
      </c>
      <c r="V4177" s="112">
        <v>1.02</v>
      </c>
      <c r="W4177" s="112">
        <v>1.02</v>
      </c>
      <c r="X4177" s="112">
        <v>1.03</v>
      </c>
      <c r="Y4177" s="112">
        <v>1.02</v>
      </c>
      <c r="Z4177" s="112">
        <v>0.99</v>
      </c>
      <c r="AA4177" s="112">
        <v>0.98</v>
      </c>
      <c r="AB4177" s="112">
        <v>0.98</v>
      </c>
      <c r="AC4177" s="112">
        <v>0.98</v>
      </c>
      <c r="AD4177" s="112">
        <v>0.98</v>
      </c>
      <c r="AE4177" s="112">
        <v>0.98</v>
      </c>
      <c r="AF4177" s="112">
        <v>0.98</v>
      </c>
      <c r="AG4177" s="112">
        <v>1.02</v>
      </c>
      <c r="AH4177" s="112">
        <v>1.01</v>
      </c>
      <c r="AI4177" s="112">
        <v>1</v>
      </c>
      <c r="AJ4177" s="112">
        <v>0.99</v>
      </c>
      <c r="AK4177" s="112">
        <v>0.98</v>
      </c>
    </row>
    <row r="4178" spans="1:37" s="13" customFormat="1" x14ac:dyDescent="0.3">
      <c r="A4178" s="13" t="str">
        <f t="shared" si="101"/>
        <v>SDGbaseTRAv2_UrbAS_ERTv3PVAXabsrv</v>
      </c>
      <c r="B4178" s="62" t="s">
        <v>221</v>
      </c>
      <c r="C4178" s="63" t="s">
        <v>291</v>
      </c>
      <c r="D4178" s="64" t="s">
        <v>212</v>
      </c>
      <c r="E4178" s="13" t="s">
        <v>78</v>
      </c>
      <c r="F4178" s="112">
        <v>1</v>
      </c>
      <c r="G4178" s="112">
        <v>0.89</v>
      </c>
      <c r="H4178" s="112">
        <v>0.91</v>
      </c>
      <c r="I4178" s="112">
        <v>0.92</v>
      </c>
      <c r="J4178" s="112">
        <v>0.92</v>
      </c>
      <c r="K4178" s="112">
        <v>0.93</v>
      </c>
      <c r="L4178" s="112">
        <v>0.94</v>
      </c>
      <c r="M4178" s="112">
        <v>0.94</v>
      </c>
      <c r="N4178" s="112">
        <v>0.95</v>
      </c>
      <c r="O4178" s="112">
        <v>0.94</v>
      </c>
      <c r="P4178" s="112">
        <v>0.94</v>
      </c>
      <c r="Q4178" s="112">
        <v>0.95</v>
      </c>
      <c r="R4178" s="112">
        <v>0.96</v>
      </c>
      <c r="S4178" s="112">
        <v>0.97</v>
      </c>
      <c r="T4178" s="112">
        <v>0.98</v>
      </c>
      <c r="U4178" s="112">
        <v>0.98</v>
      </c>
      <c r="V4178" s="112">
        <v>0.99</v>
      </c>
      <c r="W4178" s="112">
        <v>0.99</v>
      </c>
      <c r="X4178" s="112">
        <v>1</v>
      </c>
      <c r="Y4178" s="112">
        <v>0.98</v>
      </c>
      <c r="Z4178" s="112">
        <v>0.95</v>
      </c>
      <c r="AA4178" s="112">
        <v>0.93</v>
      </c>
      <c r="AB4178" s="112">
        <v>0.93</v>
      </c>
      <c r="AC4178" s="112">
        <v>0.94</v>
      </c>
      <c r="AD4178" s="112">
        <v>0.94</v>
      </c>
      <c r="AE4178" s="112">
        <v>0.94</v>
      </c>
      <c r="AF4178" s="112">
        <v>0.94</v>
      </c>
      <c r="AG4178" s="112">
        <v>0.98</v>
      </c>
      <c r="AH4178" s="112">
        <v>0.99</v>
      </c>
      <c r="AI4178" s="112">
        <v>0.99</v>
      </c>
      <c r="AJ4178" s="112">
        <v>0.99</v>
      </c>
      <c r="AK4178" s="112">
        <v>0.98</v>
      </c>
    </row>
    <row r="4179" spans="1:37" s="13" customFormat="1" x14ac:dyDescent="0.3">
      <c r="A4179" s="13" t="str">
        <f t="shared" si="101"/>
        <v>SDGbaseTRAv2_UrbAS_ERTv3PVAXagsrv</v>
      </c>
      <c r="B4179" s="62" t="s">
        <v>221</v>
      </c>
      <c r="C4179" s="63" t="s">
        <v>291</v>
      </c>
      <c r="D4179" s="64" t="s">
        <v>212</v>
      </c>
      <c r="E4179" s="13" t="s">
        <v>79</v>
      </c>
      <c r="F4179" s="112">
        <v>1</v>
      </c>
      <c r="G4179" s="112">
        <v>1.01</v>
      </c>
      <c r="H4179" s="112">
        <v>1.02</v>
      </c>
      <c r="I4179" s="112">
        <v>1.02</v>
      </c>
      <c r="J4179" s="112">
        <v>1.02</v>
      </c>
      <c r="K4179" s="112">
        <v>1.02</v>
      </c>
      <c r="L4179" s="112">
        <v>1.02</v>
      </c>
      <c r="M4179" s="112">
        <v>1.03</v>
      </c>
      <c r="N4179" s="112">
        <v>1.03</v>
      </c>
      <c r="O4179" s="112">
        <v>1.02</v>
      </c>
      <c r="P4179" s="112">
        <v>1.02</v>
      </c>
      <c r="Q4179" s="112">
        <v>1.02</v>
      </c>
      <c r="R4179" s="112">
        <v>1.03</v>
      </c>
      <c r="S4179" s="112">
        <v>1.04</v>
      </c>
      <c r="T4179" s="112">
        <v>1.04</v>
      </c>
      <c r="U4179" s="112">
        <v>1.04</v>
      </c>
      <c r="V4179" s="112">
        <v>1.05</v>
      </c>
      <c r="W4179" s="112">
        <v>1.05</v>
      </c>
      <c r="X4179" s="112">
        <v>1.05</v>
      </c>
      <c r="Y4179" s="112">
        <v>1.04</v>
      </c>
      <c r="Z4179" s="112">
        <v>1.01</v>
      </c>
      <c r="AA4179" s="112">
        <v>1</v>
      </c>
      <c r="AB4179" s="112">
        <v>1.01</v>
      </c>
      <c r="AC4179" s="112">
        <v>1.02</v>
      </c>
      <c r="AD4179" s="112">
        <v>1.02</v>
      </c>
      <c r="AE4179" s="112">
        <v>1.02</v>
      </c>
      <c r="AF4179" s="112">
        <v>1.02</v>
      </c>
      <c r="AG4179" s="112">
        <v>1.06</v>
      </c>
      <c r="AH4179" s="112">
        <v>1.03</v>
      </c>
      <c r="AI4179" s="112">
        <v>1.01</v>
      </c>
      <c r="AJ4179" s="112">
        <v>0.99</v>
      </c>
      <c r="AK4179" s="112">
        <v>0.98</v>
      </c>
    </row>
    <row r="4180" spans="1:37" s="13" customFormat="1" x14ac:dyDescent="0.3">
      <c r="A4180" s="13" t="str">
        <f t="shared" si="101"/>
        <v>SDGbaseTRAv2_UrbAS_ERTv3PVAXaosrv</v>
      </c>
      <c r="B4180" s="62" t="s">
        <v>221</v>
      </c>
      <c r="C4180" s="63" t="s">
        <v>291</v>
      </c>
      <c r="D4180" s="64" t="s">
        <v>212</v>
      </c>
      <c r="E4180" s="13" t="s">
        <v>80</v>
      </c>
      <c r="F4180" s="112">
        <v>1</v>
      </c>
      <c r="G4180" s="112">
        <v>1.1399999999999999</v>
      </c>
      <c r="H4180" s="112">
        <v>1.1200000000000001</v>
      </c>
      <c r="I4180" s="112">
        <v>1.1000000000000001</v>
      </c>
      <c r="J4180" s="112">
        <v>1.0900000000000001</v>
      </c>
      <c r="K4180" s="112">
        <v>1.08</v>
      </c>
      <c r="L4180" s="112">
        <v>1.08</v>
      </c>
      <c r="M4180" s="112">
        <v>1.08</v>
      </c>
      <c r="N4180" s="112">
        <v>1.08</v>
      </c>
      <c r="O4180" s="112">
        <v>1.08</v>
      </c>
      <c r="P4180" s="112">
        <v>1.08</v>
      </c>
      <c r="Q4180" s="112">
        <v>1.0900000000000001</v>
      </c>
      <c r="R4180" s="112">
        <v>1.1000000000000001</v>
      </c>
      <c r="S4180" s="112">
        <v>1.1100000000000001</v>
      </c>
      <c r="T4180" s="112">
        <v>1.1100000000000001</v>
      </c>
      <c r="U4180" s="112">
        <v>1.1200000000000001</v>
      </c>
      <c r="V4180" s="112">
        <v>1.1200000000000001</v>
      </c>
      <c r="W4180" s="112">
        <v>1.1299999999999999</v>
      </c>
      <c r="X4180" s="112">
        <v>1.1299999999999999</v>
      </c>
      <c r="Y4180" s="112">
        <v>1.1200000000000001</v>
      </c>
      <c r="Z4180" s="112">
        <v>1.0900000000000001</v>
      </c>
      <c r="AA4180" s="112">
        <v>1.06</v>
      </c>
      <c r="AB4180" s="112">
        <v>1.07</v>
      </c>
      <c r="AC4180" s="112">
        <v>1.07</v>
      </c>
      <c r="AD4180" s="112">
        <v>1.07</v>
      </c>
      <c r="AE4180" s="112">
        <v>1.07</v>
      </c>
      <c r="AF4180" s="112">
        <v>1.07</v>
      </c>
      <c r="AG4180" s="112">
        <v>1.1200000000000001</v>
      </c>
      <c r="AH4180" s="112">
        <v>1.1200000000000001</v>
      </c>
      <c r="AI4180" s="112">
        <v>1.1200000000000001</v>
      </c>
      <c r="AJ4180" s="112">
        <v>1.1200000000000001</v>
      </c>
      <c r="AK4180" s="112">
        <v>1.1200000000000001</v>
      </c>
    </row>
    <row r="4181" spans="1:37" x14ac:dyDescent="0.3">
      <c r="A4181" s="13" t="str">
        <f t="shared" si="101"/>
        <v>SDGbaseTRAv2_UrbAS_ERTv3EXRXbase</v>
      </c>
      <c r="B4181" s="62" t="s">
        <v>221</v>
      </c>
      <c r="C4181" s="63" t="s">
        <v>291</v>
      </c>
      <c r="D4181" s="64" t="s">
        <v>257</v>
      </c>
      <c r="E4181" s="64" t="s">
        <v>219</v>
      </c>
      <c r="F4181" s="113">
        <v>0.99999999999994504</v>
      </c>
      <c r="G4181" s="113">
        <v>1.0245524071098699</v>
      </c>
      <c r="H4181" s="113">
        <v>1.0379809899735399</v>
      </c>
      <c r="I4181" s="113">
        <v>1.03489230686339</v>
      </c>
      <c r="J4181" s="113">
        <v>1.0358062563433399</v>
      </c>
      <c r="K4181" s="113">
        <v>1.03898277185829</v>
      </c>
      <c r="L4181" s="113">
        <v>1.0428616030336699</v>
      </c>
      <c r="M4181" s="113">
        <v>1.0492722014226401</v>
      </c>
      <c r="N4181" s="113">
        <v>1.05462355733219</v>
      </c>
      <c r="O4181" s="113">
        <v>1.09028734035381</v>
      </c>
      <c r="P4181" s="113">
        <v>1.0988047305825299</v>
      </c>
      <c r="Q4181" s="113">
        <v>1.0999154153452899</v>
      </c>
      <c r="R4181" s="113">
        <v>1.09850173040802</v>
      </c>
      <c r="S4181" s="113">
        <v>1.0985119728249799</v>
      </c>
      <c r="T4181" s="113">
        <v>1.09943887216467</v>
      </c>
      <c r="U4181" s="113">
        <v>1.1004859143754</v>
      </c>
      <c r="V4181" s="113">
        <v>1.0998297242835999</v>
      </c>
      <c r="W4181" s="113">
        <v>1.10101862426001</v>
      </c>
      <c r="X4181" s="113">
        <v>1.1033136239827801</v>
      </c>
      <c r="Y4181" s="113">
        <v>1.10991174138403</v>
      </c>
      <c r="Z4181" s="113">
        <v>1.1176855020580001</v>
      </c>
      <c r="AA4181" s="113">
        <v>1.12051010509186</v>
      </c>
      <c r="AB4181" s="113">
        <v>1.11906422349037</v>
      </c>
      <c r="AC4181" s="113">
        <v>1.11771053583488</v>
      </c>
      <c r="AD4181" s="113">
        <v>1.11747766966795</v>
      </c>
      <c r="AE4181" s="113">
        <v>1.11674828503927</v>
      </c>
      <c r="AF4181" s="113">
        <v>1.1163164121510101</v>
      </c>
      <c r="AG4181" s="113">
        <v>1.1032688626698799</v>
      </c>
      <c r="AH4181" s="113">
        <v>1.09756299851322</v>
      </c>
      <c r="AI4181" s="113">
        <v>1.08714062510779</v>
      </c>
      <c r="AJ4181" s="113">
        <v>1.0792425606243199</v>
      </c>
      <c r="AK4181" s="113">
        <v>1.0717852359886799</v>
      </c>
    </row>
    <row r="4182" spans="1:37" s="13" customFormat="1" x14ac:dyDescent="0.3">
      <c r="A4182" s="13" t="str">
        <f t="shared" si="101"/>
        <v>SDGbaseTRAv2_UrbAS_ERTv3GDP_RUNbase</v>
      </c>
      <c r="B4182" s="62" t="s">
        <v>221</v>
      </c>
      <c r="C4182" s="63" t="s">
        <v>291</v>
      </c>
      <c r="D4182" s="64" t="s">
        <v>275</v>
      </c>
      <c r="E4182" s="64" t="s">
        <v>219</v>
      </c>
      <c r="F4182" s="112">
        <v>4436.7667702664303</v>
      </c>
      <c r="G4182" s="112">
        <v>4128.4170357749899</v>
      </c>
      <c r="H4182" s="112">
        <v>4254.2112291001504</v>
      </c>
      <c r="I4182" s="112">
        <v>4340.1483678762797</v>
      </c>
      <c r="J4182" s="112">
        <v>4416.8959323556801</v>
      </c>
      <c r="K4182" s="112">
        <v>4505.6959681734297</v>
      </c>
      <c r="L4182" s="112">
        <v>4605.9942656468902</v>
      </c>
      <c r="M4182" s="112">
        <v>4712.2467535536798</v>
      </c>
      <c r="N4182" s="112">
        <v>4829.8478538135596</v>
      </c>
      <c r="O4182" s="112">
        <v>4956.0213640861803</v>
      </c>
      <c r="P4182" s="112">
        <v>5088.0756719023802</v>
      </c>
      <c r="Q4182" s="112">
        <v>5220.1202060540299</v>
      </c>
      <c r="R4182" s="112">
        <v>5363.6184528777703</v>
      </c>
      <c r="S4182" s="112">
        <v>5511.0521348078801</v>
      </c>
      <c r="T4182" s="112">
        <v>5665.7161351436198</v>
      </c>
      <c r="U4182" s="112">
        <v>5841.3141405216702</v>
      </c>
      <c r="V4182" s="112">
        <v>6008.6908749248196</v>
      </c>
      <c r="W4182" s="112">
        <v>6186.8609392824801</v>
      </c>
      <c r="X4182" s="112">
        <v>6384.0709606287401</v>
      </c>
      <c r="Y4182" s="112">
        <v>6552.4080410717497</v>
      </c>
      <c r="Z4182" s="112">
        <v>6691.74461417149</v>
      </c>
      <c r="AA4182" s="112">
        <v>6838.0524670353298</v>
      </c>
      <c r="AB4182" s="112">
        <v>7026.2071176664504</v>
      </c>
      <c r="AC4182" s="112">
        <v>7210.2004450533695</v>
      </c>
      <c r="AD4182" s="112">
        <v>7398.6089639880602</v>
      </c>
      <c r="AE4182" s="112">
        <v>7593.36026892891</v>
      </c>
      <c r="AF4182" s="112">
        <v>7793.9286650286804</v>
      </c>
      <c r="AG4182" s="112">
        <v>8063.3996593206002</v>
      </c>
      <c r="AH4182" s="112">
        <v>8133.5336263823301</v>
      </c>
      <c r="AI4182" s="112">
        <v>8181.9954771890098</v>
      </c>
      <c r="AJ4182" s="112">
        <v>8222.9390306181394</v>
      </c>
      <c r="AK4182" s="112">
        <v>8251.6563025233809</v>
      </c>
    </row>
    <row r="4183" spans="1:37" s="13" customFormat="1" x14ac:dyDescent="0.3">
      <c r="A4183" s="13" t="str">
        <f t="shared" si="101"/>
        <v>SDGbaseTRAv2_UrbAS_ERTv3utaxbase</v>
      </c>
      <c r="B4183" s="62" t="s">
        <v>221</v>
      </c>
      <c r="C4183" s="63" t="s">
        <v>291</v>
      </c>
      <c r="D4183" s="63" t="s">
        <v>225</v>
      </c>
      <c r="E4183" s="64" t="s">
        <v>219</v>
      </c>
      <c r="F4183" s="112">
        <v>58.648751329495703</v>
      </c>
      <c r="G4183" s="112">
        <v>55.569050911750097</v>
      </c>
      <c r="H4183" s="112">
        <v>57.173087149566797</v>
      </c>
      <c r="I4183" s="112">
        <v>57.989251069005299</v>
      </c>
      <c r="J4183" s="112">
        <v>54.441582128547097</v>
      </c>
      <c r="K4183" s="112">
        <v>55.238662035263701</v>
      </c>
      <c r="L4183" s="112">
        <v>56.4890591041653</v>
      </c>
      <c r="M4183" s="112">
        <v>57.5642154068818</v>
      </c>
      <c r="N4183" s="112">
        <v>57.480570606108998</v>
      </c>
      <c r="O4183" s="112">
        <v>57.393350760528797</v>
      </c>
      <c r="P4183" s="112">
        <v>57.9545153629712</v>
      </c>
      <c r="Q4183" s="112">
        <v>58.4425834393437</v>
      </c>
      <c r="R4183" s="112">
        <v>60.652431709850198</v>
      </c>
      <c r="S4183" s="112">
        <v>63.176292346755801</v>
      </c>
      <c r="T4183" s="112">
        <v>64.724167907095307</v>
      </c>
      <c r="U4183" s="112">
        <v>66.588952197659395</v>
      </c>
      <c r="V4183" s="112">
        <v>68.531970530883697</v>
      </c>
      <c r="W4183" s="112">
        <v>70.587458806802303</v>
      </c>
      <c r="X4183" s="112">
        <v>72.774345667514694</v>
      </c>
      <c r="Y4183" s="112">
        <v>73.572740998418496</v>
      </c>
      <c r="Z4183" s="112">
        <v>74.757245911552104</v>
      </c>
      <c r="AA4183" s="112">
        <v>75.351726163802496</v>
      </c>
      <c r="AB4183" s="112">
        <v>74.771203372801807</v>
      </c>
      <c r="AC4183" s="112">
        <v>74.752434709804106</v>
      </c>
      <c r="AD4183" s="112">
        <v>76.982030535563894</v>
      </c>
      <c r="AE4183" s="112">
        <v>78.850461860626993</v>
      </c>
      <c r="AF4183" s="112">
        <v>80.212573970204204</v>
      </c>
      <c r="AG4183" s="112">
        <v>82.648972630579095</v>
      </c>
      <c r="AH4183" s="112">
        <v>85.741445133725307</v>
      </c>
      <c r="AI4183" s="112">
        <v>92.117402834283098</v>
      </c>
      <c r="AJ4183" s="112">
        <v>95.950522716589404</v>
      </c>
      <c r="AK4183" s="112">
        <v>99.106257633713895</v>
      </c>
    </row>
    <row r="4184" spans="1:37" s="13" customFormat="1" x14ac:dyDescent="0.3">
      <c r="A4184" s="13" t="str">
        <f t="shared" si="101"/>
        <v>SDGbaseTRAv2_UrbAS_ERTv3imptaxbase</v>
      </c>
      <c r="B4184" s="62" t="s">
        <v>221</v>
      </c>
      <c r="C4184" s="63" t="s">
        <v>291</v>
      </c>
      <c r="D4184" s="63" t="s">
        <v>220</v>
      </c>
      <c r="E4184" s="64" t="s">
        <v>219</v>
      </c>
      <c r="F4184" s="112">
        <v>53.826071644541003</v>
      </c>
      <c r="G4184" s="112">
        <v>51.0756288020022</v>
      </c>
      <c r="H4184" s="112">
        <v>53.125793971149903</v>
      </c>
      <c r="I4184" s="112">
        <v>54.042588978354203</v>
      </c>
      <c r="J4184" s="112">
        <v>54.949733946325203</v>
      </c>
      <c r="K4184" s="112">
        <v>56.118787380260798</v>
      </c>
      <c r="L4184" s="112">
        <v>57.591437603598003</v>
      </c>
      <c r="M4184" s="112">
        <v>59.245127679766703</v>
      </c>
      <c r="N4184" s="112">
        <v>60.939742553118002</v>
      </c>
      <c r="O4184" s="112">
        <v>64.174793467414602</v>
      </c>
      <c r="P4184" s="112">
        <v>66.248480400385901</v>
      </c>
      <c r="Q4184" s="112">
        <v>67.904630339702194</v>
      </c>
      <c r="R4184" s="112">
        <v>70.056105252301293</v>
      </c>
      <c r="S4184" s="112">
        <v>72.3233554197258</v>
      </c>
      <c r="T4184" s="112">
        <v>74.776586576262204</v>
      </c>
      <c r="U4184" s="112">
        <v>77.541722624281505</v>
      </c>
      <c r="V4184" s="112">
        <v>80.180377600549093</v>
      </c>
      <c r="W4184" s="112">
        <v>83.053371121081597</v>
      </c>
      <c r="X4184" s="112">
        <v>86.148141245068302</v>
      </c>
      <c r="Y4184" s="112">
        <v>88.7847076669334</v>
      </c>
      <c r="Z4184" s="112">
        <v>90.940286803601694</v>
      </c>
      <c r="AA4184" s="112">
        <v>92.867571229902694</v>
      </c>
      <c r="AB4184" s="112">
        <v>95.328325482628998</v>
      </c>
      <c r="AC4184" s="112">
        <v>97.809427945249297</v>
      </c>
      <c r="AD4184" s="112">
        <v>100.46169406084201</v>
      </c>
      <c r="AE4184" s="112">
        <v>103.239733835264</v>
      </c>
      <c r="AF4184" s="112">
        <v>106.15164683827901</v>
      </c>
      <c r="AG4184" s="112">
        <v>109.49979303678001</v>
      </c>
      <c r="AH4184" s="112">
        <v>109.81409816980501</v>
      </c>
      <c r="AI4184" s="112">
        <v>109.301140153944</v>
      </c>
      <c r="AJ4184" s="112">
        <v>108.82606172118599</v>
      </c>
      <c r="AK4184" s="112">
        <v>108.15439538662901</v>
      </c>
    </row>
    <row r="4185" spans="1:37" s="13" customFormat="1" x14ac:dyDescent="0.3">
      <c r="A4185" s="13" t="str">
        <f t="shared" si="101"/>
        <v>SDGbaseTRAv2_UrbAS_ERTv3vataxbase</v>
      </c>
      <c r="B4185" s="62" t="s">
        <v>221</v>
      </c>
      <c r="C4185" s="63" t="s">
        <v>291</v>
      </c>
      <c r="D4185" s="63" t="s">
        <v>226</v>
      </c>
      <c r="E4185" s="64" t="s">
        <v>219</v>
      </c>
      <c r="F4185" s="112">
        <v>2.2587798931727801E-11</v>
      </c>
      <c r="G4185" s="112">
        <v>5.1272763553671398E-11</v>
      </c>
      <c r="H4185" s="112">
        <v>1.0459188362342399E-11</v>
      </c>
      <c r="I4185" s="112">
        <v>-7.1054273860817197E-12</v>
      </c>
      <c r="J4185" s="112">
        <v>8.2116303371144594E-11</v>
      </c>
      <c r="K4185" s="112">
        <v>1.5916160254806999E-12</v>
      </c>
      <c r="L4185" s="112">
        <v>2.2737367546516598E-13</v>
      </c>
      <c r="M4185" s="112">
        <v>-1.02318156902413E-12</v>
      </c>
      <c r="N4185" s="112">
        <v>-3.6379788507809203E-12</v>
      </c>
      <c r="O4185" s="112">
        <v>7.4464879820565196E-12</v>
      </c>
      <c r="P4185" s="112">
        <v>9.0949471735643502E-13</v>
      </c>
      <c r="Q4185" s="112">
        <v>2.2737367894003702E-13</v>
      </c>
      <c r="R4185" s="112">
        <v>1.06865629611089E-11</v>
      </c>
      <c r="S4185" s="112">
        <v>2.9558578034642799E-12</v>
      </c>
      <c r="T4185" s="112">
        <v>-3.41060515200516E-13</v>
      </c>
      <c r="U4185" s="112">
        <v>-7.5033313333686004E-12</v>
      </c>
      <c r="V4185" s="112">
        <v>-2.9842794987634998E-13</v>
      </c>
      <c r="W4185" s="112">
        <v>8.5265128356159504E-13</v>
      </c>
      <c r="X4185" s="112">
        <v>-1.25055636520496E-11</v>
      </c>
      <c r="Y4185" s="112">
        <v>1.8188769652840499E-12</v>
      </c>
      <c r="Z4185" s="112">
        <v>3.90184641866067E-9</v>
      </c>
      <c r="AA4185" s="112">
        <v>5.7525540689279302E-11</v>
      </c>
      <c r="AB4185" s="112">
        <v>-5.8093991933635798E-11</v>
      </c>
      <c r="AC4185" s="112">
        <v>2.8089754118326401E-9</v>
      </c>
      <c r="AD4185" s="112">
        <v>-2.2623695187351001E-10</v>
      </c>
      <c r="AE4185" s="112">
        <v>2.1875644253736801E-9</v>
      </c>
      <c r="AF4185" s="112">
        <v>-1.77351751979156E-10</v>
      </c>
      <c r="AG4185" s="112">
        <v>-7.0485844420817704E-12</v>
      </c>
      <c r="AH4185" s="112">
        <v>-1.36424205287546E-12</v>
      </c>
      <c r="AI4185" s="112">
        <v>-3.2969182988582499E-12</v>
      </c>
      <c r="AJ4185" s="112">
        <v>-4.0927261744335298E-12</v>
      </c>
      <c r="AK4185" s="112">
        <v>1.00044417258409E-11</v>
      </c>
    </row>
    <row r="4186" spans="1:37" s="13" customFormat="1" x14ac:dyDescent="0.3">
      <c r="A4186" s="13" t="str">
        <f t="shared" si="101"/>
        <v>SDGbaseTRAv2_UrbAS_ERTv3acttaxbase</v>
      </c>
      <c r="B4186" s="62" t="s">
        <v>221</v>
      </c>
      <c r="C4186" s="63" t="s">
        <v>291</v>
      </c>
      <c r="D4186" s="63" t="s">
        <v>218</v>
      </c>
      <c r="E4186" s="64" t="s">
        <v>219</v>
      </c>
      <c r="F4186" s="112">
        <v>94.683488898731298</v>
      </c>
      <c r="G4186" s="112">
        <v>84.010368852022907</v>
      </c>
      <c r="H4186" s="112">
        <v>84.458213617158293</v>
      </c>
      <c r="I4186" s="112">
        <v>85.943458177386105</v>
      </c>
      <c r="J4186" s="112">
        <v>88.109262921117093</v>
      </c>
      <c r="K4186" s="112">
        <v>90.047798922850205</v>
      </c>
      <c r="L4186" s="112">
        <v>92.191626738454104</v>
      </c>
      <c r="M4186" s="112">
        <v>94.631522045260397</v>
      </c>
      <c r="N4186" s="112">
        <v>97.681576094047102</v>
      </c>
      <c r="O4186" s="112">
        <v>100.109634037758</v>
      </c>
      <c r="P4186" s="112">
        <v>103.873754979068</v>
      </c>
      <c r="Q4186" s="112">
        <v>108.026019961529</v>
      </c>
      <c r="R4186" s="112">
        <v>111.46884617484601</v>
      </c>
      <c r="S4186" s="112">
        <v>115.162282366111</v>
      </c>
      <c r="T4186" s="112">
        <v>119.19477871165201</v>
      </c>
      <c r="U4186" s="112">
        <v>123.897413617556</v>
      </c>
      <c r="V4186" s="112">
        <v>128.588024649197</v>
      </c>
      <c r="W4186" s="112">
        <v>133.26748229261199</v>
      </c>
      <c r="X4186" s="112">
        <v>138.14627082731201</v>
      </c>
      <c r="Y4186" s="112">
        <v>142.42830170673301</v>
      </c>
      <c r="Z4186" s="112">
        <v>145.55675617636001</v>
      </c>
      <c r="AA4186" s="112">
        <v>149.20670053596999</v>
      </c>
      <c r="AB4186" s="112">
        <v>155.29484274812</v>
      </c>
      <c r="AC4186" s="112">
        <v>160.900412693454</v>
      </c>
      <c r="AD4186" s="112">
        <v>165.98096426229301</v>
      </c>
      <c r="AE4186" s="112">
        <v>171.18499558081101</v>
      </c>
      <c r="AF4186" s="112">
        <v>176.50923138061</v>
      </c>
      <c r="AG4186" s="112">
        <v>185.38293768826199</v>
      </c>
      <c r="AH4186" s="112">
        <v>186.762977034035</v>
      </c>
      <c r="AI4186" s="112">
        <v>187.10789341778101</v>
      </c>
      <c r="AJ4186" s="112">
        <v>187.51505199007201</v>
      </c>
      <c r="AK4186" s="112">
        <v>187.55628484479101</v>
      </c>
    </row>
    <row r="4187" spans="1:37" s="13" customFormat="1" x14ac:dyDescent="0.3">
      <c r="A4187" s="13" t="str">
        <f t="shared" si="101"/>
        <v>SDGbaseTRAv2_UrbAS_ERTv3comtaxbase</v>
      </c>
      <c r="B4187" s="62" t="s">
        <v>221</v>
      </c>
      <c r="C4187" s="63" t="s">
        <v>291</v>
      </c>
      <c r="D4187" s="63" t="s">
        <v>227</v>
      </c>
      <c r="E4187" s="64" t="s">
        <v>219</v>
      </c>
      <c r="F4187" s="112">
        <v>497.90817031404998</v>
      </c>
      <c r="G4187" s="112">
        <v>448.32105456956498</v>
      </c>
      <c r="H4187" s="112">
        <v>447.59233681822099</v>
      </c>
      <c r="I4187" s="112">
        <v>452.35200690602801</v>
      </c>
      <c r="J4187" s="112">
        <v>462.30110587417499</v>
      </c>
      <c r="K4187" s="112">
        <v>471.21315224680097</v>
      </c>
      <c r="L4187" s="112">
        <v>482.10743942939899</v>
      </c>
      <c r="M4187" s="112">
        <v>494.213157473379</v>
      </c>
      <c r="N4187" s="112">
        <v>508.650245204915</v>
      </c>
      <c r="O4187" s="112">
        <v>525.33364073038695</v>
      </c>
      <c r="P4187" s="112">
        <v>542.78913651497999</v>
      </c>
      <c r="Q4187" s="112">
        <v>560.22506504313401</v>
      </c>
      <c r="R4187" s="112">
        <v>577.14271817732902</v>
      </c>
      <c r="S4187" s="112">
        <v>594.01364546336504</v>
      </c>
      <c r="T4187" s="112">
        <v>612.58115682867503</v>
      </c>
      <c r="U4187" s="112">
        <v>633.76862715645802</v>
      </c>
      <c r="V4187" s="112">
        <v>654.28221745134999</v>
      </c>
      <c r="W4187" s="112">
        <v>675.21502170302699</v>
      </c>
      <c r="X4187" s="112">
        <v>696.93516516284001</v>
      </c>
      <c r="Y4187" s="112">
        <v>718.40669464303596</v>
      </c>
      <c r="Z4187" s="112">
        <v>739.35955016967205</v>
      </c>
      <c r="AA4187" s="112">
        <v>758.26162379350205</v>
      </c>
      <c r="AB4187" s="112">
        <v>781.62163580259596</v>
      </c>
      <c r="AC4187" s="112">
        <v>803.96372039290202</v>
      </c>
      <c r="AD4187" s="112">
        <v>825.59641347883303</v>
      </c>
      <c r="AE4187" s="112">
        <v>848.23518805636797</v>
      </c>
      <c r="AF4187" s="112">
        <v>871.95357332380297</v>
      </c>
      <c r="AG4187" s="112">
        <v>897.65309837667496</v>
      </c>
      <c r="AH4187" s="112">
        <v>902.11152891146003</v>
      </c>
      <c r="AI4187" s="112">
        <v>902.07975560727505</v>
      </c>
      <c r="AJ4187" s="112">
        <v>902.82388200829996</v>
      </c>
      <c r="AK4187" s="112">
        <v>902.43981835552597</v>
      </c>
    </row>
    <row r="4188" spans="1:37" s="13" customFormat="1" x14ac:dyDescent="0.3">
      <c r="A4188" s="13" t="str">
        <f t="shared" si="101"/>
        <v>SDGbaseTRAv2_UrbAS_ERTv3DIRTAXbase</v>
      </c>
      <c r="B4188" s="62" t="s">
        <v>221</v>
      </c>
      <c r="C4188" s="63" t="s">
        <v>291</v>
      </c>
      <c r="D4188" s="63" t="s">
        <v>228</v>
      </c>
      <c r="E4188" s="64" t="s">
        <v>219</v>
      </c>
      <c r="F4188" s="112">
        <v>784.14526173304796</v>
      </c>
      <c r="G4188" s="112">
        <v>773.04805320262096</v>
      </c>
      <c r="H4188" s="112">
        <v>776.248224182493</v>
      </c>
      <c r="I4188" s="112">
        <v>836.89280085607197</v>
      </c>
      <c r="J4188" s="112">
        <v>896.29009011863195</v>
      </c>
      <c r="K4188" s="112">
        <v>932.25880515349797</v>
      </c>
      <c r="L4188" s="112">
        <v>959.73940061803603</v>
      </c>
      <c r="M4188" s="112">
        <v>992.63149068323901</v>
      </c>
      <c r="N4188" s="112">
        <v>1031.0302114342601</v>
      </c>
      <c r="O4188" s="112">
        <v>1078.1671164479201</v>
      </c>
      <c r="P4188" s="112">
        <v>1131.3182763724001</v>
      </c>
      <c r="Q4188" s="112">
        <v>1191.12747463604</v>
      </c>
      <c r="R4188" s="112">
        <v>1169.4304363379499</v>
      </c>
      <c r="S4188" s="112">
        <v>1185.2977661816301</v>
      </c>
      <c r="T4188" s="112">
        <v>1200.95331002802</v>
      </c>
      <c r="U4188" s="112">
        <v>1215.1062460794101</v>
      </c>
      <c r="V4188" s="112">
        <v>1233.52057059812</v>
      </c>
      <c r="W4188" s="112">
        <v>1249.91071047585</v>
      </c>
      <c r="X4188" s="112">
        <v>1264.70005224387</v>
      </c>
      <c r="Y4188" s="112">
        <v>1285.8078129041301</v>
      </c>
      <c r="Z4188" s="112">
        <v>1322.02127205075</v>
      </c>
      <c r="AA4188" s="112">
        <v>1378.5544604322599</v>
      </c>
      <c r="AB4188" s="112">
        <v>1425.04810188596</v>
      </c>
      <c r="AC4188" s="112">
        <v>1455.44143964464</v>
      </c>
      <c r="AD4188" s="112">
        <v>1481.8678016674</v>
      </c>
      <c r="AE4188" s="112">
        <v>1511.37001476777</v>
      </c>
      <c r="AF4188" s="112">
        <v>1542.3378008970501</v>
      </c>
      <c r="AG4188" s="112">
        <v>1567.05108743594</v>
      </c>
      <c r="AH4188" s="112">
        <v>1555.4563663573099</v>
      </c>
      <c r="AI4188" s="112">
        <v>1559.74434376573</v>
      </c>
      <c r="AJ4188" s="112">
        <v>1582.27826786537</v>
      </c>
      <c r="AK4188" s="112">
        <v>1615.5847143569499</v>
      </c>
    </row>
    <row r="4189" spans="1:37" s="13" customFormat="1" x14ac:dyDescent="0.3">
      <c r="A4189" s="13" t="str">
        <f t="shared" si="101"/>
        <v>SDGbaseTRAv2_UrbAS_ERTv3FACINCbase</v>
      </c>
      <c r="B4189" s="62" t="s">
        <v>221</v>
      </c>
      <c r="C4189" s="63" t="s">
        <v>291</v>
      </c>
      <c r="D4189" s="63" t="s">
        <v>229</v>
      </c>
      <c r="E4189" s="64" t="s">
        <v>219</v>
      </c>
      <c r="F4189" s="112">
        <v>108.72526139301399</v>
      </c>
      <c r="G4189" s="112">
        <v>98.128984471630901</v>
      </c>
      <c r="H4189" s="112">
        <v>101.96622828339299</v>
      </c>
      <c r="I4189" s="112">
        <v>105.009987961739</v>
      </c>
      <c r="J4189" s="112">
        <v>107.767563373215</v>
      </c>
      <c r="K4189" s="112">
        <v>110.71726281612899</v>
      </c>
      <c r="L4189" s="112">
        <v>113.467964850539</v>
      </c>
      <c r="M4189" s="112">
        <v>116.494969918667</v>
      </c>
      <c r="N4189" s="112">
        <v>120.17179936798399</v>
      </c>
      <c r="O4189" s="112">
        <v>125.097260714043</v>
      </c>
      <c r="P4189" s="112">
        <v>129.79384164530501</v>
      </c>
      <c r="Q4189" s="112">
        <v>134.48577359701099</v>
      </c>
      <c r="R4189" s="112">
        <v>138.18321471435101</v>
      </c>
      <c r="S4189" s="112">
        <v>142.45368995076399</v>
      </c>
      <c r="T4189" s="112">
        <v>147.044233923875</v>
      </c>
      <c r="U4189" s="112">
        <v>152.445970219598</v>
      </c>
      <c r="V4189" s="112">
        <v>157.85165447111399</v>
      </c>
      <c r="W4189" s="112">
        <v>163.226311155399</v>
      </c>
      <c r="X4189" s="112">
        <v>168.59010231902599</v>
      </c>
      <c r="Y4189" s="112">
        <v>177.70566743105701</v>
      </c>
      <c r="Z4189" s="112">
        <v>191.09683727545101</v>
      </c>
      <c r="AA4189" s="112">
        <v>199.83851801229</v>
      </c>
      <c r="AB4189" s="112">
        <v>202.92701288855901</v>
      </c>
      <c r="AC4189" s="112">
        <v>207.12081640449199</v>
      </c>
      <c r="AD4189" s="112">
        <v>213.076244356128</v>
      </c>
      <c r="AE4189" s="112">
        <v>219.39636075810799</v>
      </c>
      <c r="AF4189" s="112">
        <v>226.17740155128701</v>
      </c>
      <c r="AG4189" s="112">
        <v>219.22114632025199</v>
      </c>
      <c r="AH4189" s="112">
        <v>222.261884701225</v>
      </c>
      <c r="AI4189" s="112">
        <v>224.29131634011301</v>
      </c>
      <c r="AJ4189" s="112">
        <v>224.880811638756</v>
      </c>
      <c r="AK4189" s="112">
        <v>224.65798504723199</v>
      </c>
    </row>
    <row r="4190" spans="1:37" s="13" customFormat="1" x14ac:dyDescent="0.3">
      <c r="A4190" s="13" t="str">
        <f t="shared" si="101"/>
        <v>SDGbaseTRAv2_UrbAS_ERTv3TRNSFRbase</v>
      </c>
      <c r="B4190" s="62" t="s">
        <v>221</v>
      </c>
      <c r="C4190" s="63" t="s">
        <v>291</v>
      </c>
      <c r="D4190" s="63" t="s">
        <v>230</v>
      </c>
      <c r="E4190" s="64" t="s">
        <v>219</v>
      </c>
      <c r="F4190" s="112">
        <v>-48.3117601953644</v>
      </c>
      <c r="G4190" s="112">
        <v>-49.497930199878198</v>
      </c>
      <c r="H4190" s="112">
        <v>-50.146688674951299</v>
      </c>
      <c r="I4190" s="112">
        <v>-49.997468957214402</v>
      </c>
      <c r="J4190" s="112">
        <v>-50.041623465320399</v>
      </c>
      <c r="K4190" s="112">
        <v>-50.195086521135401</v>
      </c>
      <c r="L4190" s="112">
        <v>-50.382479682718703</v>
      </c>
      <c r="M4190" s="112">
        <v>-50.692186974795703</v>
      </c>
      <c r="N4190" s="112">
        <v>-50.950720398217598</v>
      </c>
      <c r="O4190" s="112">
        <v>-52.673700531217897</v>
      </c>
      <c r="P4190" s="112">
        <v>-53.085190645437898</v>
      </c>
      <c r="Q4190" s="112">
        <v>-53.1388497813493</v>
      </c>
      <c r="R4190" s="112">
        <v>-53.070552173668197</v>
      </c>
      <c r="S4190" s="112">
        <v>-53.071047002859999</v>
      </c>
      <c r="T4190" s="112">
        <v>-53.115827141484203</v>
      </c>
      <c r="U4190" s="112">
        <v>-53.166411593683399</v>
      </c>
      <c r="V4190" s="112">
        <v>-53.134709895325798</v>
      </c>
      <c r="W4190" s="112">
        <v>-53.192147745882501</v>
      </c>
      <c r="X4190" s="112">
        <v>-53.303023222137597</v>
      </c>
      <c r="Y4190" s="112">
        <v>-53.621789887767399</v>
      </c>
      <c r="Z4190" s="112">
        <v>-53.997353949264301</v>
      </c>
      <c r="AA4190" s="112">
        <v>-54.1338154936834</v>
      </c>
      <c r="AB4190" s="112">
        <v>-54.063962408481203</v>
      </c>
      <c r="AC4190" s="112">
        <v>-53.9985633750901</v>
      </c>
      <c r="AD4190" s="112">
        <v>-53.987313200675601</v>
      </c>
      <c r="AE4190" s="112">
        <v>-53.952075345404602</v>
      </c>
      <c r="AF4190" s="112">
        <v>-53.931210805992002</v>
      </c>
      <c r="AG4190" s="112">
        <v>-53.300860724322497</v>
      </c>
      <c r="AH4190" s="112">
        <v>-53.025200383478698</v>
      </c>
      <c r="AI4190" s="112">
        <v>-52.521677178849103</v>
      </c>
      <c r="AJ4190" s="112">
        <v>-52.1401077815162</v>
      </c>
      <c r="AK4190" s="112">
        <v>-51.779831302020099</v>
      </c>
    </row>
    <row r="4191" spans="1:37" x14ac:dyDescent="0.3">
      <c r="F4191">
        <v>2019</v>
      </c>
      <c r="G4191">
        <v>2020</v>
      </c>
      <c r="H4191">
        <v>2021</v>
      </c>
      <c r="I4191">
        <v>2022</v>
      </c>
      <c r="J4191">
        <v>2023</v>
      </c>
      <c r="K4191">
        <v>2024</v>
      </c>
      <c r="L4191">
        <v>2025</v>
      </c>
      <c r="M4191">
        <v>2026</v>
      </c>
      <c r="N4191">
        <v>2027</v>
      </c>
      <c r="O4191">
        <v>2028</v>
      </c>
      <c r="P4191">
        <v>2029</v>
      </c>
      <c r="Q4191">
        <v>2030</v>
      </c>
      <c r="R4191">
        <v>2031</v>
      </c>
      <c r="S4191">
        <v>2032</v>
      </c>
      <c r="T4191">
        <v>2033</v>
      </c>
      <c r="U4191">
        <v>2034</v>
      </c>
      <c r="V4191">
        <v>2035</v>
      </c>
      <c r="W4191">
        <v>2036</v>
      </c>
      <c r="X4191">
        <v>2037</v>
      </c>
      <c r="Y4191">
        <v>2038</v>
      </c>
      <c r="Z4191">
        <v>2039</v>
      </c>
      <c r="AA4191">
        <v>2040</v>
      </c>
      <c r="AB4191">
        <v>2041</v>
      </c>
      <c r="AC4191">
        <v>2042</v>
      </c>
      <c r="AD4191">
        <v>2043</v>
      </c>
      <c r="AE4191">
        <v>2044</v>
      </c>
      <c r="AF4191">
        <v>2045</v>
      </c>
      <c r="AG4191">
        <v>2046</v>
      </c>
      <c r="AH4191">
        <v>2047</v>
      </c>
      <c r="AI4191">
        <v>2048</v>
      </c>
      <c r="AJ4191">
        <v>2049</v>
      </c>
      <c r="AK4191">
        <v>2050</v>
      </c>
    </row>
    <row r="4192" spans="1:37" s="217" customFormat="1" x14ac:dyDescent="0.3">
      <c r="A4192" s="217" t="str">
        <f t="shared" ref="A4192" si="102">_xlfn.CONCAT(C4192,D4192,E4192)</f>
        <v>SDGbaseTRAv2_UrbAS_ERTv5_testGADJnoICAGRPalmaRatiototal</v>
      </c>
      <c r="B4192" s="218" t="s">
        <v>221</v>
      </c>
      <c r="C4192" s="219" t="s">
        <v>311</v>
      </c>
      <c r="D4192" s="220" t="s">
        <v>0</v>
      </c>
      <c r="E4192" s="217" t="s">
        <v>1</v>
      </c>
      <c r="F4192" s="217">
        <v>3.69</v>
      </c>
      <c r="G4192" s="217">
        <v>3.48</v>
      </c>
      <c r="H4192" s="217">
        <v>3.7</v>
      </c>
      <c r="I4192" s="217">
        <v>3.68</v>
      </c>
      <c r="J4192" s="217">
        <v>3.67</v>
      </c>
      <c r="K4192" s="217">
        <v>3.67</v>
      </c>
      <c r="L4192" s="217">
        <v>3.68</v>
      </c>
      <c r="M4192" s="217">
        <v>3.68</v>
      </c>
      <c r="N4192" s="217">
        <v>3.68</v>
      </c>
      <c r="O4192" s="217">
        <v>3.68</v>
      </c>
      <c r="P4192" s="217">
        <v>3.68</v>
      </c>
      <c r="Q4192" s="217">
        <v>3.67</v>
      </c>
      <c r="R4192" s="217">
        <v>3.68</v>
      </c>
      <c r="S4192" s="217">
        <v>3.67</v>
      </c>
      <c r="T4192" s="217">
        <v>3.66</v>
      </c>
      <c r="U4192" s="217">
        <v>3.65</v>
      </c>
      <c r="V4192" s="217">
        <v>3.64</v>
      </c>
      <c r="W4192" s="217">
        <v>3.62</v>
      </c>
      <c r="X4192" s="217">
        <v>3.61</v>
      </c>
      <c r="Y4192" s="217">
        <v>3.59</v>
      </c>
      <c r="Z4192" s="217">
        <v>3.58</v>
      </c>
      <c r="AA4192" s="217">
        <v>3.56</v>
      </c>
      <c r="AB4192" s="217">
        <v>3.55</v>
      </c>
      <c r="AC4192" s="217">
        <v>3.53</v>
      </c>
      <c r="AD4192" s="217">
        <v>3.51</v>
      </c>
      <c r="AE4192" s="217">
        <v>3.49</v>
      </c>
      <c r="AF4192" s="217">
        <v>3.47</v>
      </c>
      <c r="AG4192" s="217">
        <v>3.44</v>
      </c>
      <c r="AH4192" s="217">
        <v>3.36</v>
      </c>
      <c r="AI4192" s="217">
        <v>3.33</v>
      </c>
      <c r="AJ4192" s="217">
        <v>3.31</v>
      </c>
      <c r="AK4192" s="217">
        <v>3.28</v>
      </c>
    </row>
    <row r="4193" spans="1:37" s="217" customFormat="1" x14ac:dyDescent="0.3">
      <c r="A4193" s="217" t="str">
        <f t="shared" ref="A4193:A4256" si="103">_xlfn.CONCAT(C4193,D4193,E4193)</f>
        <v>SDGbaseTRAv2_UrbAS_ERTv5_testGADJnoICAGR20-20Ratiototal</v>
      </c>
      <c r="B4193" s="218" t="s">
        <v>221</v>
      </c>
      <c r="C4193" s="219" t="s">
        <v>311</v>
      </c>
      <c r="D4193" s="220" t="s">
        <v>2</v>
      </c>
      <c r="E4193" s="217" t="s">
        <v>1</v>
      </c>
      <c r="F4193" s="217">
        <v>13.17</v>
      </c>
      <c r="G4193" s="217">
        <v>12.42</v>
      </c>
      <c r="H4193" s="217">
        <v>13.24</v>
      </c>
      <c r="I4193" s="217">
        <v>13.14</v>
      </c>
      <c r="J4193" s="217">
        <v>13.1</v>
      </c>
      <c r="K4193" s="217">
        <v>13.12</v>
      </c>
      <c r="L4193" s="217">
        <v>13.13</v>
      </c>
      <c r="M4193" s="217">
        <v>13.12</v>
      </c>
      <c r="N4193" s="217">
        <v>13.14</v>
      </c>
      <c r="O4193" s="217">
        <v>13.13</v>
      </c>
      <c r="P4193" s="217">
        <v>13.13</v>
      </c>
      <c r="Q4193" s="217">
        <v>13.11</v>
      </c>
      <c r="R4193" s="217">
        <v>13.15</v>
      </c>
      <c r="S4193" s="217">
        <v>13.1</v>
      </c>
      <c r="T4193" s="217">
        <v>13.05</v>
      </c>
      <c r="U4193" s="217">
        <v>13.03</v>
      </c>
      <c r="V4193" s="217">
        <v>12.97</v>
      </c>
      <c r="W4193" s="217">
        <v>12.92</v>
      </c>
      <c r="X4193" s="217">
        <v>12.86</v>
      </c>
      <c r="Y4193" s="217">
        <v>12.78</v>
      </c>
      <c r="Z4193" s="217">
        <v>12.74</v>
      </c>
      <c r="AA4193" s="217">
        <v>12.67</v>
      </c>
      <c r="AB4193" s="217">
        <v>12.63</v>
      </c>
      <c r="AC4193" s="217">
        <v>12.53</v>
      </c>
      <c r="AD4193" s="217">
        <v>12.45</v>
      </c>
      <c r="AE4193" s="217">
        <v>12.38</v>
      </c>
      <c r="AF4193" s="217">
        <v>12.31</v>
      </c>
      <c r="AG4193" s="217">
        <v>12.21</v>
      </c>
      <c r="AH4193" s="217">
        <v>11.92</v>
      </c>
      <c r="AI4193" s="217">
        <v>11.79</v>
      </c>
      <c r="AJ4193" s="217">
        <v>11.7</v>
      </c>
      <c r="AK4193" s="217">
        <v>11.6</v>
      </c>
    </row>
    <row r="4194" spans="1:37" s="217" customFormat="1" x14ac:dyDescent="0.3">
      <c r="A4194" s="217" t="str">
        <f t="shared" si="103"/>
        <v>SDGbaseTRAv2_UrbAS_ERTv5_testGADJnoICAGRC_GVAaawhe</v>
      </c>
      <c r="B4194" s="218" t="s">
        <v>221</v>
      </c>
      <c r="C4194" s="219" t="s">
        <v>311</v>
      </c>
      <c r="D4194" s="220" t="s">
        <v>3</v>
      </c>
      <c r="E4194" s="217" t="s">
        <v>4</v>
      </c>
      <c r="F4194" s="217">
        <v>2.66</v>
      </c>
      <c r="G4194" s="217">
        <v>2.4900000000000002</v>
      </c>
      <c r="H4194" s="217">
        <v>2.56</v>
      </c>
      <c r="I4194" s="217">
        <v>2.65</v>
      </c>
      <c r="J4194" s="217">
        <v>2.76</v>
      </c>
      <c r="K4194" s="217">
        <v>2.81</v>
      </c>
      <c r="L4194" s="217">
        <v>2.87</v>
      </c>
      <c r="M4194" s="217">
        <v>2.9</v>
      </c>
      <c r="N4194" s="217">
        <v>2.93</v>
      </c>
      <c r="O4194" s="217">
        <v>3.1</v>
      </c>
      <c r="P4194" s="217">
        <v>3.14</v>
      </c>
      <c r="Q4194" s="217">
        <v>3.17</v>
      </c>
      <c r="R4194" s="217">
        <v>3.24</v>
      </c>
      <c r="S4194" s="217">
        <v>3.29</v>
      </c>
      <c r="T4194" s="217">
        <v>3.34</v>
      </c>
      <c r="U4194" s="217">
        <v>3.41</v>
      </c>
      <c r="V4194" s="217">
        <v>3.46</v>
      </c>
      <c r="W4194" s="217">
        <v>3.5</v>
      </c>
      <c r="X4194" s="217">
        <v>3.55</v>
      </c>
      <c r="Y4194" s="217">
        <v>3.59</v>
      </c>
      <c r="Z4194" s="217">
        <v>3.62</v>
      </c>
      <c r="AA4194" s="217">
        <v>3.67</v>
      </c>
      <c r="AB4194" s="217">
        <v>3.76</v>
      </c>
      <c r="AC4194" s="217">
        <v>3.83</v>
      </c>
      <c r="AD4194" s="217">
        <v>3.92</v>
      </c>
      <c r="AE4194" s="217">
        <v>4.01</v>
      </c>
      <c r="AF4194" s="217">
        <v>4.09</v>
      </c>
      <c r="AG4194" s="217">
        <v>4.12</v>
      </c>
      <c r="AH4194" s="217">
        <v>4.05</v>
      </c>
      <c r="AI4194" s="217">
        <v>3.98</v>
      </c>
      <c r="AJ4194" s="217">
        <v>3.94</v>
      </c>
      <c r="AK4194" s="217">
        <v>3.88</v>
      </c>
    </row>
    <row r="4195" spans="1:37" s="217" customFormat="1" x14ac:dyDescent="0.3">
      <c r="A4195" s="217" t="str">
        <f t="shared" si="103"/>
        <v>SDGbaseTRAv2_UrbAS_ERTv5_testGADJnoICAGRC_GVAaamai</v>
      </c>
      <c r="B4195" s="218" t="s">
        <v>221</v>
      </c>
      <c r="C4195" s="219" t="s">
        <v>311</v>
      </c>
      <c r="D4195" s="220" t="s">
        <v>3</v>
      </c>
      <c r="E4195" s="217" t="s">
        <v>5</v>
      </c>
      <c r="F4195" s="217">
        <v>11.93</v>
      </c>
      <c r="G4195" s="217">
        <v>11.25</v>
      </c>
      <c r="H4195" s="217">
        <v>11.73</v>
      </c>
      <c r="I4195" s="217">
        <v>12.28</v>
      </c>
      <c r="J4195" s="217">
        <v>12.95</v>
      </c>
      <c r="K4195" s="217">
        <v>13.24</v>
      </c>
      <c r="L4195" s="217">
        <v>13.54</v>
      </c>
      <c r="M4195" s="217">
        <v>13.68</v>
      </c>
      <c r="N4195" s="217">
        <v>13.89</v>
      </c>
      <c r="O4195" s="217">
        <v>15.01</v>
      </c>
      <c r="P4195" s="217">
        <v>15.26</v>
      </c>
      <c r="Q4195" s="217">
        <v>15.33</v>
      </c>
      <c r="R4195" s="217">
        <v>15.6</v>
      </c>
      <c r="S4195" s="217">
        <v>15.78</v>
      </c>
      <c r="T4195" s="217">
        <v>15.96</v>
      </c>
      <c r="U4195" s="217">
        <v>16.23</v>
      </c>
      <c r="V4195" s="217">
        <v>16.37</v>
      </c>
      <c r="W4195" s="217">
        <v>16.48</v>
      </c>
      <c r="X4195" s="217">
        <v>16.62</v>
      </c>
      <c r="Y4195" s="217">
        <v>16.75</v>
      </c>
      <c r="Z4195" s="217">
        <v>16.86</v>
      </c>
      <c r="AA4195" s="217">
        <v>17.03</v>
      </c>
      <c r="AB4195" s="217">
        <v>17.52</v>
      </c>
      <c r="AC4195" s="217">
        <v>17.88</v>
      </c>
      <c r="AD4195" s="217">
        <v>18.27</v>
      </c>
      <c r="AE4195" s="217">
        <v>18.649999999999999</v>
      </c>
      <c r="AF4195" s="217">
        <v>18.940000000000001</v>
      </c>
      <c r="AG4195" s="217">
        <v>18.82</v>
      </c>
      <c r="AH4195" s="217">
        <v>18.16</v>
      </c>
      <c r="AI4195" s="217">
        <v>17.489999999999998</v>
      </c>
      <c r="AJ4195" s="217">
        <v>16.989999999999998</v>
      </c>
      <c r="AK4195" s="217">
        <v>16.47</v>
      </c>
    </row>
    <row r="4196" spans="1:37" s="217" customFormat="1" x14ac:dyDescent="0.3">
      <c r="A4196" s="217" t="str">
        <f t="shared" si="103"/>
        <v>SDGbaseTRAv2_UrbAS_ERTv5_testGADJnoICAGRC_GVAaaoce</v>
      </c>
      <c r="B4196" s="218" t="s">
        <v>221</v>
      </c>
      <c r="C4196" s="219" t="s">
        <v>311</v>
      </c>
      <c r="D4196" s="220" t="s">
        <v>3</v>
      </c>
      <c r="E4196" s="217" t="s">
        <v>6</v>
      </c>
      <c r="F4196" s="217">
        <v>0.82</v>
      </c>
      <c r="G4196" s="217">
        <v>0.75</v>
      </c>
      <c r="H4196" s="217">
        <v>0.79</v>
      </c>
      <c r="I4196" s="217">
        <v>0.83</v>
      </c>
      <c r="J4196" s="217">
        <v>0.88</v>
      </c>
      <c r="K4196" s="217">
        <v>0.91</v>
      </c>
      <c r="L4196" s="217">
        <v>0.94</v>
      </c>
      <c r="M4196" s="217">
        <v>0.95</v>
      </c>
      <c r="N4196" s="217">
        <v>0.97</v>
      </c>
      <c r="O4196" s="217">
        <v>1.05</v>
      </c>
      <c r="P4196" s="217">
        <v>1.08</v>
      </c>
      <c r="Q4196" s="217">
        <v>1.1000000000000001</v>
      </c>
      <c r="R4196" s="217">
        <v>1.1299999999999999</v>
      </c>
      <c r="S4196" s="217">
        <v>1.1499999999999999</v>
      </c>
      <c r="T4196" s="217">
        <v>1.18</v>
      </c>
      <c r="U4196" s="217">
        <v>1.21</v>
      </c>
      <c r="V4196" s="217">
        <v>1.22</v>
      </c>
      <c r="W4196" s="217">
        <v>1.24</v>
      </c>
      <c r="X4196" s="217">
        <v>1.27</v>
      </c>
      <c r="Y4196" s="217">
        <v>1.28</v>
      </c>
      <c r="Z4196" s="217">
        <v>1.3</v>
      </c>
      <c r="AA4196" s="217">
        <v>1.33</v>
      </c>
      <c r="AB4196" s="217">
        <v>1.38</v>
      </c>
      <c r="AC4196" s="217">
        <v>1.41</v>
      </c>
      <c r="AD4196" s="217">
        <v>1.45</v>
      </c>
      <c r="AE4196" s="217">
        <v>1.49</v>
      </c>
      <c r="AF4196" s="217">
        <v>1.52</v>
      </c>
      <c r="AG4196" s="217">
        <v>1.53</v>
      </c>
      <c r="AH4196" s="217">
        <v>1.49</v>
      </c>
      <c r="AI4196" s="217">
        <v>1.45</v>
      </c>
      <c r="AJ4196" s="217">
        <v>1.42</v>
      </c>
      <c r="AK4196" s="217">
        <v>1.39</v>
      </c>
    </row>
    <row r="4197" spans="1:37" s="217" customFormat="1" x14ac:dyDescent="0.3">
      <c r="A4197" s="217" t="str">
        <f t="shared" si="103"/>
        <v>SDGbaseTRAv2_UrbAS_ERTv5_testGADJnoICAGRC_GVAaaveg</v>
      </c>
      <c r="B4197" s="218" t="s">
        <v>221</v>
      </c>
      <c r="C4197" s="219" t="s">
        <v>311</v>
      </c>
      <c r="D4197" s="220" t="s">
        <v>3</v>
      </c>
      <c r="E4197" s="217" t="s">
        <v>7</v>
      </c>
      <c r="F4197" s="217">
        <v>6.73</v>
      </c>
      <c r="G4197" s="217">
        <v>6.46</v>
      </c>
      <c r="H4197" s="217">
        <v>6.49</v>
      </c>
      <c r="I4197" s="217">
        <v>6.62</v>
      </c>
      <c r="J4197" s="217">
        <v>6.77</v>
      </c>
      <c r="K4197" s="217">
        <v>6.83</v>
      </c>
      <c r="L4197" s="217">
        <v>6.91</v>
      </c>
      <c r="M4197" s="217">
        <v>6.96</v>
      </c>
      <c r="N4197" s="217">
        <v>7.03</v>
      </c>
      <c r="O4197" s="217">
        <v>7.17</v>
      </c>
      <c r="P4197" s="217">
        <v>7.24</v>
      </c>
      <c r="Q4197" s="217">
        <v>7.3</v>
      </c>
      <c r="R4197" s="217">
        <v>7.46</v>
      </c>
      <c r="S4197" s="217">
        <v>7.59</v>
      </c>
      <c r="T4197" s="217">
        <v>7.7</v>
      </c>
      <c r="U4197" s="217">
        <v>7.83</v>
      </c>
      <c r="V4197" s="217">
        <v>7.96</v>
      </c>
      <c r="W4197" s="217">
        <v>8.07</v>
      </c>
      <c r="X4197" s="217">
        <v>8.15</v>
      </c>
      <c r="Y4197" s="217">
        <v>8.2200000000000006</v>
      </c>
      <c r="Z4197" s="217">
        <v>8.3000000000000007</v>
      </c>
      <c r="AA4197" s="217">
        <v>8.3699999999999992</v>
      </c>
      <c r="AB4197" s="217">
        <v>8.49</v>
      </c>
      <c r="AC4197" s="217">
        <v>8.6300000000000008</v>
      </c>
      <c r="AD4197" s="217">
        <v>8.84</v>
      </c>
      <c r="AE4197" s="217">
        <v>9.06</v>
      </c>
      <c r="AF4197" s="217">
        <v>9.24</v>
      </c>
      <c r="AG4197" s="217">
        <v>9.33</v>
      </c>
      <c r="AH4197" s="217">
        <v>9.14</v>
      </c>
      <c r="AI4197" s="217">
        <v>8.99</v>
      </c>
      <c r="AJ4197" s="217">
        <v>8.91</v>
      </c>
      <c r="AK4197" s="217">
        <v>8.83</v>
      </c>
    </row>
    <row r="4198" spans="1:37" s="217" customFormat="1" x14ac:dyDescent="0.3">
      <c r="A4198" s="217" t="str">
        <f t="shared" si="103"/>
        <v>SDGbaseTRAv2_UrbAS_ERTv5_testGADJnoICAGRC_GVAaaofr</v>
      </c>
      <c r="B4198" s="218" t="s">
        <v>221</v>
      </c>
      <c r="C4198" s="219" t="s">
        <v>311</v>
      </c>
      <c r="D4198" s="220" t="s">
        <v>3</v>
      </c>
      <c r="E4198" s="217" t="s">
        <v>8</v>
      </c>
      <c r="F4198" s="217">
        <v>13</v>
      </c>
      <c r="G4198" s="217">
        <v>12.67</v>
      </c>
      <c r="H4198" s="217">
        <v>12.99</v>
      </c>
      <c r="I4198" s="217">
        <v>13.18</v>
      </c>
      <c r="J4198" s="217">
        <v>13.51</v>
      </c>
      <c r="K4198" s="217">
        <v>13.75</v>
      </c>
      <c r="L4198" s="217">
        <v>14.03</v>
      </c>
      <c r="M4198" s="217">
        <v>14.25</v>
      </c>
      <c r="N4198" s="217">
        <v>14.48</v>
      </c>
      <c r="O4198" s="217">
        <v>15.57</v>
      </c>
      <c r="P4198" s="217">
        <v>15.9</v>
      </c>
      <c r="Q4198" s="217">
        <v>16.059999999999999</v>
      </c>
      <c r="R4198" s="217">
        <v>16.399999999999999</v>
      </c>
      <c r="S4198" s="217">
        <v>16.72</v>
      </c>
      <c r="T4198" s="217">
        <v>17.03</v>
      </c>
      <c r="U4198" s="217">
        <v>17.399999999999999</v>
      </c>
      <c r="V4198" s="217">
        <v>17.760000000000002</v>
      </c>
      <c r="W4198" s="217">
        <v>18.09</v>
      </c>
      <c r="X4198" s="217">
        <v>18.32</v>
      </c>
      <c r="Y4198" s="217">
        <v>18.54</v>
      </c>
      <c r="Z4198" s="217">
        <v>18.72</v>
      </c>
      <c r="AA4198" s="217">
        <v>18.95</v>
      </c>
      <c r="AB4198" s="217">
        <v>19.489999999999998</v>
      </c>
      <c r="AC4198" s="217">
        <v>19.98</v>
      </c>
      <c r="AD4198" s="217">
        <v>20.53</v>
      </c>
      <c r="AE4198" s="217">
        <v>21.09</v>
      </c>
      <c r="AF4198" s="217">
        <v>21.54</v>
      </c>
      <c r="AG4198" s="217">
        <v>21.75</v>
      </c>
      <c r="AH4198" s="217">
        <v>21.37</v>
      </c>
      <c r="AI4198" s="217">
        <v>20.83</v>
      </c>
      <c r="AJ4198" s="217">
        <v>20.47</v>
      </c>
      <c r="AK4198" s="217">
        <v>20.11</v>
      </c>
    </row>
    <row r="4199" spans="1:37" s="217" customFormat="1" x14ac:dyDescent="0.3">
      <c r="A4199" s="217" t="str">
        <f t="shared" si="103"/>
        <v>SDGbaseTRAv2_UrbAS_ERTv5_testGADJnoICAGRC_GVAaagra</v>
      </c>
      <c r="B4199" s="218" t="s">
        <v>221</v>
      </c>
      <c r="C4199" s="219" t="s">
        <v>311</v>
      </c>
      <c r="D4199" s="220" t="s">
        <v>3</v>
      </c>
      <c r="E4199" s="217" t="s">
        <v>9</v>
      </c>
      <c r="F4199" s="217">
        <v>6.2</v>
      </c>
      <c r="G4199" s="217">
        <v>6.2</v>
      </c>
      <c r="H4199" s="217">
        <v>6.46</v>
      </c>
      <c r="I4199" s="217">
        <v>6.51</v>
      </c>
      <c r="J4199" s="217">
        <v>6.65</v>
      </c>
      <c r="K4199" s="217">
        <v>6.82</v>
      </c>
      <c r="L4199" s="217">
        <v>7.02</v>
      </c>
      <c r="M4199" s="217">
        <v>7.24</v>
      </c>
      <c r="N4199" s="217">
        <v>7.46</v>
      </c>
      <c r="O4199" s="217">
        <v>8.18</v>
      </c>
      <c r="P4199" s="217">
        <v>8.49</v>
      </c>
      <c r="Q4199" s="217">
        <v>8.66</v>
      </c>
      <c r="R4199" s="217">
        <v>8.92</v>
      </c>
      <c r="S4199" s="217">
        <v>9.17</v>
      </c>
      <c r="T4199" s="217">
        <v>9.43</v>
      </c>
      <c r="U4199" s="217">
        <v>9.74</v>
      </c>
      <c r="V4199" s="217">
        <v>10</v>
      </c>
      <c r="W4199" s="217">
        <v>10.28</v>
      </c>
      <c r="X4199" s="217">
        <v>10.57</v>
      </c>
      <c r="Y4199" s="217">
        <v>10.78</v>
      </c>
      <c r="Z4199" s="217">
        <v>10.97</v>
      </c>
      <c r="AA4199" s="217">
        <v>11.2</v>
      </c>
      <c r="AB4199" s="217">
        <v>11.69</v>
      </c>
      <c r="AC4199" s="217">
        <v>12.08</v>
      </c>
      <c r="AD4199" s="217">
        <v>12.42</v>
      </c>
      <c r="AE4199" s="217">
        <v>12.73</v>
      </c>
      <c r="AF4199" s="217">
        <v>12.98</v>
      </c>
      <c r="AG4199" s="217">
        <v>13.14</v>
      </c>
      <c r="AH4199" s="217">
        <v>12.93</v>
      </c>
      <c r="AI4199" s="217">
        <v>12.56</v>
      </c>
      <c r="AJ4199" s="217">
        <v>12.26</v>
      </c>
      <c r="AK4199" s="217">
        <v>11.97</v>
      </c>
    </row>
    <row r="4200" spans="1:37" s="217" customFormat="1" x14ac:dyDescent="0.3">
      <c r="A4200" s="217" t="str">
        <f t="shared" si="103"/>
        <v>SDGbaseTRAv2_UrbAS_ERTv5_testGADJnoICAGRC_GVAaaoil</v>
      </c>
      <c r="B4200" s="218" t="s">
        <v>221</v>
      </c>
      <c r="C4200" s="219" t="s">
        <v>311</v>
      </c>
      <c r="D4200" s="220" t="s">
        <v>3</v>
      </c>
      <c r="E4200" s="217" t="s">
        <v>10</v>
      </c>
      <c r="F4200" s="217">
        <v>5.45</v>
      </c>
      <c r="G4200" s="217">
        <v>4.93</v>
      </c>
      <c r="H4200" s="217">
        <v>5.0999999999999996</v>
      </c>
      <c r="I4200" s="217">
        <v>5.38</v>
      </c>
      <c r="J4200" s="217">
        <v>5.67</v>
      </c>
      <c r="K4200" s="217">
        <v>5.82</v>
      </c>
      <c r="L4200" s="217">
        <v>5.98</v>
      </c>
      <c r="M4200" s="217">
        <v>6.06</v>
      </c>
      <c r="N4200" s="217">
        <v>6.16</v>
      </c>
      <c r="O4200" s="217">
        <v>6.42</v>
      </c>
      <c r="P4200" s="217">
        <v>6.55</v>
      </c>
      <c r="Q4200" s="217">
        <v>6.66</v>
      </c>
      <c r="R4200" s="217">
        <v>6.92</v>
      </c>
      <c r="S4200" s="217">
        <v>7.1</v>
      </c>
      <c r="T4200" s="217">
        <v>7.27</v>
      </c>
      <c r="U4200" s="217">
        <v>7.47</v>
      </c>
      <c r="V4200" s="217">
        <v>7.63</v>
      </c>
      <c r="W4200" s="217">
        <v>7.79</v>
      </c>
      <c r="X4200" s="217">
        <v>7.95</v>
      </c>
      <c r="Y4200" s="217">
        <v>8.09</v>
      </c>
      <c r="Z4200" s="217">
        <v>8.25</v>
      </c>
      <c r="AA4200" s="217">
        <v>8.4</v>
      </c>
      <c r="AB4200" s="217">
        <v>8.64</v>
      </c>
      <c r="AC4200" s="217">
        <v>8.85</v>
      </c>
      <c r="AD4200" s="217">
        <v>9.1</v>
      </c>
      <c r="AE4200" s="217">
        <v>9.3699999999999992</v>
      </c>
      <c r="AF4200" s="217">
        <v>9.6300000000000008</v>
      </c>
      <c r="AG4200" s="217">
        <v>9.7899999999999991</v>
      </c>
      <c r="AH4200" s="217">
        <v>9.58</v>
      </c>
      <c r="AI4200" s="217">
        <v>9.43</v>
      </c>
      <c r="AJ4200" s="217">
        <v>9.33</v>
      </c>
      <c r="AK4200" s="217">
        <v>9.1999999999999993</v>
      </c>
    </row>
    <row r="4201" spans="1:37" s="217" customFormat="1" x14ac:dyDescent="0.3">
      <c r="A4201" s="217" t="str">
        <f t="shared" si="103"/>
        <v>SDGbaseTRAv2_UrbAS_ERTv5_testGADJnoICAGRC_GVAaatub</v>
      </c>
      <c r="B4201" s="218" t="s">
        <v>221</v>
      </c>
      <c r="C4201" s="219" t="s">
        <v>311</v>
      </c>
      <c r="D4201" s="220" t="s">
        <v>3</v>
      </c>
      <c r="E4201" s="217" t="s">
        <v>11</v>
      </c>
      <c r="F4201" s="217">
        <v>2.95</v>
      </c>
      <c r="G4201" s="217">
        <v>2.78</v>
      </c>
      <c r="H4201" s="217">
        <v>2.79</v>
      </c>
      <c r="I4201" s="217">
        <v>2.86</v>
      </c>
      <c r="J4201" s="217">
        <v>2.94</v>
      </c>
      <c r="K4201" s="217">
        <v>2.97</v>
      </c>
      <c r="L4201" s="217">
        <v>3</v>
      </c>
      <c r="M4201" s="217">
        <v>3.03</v>
      </c>
      <c r="N4201" s="217">
        <v>3.06</v>
      </c>
      <c r="O4201" s="217">
        <v>3.14</v>
      </c>
      <c r="P4201" s="217">
        <v>3.18</v>
      </c>
      <c r="Q4201" s="217">
        <v>3.21</v>
      </c>
      <c r="R4201" s="217">
        <v>3.29</v>
      </c>
      <c r="S4201" s="217">
        <v>3.35</v>
      </c>
      <c r="T4201" s="217">
        <v>3.4</v>
      </c>
      <c r="U4201" s="217">
        <v>3.46</v>
      </c>
      <c r="V4201" s="217">
        <v>3.52</v>
      </c>
      <c r="W4201" s="217">
        <v>3.57</v>
      </c>
      <c r="X4201" s="217">
        <v>3.6</v>
      </c>
      <c r="Y4201" s="217">
        <v>3.64</v>
      </c>
      <c r="Z4201" s="217">
        <v>3.67</v>
      </c>
      <c r="AA4201" s="217">
        <v>3.7</v>
      </c>
      <c r="AB4201" s="217">
        <v>3.76</v>
      </c>
      <c r="AC4201" s="217">
        <v>3.83</v>
      </c>
      <c r="AD4201" s="217">
        <v>3.93</v>
      </c>
      <c r="AE4201" s="217">
        <v>4.04</v>
      </c>
      <c r="AF4201" s="217">
        <v>4.13</v>
      </c>
      <c r="AG4201" s="217">
        <v>4.1399999999999997</v>
      </c>
      <c r="AH4201" s="217">
        <v>4.03</v>
      </c>
      <c r="AI4201" s="217">
        <v>3.94</v>
      </c>
      <c r="AJ4201" s="217">
        <v>3.89</v>
      </c>
      <c r="AK4201" s="217">
        <v>3.83</v>
      </c>
    </row>
    <row r="4202" spans="1:37" s="217" customFormat="1" x14ac:dyDescent="0.3">
      <c r="A4202" s="217" t="str">
        <f t="shared" si="103"/>
        <v>SDGbaseTRAv2_UrbAS_ERTv5_testGADJnoICAGRC_GVAaapul</v>
      </c>
      <c r="B4202" s="218" t="s">
        <v>221</v>
      </c>
      <c r="C4202" s="219" t="s">
        <v>311</v>
      </c>
      <c r="D4202" s="220" t="s">
        <v>3</v>
      </c>
      <c r="E4202" s="217" t="s">
        <v>12</v>
      </c>
      <c r="F4202" s="217">
        <v>0.52</v>
      </c>
      <c r="G4202" s="217">
        <v>0.49</v>
      </c>
      <c r="H4202" s="217">
        <v>0.49</v>
      </c>
      <c r="I4202" s="217">
        <v>0.51</v>
      </c>
      <c r="J4202" s="217">
        <v>0.53</v>
      </c>
      <c r="K4202" s="217">
        <v>0.54</v>
      </c>
      <c r="L4202" s="217">
        <v>0.55000000000000004</v>
      </c>
      <c r="M4202" s="217">
        <v>0.55000000000000004</v>
      </c>
      <c r="N4202" s="217">
        <v>0.55000000000000004</v>
      </c>
      <c r="O4202" s="217">
        <v>0.56000000000000005</v>
      </c>
      <c r="P4202" s="217">
        <v>0.56000000000000005</v>
      </c>
      <c r="Q4202" s="217">
        <v>0.56000000000000005</v>
      </c>
      <c r="R4202" s="217">
        <v>0.57999999999999996</v>
      </c>
      <c r="S4202" s="217">
        <v>0.59</v>
      </c>
      <c r="T4202" s="217">
        <v>0.59</v>
      </c>
      <c r="U4202" s="217">
        <v>0.6</v>
      </c>
      <c r="V4202" s="217">
        <v>0.61</v>
      </c>
      <c r="W4202" s="217">
        <v>0.62</v>
      </c>
      <c r="X4202" s="217">
        <v>0.63</v>
      </c>
      <c r="Y4202" s="217">
        <v>0.63</v>
      </c>
      <c r="Z4202" s="217">
        <v>0.64</v>
      </c>
      <c r="AA4202" s="217">
        <v>0.65</v>
      </c>
      <c r="AB4202" s="217">
        <v>0.66</v>
      </c>
      <c r="AC4202" s="217">
        <v>0.67</v>
      </c>
      <c r="AD4202" s="217">
        <v>0.68</v>
      </c>
      <c r="AE4202" s="217">
        <v>0.7</v>
      </c>
      <c r="AF4202" s="217">
        <v>0.72</v>
      </c>
      <c r="AG4202" s="217">
        <v>0.73</v>
      </c>
      <c r="AH4202" s="217">
        <v>0.72</v>
      </c>
      <c r="AI4202" s="217">
        <v>0.72</v>
      </c>
      <c r="AJ4202" s="217">
        <v>0.72</v>
      </c>
      <c r="AK4202" s="217">
        <v>0.72</v>
      </c>
    </row>
    <row r="4203" spans="1:37" s="217" customFormat="1" x14ac:dyDescent="0.3">
      <c r="A4203" s="217" t="str">
        <f t="shared" si="103"/>
        <v>SDGbaseTRAv2_UrbAS_ERTv5_testGADJnoICAGRC_GVAaasug</v>
      </c>
      <c r="B4203" s="218" t="s">
        <v>221</v>
      </c>
      <c r="C4203" s="219" t="s">
        <v>311</v>
      </c>
      <c r="D4203" s="220" t="s">
        <v>3</v>
      </c>
      <c r="E4203" s="217" t="s">
        <v>13</v>
      </c>
      <c r="F4203" s="217">
        <v>3.82</v>
      </c>
      <c r="G4203" s="217">
        <v>3.66</v>
      </c>
      <c r="H4203" s="217">
        <v>3.68</v>
      </c>
      <c r="I4203" s="217">
        <v>3.77</v>
      </c>
      <c r="J4203" s="217">
        <v>3.87</v>
      </c>
      <c r="K4203" s="217">
        <v>3.92</v>
      </c>
      <c r="L4203" s="217">
        <v>3.97</v>
      </c>
      <c r="M4203" s="217">
        <v>3.99</v>
      </c>
      <c r="N4203" s="217">
        <v>4.0199999999999996</v>
      </c>
      <c r="O4203" s="217">
        <v>4.2</v>
      </c>
      <c r="P4203" s="217">
        <v>4.22</v>
      </c>
      <c r="Q4203" s="217">
        <v>4.22</v>
      </c>
      <c r="R4203" s="217">
        <v>4.29</v>
      </c>
      <c r="S4203" s="217">
        <v>4.3499999999999996</v>
      </c>
      <c r="T4203" s="217">
        <v>4.4000000000000004</v>
      </c>
      <c r="U4203" s="217">
        <v>4.45</v>
      </c>
      <c r="V4203" s="217">
        <v>4.49</v>
      </c>
      <c r="W4203" s="217">
        <v>4.54</v>
      </c>
      <c r="X4203" s="217">
        <v>4.6100000000000003</v>
      </c>
      <c r="Y4203" s="217">
        <v>4.6500000000000004</v>
      </c>
      <c r="Z4203" s="217">
        <v>4.68</v>
      </c>
      <c r="AA4203" s="217">
        <v>4.72</v>
      </c>
      <c r="AB4203" s="217">
        <v>4.8099999999999996</v>
      </c>
      <c r="AC4203" s="217">
        <v>4.87</v>
      </c>
      <c r="AD4203" s="217">
        <v>4.92</v>
      </c>
      <c r="AE4203" s="217">
        <v>4.97</v>
      </c>
      <c r="AF4203" s="217">
        <v>5.03</v>
      </c>
      <c r="AG4203" s="217">
        <v>5.09</v>
      </c>
      <c r="AH4203" s="217">
        <v>5.0199999999999996</v>
      </c>
      <c r="AI4203" s="217">
        <v>4.96</v>
      </c>
      <c r="AJ4203" s="217">
        <v>4.9400000000000004</v>
      </c>
      <c r="AK4203" s="217">
        <v>4.91</v>
      </c>
    </row>
    <row r="4204" spans="1:37" s="217" customFormat="1" x14ac:dyDescent="0.3">
      <c r="A4204" s="217" t="str">
        <f t="shared" si="103"/>
        <v>SDGbaseTRAv2_UrbAS_ERTv5_testGADJnoICAGRC_GVAaaoth</v>
      </c>
      <c r="B4204" s="218" t="s">
        <v>221</v>
      </c>
      <c r="C4204" s="219" t="s">
        <v>311</v>
      </c>
      <c r="D4204" s="220" t="s">
        <v>3</v>
      </c>
      <c r="E4204" s="217" t="s">
        <v>14</v>
      </c>
      <c r="F4204" s="217">
        <v>7.29</v>
      </c>
      <c r="G4204" s="217">
        <v>6.77</v>
      </c>
      <c r="H4204" s="217">
        <v>7.11</v>
      </c>
      <c r="I4204" s="217">
        <v>7.28</v>
      </c>
      <c r="J4204" s="217">
        <v>7.55</v>
      </c>
      <c r="K4204" s="217">
        <v>7.82</v>
      </c>
      <c r="L4204" s="217">
        <v>8.1199999999999992</v>
      </c>
      <c r="M4204" s="217">
        <v>8.4499999999999993</v>
      </c>
      <c r="N4204" s="217">
        <v>8.7799999999999994</v>
      </c>
      <c r="O4204" s="217">
        <v>9.7100000000000009</v>
      </c>
      <c r="P4204" s="217">
        <v>10.16</v>
      </c>
      <c r="Q4204" s="217">
        <v>10.47</v>
      </c>
      <c r="R4204" s="217">
        <v>10.87</v>
      </c>
      <c r="S4204" s="217">
        <v>11.26</v>
      </c>
      <c r="T4204" s="217">
        <v>11.68</v>
      </c>
      <c r="U4204" s="217">
        <v>12.18</v>
      </c>
      <c r="V4204" s="217">
        <v>12.64</v>
      </c>
      <c r="W4204" s="217">
        <v>13.16</v>
      </c>
      <c r="X4204" s="217">
        <v>13.77</v>
      </c>
      <c r="Y4204" s="217">
        <v>14.28</v>
      </c>
      <c r="Z4204" s="217">
        <v>14.74</v>
      </c>
      <c r="AA4204" s="217">
        <v>15.24</v>
      </c>
      <c r="AB4204" s="217">
        <v>15.92</v>
      </c>
      <c r="AC4204" s="217">
        <v>16.47</v>
      </c>
      <c r="AD4204" s="217">
        <v>17.02</v>
      </c>
      <c r="AE4204" s="217">
        <v>17.61</v>
      </c>
      <c r="AF4204" s="217">
        <v>18.190000000000001</v>
      </c>
      <c r="AG4204" s="217">
        <v>18.73</v>
      </c>
      <c r="AH4204" s="217">
        <v>18.350000000000001</v>
      </c>
      <c r="AI4204" s="217">
        <v>17.760000000000002</v>
      </c>
      <c r="AJ4204" s="217">
        <v>17.22</v>
      </c>
      <c r="AK4204" s="217">
        <v>16.649999999999999</v>
      </c>
    </row>
    <row r="4205" spans="1:37" s="217" customFormat="1" x14ac:dyDescent="0.3">
      <c r="A4205" s="217" t="str">
        <f t="shared" si="103"/>
        <v>SDGbaseTRAv2_UrbAS_ERTv5_testGADJnoICAGRC_GVAalani</v>
      </c>
      <c r="B4205" s="218" t="s">
        <v>221</v>
      </c>
      <c r="C4205" s="219" t="s">
        <v>311</v>
      </c>
      <c r="D4205" s="220" t="s">
        <v>3</v>
      </c>
      <c r="E4205" s="217" t="s">
        <v>15</v>
      </c>
      <c r="F4205" s="217">
        <v>27.55</v>
      </c>
      <c r="G4205" s="217">
        <v>22.05</v>
      </c>
      <c r="H4205" s="217">
        <v>24.16</v>
      </c>
      <c r="I4205" s="217">
        <v>24.91</v>
      </c>
      <c r="J4205" s="217">
        <v>26.22</v>
      </c>
      <c r="K4205" s="217">
        <v>26.99</v>
      </c>
      <c r="L4205" s="217">
        <v>27.7</v>
      </c>
      <c r="M4205" s="217">
        <v>28.44</v>
      </c>
      <c r="N4205" s="217">
        <v>29.36</v>
      </c>
      <c r="O4205" s="217">
        <v>32.380000000000003</v>
      </c>
      <c r="P4205" s="217">
        <v>33.159999999999997</v>
      </c>
      <c r="Q4205" s="217">
        <v>33.770000000000003</v>
      </c>
      <c r="R4205" s="217">
        <v>35.130000000000003</v>
      </c>
      <c r="S4205" s="217">
        <v>36.19</v>
      </c>
      <c r="T4205" s="217">
        <v>37.29</v>
      </c>
      <c r="U4205" s="217">
        <v>38.49</v>
      </c>
      <c r="V4205" s="217">
        <v>39.630000000000003</v>
      </c>
      <c r="W4205" s="217">
        <v>40.89</v>
      </c>
      <c r="X4205" s="217">
        <v>42.29</v>
      </c>
      <c r="Y4205" s="217">
        <v>43.4</v>
      </c>
      <c r="Z4205" s="217">
        <v>44.39</v>
      </c>
      <c r="AA4205" s="217">
        <v>45.45</v>
      </c>
      <c r="AB4205" s="217">
        <v>47.66</v>
      </c>
      <c r="AC4205" s="217">
        <v>49.23</v>
      </c>
      <c r="AD4205" s="217">
        <v>50.72</v>
      </c>
      <c r="AE4205" s="217">
        <v>52.24</v>
      </c>
      <c r="AF4205" s="217">
        <v>53.58</v>
      </c>
      <c r="AG4205" s="217">
        <v>54.54</v>
      </c>
      <c r="AH4205" s="217">
        <v>55.81</v>
      </c>
      <c r="AI4205" s="217">
        <v>55.89</v>
      </c>
      <c r="AJ4205" s="217">
        <v>55.51</v>
      </c>
      <c r="AK4205" s="217">
        <v>54.91</v>
      </c>
    </row>
    <row r="4206" spans="1:37" s="217" customFormat="1" x14ac:dyDescent="0.3">
      <c r="A4206" s="217" t="str">
        <f t="shared" si="103"/>
        <v>SDGbaseTRAv2_UrbAS_ERTv5_testGADJnoICAGRC_GVAafore</v>
      </c>
      <c r="B4206" s="218" t="s">
        <v>221</v>
      </c>
      <c r="C4206" s="219" t="s">
        <v>311</v>
      </c>
      <c r="D4206" s="220" t="s">
        <v>3</v>
      </c>
      <c r="E4206" s="217" t="s">
        <v>16</v>
      </c>
      <c r="F4206" s="217">
        <v>6.49</v>
      </c>
      <c r="G4206" s="217">
        <v>5.89</v>
      </c>
      <c r="H4206" s="217">
        <v>6.03</v>
      </c>
      <c r="I4206" s="217">
        <v>6.2</v>
      </c>
      <c r="J4206" s="217">
        <v>6.35</v>
      </c>
      <c r="K4206" s="217">
        <v>6.42</v>
      </c>
      <c r="L4206" s="217">
        <v>6.51</v>
      </c>
      <c r="M4206" s="217">
        <v>6.56</v>
      </c>
      <c r="N4206" s="217">
        <v>6.73</v>
      </c>
      <c r="O4206" s="217">
        <v>7.03</v>
      </c>
      <c r="P4206" s="217">
        <v>7.15</v>
      </c>
      <c r="Q4206" s="217">
        <v>7.17</v>
      </c>
      <c r="R4206" s="217">
        <v>7.34</v>
      </c>
      <c r="S4206" s="217">
        <v>7.45</v>
      </c>
      <c r="T4206" s="217">
        <v>7.62</v>
      </c>
      <c r="U4206" s="217">
        <v>7.84</v>
      </c>
      <c r="V4206" s="217">
        <v>8.06</v>
      </c>
      <c r="W4206" s="217">
        <v>8.3000000000000007</v>
      </c>
      <c r="X4206" s="217">
        <v>8.5399999999999991</v>
      </c>
      <c r="Y4206" s="217">
        <v>8.7799999999999994</v>
      </c>
      <c r="Z4206" s="217">
        <v>8.91</v>
      </c>
      <c r="AA4206" s="217">
        <v>9.06</v>
      </c>
      <c r="AB4206" s="217">
        <v>9.26</v>
      </c>
      <c r="AC4206" s="217">
        <v>9.44</v>
      </c>
      <c r="AD4206" s="217">
        <v>9.6199999999999992</v>
      </c>
      <c r="AE4206" s="217">
        <v>9.82</v>
      </c>
      <c r="AF4206" s="217">
        <v>10.01</v>
      </c>
      <c r="AG4206" s="217">
        <v>10.14</v>
      </c>
      <c r="AH4206" s="217">
        <v>10</v>
      </c>
      <c r="AI4206" s="217">
        <v>9.83</v>
      </c>
      <c r="AJ4206" s="217">
        <v>9.7200000000000006</v>
      </c>
      <c r="AK4206" s="217">
        <v>9.6199999999999992</v>
      </c>
    </row>
    <row r="4207" spans="1:37" s="217" customFormat="1" x14ac:dyDescent="0.3">
      <c r="A4207" s="217" t="str">
        <f t="shared" si="103"/>
        <v>SDGbaseTRAv2_UrbAS_ERTv5_testGADJnoICAGRC_GVAafish</v>
      </c>
      <c r="B4207" s="218" t="s">
        <v>221</v>
      </c>
      <c r="C4207" s="219" t="s">
        <v>311</v>
      </c>
      <c r="D4207" s="220" t="s">
        <v>3</v>
      </c>
      <c r="E4207" s="217" t="s">
        <v>17</v>
      </c>
      <c r="F4207" s="217">
        <v>7.37</v>
      </c>
      <c r="G4207" s="217">
        <v>6.91</v>
      </c>
      <c r="H4207" s="217">
        <v>7.22</v>
      </c>
      <c r="I4207" s="217">
        <v>7.3</v>
      </c>
      <c r="J4207" s="217">
        <v>7.52</v>
      </c>
      <c r="K4207" s="217">
        <v>7.72</v>
      </c>
      <c r="L4207" s="217">
        <v>7.95</v>
      </c>
      <c r="M4207" s="217">
        <v>8.18</v>
      </c>
      <c r="N4207" s="217">
        <v>8.44</v>
      </c>
      <c r="O4207" s="217">
        <v>9.2100000000000009</v>
      </c>
      <c r="P4207" s="217">
        <v>9.56</v>
      </c>
      <c r="Q4207" s="217">
        <v>9.82</v>
      </c>
      <c r="R4207" s="217">
        <v>10.15</v>
      </c>
      <c r="S4207" s="217">
        <v>10.46</v>
      </c>
      <c r="T4207" s="217">
        <v>10.78</v>
      </c>
      <c r="U4207" s="217">
        <v>11.16</v>
      </c>
      <c r="V4207" s="217">
        <v>11.47</v>
      </c>
      <c r="W4207" s="217">
        <v>11.83</v>
      </c>
      <c r="X4207" s="217">
        <v>12.25</v>
      </c>
      <c r="Y4207" s="217">
        <v>12.61</v>
      </c>
      <c r="Z4207" s="217">
        <v>12.94</v>
      </c>
      <c r="AA4207" s="217">
        <v>13.33</v>
      </c>
      <c r="AB4207" s="217">
        <v>13.94</v>
      </c>
      <c r="AC4207" s="217">
        <v>14.43</v>
      </c>
      <c r="AD4207" s="217">
        <v>14.86</v>
      </c>
      <c r="AE4207" s="217">
        <v>15.28</v>
      </c>
      <c r="AF4207" s="217">
        <v>15.69</v>
      </c>
      <c r="AG4207" s="217">
        <v>16.07</v>
      </c>
      <c r="AH4207" s="217">
        <v>16.149999999999999</v>
      </c>
      <c r="AI4207" s="217">
        <v>16.010000000000002</v>
      </c>
      <c r="AJ4207" s="217">
        <v>15.86</v>
      </c>
      <c r="AK4207" s="217">
        <v>15.69</v>
      </c>
    </row>
    <row r="4208" spans="1:37" s="217" customFormat="1" x14ac:dyDescent="0.3">
      <c r="A4208" s="217" t="str">
        <f t="shared" si="103"/>
        <v>SDGbaseTRAv2_UrbAS_ERTv5_testGADJnoICAGRC_GVAacoal</v>
      </c>
      <c r="B4208" s="218" t="s">
        <v>221</v>
      </c>
      <c r="C4208" s="219" t="s">
        <v>311</v>
      </c>
      <c r="D4208" s="220" t="s">
        <v>3</v>
      </c>
      <c r="E4208" s="217" t="s">
        <v>18</v>
      </c>
      <c r="F4208" s="217">
        <v>112.99</v>
      </c>
      <c r="G4208" s="217">
        <v>112.95</v>
      </c>
      <c r="H4208" s="217">
        <v>112.96</v>
      </c>
      <c r="I4208" s="217">
        <v>110.38</v>
      </c>
      <c r="J4208" s="217">
        <v>107.71</v>
      </c>
      <c r="K4208" s="217">
        <v>106.23</v>
      </c>
      <c r="L4208" s="217">
        <v>104.57</v>
      </c>
      <c r="M4208" s="217">
        <v>103.93</v>
      </c>
      <c r="N4208" s="217">
        <v>103.23</v>
      </c>
      <c r="O4208" s="217">
        <v>106.51</v>
      </c>
      <c r="P4208" s="217">
        <v>104.73</v>
      </c>
      <c r="Q4208" s="217">
        <v>100.33</v>
      </c>
      <c r="R4208" s="217">
        <v>96.9</v>
      </c>
      <c r="S4208" s="217">
        <v>97.29</v>
      </c>
      <c r="T4208" s="217">
        <v>97.1</v>
      </c>
      <c r="U4208" s="217">
        <v>97.3</v>
      </c>
      <c r="V4208" s="217">
        <v>96.01</v>
      </c>
      <c r="W4208" s="217">
        <v>96.4</v>
      </c>
      <c r="X4208" s="217">
        <v>110.42</v>
      </c>
      <c r="Y4208" s="217">
        <v>127.86</v>
      </c>
      <c r="Z4208" s="217">
        <v>154.94</v>
      </c>
      <c r="AA4208" s="217">
        <v>198.53</v>
      </c>
      <c r="AB4208" s="217">
        <v>199.47</v>
      </c>
      <c r="AC4208" s="217">
        <v>170.18</v>
      </c>
      <c r="AD4208" s="217">
        <v>127.49</v>
      </c>
      <c r="AE4208" s="217">
        <v>78.349999999999994</v>
      </c>
      <c r="AF4208" s="217">
        <v>69.540000000000006</v>
      </c>
      <c r="AG4208" s="217">
        <v>60.76</v>
      </c>
      <c r="AH4208" s="217">
        <v>51.61</v>
      </c>
      <c r="AI4208" s="217">
        <v>42.09</v>
      </c>
      <c r="AJ4208" s="217">
        <v>32.81</v>
      </c>
      <c r="AK4208" s="217">
        <v>23.26</v>
      </c>
    </row>
    <row r="4209" spans="1:37" s="217" customFormat="1" x14ac:dyDescent="0.3">
      <c r="A4209" s="217" t="str">
        <f t="shared" si="103"/>
        <v>SDGbaseTRAv2_UrbAS_ERTv5_testGADJnoICAGRC_GVAagold</v>
      </c>
      <c r="B4209" s="218" t="s">
        <v>221</v>
      </c>
      <c r="C4209" s="219" t="s">
        <v>311</v>
      </c>
      <c r="D4209" s="220" t="s">
        <v>3</v>
      </c>
      <c r="E4209" s="217" t="s">
        <v>19</v>
      </c>
      <c r="F4209" s="217">
        <v>61.14</v>
      </c>
      <c r="G4209" s="217">
        <v>59.91</v>
      </c>
      <c r="H4209" s="217">
        <v>61.23</v>
      </c>
      <c r="I4209" s="217">
        <v>61.21</v>
      </c>
      <c r="J4209" s="217">
        <v>61.67</v>
      </c>
      <c r="K4209" s="217">
        <v>62.37</v>
      </c>
      <c r="L4209" s="217">
        <v>63.4</v>
      </c>
      <c r="M4209" s="217">
        <v>65.02</v>
      </c>
      <c r="N4209" s="217">
        <v>66.62</v>
      </c>
      <c r="O4209" s="217">
        <v>71.62</v>
      </c>
      <c r="P4209" s="217">
        <v>73.58</v>
      </c>
      <c r="Q4209" s="217">
        <v>74.510000000000005</v>
      </c>
      <c r="R4209" s="217">
        <v>74.98</v>
      </c>
      <c r="S4209" s="217">
        <v>75.790000000000006</v>
      </c>
      <c r="T4209" s="217">
        <v>76.56</v>
      </c>
      <c r="U4209" s="217">
        <v>77.52</v>
      </c>
      <c r="V4209" s="217">
        <v>78.19</v>
      </c>
      <c r="W4209" s="217">
        <v>79.069999999999993</v>
      </c>
      <c r="X4209" s="217">
        <v>79.91</v>
      </c>
      <c r="Y4209" s="217">
        <v>80.069999999999993</v>
      </c>
      <c r="Z4209" s="217">
        <v>79.739999999999995</v>
      </c>
      <c r="AA4209" s="217">
        <v>79.5</v>
      </c>
      <c r="AB4209" s="217">
        <v>80.92</v>
      </c>
      <c r="AC4209" s="217">
        <v>82.26</v>
      </c>
      <c r="AD4209" s="217">
        <v>83.51</v>
      </c>
      <c r="AE4209" s="217">
        <v>84.71</v>
      </c>
      <c r="AF4209" s="217">
        <v>84.97</v>
      </c>
      <c r="AG4209" s="217">
        <v>82.6</v>
      </c>
      <c r="AH4209" s="217">
        <v>79.2</v>
      </c>
      <c r="AI4209" s="217">
        <v>74.209999999999994</v>
      </c>
      <c r="AJ4209" s="217">
        <v>69.47</v>
      </c>
      <c r="AK4209" s="217">
        <v>64.42</v>
      </c>
    </row>
    <row r="4210" spans="1:37" s="217" customFormat="1" x14ac:dyDescent="0.3">
      <c r="A4210" s="217" t="str">
        <f t="shared" si="103"/>
        <v>SDGbaseTRAv2_UrbAS_ERTv5_testGADJnoICAGRC_GVAangas</v>
      </c>
      <c r="B4210" s="218" t="s">
        <v>221</v>
      </c>
      <c r="C4210" s="219" t="s">
        <v>311</v>
      </c>
      <c r="D4210" s="220" t="s">
        <v>3</v>
      </c>
      <c r="E4210" s="217" t="s">
        <v>20</v>
      </c>
      <c r="F4210" s="217">
        <v>0.94</v>
      </c>
      <c r="G4210" s="217">
        <v>0.83</v>
      </c>
      <c r="H4210" s="217">
        <v>0.81</v>
      </c>
      <c r="I4210" s="217">
        <v>0.76</v>
      </c>
      <c r="J4210" s="217">
        <v>0.72</v>
      </c>
      <c r="K4210" s="217">
        <v>0.69</v>
      </c>
      <c r="L4210" s="217">
        <v>0.66</v>
      </c>
      <c r="M4210" s="217">
        <v>0.64</v>
      </c>
      <c r="N4210" s="217">
        <v>0.62</v>
      </c>
      <c r="O4210" s="217">
        <v>0.65</v>
      </c>
      <c r="P4210" s="217">
        <v>0.63</v>
      </c>
      <c r="Q4210" s="217">
        <v>0.61</v>
      </c>
      <c r="R4210" s="217">
        <v>0.57999999999999996</v>
      </c>
      <c r="S4210" s="217">
        <v>0.56000000000000005</v>
      </c>
      <c r="T4210" s="217">
        <v>0.53</v>
      </c>
      <c r="U4210" s="217">
        <v>0.51</v>
      </c>
      <c r="V4210" s="217">
        <v>0.48</v>
      </c>
      <c r="W4210" s="217">
        <v>0.46</v>
      </c>
      <c r="X4210" s="217">
        <v>0.44</v>
      </c>
      <c r="Y4210" s="217">
        <v>0.42</v>
      </c>
      <c r="Z4210" s="217">
        <v>0.4</v>
      </c>
      <c r="AA4210" s="217">
        <v>0.38</v>
      </c>
      <c r="AB4210" s="217">
        <v>0.37</v>
      </c>
      <c r="AC4210" s="217">
        <v>0.36</v>
      </c>
      <c r="AD4210" s="217">
        <v>0.34</v>
      </c>
      <c r="AE4210" s="217">
        <v>0.33</v>
      </c>
      <c r="AF4210" s="217">
        <v>0.31</v>
      </c>
      <c r="AG4210" s="217">
        <v>0.3</v>
      </c>
      <c r="AH4210" s="217">
        <v>0.28000000000000003</v>
      </c>
      <c r="AI4210" s="217">
        <v>0.26</v>
      </c>
      <c r="AJ4210" s="217">
        <v>0.25</v>
      </c>
      <c r="AK4210" s="217">
        <v>0.23</v>
      </c>
    </row>
    <row r="4211" spans="1:37" s="217" customFormat="1" x14ac:dyDescent="0.3">
      <c r="A4211" s="217" t="str">
        <f t="shared" si="103"/>
        <v>SDGbaseTRAv2_UrbAS_ERTv5_testGADJnoICAGRC_GVAapgm</v>
      </c>
      <c r="B4211" s="218" t="s">
        <v>221</v>
      </c>
      <c r="C4211" s="219" t="s">
        <v>311</v>
      </c>
      <c r="D4211" s="220" t="s">
        <v>3</v>
      </c>
      <c r="E4211" s="217" t="s">
        <v>21</v>
      </c>
      <c r="F4211" s="217">
        <v>97.82</v>
      </c>
      <c r="G4211" s="217">
        <v>51.06</v>
      </c>
      <c r="H4211" s="217">
        <v>64.59</v>
      </c>
      <c r="I4211" s="217">
        <v>77.989999999999995</v>
      </c>
      <c r="J4211" s="217">
        <v>88.67</v>
      </c>
      <c r="K4211" s="217">
        <v>96.42</v>
      </c>
      <c r="L4211" s="217">
        <v>101.39</v>
      </c>
      <c r="M4211" s="217">
        <v>94.49</v>
      </c>
      <c r="N4211" s="217">
        <v>91.72</v>
      </c>
      <c r="O4211" s="217">
        <v>90.25</v>
      </c>
      <c r="P4211" s="217">
        <v>90.06</v>
      </c>
      <c r="Q4211" s="217">
        <v>90.4</v>
      </c>
      <c r="R4211" s="217">
        <v>95.01</v>
      </c>
      <c r="S4211" s="217">
        <v>99.07</v>
      </c>
      <c r="T4211" s="217">
        <v>102.21</v>
      </c>
      <c r="U4211" s="217">
        <v>104.55</v>
      </c>
      <c r="V4211" s="217">
        <v>107.97</v>
      </c>
      <c r="W4211" s="217">
        <v>110.66</v>
      </c>
      <c r="X4211" s="217">
        <v>112.35</v>
      </c>
      <c r="Y4211" s="217">
        <v>114.67</v>
      </c>
      <c r="Z4211" s="217">
        <v>116.77</v>
      </c>
      <c r="AA4211" s="217">
        <v>118.89</v>
      </c>
      <c r="AB4211" s="217">
        <v>197.8</v>
      </c>
      <c r="AC4211" s="217">
        <v>252.97</v>
      </c>
      <c r="AD4211" s="217">
        <v>282.56</v>
      </c>
      <c r="AE4211" s="217">
        <v>306.69</v>
      </c>
      <c r="AF4211" s="217">
        <v>328.97</v>
      </c>
      <c r="AG4211" s="217">
        <v>352.51</v>
      </c>
      <c r="AH4211" s="217">
        <v>436.23</v>
      </c>
      <c r="AI4211" s="217">
        <v>509.19</v>
      </c>
      <c r="AJ4211" s="217">
        <v>550.76</v>
      </c>
      <c r="AK4211" s="217">
        <v>585.02</v>
      </c>
    </row>
    <row r="4212" spans="1:37" s="217" customFormat="1" x14ac:dyDescent="0.3">
      <c r="A4212" s="217" t="str">
        <f t="shared" si="103"/>
        <v>SDGbaseTRAv2_UrbAS_ERTv5_testGADJnoICAGRC_GVAamore</v>
      </c>
      <c r="B4212" s="218" t="s">
        <v>221</v>
      </c>
      <c r="C4212" s="219" t="s">
        <v>311</v>
      </c>
      <c r="D4212" s="220" t="s">
        <v>3</v>
      </c>
      <c r="E4212" s="217" t="s">
        <v>22</v>
      </c>
      <c r="F4212" s="217">
        <v>78.23</v>
      </c>
      <c r="G4212" s="217">
        <v>76.86</v>
      </c>
      <c r="H4212" s="217">
        <v>80.790000000000006</v>
      </c>
      <c r="I4212" s="217">
        <v>82.49</v>
      </c>
      <c r="J4212" s="217">
        <v>84.63</v>
      </c>
      <c r="K4212" s="217">
        <v>86.95</v>
      </c>
      <c r="L4212" s="217">
        <v>89.73</v>
      </c>
      <c r="M4212" s="217">
        <v>93.36</v>
      </c>
      <c r="N4212" s="217">
        <v>96.92</v>
      </c>
      <c r="O4212" s="217">
        <v>106.81</v>
      </c>
      <c r="P4212" s="217">
        <v>111.91</v>
      </c>
      <c r="Q4212" s="217">
        <v>115.3</v>
      </c>
      <c r="R4212" s="217">
        <v>117.96</v>
      </c>
      <c r="S4212" s="217">
        <v>121.03</v>
      </c>
      <c r="T4212" s="217">
        <v>124.11</v>
      </c>
      <c r="U4212" s="217">
        <v>127.53</v>
      </c>
      <c r="V4212" s="217">
        <v>130.38999999999999</v>
      </c>
      <c r="W4212" s="217">
        <v>133.69999999999999</v>
      </c>
      <c r="X4212" s="217">
        <v>137.33000000000001</v>
      </c>
      <c r="Y4212" s="217">
        <v>139.55000000000001</v>
      </c>
      <c r="Z4212" s="217">
        <v>140.99</v>
      </c>
      <c r="AA4212" s="217">
        <v>142.78</v>
      </c>
      <c r="AB4212" s="217">
        <v>146.35</v>
      </c>
      <c r="AC4212" s="217">
        <v>149.22999999999999</v>
      </c>
      <c r="AD4212" s="217">
        <v>152.08000000000001</v>
      </c>
      <c r="AE4212" s="217">
        <v>154.87</v>
      </c>
      <c r="AF4212" s="217">
        <v>156.9</v>
      </c>
      <c r="AG4212" s="217">
        <v>157.51</v>
      </c>
      <c r="AH4212" s="217">
        <v>153.75</v>
      </c>
      <c r="AI4212" s="217">
        <v>146.91999999999999</v>
      </c>
      <c r="AJ4212" s="217">
        <v>141.18</v>
      </c>
      <c r="AK4212" s="217">
        <v>134.58000000000001</v>
      </c>
    </row>
    <row r="4213" spans="1:37" s="217" customFormat="1" x14ac:dyDescent="0.3">
      <c r="A4213" s="217" t="str">
        <f t="shared" si="103"/>
        <v>SDGbaseTRAv2_UrbAS_ERTv5_testGADJnoICAGRC_GVAamine</v>
      </c>
      <c r="B4213" s="218" t="s">
        <v>221</v>
      </c>
      <c r="C4213" s="219" t="s">
        <v>311</v>
      </c>
      <c r="D4213" s="220" t="s">
        <v>3</v>
      </c>
      <c r="E4213" s="217" t="s">
        <v>23</v>
      </c>
      <c r="F4213" s="217">
        <v>57.01</v>
      </c>
      <c r="G4213" s="217">
        <v>54.46</v>
      </c>
      <c r="H4213" s="217">
        <v>56.65</v>
      </c>
      <c r="I4213" s="217">
        <v>58.5</v>
      </c>
      <c r="J4213" s="217">
        <v>59.84</v>
      </c>
      <c r="K4213" s="217">
        <v>61.31</v>
      </c>
      <c r="L4213" s="217">
        <v>63.14</v>
      </c>
      <c r="M4213" s="217">
        <v>65.45</v>
      </c>
      <c r="N4213" s="217">
        <v>67.38</v>
      </c>
      <c r="O4213" s="217">
        <v>71.31</v>
      </c>
      <c r="P4213" s="217">
        <v>73.459999999999994</v>
      </c>
      <c r="Q4213" s="217">
        <v>75.400000000000006</v>
      </c>
      <c r="R4213" s="217">
        <v>76.989999999999995</v>
      </c>
      <c r="S4213" s="217">
        <v>79.260000000000005</v>
      </c>
      <c r="T4213" s="217">
        <v>81.56</v>
      </c>
      <c r="U4213" s="217">
        <v>83.99</v>
      </c>
      <c r="V4213" s="217">
        <v>86.41</v>
      </c>
      <c r="W4213" s="217">
        <v>89.39</v>
      </c>
      <c r="X4213" s="217">
        <v>93.19</v>
      </c>
      <c r="Y4213" s="217">
        <v>96.01</v>
      </c>
      <c r="Z4213" s="217">
        <v>98.69</v>
      </c>
      <c r="AA4213" s="217">
        <v>101.5</v>
      </c>
      <c r="AB4213" s="217">
        <v>104.09</v>
      </c>
      <c r="AC4213" s="217">
        <v>106.11</v>
      </c>
      <c r="AD4213" s="217">
        <v>108.41</v>
      </c>
      <c r="AE4213" s="217">
        <v>110.98</v>
      </c>
      <c r="AF4213" s="217">
        <v>113.8</v>
      </c>
      <c r="AG4213" s="217">
        <v>116.86</v>
      </c>
      <c r="AH4213" s="217">
        <v>115.97</v>
      </c>
      <c r="AI4213" s="217">
        <v>113.58</v>
      </c>
      <c r="AJ4213" s="217">
        <v>112.23</v>
      </c>
      <c r="AK4213" s="217">
        <v>110.72</v>
      </c>
    </row>
    <row r="4214" spans="1:37" s="217" customFormat="1" x14ac:dyDescent="0.3">
      <c r="A4214" s="217" t="str">
        <f t="shared" si="103"/>
        <v>SDGbaseTRAv2_UrbAS_ERTv5_testGADJnoICAGRC_GVAameat</v>
      </c>
      <c r="B4214" s="218" t="s">
        <v>221</v>
      </c>
      <c r="C4214" s="219" t="s">
        <v>311</v>
      </c>
      <c r="D4214" s="220" t="s">
        <v>3</v>
      </c>
      <c r="E4214" s="217" t="s">
        <v>24</v>
      </c>
      <c r="F4214" s="217">
        <v>14.3</v>
      </c>
      <c r="G4214" s="217">
        <v>13.76</v>
      </c>
      <c r="H4214" s="217">
        <v>13.65</v>
      </c>
      <c r="I4214" s="217">
        <v>13.86</v>
      </c>
      <c r="J4214" s="217">
        <v>14.18</v>
      </c>
      <c r="K4214" s="217">
        <v>14.53</v>
      </c>
      <c r="L4214" s="217">
        <v>14.92</v>
      </c>
      <c r="M4214" s="217">
        <v>15.28</v>
      </c>
      <c r="N4214" s="217">
        <v>15.61</v>
      </c>
      <c r="O4214" s="217">
        <v>16.14</v>
      </c>
      <c r="P4214" s="217">
        <v>16.72</v>
      </c>
      <c r="Q4214" s="217">
        <v>17.170000000000002</v>
      </c>
      <c r="R4214" s="217">
        <v>17.829999999999998</v>
      </c>
      <c r="S4214" s="217">
        <v>18.399999999999999</v>
      </c>
      <c r="T4214" s="217">
        <v>18.93</v>
      </c>
      <c r="U4214" s="217">
        <v>19.5</v>
      </c>
      <c r="V4214" s="217">
        <v>19.989999999999998</v>
      </c>
      <c r="W4214" s="217">
        <v>20.5</v>
      </c>
      <c r="X4214" s="217">
        <v>20.99</v>
      </c>
      <c r="Y4214" s="217">
        <v>21.36</v>
      </c>
      <c r="Z4214" s="217">
        <v>21.74</v>
      </c>
      <c r="AA4214" s="217">
        <v>22.16</v>
      </c>
      <c r="AB4214" s="217">
        <v>22.7</v>
      </c>
      <c r="AC4214" s="217">
        <v>23.23</v>
      </c>
      <c r="AD4214" s="217">
        <v>23.85</v>
      </c>
      <c r="AE4214" s="217">
        <v>24.48</v>
      </c>
      <c r="AF4214" s="217">
        <v>25.09</v>
      </c>
      <c r="AG4214" s="217">
        <v>25.57</v>
      </c>
      <c r="AH4214" s="217">
        <v>25.24</v>
      </c>
      <c r="AI4214" s="217">
        <v>25.14</v>
      </c>
      <c r="AJ4214" s="217">
        <v>25.19</v>
      </c>
      <c r="AK4214" s="217">
        <v>25.18</v>
      </c>
    </row>
    <row r="4215" spans="1:37" s="217" customFormat="1" x14ac:dyDescent="0.3">
      <c r="A4215" s="217" t="str">
        <f t="shared" si="103"/>
        <v>SDGbaseTRAv2_UrbAS_ERTv5_testGADJnoICAGRC_GVAapfis</v>
      </c>
      <c r="B4215" s="218" t="s">
        <v>221</v>
      </c>
      <c r="C4215" s="219" t="s">
        <v>311</v>
      </c>
      <c r="D4215" s="220" t="s">
        <v>3</v>
      </c>
      <c r="E4215" s="217" t="s">
        <v>25</v>
      </c>
      <c r="F4215" s="217">
        <v>6.32</v>
      </c>
      <c r="G4215" s="217">
        <v>6.25</v>
      </c>
      <c r="H4215" s="217">
        <v>6.42</v>
      </c>
      <c r="I4215" s="217">
        <v>6.5</v>
      </c>
      <c r="J4215" s="217">
        <v>6.64</v>
      </c>
      <c r="K4215" s="217">
        <v>6.78</v>
      </c>
      <c r="L4215" s="217">
        <v>6.95</v>
      </c>
      <c r="M4215" s="217">
        <v>7.13</v>
      </c>
      <c r="N4215" s="217">
        <v>7.31</v>
      </c>
      <c r="O4215" s="217">
        <v>7.77</v>
      </c>
      <c r="P4215" s="217">
        <v>8.02</v>
      </c>
      <c r="Q4215" s="217">
        <v>8.19</v>
      </c>
      <c r="R4215" s="217">
        <v>8.4700000000000006</v>
      </c>
      <c r="S4215" s="217">
        <v>8.6999999999999993</v>
      </c>
      <c r="T4215" s="217">
        <v>8.9499999999999993</v>
      </c>
      <c r="U4215" s="217">
        <v>9.24</v>
      </c>
      <c r="V4215" s="217">
        <v>9.4700000000000006</v>
      </c>
      <c r="W4215" s="217">
        <v>9.74</v>
      </c>
      <c r="X4215" s="217">
        <v>10.029999999999999</v>
      </c>
      <c r="Y4215" s="217">
        <v>10.24</v>
      </c>
      <c r="Z4215" s="217">
        <v>10.45</v>
      </c>
      <c r="AA4215" s="217">
        <v>10.7</v>
      </c>
      <c r="AB4215" s="217">
        <v>11.1</v>
      </c>
      <c r="AC4215" s="217">
        <v>11.41</v>
      </c>
      <c r="AD4215" s="217">
        <v>11.68</v>
      </c>
      <c r="AE4215" s="217">
        <v>11.94</v>
      </c>
      <c r="AF4215" s="217">
        <v>12.22</v>
      </c>
      <c r="AG4215" s="217">
        <v>12.46</v>
      </c>
      <c r="AH4215" s="217">
        <v>12.25</v>
      </c>
      <c r="AI4215" s="217">
        <v>12</v>
      </c>
      <c r="AJ4215" s="217">
        <v>11.83</v>
      </c>
      <c r="AK4215" s="217">
        <v>11.65</v>
      </c>
    </row>
    <row r="4216" spans="1:37" s="217" customFormat="1" x14ac:dyDescent="0.3">
      <c r="A4216" s="217" t="str">
        <f t="shared" si="103"/>
        <v>SDGbaseTRAv2_UrbAS_ERTv5_testGADJnoICAGRC_GVAavege</v>
      </c>
      <c r="B4216" s="218" t="s">
        <v>221</v>
      </c>
      <c r="C4216" s="219" t="s">
        <v>311</v>
      </c>
      <c r="D4216" s="220" t="s">
        <v>3</v>
      </c>
      <c r="E4216" s="217" t="s">
        <v>26</v>
      </c>
      <c r="F4216" s="217">
        <v>10.97</v>
      </c>
      <c r="G4216" s="217">
        <v>10.46</v>
      </c>
      <c r="H4216" s="217">
        <v>10.88</v>
      </c>
      <c r="I4216" s="217">
        <v>11.03</v>
      </c>
      <c r="J4216" s="217">
        <v>11.36</v>
      </c>
      <c r="K4216" s="217">
        <v>11.64</v>
      </c>
      <c r="L4216" s="217">
        <v>11.96</v>
      </c>
      <c r="M4216" s="217">
        <v>12.28</v>
      </c>
      <c r="N4216" s="217">
        <v>12.62</v>
      </c>
      <c r="O4216" s="217">
        <v>13.6</v>
      </c>
      <c r="P4216" s="217">
        <v>14.05</v>
      </c>
      <c r="Q4216" s="217">
        <v>14.36</v>
      </c>
      <c r="R4216" s="217">
        <v>14.89</v>
      </c>
      <c r="S4216" s="217">
        <v>15.31</v>
      </c>
      <c r="T4216" s="217">
        <v>15.75</v>
      </c>
      <c r="U4216" s="217">
        <v>16.260000000000002</v>
      </c>
      <c r="V4216" s="217">
        <v>16.690000000000001</v>
      </c>
      <c r="W4216" s="217">
        <v>17.16</v>
      </c>
      <c r="X4216" s="217">
        <v>17.690000000000001</v>
      </c>
      <c r="Y4216" s="217">
        <v>18.09</v>
      </c>
      <c r="Z4216" s="217">
        <v>18.48</v>
      </c>
      <c r="AA4216" s="217">
        <v>18.93</v>
      </c>
      <c r="AB4216" s="217">
        <v>19.72</v>
      </c>
      <c r="AC4216" s="217">
        <v>20.3</v>
      </c>
      <c r="AD4216" s="217">
        <v>20.8</v>
      </c>
      <c r="AE4216" s="217">
        <v>21.3</v>
      </c>
      <c r="AF4216" s="217">
        <v>21.79</v>
      </c>
      <c r="AG4216" s="217">
        <v>22.15</v>
      </c>
      <c r="AH4216" s="217">
        <v>22</v>
      </c>
      <c r="AI4216" s="217">
        <v>21.63</v>
      </c>
      <c r="AJ4216" s="217">
        <v>21.29</v>
      </c>
      <c r="AK4216" s="217">
        <v>20.91</v>
      </c>
    </row>
    <row r="4217" spans="1:37" s="217" customFormat="1" x14ac:dyDescent="0.3">
      <c r="A4217" s="217" t="str">
        <f t="shared" si="103"/>
        <v>SDGbaseTRAv2_UrbAS_ERTv5_testGADJnoICAGRC_GVAafats</v>
      </c>
      <c r="B4217" s="218" t="s">
        <v>221</v>
      </c>
      <c r="C4217" s="219" t="s">
        <v>311</v>
      </c>
      <c r="D4217" s="220" t="s">
        <v>3</v>
      </c>
      <c r="E4217" s="217" t="s">
        <v>27</v>
      </c>
      <c r="F4217" s="217">
        <v>3.48</v>
      </c>
      <c r="G4217" s="217">
        <v>3.45</v>
      </c>
      <c r="H4217" s="217">
        <v>3.55</v>
      </c>
      <c r="I4217" s="217">
        <v>3.55</v>
      </c>
      <c r="J4217" s="217">
        <v>3.67</v>
      </c>
      <c r="K4217" s="217">
        <v>3.75</v>
      </c>
      <c r="L4217" s="217">
        <v>3.83</v>
      </c>
      <c r="M4217" s="217">
        <v>3.92</v>
      </c>
      <c r="N4217" s="217">
        <v>4.0199999999999996</v>
      </c>
      <c r="O4217" s="217">
        <v>4.6500000000000004</v>
      </c>
      <c r="P4217" s="217">
        <v>4.8</v>
      </c>
      <c r="Q4217" s="217">
        <v>4.83</v>
      </c>
      <c r="R4217" s="217">
        <v>4.8899999999999997</v>
      </c>
      <c r="S4217" s="217">
        <v>4.95</v>
      </c>
      <c r="T4217" s="217">
        <v>5.0199999999999996</v>
      </c>
      <c r="U4217" s="217">
        <v>5.1100000000000003</v>
      </c>
      <c r="V4217" s="217">
        <v>5.16</v>
      </c>
      <c r="W4217" s="217">
        <v>5.24</v>
      </c>
      <c r="X4217" s="217">
        <v>5.4</v>
      </c>
      <c r="Y4217" s="217">
        <v>5.5</v>
      </c>
      <c r="Z4217" s="217">
        <v>5.59</v>
      </c>
      <c r="AA4217" s="217">
        <v>5.72</v>
      </c>
      <c r="AB4217" s="217">
        <v>6.02</v>
      </c>
      <c r="AC4217" s="217">
        <v>6.17</v>
      </c>
      <c r="AD4217" s="217">
        <v>6.23</v>
      </c>
      <c r="AE4217" s="217">
        <v>6.26</v>
      </c>
      <c r="AF4217" s="217">
        <v>6.3</v>
      </c>
      <c r="AG4217" s="217">
        <v>6.35</v>
      </c>
      <c r="AH4217" s="217">
        <v>6.37</v>
      </c>
      <c r="AI4217" s="217">
        <v>6.26</v>
      </c>
      <c r="AJ4217" s="217">
        <v>6.16</v>
      </c>
      <c r="AK4217" s="217">
        <v>6.05</v>
      </c>
    </row>
    <row r="4218" spans="1:37" s="217" customFormat="1" x14ac:dyDescent="0.3">
      <c r="A4218" s="217" t="str">
        <f t="shared" si="103"/>
        <v>SDGbaseTRAv2_UrbAS_ERTv5_testGADJnoICAGRC_GVAadair</v>
      </c>
      <c r="B4218" s="218" t="s">
        <v>221</v>
      </c>
      <c r="C4218" s="219" t="s">
        <v>311</v>
      </c>
      <c r="D4218" s="220" t="s">
        <v>3</v>
      </c>
      <c r="E4218" s="217" t="s">
        <v>28</v>
      </c>
      <c r="F4218" s="217">
        <v>10.56</v>
      </c>
      <c r="G4218" s="217">
        <v>10.27</v>
      </c>
      <c r="H4218" s="217">
        <v>10.41</v>
      </c>
      <c r="I4218" s="217">
        <v>10.5</v>
      </c>
      <c r="J4218" s="217">
        <v>10.77</v>
      </c>
      <c r="K4218" s="217">
        <v>11.02</v>
      </c>
      <c r="L4218" s="217">
        <v>11.3</v>
      </c>
      <c r="M4218" s="217">
        <v>11.58</v>
      </c>
      <c r="N4218" s="217">
        <v>11.86</v>
      </c>
      <c r="O4218" s="217">
        <v>12.56</v>
      </c>
      <c r="P4218" s="217">
        <v>12.91</v>
      </c>
      <c r="Q4218" s="217">
        <v>13.16</v>
      </c>
      <c r="R4218" s="217">
        <v>13.62</v>
      </c>
      <c r="S4218" s="217">
        <v>13.99</v>
      </c>
      <c r="T4218" s="217">
        <v>14.37</v>
      </c>
      <c r="U4218" s="217">
        <v>14.83</v>
      </c>
      <c r="V4218" s="217">
        <v>15.23</v>
      </c>
      <c r="W4218" s="217">
        <v>15.68</v>
      </c>
      <c r="X4218" s="217">
        <v>16.149999999999999</v>
      </c>
      <c r="Y4218" s="217">
        <v>16.52</v>
      </c>
      <c r="Z4218" s="217">
        <v>16.86</v>
      </c>
      <c r="AA4218" s="217">
        <v>17.23</v>
      </c>
      <c r="AB4218" s="217">
        <v>17.82</v>
      </c>
      <c r="AC4218" s="217">
        <v>18.28</v>
      </c>
      <c r="AD4218" s="217">
        <v>18.72</v>
      </c>
      <c r="AE4218" s="217">
        <v>19.170000000000002</v>
      </c>
      <c r="AF4218" s="217">
        <v>19.62</v>
      </c>
      <c r="AG4218" s="217">
        <v>19.940000000000001</v>
      </c>
      <c r="AH4218" s="217">
        <v>19.7</v>
      </c>
      <c r="AI4218" s="217">
        <v>19.440000000000001</v>
      </c>
      <c r="AJ4218" s="217">
        <v>19.21</v>
      </c>
      <c r="AK4218" s="217">
        <v>18.96</v>
      </c>
    </row>
    <row r="4219" spans="1:37" s="217" customFormat="1" x14ac:dyDescent="0.3">
      <c r="A4219" s="217" t="str">
        <f t="shared" si="103"/>
        <v>SDGbaseTRAv2_UrbAS_ERTv5_testGADJnoICAGRC_GVAagrai</v>
      </c>
      <c r="B4219" s="218" t="s">
        <v>221</v>
      </c>
      <c r="C4219" s="219" t="s">
        <v>311</v>
      </c>
      <c r="D4219" s="220" t="s">
        <v>3</v>
      </c>
      <c r="E4219" s="217" t="s">
        <v>29</v>
      </c>
      <c r="F4219" s="217">
        <v>8.56</v>
      </c>
      <c r="G4219" s="217">
        <v>8.39</v>
      </c>
      <c r="H4219" s="217">
        <v>8.34</v>
      </c>
      <c r="I4219" s="217">
        <v>8.51</v>
      </c>
      <c r="J4219" s="217">
        <v>8.68</v>
      </c>
      <c r="K4219" s="217">
        <v>8.68</v>
      </c>
      <c r="L4219" s="217">
        <v>8.7100000000000009</v>
      </c>
      <c r="M4219" s="217">
        <v>8.7100000000000009</v>
      </c>
      <c r="N4219" s="217">
        <v>8.74</v>
      </c>
      <c r="O4219" s="217">
        <v>8.92</v>
      </c>
      <c r="P4219" s="217">
        <v>8.98</v>
      </c>
      <c r="Q4219" s="217">
        <v>9</v>
      </c>
      <c r="R4219" s="217">
        <v>9.1</v>
      </c>
      <c r="S4219" s="217">
        <v>9.15</v>
      </c>
      <c r="T4219" s="217">
        <v>9.1999999999999993</v>
      </c>
      <c r="U4219" s="217">
        <v>9.2899999999999991</v>
      </c>
      <c r="V4219" s="217">
        <v>9.33</v>
      </c>
      <c r="W4219" s="217">
        <v>9.35</v>
      </c>
      <c r="X4219" s="217">
        <v>9.3800000000000008</v>
      </c>
      <c r="Y4219" s="217">
        <v>9.42</v>
      </c>
      <c r="Z4219" s="217">
        <v>9.4499999999999993</v>
      </c>
      <c r="AA4219" s="217">
        <v>9.51</v>
      </c>
      <c r="AB4219" s="217">
        <v>9.6300000000000008</v>
      </c>
      <c r="AC4219" s="217">
        <v>9.73</v>
      </c>
      <c r="AD4219" s="217">
        <v>9.86</v>
      </c>
      <c r="AE4219" s="217">
        <v>9.99</v>
      </c>
      <c r="AF4219" s="217">
        <v>10.08</v>
      </c>
      <c r="AG4219" s="217">
        <v>10.039999999999999</v>
      </c>
      <c r="AH4219" s="217">
        <v>9.83</v>
      </c>
      <c r="AI4219" s="217">
        <v>9.6999999999999993</v>
      </c>
      <c r="AJ4219" s="217">
        <v>9.66</v>
      </c>
      <c r="AK4219" s="217">
        <v>9.6</v>
      </c>
    </row>
    <row r="4220" spans="1:37" s="217" customFormat="1" x14ac:dyDescent="0.3">
      <c r="A4220" s="217" t="str">
        <f t="shared" si="103"/>
        <v>SDGbaseTRAv2_UrbAS_ERTv5_testGADJnoICAGRC_GVAastar</v>
      </c>
      <c r="B4220" s="218" t="s">
        <v>221</v>
      </c>
      <c r="C4220" s="219" t="s">
        <v>311</v>
      </c>
      <c r="D4220" s="220" t="s">
        <v>3</v>
      </c>
      <c r="E4220" s="217" t="s">
        <v>30</v>
      </c>
      <c r="F4220" s="217">
        <v>7.25</v>
      </c>
      <c r="G4220" s="217">
        <v>7.11</v>
      </c>
      <c r="H4220" s="217">
        <v>7.15</v>
      </c>
      <c r="I4220" s="217">
        <v>7.29</v>
      </c>
      <c r="J4220" s="217">
        <v>7.42</v>
      </c>
      <c r="K4220" s="217">
        <v>7.44</v>
      </c>
      <c r="L4220" s="217">
        <v>7.47</v>
      </c>
      <c r="M4220" s="217">
        <v>7.49</v>
      </c>
      <c r="N4220" s="217">
        <v>7.54</v>
      </c>
      <c r="O4220" s="217">
        <v>7.7</v>
      </c>
      <c r="P4220" s="217">
        <v>7.76</v>
      </c>
      <c r="Q4220" s="217">
        <v>7.8</v>
      </c>
      <c r="R4220" s="217">
        <v>7.85</v>
      </c>
      <c r="S4220" s="217">
        <v>7.88</v>
      </c>
      <c r="T4220" s="217">
        <v>7.9</v>
      </c>
      <c r="U4220" s="217">
        <v>7.95</v>
      </c>
      <c r="V4220" s="217">
        <v>7.97</v>
      </c>
      <c r="W4220" s="217">
        <v>7.96</v>
      </c>
      <c r="X4220" s="217">
        <v>7.96</v>
      </c>
      <c r="Y4220" s="217">
        <v>7.95</v>
      </c>
      <c r="Z4220" s="217">
        <v>7.93</v>
      </c>
      <c r="AA4220" s="217">
        <v>7.92</v>
      </c>
      <c r="AB4220" s="217">
        <v>7.98</v>
      </c>
      <c r="AC4220" s="217">
        <v>8.0399999999999991</v>
      </c>
      <c r="AD4220" s="217">
        <v>8.14</v>
      </c>
      <c r="AE4220" s="217">
        <v>8.24</v>
      </c>
      <c r="AF4220" s="217">
        <v>8.2799999999999994</v>
      </c>
      <c r="AG4220" s="217">
        <v>7.93</v>
      </c>
      <c r="AH4220" s="217">
        <v>7.48</v>
      </c>
      <c r="AI4220" s="217">
        <v>7.06</v>
      </c>
      <c r="AJ4220" s="217">
        <v>6.73</v>
      </c>
      <c r="AK4220" s="217">
        <v>6.43</v>
      </c>
    </row>
    <row r="4221" spans="1:37" s="217" customFormat="1" x14ac:dyDescent="0.3">
      <c r="A4221" s="217" t="str">
        <f t="shared" si="103"/>
        <v>SDGbaseTRAv2_UrbAS_ERTv5_testGADJnoICAGRC_GVAafeed</v>
      </c>
      <c r="B4221" s="218" t="s">
        <v>221</v>
      </c>
      <c r="C4221" s="219" t="s">
        <v>311</v>
      </c>
      <c r="D4221" s="220" t="s">
        <v>3</v>
      </c>
      <c r="E4221" s="217" t="s">
        <v>31</v>
      </c>
      <c r="F4221" s="217">
        <v>6.55</v>
      </c>
      <c r="G4221" s="217">
        <v>5.07</v>
      </c>
      <c r="H4221" s="217">
        <v>5.76</v>
      </c>
      <c r="I4221" s="217">
        <v>5.81</v>
      </c>
      <c r="J4221" s="217">
        <v>6.17</v>
      </c>
      <c r="K4221" s="217">
        <v>6.42</v>
      </c>
      <c r="L4221" s="217">
        <v>6.6</v>
      </c>
      <c r="M4221" s="217">
        <v>6.77</v>
      </c>
      <c r="N4221" s="217">
        <v>7.01</v>
      </c>
      <c r="O4221" s="217">
        <v>7.59</v>
      </c>
      <c r="P4221" s="217">
        <v>7.87</v>
      </c>
      <c r="Q4221" s="217">
        <v>8.11</v>
      </c>
      <c r="R4221" s="217">
        <v>8.61</v>
      </c>
      <c r="S4221" s="217">
        <v>8.8699999999999992</v>
      </c>
      <c r="T4221" s="217">
        <v>9.18</v>
      </c>
      <c r="U4221" s="217">
        <v>9.5299999999999994</v>
      </c>
      <c r="V4221" s="217">
        <v>9.9</v>
      </c>
      <c r="W4221" s="217">
        <v>10.28</v>
      </c>
      <c r="X4221" s="217">
        <v>10.69</v>
      </c>
      <c r="Y4221" s="217">
        <v>11.08</v>
      </c>
      <c r="Z4221" s="217">
        <v>11.47</v>
      </c>
      <c r="AA4221" s="217">
        <v>11.82</v>
      </c>
      <c r="AB4221" s="217">
        <v>12.41</v>
      </c>
      <c r="AC4221" s="217">
        <v>12.85</v>
      </c>
      <c r="AD4221" s="217">
        <v>13.17</v>
      </c>
      <c r="AE4221" s="217">
        <v>13.56</v>
      </c>
      <c r="AF4221" s="217">
        <v>14</v>
      </c>
      <c r="AG4221" s="217">
        <v>14.42</v>
      </c>
      <c r="AH4221" s="217">
        <v>15.1</v>
      </c>
      <c r="AI4221" s="217">
        <v>15.37</v>
      </c>
      <c r="AJ4221" s="217">
        <v>15.25</v>
      </c>
      <c r="AK4221" s="217">
        <v>15.05</v>
      </c>
    </row>
    <row r="4222" spans="1:37" s="217" customFormat="1" x14ac:dyDescent="0.3">
      <c r="A4222" s="217" t="str">
        <f t="shared" si="103"/>
        <v>SDGbaseTRAv2_UrbAS_ERTv5_testGADJnoICAGRC_GVAabake</v>
      </c>
      <c r="B4222" s="218" t="s">
        <v>221</v>
      </c>
      <c r="C4222" s="219" t="s">
        <v>311</v>
      </c>
      <c r="D4222" s="220" t="s">
        <v>3</v>
      </c>
      <c r="E4222" s="217" t="s">
        <v>32</v>
      </c>
      <c r="F4222" s="217">
        <v>22.28</v>
      </c>
      <c r="G4222" s="217">
        <v>21.57</v>
      </c>
      <c r="H4222" s="217">
        <v>21.89</v>
      </c>
      <c r="I4222" s="217">
        <v>22.37</v>
      </c>
      <c r="J4222" s="217">
        <v>22.88</v>
      </c>
      <c r="K4222" s="217">
        <v>23.28</v>
      </c>
      <c r="L4222" s="217">
        <v>23.74</v>
      </c>
      <c r="M4222" s="217">
        <v>24.18</v>
      </c>
      <c r="N4222" s="217">
        <v>24.62</v>
      </c>
      <c r="O4222" s="217">
        <v>25.21</v>
      </c>
      <c r="P4222" s="217">
        <v>25.73</v>
      </c>
      <c r="Q4222" s="217">
        <v>26.18</v>
      </c>
      <c r="R4222" s="217">
        <v>26.92</v>
      </c>
      <c r="S4222" s="217">
        <v>27.49</v>
      </c>
      <c r="T4222" s="217">
        <v>28.05</v>
      </c>
      <c r="U4222" s="217">
        <v>28.71</v>
      </c>
      <c r="V4222" s="217">
        <v>29.32</v>
      </c>
      <c r="W4222" s="217">
        <v>29.96</v>
      </c>
      <c r="X4222" s="217">
        <v>30.59</v>
      </c>
      <c r="Y4222" s="217">
        <v>31.06</v>
      </c>
      <c r="Z4222" s="217">
        <v>31.5</v>
      </c>
      <c r="AA4222" s="217">
        <v>31.95</v>
      </c>
      <c r="AB4222" s="217">
        <v>32.549999999999997</v>
      </c>
      <c r="AC4222" s="217">
        <v>33.11</v>
      </c>
      <c r="AD4222" s="217">
        <v>33.79</v>
      </c>
      <c r="AE4222" s="217">
        <v>34.520000000000003</v>
      </c>
      <c r="AF4222" s="217">
        <v>35.200000000000003</v>
      </c>
      <c r="AG4222" s="217">
        <v>35.53</v>
      </c>
      <c r="AH4222" s="217">
        <v>34.72</v>
      </c>
      <c r="AI4222" s="217">
        <v>34.1</v>
      </c>
      <c r="AJ4222" s="217">
        <v>33.700000000000003</v>
      </c>
      <c r="AK4222" s="217">
        <v>33.29</v>
      </c>
    </row>
    <row r="4223" spans="1:37" s="217" customFormat="1" x14ac:dyDescent="0.3">
      <c r="A4223" s="217" t="str">
        <f t="shared" si="103"/>
        <v>SDGbaseTRAv2_UrbAS_ERTv5_testGADJnoICAGRC_GVAasuga</v>
      </c>
      <c r="B4223" s="218" t="s">
        <v>221</v>
      </c>
      <c r="C4223" s="219" t="s">
        <v>311</v>
      </c>
      <c r="D4223" s="220" t="s">
        <v>3</v>
      </c>
      <c r="E4223" s="217" t="s">
        <v>33</v>
      </c>
      <c r="F4223" s="217">
        <v>8.52</v>
      </c>
      <c r="G4223" s="217">
        <v>8.36</v>
      </c>
      <c r="H4223" s="217">
        <v>8.4700000000000006</v>
      </c>
      <c r="I4223" s="217">
        <v>8.64</v>
      </c>
      <c r="J4223" s="217">
        <v>8.85</v>
      </c>
      <c r="K4223" s="217">
        <v>8.9600000000000009</v>
      </c>
      <c r="L4223" s="217">
        <v>9.08</v>
      </c>
      <c r="M4223" s="217">
        <v>9.16</v>
      </c>
      <c r="N4223" s="217">
        <v>9.24</v>
      </c>
      <c r="O4223" s="217">
        <v>9.6</v>
      </c>
      <c r="P4223" s="217">
        <v>9.6999999999999993</v>
      </c>
      <c r="Q4223" s="217">
        <v>9.75</v>
      </c>
      <c r="R4223" s="217">
        <v>9.94</v>
      </c>
      <c r="S4223" s="217">
        <v>10.09</v>
      </c>
      <c r="T4223" s="217">
        <v>10.220000000000001</v>
      </c>
      <c r="U4223" s="217">
        <v>10.38</v>
      </c>
      <c r="V4223" s="217">
        <v>10.48</v>
      </c>
      <c r="W4223" s="217">
        <v>10.61</v>
      </c>
      <c r="X4223" s="217">
        <v>10.77</v>
      </c>
      <c r="Y4223" s="217">
        <v>10.87</v>
      </c>
      <c r="Z4223" s="217">
        <v>10.95</v>
      </c>
      <c r="AA4223" s="217">
        <v>11.07</v>
      </c>
      <c r="AB4223" s="217">
        <v>11.26</v>
      </c>
      <c r="AC4223" s="217">
        <v>11.39</v>
      </c>
      <c r="AD4223" s="217">
        <v>11.54</v>
      </c>
      <c r="AE4223" s="217">
        <v>11.68</v>
      </c>
      <c r="AF4223" s="217">
        <v>11.84</v>
      </c>
      <c r="AG4223" s="217">
        <v>11.99</v>
      </c>
      <c r="AH4223" s="217">
        <v>11.82</v>
      </c>
      <c r="AI4223" s="217">
        <v>11.69</v>
      </c>
      <c r="AJ4223" s="217">
        <v>11.65</v>
      </c>
      <c r="AK4223" s="217">
        <v>11.59</v>
      </c>
    </row>
    <row r="4224" spans="1:37" s="217" customFormat="1" x14ac:dyDescent="0.3">
      <c r="A4224" s="217" t="str">
        <f t="shared" si="103"/>
        <v>SDGbaseTRAv2_UrbAS_ERTv5_testGADJnoICAGRC_GVAaconf</v>
      </c>
      <c r="B4224" s="218" t="s">
        <v>221</v>
      </c>
      <c r="C4224" s="219" t="s">
        <v>311</v>
      </c>
      <c r="D4224" s="220" t="s">
        <v>3</v>
      </c>
      <c r="E4224" s="217" t="s">
        <v>34</v>
      </c>
      <c r="F4224" s="217">
        <v>2.4900000000000002</v>
      </c>
      <c r="G4224" s="217">
        <v>2.41</v>
      </c>
      <c r="H4224" s="217">
        <v>2.5</v>
      </c>
      <c r="I4224" s="217">
        <v>2.5099999999999998</v>
      </c>
      <c r="J4224" s="217">
        <v>2.58</v>
      </c>
      <c r="K4224" s="217">
        <v>2.66</v>
      </c>
      <c r="L4224" s="217">
        <v>2.75</v>
      </c>
      <c r="M4224" s="217">
        <v>2.84</v>
      </c>
      <c r="N4224" s="217">
        <v>2.93</v>
      </c>
      <c r="O4224" s="217">
        <v>3.1</v>
      </c>
      <c r="P4224" s="217">
        <v>3.23</v>
      </c>
      <c r="Q4224" s="217">
        <v>3.35</v>
      </c>
      <c r="R4224" s="217">
        <v>3.54</v>
      </c>
      <c r="S4224" s="217">
        <v>3.69</v>
      </c>
      <c r="T4224" s="217">
        <v>3.84</v>
      </c>
      <c r="U4224" s="217">
        <v>4.01</v>
      </c>
      <c r="V4224" s="217">
        <v>4.17</v>
      </c>
      <c r="W4224" s="217">
        <v>4.33</v>
      </c>
      <c r="X4224" s="217">
        <v>4.49</v>
      </c>
      <c r="Y4224" s="217">
        <v>4.63</v>
      </c>
      <c r="Z4224" s="217">
        <v>4.79</v>
      </c>
      <c r="AA4224" s="217">
        <v>4.95</v>
      </c>
      <c r="AB4224" s="217">
        <v>5.17</v>
      </c>
      <c r="AC4224" s="217">
        <v>5.36</v>
      </c>
      <c r="AD4224" s="217">
        <v>5.54</v>
      </c>
      <c r="AE4224" s="217">
        <v>5.72</v>
      </c>
      <c r="AF4224" s="217">
        <v>5.9</v>
      </c>
      <c r="AG4224" s="217">
        <v>6.06</v>
      </c>
      <c r="AH4224" s="217">
        <v>6</v>
      </c>
      <c r="AI4224" s="217">
        <v>5.9</v>
      </c>
      <c r="AJ4224" s="217">
        <v>5.8</v>
      </c>
      <c r="AK4224" s="217">
        <v>5.7</v>
      </c>
    </row>
    <row r="4225" spans="1:37" s="217" customFormat="1" x14ac:dyDescent="0.3">
      <c r="A4225" s="217" t="str">
        <f t="shared" si="103"/>
        <v>SDGbaseTRAv2_UrbAS_ERTv5_testGADJnoICAGRC_GVAapast</v>
      </c>
      <c r="B4225" s="218" t="s">
        <v>221</v>
      </c>
      <c r="C4225" s="219" t="s">
        <v>311</v>
      </c>
      <c r="D4225" s="220" t="s">
        <v>3</v>
      </c>
      <c r="E4225" s="217" t="s">
        <v>35</v>
      </c>
      <c r="F4225" s="217">
        <v>0.65</v>
      </c>
      <c r="G4225" s="217">
        <v>0.62</v>
      </c>
      <c r="H4225" s="217">
        <v>0.64</v>
      </c>
      <c r="I4225" s="217">
        <v>0.65</v>
      </c>
      <c r="J4225" s="217">
        <v>0.67</v>
      </c>
      <c r="K4225" s="217">
        <v>0.69</v>
      </c>
      <c r="L4225" s="217">
        <v>0.72</v>
      </c>
      <c r="M4225" s="217">
        <v>0.74</v>
      </c>
      <c r="N4225" s="217">
        <v>0.77</v>
      </c>
      <c r="O4225" s="217">
        <v>0.84</v>
      </c>
      <c r="P4225" s="217">
        <v>0.87</v>
      </c>
      <c r="Q4225" s="217">
        <v>0.89</v>
      </c>
      <c r="R4225" s="217">
        <v>0.93</v>
      </c>
      <c r="S4225" s="217">
        <v>0.97</v>
      </c>
      <c r="T4225" s="217">
        <v>1</v>
      </c>
      <c r="U4225" s="217">
        <v>1.04</v>
      </c>
      <c r="V4225" s="217">
        <v>1.07</v>
      </c>
      <c r="W4225" s="217">
        <v>1.1100000000000001</v>
      </c>
      <c r="X4225" s="217">
        <v>1.1499999999999999</v>
      </c>
      <c r="Y4225" s="217">
        <v>1.18</v>
      </c>
      <c r="Z4225" s="217">
        <v>1.2</v>
      </c>
      <c r="AA4225" s="217">
        <v>1.23</v>
      </c>
      <c r="AB4225" s="217">
        <v>1.29</v>
      </c>
      <c r="AC4225" s="217">
        <v>1.33</v>
      </c>
      <c r="AD4225" s="217">
        <v>1.36</v>
      </c>
      <c r="AE4225" s="217">
        <v>1.39</v>
      </c>
      <c r="AF4225" s="217">
        <v>1.43</v>
      </c>
      <c r="AG4225" s="217">
        <v>1.46</v>
      </c>
      <c r="AH4225" s="217">
        <v>1.46</v>
      </c>
      <c r="AI4225" s="217">
        <v>1.44</v>
      </c>
      <c r="AJ4225" s="217">
        <v>1.42</v>
      </c>
      <c r="AK4225" s="217">
        <v>1.4</v>
      </c>
    </row>
    <row r="4226" spans="1:37" s="217" customFormat="1" x14ac:dyDescent="0.3">
      <c r="A4226" s="217" t="str">
        <f t="shared" si="103"/>
        <v>SDGbaseTRAv2_UrbAS_ERTv5_testGADJnoICAGRC_GVAaofoo</v>
      </c>
      <c r="B4226" s="218" t="s">
        <v>221</v>
      </c>
      <c r="C4226" s="219" t="s">
        <v>311</v>
      </c>
      <c r="D4226" s="220" t="s">
        <v>3</v>
      </c>
      <c r="E4226" s="217" t="s">
        <v>36</v>
      </c>
      <c r="F4226" s="217">
        <v>12.41</v>
      </c>
      <c r="G4226" s="217">
        <v>11.69</v>
      </c>
      <c r="H4226" s="217">
        <v>12.05</v>
      </c>
      <c r="I4226" s="217">
        <v>12.22</v>
      </c>
      <c r="J4226" s="217">
        <v>12.61</v>
      </c>
      <c r="K4226" s="217">
        <v>12.93</v>
      </c>
      <c r="L4226" s="217">
        <v>13.27</v>
      </c>
      <c r="M4226" s="217">
        <v>13.62</v>
      </c>
      <c r="N4226" s="217">
        <v>13.98</v>
      </c>
      <c r="O4226" s="217">
        <v>15.11</v>
      </c>
      <c r="P4226" s="217">
        <v>15.53</v>
      </c>
      <c r="Q4226" s="217">
        <v>15.8</v>
      </c>
      <c r="R4226" s="217">
        <v>16.329999999999998</v>
      </c>
      <c r="S4226" s="217">
        <v>16.77</v>
      </c>
      <c r="T4226" s="217">
        <v>17.23</v>
      </c>
      <c r="U4226" s="217">
        <v>17.760000000000002</v>
      </c>
      <c r="V4226" s="217">
        <v>18.190000000000001</v>
      </c>
      <c r="W4226" s="217">
        <v>18.690000000000001</v>
      </c>
      <c r="X4226" s="217">
        <v>19.3</v>
      </c>
      <c r="Y4226" s="217">
        <v>19.73</v>
      </c>
      <c r="Z4226" s="217">
        <v>20.12</v>
      </c>
      <c r="AA4226" s="217">
        <v>20.61</v>
      </c>
      <c r="AB4226" s="217">
        <v>21.38</v>
      </c>
      <c r="AC4226" s="217">
        <v>21.9</v>
      </c>
      <c r="AD4226" s="217">
        <v>22.37</v>
      </c>
      <c r="AE4226" s="217">
        <v>22.85</v>
      </c>
      <c r="AF4226" s="217">
        <v>23.36</v>
      </c>
      <c r="AG4226" s="217">
        <v>23.81</v>
      </c>
      <c r="AH4226" s="217">
        <v>23.78</v>
      </c>
      <c r="AI4226" s="217">
        <v>23.53</v>
      </c>
      <c r="AJ4226" s="217">
        <v>23.3</v>
      </c>
      <c r="AK4226" s="217">
        <v>23.01</v>
      </c>
    </row>
    <row r="4227" spans="1:37" s="217" customFormat="1" x14ac:dyDescent="0.3">
      <c r="A4227" s="217" t="str">
        <f t="shared" si="103"/>
        <v>SDGbaseTRAv2_UrbAS_ERTv5_testGADJnoICAGRC_GVAabevt</v>
      </c>
      <c r="B4227" s="218" t="s">
        <v>221</v>
      </c>
      <c r="C4227" s="219" t="s">
        <v>311</v>
      </c>
      <c r="D4227" s="220" t="s">
        <v>3</v>
      </c>
      <c r="E4227" s="217" t="s">
        <v>37</v>
      </c>
      <c r="F4227" s="217">
        <v>40.840000000000003</v>
      </c>
      <c r="G4227" s="217">
        <v>40.21</v>
      </c>
      <c r="H4227" s="217">
        <v>42.89</v>
      </c>
      <c r="I4227" s="217">
        <v>43.22</v>
      </c>
      <c r="J4227" s="217">
        <v>44.54</v>
      </c>
      <c r="K4227" s="217">
        <v>46.07</v>
      </c>
      <c r="L4227" s="217">
        <v>47.66</v>
      </c>
      <c r="M4227" s="217">
        <v>49.36</v>
      </c>
      <c r="N4227" s="217">
        <v>50.96</v>
      </c>
      <c r="O4227" s="217">
        <v>57.14</v>
      </c>
      <c r="P4227" s="217">
        <v>59.24</v>
      </c>
      <c r="Q4227" s="217">
        <v>60.39</v>
      </c>
      <c r="R4227" s="217">
        <v>62.6</v>
      </c>
      <c r="S4227" s="217">
        <v>64.510000000000005</v>
      </c>
      <c r="T4227" s="217">
        <v>66.55</v>
      </c>
      <c r="U4227" s="217">
        <v>68.760000000000005</v>
      </c>
      <c r="V4227" s="217">
        <v>70.489999999999995</v>
      </c>
      <c r="W4227" s="217">
        <v>72.760000000000005</v>
      </c>
      <c r="X4227" s="217">
        <v>75.36</v>
      </c>
      <c r="Y4227" s="217">
        <v>77.150000000000006</v>
      </c>
      <c r="Z4227" s="217">
        <v>78.81</v>
      </c>
      <c r="AA4227" s="217">
        <v>81.040000000000006</v>
      </c>
      <c r="AB4227" s="217">
        <v>85.61</v>
      </c>
      <c r="AC4227" s="217">
        <v>88.41</v>
      </c>
      <c r="AD4227" s="217">
        <v>90.24</v>
      </c>
      <c r="AE4227" s="217">
        <v>91.79</v>
      </c>
      <c r="AF4227" s="217">
        <v>93.5</v>
      </c>
      <c r="AG4227" s="217">
        <v>95.33</v>
      </c>
      <c r="AH4227" s="217">
        <v>95.49</v>
      </c>
      <c r="AI4227" s="217">
        <v>94.16</v>
      </c>
      <c r="AJ4227" s="217">
        <v>92.95</v>
      </c>
      <c r="AK4227" s="217">
        <v>91.55</v>
      </c>
    </row>
    <row r="4228" spans="1:37" s="217" customFormat="1" x14ac:dyDescent="0.3">
      <c r="A4228" s="217" t="str">
        <f t="shared" si="103"/>
        <v>SDGbaseTRAv2_UrbAS_ERTv5_testGADJnoICAGRC_GVAatext</v>
      </c>
      <c r="B4228" s="218" t="s">
        <v>221</v>
      </c>
      <c r="C4228" s="219" t="s">
        <v>311</v>
      </c>
      <c r="D4228" s="220" t="s">
        <v>3</v>
      </c>
      <c r="E4228" s="217" t="s">
        <v>38</v>
      </c>
      <c r="F4228" s="217">
        <v>6.57</v>
      </c>
      <c r="G4228" s="217">
        <v>6.66</v>
      </c>
      <c r="H4228" s="217">
        <v>6.8</v>
      </c>
      <c r="I4228" s="217">
        <v>6.86</v>
      </c>
      <c r="J4228" s="217">
        <v>6.99</v>
      </c>
      <c r="K4228" s="217">
        <v>7.17</v>
      </c>
      <c r="L4228" s="217">
        <v>7.4</v>
      </c>
      <c r="M4228" s="217">
        <v>7.65</v>
      </c>
      <c r="N4228" s="217">
        <v>7.91</v>
      </c>
      <c r="O4228" s="217">
        <v>8.35</v>
      </c>
      <c r="P4228" s="217">
        <v>8.65</v>
      </c>
      <c r="Q4228" s="217">
        <v>8.8699999999999992</v>
      </c>
      <c r="R4228" s="217">
        <v>9.17</v>
      </c>
      <c r="S4228" s="217">
        <v>9.4499999999999993</v>
      </c>
      <c r="T4228" s="217">
        <v>9.74</v>
      </c>
      <c r="U4228" s="217">
        <v>10.09</v>
      </c>
      <c r="V4228" s="217">
        <v>10.43</v>
      </c>
      <c r="W4228" s="217">
        <v>10.8</v>
      </c>
      <c r="X4228" s="217">
        <v>11.18</v>
      </c>
      <c r="Y4228" s="217">
        <v>11.47</v>
      </c>
      <c r="Z4228" s="217">
        <v>11.74</v>
      </c>
      <c r="AA4228" s="217">
        <v>12.01</v>
      </c>
      <c r="AB4228" s="217">
        <v>12.36</v>
      </c>
      <c r="AC4228" s="217">
        <v>12.66</v>
      </c>
      <c r="AD4228" s="217">
        <v>13</v>
      </c>
      <c r="AE4228" s="217">
        <v>13.36</v>
      </c>
      <c r="AF4228" s="217">
        <v>13.72</v>
      </c>
      <c r="AG4228" s="217">
        <v>14.07</v>
      </c>
      <c r="AH4228" s="217">
        <v>13.77</v>
      </c>
      <c r="AI4228" s="217">
        <v>13.43</v>
      </c>
      <c r="AJ4228" s="217">
        <v>13.18</v>
      </c>
      <c r="AK4228" s="217">
        <v>12.93</v>
      </c>
    </row>
    <row r="4229" spans="1:37" s="217" customFormat="1" x14ac:dyDescent="0.3">
      <c r="A4229" s="217" t="str">
        <f t="shared" si="103"/>
        <v>SDGbaseTRAv2_UrbAS_ERTv5_testGADJnoICAGRC_GVAaclth</v>
      </c>
      <c r="B4229" s="218" t="s">
        <v>221</v>
      </c>
      <c r="C4229" s="219" t="s">
        <v>311</v>
      </c>
      <c r="D4229" s="220" t="s">
        <v>3</v>
      </c>
      <c r="E4229" s="217" t="s">
        <v>39</v>
      </c>
      <c r="F4229" s="217">
        <v>6.76</v>
      </c>
      <c r="G4229" s="217">
        <v>6.84</v>
      </c>
      <c r="H4229" s="217">
        <v>7.04</v>
      </c>
      <c r="I4229" s="217">
        <v>7.16</v>
      </c>
      <c r="J4229" s="217">
        <v>7.32</v>
      </c>
      <c r="K4229" s="217">
        <v>7.49</v>
      </c>
      <c r="L4229" s="217">
        <v>7.71</v>
      </c>
      <c r="M4229" s="217">
        <v>7.93</v>
      </c>
      <c r="N4229" s="217">
        <v>8.15</v>
      </c>
      <c r="O4229" s="217">
        <v>8.48</v>
      </c>
      <c r="P4229" s="217">
        <v>8.73</v>
      </c>
      <c r="Q4229" s="217">
        <v>8.94</v>
      </c>
      <c r="R4229" s="217">
        <v>9.24</v>
      </c>
      <c r="S4229" s="217">
        <v>9.5</v>
      </c>
      <c r="T4229" s="217">
        <v>9.77</v>
      </c>
      <c r="U4229" s="217">
        <v>10.1</v>
      </c>
      <c r="V4229" s="217">
        <v>10.39</v>
      </c>
      <c r="W4229" s="217">
        <v>10.7</v>
      </c>
      <c r="X4229" s="217">
        <v>11.02</v>
      </c>
      <c r="Y4229" s="217">
        <v>11.27</v>
      </c>
      <c r="Z4229" s="217">
        <v>11.51</v>
      </c>
      <c r="AA4229" s="217">
        <v>11.75</v>
      </c>
      <c r="AB4229" s="217">
        <v>12.07</v>
      </c>
      <c r="AC4229" s="217">
        <v>12.34</v>
      </c>
      <c r="AD4229" s="217">
        <v>12.62</v>
      </c>
      <c r="AE4229" s="217">
        <v>12.91</v>
      </c>
      <c r="AF4229" s="217">
        <v>13.21</v>
      </c>
      <c r="AG4229" s="217">
        <v>13.48</v>
      </c>
      <c r="AH4229" s="217">
        <v>13.17</v>
      </c>
      <c r="AI4229" s="217">
        <v>12.86</v>
      </c>
      <c r="AJ4229" s="217">
        <v>12.65</v>
      </c>
      <c r="AK4229" s="217">
        <v>12.43</v>
      </c>
    </row>
    <row r="4230" spans="1:37" s="217" customFormat="1" x14ac:dyDescent="0.3">
      <c r="A4230" s="217" t="str">
        <f t="shared" si="103"/>
        <v>SDGbaseTRAv2_UrbAS_ERTv5_testGADJnoICAGRC_GVAaleat</v>
      </c>
      <c r="B4230" s="218" t="s">
        <v>221</v>
      </c>
      <c r="C4230" s="219" t="s">
        <v>311</v>
      </c>
      <c r="D4230" s="220" t="s">
        <v>3</v>
      </c>
      <c r="E4230" s="217" t="s">
        <v>40</v>
      </c>
      <c r="F4230" s="217">
        <v>2.4500000000000002</v>
      </c>
      <c r="G4230" s="217">
        <v>2.64</v>
      </c>
      <c r="H4230" s="217">
        <v>2.7</v>
      </c>
      <c r="I4230" s="217">
        <v>2.65</v>
      </c>
      <c r="J4230" s="217">
        <v>2.67</v>
      </c>
      <c r="K4230" s="217">
        <v>2.76</v>
      </c>
      <c r="L4230" s="217">
        <v>2.89</v>
      </c>
      <c r="M4230" s="217">
        <v>3.05</v>
      </c>
      <c r="N4230" s="217">
        <v>3.21</v>
      </c>
      <c r="O4230" s="217">
        <v>3.8</v>
      </c>
      <c r="P4230" s="217">
        <v>4.0599999999999996</v>
      </c>
      <c r="Q4230" s="217">
        <v>4.18</v>
      </c>
      <c r="R4230" s="217">
        <v>4.2300000000000004</v>
      </c>
      <c r="S4230" s="217">
        <v>4.33</v>
      </c>
      <c r="T4230" s="217">
        <v>4.46</v>
      </c>
      <c r="U4230" s="217">
        <v>4.63</v>
      </c>
      <c r="V4230" s="217">
        <v>4.76</v>
      </c>
      <c r="W4230" s="217">
        <v>4.93</v>
      </c>
      <c r="X4230" s="217">
        <v>5.12</v>
      </c>
      <c r="Y4230" s="217">
        <v>5.23</v>
      </c>
      <c r="Z4230" s="217">
        <v>5.3</v>
      </c>
      <c r="AA4230" s="217">
        <v>5.42</v>
      </c>
      <c r="AB4230" s="217">
        <v>5.73</v>
      </c>
      <c r="AC4230" s="217">
        <v>5.96</v>
      </c>
      <c r="AD4230" s="217">
        <v>6.14</v>
      </c>
      <c r="AE4230" s="217">
        <v>6.29</v>
      </c>
      <c r="AF4230" s="217">
        <v>6.44</v>
      </c>
      <c r="AG4230" s="217">
        <v>6.56</v>
      </c>
      <c r="AH4230" s="217">
        <v>6.27</v>
      </c>
      <c r="AI4230" s="217">
        <v>5.87</v>
      </c>
      <c r="AJ4230" s="217">
        <v>5.62</v>
      </c>
      <c r="AK4230" s="217">
        <v>5.39</v>
      </c>
    </row>
    <row r="4231" spans="1:37" s="217" customFormat="1" x14ac:dyDescent="0.3">
      <c r="A4231" s="217" t="str">
        <f t="shared" si="103"/>
        <v>SDGbaseTRAv2_UrbAS_ERTv5_testGADJnoICAGRC_GVAafoot</v>
      </c>
      <c r="B4231" s="218" t="s">
        <v>221</v>
      </c>
      <c r="C4231" s="219" t="s">
        <v>311</v>
      </c>
      <c r="D4231" s="220" t="s">
        <v>3</v>
      </c>
      <c r="E4231" s="217" t="s">
        <v>41</v>
      </c>
      <c r="F4231" s="217">
        <v>1.91</v>
      </c>
      <c r="G4231" s="217">
        <v>1.99</v>
      </c>
      <c r="H4231" s="217">
        <v>2.04</v>
      </c>
      <c r="I4231" s="217">
        <v>2.08</v>
      </c>
      <c r="J4231" s="217">
        <v>2.12</v>
      </c>
      <c r="K4231" s="217">
        <v>2.17</v>
      </c>
      <c r="L4231" s="217">
        <v>2.23</v>
      </c>
      <c r="M4231" s="217">
        <v>2.2999999999999998</v>
      </c>
      <c r="N4231" s="217">
        <v>2.36</v>
      </c>
      <c r="O4231" s="217">
        <v>2.48</v>
      </c>
      <c r="P4231" s="217">
        <v>2.56</v>
      </c>
      <c r="Q4231" s="217">
        <v>2.62</v>
      </c>
      <c r="R4231" s="217">
        <v>2.7</v>
      </c>
      <c r="S4231" s="217">
        <v>2.78</v>
      </c>
      <c r="T4231" s="217">
        <v>2.85</v>
      </c>
      <c r="U4231" s="217">
        <v>2.94</v>
      </c>
      <c r="V4231" s="217">
        <v>3.03</v>
      </c>
      <c r="W4231" s="217">
        <v>3.12</v>
      </c>
      <c r="X4231" s="217">
        <v>3.21</v>
      </c>
      <c r="Y4231" s="217">
        <v>3.28</v>
      </c>
      <c r="Z4231" s="217">
        <v>3.35</v>
      </c>
      <c r="AA4231" s="217">
        <v>3.42</v>
      </c>
      <c r="AB4231" s="217">
        <v>3.53</v>
      </c>
      <c r="AC4231" s="217">
        <v>3.62</v>
      </c>
      <c r="AD4231" s="217">
        <v>3.71</v>
      </c>
      <c r="AE4231" s="217">
        <v>3.81</v>
      </c>
      <c r="AF4231" s="217">
        <v>3.91</v>
      </c>
      <c r="AG4231" s="217">
        <v>3.98</v>
      </c>
      <c r="AH4231" s="217">
        <v>3.9</v>
      </c>
      <c r="AI4231" s="217">
        <v>3.82</v>
      </c>
      <c r="AJ4231" s="217">
        <v>3.76</v>
      </c>
      <c r="AK4231" s="217">
        <v>3.7</v>
      </c>
    </row>
    <row r="4232" spans="1:37" s="217" customFormat="1" x14ac:dyDescent="0.3">
      <c r="A4232" s="217" t="str">
        <f t="shared" si="103"/>
        <v>SDGbaseTRAv2_UrbAS_ERTv5_testGADJnoICAGRC_GVAawood</v>
      </c>
      <c r="B4232" s="218" t="s">
        <v>221</v>
      </c>
      <c r="C4232" s="219" t="s">
        <v>311</v>
      </c>
      <c r="D4232" s="220" t="s">
        <v>3</v>
      </c>
      <c r="E4232" s="217" t="s">
        <v>42</v>
      </c>
      <c r="F4232" s="217">
        <v>23.69</v>
      </c>
      <c r="G4232" s="217">
        <v>22.36</v>
      </c>
      <c r="H4232" s="217">
        <v>23.01</v>
      </c>
      <c r="I4232" s="217">
        <v>23.56</v>
      </c>
      <c r="J4232" s="217">
        <v>24</v>
      </c>
      <c r="K4232" s="217">
        <v>24.57</v>
      </c>
      <c r="L4232" s="217">
        <v>25.25</v>
      </c>
      <c r="M4232" s="217">
        <v>26.02</v>
      </c>
      <c r="N4232" s="217">
        <v>26.77</v>
      </c>
      <c r="O4232" s="217">
        <v>28.02</v>
      </c>
      <c r="P4232" s="217">
        <v>28.83</v>
      </c>
      <c r="Q4232" s="217">
        <v>29.57</v>
      </c>
      <c r="R4232" s="217">
        <v>30.36</v>
      </c>
      <c r="S4232" s="217">
        <v>31.33</v>
      </c>
      <c r="T4232" s="217">
        <v>32.33</v>
      </c>
      <c r="U4232" s="217">
        <v>33.46</v>
      </c>
      <c r="V4232" s="217">
        <v>34.58</v>
      </c>
      <c r="W4232" s="217">
        <v>35.76</v>
      </c>
      <c r="X4232" s="217">
        <v>36.979999999999997</v>
      </c>
      <c r="Y4232" s="217">
        <v>37.99</v>
      </c>
      <c r="Z4232" s="217">
        <v>38.94</v>
      </c>
      <c r="AA4232" s="217">
        <v>39.92</v>
      </c>
      <c r="AB4232" s="217">
        <v>40.89</v>
      </c>
      <c r="AC4232" s="217">
        <v>41.77</v>
      </c>
      <c r="AD4232" s="217">
        <v>42.81</v>
      </c>
      <c r="AE4232" s="217">
        <v>43.95</v>
      </c>
      <c r="AF4232" s="217">
        <v>45.08</v>
      </c>
      <c r="AG4232" s="217">
        <v>46.09</v>
      </c>
      <c r="AH4232" s="217">
        <v>45.62</v>
      </c>
      <c r="AI4232" s="217">
        <v>44.77</v>
      </c>
      <c r="AJ4232" s="217">
        <v>44.22</v>
      </c>
      <c r="AK4232" s="217">
        <v>43.66</v>
      </c>
    </row>
    <row r="4233" spans="1:37" s="217" customFormat="1" x14ac:dyDescent="0.3">
      <c r="A4233" s="217" t="str">
        <f t="shared" si="103"/>
        <v>SDGbaseTRAv2_UrbAS_ERTv5_testGADJnoICAGRC_GVAapapr</v>
      </c>
      <c r="B4233" s="218" t="s">
        <v>221</v>
      </c>
      <c r="C4233" s="219" t="s">
        <v>311</v>
      </c>
      <c r="D4233" s="220" t="s">
        <v>3</v>
      </c>
      <c r="E4233" s="217" t="s">
        <v>43</v>
      </c>
      <c r="F4233" s="217">
        <v>24.02</v>
      </c>
      <c r="G4233" s="217">
        <v>23.66</v>
      </c>
      <c r="H4233" s="217">
        <v>24.59</v>
      </c>
      <c r="I4233" s="217">
        <v>25.07</v>
      </c>
      <c r="J4233" s="217">
        <v>25.43</v>
      </c>
      <c r="K4233" s="217">
        <v>26.16</v>
      </c>
      <c r="L4233" s="217">
        <v>26.85</v>
      </c>
      <c r="M4233" s="217">
        <v>27.26</v>
      </c>
      <c r="N4233" s="217">
        <v>28.11</v>
      </c>
      <c r="O4233" s="217">
        <v>29.44</v>
      </c>
      <c r="P4233" s="217">
        <v>30.36</v>
      </c>
      <c r="Q4233" s="217">
        <v>31.2</v>
      </c>
      <c r="R4233" s="217">
        <v>33.01</v>
      </c>
      <c r="S4233" s="217">
        <v>33.9</v>
      </c>
      <c r="T4233" s="217">
        <v>34.880000000000003</v>
      </c>
      <c r="U4233" s="217">
        <v>36.049999999999997</v>
      </c>
      <c r="V4233" s="217">
        <v>37.15</v>
      </c>
      <c r="W4233" s="217">
        <v>38.35</v>
      </c>
      <c r="X4233" s="217">
        <v>39.61</v>
      </c>
      <c r="Y4233" s="217">
        <v>40.630000000000003</v>
      </c>
      <c r="Z4233" s="217">
        <v>41.6</v>
      </c>
      <c r="AA4233" s="217">
        <v>42.63</v>
      </c>
      <c r="AB4233" s="217">
        <v>43.72</v>
      </c>
      <c r="AC4233" s="217">
        <v>44.66</v>
      </c>
      <c r="AD4233" s="217">
        <v>45.7</v>
      </c>
      <c r="AE4233" s="217">
        <v>46.81</v>
      </c>
      <c r="AF4233" s="217">
        <v>47.91</v>
      </c>
      <c r="AG4233" s="217">
        <v>48.88</v>
      </c>
      <c r="AH4233" s="217">
        <v>48.12</v>
      </c>
      <c r="AI4233" s="217">
        <v>47.06</v>
      </c>
      <c r="AJ4233" s="217">
        <v>46.29</v>
      </c>
      <c r="AK4233" s="217">
        <v>45.54</v>
      </c>
    </row>
    <row r="4234" spans="1:37" s="217" customFormat="1" x14ac:dyDescent="0.3">
      <c r="A4234" s="217" t="str">
        <f t="shared" si="103"/>
        <v>SDGbaseTRAv2_UrbAS_ERTv5_testGADJnoICAGRC_GVAaprnt</v>
      </c>
      <c r="B4234" s="218" t="s">
        <v>221</v>
      </c>
      <c r="C4234" s="219" t="s">
        <v>311</v>
      </c>
      <c r="D4234" s="220" t="s">
        <v>3</v>
      </c>
      <c r="E4234" s="217" t="s">
        <v>44</v>
      </c>
      <c r="F4234" s="217">
        <v>16.78</v>
      </c>
      <c r="G4234" s="217">
        <v>17.13</v>
      </c>
      <c r="H4234" s="217">
        <v>17.739999999999998</v>
      </c>
      <c r="I4234" s="217">
        <v>18.100000000000001</v>
      </c>
      <c r="J4234" s="217">
        <v>18.41</v>
      </c>
      <c r="K4234" s="217">
        <v>18.87</v>
      </c>
      <c r="L4234" s="217">
        <v>19.45</v>
      </c>
      <c r="M4234" s="217">
        <v>20.09</v>
      </c>
      <c r="N4234" s="217">
        <v>20.74</v>
      </c>
      <c r="O4234" s="217">
        <v>21.16</v>
      </c>
      <c r="P4234" s="217">
        <v>21.81</v>
      </c>
      <c r="Q4234" s="217">
        <v>22.48</v>
      </c>
      <c r="R4234" s="217">
        <v>23.33</v>
      </c>
      <c r="S4234" s="217">
        <v>24.1</v>
      </c>
      <c r="T4234" s="217">
        <v>24.91</v>
      </c>
      <c r="U4234" s="217">
        <v>25.89</v>
      </c>
      <c r="V4234" s="217">
        <v>26.86</v>
      </c>
      <c r="W4234" s="217">
        <v>27.85</v>
      </c>
      <c r="X4234" s="217">
        <v>28.83</v>
      </c>
      <c r="Y4234" s="217">
        <v>29.68</v>
      </c>
      <c r="Z4234" s="217">
        <v>30.54</v>
      </c>
      <c r="AA4234" s="217">
        <v>31.38</v>
      </c>
      <c r="AB4234" s="217">
        <v>32.1</v>
      </c>
      <c r="AC4234" s="217">
        <v>32.83</v>
      </c>
      <c r="AD4234" s="217">
        <v>33.72</v>
      </c>
      <c r="AE4234" s="217">
        <v>34.69</v>
      </c>
      <c r="AF4234" s="217">
        <v>35.659999999999997</v>
      </c>
      <c r="AG4234" s="217">
        <v>36.51</v>
      </c>
      <c r="AH4234" s="217">
        <v>35.42</v>
      </c>
      <c r="AI4234" s="217">
        <v>34.35</v>
      </c>
      <c r="AJ4234" s="217">
        <v>33.6</v>
      </c>
      <c r="AK4234" s="217">
        <v>32.89</v>
      </c>
    </row>
    <row r="4235" spans="1:37" s="217" customFormat="1" x14ac:dyDescent="0.3">
      <c r="A4235" s="217" t="str">
        <f t="shared" si="103"/>
        <v>SDGbaseTRAv2_UrbAS_ERTv5_testGADJnoICAGRC_GVAapetr</v>
      </c>
      <c r="B4235" s="218" t="s">
        <v>221</v>
      </c>
      <c r="C4235" s="219" t="s">
        <v>311</v>
      </c>
      <c r="D4235" s="220" t="s">
        <v>3</v>
      </c>
      <c r="E4235" s="217" t="s">
        <v>45</v>
      </c>
      <c r="F4235" s="217">
        <v>46.32</v>
      </c>
      <c r="G4235" s="217">
        <v>33.590000000000003</v>
      </c>
      <c r="H4235" s="217">
        <v>28.14</v>
      </c>
      <c r="I4235" s="217">
        <v>25.36</v>
      </c>
      <c r="J4235" s="217">
        <v>24.15</v>
      </c>
      <c r="K4235" s="217">
        <v>23.52</v>
      </c>
      <c r="L4235" s="217">
        <v>23.33</v>
      </c>
      <c r="M4235" s="217">
        <v>24.06</v>
      </c>
      <c r="N4235" s="217">
        <v>24.82</v>
      </c>
      <c r="O4235" s="217">
        <v>19.97</v>
      </c>
      <c r="P4235" s="217">
        <v>16.850000000000001</v>
      </c>
      <c r="Q4235" s="217">
        <v>16.13</v>
      </c>
      <c r="R4235" s="217">
        <v>15.69</v>
      </c>
      <c r="S4235" s="217">
        <v>15.54</v>
      </c>
      <c r="T4235" s="217">
        <v>15.43</v>
      </c>
      <c r="U4235" s="217">
        <v>15.42</v>
      </c>
      <c r="V4235" s="217">
        <v>15.19</v>
      </c>
      <c r="W4235" s="217">
        <v>15.18</v>
      </c>
      <c r="X4235" s="217">
        <v>9.2200000000000006</v>
      </c>
      <c r="Y4235" s="217">
        <v>1.05</v>
      </c>
      <c r="Z4235" s="217">
        <v>-11.93</v>
      </c>
      <c r="AA4235" s="217">
        <v>-32.71</v>
      </c>
      <c r="AB4235" s="217">
        <v>-34.049999999999997</v>
      </c>
      <c r="AC4235" s="217">
        <v>-23.38</v>
      </c>
      <c r="AD4235" s="217">
        <v>-8.24</v>
      </c>
      <c r="AE4235" s="217">
        <v>8.16</v>
      </c>
      <c r="AF4235" s="217">
        <v>8.26</v>
      </c>
      <c r="AG4235" s="217">
        <v>6.28</v>
      </c>
      <c r="AH4235" s="217">
        <v>4.66</v>
      </c>
      <c r="AI4235" s="217">
        <v>2.98</v>
      </c>
      <c r="AJ4235" s="217">
        <v>1.63</v>
      </c>
      <c r="AK4235" s="217">
        <v>0.55000000000000004</v>
      </c>
    </row>
    <row r="4236" spans="1:37" s="217" customFormat="1" x14ac:dyDescent="0.3">
      <c r="A4236" s="217" t="str">
        <f t="shared" si="103"/>
        <v>SDGbaseTRAv2_UrbAS_ERTv5_testGADJnoICAGRC_GVAahydr</v>
      </c>
      <c r="B4236" s="218" t="s">
        <v>221</v>
      </c>
      <c r="C4236" s="219" t="s">
        <v>311</v>
      </c>
      <c r="D4236" s="220" t="s">
        <v>3</v>
      </c>
      <c r="E4236" s="217" t="s">
        <v>46</v>
      </c>
      <c r="F4236" s="217">
        <v>0.12</v>
      </c>
      <c r="G4236" s="217">
        <v>0.33</v>
      </c>
      <c r="H4236" s="217">
        <v>0.84</v>
      </c>
      <c r="I4236" s="217">
        <v>1.99</v>
      </c>
      <c r="J4236" s="217">
        <v>2.0099999999999998</v>
      </c>
      <c r="K4236" s="217">
        <v>2.0299999999999998</v>
      </c>
      <c r="L4236" s="217">
        <v>2.0499999999999998</v>
      </c>
      <c r="M4236" s="217">
        <v>2.08</v>
      </c>
      <c r="N4236" s="217">
        <v>2.11</v>
      </c>
      <c r="O4236" s="217">
        <v>2.27</v>
      </c>
      <c r="P4236" s="217">
        <v>2.3199999999999998</v>
      </c>
      <c r="Q4236" s="217">
        <v>2.59</v>
      </c>
      <c r="R4236" s="217">
        <v>2.61</v>
      </c>
      <c r="S4236" s="217">
        <v>2.62</v>
      </c>
      <c r="T4236" s="217">
        <v>2.63</v>
      </c>
      <c r="U4236" s="217">
        <v>2.65</v>
      </c>
      <c r="V4236" s="217">
        <v>2.66</v>
      </c>
      <c r="W4236" s="217">
        <v>2.67</v>
      </c>
      <c r="X4236" s="217">
        <v>-2.5299999999999998</v>
      </c>
      <c r="Y4236" s="217">
        <v>-3.68</v>
      </c>
      <c r="Z4236" s="217">
        <v>6.78</v>
      </c>
      <c r="AA4236" s="217">
        <v>7.11</v>
      </c>
      <c r="AB4236" s="217">
        <v>7.9</v>
      </c>
      <c r="AC4236" s="217">
        <v>9.7899999999999991</v>
      </c>
      <c r="AD4236" s="217">
        <v>12.39</v>
      </c>
      <c r="AE4236" s="217">
        <v>15.51</v>
      </c>
      <c r="AF4236" s="217">
        <v>16.489999999999998</v>
      </c>
      <c r="AG4236" s="217">
        <v>16.579999999999998</v>
      </c>
      <c r="AH4236" s="217">
        <v>16.45</v>
      </c>
      <c r="AI4236" s="217">
        <v>14.26</v>
      </c>
      <c r="AJ4236" s="217">
        <v>11.91</v>
      </c>
      <c r="AK4236" s="217">
        <v>9.4600000000000009</v>
      </c>
    </row>
    <row r="4237" spans="1:37" s="217" customFormat="1" x14ac:dyDescent="0.3">
      <c r="A4237" s="217" t="str">
        <f t="shared" si="103"/>
        <v>SDGbaseTRAv2_UrbAS_ERTv5_testGADJnoICAGRC_GVAaammo</v>
      </c>
      <c r="B4237" s="218" t="s">
        <v>221</v>
      </c>
      <c r="C4237" s="219" t="s">
        <v>311</v>
      </c>
      <c r="D4237" s="220" t="s">
        <v>3</v>
      </c>
      <c r="E4237" s="217" t="s">
        <v>47</v>
      </c>
      <c r="F4237" s="217">
        <v>2.4900000000000002</v>
      </c>
      <c r="G4237" s="217">
        <v>2.42</v>
      </c>
      <c r="H4237" s="217">
        <v>2.41</v>
      </c>
      <c r="I4237" s="217">
        <v>2.44</v>
      </c>
      <c r="J4237" s="217">
        <v>2.4500000000000002</v>
      </c>
      <c r="K4237" s="217">
        <v>2.48</v>
      </c>
      <c r="L4237" s="217">
        <v>2.52</v>
      </c>
      <c r="M4237" s="217">
        <v>2.57</v>
      </c>
      <c r="N4237" s="217">
        <v>2.61</v>
      </c>
      <c r="O4237" s="217">
        <v>2.57</v>
      </c>
      <c r="P4237" s="217">
        <v>2.59</v>
      </c>
      <c r="Q4237" s="217">
        <v>2.63</v>
      </c>
      <c r="R4237" s="217">
        <v>2.68</v>
      </c>
      <c r="S4237" s="217">
        <v>2.74</v>
      </c>
      <c r="T4237" s="217">
        <v>2.8</v>
      </c>
      <c r="U4237" s="217">
        <v>2.87</v>
      </c>
      <c r="V4237" s="217">
        <v>2.95</v>
      </c>
      <c r="W4237" s="217">
        <v>3.03</v>
      </c>
      <c r="X4237" s="217">
        <v>3.1</v>
      </c>
      <c r="Y4237" s="217">
        <v>3.15</v>
      </c>
      <c r="Z4237" s="217">
        <v>3.19</v>
      </c>
      <c r="AA4237" s="217">
        <v>3.2</v>
      </c>
      <c r="AB4237" s="217">
        <v>3.05</v>
      </c>
      <c r="AC4237" s="217">
        <v>2.93</v>
      </c>
      <c r="AD4237" s="217">
        <v>2.86</v>
      </c>
      <c r="AE4237" s="217">
        <v>2.83</v>
      </c>
      <c r="AF4237" s="217">
        <v>2.8</v>
      </c>
      <c r="AG4237" s="217">
        <v>2.76</v>
      </c>
      <c r="AH4237" s="217">
        <v>2.56</v>
      </c>
      <c r="AI4237" s="217">
        <v>2.38</v>
      </c>
      <c r="AJ4237" s="217">
        <v>2.23</v>
      </c>
      <c r="AK4237" s="217">
        <v>2.11</v>
      </c>
    </row>
    <row r="4238" spans="1:37" s="217" customFormat="1" x14ac:dyDescent="0.3">
      <c r="A4238" s="217" t="str">
        <f t="shared" si="103"/>
        <v>SDGbaseTRAv2_UrbAS_ERTv5_testGADJnoICAGRC_GVAabchm</v>
      </c>
      <c r="B4238" s="218" t="s">
        <v>221</v>
      </c>
      <c r="C4238" s="219" t="s">
        <v>311</v>
      </c>
      <c r="D4238" s="220" t="s">
        <v>3</v>
      </c>
      <c r="E4238" s="217" t="s">
        <v>48</v>
      </c>
      <c r="F4238" s="217">
        <v>22.37</v>
      </c>
      <c r="G4238" s="217">
        <v>28.31</v>
      </c>
      <c r="H4238" s="217">
        <v>29.87</v>
      </c>
      <c r="I4238" s="217">
        <v>29.8</v>
      </c>
      <c r="J4238" s="217">
        <v>30.92</v>
      </c>
      <c r="K4238" s="217">
        <v>32.06</v>
      </c>
      <c r="L4238" s="217">
        <v>33.26</v>
      </c>
      <c r="M4238" s="217">
        <v>34.79</v>
      </c>
      <c r="N4238" s="217">
        <v>36.1</v>
      </c>
      <c r="O4238" s="217">
        <v>42.74</v>
      </c>
      <c r="P4238" s="217">
        <v>44.41</v>
      </c>
      <c r="Q4238" s="217">
        <v>44.9</v>
      </c>
      <c r="R4238" s="217">
        <v>45.35</v>
      </c>
      <c r="S4238" s="217">
        <v>45.78</v>
      </c>
      <c r="T4238" s="217">
        <v>46.28</v>
      </c>
      <c r="U4238" s="217">
        <v>46.9</v>
      </c>
      <c r="V4238" s="217">
        <v>47.03</v>
      </c>
      <c r="W4238" s="217">
        <v>47.64</v>
      </c>
      <c r="X4238" s="217">
        <v>48.49</v>
      </c>
      <c r="Y4238" s="217">
        <v>48.07</v>
      </c>
      <c r="Z4238" s="217">
        <v>47.19</v>
      </c>
      <c r="AA4238" s="217">
        <v>45.32</v>
      </c>
      <c r="AB4238" s="217">
        <v>43.93</v>
      </c>
      <c r="AC4238" s="217">
        <v>41.65</v>
      </c>
      <c r="AD4238" s="217">
        <v>39.26</v>
      </c>
      <c r="AE4238" s="217">
        <v>37.04</v>
      </c>
      <c r="AF4238" s="217">
        <v>34.42</v>
      </c>
      <c r="AG4238" s="217">
        <v>31.12</v>
      </c>
      <c r="AH4238" s="217">
        <v>27.87</v>
      </c>
      <c r="AI4238" s="217">
        <v>23.75</v>
      </c>
      <c r="AJ4238" s="217">
        <v>20.13</v>
      </c>
      <c r="AK4238" s="217">
        <v>16.96</v>
      </c>
    </row>
    <row r="4239" spans="1:37" s="217" customFormat="1" x14ac:dyDescent="0.3">
      <c r="A4239" s="217" t="str">
        <f t="shared" si="103"/>
        <v>SDGbaseTRAv2_UrbAS_ERTv5_testGADJnoICAGRC_GVAaochm</v>
      </c>
      <c r="B4239" s="218" t="s">
        <v>221</v>
      </c>
      <c r="C4239" s="219" t="s">
        <v>311</v>
      </c>
      <c r="D4239" s="220" t="s">
        <v>3</v>
      </c>
      <c r="E4239" s="217" t="s">
        <v>49</v>
      </c>
      <c r="F4239" s="217">
        <v>34.24</v>
      </c>
      <c r="G4239" s="217">
        <v>40.659999999999997</v>
      </c>
      <c r="H4239" s="217">
        <v>42.19</v>
      </c>
      <c r="I4239" s="217">
        <v>41.7</v>
      </c>
      <c r="J4239" s="217">
        <v>42.89</v>
      </c>
      <c r="K4239" s="217">
        <v>44.08</v>
      </c>
      <c r="L4239" s="217">
        <v>45.31</v>
      </c>
      <c r="M4239" s="217">
        <v>46.86</v>
      </c>
      <c r="N4239" s="217">
        <v>48.23</v>
      </c>
      <c r="O4239" s="217">
        <v>57.06</v>
      </c>
      <c r="P4239" s="217">
        <v>58.81</v>
      </c>
      <c r="Q4239" s="217">
        <v>58.97</v>
      </c>
      <c r="R4239" s="217">
        <v>59.17</v>
      </c>
      <c r="S4239" s="217">
        <v>59.42</v>
      </c>
      <c r="T4239" s="217">
        <v>59.86</v>
      </c>
      <c r="U4239" s="217">
        <v>60.39</v>
      </c>
      <c r="V4239" s="217">
        <v>60.25</v>
      </c>
      <c r="W4239" s="217">
        <v>60.78</v>
      </c>
      <c r="X4239" s="217">
        <v>61.94</v>
      </c>
      <c r="Y4239" s="217">
        <v>61.84</v>
      </c>
      <c r="Z4239" s="217">
        <v>61.3</v>
      </c>
      <c r="AA4239" s="217">
        <v>60.06</v>
      </c>
      <c r="AB4239" s="217">
        <v>58.33</v>
      </c>
      <c r="AC4239" s="217">
        <v>54.79</v>
      </c>
      <c r="AD4239" s="217">
        <v>50.85</v>
      </c>
      <c r="AE4239" s="217">
        <v>47.09</v>
      </c>
      <c r="AF4239" s="217">
        <v>43.47</v>
      </c>
      <c r="AG4239" s="217">
        <v>39.57</v>
      </c>
      <c r="AH4239" s="217">
        <v>35.979999999999997</v>
      </c>
      <c r="AI4239" s="217">
        <v>31.2</v>
      </c>
      <c r="AJ4239" s="217">
        <v>26.93</v>
      </c>
      <c r="AK4239" s="217">
        <v>23.19</v>
      </c>
    </row>
    <row r="4240" spans="1:37" s="217" customFormat="1" x14ac:dyDescent="0.3">
      <c r="A4240" s="217" t="str">
        <f t="shared" si="103"/>
        <v>SDGbaseTRAv2_UrbAS_ERTv5_testGADJnoICAGRC_GVAarubb</v>
      </c>
      <c r="B4240" s="218" t="s">
        <v>221</v>
      </c>
      <c r="C4240" s="219" t="s">
        <v>311</v>
      </c>
      <c r="D4240" s="220" t="s">
        <v>3</v>
      </c>
      <c r="E4240" s="217" t="s">
        <v>50</v>
      </c>
      <c r="F4240" s="217">
        <v>6.77</v>
      </c>
      <c r="G4240" s="217">
        <v>6.48</v>
      </c>
      <c r="H4240" s="217">
        <v>6.74</v>
      </c>
      <c r="I4240" s="217">
        <v>6.82</v>
      </c>
      <c r="J4240" s="217">
        <v>6.99</v>
      </c>
      <c r="K4240" s="217">
        <v>7.2</v>
      </c>
      <c r="L4240" s="217">
        <v>7.44</v>
      </c>
      <c r="M4240" s="217">
        <v>7.7</v>
      </c>
      <c r="N4240" s="217">
        <v>7.97</v>
      </c>
      <c r="O4240" s="217">
        <v>8.5299999999999994</v>
      </c>
      <c r="P4240" s="217">
        <v>8.8699999999999992</v>
      </c>
      <c r="Q4240" s="217">
        <v>9.14</v>
      </c>
      <c r="R4240" s="217">
        <v>9.4700000000000006</v>
      </c>
      <c r="S4240" s="217">
        <v>9.7799999999999994</v>
      </c>
      <c r="T4240" s="217">
        <v>10.11</v>
      </c>
      <c r="U4240" s="217">
        <v>10.51</v>
      </c>
      <c r="V4240" s="217">
        <v>10.89</v>
      </c>
      <c r="W4240" s="217">
        <v>11.29</v>
      </c>
      <c r="X4240" s="217">
        <v>11.64</v>
      </c>
      <c r="Y4240" s="217">
        <v>11.9</v>
      </c>
      <c r="Z4240" s="217">
        <v>12.14</v>
      </c>
      <c r="AA4240" s="217">
        <v>12.34</v>
      </c>
      <c r="AB4240" s="217">
        <v>12.9</v>
      </c>
      <c r="AC4240" s="217">
        <v>13.46</v>
      </c>
      <c r="AD4240" s="217">
        <v>14.05</v>
      </c>
      <c r="AE4240" s="217">
        <v>14.67</v>
      </c>
      <c r="AF4240" s="217">
        <v>15.17</v>
      </c>
      <c r="AG4240" s="217">
        <v>15.6</v>
      </c>
      <c r="AH4240" s="217">
        <v>15.55</v>
      </c>
      <c r="AI4240" s="217">
        <v>15.38</v>
      </c>
      <c r="AJ4240" s="217">
        <v>15.26</v>
      </c>
      <c r="AK4240" s="217">
        <v>15.12</v>
      </c>
    </row>
    <row r="4241" spans="1:37" s="217" customFormat="1" x14ac:dyDescent="0.3">
      <c r="A4241" s="217" t="str">
        <f t="shared" si="103"/>
        <v>SDGbaseTRAv2_UrbAS_ERTv5_testGADJnoICAGRC_GVAaplas</v>
      </c>
      <c r="B4241" s="218" t="s">
        <v>221</v>
      </c>
      <c r="C4241" s="219" t="s">
        <v>311</v>
      </c>
      <c r="D4241" s="220" t="s">
        <v>3</v>
      </c>
      <c r="E4241" s="217" t="s">
        <v>51</v>
      </c>
      <c r="F4241" s="217">
        <v>15.43</v>
      </c>
      <c r="G4241" s="217">
        <v>15.29</v>
      </c>
      <c r="H4241" s="217">
        <v>15.74</v>
      </c>
      <c r="I4241" s="217">
        <v>16.03</v>
      </c>
      <c r="J4241" s="217">
        <v>16.29</v>
      </c>
      <c r="K4241" s="217">
        <v>16.66</v>
      </c>
      <c r="L4241" s="217">
        <v>17.14</v>
      </c>
      <c r="M4241" s="217">
        <v>17.66</v>
      </c>
      <c r="N4241" s="217">
        <v>18.170000000000002</v>
      </c>
      <c r="O4241" s="217">
        <v>18.829999999999998</v>
      </c>
      <c r="P4241" s="217">
        <v>19.38</v>
      </c>
      <c r="Q4241" s="217">
        <v>19.87</v>
      </c>
      <c r="R4241" s="217">
        <v>20.47</v>
      </c>
      <c r="S4241" s="217">
        <v>21.07</v>
      </c>
      <c r="T4241" s="217">
        <v>21.71</v>
      </c>
      <c r="U4241" s="217">
        <v>22.48</v>
      </c>
      <c r="V4241" s="217">
        <v>23.22</v>
      </c>
      <c r="W4241" s="217">
        <v>23.99</v>
      </c>
      <c r="X4241" s="217">
        <v>24.78</v>
      </c>
      <c r="Y4241" s="217">
        <v>25.43</v>
      </c>
      <c r="Z4241" s="217">
        <v>26.03</v>
      </c>
      <c r="AA4241" s="217">
        <v>26.65</v>
      </c>
      <c r="AB4241" s="217">
        <v>27.17</v>
      </c>
      <c r="AC4241" s="217">
        <v>27.66</v>
      </c>
      <c r="AD4241" s="217">
        <v>28.27</v>
      </c>
      <c r="AE4241" s="217">
        <v>28.96</v>
      </c>
      <c r="AF4241" s="217">
        <v>29.65</v>
      </c>
      <c r="AG4241" s="217">
        <v>30.22</v>
      </c>
      <c r="AH4241" s="217">
        <v>29.25</v>
      </c>
      <c r="AI4241" s="217">
        <v>28.33</v>
      </c>
      <c r="AJ4241" s="217">
        <v>27.62</v>
      </c>
      <c r="AK4241" s="217">
        <v>26.95</v>
      </c>
    </row>
    <row r="4242" spans="1:37" s="217" customFormat="1" x14ac:dyDescent="0.3">
      <c r="A4242" s="217" t="str">
        <f t="shared" si="103"/>
        <v>SDGbaseTRAv2_UrbAS_ERTv5_testGADJnoICAGRC_GVAanmet</v>
      </c>
      <c r="B4242" s="218" t="s">
        <v>221</v>
      </c>
      <c r="C4242" s="219" t="s">
        <v>311</v>
      </c>
      <c r="D4242" s="220" t="s">
        <v>3</v>
      </c>
      <c r="E4242" s="217" t="s">
        <v>52</v>
      </c>
      <c r="F4242" s="217">
        <v>17.63</v>
      </c>
      <c r="G4242" s="217">
        <v>17.600000000000001</v>
      </c>
      <c r="H4242" s="217">
        <v>18.04</v>
      </c>
      <c r="I4242" s="217">
        <v>18.489999999999998</v>
      </c>
      <c r="J4242" s="217">
        <v>18.739999999999998</v>
      </c>
      <c r="K4242" s="217">
        <v>19.170000000000002</v>
      </c>
      <c r="L4242" s="217">
        <v>19.71</v>
      </c>
      <c r="M4242" s="217">
        <v>20.350000000000001</v>
      </c>
      <c r="N4242" s="217">
        <v>21</v>
      </c>
      <c r="O4242" s="217">
        <v>22.01</v>
      </c>
      <c r="P4242" s="217">
        <v>22.77</v>
      </c>
      <c r="Q4242" s="217">
        <v>23.42</v>
      </c>
      <c r="R4242" s="217">
        <v>23.93</v>
      </c>
      <c r="S4242" s="217">
        <v>24.78</v>
      </c>
      <c r="T4242" s="217">
        <v>25.65</v>
      </c>
      <c r="U4242" s="217">
        <v>26.7</v>
      </c>
      <c r="V4242" s="217">
        <v>27.76</v>
      </c>
      <c r="W4242" s="217">
        <v>28.82</v>
      </c>
      <c r="X4242" s="217">
        <v>29.78</v>
      </c>
      <c r="Y4242" s="217">
        <v>30.65</v>
      </c>
      <c r="Z4242" s="217">
        <v>31.54</v>
      </c>
      <c r="AA4242" s="217">
        <v>32.409999999999997</v>
      </c>
      <c r="AB4242" s="217">
        <v>33.25</v>
      </c>
      <c r="AC4242" s="217">
        <v>34.11</v>
      </c>
      <c r="AD4242" s="217">
        <v>35.159999999999997</v>
      </c>
      <c r="AE4242" s="217">
        <v>36.29</v>
      </c>
      <c r="AF4242" s="217">
        <v>37.39</v>
      </c>
      <c r="AG4242" s="217">
        <v>38.26</v>
      </c>
      <c r="AH4242" s="217">
        <v>37.44</v>
      </c>
      <c r="AI4242" s="217">
        <v>36.520000000000003</v>
      </c>
      <c r="AJ4242" s="217">
        <v>35.909999999999997</v>
      </c>
      <c r="AK4242" s="217">
        <v>35.29</v>
      </c>
    </row>
    <row r="4243" spans="1:37" s="217" customFormat="1" x14ac:dyDescent="0.3">
      <c r="A4243" s="217" t="str">
        <f t="shared" si="103"/>
        <v>SDGbaseTRAv2_UrbAS_ERTv5_testGADJnoICAGRC_GVAairon</v>
      </c>
      <c r="B4243" s="218" t="s">
        <v>221</v>
      </c>
      <c r="C4243" s="219" t="s">
        <v>311</v>
      </c>
      <c r="D4243" s="220" t="s">
        <v>3</v>
      </c>
      <c r="E4243" s="217" t="s">
        <v>53</v>
      </c>
      <c r="F4243" s="217">
        <v>20.84</v>
      </c>
      <c r="G4243" s="217">
        <v>23.55</v>
      </c>
      <c r="H4243" s="217">
        <v>23.33</v>
      </c>
      <c r="I4243" s="217">
        <v>23.16</v>
      </c>
      <c r="J4243" s="217">
        <v>23.06</v>
      </c>
      <c r="K4243" s="217">
        <v>23.26</v>
      </c>
      <c r="L4243" s="217">
        <v>23.68</v>
      </c>
      <c r="M4243" s="217">
        <v>24.38</v>
      </c>
      <c r="N4243" s="217">
        <v>25</v>
      </c>
      <c r="O4243" s="217">
        <v>26.18</v>
      </c>
      <c r="P4243" s="217">
        <v>26.92</v>
      </c>
      <c r="Q4243" s="217">
        <v>27.43</v>
      </c>
      <c r="R4243" s="217">
        <v>27.86</v>
      </c>
      <c r="S4243" s="217">
        <v>28.49</v>
      </c>
      <c r="T4243" s="217">
        <v>29.18</v>
      </c>
      <c r="U4243" s="217">
        <v>30.07</v>
      </c>
      <c r="V4243" s="217">
        <v>31.25</v>
      </c>
      <c r="W4243" s="217">
        <v>32.28</v>
      </c>
      <c r="X4243" s="217">
        <v>32.979999999999997</v>
      </c>
      <c r="Y4243" s="217">
        <v>33.76</v>
      </c>
      <c r="Z4243" s="217">
        <v>34.409999999999997</v>
      </c>
      <c r="AA4243" s="217">
        <v>35.19</v>
      </c>
      <c r="AB4243" s="217">
        <v>34.619999999999997</v>
      </c>
      <c r="AC4243" s="217">
        <v>34.880000000000003</v>
      </c>
      <c r="AD4243" s="217">
        <v>35.869999999999997</v>
      </c>
      <c r="AE4243" s="217">
        <v>37.1</v>
      </c>
      <c r="AF4243" s="217">
        <v>38.24</v>
      </c>
      <c r="AG4243" s="217">
        <v>39.08</v>
      </c>
      <c r="AH4243" s="217">
        <v>37.119999999999997</v>
      </c>
      <c r="AI4243" s="217">
        <v>35.78</v>
      </c>
      <c r="AJ4243" s="217">
        <v>35</v>
      </c>
      <c r="AK4243" s="217">
        <v>34.369999999999997</v>
      </c>
    </row>
    <row r="4244" spans="1:37" s="217" customFormat="1" x14ac:dyDescent="0.3">
      <c r="A4244" s="217" t="str">
        <f t="shared" si="103"/>
        <v>SDGbaseTRAv2_UrbAS_ERTv5_testGADJnoICAGRC_GVAanfrm</v>
      </c>
      <c r="B4244" s="218" t="s">
        <v>221</v>
      </c>
      <c r="C4244" s="219" t="s">
        <v>311</v>
      </c>
      <c r="D4244" s="220" t="s">
        <v>3</v>
      </c>
      <c r="E4244" s="217" t="s">
        <v>54</v>
      </c>
      <c r="F4244" s="217">
        <v>13.07</v>
      </c>
      <c r="G4244" s="217">
        <v>13.67</v>
      </c>
      <c r="H4244" s="217">
        <v>12.56</v>
      </c>
      <c r="I4244" s="217">
        <v>11.33</v>
      </c>
      <c r="J4244" s="217">
        <v>10.96</v>
      </c>
      <c r="K4244" s="217">
        <v>11.08</v>
      </c>
      <c r="L4244" s="217">
        <v>11.67</v>
      </c>
      <c r="M4244" s="217">
        <v>13.39</v>
      </c>
      <c r="N4244" s="217">
        <v>14.71</v>
      </c>
      <c r="O4244" s="217">
        <v>19.11</v>
      </c>
      <c r="P4244" s="217">
        <v>20.75</v>
      </c>
      <c r="Q4244" s="217">
        <v>21.1</v>
      </c>
      <c r="R4244" s="217">
        <v>21.04</v>
      </c>
      <c r="S4244" s="217">
        <v>21.41</v>
      </c>
      <c r="T4244" s="217">
        <v>21.91</v>
      </c>
      <c r="U4244" s="217">
        <v>22.89</v>
      </c>
      <c r="V4244" s="217">
        <v>25.63</v>
      </c>
      <c r="W4244" s="217">
        <v>27.65</v>
      </c>
      <c r="X4244" s="217">
        <v>27.37</v>
      </c>
      <c r="Y4244" s="217">
        <v>28.1</v>
      </c>
      <c r="Z4244" s="217">
        <v>28.22</v>
      </c>
      <c r="AA4244" s="217">
        <v>28.92</v>
      </c>
      <c r="AB4244" s="217">
        <v>22.23</v>
      </c>
      <c r="AC4244" s="217">
        <v>20.58</v>
      </c>
      <c r="AD4244" s="217">
        <v>21.84</v>
      </c>
      <c r="AE4244" s="217">
        <v>23.87</v>
      </c>
      <c r="AF4244" s="217">
        <v>25.59</v>
      </c>
      <c r="AG4244" s="217">
        <v>26.34</v>
      </c>
      <c r="AH4244" s="217">
        <v>20.16</v>
      </c>
      <c r="AI4244" s="217">
        <v>16.73</v>
      </c>
      <c r="AJ4244" s="217">
        <v>15.37</v>
      </c>
      <c r="AK4244" s="217">
        <v>14.48</v>
      </c>
    </row>
    <row r="4245" spans="1:37" s="217" customFormat="1" x14ac:dyDescent="0.3">
      <c r="A4245" s="217" t="str">
        <f t="shared" si="103"/>
        <v>SDGbaseTRAv2_UrbAS_ERTv5_testGADJnoICAGRC_GVAametp</v>
      </c>
      <c r="B4245" s="218" t="s">
        <v>221</v>
      </c>
      <c r="C4245" s="219" t="s">
        <v>311</v>
      </c>
      <c r="D4245" s="220" t="s">
        <v>3</v>
      </c>
      <c r="E4245" s="217" t="s">
        <v>55</v>
      </c>
      <c r="F4245" s="217">
        <v>33.25</v>
      </c>
      <c r="G4245" s="217">
        <v>35.76</v>
      </c>
      <c r="H4245" s="217">
        <v>36.71</v>
      </c>
      <c r="I4245" s="217">
        <v>37.36</v>
      </c>
      <c r="J4245" s="217">
        <v>37.880000000000003</v>
      </c>
      <c r="K4245" s="217">
        <v>38.75</v>
      </c>
      <c r="L4245" s="217">
        <v>39.96</v>
      </c>
      <c r="M4245" s="217">
        <v>41.38</v>
      </c>
      <c r="N4245" s="217">
        <v>42.76</v>
      </c>
      <c r="O4245" s="217">
        <v>44.94</v>
      </c>
      <c r="P4245" s="217">
        <v>46.49</v>
      </c>
      <c r="Q4245" s="217">
        <v>47.75</v>
      </c>
      <c r="R4245" s="217">
        <v>48.97</v>
      </c>
      <c r="S4245" s="217">
        <v>50.5</v>
      </c>
      <c r="T4245" s="217">
        <v>52.12</v>
      </c>
      <c r="U4245" s="217">
        <v>54.09</v>
      </c>
      <c r="V4245" s="217">
        <v>56.34</v>
      </c>
      <c r="W4245" s="217">
        <v>58.35</v>
      </c>
      <c r="X4245" s="217">
        <v>59.8</v>
      </c>
      <c r="Y4245" s="217">
        <v>61.49</v>
      </c>
      <c r="Z4245" s="217">
        <v>63.12</v>
      </c>
      <c r="AA4245" s="217">
        <v>64.83</v>
      </c>
      <c r="AB4245" s="217">
        <v>66.260000000000005</v>
      </c>
      <c r="AC4245" s="217">
        <v>67.900000000000006</v>
      </c>
      <c r="AD4245" s="217">
        <v>70.11</v>
      </c>
      <c r="AE4245" s="217">
        <v>72.569999999999993</v>
      </c>
      <c r="AF4245" s="217">
        <v>74.94</v>
      </c>
      <c r="AG4245" s="217">
        <v>76.87</v>
      </c>
      <c r="AH4245" s="217">
        <v>74.36</v>
      </c>
      <c r="AI4245" s="217">
        <v>71.98</v>
      </c>
      <c r="AJ4245" s="217">
        <v>70.47</v>
      </c>
      <c r="AK4245" s="217">
        <v>69.09</v>
      </c>
    </row>
    <row r="4246" spans="1:37" s="217" customFormat="1" x14ac:dyDescent="0.3">
      <c r="A4246" s="217" t="str">
        <f t="shared" si="103"/>
        <v>SDGbaseTRAv2_UrbAS_ERTv5_testGADJnoICAGRC_GVAamach</v>
      </c>
      <c r="B4246" s="218" t="s">
        <v>221</v>
      </c>
      <c r="C4246" s="219" t="s">
        <v>311</v>
      </c>
      <c r="D4246" s="220" t="s">
        <v>3</v>
      </c>
      <c r="E4246" s="217" t="s">
        <v>56</v>
      </c>
      <c r="F4246" s="217">
        <v>38.67</v>
      </c>
      <c r="G4246" s="217">
        <v>40.92</v>
      </c>
      <c r="H4246" s="217">
        <v>41.79</v>
      </c>
      <c r="I4246" s="217">
        <v>42.62</v>
      </c>
      <c r="J4246" s="217">
        <v>42.98</v>
      </c>
      <c r="K4246" s="217">
        <v>43.81</v>
      </c>
      <c r="L4246" s="217">
        <v>45.09</v>
      </c>
      <c r="M4246" s="217">
        <v>46.84</v>
      </c>
      <c r="N4246" s="217">
        <v>48.43</v>
      </c>
      <c r="O4246" s="217">
        <v>51.31</v>
      </c>
      <c r="P4246" s="217">
        <v>53.07</v>
      </c>
      <c r="Q4246" s="217">
        <v>54.42</v>
      </c>
      <c r="R4246" s="217">
        <v>55.14</v>
      </c>
      <c r="S4246" s="217">
        <v>56.88</v>
      </c>
      <c r="T4246" s="217">
        <v>58.76</v>
      </c>
      <c r="U4246" s="217">
        <v>61.06</v>
      </c>
      <c r="V4246" s="217">
        <v>63.69</v>
      </c>
      <c r="W4246" s="217">
        <v>66</v>
      </c>
      <c r="X4246" s="217">
        <v>67.66</v>
      </c>
      <c r="Y4246" s="217">
        <v>69.760000000000005</v>
      </c>
      <c r="Z4246" s="217">
        <v>71.760000000000005</v>
      </c>
      <c r="AA4246" s="217">
        <v>73.91</v>
      </c>
      <c r="AB4246" s="217">
        <v>74.510000000000005</v>
      </c>
      <c r="AC4246" s="217">
        <v>75.98</v>
      </c>
      <c r="AD4246" s="217">
        <v>78.75</v>
      </c>
      <c r="AE4246" s="217">
        <v>81.94</v>
      </c>
      <c r="AF4246" s="217">
        <v>84.99</v>
      </c>
      <c r="AG4246" s="217">
        <v>87.34</v>
      </c>
      <c r="AH4246" s="217">
        <v>83.47</v>
      </c>
      <c r="AI4246" s="217">
        <v>80.069999999999993</v>
      </c>
      <c r="AJ4246" s="217">
        <v>78.17</v>
      </c>
      <c r="AK4246" s="217">
        <v>76.53</v>
      </c>
    </row>
    <row r="4247" spans="1:37" s="217" customFormat="1" x14ac:dyDescent="0.3">
      <c r="A4247" s="217" t="str">
        <f t="shared" si="103"/>
        <v>SDGbaseTRAv2_UrbAS_ERTv5_testGADJnoICAGRC_GVAafcel</v>
      </c>
      <c r="B4247" s="218" t="s">
        <v>221</v>
      </c>
      <c r="C4247" s="219" t="s">
        <v>311</v>
      </c>
      <c r="D4247" s="220" t="s">
        <v>3</v>
      </c>
      <c r="E4247" s="217" t="s">
        <v>57</v>
      </c>
      <c r="F4247" s="217">
        <v>0.28999999999999998</v>
      </c>
      <c r="G4247" s="217">
        <v>0.28999999999999998</v>
      </c>
      <c r="H4247" s="217">
        <v>0.28999999999999998</v>
      </c>
      <c r="I4247" s="217">
        <v>0.28000000000000003</v>
      </c>
      <c r="J4247" s="217">
        <v>0.28000000000000003</v>
      </c>
      <c r="K4247" s="217">
        <v>0.28000000000000003</v>
      </c>
      <c r="L4247" s="217">
        <v>0.28000000000000003</v>
      </c>
      <c r="M4247" s="217">
        <v>0.28999999999999998</v>
      </c>
      <c r="N4247" s="217">
        <v>0.3</v>
      </c>
      <c r="O4247" s="217">
        <v>0.35</v>
      </c>
      <c r="P4247" s="217">
        <v>0.36</v>
      </c>
      <c r="Q4247" s="217">
        <v>0.36</v>
      </c>
      <c r="R4247" s="217">
        <v>0.36</v>
      </c>
      <c r="S4247" s="217">
        <v>0.36</v>
      </c>
      <c r="T4247" s="217">
        <v>0.36</v>
      </c>
      <c r="U4247" s="217">
        <v>0.36</v>
      </c>
      <c r="V4247" s="217">
        <v>0.37</v>
      </c>
      <c r="W4247" s="217">
        <v>0.37</v>
      </c>
      <c r="X4247" s="217">
        <v>0.36</v>
      </c>
      <c r="Y4247" s="217">
        <v>5.26</v>
      </c>
      <c r="Z4247" s="217">
        <v>10.41</v>
      </c>
      <c r="AA4247" s="217">
        <v>15.57</v>
      </c>
      <c r="AB4247" s="217">
        <v>16.25</v>
      </c>
      <c r="AC4247" s="217">
        <v>17.100000000000001</v>
      </c>
      <c r="AD4247" s="217">
        <v>18.34</v>
      </c>
      <c r="AE4247" s="217">
        <v>19.64</v>
      </c>
      <c r="AF4247" s="217">
        <v>20.86</v>
      </c>
      <c r="AG4247" s="217">
        <v>20.7</v>
      </c>
      <c r="AH4247" s="217">
        <v>19.3</v>
      </c>
      <c r="AI4247" s="217">
        <v>17.64</v>
      </c>
      <c r="AJ4247" s="217">
        <v>16.7</v>
      </c>
      <c r="AK4247" s="217">
        <v>15.89</v>
      </c>
    </row>
    <row r="4248" spans="1:37" s="217" customFormat="1" x14ac:dyDescent="0.3">
      <c r="A4248" s="217" t="str">
        <f t="shared" si="103"/>
        <v>SDGbaseTRAv2_UrbAS_ERTv5_testGADJnoICAGRC_GVAaelct</v>
      </c>
      <c r="B4248" s="218" t="s">
        <v>221</v>
      </c>
      <c r="C4248" s="219" t="s">
        <v>311</v>
      </c>
      <c r="D4248" s="220" t="s">
        <v>3</v>
      </c>
      <c r="E4248" s="217" t="s">
        <v>58</v>
      </c>
      <c r="F4248" s="217">
        <v>0.08</v>
      </c>
      <c r="G4248" s="217">
        <v>0.08</v>
      </c>
      <c r="H4248" s="217">
        <v>0.08</v>
      </c>
      <c r="I4248" s="217">
        <v>0.08</v>
      </c>
      <c r="J4248" s="217">
        <v>0.08</v>
      </c>
      <c r="K4248" s="217">
        <v>0.08</v>
      </c>
      <c r="L4248" s="217">
        <v>0.08</v>
      </c>
      <c r="M4248" s="217">
        <v>0.08</v>
      </c>
      <c r="N4248" s="217">
        <v>0.08</v>
      </c>
      <c r="O4248" s="217">
        <v>0.09</v>
      </c>
      <c r="P4248" s="217">
        <v>0.1</v>
      </c>
      <c r="Q4248" s="217">
        <v>0.1</v>
      </c>
      <c r="R4248" s="217">
        <v>0.1</v>
      </c>
      <c r="S4248" s="217">
        <v>0.1</v>
      </c>
      <c r="T4248" s="217">
        <v>0.1</v>
      </c>
      <c r="U4248" s="217">
        <v>0.1</v>
      </c>
      <c r="V4248" s="217">
        <v>0.1</v>
      </c>
      <c r="W4248" s="217">
        <v>0.1</v>
      </c>
      <c r="X4248" s="217">
        <v>3.96</v>
      </c>
      <c r="Y4248" s="217">
        <v>3.94</v>
      </c>
      <c r="Z4248" s="217">
        <v>2.15</v>
      </c>
      <c r="AA4248" s="217">
        <v>2.14</v>
      </c>
      <c r="AB4248" s="217">
        <v>2.08</v>
      </c>
      <c r="AC4248" s="217">
        <v>2.0499999999999998</v>
      </c>
      <c r="AD4248" s="217">
        <v>1.1599999999999999</v>
      </c>
      <c r="AE4248" s="217">
        <v>1.17</v>
      </c>
      <c r="AF4248" s="217">
        <v>1.17</v>
      </c>
      <c r="AG4248" s="217">
        <v>1.1599999999999999</v>
      </c>
      <c r="AH4248" s="217">
        <v>1.0900000000000001</v>
      </c>
      <c r="AI4248" s="217">
        <v>7.6</v>
      </c>
      <c r="AJ4248" s="217">
        <v>7.25</v>
      </c>
      <c r="AK4248" s="217">
        <v>6.94</v>
      </c>
    </row>
    <row r="4249" spans="1:37" s="217" customFormat="1" x14ac:dyDescent="0.3">
      <c r="A4249" s="217" t="str">
        <f t="shared" si="103"/>
        <v>SDGbaseTRAv2_UrbAS_ERTv5_testGADJnoICAGRC_GVAaemch</v>
      </c>
      <c r="B4249" s="218" t="s">
        <v>221</v>
      </c>
      <c r="C4249" s="219" t="s">
        <v>311</v>
      </c>
      <c r="D4249" s="220" t="s">
        <v>3</v>
      </c>
      <c r="E4249" s="217" t="s">
        <v>59</v>
      </c>
      <c r="F4249" s="217">
        <v>8.99</v>
      </c>
      <c r="G4249" s="217">
        <v>9.75</v>
      </c>
      <c r="H4249" s="217">
        <v>10.039999999999999</v>
      </c>
      <c r="I4249" s="217">
        <v>10.199999999999999</v>
      </c>
      <c r="J4249" s="217">
        <v>10.28</v>
      </c>
      <c r="K4249" s="217">
        <v>10.5</v>
      </c>
      <c r="L4249" s="217">
        <v>10.83</v>
      </c>
      <c r="M4249" s="217">
        <v>11.31</v>
      </c>
      <c r="N4249" s="217">
        <v>11.74</v>
      </c>
      <c r="O4249" s="217">
        <v>12.46</v>
      </c>
      <c r="P4249" s="217">
        <v>12.93</v>
      </c>
      <c r="Q4249" s="217">
        <v>13.29</v>
      </c>
      <c r="R4249" s="217">
        <v>13.56</v>
      </c>
      <c r="S4249" s="217">
        <v>13.99</v>
      </c>
      <c r="T4249" s="217">
        <v>14.44</v>
      </c>
      <c r="U4249" s="217">
        <v>15.01</v>
      </c>
      <c r="V4249" s="217">
        <v>15.63</v>
      </c>
      <c r="W4249" s="217">
        <v>16.23</v>
      </c>
      <c r="X4249" s="217">
        <v>16.72</v>
      </c>
      <c r="Y4249" s="217">
        <v>17.22</v>
      </c>
      <c r="Z4249" s="217">
        <v>17.7</v>
      </c>
      <c r="AA4249" s="217">
        <v>18.22</v>
      </c>
      <c r="AB4249" s="217">
        <v>18.149999999999999</v>
      </c>
      <c r="AC4249" s="217">
        <v>18.350000000000001</v>
      </c>
      <c r="AD4249" s="217">
        <v>18.920000000000002</v>
      </c>
      <c r="AE4249" s="217">
        <v>19.61</v>
      </c>
      <c r="AF4249" s="217">
        <v>20.27</v>
      </c>
      <c r="AG4249" s="217">
        <v>20.87</v>
      </c>
      <c r="AH4249" s="217">
        <v>19.670000000000002</v>
      </c>
      <c r="AI4249" s="217">
        <v>18.57</v>
      </c>
      <c r="AJ4249" s="217">
        <v>17.96</v>
      </c>
      <c r="AK4249" s="217">
        <v>17.41</v>
      </c>
    </row>
    <row r="4250" spans="1:37" s="217" customFormat="1" x14ac:dyDescent="0.3">
      <c r="A4250" s="217" t="str">
        <f t="shared" si="103"/>
        <v>SDGbaseTRAv2_UrbAS_ERTv5_testGADJnoICAGRC_GVAasequ</v>
      </c>
      <c r="B4250" s="218" t="s">
        <v>221</v>
      </c>
      <c r="C4250" s="219" t="s">
        <v>311</v>
      </c>
      <c r="D4250" s="220" t="s">
        <v>3</v>
      </c>
      <c r="E4250" s="217" t="s">
        <v>60</v>
      </c>
      <c r="F4250" s="217">
        <v>8.7799999999999994</v>
      </c>
      <c r="G4250" s="217">
        <v>9.99</v>
      </c>
      <c r="H4250" s="217">
        <v>10.039999999999999</v>
      </c>
      <c r="I4250" s="217">
        <v>9.98</v>
      </c>
      <c r="J4250" s="217">
        <v>10.01</v>
      </c>
      <c r="K4250" s="217">
        <v>10.199999999999999</v>
      </c>
      <c r="L4250" s="217">
        <v>10.52</v>
      </c>
      <c r="M4250" s="217">
        <v>11.07</v>
      </c>
      <c r="N4250" s="217">
        <v>11.53</v>
      </c>
      <c r="O4250" s="217">
        <v>12.43</v>
      </c>
      <c r="P4250" s="217">
        <v>12.91</v>
      </c>
      <c r="Q4250" s="217">
        <v>13.27</v>
      </c>
      <c r="R4250" s="217">
        <v>13.56</v>
      </c>
      <c r="S4250" s="217">
        <v>13.96</v>
      </c>
      <c r="T4250" s="217">
        <v>14.42</v>
      </c>
      <c r="U4250" s="217">
        <v>14.99</v>
      </c>
      <c r="V4250" s="217">
        <v>15.55</v>
      </c>
      <c r="W4250" s="217">
        <v>16.13</v>
      </c>
      <c r="X4250" s="217">
        <v>16.739999999999998</v>
      </c>
      <c r="Y4250" s="217">
        <v>17.3</v>
      </c>
      <c r="Z4250" s="217">
        <v>17.82</v>
      </c>
      <c r="AA4250" s="217">
        <v>18.399999999999999</v>
      </c>
      <c r="AB4250" s="217">
        <v>18.010000000000002</v>
      </c>
      <c r="AC4250" s="217">
        <v>18.100000000000001</v>
      </c>
      <c r="AD4250" s="217">
        <v>18.760000000000002</v>
      </c>
      <c r="AE4250" s="217">
        <v>19.559999999999999</v>
      </c>
      <c r="AF4250" s="217">
        <v>20.329999999999998</v>
      </c>
      <c r="AG4250" s="217">
        <v>20.94</v>
      </c>
      <c r="AH4250" s="217">
        <v>19.43</v>
      </c>
      <c r="AI4250" s="217">
        <v>18.13</v>
      </c>
      <c r="AJ4250" s="217">
        <v>17.510000000000002</v>
      </c>
      <c r="AK4250" s="217">
        <v>17.02</v>
      </c>
    </row>
    <row r="4251" spans="1:37" s="217" customFormat="1" x14ac:dyDescent="0.3">
      <c r="A4251" s="217" t="str">
        <f t="shared" si="103"/>
        <v>SDGbaseTRAv2_UrbAS_ERTv5_testGADJnoICAGRC_GVAavehi</v>
      </c>
      <c r="B4251" s="218" t="s">
        <v>221</v>
      </c>
      <c r="C4251" s="219" t="s">
        <v>311</v>
      </c>
      <c r="D4251" s="220" t="s">
        <v>3</v>
      </c>
      <c r="E4251" s="217" t="s">
        <v>61</v>
      </c>
      <c r="F4251" s="217">
        <v>39.57</v>
      </c>
      <c r="G4251" s="217">
        <v>42.98</v>
      </c>
      <c r="H4251" s="217">
        <v>44.11</v>
      </c>
      <c r="I4251" s="217">
        <v>44.27</v>
      </c>
      <c r="J4251" s="217">
        <v>44.79</v>
      </c>
      <c r="K4251" s="217">
        <v>45.89</v>
      </c>
      <c r="L4251" s="217">
        <v>47.45</v>
      </c>
      <c r="M4251" s="217">
        <v>49.61</v>
      </c>
      <c r="N4251" s="217">
        <v>51.64</v>
      </c>
      <c r="O4251" s="217">
        <v>54.29</v>
      </c>
      <c r="P4251" s="217">
        <v>56.52</v>
      </c>
      <c r="Q4251" s="217">
        <v>58.52</v>
      </c>
      <c r="R4251" s="217">
        <v>60.81</v>
      </c>
      <c r="S4251" s="217">
        <v>63.12</v>
      </c>
      <c r="T4251" s="217">
        <v>65.599999999999994</v>
      </c>
      <c r="U4251" s="217">
        <v>68.66</v>
      </c>
      <c r="V4251" s="217">
        <v>71.98</v>
      </c>
      <c r="W4251" s="217">
        <v>75.180000000000007</v>
      </c>
      <c r="X4251" s="217">
        <v>77.86</v>
      </c>
      <c r="Y4251" s="217">
        <v>78.819999999999993</v>
      </c>
      <c r="Z4251" s="217">
        <v>79.81</v>
      </c>
      <c r="AA4251" s="217">
        <v>80.84</v>
      </c>
      <c r="AB4251" s="217">
        <v>81.13</v>
      </c>
      <c r="AC4251" s="217">
        <v>82.49</v>
      </c>
      <c r="AD4251" s="217">
        <v>85.41</v>
      </c>
      <c r="AE4251" s="217">
        <v>88.9</v>
      </c>
      <c r="AF4251" s="217">
        <v>92.37</v>
      </c>
      <c r="AG4251" s="217">
        <v>95.68</v>
      </c>
      <c r="AH4251" s="217">
        <v>91.44</v>
      </c>
      <c r="AI4251" s="217">
        <v>86.97</v>
      </c>
      <c r="AJ4251" s="217">
        <v>84.39</v>
      </c>
      <c r="AK4251" s="217">
        <v>82.22</v>
      </c>
    </row>
    <row r="4252" spans="1:37" s="217" customFormat="1" x14ac:dyDescent="0.3">
      <c r="A4252" s="217" t="str">
        <f t="shared" si="103"/>
        <v>SDGbaseTRAv2_UrbAS_ERTv5_testGADJnoICAGRC_GVAatequ</v>
      </c>
      <c r="B4252" s="218" t="s">
        <v>221</v>
      </c>
      <c r="C4252" s="219" t="s">
        <v>311</v>
      </c>
      <c r="D4252" s="220" t="s">
        <v>3</v>
      </c>
      <c r="E4252" s="217" t="s">
        <v>62</v>
      </c>
      <c r="F4252" s="217">
        <v>7.09</v>
      </c>
      <c r="G4252" s="217">
        <v>7.24</v>
      </c>
      <c r="H4252" s="217">
        <v>7.46</v>
      </c>
      <c r="I4252" s="217">
        <v>7.41</v>
      </c>
      <c r="J4252" s="217">
        <v>7.46</v>
      </c>
      <c r="K4252" s="217">
        <v>7.62</v>
      </c>
      <c r="L4252" s="217">
        <v>7.89</v>
      </c>
      <c r="M4252" s="217">
        <v>8.44</v>
      </c>
      <c r="N4252" s="217">
        <v>8.91</v>
      </c>
      <c r="O4252" s="217">
        <v>10.36</v>
      </c>
      <c r="P4252" s="217">
        <v>11</v>
      </c>
      <c r="Q4252" s="217">
        <v>11.37</v>
      </c>
      <c r="R4252" s="217">
        <v>11.48</v>
      </c>
      <c r="S4252" s="217">
        <v>11.76</v>
      </c>
      <c r="T4252" s="217">
        <v>12.13</v>
      </c>
      <c r="U4252" s="217">
        <v>12.59</v>
      </c>
      <c r="V4252" s="217">
        <v>13.15</v>
      </c>
      <c r="W4252" s="217">
        <v>13.62</v>
      </c>
      <c r="X4252" s="217">
        <v>13.88</v>
      </c>
      <c r="Y4252" s="217">
        <v>14.26</v>
      </c>
      <c r="Z4252" s="217">
        <v>14.56</v>
      </c>
      <c r="AA4252" s="217">
        <v>14.97</v>
      </c>
      <c r="AB4252" s="217">
        <v>14.24</v>
      </c>
      <c r="AC4252" s="217">
        <v>14.09</v>
      </c>
      <c r="AD4252" s="217">
        <v>14.57</v>
      </c>
      <c r="AE4252" s="217">
        <v>15.22</v>
      </c>
      <c r="AF4252" s="217">
        <v>15.83</v>
      </c>
      <c r="AG4252" s="217">
        <v>16.18</v>
      </c>
      <c r="AH4252" s="217">
        <v>14.53</v>
      </c>
      <c r="AI4252" s="217">
        <v>13.16</v>
      </c>
      <c r="AJ4252" s="217">
        <v>12.46</v>
      </c>
      <c r="AK4252" s="217">
        <v>11.91</v>
      </c>
    </row>
    <row r="4253" spans="1:37" s="217" customFormat="1" x14ac:dyDescent="0.3">
      <c r="A4253" s="217" t="str">
        <f t="shared" si="103"/>
        <v>SDGbaseTRAv2_UrbAS_ERTv5_testGADJnoICAGRC_GVAafurn</v>
      </c>
      <c r="B4253" s="218" t="s">
        <v>221</v>
      </c>
      <c r="C4253" s="219" t="s">
        <v>311</v>
      </c>
      <c r="D4253" s="220" t="s">
        <v>3</v>
      </c>
      <c r="E4253" s="217" t="s">
        <v>63</v>
      </c>
      <c r="F4253" s="217">
        <v>6.09</v>
      </c>
      <c r="G4253" s="217">
        <v>6.48</v>
      </c>
      <c r="H4253" s="217">
        <v>6.65</v>
      </c>
      <c r="I4253" s="217">
        <v>6.81</v>
      </c>
      <c r="J4253" s="217">
        <v>6.92</v>
      </c>
      <c r="K4253" s="217">
        <v>7.09</v>
      </c>
      <c r="L4253" s="217">
        <v>7.32</v>
      </c>
      <c r="M4253" s="217">
        <v>7.59</v>
      </c>
      <c r="N4253" s="217">
        <v>7.86</v>
      </c>
      <c r="O4253" s="217">
        <v>8.34</v>
      </c>
      <c r="P4253" s="217">
        <v>8.64</v>
      </c>
      <c r="Q4253" s="217">
        <v>8.8800000000000008</v>
      </c>
      <c r="R4253" s="217">
        <v>9.06</v>
      </c>
      <c r="S4253" s="217">
        <v>9.3800000000000008</v>
      </c>
      <c r="T4253" s="217">
        <v>9.7100000000000009</v>
      </c>
      <c r="U4253" s="217">
        <v>10.11</v>
      </c>
      <c r="V4253" s="217">
        <v>10.53</v>
      </c>
      <c r="W4253" s="217">
        <v>10.96</v>
      </c>
      <c r="X4253" s="217">
        <v>11.33</v>
      </c>
      <c r="Y4253" s="217">
        <v>11.68</v>
      </c>
      <c r="Z4253" s="217">
        <v>12.03</v>
      </c>
      <c r="AA4253" s="217">
        <v>12.38</v>
      </c>
      <c r="AB4253" s="217">
        <v>12.73</v>
      </c>
      <c r="AC4253" s="217">
        <v>13.05</v>
      </c>
      <c r="AD4253" s="217">
        <v>13.45</v>
      </c>
      <c r="AE4253" s="217">
        <v>13.87</v>
      </c>
      <c r="AF4253" s="217">
        <v>14.31</v>
      </c>
      <c r="AG4253" s="217">
        <v>14.68</v>
      </c>
      <c r="AH4253" s="217">
        <v>14.31</v>
      </c>
      <c r="AI4253" s="217">
        <v>13.89</v>
      </c>
      <c r="AJ4253" s="217">
        <v>13.61</v>
      </c>
      <c r="AK4253" s="217">
        <v>13.33</v>
      </c>
    </row>
    <row r="4254" spans="1:37" s="217" customFormat="1" x14ac:dyDescent="0.3">
      <c r="A4254" s="217" t="str">
        <f t="shared" si="103"/>
        <v>SDGbaseTRAv2_UrbAS_ERTv5_testGADJnoICAGRC_GVAaoman</v>
      </c>
      <c r="B4254" s="218" t="s">
        <v>221</v>
      </c>
      <c r="C4254" s="219" t="s">
        <v>311</v>
      </c>
      <c r="D4254" s="220" t="s">
        <v>3</v>
      </c>
      <c r="E4254" s="217" t="s">
        <v>64</v>
      </c>
      <c r="F4254" s="217">
        <v>25.46</v>
      </c>
      <c r="G4254" s="217">
        <v>26.09</v>
      </c>
      <c r="H4254" s="217">
        <v>26.87</v>
      </c>
      <c r="I4254" s="217">
        <v>26.77</v>
      </c>
      <c r="J4254" s="217">
        <v>27.35</v>
      </c>
      <c r="K4254" s="217">
        <v>28.06</v>
      </c>
      <c r="L4254" s="217">
        <v>28.98</v>
      </c>
      <c r="M4254" s="217">
        <v>30.31</v>
      </c>
      <c r="N4254" s="217">
        <v>31.53</v>
      </c>
      <c r="O4254" s="217">
        <v>35.68</v>
      </c>
      <c r="P4254" s="217">
        <v>37.32</v>
      </c>
      <c r="Q4254" s="217">
        <v>38.28</v>
      </c>
      <c r="R4254" s="217">
        <v>39.25</v>
      </c>
      <c r="S4254" s="217">
        <v>40.28</v>
      </c>
      <c r="T4254" s="217">
        <v>41.42</v>
      </c>
      <c r="U4254" s="217">
        <v>42.69</v>
      </c>
      <c r="V4254" s="217">
        <v>43.86</v>
      </c>
      <c r="W4254" s="217">
        <v>45.19</v>
      </c>
      <c r="X4254" s="217">
        <v>46.49</v>
      </c>
      <c r="Y4254" s="217">
        <v>47.56</v>
      </c>
      <c r="Z4254" s="217">
        <v>48.5</v>
      </c>
      <c r="AA4254" s="217">
        <v>49.77</v>
      </c>
      <c r="AB4254" s="217">
        <v>50.59</v>
      </c>
      <c r="AC4254" s="217">
        <v>51.57</v>
      </c>
      <c r="AD4254" s="217">
        <v>53.05</v>
      </c>
      <c r="AE4254" s="217">
        <v>54.6</v>
      </c>
      <c r="AF4254" s="217">
        <v>56.11</v>
      </c>
      <c r="AG4254" s="217">
        <v>57.11</v>
      </c>
      <c r="AH4254" s="217">
        <v>55.11</v>
      </c>
      <c r="AI4254" s="217">
        <v>52.57</v>
      </c>
      <c r="AJ4254" s="217">
        <v>51.07</v>
      </c>
      <c r="AK4254" s="217">
        <v>49.66</v>
      </c>
    </row>
    <row r="4255" spans="1:37" s="217" customFormat="1" x14ac:dyDescent="0.3">
      <c r="A4255" s="217" t="str">
        <f t="shared" si="103"/>
        <v>SDGbaseTRAv2_UrbAS_ERTv5_testGADJnoICAGRC_GVAaelec</v>
      </c>
      <c r="B4255" s="218" t="s">
        <v>221</v>
      </c>
      <c r="C4255" s="219" t="s">
        <v>311</v>
      </c>
      <c r="D4255" s="220" t="s">
        <v>3</v>
      </c>
      <c r="E4255" s="217" t="s">
        <v>65</v>
      </c>
      <c r="F4255" s="217">
        <v>142.19999999999999</v>
      </c>
      <c r="G4255" s="217">
        <v>152.88999999999999</v>
      </c>
      <c r="H4255" s="217">
        <v>142.13</v>
      </c>
      <c r="I4255" s="217">
        <v>142.88999999999999</v>
      </c>
      <c r="J4255" s="217">
        <v>145.33000000000001</v>
      </c>
      <c r="K4255" s="217">
        <v>149.09</v>
      </c>
      <c r="L4255" s="217">
        <v>153.12</v>
      </c>
      <c r="M4255" s="217">
        <v>153.08000000000001</v>
      </c>
      <c r="N4255" s="217">
        <v>151.22999999999999</v>
      </c>
      <c r="O4255" s="217">
        <v>151.4</v>
      </c>
      <c r="P4255" s="217">
        <v>155.46</v>
      </c>
      <c r="Q4255" s="217">
        <v>161.94999999999999</v>
      </c>
      <c r="R4255" s="217">
        <v>172.91</v>
      </c>
      <c r="S4255" s="217">
        <v>180.5</v>
      </c>
      <c r="T4255" s="217">
        <v>187.98</v>
      </c>
      <c r="U4255" s="217">
        <v>195.33</v>
      </c>
      <c r="V4255" s="217">
        <v>196.27</v>
      </c>
      <c r="W4255" s="217">
        <v>202.31</v>
      </c>
      <c r="X4255" s="217">
        <v>214.32</v>
      </c>
      <c r="Y4255" s="217">
        <v>226.81</v>
      </c>
      <c r="Z4255" s="217">
        <v>239.63</v>
      </c>
      <c r="AA4255" s="217">
        <v>251.83</v>
      </c>
      <c r="AB4255" s="217">
        <v>264.29000000000002</v>
      </c>
      <c r="AC4255" s="217">
        <v>279.26</v>
      </c>
      <c r="AD4255" s="217">
        <v>294.55</v>
      </c>
      <c r="AE4255" s="217">
        <v>309.48</v>
      </c>
      <c r="AF4255" s="217">
        <v>318.32</v>
      </c>
      <c r="AG4255" s="217">
        <v>363.2</v>
      </c>
      <c r="AH4255" s="217">
        <v>401.82</v>
      </c>
      <c r="AI4255" s="217">
        <v>447.7</v>
      </c>
      <c r="AJ4255" s="217">
        <v>494.79</v>
      </c>
      <c r="AK4255" s="217">
        <v>538.20000000000005</v>
      </c>
    </row>
    <row r="4256" spans="1:37" s="217" customFormat="1" x14ac:dyDescent="0.3">
      <c r="A4256" s="217" t="str">
        <f t="shared" si="103"/>
        <v>SDGbaseTRAv2_UrbAS_ERTv5_testGADJnoICAGRC_GVAawatr</v>
      </c>
      <c r="B4256" s="218" t="s">
        <v>221</v>
      </c>
      <c r="C4256" s="219" t="s">
        <v>311</v>
      </c>
      <c r="D4256" s="220" t="s">
        <v>3</v>
      </c>
      <c r="E4256" s="217" t="s">
        <v>66</v>
      </c>
      <c r="F4256" s="217">
        <v>38.119999999999997</v>
      </c>
      <c r="G4256" s="217">
        <v>32.1</v>
      </c>
      <c r="H4256" s="217">
        <v>34.28</v>
      </c>
      <c r="I4256" s="217">
        <v>35.340000000000003</v>
      </c>
      <c r="J4256" s="217">
        <v>36.71</v>
      </c>
      <c r="K4256" s="217">
        <v>38.159999999999997</v>
      </c>
      <c r="L4256" s="217">
        <v>39.6</v>
      </c>
      <c r="M4256" s="217">
        <v>40.950000000000003</v>
      </c>
      <c r="N4256" s="217">
        <v>42.14</v>
      </c>
      <c r="O4256" s="217">
        <v>43.7</v>
      </c>
      <c r="P4256" s="217">
        <v>45.34</v>
      </c>
      <c r="Q4256" s="217">
        <v>47.07</v>
      </c>
      <c r="R4256" s="217">
        <v>49.58</v>
      </c>
      <c r="S4256" s="217">
        <v>51.72</v>
      </c>
      <c r="T4256" s="217">
        <v>53.72</v>
      </c>
      <c r="U4256" s="217">
        <v>55.76</v>
      </c>
      <c r="V4256" s="217">
        <v>57.9</v>
      </c>
      <c r="W4256" s="217">
        <v>60.12</v>
      </c>
      <c r="X4256" s="217">
        <v>62.23</v>
      </c>
      <c r="Y4256" s="217">
        <v>64.05</v>
      </c>
      <c r="Z4256" s="217">
        <v>65.95</v>
      </c>
      <c r="AA4256" s="217">
        <v>67.88</v>
      </c>
      <c r="AB4256" s="217">
        <v>70.75</v>
      </c>
      <c r="AC4256" s="217">
        <v>73.599999999999994</v>
      </c>
      <c r="AD4256" s="217">
        <v>76.63</v>
      </c>
      <c r="AE4256" s="217">
        <v>79.78</v>
      </c>
      <c r="AF4256" s="217">
        <v>83.01</v>
      </c>
      <c r="AG4256" s="217">
        <v>86.04</v>
      </c>
      <c r="AH4256" s="217">
        <v>87.7</v>
      </c>
      <c r="AI4256" s="217">
        <v>88.89</v>
      </c>
      <c r="AJ4256" s="217">
        <v>89.72</v>
      </c>
      <c r="AK4256" s="217">
        <v>90.28</v>
      </c>
    </row>
    <row r="4257" spans="1:37" s="217" customFormat="1" x14ac:dyDescent="0.3">
      <c r="A4257" s="217" t="str">
        <f t="shared" ref="A4257:A4320" si="104">_xlfn.CONCAT(C4257,D4257,E4257)</f>
        <v>SDGbaseTRAv2_UrbAS_ERTv5_testGADJnoICAGRC_GVAacons</v>
      </c>
      <c r="B4257" s="218" t="s">
        <v>221</v>
      </c>
      <c r="C4257" s="219" t="s">
        <v>311</v>
      </c>
      <c r="D4257" s="220" t="s">
        <v>3</v>
      </c>
      <c r="E4257" s="217" t="s">
        <v>67</v>
      </c>
      <c r="F4257" s="217">
        <v>140.65</v>
      </c>
      <c r="G4257" s="217">
        <v>149.66999999999999</v>
      </c>
      <c r="H4257" s="217">
        <v>149.22999999999999</v>
      </c>
      <c r="I4257" s="217">
        <v>154.43</v>
      </c>
      <c r="J4257" s="217">
        <v>154.29</v>
      </c>
      <c r="K4257" s="217">
        <v>156.38</v>
      </c>
      <c r="L4257" s="217">
        <v>159.85</v>
      </c>
      <c r="M4257" s="217">
        <v>164.46</v>
      </c>
      <c r="N4257" s="217">
        <v>169.1</v>
      </c>
      <c r="O4257" s="217">
        <v>174.32</v>
      </c>
      <c r="P4257" s="217">
        <v>179.98</v>
      </c>
      <c r="Q4257" s="217">
        <v>185.52</v>
      </c>
      <c r="R4257" s="217">
        <v>187.13</v>
      </c>
      <c r="S4257" s="217">
        <v>195.64</v>
      </c>
      <c r="T4257" s="217">
        <v>203.81</v>
      </c>
      <c r="U4257" s="217">
        <v>212.88</v>
      </c>
      <c r="V4257" s="217">
        <v>222.71</v>
      </c>
      <c r="W4257" s="217">
        <v>231.5</v>
      </c>
      <c r="X4257" s="217">
        <v>238.29</v>
      </c>
      <c r="Y4257" s="217">
        <v>245.64</v>
      </c>
      <c r="Z4257" s="217">
        <v>253.6</v>
      </c>
      <c r="AA4257" s="217">
        <v>260.82</v>
      </c>
      <c r="AB4257" s="217">
        <v>265.48</v>
      </c>
      <c r="AC4257" s="217">
        <v>272.05</v>
      </c>
      <c r="AD4257" s="217">
        <v>281.52</v>
      </c>
      <c r="AE4257" s="217">
        <v>291.89999999999998</v>
      </c>
      <c r="AF4257" s="217">
        <v>302.06</v>
      </c>
      <c r="AG4257" s="217">
        <v>311.02</v>
      </c>
      <c r="AH4257" s="217">
        <v>306.95</v>
      </c>
      <c r="AI4257" s="217">
        <v>302.01</v>
      </c>
      <c r="AJ4257" s="217">
        <v>299.72000000000003</v>
      </c>
      <c r="AK4257" s="217">
        <v>297</v>
      </c>
    </row>
    <row r="4258" spans="1:37" s="217" customFormat="1" x14ac:dyDescent="0.3">
      <c r="A4258" s="217" t="str">
        <f t="shared" si="104"/>
        <v>SDGbaseTRAv2_UrbAS_ERTv5_testGADJnoICAGRC_GVAatrad</v>
      </c>
      <c r="B4258" s="218" t="s">
        <v>221</v>
      </c>
      <c r="C4258" s="219" t="s">
        <v>311</v>
      </c>
      <c r="D4258" s="220" t="s">
        <v>3</v>
      </c>
      <c r="E4258" s="217" t="s">
        <v>68</v>
      </c>
      <c r="F4258" s="217">
        <v>482.47</v>
      </c>
      <c r="G4258" s="217">
        <v>445.48</v>
      </c>
      <c r="H4258" s="217">
        <v>462.67</v>
      </c>
      <c r="I4258" s="217">
        <v>479.46</v>
      </c>
      <c r="J4258" s="217">
        <v>484.01</v>
      </c>
      <c r="K4258" s="217">
        <v>492.06</v>
      </c>
      <c r="L4258" s="217">
        <v>502.73</v>
      </c>
      <c r="M4258" s="217">
        <v>516.57000000000005</v>
      </c>
      <c r="N4258" s="217">
        <v>529.85</v>
      </c>
      <c r="O4258" s="217">
        <v>502.01</v>
      </c>
      <c r="P4258" s="217">
        <v>515</v>
      </c>
      <c r="Q4258" s="217">
        <v>536.82000000000005</v>
      </c>
      <c r="R4258" s="217">
        <v>558.63</v>
      </c>
      <c r="S4258" s="217">
        <v>580.07000000000005</v>
      </c>
      <c r="T4258" s="217">
        <v>600.66999999999996</v>
      </c>
      <c r="U4258" s="217">
        <v>623.23</v>
      </c>
      <c r="V4258" s="217">
        <v>647.59</v>
      </c>
      <c r="W4258" s="217">
        <v>670.74</v>
      </c>
      <c r="X4258" s="217">
        <v>690.13</v>
      </c>
      <c r="Y4258" s="217">
        <v>705.94</v>
      </c>
      <c r="Z4258" s="217">
        <v>720.19</v>
      </c>
      <c r="AA4258" s="217">
        <v>735.04</v>
      </c>
      <c r="AB4258" s="217">
        <v>731.1</v>
      </c>
      <c r="AC4258" s="217">
        <v>738.31</v>
      </c>
      <c r="AD4258" s="217">
        <v>755.82</v>
      </c>
      <c r="AE4258" s="217">
        <v>776.75</v>
      </c>
      <c r="AF4258" s="217">
        <v>797.01</v>
      </c>
      <c r="AG4258" s="217">
        <v>812.72</v>
      </c>
      <c r="AH4258" s="217">
        <v>787.91</v>
      </c>
      <c r="AI4258" s="217">
        <v>764.38</v>
      </c>
      <c r="AJ4258" s="217">
        <v>749.69</v>
      </c>
      <c r="AK4258" s="217">
        <v>736.48</v>
      </c>
    </row>
    <row r="4259" spans="1:37" s="217" customFormat="1" x14ac:dyDescent="0.3">
      <c r="A4259" s="217" t="str">
        <f t="shared" si="104"/>
        <v>SDGbaseTRAv2_UrbAS_ERTv5_testGADJnoICAGRC_GVAahotl</v>
      </c>
      <c r="B4259" s="218" t="s">
        <v>221</v>
      </c>
      <c r="C4259" s="219" t="s">
        <v>311</v>
      </c>
      <c r="D4259" s="220" t="s">
        <v>3</v>
      </c>
      <c r="E4259" s="217" t="s">
        <v>69</v>
      </c>
      <c r="F4259" s="217">
        <v>37.69</v>
      </c>
      <c r="G4259" s="217">
        <v>35.950000000000003</v>
      </c>
      <c r="H4259" s="217">
        <v>38.119999999999997</v>
      </c>
      <c r="I4259" s="217">
        <v>38.54</v>
      </c>
      <c r="J4259" s="217">
        <v>39.619999999999997</v>
      </c>
      <c r="K4259" s="217">
        <v>40.94</v>
      </c>
      <c r="L4259" s="217">
        <v>42.39</v>
      </c>
      <c r="M4259" s="217">
        <v>43.98</v>
      </c>
      <c r="N4259" s="217">
        <v>45.58</v>
      </c>
      <c r="O4259" s="217">
        <v>48.38</v>
      </c>
      <c r="P4259" s="217">
        <v>50.42</v>
      </c>
      <c r="Q4259" s="217">
        <v>52.24</v>
      </c>
      <c r="R4259" s="217">
        <v>54.88</v>
      </c>
      <c r="S4259" s="217">
        <v>57.1</v>
      </c>
      <c r="T4259" s="217">
        <v>59.39</v>
      </c>
      <c r="U4259" s="217">
        <v>61.93</v>
      </c>
      <c r="V4259" s="217">
        <v>64.38</v>
      </c>
      <c r="W4259" s="217">
        <v>67.08</v>
      </c>
      <c r="X4259" s="217">
        <v>69.97</v>
      </c>
      <c r="Y4259" s="217">
        <v>72.47</v>
      </c>
      <c r="Z4259" s="217">
        <v>74.98</v>
      </c>
      <c r="AA4259" s="217">
        <v>77.569999999999993</v>
      </c>
      <c r="AB4259" s="217">
        <v>80.86</v>
      </c>
      <c r="AC4259" s="217">
        <v>83.61</v>
      </c>
      <c r="AD4259" s="217">
        <v>86.28</v>
      </c>
      <c r="AE4259" s="217">
        <v>89.05</v>
      </c>
      <c r="AF4259" s="217">
        <v>91.94</v>
      </c>
      <c r="AG4259" s="217">
        <v>94.86</v>
      </c>
      <c r="AH4259" s="217">
        <v>95.33</v>
      </c>
      <c r="AI4259" s="217">
        <v>94.64</v>
      </c>
      <c r="AJ4259" s="217">
        <v>93.8</v>
      </c>
      <c r="AK4259" s="217">
        <v>92.81</v>
      </c>
    </row>
    <row r="4260" spans="1:37" s="217" customFormat="1" x14ac:dyDescent="0.3">
      <c r="A4260" s="217" t="str">
        <f t="shared" si="104"/>
        <v>SDGbaseTRAv2_UrbAS_ERTv5_testGADJnoICAGRC_GVAaltrp-p</v>
      </c>
      <c r="B4260" s="218" t="s">
        <v>221</v>
      </c>
      <c r="C4260" s="219" t="s">
        <v>311</v>
      </c>
      <c r="D4260" s="220" t="s">
        <v>3</v>
      </c>
      <c r="E4260" s="217" t="s">
        <v>70</v>
      </c>
      <c r="F4260" s="217">
        <v>60.68</v>
      </c>
      <c r="G4260" s="217">
        <v>57.26</v>
      </c>
      <c r="H4260" s="217">
        <v>57.3</v>
      </c>
      <c r="I4260" s="217">
        <v>58.57</v>
      </c>
      <c r="J4260" s="217">
        <v>59.75</v>
      </c>
      <c r="K4260" s="217">
        <v>60.95</v>
      </c>
      <c r="L4260" s="217">
        <v>62.29</v>
      </c>
      <c r="M4260" s="217">
        <v>64.11</v>
      </c>
      <c r="N4260" s="217">
        <v>66.42</v>
      </c>
      <c r="O4260" s="217">
        <v>69.930000000000007</v>
      </c>
      <c r="P4260" s="217">
        <v>73.010000000000005</v>
      </c>
      <c r="Q4260" s="217">
        <v>75.7</v>
      </c>
      <c r="R4260" s="217">
        <v>79.260000000000005</v>
      </c>
      <c r="S4260" s="217">
        <v>82.51</v>
      </c>
      <c r="T4260" s="217">
        <v>85.68</v>
      </c>
      <c r="U4260" s="217">
        <v>89.2</v>
      </c>
      <c r="V4260" s="217">
        <v>92.42</v>
      </c>
      <c r="W4260" s="217">
        <v>95.78</v>
      </c>
      <c r="X4260" s="217">
        <v>98.94</v>
      </c>
      <c r="Y4260" s="217">
        <v>101.55</v>
      </c>
      <c r="Z4260" s="217">
        <v>103.84</v>
      </c>
      <c r="AA4260" s="217">
        <v>106.19</v>
      </c>
      <c r="AB4260" s="217">
        <v>109.32</v>
      </c>
      <c r="AC4260" s="217">
        <v>111.95</v>
      </c>
      <c r="AD4260" s="217">
        <v>114.66</v>
      </c>
      <c r="AE4260" s="217">
        <v>117.49</v>
      </c>
      <c r="AF4260" s="217">
        <v>119.86</v>
      </c>
      <c r="AG4260" s="217">
        <v>121.89</v>
      </c>
      <c r="AH4260" s="217">
        <v>121.14</v>
      </c>
      <c r="AI4260" s="217">
        <v>120.17</v>
      </c>
      <c r="AJ4260" s="217">
        <v>120.15</v>
      </c>
      <c r="AK4260" s="217">
        <v>119.24</v>
      </c>
    </row>
    <row r="4261" spans="1:37" s="217" customFormat="1" x14ac:dyDescent="0.3">
      <c r="A4261" s="217" t="str">
        <f t="shared" si="104"/>
        <v>SDGbaseTRAv2_UrbAS_ERTv5_testGADJnoICAGRC_GVAaltrp-f</v>
      </c>
      <c r="B4261" s="218" t="s">
        <v>221</v>
      </c>
      <c r="C4261" s="219" t="s">
        <v>311</v>
      </c>
      <c r="D4261" s="220" t="s">
        <v>3</v>
      </c>
      <c r="E4261" s="217" t="s">
        <v>71</v>
      </c>
      <c r="F4261" s="217">
        <v>247.43</v>
      </c>
      <c r="G4261" s="217">
        <v>219.03</v>
      </c>
      <c r="H4261" s="217">
        <v>225.5</v>
      </c>
      <c r="I4261" s="217">
        <v>237.23</v>
      </c>
      <c r="J4261" s="217">
        <v>242.88</v>
      </c>
      <c r="K4261" s="217">
        <v>245.89</v>
      </c>
      <c r="L4261" s="217">
        <v>249.31</v>
      </c>
      <c r="M4261" s="217">
        <v>254.4</v>
      </c>
      <c r="N4261" s="217">
        <v>267.14999999999998</v>
      </c>
      <c r="O4261" s="217">
        <v>276.45</v>
      </c>
      <c r="P4261" s="217">
        <v>292.76</v>
      </c>
      <c r="Q4261" s="217">
        <v>310</v>
      </c>
      <c r="R4261" s="217">
        <v>315.38</v>
      </c>
      <c r="S4261" s="217">
        <v>322.69</v>
      </c>
      <c r="T4261" s="217">
        <v>335.52</v>
      </c>
      <c r="U4261" s="217">
        <v>352.33</v>
      </c>
      <c r="V4261" s="217">
        <v>365.97</v>
      </c>
      <c r="W4261" s="217">
        <v>374.33</v>
      </c>
      <c r="X4261" s="217">
        <v>386.34</v>
      </c>
      <c r="Y4261" s="217">
        <v>405.34</v>
      </c>
      <c r="Z4261" s="217">
        <v>423.9</v>
      </c>
      <c r="AA4261" s="217">
        <v>437.74</v>
      </c>
      <c r="AB4261" s="217">
        <v>451.14</v>
      </c>
      <c r="AC4261" s="217">
        <v>466.35</v>
      </c>
      <c r="AD4261" s="217">
        <v>480.74</v>
      </c>
      <c r="AE4261" s="217">
        <v>495.32</v>
      </c>
      <c r="AF4261" s="217">
        <v>501.06</v>
      </c>
      <c r="AG4261" s="217">
        <v>506.39</v>
      </c>
      <c r="AH4261" s="217">
        <v>508.63</v>
      </c>
      <c r="AI4261" s="217">
        <v>509.37</v>
      </c>
      <c r="AJ4261" s="217">
        <v>512.45000000000005</v>
      </c>
      <c r="AK4261" s="217">
        <v>513.82000000000005</v>
      </c>
    </row>
    <row r="4262" spans="1:37" s="217" customFormat="1" x14ac:dyDescent="0.3">
      <c r="A4262" s="217" t="str">
        <f t="shared" si="104"/>
        <v>SDGbaseTRAv2_UrbAS_ERTv5_testGADJnoICAGRC_GVAaotrp-p</v>
      </c>
      <c r="B4262" s="218" t="s">
        <v>221</v>
      </c>
      <c r="C4262" s="219" t="s">
        <v>311</v>
      </c>
      <c r="D4262" s="220" t="s">
        <v>3</v>
      </c>
      <c r="E4262" s="217" t="s">
        <v>72</v>
      </c>
      <c r="F4262" s="217">
        <v>8.1</v>
      </c>
      <c r="G4262" s="217">
        <v>8.59</v>
      </c>
      <c r="H4262" s="217">
        <v>9.06</v>
      </c>
      <c r="I4262" s="217">
        <v>9.67</v>
      </c>
      <c r="J4262" s="217">
        <v>10.039999999999999</v>
      </c>
      <c r="K4262" s="217">
        <v>10.25</v>
      </c>
      <c r="L4262" s="217">
        <v>10.42</v>
      </c>
      <c r="M4262" s="217">
        <v>10.57</v>
      </c>
      <c r="N4262" s="217">
        <v>10.71</v>
      </c>
      <c r="O4262" s="217">
        <v>10.31</v>
      </c>
      <c r="P4262" s="217">
        <v>10.54</v>
      </c>
      <c r="Q4262" s="217">
        <v>10.86</v>
      </c>
      <c r="R4262" s="217">
        <v>11.34</v>
      </c>
      <c r="S4262" s="217">
        <v>11.7</v>
      </c>
      <c r="T4262" s="217">
        <v>12.01</v>
      </c>
      <c r="U4262" s="217">
        <v>12.33</v>
      </c>
      <c r="V4262" s="217">
        <v>12.67</v>
      </c>
      <c r="W4262" s="217">
        <v>12.96</v>
      </c>
      <c r="X4262" s="217">
        <v>13.11</v>
      </c>
      <c r="Y4262" s="217">
        <v>13.24</v>
      </c>
      <c r="Z4262" s="217">
        <v>13.36</v>
      </c>
      <c r="AA4262" s="217">
        <v>13.44</v>
      </c>
      <c r="AB4262" s="217">
        <v>13.38</v>
      </c>
      <c r="AC4262" s="217">
        <v>13.49</v>
      </c>
      <c r="AD4262" s="217">
        <v>13.8</v>
      </c>
      <c r="AE4262" s="217">
        <v>14.18</v>
      </c>
      <c r="AF4262" s="217">
        <v>14.52</v>
      </c>
      <c r="AG4262" s="217">
        <v>14.78</v>
      </c>
      <c r="AH4262" s="217">
        <v>14.6</v>
      </c>
      <c r="AI4262" s="217">
        <v>14.65</v>
      </c>
      <c r="AJ4262" s="217">
        <v>14.85</v>
      </c>
      <c r="AK4262" s="217">
        <v>15.01</v>
      </c>
    </row>
    <row r="4263" spans="1:37" s="217" customFormat="1" x14ac:dyDescent="0.3">
      <c r="A4263" s="217" t="str">
        <f t="shared" si="104"/>
        <v>SDGbaseTRAv2_UrbAS_ERTv5_testGADJnoICAGRC_GVAaotrp-f</v>
      </c>
      <c r="B4263" s="218" t="s">
        <v>221</v>
      </c>
      <c r="C4263" s="219" t="s">
        <v>311</v>
      </c>
      <c r="D4263" s="220" t="s">
        <v>3</v>
      </c>
      <c r="E4263" s="217" t="s">
        <v>73</v>
      </c>
      <c r="F4263" s="217">
        <v>7.29</v>
      </c>
      <c r="G4263" s="217">
        <v>7.02</v>
      </c>
      <c r="H4263" s="217">
        <v>7.35</v>
      </c>
      <c r="I4263" s="217">
        <v>7.66</v>
      </c>
      <c r="J4263" s="217">
        <v>7.8</v>
      </c>
      <c r="K4263" s="217">
        <v>7.88</v>
      </c>
      <c r="L4263" s="217">
        <v>7.99</v>
      </c>
      <c r="M4263" s="217">
        <v>8.14</v>
      </c>
      <c r="N4263" s="217">
        <v>8.4499999999999993</v>
      </c>
      <c r="O4263" s="217">
        <v>8.5299999999999994</v>
      </c>
      <c r="P4263" s="217">
        <v>8.92</v>
      </c>
      <c r="Q4263" s="217">
        <v>9.35</v>
      </c>
      <c r="R4263" s="217">
        <v>9.56</v>
      </c>
      <c r="S4263" s="217">
        <v>9.77</v>
      </c>
      <c r="T4263" s="217">
        <v>10.09</v>
      </c>
      <c r="U4263" s="217">
        <v>10.49</v>
      </c>
      <c r="V4263" s="217">
        <v>10.85</v>
      </c>
      <c r="W4263" s="217">
        <v>11.09</v>
      </c>
      <c r="X4263" s="217">
        <v>11.31</v>
      </c>
      <c r="Y4263" s="217">
        <v>11.71</v>
      </c>
      <c r="Z4263" s="217">
        <v>12.1</v>
      </c>
      <c r="AA4263" s="217">
        <v>12.4</v>
      </c>
      <c r="AB4263" s="217">
        <v>12.6</v>
      </c>
      <c r="AC4263" s="217">
        <v>12.9</v>
      </c>
      <c r="AD4263" s="217">
        <v>13.26</v>
      </c>
      <c r="AE4263" s="217">
        <v>13.63</v>
      </c>
      <c r="AF4263" s="217">
        <v>13.81</v>
      </c>
      <c r="AG4263" s="217">
        <v>13.97</v>
      </c>
      <c r="AH4263" s="217">
        <v>13.9</v>
      </c>
      <c r="AI4263" s="217">
        <v>13.87</v>
      </c>
      <c r="AJ4263" s="217">
        <v>13.93</v>
      </c>
      <c r="AK4263" s="217">
        <v>13.97</v>
      </c>
    </row>
    <row r="4264" spans="1:37" s="217" customFormat="1" x14ac:dyDescent="0.3">
      <c r="A4264" s="217" t="str">
        <f t="shared" si="104"/>
        <v>SDGbaseTRAv2_UrbAS_ERTv5_testGADJnoICAGRC_GVAaprtr</v>
      </c>
      <c r="B4264" s="218" t="s">
        <v>221</v>
      </c>
      <c r="C4264" s="219" t="s">
        <v>311</v>
      </c>
      <c r="D4264" s="220" t="s">
        <v>3</v>
      </c>
      <c r="E4264" s="217" t="s">
        <v>74</v>
      </c>
      <c r="F4264" s="217">
        <v>0</v>
      </c>
      <c r="G4264" s="217">
        <v>0</v>
      </c>
      <c r="H4264" s="217">
        <v>0</v>
      </c>
      <c r="I4264" s="217">
        <v>0</v>
      </c>
      <c r="J4264" s="217">
        <v>0</v>
      </c>
      <c r="K4264" s="217">
        <v>0</v>
      </c>
      <c r="L4264" s="217">
        <v>0</v>
      </c>
      <c r="M4264" s="217">
        <v>0</v>
      </c>
      <c r="N4264" s="217">
        <v>0</v>
      </c>
      <c r="O4264" s="217">
        <v>0</v>
      </c>
      <c r="P4264" s="217">
        <v>0</v>
      </c>
      <c r="Q4264" s="217">
        <v>0</v>
      </c>
      <c r="R4264" s="217">
        <v>0</v>
      </c>
      <c r="S4264" s="217">
        <v>0</v>
      </c>
      <c r="T4264" s="217">
        <v>0</v>
      </c>
      <c r="U4264" s="217">
        <v>0</v>
      </c>
      <c r="V4264" s="217">
        <v>0</v>
      </c>
      <c r="W4264" s="217">
        <v>0</v>
      </c>
      <c r="X4264" s="217">
        <v>0</v>
      </c>
      <c r="Y4264" s="217">
        <v>0</v>
      </c>
      <c r="Z4264" s="217">
        <v>0</v>
      </c>
      <c r="AA4264" s="217">
        <v>0</v>
      </c>
      <c r="AB4264" s="217">
        <v>0</v>
      </c>
      <c r="AC4264" s="217">
        <v>0</v>
      </c>
      <c r="AD4264" s="217">
        <v>0</v>
      </c>
      <c r="AE4264" s="217">
        <v>0</v>
      </c>
      <c r="AF4264" s="217">
        <v>0</v>
      </c>
      <c r="AG4264" s="217">
        <v>0</v>
      </c>
      <c r="AH4264" s="217">
        <v>0</v>
      </c>
      <c r="AI4264" s="217">
        <v>0</v>
      </c>
      <c r="AJ4264" s="217">
        <v>0</v>
      </c>
      <c r="AK4264" s="217">
        <v>0</v>
      </c>
    </row>
    <row r="4265" spans="1:37" s="217" customFormat="1" x14ac:dyDescent="0.3">
      <c r="A4265" s="217" t="str">
        <f t="shared" si="104"/>
        <v>SDGbaseTRAv2_UrbAS_ERTv5_testGADJnoICAGRC_GVAatrps</v>
      </c>
      <c r="B4265" s="218" t="s">
        <v>221</v>
      </c>
      <c r="C4265" s="219" t="s">
        <v>311</v>
      </c>
      <c r="D4265" s="220" t="s">
        <v>3</v>
      </c>
      <c r="E4265" s="217" t="s">
        <v>75</v>
      </c>
      <c r="F4265" s="217">
        <v>54.94</v>
      </c>
      <c r="G4265" s="217">
        <v>50.36</v>
      </c>
      <c r="H4265" s="217">
        <v>51.47</v>
      </c>
      <c r="I4265" s="217">
        <v>52.16</v>
      </c>
      <c r="J4265" s="217">
        <v>52.89</v>
      </c>
      <c r="K4265" s="217">
        <v>54.07</v>
      </c>
      <c r="L4265" s="217">
        <v>55.3</v>
      </c>
      <c r="M4265" s="217">
        <v>56.22</v>
      </c>
      <c r="N4265" s="217">
        <v>57.19</v>
      </c>
      <c r="O4265" s="217">
        <v>58.43</v>
      </c>
      <c r="P4265" s="217">
        <v>59.62</v>
      </c>
      <c r="Q4265" s="217">
        <v>60.57</v>
      </c>
      <c r="R4265" s="217">
        <v>62.42</v>
      </c>
      <c r="S4265" s="217">
        <v>64.69</v>
      </c>
      <c r="T4265" s="217">
        <v>66.77</v>
      </c>
      <c r="U4265" s="217">
        <v>69.14</v>
      </c>
      <c r="V4265" s="217">
        <v>71.34</v>
      </c>
      <c r="W4265" s="217">
        <v>73.8</v>
      </c>
      <c r="X4265" s="217">
        <v>75.8</v>
      </c>
      <c r="Y4265" s="217">
        <v>77.739999999999995</v>
      </c>
      <c r="Z4265" s="217">
        <v>79.650000000000006</v>
      </c>
      <c r="AA4265" s="217">
        <v>81.53</v>
      </c>
      <c r="AB4265" s="217">
        <v>86.17</v>
      </c>
      <c r="AC4265" s="217">
        <v>90.59</v>
      </c>
      <c r="AD4265" s="217">
        <v>95.17</v>
      </c>
      <c r="AE4265" s="217">
        <v>99.73</v>
      </c>
      <c r="AF4265" s="217">
        <v>104.05</v>
      </c>
      <c r="AG4265" s="217">
        <v>107.26</v>
      </c>
      <c r="AH4265" s="217">
        <v>108.7</v>
      </c>
      <c r="AI4265" s="217">
        <v>109.7</v>
      </c>
      <c r="AJ4265" s="217">
        <v>110.7</v>
      </c>
      <c r="AK4265" s="217">
        <v>111.51</v>
      </c>
    </row>
    <row r="4266" spans="1:37" s="217" customFormat="1" x14ac:dyDescent="0.3">
      <c r="A4266" s="217" t="str">
        <f t="shared" si="104"/>
        <v>SDGbaseTRAv2_UrbAS_ERTv5_testGADJnoICAGRC_GVAacomm</v>
      </c>
      <c r="B4266" s="218" t="s">
        <v>221</v>
      </c>
      <c r="C4266" s="219" t="s">
        <v>311</v>
      </c>
      <c r="D4266" s="220" t="s">
        <v>3</v>
      </c>
      <c r="E4266" s="217" t="s">
        <v>76</v>
      </c>
      <c r="F4266" s="217">
        <v>84.05</v>
      </c>
      <c r="G4266" s="217">
        <v>70.150000000000006</v>
      </c>
      <c r="H4266" s="217">
        <v>75.239999999999995</v>
      </c>
      <c r="I4266" s="217">
        <v>78</v>
      </c>
      <c r="J4266" s="217">
        <v>80.650000000000006</v>
      </c>
      <c r="K4266" s="217">
        <v>83.44</v>
      </c>
      <c r="L4266" s="217">
        <v>86.28</v>
      </c>
      <c r="M4266" s="217">
        <v>89.51</v>
      </c>
      <c r="N4266" s="217">
        <v>92.59</v>
      </c>
      <c r="O4266" s="217">
        <v>96.22</v>
      </c>
      <c r="P4266" s="217">
        <v>99.95</v>
      </c>
      <c r="Q4266" s="217">
        <v>103.71</v>
      </c>
      <c r="R4266" s="217">
        <v>108.18</v>
      </c>
      <c r="S4266" s="217">
        <v>112.29</v>
      </c>
      <c r="T4266" s="217">
        <v>116.47</v>
      </c>
      <c r="U4266" s="217">
        <v>121.07</v>
      </c>
      <c r="V4266" s="217">
        <v>126</v>
      </c>
      <c r="W4266" s="217">
        <v>131.09</v>
      </c>
      <c r="X4266" s="217">
        <v>136.08000000000001</v>
      </c>
      <c r="Y4266" s="217">
        <v>140.68</v>
      </c>
      <c r="Z4266" s="217">
        <v>145.25</v>
      </c>
      <c r="AA4266" s="217">
        <v>149.69999999999999</v>
      </c>
      <c r="AB4266" s="217">
        <v>152.86000000000001</v>
      </c>
      <c r="AC4266" s="217">
        <v>157.01</v>
      </c>
      <c r="AD4266" s="217">
        <v>162.38</v>
      </c>
      <c r="AE4266" s="217">
        <v>168.21</v>
      </c>
      <c r="AF4266" s="217">
        <v>173.99</v>
      </c>
      <c r="AG4266" s="217">
        <v>179.29</v>
      </c>
      <c r="AH4266" s="217">
        <v>179.66</v>
      </c>
      <c r="AI4266" s="217">
        <v>178.8</v>
      </c>
      <c r="AJ4266" s="217">
        <v>178.07</v>
      </c>
      <c r="AK4266" s="217">
        <v>177.11</v>
      </c>
    </row>
    <row r="4267" spans="1:37" s="217" customFormat="1" x14ac:dyDescent="0.3">
      <c r="A4267" s="217" t="str">
        <f t="shared" si="104"/>
        <v>SDGbaseTRAv2_UrbAS_ERTv5_testGADJnoICAGRC_GVAafsrv</v>
      </c>
      <c r="B4267" s="218" t="s">
        <v>221</v>
      </c>
      <c r="C4267" s="219" t="s">
        <v>311</v>
      </c>
      <c r="D4267" s="220" t="s">
        <v>3</v>
      </c>
      <c r="E4267" s="217" t="s">
        <v>77</v>
      </c>
      <c r="F4267" s="217">
        <v>413.44</v>
      </c>
      <c r="G4267" s="217">
        <v>375.66</v>
      </c>
      <c r="H4267" s="217">
        <v>394.03</v>
      </c>
      <c r="I4267" s="217">
        <v>401.44</v>
      </c>
      <c r="J4267" s="217">
        <v>411.61</v>
      </c>
      <c r="K4267" s="217">
        <v>424.3</v>
      </c>
      <c r="L4267" s="217">
        <v>438.73</v>
      </c>
      <c r="M4267" s="217">
        <v>454.12</v>
      </c>
      <c r="N4267" s="217">
        <v>469.9</v>
      </c>
      <c r="O4267" s="217">
        <v>488.05</v>
      </c>
      <c r="P4267" s="217">
        <v>507.14</v>
      </c>
      <c r="Q4267" s="217">
        <v>525.87</v>
      </c>
      <c r="R4267" s="217">
        <v>550.63</v>
      </c>
      <c r="S4267" s="217">
        <v>572.58000000000004</v>
      </c>
      <c r="T4267" s="217">
        <v>595.20000000000005</v>
      </c>
      <c r="U4267" s="217">
        <v>620.91999999999996</v>
      </c>
      <c r="V4267" s="217">
        <v>646.51</v>
      </c>
      <c r="W4267" s="217">
        <v>674.05</v>
      </c>
      <c r="X4267" s="217">
        <v>702.55</v>
      </c>
      <c r="Y4267" s="217">
        <v>728.29</v>
      </c>
      <c r="Z4267" s="217">
        <v>754.4</v>
      </c>
      <c r="AA4267" s="217">
        <v>780.09</v>
      </c>
      <c r="AB4267" s="217">
        <v>808.96</v>
      </c>
      <c r="AC4267" s="217">
        <v>836.52</v>
      </c>
      <c r="AD4267" s="217">
        <v>864.87</v>
      </c>
      <c r="AE4267" s="217">
        <v>894.72</v>
      </c>
      <c r="AF4267" s="217">
        <v>925.68</v>
      </c>
      <c r="AG4267" s="217">
        <v>956</v>
      </c>
      <c r="AH4267" s="217">
        <v>955.05</v>
      </c>
      <c r="AI4267" s="217">
        <v>948.19</v>
      </c>
      <c r="AJ4267" s="217">
        <v>941.59</v>
      </c>
      <c r="AK4267" s="217">
        <v>934</v>
      </c>
    </row>
    <row r="4268" spans="1:37" s="217" customFormat="1" x14ac:dyDescent="0.3">
      <c r="A4268" s="217" t="str">
        <f t="shared" si="104"/>
        <v>SDGbaseTRAv2_UrbAS_ERTv5_testGADJnoICAGRC_GVAabsrv</v>
      </c>
      <c r="B4268" s="218" t="s">
        <v>221</v>
      </c>
      <c r="C4268" s="219" t="s">
        <v>311</v>
      </c>
      <c r="D4268" s="220" t="s">
        <v>3</v>
      </c>
      <c r="E4268" s="217" t="s">
        <v>78</v>
      </c>
      <c r="F4268" s="217">
        <v>367.48</v>
      </c>
      <c r="G4268" s="217">
        <v>309.60000000000002</v>
      </c>
      <c r="H4268" s="217">
        <v>328.15</v>
      </c>
      <c r="I4268" s="217">
        <v>338.8</v>
      </c>
      <c r="J4268" s="217">
        <v>349.82</v>
      </c>
      <c r="K4268" s="217">
        <v>361.96</v>
      </c>
      <c r="L4268" s="217">
        <v>374.55</v>
      </c>
      <c r="M4268" s="217">
        <v>387.95</v>
      </c>
      <c r="N4268" s="217">
        <v>401.31</v>
      </c>
      <c r="O4268" s="217">
        <v>415.93</v>
      </c>
      <c r="P4268" s="217">
        <v>432.25</v>
      </c>
      <c r="Q4268" s="217">
        <v>448.81</v>
      </c>
      <c r="R4268" s="217">
        <v>469.3</v>
      </c>
      <c r="S4268" s="217">
        <v>487.52</v>
      </c>
      <c r="T4268" s="217">
        <v>506.02</v>
      </c>
      <c r="U4268" s="217">
        <v>526.54</v>
      </c>
      <c r="V4268" s="217">
        <v>548.02</v>
      </c>
      <c r="W4268" s="217">
        <v>570.28</v>
      </c>
      <c r="X4268" s="217">
        <v>592.12</v>
      </c>
      <c r="Y4268" s="217">
        <v>612.1</v>
      </c>
      <c r="Z4268" s="217">
        <v>632.38</v>
      </c>
      <c r="AA4268" s="217">
        <v>651.89</v>
      </c>
      <c r="AB4268" s="217">
        <v>670.45</v>
      </c>
      <c r="AC4268" s="217">
        <v>689.64</v>
      </c>
      <c r="AD4268" s="217">
        <v>711.78</v>
      </c>
      <c r="AE4268" s="217">
        <v>735.94</v>
      </c>
      <c r="AF4268" s="217">
        <v>760.54</v>
      </c>
      <c r="AG4268" s="217">
        <v>783.77</v>
      </c>
      <c r="AH4268" s="217">
        <v>786.38</v>
      </c>
      <c r="AI4268" s="217">
        <v>783.98</v>
      </c>
      <c r="AJ4268" s="217">
        <v>781.1</v>
      </c>
      <c r="AK4268" s="217">
        <v>777.11</v>
      </c>
    </row>
    <row r="4269" spans="1:37" s="217" customFormat="1" x14ac:dyDescent="0.3">
      <c r="A4269" s="217" t="str">
        <f t="shared" si="104"/>
        <v>SDGbaseTRAv2_UrbAS_ERTv5_testGADJnoICAGRC_GVAagsrv</v>
      </c>
      <c r="B4269" s="218" t="s">
        <v>221</v>
      </c>
      <c r="C4269" s="219" t="s">
        <v>311</v>
      </c>
      <c r="D4269" s="220" t="s">
        <v>3</v>
      </c>
      <c r="E4269" s="217" t="s">
        <v>79</v>
      </c>
      <c r="F4269" s="217">
        <v>789.44</v>
      </c>
      <c r="G4269" s="217">
        <v>748.86</v>
      </c>
      <c r="H4269" s="217">
        <v>774.46</v>
      </c>
      <c r="I4269" s="217">
        <v>823.13</v>
      </c>
      <c r="J4269" s="217">
        <v>848.25</v>
      </c>
      <c r="K4269" s="217">
        <v>877.85</v>
      </c>
      <c r="L4269" s="217">
        <v>911.08</v>
      </c>
      <c r="M4269" s="217">
        <v>945.44</v>
      </c>
      <c r="N4269" s="217">
        <v>981.44</v>
      </c>
      <c r="O4269" s="217">
        <v>1020.03</v>
      </c>
      <c r="P4269" s="217">
        <v>1062.7</v>
      </c>
      <c r="Q4269" s="217">
        <v>1105.33</v>
      </c>
      <c r="R4269" s="217">
        <v>1133.1199999999999</v>
      </c>
      <c r="S4269" s="217">
        <v>1160.8399999999999</v>
      </c>
      <c r="T4269" s="217">
        <v>1189.3</v>
      </c>
      <c r="U4269" s="217">
        <v>1221.54</v>
      </c>
      <c r="V4269" s="217">
        <v>1255.6099999999999</v>
      </c>
      <c r="W4269" s="217">
        <v>1289.81</v>
      </c>
      <c r="X4269" s="217">
        <v>1322.19</v>
      </c>
      <c r="Y4269" s="217">
        <v>1352.12</v>
      </c>
      <c r="Z4269" s="217">
        <v>1382.89</v>
      </c>
      <c r="AA4269" s="217">
        <v>1414.14</v>
      </c>
      <c r="AB4269" s="217">
        <v>1442.89</v>
      </c>
      <c r="AC4269" s="217">
        <v>1475.46</v>
      </c>
      <c r="AD4269" s="217">
        <v>1513.74</v>
      </c>
      <c r="AE4269" s="217">
        <v>1554.35</v>
      </c>
      <c r="AF4269" s="217">
        <v>1593.88</v>
      </c>
      <c r="AG4269" s="217">
        <v>1630.23</v>
      </c>
      <c r="AH4269" s="217">
        <v>1631.11</v>
      </c>
      <c r="AI4269" s="217">
        <v>1637.14</v>
      </c>
      <c r="AJ4269" s="217">
        <v>1653.67</v>
      </c>
      <c r="AK4269" s="217">
        <v>1673.7</v>
      </c>
    </row>
    <row r="4270" spans="1:37" s="217" customFormat="1" x14ac:dyDescent="0.3">
      <c r="A4270" s="217" t="str">
        <f t="shared" si="104"/>
        <v>SDGbaseTRAv2_UrbAS_ERTv5_testGADJnoICAGRC_GVAaosrv</v>
      </c>
      <c r="B4270" s="218" t="s">
        <v>221</v>
      </c>
      <c r="C4270" s="219" t="s">
        <v>311</v>
      </c>
      <c r="D4270" s="220" t="s">
        <v>3</v>
      </c>
      <c r="E4270" s="217" t="s">
        <v>80</v>
      </c>
      <c r="F4270" s="217">
        <v>475.08</v>
      </c>
      <c r="G4270" s="217">
        <v>490.31</v>
      </c>
      <c r="H4270" s="217">
        <v>501.24</v>
      </c>
      <c r="I4270" s="217">
        <v>505.18</v>
      </c>
      <c r="J4270" s="217">
        <v>514.57000000000005</v>
      </c>
      <c r="K4270" s="217">
        <v>526.91</v>
      </c>
      <c r="L4270" s="217">
        <v>541.47</v>
      </c>
      <c r="M4270" s="217">
        <v>558.42999999999995</v>
      </c>
      <c r="N4270" s="217">
        <v>576.64</v>
      </c>
      <c r="O4270" s="217">
        <v>597.27</v>
      </c>
      <c r="P4270" s="217">
        <v>620.05999999999995</v>
      </c>
      <c r="Q4270" s="217">
        <v>643.05999999999995</v>
      </c>
      <c r="R4270" s="217">
        <v>672.36</v>
      </c>
      <c r="S4270" s="217">
        <v>698.48</v>
      </c>
      <c r="T4270" s="217">
        <v>725.25</v>
      </c>
      <c r="U4270" s="217">
        <v>755.06</v>
      </c>
      <c r="V4270" s="217">
        <v>785.77</v>
      </c>
      <c r="W4270" s="217">
        <v>817.84</v>
      </c>
      <c r="X4270" s="217">
        <v>850.05</v>
      </c>
      <c r="Y4270" s="217">
        <v>879.77</v>
      </c>
      <c r="Z4270" s="217">
        <v>909.6</v>
      </c>
      <c r="AA4270" s="217">
        <v>938.41</v>
      </c>
      <c r="AB4270" s="217">
        <v>966.82</v>
      </c>
      <c r="AC4270" s="217">
        <v>995.47</v>
      </c>
      <c r="AD4270" s="217">
        <v>1026.48</v>
      </c>
      <c r="AE4270" s="217">
        <v>1059.8499999999999</v>
      </c>
      <c r="AF4270" s="217">
        <v>1094.07</v>
      </c>
      <c r="AG4270" s="217">
        <v>1126.8499999999999</v>
      </c>
      <c r="AH4270" s="217">
        <v>1129.73</v>
      </c>
      <c r="AI4270" s="217">
        <v>1125.56</v>
      </c>
      <c r="AJ4270" s="217">
        <v>1119.82</v>
      </c>
      <c r="AK4270" s="217">
        <v>1111.96</v>
      </c>
    </row>
    <row r="4271" spans="1:37" s="217" customFormat="1" x14ac:dyDescent="0.3">
      <c r="A4271" s="217" t="str">
        <f t="shared" si="104"/>
        <v>SDGbaseTRAv2_UrbAS_ERTv5_testGADJnoICAGRC_GVAtotal</v>
      </c>
      <c r="B4271" s="218" t="s">
        <v>221</v>
      </c>
      <c r="C4271" s="219" t="s">
        <v>311</v>
      </c>
      <c r="D4271" s="220" t="s">
        <v>3</v>
      </c>
      <c r="E4271" s="217" t="s">
        <v>1</v>
      </c>
      <c r="F4271" s="217">
        <v>4444.87</v>
      </c>
      <c r="G4271" s="217">
        <v>4194.68</v>
      </c>
      <c r="H4271" s="217">
        <v>4327.26</v>
      </c>
      <c r="I4271" s="217">
        <v>4459.13</v>
      </c>
      <c r="J4271" s="217">
        <v>4560.0600000000004</v>
      </c>
      <c r="K4271" s="217">
        <v>4678.51</v>
      </c>
      <c r="L4271" s="217">
        <v>4812.29</v>
      </c>
      <c r="M4271" s="217">
        <v>4950.16</v>
      </c>
      <c r="N4271" s="217">
        <v>5100</v>
      </c>
      <c r="O4271" s="217">
        <v>5272.02</v>
      </c>
      <c r="P4271" s="217">
        <v>5456.59</v>
      </c>
      <c r="Q4271" s="217">
        <v>5640.17</v>
      </c>
      <c r="R4271" s="217">
        <v>5826.55</v>
      </c>
      <c r="S4271" s="217">
        <v>6013.65</v>
      </c>
      <c r="T4271" s="217">
        <v>6207.39</v>
      </c>
      <c r="U4271" s="217">
        <v>6426.68</v>
      </c>
      <c r="V4271" s="217">
        <v>6640.93</v>
      </c>
      <c r="W4271" s="217">
        <v>6861.19</v>
      </c>
      <c r="X4271" s="217">
        <v>7086.66</v>
      </c>
      <c r="Y4271" s="217">
        <v>7303.15</v>
      </c>
      <c r="Z4271" s="217">
        <v>7530.3</v>
      </c>
      <c r="AA4271" s="217">
        <v>7752.22</v>
      </c>
      <c r="AB4271" s="217">
        <v>8001.37</v>
      </c>
      <c r="AC4271" s="217">
        <v>8231.42</v>
      </c>
      <c r="AD4271" s="217">
        <v>8462.18</v>
      </c>
      <c r="AE4271" s="217">
        <v>8700.7099999999991</v>
      </c>
      <c r="AF4271" s="217">
        <v>8940.7800000000007</v>
      </c>
      <c r="AG4271" s="217">
        <v>9186.68</v>
      </c>
      <c r="AH4271" s="217">
        <v>9229.7199999999993</v>
      </c>
      <c r="AI4271" s="217">
        <v>9246.6</v>
      </c>
      <c r="AJ4271" s="217">
        <v>9266.94</v>
      </c>
      <c r="AK4271" s="217">
        <v>9274.01</v>
      </c>
    </row>
    <row r="4272" spans="1:37" s="217" customFormat="1" x14ac:dyDescent="0.3">
      <c r="A4272" s="217" t="str">
        <f t="shared" si="104"/>
        <v>SDGbaseTRAv2_UrbAS_ERTv5_testGADJnoICAGRGOVSHRXtotal</v>
      </c>
      <c r="B4272" s="218" t="s">
        <v>221</v>
      </c>
      <c r="C4272" s="219" t="s">
        <v>311</v>
      </c>
      <c r="D4272" s="220" t="s">
        <v>191</v>
      </c>
      <c r="E4272" s="217" t="s">
        <v>1</v>
      </c>
      <c r="F4272" s="217">
        <v>0.21</v>
      </c>
      <c r="G4272" s="217">
        <v>0.21</v>
      </c>
      <c r="H4272" s="217">
        <v>0.21</v>
      </c>
      <c r="I4272" s="217">
        <v>0.22</v>
      </c>
      <c r="J4272" s="217">
        <v>0.22</v>
      </c>
      <c r="K4272" s="217">
        <v>0.22</v>
      </c>
      <c r="L4272" s="217">
        <v>0.22</v>
      </c>
      <c r="M4272" s="217">
        <v>0.23</v>
      </c>
      <c r="N4272" s="217">
        <v>0.23</v>
      </c>
      <c r="O4272" s="217">
        <v>0.23</v>
      </c>
      <c r="P4272" s="217">
        <v>0.23</v>
      </c>
      <c r="Q4272" s="217">
        <v>0.23</v>
      </c>
      <c r="R4272" s="217">
        <v>0.23</v>
      </c>
      <c r="S4272" s="217">
        <v>0.23</v>
      </c>
      <c r="T4272" s="217">
        <v>0.23</v>
      </c>
      <c r="U4272" s="217">
        <v>0.22</v>
      </c>
      <c r="V4272" s="217">
        <v>0.22</v>
      </c>
      <c r="W4272" s="217">
        <v>0.22</v>
      </c>
      <c r="X4272" s="217">
        <v>0.22</v>
      </c>
      <c r="Y4272" s="217">
        <v>0.22</v>
      </c>
      <c r="Z4272" s="217">
        <v>0.22</v>
      </c>
      <c r="AA4272" s="217">
        <v>0.21</v>
      </c>
      <c r="AB4272" s="217">
        <v>0.21</v>
      </c>
      <c r="AC4272" s="217">
        <v>0.21</v>
      </c>
      <c r="AD4272" s="217">
        <v>0.21</v>
      </c>
      <c r="AE4272" s="217">
        <v>0.21</v>
      </c>
      <c r="AF4272" s="217">
        <v>0.21</v>
      </c>
      <c r="AG4272" s="217">
        <v>0.21</v>
      </c>
      <c r="AH4272" s="217">
        <v>0.21</v>
      </c>
      <c r="AI4272" s="217">
        <v>0.21</v>
      </c>
      <c r="AJ4272" s="217">
        <v>0.21</v>
      </c>
      <c r="AK4272" s="217">
        <v>0.22</v>
      </c>
    </row>
    <row r="4273" spans="1:37" s="217" customFormat="1" x14ac:dyDescent="0.3">
      <c r="A4273" s="217" t="str">
        <f t="shared" si="104"/>
        <v>SDGbaseTRAv2_UrbAS_ERTv5_testGADJnoICAGRINVSHRXtotal</v>
      </c>
      <c r="B4273" s="218" t="s">
        <v>221</v>
      </c>
      <c r="C4273" s="219" t="s">
        <v>311</v>
      </c>
      <c r="D4273" s="220" t="s">
        <v>189</v>
      </c>
      <c r="E4273" s="217" t="s">
        <v>1</v>
      </c>
      <c r="F4273" s="217">
        <v>0.18</v>
      </c>
      <c r="G4273" s="217">
        <v>0.18</v>
      </c>
      <c r="H4273" s="217">
        <v>0.18</v>
      </c>
      <c r="I4273" s="217">
        <v>0.18</v>
      </c>
      <c r="J4273" s="217">
        <v>0.18</v>
      </c>
      <c r="K4273" s="217">
        <v>0.18</v>
      </c>
      <c r="L4273" s="217">
        <v>0.18</v>
      </c>
      <c r="M4273" s="217">
        <v>0.18</v>
      </c>
      <c r="N4273" s="217">
        <v>0.18</v>
      </c>
      <c r="O4273" s="217">
        <v>0.18</v>
      </c>
      <c r="P4273" s="217">
        <v>0.18</v>
      </c>
      <c r="Q4273" s="217">
        <v>0.17</v>
      </c>
      <c r="R4273" s="217">
        <v>0.17</v>
      </c>
      <c r="S4273" s="217">
        <v>0.17</v>
      </c>
      <c r="T4273" s="217">
        <v>0.17</v>
      </c>
      <c r="U4273" s="217">
        <v>0.17</v>
      </c>
      <c r="V4273" s="217">
        <v>0.17</v>
      </c>
      <c r="W4273" s="217">
        <v>0.17</v>
      </c>
      <c r="X4273" s="217">
        <v>0.17</v>
      </c>
      <c r="Y4273" s="217">
        <v>0.17</v>
      </c>
      <c r="Z4273" s="217">
        <v>0.17</v>
      </c>
      <c r="AA4273" s="217">
        <v>0.17</v>
      </c>
      <c r="AB4273" s="217">
        <v>0.18</v>
      </c>
      <c r="AC4273" s="217">
        <v>0.18</v>
      </c>
      <c r="AD4273" s="217">
        <v>0.18</v>
      </c>
      <c r="AE4273" s="217">
        <v>0.18</v>
      </c>
      <c r="AF4273" s="217">
        <v>0.18</v>
      </c>
      <c r="AG4273" s="217">
        <v>0.18</v>
      </c>
      <c r="AH4273" s="217">
        <v>0.18</v>
      </c>
      <c r="AI4273" s="217">
        <v>0.18</v>
      </c>
      <c r="AJ4273" s="217">
        <v>0.18</v>
      </c>
      <c r="AK4273" s="217">
        <v>0.17</v>
      </c>
    </row>
    <row r="4274" spans="1:37" s="217" customFormat="1" x14ac:dyDescent="0.3">
      <c r="A4274" s="217" t="str">
        <f t="shared" si="104"/>
        <v>SDGbaseTRAv2_UrbAS_ERTv5_testGADJnoICAGRC_QFSlabtotal</v>
      </c>
      <c r="B4274" s="218" t="s">
        <v>221</v>
      </c>
      <c r="C4274" s="219" t="s">
        <v>311</v>
      </c>
      <c r="D4274" s="220" t="s">
        <v>206</v>
      </c>
      <c r="E4274" s="217" t="s">
        <v>1</v>
      </c>
      <c r="F4274" s="217">
        <v>16418.580000000002</v>
      </c>
      <c r="G4274" s="217">
        <v>15182.84</v>
      </c>
      <c r="H4274" s="217">
        <v>15745.42</v>
      </c>
      <c r="I4274" s="217">
        <v>16291.81</v>
      </c>
      <c r="J4274" s="217">
        <v>16783.169999999998</v>
      </c>
      <c r="K4274" s="217">
        <v>17263.41</v>
      </c>
      <c r="L4274" s="217">
        <v>17758.16</v>
      </c>
      <c r="M4274" s="217">
        <v>18272.95</v>
      </c>
      <c r="N4274" s="217">
        <v>18811.57</v>
      </c>
      <c r="O4274" s="217">
        <v>19363.32</v>
      </c>
      <c r="P4274" s="217">
        <v>19967.84</v>
      </c>
      <c r="Q4274" s="217">
        <v>20601.62</v>
      </c>
      <c r="R4274" s="217">
        <v>21252.82</v>
      </c>
      <c r="S4274" s="217">
        <v>21920.29</v>
      </c>
      <c r="T4274" s="217">
        <v>22605.3</v>
      </c>
      <c r="U4274" s="217">
        <v>23332.94</v>
      </c>
      <c r="V4274" s="217">
        <v>24093.18</v>
      </c>
      <c r="W4274" s="217">
        <v>24878.67</v>
      </c>
      <c r="X4274" s="217">
        <v>25680.77</v>
      </c>
      <c r="Y4274" s="217">
        <v>26469.48</v>
      </c>
      <c r="Z4274" s="217">
        <v>27246.79</v>
      </c>
      <c r="AA4274" s="217">
        <v>28015.919999999998</v>
      </c>
      <c r="AB4274" s="217">
        <v>28800.69</v>
      </c>
      <c r="AC4274" s="217">
        <v>29599.49</v>
      </c>
      <c r="AD4274" s="217">
        <v>30432.73</v>
      </c>
      <c r="AE4274" s="217">
        <v>31307.42</v>
      </c>
      <c r="AF4274" s="217">
        <v>32200.57</v>
      </c>
      <c r="AG4274" s="217">
        <v>33085.86</v>
      </c>
      <c r="AH4274" s="217">
        <v>33672.97</v>
      </c>
      <c r="AI4274" s="217">
        <v>34025.129999999997</v>
      </c>
      <c r="AJ4274" s="217">
        <v>34242.620000000003</v>
      </c>
      <c r="AK4274" s="217">
        <v>34361.94</v>
      </c>
    </row>
    <row r="4275" spans="1:37" s="217" customFormat="1" x14ac:dyDescent="0.3">
      <c r="A4275" s="217" t="str">
        <f t="shared" si="104"/>
        <v>SDGbaseTRAv2_UrbAS_ERTv5_testGADJnoICAGRC_PubDeftotal</v>
      </c>
      <c r="B4275" s="218" t="s">
        <v>221</v>
      </c>
      <c r="C4275" s="219" t="s">
        <v>311</v>
      </c>
      <c r="D4275" s="220" t="s">
        <v>99</v>
      </c>
      <c r="E4275" s="217" t="s">
        <v>1</v>
      </c>
      <c r="F4275" s="217">
        <v>0</v>
      </c>
      <c r="G4275" s="217">
        <v>0</v>
      </c>
      <c r="H4275" s="217">
        <v>0</v>
      </c>
      <c r="I4275" s="217">
        <v>0</v>
      </c>
      <c r="J4275" s="217">
        <v>0</v>
      </c>
      <c r="K4275" s="217">
        <v>0</v>
      </c>
      <c r="L4275" s="217">
        <v>0</v>
      </c>
      <c r="M4275" s="217">
        <v>0</v>
      </c>
      <c r="N4275" s="217">
        <v>0</v>
      </c>
      <c r="O4275" s="217">
        <v>0</v>
      </c>
      <c r="P4275" s="217">
        <v>0</v>
      </c>
      <c r="Q4275" s="217">
        <v>0</v>
      </c>
      <c r="R4275" s="217">
        <v>-0.01</v>
      </c>
      <c r="S4275" s="217">
        <v>-0.01</v>
      </c>
      <c r="T4275" s="217">
        <v>-0.01</v>
      </c>
      <c r="U4275" s="217">
        <v>-0.01</v>
      </c>
      <c r="V4275" s="217">
        <v>-0.01</v>
      </c>
      <c r="W4275" s="217">
        <v>-0.01</v>
      </c>
      <c r="X4275" s="217">
        <v>-0.01</v>
      </c>
      <c r="Y4275" s="217">
        <v>-0.01</v>
      </c>
      <c r="Z4275" s="217">
        <v>-0.01</v>
      </c>
      <c r="AA4275" s="217">
        <v>-0.01</v>
      </c>
      <c r="AB4275" s="217">
        <v>-0.01</v>
      </c>
      <c r="AC4275" s="217">
        <v>-0.01</v>
      </c>
      <c r="AD4275" s="217">
        <v>-0.01</v>
      </c>
      <c r="AE4275" s="217">
        <v>-0.01</v>
      </c>
      <c r="AF4275" s="217">
        <v>-0.01</v>
      </c>
      <c r="AG4275" s="217">
        <v>-0.01</v>
      </c>
      <c r="AH4275" s="217">
        <v>-0.01</v>
      </c>
      <c r="AI4275" s="217">
        <v>-0.01</v>
      </c>
      <c r="AJ4275" s="217">
        <v>-0.01</v>
      </c>
      <c r="AK4275" s="217">
        <v>-0.01</v>
      </c>
    </row>
    <row r="4276" spans="1:37" s="217" customFormat="1" x14ac:dyDescent="0.3">
      <c r="A4276" s="217" t="str">
        <f t="shared" si="104"/>
        <v>SDGbaseTRAv2_UrbAS_ERTv5_testGADJnoICAGRYIXent-n</v>
      </c>
      <c r="B4276" s="218" t="s">
        <v>221</v>
      </c>
      <c r="C4276" s="219" t="s">
        <v>311</v>
      </c>
      <c r="D4276" s="220" t="s">
        <v>95</v>
      </c>
      <c r="E4276" s="217" t="s">
        <v>82</v>
      </c>
      <c r="F4276" s="217">
        <v>1681.68</v>
      </c>
      <c r="G4276" s="217">
        <v>1548.87</v>
      </c>
      <c r="H4276" s="217">
        <v>1605.76</v>
      </c>
      <c r="I4276" s="217">
        <v>1639.31</v>
      </c>
      <c r="J4276" s="217">
        <v>1674.1</v>
      </c>
      <c r="K4276" s="217">
        <v>1712.72</v>
      </c>
      <c r="L4276" s="217">
        <v>1754.64</v>
      </c>
      <c r="M4276" s="217">
        <v>1798.39</v>
      </c>
      <c r="N4276" s="217">
        <v>1849.04</v>
      </c>
      <c r="O4276" s="217">
        <v>1912.44</v>
      </c>
      <c r="P4276" s="217">
        <v>1974.58</v>
      </c>
      <c r="Q4276" s="217">
        <v>2035.32</v>
      </c>
      <c r="R4276" s="217">
        <v>2105.37</v>
      </c>
      <c r="S4276" s="217">
        <v>2171.7399999999998</v>
      </c>
      <c r="T4276" s="217">
        <v>2240.88</v>
      </c>
      <c r="U4276" s="217">
        <v>2318.79</v>
      </c>
      <c r="V4276" s="217">
        <v>2394.73</v>
      </c>
      <c r="W4276" s="217">
        <v>2471.87</v>
      </c>
      <c r="X4276" s="217">
        <v>2551.64</v>
      </c>
      <c r="Y4276" s="217">
        <v>2631.52</v>
      </c>
      <c r="Z4276" s="217">
        <v>2720.18</v>
      </c>
      <c r="AA4276" s="217">
        <v>2804.91</v>
      </c>
      <c r="AB4276" s="217">
        <v>2907.24</v>
      </c>
      <c r="AC4276" s="217">
        <v>2989.9</v>
      </c>
      <c r="AD4276" s="217">
        <v>3063.36</v>
      </c>
      <c r="AE4276" s="217">
        <v>3136.91</v>
      </c>
      <c r="AF4276" s="217">
        <v>3217.48</v>
      </c>
      <c r="AG4276" s="217">
        <v>3290.15</v>
      </c>
      <c r="AH4276" s="217">
        <v>3313.84</v>
      </c>
      <c r="AI4276" s="217">
        <v>3320.13</v>
      </c>
      <c r="AJ4276" s="217">
        <v>3315.41</v>
      </c>
      <c r="AK4276" s="217">
        <v>3301.73</v>
      </c>
    </row>
    <row r="4277" spans="1:37" s="217" customFormat="1" x14ac:dyDescent="0.3">
      <c r="A4277" s="217" t="str">
        <f t="shared" si="104"/>
        <v>SDGbaseTRAv2_UrbAS_ERTv5_testGADJnoICAGRYIXent-e</v>
      </c>
      <c r="B4277" s="218" t="s">
        <v>221</v>
      </c>
      <c r="C4277" s="219" t="s">
        <v>311</v>
      </c>
      <c r="D4277" s="220" t="s">
        <v>95</v>
      </c>
      <c r="E4277" s="217" t="s">
        <v>83</v>
      </c>
      <c r="F4277" s="217">
        <v>67.67</v>
      </c>
      <c r="G4277" s="217">
        <v>74.72</v>
      </c>
      <c r="H4277" s="217">
        <v>62.14</v>
      </c>
      <c r="I4277" s="217">
        <v>63.45</v>
      </c>
      <c r="J4277" s="217">
        <v>66.709999999999994</v>
      </c>
      <c r="K4277" s="217">
        <v>71.06</v>
      </c>
      <c r="L4277" s="217">
        <v>75.45</v>
      </c>
      <c r="M4277" s="217">
        <v>75.569999999999993</v>
      </c>
      <c r="N4277" s="217">
        <v>74.040000000000006</v>
      </c>
      <c r="O4277" s="217">
        <v>73.400000000000006</v>
      </c>
      <c r="P4277" s="217">
        <v>76.08</v>
      </c>
      <c r="Q4277" s="217">
        <v>80.95</v>
      </c>
      <c r="R4277" s="217">
        <v>89.17</v>
      </c>
      <c r="S4277" s="217">
        <v>94.81</v>
      </c>
      <c r="T4277" s="217">
        <v>100.68</v>
      </c>
      <c r="U4277" s="217">
        <v>106.34</v>
      </c>
      <c r="V4277" s="217">
        <v>107.13</v>
      </c>
      <c r="W4277" s="217">
        <v>111.92</v>
      </c>
      <c r="X4277" s="217">
        <v>121.31</v>
      </c>
      <c r="Y4277" s="217">
        <v>131.12</v>
      </c>
      <c r="Z4277" s="217">
        <v>141.32</v>
      </c>
      <c r="AA4277" s="217">
        <v>150.91999999999999</v>
      </c>
      <c r="AB4277" s="217">
        <v>160.55000000000001</v>
      </c>
      <c r="AC4277" s="217">
        <v>172.74</v>
      </c>
      <c r="AD4277" s="217">
        <v>185.08</v>
      </c>
      <c r="AE4277" s="217">
        <v>197.02</v>
      </c>
      <c r="AF4277" s="217">
        <v>204.43</v>
      </c>
      <c r="AG4277" s="217">
        <v>244.88</v>
      </c>
      <c r="AH4277" s="217">
        <v>282.11</v>
      </c>
      <c r="AI4277" s="217">
        <v>327.35000000000002</v>
      </c>
      <c r="AJ4277" s="217">
        <v>372.79</v>
      </c>
      <c r="AK4277" s="217">
        <v>414.57</v>
      </c>
    </row>
    <row r="4278" spans="1:37" s="217" customFormat="1" x14ac:dyDescent="0.3">
      <c r="A4278" s="217" t="str">
        <f t="shared" si="104"/>
        <v>SDGbaseTRAv2_UrbAS_ERTv5_testGADJnoICAGRYIXhhd-0</v>
      </c>
      <c r="B4278" s="218" t="s">
        <v>221</v>
      </c>
      <c r="C4278" s="219" t="s">
        <v>311</v>
      </c>
      <c r="D4278" s="220" t="s">
        <v>95</v>
      </c>
      <c r="E4278" s="217" t="s">
        <v>84</v>
      </c>
      <c r="F4278" s="217">
        <v>80.83</v>
      </c>
      <c r="G4278" s="217">
        <v>80.2</v>
      </c>
      <c r="H4278" s="217">
        <v>78.56</v>
      </c>
      <c r="I4278" s="217">
        <v>81.2</v>
      </c>
      <c r="J4278" s="217">
        <v>83.23</v>
      </c>
      <c r="K4278" s="217">
        <v>85.24</v>
      </c>
      <c r="L4278" s="217">
        <v>87.59</v>
      </c>
      <c r="M4278" s="217">
        <v>90.15</v>
      </c>
      <c r="N4278" s="217">
        <v>92.84</v>
      </c>
      <c r="O4278" s="217">
        <v>95.89</v>
      </c>
      <c r="P4278" s="217">
        <v>99.21</v>
      </c>
      <c r="Q4278" s="217">
        <v>102.61</v>
      </c>
      <c r="R4278" s="217">
        <v>106.01</v>
      </c>
      <c r="S4278" s="217">
        <v>109.8</v>
      </c>
      <c r="T4278" s="217">
        <v>113.7</v>
      </c>
      <c r="U4278" s="217">
        <v>117.93</v>
      </c>
      <c r="V4278" s="217">
        <v>122.52</v>
      </c>
      <c r="W4278" s="217">
        <v>127.07</v>
      </c>
      <c r="X4278" s="217">
        <v>131.72999999999999</v>
      </c>
      <c r="Y4278" s="217">
        <v>136.44999999999999</v>
      </c>
      <c r="Z4278" s="217">
        <v>141.04</v>
      </c>
      <c r="AA4278" s="217">
        <v>145.79</v>
      </c>
      <c r="AB4278" s="217">
        <v>150.79</v>
      </c>
      <c r="AC4278" s="217">
        <v>156.07</v>
      </c>
      <c r="AD4278" s="217">
        <v>161.25</v>
      </c>
      <c r="AE4278" s="217">
        <v>166.58</v>
      </c>
      <c r="AF4278" s="217">
        <v>171.99</v>
      </c>
      <c r="AG4278" s="217">
        <v>177.42</v>
      </c>
      <c r="AH4278" s="217">
        <v>181.1</v>
      </c>
      <c r="AI4278" s="217">
        <v>181.95</v>
      </c>
      <c r="AJ4278" s="217">
        <v>182.49</v>
      </c>
      <c r="AK4278" s="217">
        <v>182.92</v>
      </c>
    </row>
    <row r="4279" spans="1:37" s="217" customFormat="1" x14ac:dyDescent="0.3">
      <c r="A4279" s="217" t="str">
        <f t="shared" si="104"/>
        <v>SDGbaseTRAv2_UrbAS_ERTv5_testGADJnoICAGRYIXhhd-1</v>
      </c>
      <c r="B4279" s="218" t="s">
        <v>221</v>
      </c>
      <c r="C4279" s="219" t="s">
        <v>311</v>
      </c>
      <c r="D4279" s="220" t="s">
        <v>95</v>
      </c>
      <c r="E4279" s="217" t="s">
        <v>85</v>
      </c>
      <c r="F4279" s="217">
        <v>111.12</v>
      </c>
      <c r="G4279" s="217">
        <v>109.87</v>
      </c>
      <c r="H4279" s="217">
        <v>108.07</v>
      </c>
      <c r="I4279" s="217">
        <v>111.66</v>
      </c>
      <c r="J4279" s="217">
        <v>114.41</v>
      </c>
      <c r="K4279" s="217">
        <v>117.18</v>
      </c>
      <c r="L4279" s="217">
        <v>120.41</v>
      </c>
      <c r="M4279" s="217">
        <v>123.94</v>
      </c>
      <c r="N4279" s="217">
        <v>127.65</v>
      </c>
      <c r="O4279" s="217">
        <v>131.84</v>
      </c>
      <c r="P4279" s="217">
        <v>136.41</v>
      </c>
      <c r="Q4279" s="217">
        <v>141.07</v>
      </c>
      <c r="R4279" s="217">
        <v>145.75</v>
      </c>
      <c r="S4279" s="217">
        <v>150.91999999999999</v>
      </c>
      <c r="T4279" s="217">
        <v>156.22999999999999</v>
      </c>
      <c r="U4279" s="217">
        <v>162.03</v>
      </c>
      <c r="V4279" s="217">
        <v>168.28</v>
      </c>
      <c r="W4279" s="217">
        <v>174.48</v>
      </c>
      <c r="X4279" s="217">
        <v>180.82</v>
      </c>
      <c r="Y4279" s="217">
        <v>187.21</v>
      </c>
      <c r="Z4279" s="217">
        <v>193.45</v>
      </c>
      <c r="AA4279" s="217">
        <v>199.89</v>
      </c>
      <c r="AB4279" s="217">
        <v>206.69</v>
      </c>
      <c r="AC4279" s="217">
        <v>213.81</v>
      </c>
      <c r="AD4279" s="217">
        <v>220.83</v>
      </c>
      <c r="AE4279" s="217">
        <v>228.05</v>
      </c>
      <c r="AF4279" s="217">
        <v>235.37</v>
      </c>
      <c r="AG4279" s="217">
        <v>242.67</v>
      </c>
      <c r="AH4279" s="217">
        <v>247.3</v>
      </c>
      <c r="AI4279" s="217">
        <v>248.28</v>
      </c>
      <c r="AJ4279" s="217">
        <v>248.89</v>
      </c>
      <c r="AK4279" s="217">
        <v>249.34</v>
      </c>
    </row>
    <row r="4280" spans="1:37" s="217" customFormat="1" x14ac:dyDescent="0.3">
      <c r="A4280" s="217" t="str">
        <f t="shared" si="104"/>
        <v>SDGbaseTRAv2_UrbAS_ERTv5_testGADJnoICAGRYIXhhd-2</v>
      </c>
      <c r="B4280" s="218" t="s">
        <v>221</v>
      </c>
      <c r="C4280" s="219" t="s">
        <v>311</v>
      </c>
      <c r="D4280" s="220" t="s">
        <v>95</v>
      </c>
      <c r="E4280" s="217" t="s">
        <v>86</v>
      </c>
      <c r="F4280" s="217">
        <v>130.16999999999999</v>
      </c>
      <c r="G4280" s="217">
        <v>128.18</v>
      </c>
      <c r="H4280" s="217">
        <v>126.54</v>
      </c>
      <c r="I4280" s="217">
        <v>130.62</v>
      </c>
      <c r="J4280" s="217">
        <v>133.78</v>
      </c>
      <c r="K4280" s="217">
        <v>137.02000000000001</v>
      </c>
      <c r="L4280" s="217">
        <v>140.79</v>
      </c>
      <c r="M4280" s="217">
        <v>144.9</v>
      </c>
      <c r="N4280" s="217">
        <v>149.24</v>
      </c>
      <c r="O4280" s="217">
        <v>154.1</v>
      </c>
      <c r="P4280" s="217">
        <v>159.41999999999999</v>
      </c>
      <c r="Q4280" s="217">
        <v>164.84</v>
      </c>
      <c r="R4280" s="217">
        <v>170.33</v>
      </c>
      <c r="S4280" s="217">
        <v>176.34</v>
      </c>
      <c r="T4280" s="217">
        <v>182.53</v>
      </c>
      <c r="U4280" s="217">
        <v>189.31</v>
      </c>
      <c r="V4280" s="217">
        <v>196.58</v>
      </c>
      <c r="W4280" s="217">
        <v>203.8</v>
      </c>
      <c r="X4280" s="217">
        <v>211.14</v>
      </c>
      <c r="Y4280" s="217">
        <v>218.53</v>
      </c>
      <c r="Z4280" s="217">
        <v>225.76</v>
      </c>
      <c r="AA4280" s="217">
        <v>233.21</v>
      </c>
      <c r="AB4280" s="217">
        <v>241.09</v>
      </c>
      <c r="AC4280" s="217">
        <v>249.27</v>
      </c>
      <c r="AD4280" s="217">
        <v>257.35000000000002</v>
      </c>
      <c r="AE4280" s="217">
        <v>265.68</v>
      </c>
      <c r="AF4280" s="217">
        <v>274.14</v>
      </c>
      <c r="AG4280" s="217">
        <v>282.49</v>
      </c>
      <c r="AH4280" s="217">
        <v>287.42</v>
      </c>
      <c r="AI4280" s="217">
        <v>288.33</v>
      </c>
      <c r="AJ4280" s="217">
        <v>288.85000000000002</v>
      </c>
      <c r="AK4280" s="217">
        <v>289.17</v>
      </c>
    </row>
    <row r="4281" spans="1:37" s="217" customFormat="1" x14ac:dyDescent="0.3">
      <c r="A4281" s="217" t="str">
        <f t="shared" si="104"/>
        <v>SDGbaseTRAv2_UrbAS_ERTv5_testGADJnoICAGRYIXhhd-3</v>
      </c>
      <c r="B4281" s="218" t="s">
        <v>221</v>
      </c>
      <c r="C4281" s="219" t="s">
        <v>311</v>
      </c>
      <c r="D4281" s="220" t="s">
        <v>95</v>
      </c>
      <c r="E4281" s="217" t="s">
        <v>87</v>
      </c>
      <c r="F4281" s="217">
        <v>160.16</v>
      </c>
      <c r="G4281" s="217">
        <v>157.06</v>
      </c>
      <c r="H4281" s="217">
        <v>155.99</v>
      </c>
      <c r="I4281" s="217">
        <v>160.88999999999999</v>
      </c>
      <c r="J4281" s="217">
        <v>164.7</v>
      </c>
      <c r="K4281" s="217">
        <v>168.69</v>
      </c>
      <c r="L4281" s="217">
        <v>173.34</v>
      </c>
      <c r="M4281" s="217">
        <v>178.39</v>
      </c>
      <c r="N4281" s="217">
        <v>183.76</v>
      </c>
      <c r="O4281" s="217">
        <v>189.76</v>
      </c>
      <c r="P4281" s="217">
        <v>196.3</v>
      </c>
      <c r="Q4281" s="217">
        <v>202.94</v>
      </c>
      <c r="R4281" s="217">
        <v>209.69</v>
      </c>
      <c r="S4281" s="217">
        <v>217.01</v>
      </c>
      <c r="T4281" s="217">
        <v>224.54</v>
      </c>
      <c r="U4281" s="217">
        <v>232.83</v>
      </c>
      <c r="V4281" s="217">
        <v>241.65</v>
      </c>
      <c r="W4281" s="217">
        <v>250.42</v>
      </c>
      <c r="X4281" s="217">
        <v>259.3</v>
      </c>
      <c r="Y4281" s="217">
        <v>268.16000000000003</v>
      </c>
      <c r="Z4281" s="217">
        <v>276.91000000000003</v>
      </c>
      <c r="AA4281" s="217">
        <v>285.86</v>
      </c>
      <c r="AB4281" s="217">
        <v>295.41000000000003</v>
      </c>
      <c r="AC4281" s="217">
        <v>305.20999999999998</v>
      </c>
      <c r="AD4281" s="217">
        <v>314.93</v>
      </c>
      <c r="AE4281" s="217">
        <v>324.97000000000003</v>
      </c>
      <c r="AF4281" s="217">
        <v>335.15</v>
      </c>
      <c r="AG4281" s="217">
        <v>345.08</v>
      </c>
      <c r="AH4281" s="217">
        <v>350.22</v>
      </c>
      <c r="AI4281" s="217">
        <v>350.95</v>
      </c>
      <c r="AJ4281" s="217">
        <v>351.32</v>
      </c>
      <c r="AK4281" s="217">
        <v>351.43</v>
      </c>
    </row>
    <row r="4282" spans="1:37" s="217" customFormat="1" x14ac:dyDescent="0.3">
      <c r="A4282" s="217" t="str">
        <f t="shared" si="104"/>
        <v>SDGbaseTRAv2_UrbAS_ERTv5_testGADJnoICAGRYIXhhd-4</v>
      </c>
      <c r="B4282" s="218" t="s">
        <v>221</v>
      </c>
      <c r="C4282" s="219" t="s">
        <v>311</v>
      </c>
      <c r="D4282" s="220" t="s">
        <v>95</v>
      </c>
      <c r="E4282" s="217" t="s">
        <v>88</v>
      </c>
      <c r="F4282" s="217">
        <v>173.02</v>
      </c>
      <c r="G4282" s="217">
        <v>168.8</v>
      </c>
      <c r="H4282" s="217">
        <v>168.88</v>
      </c>
      <c r="I4282" s="217">
        <v>174.03</v>
      </c>
      <c r="J4282" s="217">
        <v>178.06</v>
      </c>
      <c r="K4282" s="217">
        <v>182.39</v>
      </c>
      <c r="L4282" s="217">
        <v>187.43</v>
      </c>
      <c r="M4282" s="217">
        <v>192.89</v>
      </c>
      <c r="N4282" s="217">
        <v>198.71</v>
      </c>
      <c r="O4282" s="217">
        <v>205.21</v>
      </c>
      <c r="P4282" s="217">
        <v>212.29</v>
      </c>
      <c r="Q4282" s="217">
        <v>219.41</v>
      </c>
      <c r="R4282" s="217">
        <v>226.71</v>
      </c>
      <c r="S4282" s="217">
        <v>234.5</v>
      </c>
      <c r="T4282" s="217">
        <v>242.53</v>
      </c>
      <c r="U4282" s="217">
        <v>251.44</v>
      </c>
      <c r="V4282" s="217">
        <v>260.81</v>
      </c>
      <c r="W4282" s="217">
        <v>270.14</v>
      </c>
      <c r="X4282" s="217">
        <v>279.54000000000002</v>
      </c>
      <c r="Y4282" s="217">
        <v>288.85000000000002</v>
      </c>
      <c r="Z4282" s="217">
        <v>298.10000000000002</v>
      </c>
      <c r="AA4282" s="217">
        <v>307.49</v>
      </c>
      <c r="AB4282" s="217">
        <v>317.62</v>
      </c>
      <c r="AC4282" s="217">
        <v>327.86</v>
      </c>
      <c r="AD4282" s="217">
        <v>338.08</v>
      </c>
      <c r="AE4282" s="217">
        <v>348.67</v>
      </c>
      <c r="AF4282" s="217">
        <v>359.37</v>
      </c>
      <c r="AG4282" s="217">
        <v>369.67</v>
      </c>
      <c r="AH4282" s="217">
        <v>374.01</v>
      </c>
      <c r="AI4282" s="217">
        <v>374.28</v>
      </c>
      <c r="AJ4282" s="217">
        <v>374.33</v>
      </c>
      <c r="AK4282" s="217">
        <v>374.08</v>
      </c>
    </row>
    <row r="4283" spans="1:37" s="217" customFormat="1" x14ac:dyDescent="0.3">
      <c r="A4283" s="217" t="str">
        <f t="shared" si="104"/>
        <v>SDGbaseTRAv2_UrbAS_ERTv5_testGADJnoICAGRYIXhhd-5</v>
      </c>
      <c r="B4283" s="218" t="s">
        <v>221</v>
      </c>
      <c r="C4283" s="219" t="s">
        <v>311</v>
      </c>
      <c r="D4283" s="220" t="s">
        <v>95</v>
      </c>
      <c r="E4283" s="217" t="s">
        <v>89</v>
      </c>
      <c r="F4283" s="217">
        <v>238.85</v>
      </c>
      <c r="G4283" s="217">
        <v>231.63</v>
      </c>
      <c r="H4283" s="217">
        <v>234.06</v>
      </c>
      <c r="I4283" s="217">
        <v>240.99</v>
      </c>
      <c r="J4283" s="217">
        <v>246.37</v>
      </c>
      <c r="K4283" s="217">
        <v>252.41</v>
      </c>
      <c r="L4283" s="217">
        <v>259.42</v>
      </c>
      <c r="M4283" s="217">
        <v>266.99</v>
      </c>
      <c r="N4283" s="217">
        <v>275.10000000000002</v>
      </c>
      <c r="O4283" s="217">
        <v>284.08999999999997</v>
      </c>
      <c r="P4283" s="217">
        <v>293.89</v>
      </c>
      <c r="Q4283" s="217">
        <v>303.68</v>
      </c>
      <c r="R4283" s="217">
        <v>313.74</v>
      </c>
      <c r="S4283" s="217">
        <v>324.26</v>
      </c>
      <c r="T4283" s="217">
        <v>335.12</v>
      </c>
      <c r="U4283" s="217">
        <v>347.29</v>
      </c>
      <c r="V4283" s="217">
        <v>359.92</v>
      </c>
      <c r="W4283" s="217">
        <v>372.52</v>
      </c>
      <c r="X4283" s="217">
        <v>385.11</v>
      </c>
      <c r="Y4283" s="217">
        <v>397.41</v>
      </c>
      <c r="Z4283" s="217">
        <v>409.72</v>
      </c>
      <c r="AA4283" s="217">
        <v>422.11</v>
      </c>
      <c r="AB4283" s="217">
        <v>435.62</v>
      </c>
      <c r="AC4283" s="217">
        <v>449.05</v>
      </c>
      <c r="AD4283" s="217">
        <v>462.66</v>
      </c>
      <c r="AE4283" s="217">
        <v>476.82</v>
      </c>
      <c r="AF4283" s="217">
        <v>491.06</v>
      </c>
      <c r="AG4283" s="217">
        <v>504.47</v>
      </c>
      <c r="AH4283" s="217">
        <v>508.06</v>
      </c>
      <c r="AI4283" s="217">
        <v>507.4</v>
      </c>
      <c r="AJ4283" s="217">
        <v>506.82</v>
      </c>
      <c r="AK4283" s="217">
        <v>505.85</v>
      </c>
    </row>
    <row r="4284" spans="1:37" s="217" customFormat="1" x14ac:dyDescent="0.3">
      <c r="A4284" s="217" t="str">
        <f t="shared" si="104"/>
        <v>SDGbaseTRAv2_UrbAS_ERTv5_testGADJnoICAGRYIXhhd-6</v>
      </c>
      <c r="B4284" s="218" t="s">
        <v>221</v>
      </c>
      <c r="C4284" s="219" t="s">
        <v>311</v>
      </c>
      <c r="D4284" s="220" t="s">
        <v>95</v>
      </c>
      <c r="E4284" s="217" t="s">
        <v>90</v>
      </c>
      <c r="F4284" s="217">
        <v>288.75</v>
      </c>
      <c r="G4284" s="217">
        <v>276.86</v>
      </c>
      <c r="H4284" s="217">
        <v>282.87</v>
      </c>
      <c r="I4284" s="217">
        <v>290.98</v>
      </c>
      <c r="J4284" s="217">
        <v>297.31</v>
      </c>
      <c r="K4284" s="217">
        <v>304.66000000000003</v>
      </c>
      <c r="L4284" s="217">
        <v>313.17</v>
      </c>
      <c r="M4284" s="217">
        <v>322.31</v>
      </c>
      <c r="N4284" s="217">
        <v>332.18</v>
      </c>
      <c r="O4284" s="217">
        <v>343.03</v>
      </c>
      <c r="P4284" s="217">
        <v>354.9</v>
      </c>
      <c r="Q4284" s="217">
        <v>366.67</v>
      </c>
      <c r="R4284" s="217">
        <v>378.91</v>
      </c>
      <c r="S4284" s="217">
        <v>391.36</v>
      </c>
      <c r="T4284" s="217">
        <v>404.23</v>
      </c>
      <c r="U4284" s="217">
        <v>418.79</v>
      </c>
      <c r="V4284" s="217">
        <v>433.66</v>
      </c>
      <c r="W4284" s="217">
        <v>448.54</v>
      </c>
      <c r="X4284" s="217">
        <v>463.32</v>
      </c>
      <c r="Y4284" s="217">
        <v>477.58</v>
      </c>
      <c r="Z4284" s="217">
        <v>492.09</v>
      </c>
      <c r="AA4284" s="217">
        <v>506.52</v>
      </c>
      <c r="AB4284" s="217">
        <v>522.4</v>
      </c>
      <c r="AC4284" s="217">
        <v>537.76</v>
      </c>
      <c r="AD4284" s="217">
        <v>553.46</v>
      </c>
      <c r="AE4284" s="217">
        <v>569.82000000000005</v>
      </c>
      <c r="AF4284" s="217">
        <v>586.29</v>
      </c>
      <c r="AG4284" s="217">
        <v>601.42999999999995</v>
      </c>
      <c r="AH4284" s="217">
        <v>603.12</v>
      </c>
      <c r="AI4284" s="217">
        <v>601.25</v>
      </c>
      <c r="AJ4284" s="217">
        <v>599.76</v>
      </c>
      <c r="AK4284" s="217">
        <v>597.76</v>
      </c>
    </row>
    <row r="4285" spans="1:37" s="217" customFormat="1" x14ac:dyDescent="0.3">
      <c r="A4285" s="217" t="str">
        <f t="shared" si="104"/>
        <v>SDGbaseTRAv2_UrbAS_ERTv5_testGADJnoICAGRYIXhhd-7</v>
      </c>
      <c r="B4285" s="218" t="s">
        <v>221</v>
      </c>
      <c r="C4285" s="219" t="s">
        <v>311</v>
      </c>
      <c r="D4285" s="220" t="s">
        <v>95</v>
      </c>
      <c r="E4285" s="217" t="s">
        <v>91</v>
      </c>
      <c r="F4285" s="217">
        <v>412.51</v>
      </c>
      <c r="G4285" s="217">
        <v>392.61</v>
      </c>
      <c r="H4285" s="217">
        <v>404.52</v>
      </c>
      <c r="I4285" s="217">
        <v>415.73</v>
      </c>
      <c r="J4285" s="217">
        <v>424.62</v>
      </c>
      <c r="K4285" s="217">
        <v>435.22</v>
      </c>
      <c r="L4285" s="217">
        <v>447.44</v>
      </c>
      <c r="M4285" s="217">
        <v>460.48</v>
      </c>
      <c r="N4285" s="217">
        <v>474.63</v>
      </c>
      <c r="O4285" s="217">
        <v>490.05</v>
      </c>
      <c r="P4285" s="217">
        <v>507</v>
      </c>
      <c r="Q4285" s="217">
        <v>523.74</v>
      </c>
      <c r="R4285" s="217">
        <v>541.47</v>
      </c>
      <c r="S4285" s="217">
        <v>559.02</v>
      </c>
      <c r="T4285" s="217">
        <v>577.16</v>
      </c>
      <c r="U4285" s="217">
        <v>597.84</v>
      </c>
      <c r="V4285" s="217">
        <v>618.64</v>
      </c>
      <c r="W4285" s="217">
        <v>639.55999999999995</v>
      </c>
      <c r="X4285" s="217">
        <v>660.32</v>
      </c>
      <c r="Y4285" s="217">
        <v>680.1</v>
      </c>
      <c r="Z4285" s="217">
        <v>700.45</v>
      </c>
      <c r="AA4285" s="217">
        <v>720.5</v>
      </c>
      <c r="AB4285" s="217">
        <v>742.79</v>
      </c>
      <c r="AC4285" s="217">
        <v>763.83</v>
      </c>
      <c r="AD4285" s="217">
        <v>785.47</v>
      </c>
      <c r="AE4285" s="217">
        <v>808.08</v>
      </c>
      <c r="AF4285" s="217">
        <v>830.82</v>
      </c>
      <c r="AG4285" s="217">
        <v>851.43</v>
      </c>
      <c r="AH4285" s="217">
        <v>851</v>
      </c>
      <c r="AI4285" s="217">
        <v>847.15</v>
      </c>
      <c r="AJ4285" s="217">
        <v>844.14</v>
      </c>
      <c r="AK4285" s="217">
        <v>840.36</v>
      </c>
    </row>
    <row r="4286" spans="1:37" s="217" customFormat="1" x14ac:dyDescent="0.3">
      <c r="A4286" s="217" t="str">
        <f t="shared" si="104"/>
        <v>SDGbaseTRAv2_UrbAS_ERTv5_testGADJnoICAGRYIXhhd-8</v>
      </c>
      <c r="B4286" s="218" t="s">
        <v>221</v>
      </c>
      <c r="C4286" s="219" t="s">
        <v>311</v>
      </c>
      <c r="D4286" s="220" t="s">
        <v>95</v>
      </c>
      <c r="E4286" s="217" t="s">
        <v>92</v>
      </c>
      <c r="F4286" s="217">
        <v>748.01</v>
      </c>
      <c r="G4286" s="217">
        <v>704.13</v>
      </c>
      <c r="H4286" s="217">
        <v>733.2</v>
      </c>
      <c r="I4286" s="217">
        <v>753.08</v>
      </c>
      <c r="J4286" s="217">
        <v>769.1</v>
      </c>
      <c r="K4286" s="217">
        <v>788.64</v>
      </c>
      <c r="L4286" s="217">
        <v>810.98</v>
      </c>
      <c r="M4286" s="217">
        <v>834.67</v>
      </c>
      <c r="N4286" s="217">
        <v>860.44</v>
      </c>
      <c r="O4286" s="217">
        <v>888.01</v>
      </c>
      <c r="P4286" s="217">
        <v>918.75</v>
      </c>
      <c r="Q4286" s="217">
        <v>949.1</v>
      </c>
      <c r="R4286" s="217">
        <v>982.01</v>
      </c>
      <c r="S4286" s="217">
        <v>1013.2</v>
      </c>
      <c r="T4286" s="217">
        <v>1045.45</v>
      </c>
      <c r="U4286" s="217">
        <v>1082.52</v>
      </c>
      <c r="V4286" s="217">
        <v>1119.1099999999999</v>
      </c>
      <c r="W4286" s="217">
        <v>1156.21</v>
      </c>
      <c r="X4286" s="217">
        <v>1193.1099999999999</v>
      </c>
      <c r="Y4286" s="217">
        <v>1227.7</v>
      </c>
      <c r="Z4286" s="217">
        <v>1263.8</v>
      </c>
      <c r="AA4286" s="217">
        <v>1298.94</v>
      </c>
      <c r="AB4286" s="217">
        <v>1338.2</v>
      </c>
      <c r="AC4286" s="217">
        <v>1374.18</v>
      </c>
      <c r="AD4286" s="217">
        <v>1411.53</v>
      </c>
      <c r="AE4286" s="217">
        <v>1450.69</v>
      </c>
      <c r="AF4286" s="217">
        <v>1490.08</v>
      </c>
      <c r="AG4286" s="217">
        <v>1525.31</v>
      </c>
      <c r="AH4286" s="217">
        <v>1518.58</v>
      </c>
      <c r="AI4286" s="217">
        <v>1509.18</v>
      </c>
      <c r="AJ4286" s="217">
        <v>1502.02</v>
      </c>
      <c r="AK4286" s="217">
        <v>1493.4</v>
      </c>
    </row>
    <row r="4287" spans="1:37" s="217" customFormat="1" x14ac:dyDescent="0.3">
      <c r="A4287" s="217" t="str">
        <f t="shared" si="104"/>
        <v>SDGbaseTRAv2_UrbAS_ERTv5_testGADJnoICAGRYIXhhd-9</v>
      </c>
      <c r="B4287" s="218" t="s">
        <v>221</v>
      </c>
      <c r="C4287" s="219" t="s">
        <v>311</v>
      </c>
      <c r="D4287" s="220" t="s">
        <v>95</v>
      </c>
      <c r="E4287" s="217" t="s">
        <v>93</v>
      </c>
      <c r="F4287" s="217">
        <v>1780.4</v>
      </c>
      <c r="G4287" s="217">
        <v>1655.88</v>
      </c>
      <c r="H4287" s="217">
        <v>1737.34</v>
      </c>
      <c r="I4287" s="217">
        <v>1781.62</v>
      </c>
      <c r="J4287" s="217">
        <v>1819.99</v>
      </c>
      <c r="K4287" s="217">
        <v>1866.74</v>
      </c>
      <c r="L4287" s="217">
        <v>1919.5</v>
      </c>
      <c r="M4287" s="217">
        <v>1974.95</v>
      </c>
      <c r="N4287" s="217">
        <v>2035.91</v>
      </c>
      <c r="O4287" s="217">
        <v>2101.69</v>
      </c>
      <c r="P4287" s="217">
        <v>2174.5100000000002</v>
      </c>
      <c r="Q4287" s="217">
        <v>2246.36</v>
      </c>
      <c r="R4287" s="217">
        <v>2327.56</v>
      </c>
      <c r="S4287" s="217">
        <v>2401.38</v>
      </c>
      <c r="T4287" s="217">
        <v>2477.8000000000002</v>
      </c>
      <c r="U4287" s="217">
        <v>2565.86</v>
      </c>
      <c r="V4287" s="217">
        <v>2651.22</v>
      </c>
      <c r="W4287" s="217">
        <v>2738.5</v>
      </c>
      <c r="X4287" s="217">
        <v>2826.31</v>
      </c>
      <c r="Y4287" s="217">
        <v>2908.46</v>
      </c>
      <c r="Z4287" s="217">
        <v>2996.01</v>
      </c>
      <c r="AA4287" s="217">
        <v>3080.19</v>
      </c>
      <c r="AB4287" s="217">
        <v>3176.22</v>
      </c>
      <c r="AC4287" s="217">
        <v>3260.02</v>
      </c>
      <c r="AD4287" s="217">
        <v>3345.16</v>
      </c>
      <c r="AE4287" s="217">
        <v>3434.01</v>
      </c>
      <c r="AF4287" s="217">
        <v>3524.52</v>
      </c>
      <c r="AG4287" s="217">
        <v>3605.19</v>
      </c>
      <c r="AH4287" s="217">
        <v>3586.09</v>
      </c>
      <c r="AI4287" s="217">
        <v>3563.83</v>
      </c>
      <c r="AJ4287" s="217">
        <v>3545.11</v>
      </c>
      <c r="AK4287" s="217">
        <v>3521.68</v>
      </c>
    </row>
    <row r="4288" spans="1:37" s="217" customFormat="1" x14ac:dyDescent="0.3">
      <c r="A4288" s="217" t="str">
        <f t="shared" si="104"/>
        <v>SDGbaseTRAv2_UrbAS_ERTv5_testGADJnoICAGRC_YIXtotal</v>
      </c>
      <c r="B4288" s="218" t="s">
        <v>221</v>
      </c>
      <c r="C4288" s="219" t="s">
        <v>311</v>
      </c>
      <c r="D4288" s="220" t="s">
        <v>223</v>
      </c>
      <c r="E4288" s="217" t="s">
        <v>1</v>
      </c>
      <c r="F4288" s="217">
        <v>5873.17</v>
      </c>
      <c r="G4288" s="217">
        <v>5528.83</v>
      </c>
      <c r="H4288" s="217">
        <v>5697.92</v>
      </c>
      <c r="I4288" s="217">
        <v>5843.54</v>
      </c>
      <c r="J4288" s="217">
        <v>5972.38</v>
      </c>
      <c r="K4288" s="217">
        <v>6121.96</v>
      </c>
      <c r="L4288" s="217">
        <v>6290.15</v>
      </c>
      <c r="M4288" s="217">
        <v>6463.62</v>
      </c>
      <c r="N4288" s="217">
        <v>6653.53</v>
      </c>
      <c r="O4288" s="217">
        <v>6869.5</v>
      </c>
      <c r="P4288" s="217">
        <v>7103.33</v>
      </c>
      <c r="Q4288" s="217">
        <v>7336.7</v>
      </c>
      <c r="R4288" s="217">
        <v>7596.72</v>
      </c>
      <c r="S4288" s="217">
        <v>7844.35</v>
      </c>
      <c r="T4288" s="217">
        <v>8100.85</v>
      </c>
      <c r="U4288" s="217">
        <v>8390.9699999999993</v>
      </c>
      <c r="V4288" s="217">
        <v>8674.2199999999993</v>
      </c>
      <c r="W4288" s="217">
        <v>8965.0300000000007</v>
      </c>
      <c r="X4288" s="217">
        <v>9263.65</v>
      </c>
      <c r="Y4288" s="217">
        <v>9553.1</v>
      </c>
      <c r="Z4288" s="217">
        <v>9858.83</v>
      </c>
      <c r="AA4288" s="217">
        <v>10156.33</v>
      </c>
      <c r="AB4288" s="217">
        <v>10494.62</v>
      </c>
      <c r="AC4288" s="217">
        <v>10799.7</v>
      </c>
      <c r="AD4288" s="217">
        <v>11099.16</v>
      </c>
      <c r="AE4288" s="217">
        <v>11407.32</v>
      </c>
      <c r="AF4288" s="217">
        <v>11720.69</v>
      </c>
      <c r="AG4288" s="217">
        <v>12040.19</v>
      </c>
      <c r="AH4288" s="217">
        <v>12102.84</v>
      </c>
      <c r="AI4288" s="217">
        <v>12120.08</v>
      </c>
      <c r="AJ4288" s="217">
        <v>12131.93</v>
      </c>
      <c r="AK4288" s="217">
        <v>12122.3</v>
      </c>
    </row>
    <row r="4289" spans="1:37" s="217" customFormat="1" x14ac:dyDescent="0.3">
      <c r="A4289" s="217" t="str">
        <f t="shared" si="104"/>
        <v>SDGbaseTRAv2_UrbAS_ERTv5_testGADJnoICAGRTINSXent-n</v>
      </c>
      <c r="B4289" s="218" t="s">
        <v>221</v>
      </c>
      <c r="C4289" s="219" t="s">
        <v>311</v>
      </c>
      <c r="D4289" s="220" t="s">
        <v>94</v>
      </c>
      <c r="E4289" s="217" t="s">
        <v>82</v>
      </c>
      <c r="F4289" s="217">
        <v>0.14000000000000001</v>
      </c>
      <c r="G4289" s="217">
        <v>0.15</v>
      </c>
      <c r="H4289" s="217">
        <v>0.14000000000000001</v>
      </c>
      <c r="I4289" s="217">
        <v>0.16</v>
      </c>
      <c r="J4289" s="217">
        <v>0.16</v>
      </c>
      <c r="K4289" s="217">
        <v>0.16</v>
      </c>
      <c r="L4289" s="217">
        <v>0.16</v>
      </c>
      <c r="M4289" s="217">
        <v>0.16</v>
      </c>
      <c r="N4289" s="217">
        <v>0.16</v>
      </c>
      <c r="O4289" s="217">
        <v>0.16</v>
      </c>
      <c r="P4289" s="217">
        <v>0.16</v>
      </c>
      <c r="Q4289" s="217">
        <v>0.16</v>
      </c>
      <c r="R4289" s="217">
        <v>0.15</v>
      </c>
      <c r="S4289" s="217">
        <v>0.14000000000000001</v>
      </c>
      <c r="T4289" s="217">
        <v>0.14000000000000001</v>
      </c>
      <c r="U4289" s="217">
        <v>0.14000000000000001</v>
      </c>
      <c r="V4289" s="217">
        <v>0.13</v>
      </c>
      <c r="W4289" s="217">
        <v>0.13</v>
      </c>
      <c r="X4289" s="217">
        <v>0.13</v>
      </c>
      <c r="Y4289" s="217">
        <v>0.13</v>
      </c>
      <c r="Z4289" s="217">
        <v>0.12</v>
      </c>
      <c r="AA4289" s="217">
        <v>0.12</v>
      </c>
      <c r="AB4289" s="217">
        <v>0.12</v>
      </c>
      <c r="AC4289" s="217">
        <v>0.12</v>
      </c>
      <c r="AD4289" s="217">
        <v>0.12</v>
      </c>
      <c r="AE4289" s="217">
        <v>0.12</v>
      </c>
      <c r="AF4289" s="217">
        <v>0.11</v>
      </c>
      <c r="AG4289" s="217">
        <v>0.11</v>
      </c>
      <c r="AH4289" s="217">
        <v>0.12</v>
      </c>
      <c r="AI4289" s="217">
        <v>0.12</v>
      </c>
      <c r="AJ4289" s="217">
        <v>0.12</v>
      </c>
      <c r="AK4289" s="217">
        <v>0.13</v>
      </c>
    </row>
    <row r="4290" spans="1:37" s="217" customFormat="1" x14ac:dyDescent="0.3">
      <c r="A4290" s="217" t="str">
        <f t="shared" si="104"/>
        <v>SDGbaseTRAv2_UrbAS_ERTv5_testGADJnoICAGRTINSXent-e</v>
      </c>
      <c r="B4290" s="218" t="s">
        <v>221</v>
      </c>
      <c r="C4290" s="219" t="s">
        <v>311</v>
      </c>
      <c r="D4290" s="220" t="s">
        <v>94</v>
      </c>
      <c r="E4290" s="217" t="s">
        <v>83</v>
      </c>
      <c r="F4290" s="217">
        <v>0.11</v>
      </c>
      <c r="G4290" s="217">
        <v>0.12</v>
      </c>
      <c r="H4290" s="217">
        <v>0.12</v>
      </c>
      <c r="I4290" s="217">
        <v>0.12</v>
      </c>
      <c r="J4290" s="217">
        <v>0.12</v>
      </c>
      <c r="K4290" s="217">
        <v>0.12</v>
      </c>
      <c r="L4290" s="217">
        <v>0.12</v>
      </c>
      <c r="M4290" s="217">
        <v>0.12</v>
      </c>
      <c r="N4290" s="217">
        <v>0.12</v>
      </c>
      <c r="O4290" s="217">
        <v>0.12</v>
      </c>
      <c r="P4290" s="217">
        <v>0.12</v>
      </c>
      <c r="Q4290" s="217">
        <v>0.12</v>
      </c>
      <c r="R4290" s="217">
        <v>0.12</v>
      </c>
      <c r="S4290" s="217">
        <v>0.12</v>
      </c>
      <c r="T4290" s="217">
        <v>0.12</v>
      </c>
      <c r="U4290" s="217">
        <v>0.12</v>
      </c>
      <c r="V4290" s="217">
        <v>0.12</v>
      </c>
      <c r="W4290" s="217">
        <v>0.12</v>
      </c>
      <c r="X4290" s="217">
        <v>0.12</v>
      </c>
      <c r="Y4290" s="217">
        <v>0.12</v>
      </c>
      <c r="Z4290" s="217">
        <v>0.12</v>
      </c>
      <c r="AA4290" s="217">
        <v>0.12</v>
      </c>
      <c r="AB4290" s="217">
        <v>0.12</v>
      </c>
      <c r="AC4290" s="217">
        <v>0.12</v>
      </c>
      <c r="AD4290" s="217">
        <v>0.11</v>
      </c>
      <c r="AE4290" s="217">
        <v>0.11</v>
      </c>
      <c r="AF4290" s="217">
        <v>0.11</v>
      </c>
      <c r="AG4290" s="217">
        <v>0.11</v>
      </c>
      <c r="AH4290" s="217">
        <v>0.11</v>
      </c>
      <c r="AI4290" s="217">
        <v>0.11</v>
      </c>
      <c r="AJ4290" s="217">
        <v>0.11</v>
      </c>
      <c r="AK4290" s="217">
        <v>0.11</v>
      </c>
    </row>
    <row r="4291" spans="1:37" s="217" customFormat="1" x14ac:dyDescent="0.3">
      <c r="A4291" s="217" t="str">
        <f t="shared" si="104"/>
        <v>SDGbaseTRAv2_UrbAS_ERTv5_testGADJnoICAGRTINSXhhd-0</v>
      </c>
      <c r="B4291" s="218" t="s">
        <v>221</v>
      </c>
      <c r="C4291" s="219" t="s">
        <v>311</v>
      </c>
      <c r="D4291" s="220" t="s">
        <v>94</v>
      </c>
      <c r="E4291" s="217" t="s">
        <v>84</v>
      </c>
      <c r="F4291" s="217">
        <v>0</v>
      </c>
      <c r="G4291" s="217">
        <v>0</v>
      </c>
      <c r="H4291" s="217">
        <v>0</v>
      </c>
      <c r="I4291" s="217">
        <v>0</v>
      </c>
      <c r="J4291" s="217">
        <v>0</v>
      </c>
      <c r="K4291" s="217">
        <v>0</v>
      </c>
      <c r="L4291" s="217">
        <v>0</v>
      </c>
      <c r="M4291" s="217">
        <v>0</v>
      </c>
      <c r="N4291" s="217">
        <v>0</v>
      </c>
      <c r="O4291" s="217">
        <v>0</v>
      </c>
      <c r="P4291" s="217">
        <v>0</v>
      </c>
      <c r="Q4291" s="217">
        <v>0</v>
      </c>
      <c r="R4291" s="217">
        <v>0</v>
      </c>
      <c r="S4291" s="217">
        <v>0</v>
      </c>
      <c r="T4291" s="217">
        <v>0</v>
      </c>
      <c r="U4291" s="217">
        <v>0</v>
      </c>
      <c r="V4291" s="217">
        <v>0</v>
      </c>
      <c r="W4291" s="217">
        <v>0</v>
      </c>
      <c r="X4291" s="217">
        <v>0</v>
      </c>
      <c r="Y4291" s="217">
        <v>0</v>
      </c>
      <c r="Z4291" s="217">
        <v>0</v>
      </c>
      <c r="AA4291" s="217">
        <v>0</v>
      </c>
      <c r="AB4291" s="217">
        <v>0</v>
      </c>
      <c r="AC4291" s="217">
        <v>0</v>
      </c>
      <c r="AD4291" s="217">
        <v>0</v>
      </c>
      <c r="AE4291" s="217">
        <v>0</v>
      </c>
      <c r="AF4291" s="217">
        <v>0</v>
      </c>
      <c r="AG4291" s="217">
        <v>0</v>
      </c>
      <c r="AH4291" s="217">
        <v>0</v>
      </c>
      <c r="AI4291" s="217">
        <v>0</v>
      </c>
      <c r="AJ4291" s="217">
        <v>0</v>
      </c>
      <c r="AK4291" s="217">
        <v>0</v>
      </c>
    </row>
    <row r="4292" spans="1:37" s="217" customFormat="1" x14ac:dyDescent="0.3">
      <c r="A4292" s="217" t="str">
        <f t="shared" si="104"/>
        <v>SDGbaseTRAv2_UrbAS_ERTv5_testGADJnoICAGRTINSXhhd-1</v>
      </c>
      <c r="B4292" s="218" t="s">
        <v>221</v>
      </c>
      <c r="C4292" s="219" t="s">
        <v>311</v>
      </c>
      <c r="D4292" s="220" t="s">
        <v>94</v>
      </c>
      <c r="E4292" s="217" t="s">
        <v>85</v>
      </c>
      <c r="F4292" s="217">
        <v>0</v>
      </c>
      <c r="G4292" s="217">
        <v>0</v>
      </c>
      <c r="H4292" s="217">
        <v>0</v>
      </c>
      <c r="I4292" s="217">
        <v>0</v>
      </c>
      <c r="J4292" s="217">
        <v>0</v>
      </c>
      <c r="K4292" s="217">
        <v>0</v>
      </c>
      <c r="L4292" s="217">
        <v>0</v>
      </c>
      <c r="M4292" s="217">
        <v>0</v>
      </c>
      <c r="N4292" s="217">
        <v>0</v>
      </c>
      <c r="O4292" s="217">
        <v>0</v>
      </c>
      <c r="P4292" s="217">
        <v>0</v>
      </c>
      <c r="Q4292" s="217">
        <v>0</v>
      </c>
      <c r="R4292" s="217">
        <v>0</v>
      </c>
      <c r="S4292" s="217">
        <v>0</v>
      </c>
      <c r="T4292" s="217">
        <v>0</v>
      </c>
      <c r="U4292" s="217">
        <v>0</v>
      </c>
      <c r="V4292" s="217">
        <v>0</v>
      </c>
      <c r="W4292" s="217">
        <v>0</v>
      </c>
      <c r="X4292" s="217">
        <v>0</v>
      </c>
      <c r="Y4292" s="217">
        <v>0</v>
      </c>
      <c r="Z4292" s="217">
        <v>0</v>
      </c>
      <c r="AA4292" s="217">
        <v>0</v>
      </c>
      <c r="AB4292" s="217">
        <v>0</v>
      </c>
      <c r="AC4292" s="217">
        <v>0</v>
      </c>
      <c r="AD4292" s="217">
        <v>0</v>
      </c>
      <c r="AE4292" s="217">
        <v>0</v>
      </c>
      <c r="AF4292" s="217">
        <v>0</v>
      </c>
      <c r="AG4292" s="217">
        <v>0</v>
      </c>
      <c r="AH4292" s="217">
        <v>0</v>
      </c>
      <c r="AI4292" s="217">
        <v>0</v>
      </c>
      <c r="AJ4292" s="217">
        <v>0</v>
      </c>
      <c r="AK4292" s="217">
        <v>0</v>
      </c>
    </row>
    <row r="4293" spans="1:37" s="217" customFormat="1" x14ac:dyDescent="0.3">
      <c r="A4293" s="217" t="str">
        <f t="shared" si="104"/>
        <v>SDGbaseTRAv2_UrbAS_ERTv5_testGADJnoICAGRTINSXhhd-2</v>
      </c>
      <c r="B4293" s="218" t="s">
        <v>221</v>
      </c>
      <c r="C4293" s="219" t="s">
        <v>311</v>
      </c>
      <c r="D4293" s="220" t="s">
        <v>94</v>
      </c>
      <c r="E4293" s="217" t="s">
        <v>86</v>
      </c>
      <c r="F4293" s="217">
        <v>0.01</v>
      </c>
      <c r="G4293" s="217">
        <v>0.01</v>
      </c>
      <c r="H4293" s="217">
        <v>0.01</v>
      </c>
      <c r="I4293" s="217">
        <v>0.01</v>
      </c>
      <c r="J4293" s="217">
        <v>0.01</v>
      </c>
      <c r="K4293" s="217">
        <v>0.01</v>
      </c>
      <c r="L4293" s="217">
        <v>0.01</v>
      </c>
      <c r="M4293" s="217">
        <v>0.01</v>
      </c>
      <c r="N4293" s="217">
        <v>0.01</v>
      </c>
      <c r="O4293" s="217">
        <v>0.01</v>
      </c>
      <c r="P4293" s="217">
        <v>0.01</v>
      </c>
      <c r="Q4293" s="217">
        <v>0.01</v>
      </c>
      <c r="R4293" s="217">
        <v>0.01</v>
      </c>
      <c r="S4293" s="217">
        <v>0.01</v>
      </c>
      <c r="T4293" s="217">
        <v>0.01</v>
      </c>
      <c r="U4293" s="217">
        <v>0.01</v>
      </c>
      <c r="V4293" s="217">
        <v>0.01</v>
      </c>
      <c r="W4293" s="217">
        <v>0.01</v>
      </c>
      <c r="X4293" s="217">
        <v>0.01</v>
      </c>
      <c r="Y4293" s="217">
        <v>0.01</v>
      </c>
      <c r="Z4293" s="217">
        <v>0.01</v>
      </c>
      <c r="AA4293" s="217">
        <v>0.01</v>
      </c>
      <c r="AB4293" s="217">
        <v>0.01</v>
      </c>
      <c r="AC4293" s="217">
        <v>0.01</v>
      </c>
      <c r="AD4293" s="217">
        <v>0.01</v>
      </c>
      <c r="AE4293" s="217">
        <v>0.01</v>
      </c>
      <c r="AF4293" s="217">
        <v>0.01</v>
      </c>
      <c r="AG4293" s="217">
        <v>0.01</v>
      </c>
      <c r="AH4293" s="217">
        <v>0.01</v>
      </c>
      <c r="AI4293" s="217">
        <v>0.01</v>
      </c>
      <c r="AJ4293" s="217">
        <v>0.01</v>
      </c>
      <c r="AK4293" s="217">
        <v>0.01</v>
      </c>
    </row>
    <row r="4294" spans="1:37" s="217" customFormat="1" x14ac:dyDescent="0.3">
      <c r="A4294" s="217" t="str">
        <f t="shared" si="104"/>
        <v>SDGbaseTRAv2_UrbAS_ERTv5_testGADJnoICAGRTINSXhhd-3</v>
      </c>
      <c r="B4294" s="218" t="s">
        <v>221</v>
      </c>
      <c r="C4294" s="219" t="s">
        <v>311</v>
      </c>
      <c r="D4294" s="220" t="s">
        <v>94</v>
      </c>
      <c r="E4294" s="217" t="s">
        <v>87</v>
      </c>
      <c r="F4294" s="217">
        <v>0.01</v>
      </c>
      <c r="G4294" s="217">
        <v>0.01</v>
      </c>
      <c r="H4294" s="217">
        <v>0.01</v>
      </c>
      <c r="I4294" s="217">
        <v>0.01</v>
      </c>
      <c r="J4294" s="217">
        <v>0.01</v>
      </c>
      <c r="K4294" s="217">
        <v>0.01</v>
      </c>
      <c r="L4294" s="217">
        <v>0.01</v>
      </c>
      <c r="M4294" s="217">
        <v>0.01</v>
      </c>
      <c r="N4294" s="217">
        <v>0.01</v>
      </c>
      <c r="O4294" s="217">
        <v>0.01</v>
      </c>
      <c r="P4294" s="217">
        <v>0.01</v>
      </c>
      <c r="Q4294" s="217">
        <v>0.01</v>
      </c>
      <c r="R4294" s="217">
        <v>0.01</v>
      </c>
      <c r="S4294" s="217">
        <v>0.01</v>
      </c>
      <c r="T4294" s="217">
        <v>0.01</v>
      </c>
      <c r="U4294" s="217">
        <v>0.01</v>
      </c>
      <c r="V4294" s="217">
        <v>0.01</v>
      </c>
      <c r="W4294" s="217">
        <v>0.01</v>
      </c>
      <c r="X4294" s="217">
        <v>0.01</v>
      </c>
      <c r="Y4294" s="217">
        <v>0.01</v>
      </c>
      <c r="Z4294" s="217">
        <v>0.01</v>
      </c>
      <c r="AA4294" s="217">
        <v>0.01</v>
      </c>
      <c r="AB4294" s="217">
        <v>0.01</v>
      </c>
      <c r="AC4294" s="217">
        <v>0.01</v>
      </c>
      <c r="AD4294" s="217">
        <v>0.01</v>
      </c>
      <c r="AE4294" s="217">
        <v>0.01</v>
      </c>
      <c r="AF4294" s="217">
        <v>0.01</v>
      </c>
      <c r="AG4294" s="217">
        <v>0.01</v>
      </c>
      <c r="AH4294" s="217">
        <v>0.01</v>
      </c>
      <c r="AI4294" s="217">
        <v>0.01</v>
      </c>
      <c r="AJ4294" s="217">
        <v>0.01</v>
      </c>
      <c r="AK4294" s="217">
        <v>0.01</v>
      </c>
    </row>
    <row r="4295" spans="1:37" s="217" customFormat="1" x14ac:dyDescent="0.3">
      <c r="A4295" s="217" t="str">
        <f t="shared" si="104"/>
        <v>SDGbaseTRAv2_UrbAS_ERTv5_testGADJnoICAGRTINSXhhd-4</v>
      </c>
      <c r="B4295" s="218" t="s">
        <v>221</v>
      </c>
      <c r="C4295" s="219" t="s">
        <v>311</v>
      </c>
      <c r="D4295" s="220" t="s">
        <v>94</v>
      </c>
      <c r="E4295" s="217" t="s">
        <v>88</v>
      </c>
      <c r="F4295" s="217">
        <v>0.02</v>
      </c>
      <c r="G4295" s="217">
        <v>0.02</v>
      </c>
      <c r="H4295" s="217">
        <v>0.02</v>
      </c>
      <c r="I4295" s="217">
        <v>0.02</v>
      </c>
      <c r="J4295" s="217">
        <v>0.02</v>
      </c>
      <c r="K4295" s="217">
        <v>0.02</v>
      </c>
      <c r="L4295" s="217">
        <v>0.02</v>
      </c>
      <c r="M4295" s="217">
        <v>0.02</v>
      </c>
      <c r="N4295" s="217">
        <v>0.02</v>
      </c>
      <c r="O4295" s="217">
        <v>0.02</v>
      </c>
      <c r="P4295" s="217">
        <v>0.02</v>
      </c>
      <c r="Q4295" s="217">
        <v>0.02</v>
      </c>
      <c r="R4295" s="217">
        <v>0.02</v>
      </c>
      <c r="S4295" s="217">
        <v>0.02</v>
      </c>
      <c r="T4295" s="217">
        <v>0.02</v>
      </c>
      <c r="U4295" s="217">
        <v>0.02</v>
      </c>
      <c r="V4295" s="217">
        <v>0.02</v>
      </c>
      <c r="W4295" s="217">
        <v>0.02</v>
      </c>
      <c r="X4295" s="217">
        <v>0.02</v>
      </c>
      <c r="Y4295" s="217">
        <v>0.02</v>
      </c>
      <c r="Z4295" s="217">
        <v>0.02</v>
      </c>
      <c r="AA4295" s="217">
        <v>0.02</v>
      </c>
      <c r="AB4295" s="217">
        <v>0.02</v>
      </c>
      <c r="AC4295" s="217">
        <v>0.02</v>
      </c>
      <c r="AD4295" s="217">
        <v>0.02</v>
      </c>
      <c r="AE4295" s="217">
        <v>0.02</v>
      </c>
      <c r="AF4295" s="217">
        <v>0.02</v>
      </c>
      <c r="AG4295" s="217">
        <v>0.02</v>
      </c>
      <c r="AH4295" s="217">
        <v>0.02</v>
      </c>
      <c r="AI4295" s="217">
        <v>0.02</v>
      </c>
      <c r="AJ4295" s="217">
        <v>0.02</v>
      </c>
      <c r="AK4295" s="217">
        <v>0.02</v>
      </c>
    </row>
    <row r="4296" spans="1:37" s="217" customFormat="1" x14ac:dyDescent="0.3">
      <c r="A4296" s="217" t="str">
        <f t="shared" si="104"/>
        <v>SDGbaseTRAv2_UrbAS_ERTv5_testGADJnoICAGRTINSXhhd-5</v>
      </c>
      <c r="B4296" s="218" t="s">
        <v>221</v>
      </c>
      <c r="C4296" s="219" t="s">
        <v>311</v>
      </c>
      <c r="D4296" s="220" t="s">
        <v>94</v>
      </c>
      <c r="E4296" s="217" t="s">
        <v>89</v>
      </c>
      <c r="F4296" s="217">
        <v>0.04</v>
      </c>
      <c r="G4296" s="217">
        <v>0.04</v>
      </c>
      <c r="H4296" s="217">
        <v>0.04</v>
      </c>
      <c r="I4296" s="217">
        <v>0.04</v>
      </c>
      <c r="J4296" s="217">
        <v>0.04</v>
      </c>
      <c r="K4296" s="217">
        <v>0.04</v>
      </c>
      <c r="L4296" s="217">
        <v>0.04</v>
      </c>
      <c r="M4296" s="217">
        <v>0.04</v>
      </c>
      <c r="N4296" s="217">
        <v>0.04</v>
      </c>
      <c r="O4296" s="217">
        <v>0.04</v>
      </c>
      <c r="P4296" s="217">
        <v>0.04</v>
      </c>
      <c r="Q4296" s="217">
        <v>0.04</v>
      </c>
      <c r="R4296" s="217">
        <v>0.04</v>
      </c>
      <c r="S4296" s="217">
        <v>0.04</v>
      </c>
      <c r="T4296" s="217">
        <v>0.04</v>
      </c>
      <c r="U4296" s="217">
        <v>0.04</v>
      </c>
      <c r="V4296" s="217">
        <v>0.04</v>
      </c>
      <c r="W4296" s="217">
        <v>0.04</v>
      </c>
      <c r="X4296" s="217">
        <v>0.04</v>
      </c>
      <c r="Y4296" s="217">
        <v>0.03</v>
      </c>
      <c r="Z4296" s="217">
        <v>0.03</v>
      </c>
      <c r="AA4296" s="217">
        <v>0.03</v>
      </c>
      <c r="AB4296" s="217">
        <v>0.03</v>
      </c>
      <c r="AC4296" s="217">
        <v>0.03</v>
      </c>
      <c r="AD4296" s="217">
        <v>0.03</v>
      </c>
      <c r="AE4296" s="217">
        <v>0.03</v>
      </c>
      <c r="AF4296" s="217">
        <v>0.03</v>
      </c>
      <c r="AG4296" s="217">
        <v>0.03</v>
      </c>
      <c r="AH4296" s="217">
        <v>0.03</v>
      </c>
      <c r="AI4296" s="217">
        <v>0.03</v>
      </c>
      <c r="AJ4296" s="217">
        <v>0.03</v>
      </c>
      <c r="AK4296" s="217">
        <v>0.03</v>
      </c>
    </row>
    <row r="4297" spans="1:37" s="217" customFormat="1" x14ac:dyDescent="0.3">
      <c r="A4297" s="217" t="str">
        <f t="shared" si="104"/>
        <v>SDGbaseTRAv2_UrbAS_ERTv5_testGADJnoICAGRTINSXhhd-6</v>
      </c>
      <c r="B4297" s="218" t="s">
        <v>221</v>
      </c>
      <c r="C4297" s="219" t="s">
        <v>311</v>
      </c>
      <c r="D4297" s="220" t="s">
        <v>94</v>
      </c>
      <c r="E4297" s="217" t="s">
        <v>90</v>
      </c>
      <c r="F4297" s="217">
        <v>0.05</v>
      </c>
      <c r="G4297" s="217">
        <v>0.05</v>
      </c>
      <c r="H4297" s="217">
        <v>0.05</v>
      </c>
      <c r="I4297" s="217">
        <v>0.06</v>
      </c>
      <c r="J4297" s="217">
        <v>0.06</v>
      </c>
      <c r="K4297" s="217">
        <v>0.06</v>
      </c>
      <c r="L4297" s="217">
        <v>0.06</v>
      </c>
      <c r="M4297" s="217">
        <v>0.06</v>
      </c>
      <c r="N4297" s="217">
        <v>0.06</v>
      </c>
      <c r="O4297" s="217">
        <v>0.06</v>
      </c>
      <c r="P4297" s="217">
        <v>0.06</v>
      </c>
      <c r="Q4297" s="217">
        <v>0.06</v>
      </c>
      <c r="R4297" s="217">
        <v>0.05</v>
      </c>
      <c r="S4297" s="217">
        <v>0.05</v>
      </c>
      <c r="T4297" s="217">
        <v>0.05</v>
      </c>
      <c r="U4297" s="217">
        <v>0.05</v>
      </c>
      <c r="V4297" s="217">
        <v>0.05</v>
      </c>
      <c r="W4297" s="217">
        <v>0.05</v>
      </c>
      <c r="X4297" s="217">
        <v>0.05</v>
      </c>
      <c r="Y4297" s="217">
        <v>0.05</v>
      </c>
      <c r="Z4297" s="217">
        <v>0.05</v>
      </c>
      <c r="AA4297" s="217">
        <v>0.04</v>
      </c>
      <c r="AB4297" s="217">
        <v>0.04</v>
      </c>
      <c r="AC4297" s="217">
        <v>0.04</v>
      </c>
      <c r="AD4297" s="217">
        <v>0.04</v>
      </c>
      <c r="AE4297" s="217">
        <v>0.04</v>
      </c>
      <c r="AF4297" s="217">
        <v>0.04</v>
      </c>
      <c r="AG4297" s="217">
        <v>0.04</v>
      </c>
      <c r="AH4297" s="217">
        <v>0.04</v>
      </c>
      <c r="AI4297" s="217">
        <v>0.04</v>
      </c>
      <c r="AJ4297" s="217">
        <v>0.04</v>
      </c>
      <c r="AK4297" s="217">
        <v>0.05</v>
      </c>
    </row>
    <row r="4298" spans="1:37" s="217" customFormat="1" x14ac:dyDescent="0.3">
      <c r="A4298" s="217" t="str">
        <f t="shared" si="104"/>
        <v>SDGbaseTRAv2_UrbAS_ERTv5_testGADJnoICAGRTINSXhhd-7</v>
      </c>
      <c r="B4298" s="218" t="s">
        <v>221</v>
      </c>
      <c r="C4298" s="219" t="s">
        <v>311</v>
      </c>
      <c r="D4298" s="220" t="s">
        <v>94</v>
      </c>
      <c r="E4298" s="217" t="s">
        <v>91</v>
      </c>
      <c r="F4298" s="217">
        <v>0.08</v>
      </c>
      <c r="G4298" s="217">
        <v>0.09</v>
      </c>
      <c r="H4298" s="217">
        <v>0.08</v>
      </c>
      <c r="I4298" s="217">
        <v>0.09</v>
      </c>
      <c r="J4298" s="217">
        <v>0.09</v>
      </c>
      <c r="K4298" s="217">
        <v>0.09</v>
      </c>
      <c r="L4298" s="217">
        <v>0.09</v>
      </c>
      <c r="M4298" s="217">
        <v>0.09</v>
      </c>
      <c r="N4298" s="217">
        <v>0.09</v>
      </c>
      <c r="O4298" s="217">
        <v>0.09</v>
      </c>
      <c r="P4298" s="217">
        <v>0.09</v>
      </c>
      <c r="Q4298" s="217">
        <v>0.09</v>
      </c>
      <c r="R4298" s="217">
        <v>0.09</v>
      </c>
      <c r="S4298" s="217">
        <v>0.08</v>
      </c>
      <c r="T4298" s="217">
        <v>0.08</v>
      </c>
      <c r="U4298" s="217">
        <v>0.08</v>
      </c>
      <c r="V4298" s="217">
        <v>0.08</v>
      </c>
      <c r="W4298" s="217">
        <v>0.08</v>
      </c>
      <c r="X4298" s="217">
        <v>0.08</v>
      </c>
      <c r="Y4298" s="217">
        <v>7.0000000000000007E-2</v>
      </c>
      <c r="Z4298" s="217">
        <v>7.0000000000000007E-2</v>
      </c>
      <c r="AA4298" s="217">
        <v>7.0000000000000007E-2</v>
      </c>
      <c r="AB4298" s="217">
        <v>7.0000000000000007E-2</v>
      </c>
      <c r="AC4298" s="217">
        <v>7.0000000000000007E-2</v>
      </c>
      <c r="AD4298" s="217">
        <v>7.0000000000000007E-2</v>
      </c>
      <c r="AE4298" s="217">
        <v>7.0000000000000007E-2</v>
      </c>
      <c r="AF4298" s="217">
        <v>7.0000000000000007E-2</v>
      </c>
      <c r="AG4298" s="217">
        <v>7.0000000000000007E-2</v>
      </c>
      <c r="AH4298" s="217">
        <v>7.0000000000000007E-2</v>
      </c>
      <c r="AI4298" s="217">
        <v>7.0000000000000007E-2</v>
      </c>
      <c r="AJ4298" s="217">
        <v>7.0000000000000007E-2</v>
      </c>
      <c r="AK4298" s="217">
        <v>7.0000000000000007E-2</v>
      </c>
    </row>
    <row r="4299" spans="1:37" s="217" customFormat="1" x14ac:dyDescent="0.3">
      <c r="A4299" s="217" t="str">
        <f t="shared" si="104"/>
        <v>SDGbaseTRAv2_UrbAS_ERTv5_testGADJnoICAGRTINSXhhd-8</v>
      </c>
      <c r="B4299" s="218" t="s">
        <v>221</v>
      </c>
      <c r="C4299" s="219" t="s">
        <v>311</v>
      </c>
      <c r="D4299" s="220" t="s">
        <v>94</v>
      </c>
      <c r="E4299" s="217" t="s">
        <v>92</v>
      </c>
      <c r="F4299" s="217">
        <v>0.15</v>
      </c>
      <c r="G4299" s="217">
        <v>0.16</v>
      </c>
      <c r="H4299" s="217">
        <v>0.15</v>
      </c>
      <c r="I4299" s="217">
        <v>0.17</v>
      </c>
      <c r="J4299" s="217">
        <v>0.17</v>
      </c>
      <c r="K4299" s="217">
        <v>0.17</v>
      </c>
      <c r="L4299" s="217">
        <v>0.17</v>
      </c>
      <c r="M4299" s="217">
        <v>0.17</v>
      </c>
      <c r="N4299" s="217">
        <v>0.17</v>
      </c>
      <c r="O4299" s="217">
        <v>0.17</v>
      </c>
      <c r="P4299" s="217">
        <v>0.16</v>
      </c>
      <c r="Q4299" s="217">
        <v>0.16</v>
      </c>
      <c r="R4299" s="217">
        <v>0.15</v>
      </c>
      <c r="S4299" s="217">
        <v>0.15</v>
      </c>
      <c r="T4299" s="217">
        <v>0.15</v>
      </c>
      <c r="U4299" s="217">
        <v>0.14000000000000001</v>
      </c>
      <c r="V4299" s="217">
        <v>0.14000000000000001</v>
      </c>
      <c r="W4299" s="217">
        <v>0.14000000000000001</v>
      </c>
      <c r="X4299" s="217">
        <v>0.14000000000000001</v>
      </c>
      <c r="Y4299" s="217">
        <v>0.13</v>
      </c>
      <c r="Z4299" s="217">
        <v>0.13</v>
      </c>
      <c r="AA4299" s="217">
        <v>0.13</v>
      </c>
      <c r="AB4299" s="217">
        <v>0.13</v>
      </c>
      <c r="AC4299" s="217">
        <v>0.12</v>
      </c>
      <c r="AD4299" s="217">
        <v>0.12</v>
      </c>
      <c r="AE4299" s="217">
        <v>0.12</v>
      </c>
      <c r="AF4299" s="217">
        <v>0.12</v>
      </c>
      <c r="AG4299" s="217">
        <v>0.12</v>
      </c>
      <c r="AH4299" s="217">
        <v>0.12</v>
      </c>
      <c r="AI4299" s="217">
        <v>0.13</v>
      </c>
      <c r="AJ4299" s="217">
        <v>0.13</v>
      </c>
      <c r="AK4299" s="217">
        <v>0.13</v>
      </c>
    </row>
    <row r="4300" spans="1:37" s="217" customFormat="1" x14ac:dyDescent="0.3">
      <c r="A4300" s="217" t="str">
        <f t="shared" si="104"/>
        <v>SDGbaseTRAv2_UrbAS_ERTv5_testGADJnoICAGRTINSXhhd-9</v>
      </c>
      <c r="B4300" s="218" t="s">
        <v>221</v>
      </c>
      <c r="C4300" s="219" t="s">
        <v>311</v>
      </c>
      <c r="D4300" s="220" t="s">
        <v>94</v>
      </c>
      <c r="E4300" s="217" t="s">
        <v>93</v>
      </c>
      <c r="F4300" s="217">
        <v>0.2</v>
      </c>
      <c r="G4300" s="217">
        <v>0.21</v>
      </c>
      <c r="H4300" s="217">
        <v>0.2</v>
      </c>
      <c r="I4300" s="217">
        <v>0.22</v>
      </c>
      <c r="J4300" s="217">
        <v>0.22</v>
      </c>
      <c r="K4300" s="217">
        <v>0.22</v>
      </c>
      <c r="L4300" s="217">
        <v>0.22</v>
      </c>
      <c r="M4300" s="217">
        <v>0.22</v>
      </c>
      <c r="N4300" s="217">
        <v>0.22</v>
      </c>
      <c r="O4300" s="217">
        <v>0.22</v>
      </c>
      <c r="P4300" s="217">
        <v>0.22</v>
      </c>
      <c r="Q4300" s="217">
        <v>0.22</v>
      </c>
      <c r="R4300" s="217">
        <v>0.21</v>
      </c>
      <c r="S4300" s="217">
        <v>0.2</v>
      </c>
      <c r="T4300" s="217">
        <v>0.2</v>
      </c>
      <c r="U4300" s="217">
        <v>0.19</v>
      </c>
      <c r="V4300" s="217">
        <v>0.19</v>
      </c>
      <c r="W4300" s="217">
        <v>0.19</v>
      </c>
      <c r="X4300" s="217">
        <v>0.18</v>
      </c>
      <c r="Y4300" s="217">
        <v>0.18</v>
      </c>
      <c r="Z4300" s="217">
        <v>0.17</v>
      </c>
      <c r="AA4300" s="217">
        <v>0.17</v>
      </c>
      <c r="AB4300" s="217">
        <v>0.17</v>
      </c>
      <c r="AC4300" s="217">
        <v>0.16</v>
      </c>
      <c r="AD4300" s="217">
        <v>0.16</v>
      </c>
      <c r="AE4300" s="217">
        <v>0.16</v>
      </c>
      <c r="AF4300" s="217">
        <v>0.16</v>
      </c>
      <c r="AG4300" s="217">
        <v>0.16</v>
      </c>
      <c r="AH4300" s="217">
        <v>0.16</v>
      </c>
      <c r="AI4300" s="217">
        <v>0.17</v>
      </c>
      <c r="AJ4300" s="217">
        <v>0.17</v>
      </c>
      <c r="AK4300" s="217">
        <v>0.18</v>
      </c>
    </row>
    <row r="4301" spans="1:37" s="217" customFormat="1" x14ac:dyDescent="0.3">
      <c r="A4301" s="217" t="str">
        <f t="shared" si="104"/>
        <v>SDGbaseTRAv2_UrbAS_ERTv5_testGADJnoICAGRMPSXent-n</v>
      </c>
      <c r="B4301" s="218" t="s">
        <v>221</v>
      </c>
      <c r="C4301" s="219" t="s">
        <v>311</v>
      </c>
      <c r="D4301" s="220" t="s">
        <v>81</v>
      </c>
      <c r="E4301" s="217" t="s">
        <v>82</v>
      </c>
      <c r="F4301" s="217">
        <v>0.44</v>
      </c>
      <c r="G4301" s="217">
        <v>0.44</v>
      </c>
      <c r="H4301" s="217">
        <v>0.44</v>
      </c>
      <c r="I4301" s="217">
        <v>0.44</v>
      </c>
      <c r="J4301" s="217">
        <v>0.44</v>
      </c>
      <c r="K4301" s="217">
        <v>0.44</v>
      </c>
      <c r="L4301" s="217">
        <v>0.44</v>
      </c>
      <c r="M4301" s="217">
        <v>0.44</v>
      </c>
      <c r="N4301" s="217">
        <v>0.44</v>
      </c>
      <c r="O4301" s="217">
        <v>0.44</v>
      </c>
      <c r="P4301" s="217">
        <v>0.44</v>
      </c>
      <c r="Q4301" s="217">
        <v>0.44</v>
      </c>
      <c r="R4301" s="217">
        <v>0.44</v>
      </c>
      <c r="S4301" s="217">
        <v>0.44</v>
      </c>
      <c r="T4301" s="217">
        <v>0.44</v>
      </c>
      <c r="U4301" s="217">
        <v>0.44</v>
      </c>
      <c r="V4301" s="217">
        <v>0.44</v>
      </c>
      <c r="W4301" s="217">
        <v>0.44</v>
      </c>
      <c r="X4301" s="217">
        <v>0.44</v>
      </c>
      <c r="Y4301" s="217">
        <v>0.44</v>
      </c>
      <c r="Z4301" s="217">
        <v>0.44</v>
      </c>
      <c r="AA4301" s="217">
        <v>0.44</v>
      </c>
      <c r="AB4301" s="217">
        <v>0.44</v>
      </c>
      <c r="AC4301" s="217">
        <v>0.44</v>
      </c>
      <c r="AD4301" s="217">
        <v>0.44</v>
      </c>
      <c r="AE4301" s="217">
        <v>0.44</v>
      </c>
      <c r="AF4301" s="217">
        <v>0.44</v>
      </c>
      <c r="AG4301" s="217">
        <v>0.44</v>
      </c>
      <c r="AH4301" s="217">
        <v>0.44</v>
      </c>
      <c r="AI4301" s="217">
        <v>0.44</v>
      </c>
      <c r="AJ4301" s="217">
        <v>0.44</v>
      </c>
      <c r="AK4301" s="217">
        <v>0.44</v>
      </c>
    </row>
    <row r="4302" spans="1:37" s="217" customFormat="1" x14ac:dyDescent="0.3">
      <c r="A4302" s="217" t="str">
        <f t="shared" si="104"/>
        <v>SDGbaseTRAv2_UrbAS_ERTv5_testGADJnoICAGRMPSXent-e</v>
      </c>
      <c r="B4302" s="218" t="s">
        <v>221</v>
      </c>
      <c r="C4302" s="219" t="s">
        <v>311</v>
      </c>
      <c r="D4302" s="220" t="s">
        <v>81</v>
      </c>
      <c r="E4302" s="217" t="s">
        <v>83</v>
      </c>
      <c r="F4302" s="217">
        <v>1</v>
      </c>
      <c r="G4302" s="217">
        <v>1</v>
      </c>
      <c r="H4302" s="217">
        <v>1</v>
      </c>
      <c r="I4302" s="217">
        <v>1</v>
      </c>
      <c r="J4302" s="217">
        <v>1</v>
      </c>
      <c r="K4302" s="217">
        <v>1</v>
      </c>
      <c r="L4302" s="217">
        <v>1</v>
      </c>
      <c r="M4302" s="217">
        <v>1</v>
      </c>
      <c r="N4302" s="217">
        <v>1</v>
      </c>
      <c r="O4302" s="217">
        <v>1</v>
      </c>
      <c r="P4302" s="217">
        <v>1</v>
      </c>
      <c r="Q4302" s="217">
        <v>1</v>
      </c>
      <c r="R4302" s="217">
        <v>1</v>
      </c>
      <c r="S4302" s="217">
        <v>1</v>
      </c>
      <c r="T4302" s="217">
        <v>1</v>
      </c>
      <c r="U4302" s="217">
        <v>1</v>
      </c>
      <c r="V4302" s="217">
        <v>1</v>
      </c>
      <c r="W4302" s="217">
        <v>1</v>
      </c>
      <c r="X4302" s="217">
        <v>1</v>
      </c>
      <c r="Y4302" s="217">
        <v>1</v>
      </c>
      <c r="Z4302" s="217">
        <v>1</v>
      </c>
      <c r="AA4302" s="217">
        <v>1</v>
      </c>
      <c r="AB4302" s="217">
        <v>1</v>
      </c>
      <c r="AC4302" s="217">
        <v>1</v>
      </c>
      <c r="AD4302" s="217">
        <v>1</v>
      </c>
      <c r="AE4302" s="217">
        <v>1</v>
      </c>
      <c r="AF4302" s="217">
        <v>1</v>
      </c>
      <c r="AG4302" s="217">
        <v>1</v>
      </c>
      <c r="AH4302" s="217">
        <v>1</v>
      </c>
      <c r="AI4302" s="217">
        <v>1</v>
      </c>
      <c r="AJ4302" s="217">
        <v>1</v>
      </c>
      <c r="AK4302" s="217">
        <v>1</v>
      </c>
    </row>
    <row r="4303" spans="1:37" s="217" customFormat="1" x14ac:dyDescent="0.3">
      <c r="A4303" s="217" t="str">
        <f t="shared" si="104"/>
        <v>SDGbaseTRAv2_UrbAS_ERTv5_testGADJnoICAGRMPSXhhd-0</v>
      </c>
      <c r="B4303" s="218" t="s">
        <v>221</v>
      </c>
      <c r="C4303" s="219" t="s">
        <v>311</v>
      </c>
      <c r="D4303" s="220" t="s">
        <v>81</v>
      </c>
      <c r="E4303" s="217" t="s">
        <v>84</v>
      </c>
      <c r="F4303" s="217">
        <v>0</v>
      </c>
      <c r="G4303" s="217">
        <v>0</v>
      </c>
      <c r="H4303" s="217">
        <v>0</v>
      </c>
      <c r="I4303" s="217">
        <v>0</v>
      </c>
      <c r="J4303" s="217">
        <v>0</v>
      </c>
      <c r="K4303" s="217">
        <v>0</v>
      </c>
      <c r="L4303" s="217">
        <v>0</v>
      </c>
      <c r="M4303" s="217">
        <v>0</v>
      </c>
      <c r="N4303" s="217">
        <v>0</v>
      </c>
      <c r="O4303" s="217">
        <v>0</v>
      </c>
      <c r="P4303" s="217">
        <v>0</v>
      </c>
      <c r="Q4303" s="217">
        <v>0</v>
      </c>
      <c r="R4303" s="217">
        <v>0.01</v>
      </c>
      <c r="S4303" s="217">
        <v>0.01</v>
      </c>
      <c r="T4303" s="217">
        <v>0.01</v>
      </c>
      <c r="U4303" s="217">
        <v>0.01</v>
      </c>
      <c r="V4303" s="217">
        <v>0.01</v>
      </c>
      <c r="W4303" s="217">
        <v>0.01</v>
      </c>
      <c r="X4303" s="217">
        <v>0.01</v>
      </c>
      <c r="Y4303" s="217">
        <v>0.01</v>
      </c>
      <c r="Z4303" s="217">
        <v>0.01</v>
      </c>
      <c r="AA4303" s="217">
        <v>0.01</v>
      </c>
      <c r="AB4303" s="217">
        <v>0.01</v>
      </c>
      <c r="AC4303" s="217">
        <v>0.01</v>
      </c>
      <c r="AD4303" s="217">
        <v>0.01</v>
      </c>
      <c r="AE4303" s="217">
        <v>0.01</v>
      </c>
      <c r="AF4303" s="217">
        <v>0.01</v>
      </c>
      <c r="AG4303" s="217">
        <v>0.01</v>
      </c>
      <c r="AH4303" s="217">
        <v>0</v>
      </c>
      <c r="AI4303" s="217">
        <v>0</v>
      </c>
      <c r="AJ4303" s="217">
        <v>-0.01</v>
      </c>
      <c r="AK4303" s="217">
        <v>-0.01</v>
      </c>
    </row>
    <row r="4304" spans="1:37" s="217" customFormat="1" x14ac:dyDescent="0.3">
      <c r="A4304" s="217" t="str">
        <f t="shared" si="104"/>
        <v>SDGbaseTRAv2_UrbAS_ERTv5_testGADJnoICAGRMPSXhhd-1</v>
      </c>
      <c r="B4304" s="218" t="s">
        <v>221</v>
      </c>
      <c r="C4304" s="219" t="s">
        <v>311</v>
      </c>
      <c r="D4304" s="220" t="s">
        <v>81</v>
      </c>
      <c r="E4304" s="217" t="s">
        <v>85</v>
      </c>
      <c r="F4304" s="217">
        <v>0</v>
      </c>
      <c r="G4304" s="217">
        <v>0</v>
      </c>
      <c r="H4304" s="217">
        <v>0</v>
      </c>
      <c r="I4304" s="217">
        <v>0</v>
      </c>
      <c r="J4304" s="217">
        <v>0</v>
      </c>
      <c r="K4304" s="217">
        <v>0</v>
      </c>
      <c r="L4304" s="217">
        <v>0</v>
      </c>
      <c r="M4304" s="217">
        <v>0</v>
      </c>
      <c r="N4304" s="217">
        <v>0</v>
      </c>
      <c r="O4304" s="217">
        <v>0</v>
      </c>
      <c r="P4304" s="217">
        <v>0</v>
      </c>
      <c r="Q4304" s="217">
        <v>0</v>
      </c>
      <c r="R4304" s="217">
        <v>0.01</v>
      </c>
      <c r="S4304" s="217">
        <v>0.01</v>
      </c>
      <c r="T4304" s="217">
        <v>0.01</v>
      </c>
      <c r="U4304" s="217">
        <v>0.01</v>
      </c>
      <c r="V4304" s="217">
        <v>0.01</v>
      </c>
      <c r="W4304" s="217">
        <v>0.01</v>
      </c>
      <c r="X4304" s="217">
        <v>0.01</v>
      </c>
      <c r="Y4304" s="217">
        <v>0.01</v>
      </c>
      <c r="Z4304" s="217">
        <v>0.01</v>
      </c>
      <c r="AA4304" s="217">
        <v>0.01</v>
      </c>
      <c r="AB4304" s="217">
        <v>0.01</v>
      </c>
      <c r="AC4304" s="217">
        <v>0.01</v>
      </c>
      <c r="AD4304" s="217">
        <v>0.01</v>
      </c>
      <c r="AE4304" s="217">
        <v>0.01</v>
      </c>
      <c r="AF4304" s="217">
        <v>0.01</v>
      </c>
      <c r="AG4304" s="217">
        <v>0.01</v>
      </c>
      <c r="AH4304" s="217">
        <v>0</v>
      </c>
      <c r="AI4304" s="217">
        <v>0</v>
      </c>
      <c r="AJ4304" s="217">
        <v>-0.01</v>
      </c>
      <c r="AK4304" s="217">
        <v>-0.01</v>
      </c>
    </row>
    <row r="4305" spans="1:37" s="217" customFormat="1" x14ac:dyDescent="0.3">
      <c r="A4305" s="217" t="str">
        <f t="shared" si="104"/>
        <v>SDGbaseTRAv2_UrbAS_ERTv5_testGADJnoICAGRMPSXhhd-2</v>
      </c>
      <c r="B4305" s="218" t="s">
        <v>221</v>
      </c>
      <c r="C4305" s="219" t="s">
        <v>311</v>
      </c>
      <c r="D4305" s="220" t="s">
        <v>81</v>
      </c>
      <c r="E4305" s="217" t="s">
        <v>86</v>
      </c>
      <c r="F4305" s="217">
        <v>0</v>
      </c>
      <c r="G4305" s="217">
        <v>0</v>
      </c>
      <c r="H4305" s="217">
        <v>0</v>
      </c>
      <c r="I4305" s="217">
        <v>0</v>
      </c>
      <c r="J4305" s="217">
        <v>0</v>
      </c>
      <c r="K4305" s="217">
        <v>0</v>
      </c>
      <c r="L4305" s="217">
        <v>0</v>
      </c>
      <c r="M4305" s="217">
        <v>0</v>
      </c>
      <c r="N4305" s="217">
        <v>0</v>
      </c>
      <c r="O4305" s="217">
        <v>0</v>
      </c>
      <c r="P4305" s="217">
        <v>0</v>
      </c>
      <c r="Q4305" s="217">
        <v>0.01</v>
      </c>
      <c r="R4305" s="217">
        <v>0.01</v>
      </c>
      <c r="S4305" s="217">
        <v>0.01</v>
      </c>
      <c r="T4305" s="217">
        <v>0.01</v>
      </c>
      <c r="U4305" s="217">
        <v>0.01</v>
      </c>
      <c r="V4305" s="217">
        <v>0.01</v>
      </c>
      <c r="W4305" s="217">
        <v>0.01</v>
      </c>
      <c r="X4305" s="217">
        <v>0.01</v>
      </c>
      <c r="Y4305" s="217">
        <v>0.01</v>
      </c>
      <c r="Z4305" s="217">
        <v>0.01</v>
      </c>
      <c r="AA4305" s="217">
        <v>0.01</v>
      </c>
      <c r="AB4305" s="217">
        <v>0.01</v>
      </c>
      <c r="AC4305" s="217">
        <v>0.01</v>
      </c>
      <c r="AD4305" s="217">
        <v>0.01</v>
      </c>
      <c r="AE4305" s="217">
        <v>0.01</v>
      </c>
      <c r="AF4305" s="217">
        <v>0.01</v>
      </c>
      <c r="AG4305" s="217">
        <v>0.01</v>
      </c>
      <c r="AH4305" s="217">
        <v>0</v>
      </c>
      <c r="AI4305" s="217">
        <v>0</v>
      </c>
      <c r="AJ4305" s="217">
        <v>-0.01</v>
      </c>
      <c r="AK4305" s="217">
        <v>-0.01</v>
      </c>
    </row>
    <row r="4306" spans="1:37" s="217" customFormat="1" x14ac:dyDescent="0.3">
      <c r="A4306" s="217" t="str">
        <f t="shared" si="104"/>
        <v>SDGbaseTRAv2_UrbAS_ERTv5_testGADJnoICAGRMPSXhhd-3</v>
      </c>
      <c r="B4306" s="218" t="s">
        <v>221</v>
      </c>
      <c r="C4306" s="219" t="s">
        <v>311</v>
      </c>
      <c r="D4306" s="220" t="s">
        <v>81</v>
      </c>
      <c r="E4306" s="217" t="s">
        <v>87</v>
      </c>
      <c r="F4306" s="217">
        <v>0</v>
      </c>
      <c r="G4306" s="217">
        <v>0</v>
      </c>
      <c r="H4306" s="217">
        <v>0</v>
      </c>
      <c r="I4306" s="217">
        <v>0</v>
      </c>
      <c r="J4306" s="217">
        <v>0</v>
      </c>
      <c r="K4306" s="217">
        <v>0</v>
      </c>
      <c r="L4306" s="217">
        <v>0</v>
      </c>
      <c r="M4306" s="217">
        <v>0</v>
      </c>
      <c r="N4306" s="217">
        <v>0.01</v>
      </c>
      <c r="O4306" s="217">
        <v>0.01</v>
      </c>
      <c r="P4306" s="217">
        <v>0.01</v>
      </c>
      <c r="Q4306" s="217">
        <v>0.01</v>
      </c>
      <c r="R4306" s="217">
        <v>0.01</v>
      </c>
      <c r="S4306" s="217">
        <v>0.01</v>
      </c>
      <c r="T4306" s="217">
        <v>0.01</v>
      </c>
      <c r="U4306" s="217">
        <v>0.01</v>
      </c>
      <c r="V4306" s="217">
        <v>0.01</v>
      </c>
      <c r="W4306" s="217">
        <v>0.01</v>
      </c>
      <c r="X4306" s="217">
        <v>0.01</v>
      </c>
      <c r="Y4306" s="217">
        <v>0.01</v>
      </c>
      <c r="Z4306" s="217">
        <v>0.01</v>
      </c>
      <c r="AA4306" s="217">
        <v>0.01</v>
      </c>
      <c r="AB4306" s="217">
        <v>0.01</v>
      </c>
      <c r="AC4306" s="217">
        <v>0.01</v>
      </c>
      <c r="AD4306" s="217">
        <v>0.01</v>
      </c>
      <c r="AE4306" s="217">
        <v>0.01</v>
      </c>
      <c r="AF4306" s="217">
        <v>0.01</v>
      </c>
      <c r="AG4306" s="217">
        <v>0.01</v>
      </c>
      <c r="AH4306" s="217">
        <v>0</v>
      </c>
      <c r="AI4306" s="217">
        <v>0</v>
      </c>
      <c r="AJ4306" s="217">
        <v>-0.01</v>
      </c>
      <c r="AK4306" s="217">
        <v>-0.01</v>
      </c>
    </row>
    <row r="4307" spans="1:37" s="217" customFormat="1" x14ac:dyDescent="0.3">
      <c r="A4307" s="217" t="str">
        <f t="shared" si="104"/>
        <v>SDGbaseTRAv2_UrbAS_ERTv5_testGADJnoICAGRMPSXhhd-4</v>
      </c>
      <c r="B4307" s="218" t="s">
        <v>221</v>
      </c>
      <c r="C4307" s="219" t="s">
        <v>311</v>
      </c>
      <c r="D4307" s="220" t="s">
        <v>81</v>
      </c>
      <c r="E4307" s="217" t="s">
        <v>88</v>
      </c>
      <c r="F4307" s="217">
        <v>0</v>
      </c>
      <c r="G4307" s="217">
        <v>0</v>
      </c>
      <c r="H4307" s="217">
        <v>0</v>
      </c>
      <c r="I4307" s="217">
        <v>0</v>
      </c>
      <c r="J4307" s="217">
        <v>0</v>
      </c>
      <c r="K4307" s="217">
        <v>0</v>
      </c>
      <c r="L4307" s="217">
        <v>0</v>
      </c>
      <c r="M4307" s="217">
        <v>0.01</v>
      </c>
      <c r="N4307" s="217">
        <v>0.01</v>
      </c>
      <c r="O4307" s="217">
        <v>0.01</v>
      </c>
      <c r="P4307" s="217">
        <v>0.01</v>
      </c>
      <c r="Q4307" s="217">
        <v>0.01</v>
      </c>
      <c r="R4307" s="217">
        <v>0.01</v>
      </c>
      <c r="S4307" s="217">
        <v>0.01</v>
      </c>
      <c r="T4307" s="217">
        <v>0.01</v>
      </c>
      <c r="U4307" s="217">
        <v>0.01</v>
      </c>
      <c r="V4307" s="217">
        <v>0.01</v>
      </c>
      <c r="W4307" s="217">
        <v>0.01</v>
      </c>
      <c r="X4307" s="217">
        <v>0.01</v>
      </c>
      <c r="Y4307" s="217">
        <v>0.01</v>
      </c>
      <c r="Z4307" s="217">
        <v>0.01</v>
      </c>
      <c r="AA4307" s="217">
        <v>0.01</v>
      </c>
      <c r="AB4307" s="217">
        <v>0.01</v>
      </c>
      <c r="AC4307" s="217">
        <v>0.01</v>
      </c>
      <c r="AD4307" s="217">
        <v>0.01</v>
      </c>
      <c r="AE4307" s="217">
        <v>0.01</v>
      </c>
      <c r="AF4307" s="217">
        <v>0.01</v>
      </c>
      <c r="AG4307" s="217">
        <v>0.01</v>
      </c>
      <c r="AH4307" s="217">
        <v>0</v>
      </c>
      <c r="AI4307" s="217">
        <v>0</v>
      </c>
      <c r="AJ4307" s="217">
        <v>-0.01</v>
      </c>
      <c r="AK4307" s="217">
        <v>-0.01</v>
      </c>
    </row>
    <row r="4308" spans="1:37" s="217" customFormat="1" x14ac:dyDescent="0.3">
      <c r="A4308" s="217" t="str">
        <f t="shared" si="104"/>
        <v>SDGbaseTRAv2_UrbAS_ERTv5_testGADJnoICAGRMPSXhhd-5</v>
      </c>
      <c r="B4308" s="218" t="s">
        <v>221</v>
      </c>
      <c r="C4308" s="219" t="s">
        <v>311</v>
      </c>
      <c r="D4308" s="220" t="s">
        <v>81</v>
      </c>
      <c r="E4308" s="217" t="s">
        <v>89</v>
      </c>
      <c r="F4308" s="217">
        <v>0</v>
      </c>
      <c r="G4308" s="217">
        <v>0</v>
      </c>
      <c r="H4308" s="217">
        <v>0</v>
      </c>
      <c r="I4308" s="217">
        <v>0</v>
      </c>
      <c r="J4308" s="217">
        <v>0</v>
      </c>
      <c r="K4308" s="217">
        <v>0</v>
      </c>
      <c r="L4308" s="217">
        <v>0</v>
      </c>
      <c r="M4308" s="217">
        <v>0.01</v>
      </c>
      <c r="N4308" s="217">
        <v>0.01</v>
      </c>
      <c r="O4308" s="217">
        <v>0.01</v>
      </c>
      <c r="P4308" s="217">
        <v>0.01</v>
      </c>
      <c r="Q4308" s="217">
        <v>0.01</v>
      </c>
      <c r="R4308" s="217">
        <v>0.01</v>
      </c>
      <c r="S4308" s="217">
        <v>0.01</v>
      </c>
      <c r="T4308" s="217">
        <v>0.01</v>
      </c>
      <c r="U4308" s="217">
        <v>0.01</v>
      </c>
      <c r="V4308" s="217">
        <v>0.01</v>
      </c>
      <c r="W4308" s="217">
        <v>0.01</v>
      </c>
      <c r="X4308" s="217">
        <v>0.01</v>
      </c>
      <c r="Y4308" s="217">
        <v>0.01</v>
      </c>
      <c r="Z4308" s="217">
        <v>0.01</v>
      </c>
      <c r="AA4308" s="217">
        <v>0.01</v>
      </c>
      <c r="AB4308" s="217">
        <v>0.01</v>
      </c>
      <c r="AC4308" s="217">
        <v>0.01</v>
      </c>
      <c r="AD4308" s="217">
        <v>0.01</v>
      </c>
      <c r="AE4308" s="217">
        <v>0.01</v>
      </c>
      <c r="AF4308" s="217">
        <v>0.01</v>
      </c>
      <c r="AG4308" s="217">
        <v>0.01</v>
      </c>
      <c r="AH4308" s="217">
        <v>0</v>
      </c>
      <c r="AI4308" s="217">
        <v>0</v>
      </c>
      <c r="AJ4308" s="217">
        <v>-0.01</v>
      </c>
      <c r="AK4308" s="217">
        <v>-0.01</v>
      </c>
    </row>
    <row r="4309" spans="1:37" s="217" customFormat="1" x14ac:dyDescent="0.3">
      <c r="A4309" s="217" t="str">
        <f t="shared" si="104"/>
        <v>SDGbaseTRAv2_UrbAS_ERTv5_testGADJnoICAGRMPSXhhd-6</v>
      </c>
      <c r="B4309" s="218" t="s">
        <v>221</v>
      </c>
      <c r="C4309" s="219" t="s">
        <v>311</v>
      </c>
      <c r="D4309" s="220" t="s">
        <v>81</v>
      </c>
      <c r="E4309" s="217" t="s">
        <v>90</v>
      </c>
      <c r="F4309" s="217">
        <v>0</v>
      </c>
      <c r="G4309" s="217">
        <v>0</v>
      </c>
      <c r="H4309" s="217">
        <v>0</v>
      </c>
      <c r="I4309" s="217">
        <v>0</v>
      </c>
      <c r="J4309" s="217">
        <v>0</v>
      </c>
      <c r="K4309" s="217">
        <v>0</v>
      </c>
      <c r="L4309" s="217">
        <v>0</v>
      </c>
      <c r="M4309" s="217">
        <v>0.01</v>
      </c>
      <c r="N4309" s="217">
        <v>0.01</v>
      </c>
      <c r="O4309" s="217">
        <v>0.01</v>
      </c>
      <c r="P4309" s="217">
        <v>0.01</v>
      </c>
      <c r="Q4309" s="217">
        <v>0.01</v>
      </c>
      <c r="R4309" s="217">
        <v>0.01</v>
      </c>
      <c r="S4309" s="217">
        <v>0.01</v>
      </c>
      <c r="T4309" s="217">
        <v>0.01</v>
      </c>
      <c r="U4309" s="217">
        <v>0.01</v>
      </c>
      <c r="V4309" s="217">
        <v>0.01</v>
      </c>
      <c r="W4309" s="217">
        <v>0.01</v>
      </c>
      <c r="X4309" s="217">
        <v>0.01</v>
      </c>
      <c r="Y4309" s="217">
        <v>0.01</v>
      </c>
      <c r="Z4309" s="217">
        <v>0.01</v>
      </c>
      <c r="AA4309" s="217">
        <v>0.01</v>
      </c>
      <c r="AB4309" s="217">
        <v>0.01</v>
      </c>
      <c r="AC4309" s="217">
        <v>0.01</v>
      </c>
      <c r="AD4309" s="217">
        <v>0.01</v>
      </c>
      <c r="AE4309" s="217">
        <v>0.01</v>
      </c>
      <c r="AF4309" s="217">
        <v>0.01</v>
      </c>
      <c r="AG4309" s="217">
        <v>0.01</v>
      </c>
      <c r="AH4309" s="217">
        <v>0</v>
      </c>
      <c r="AI4309" s="217">
        <v>0</v>
      </c>
      <c r="AJ4309" s="217">
        <v>-0.01</v>
      </c>
      <c r="AK4309" s="217">
        <v>-0.01</v>
      </c>
    </row>
    <row r="4310" spans="1:37" s="217" customFormat="1" x14ac:dyDescent="0.3">
      <c r="A4310" s="217" t="str">
        <f t="shared" si="104"/>
        <v>SDGbaseTRAv2_UrbAS_ERTv5_testGADJnoICAGRMPSXhhd-7</v>
      </c>
      <c r="B4310" s="218" t="s">
        <v>221</v>
      </c>
      <c r="C4310" s="219" t="s">
        <v>311</v>
      </c>
      <c r="D4310" s="220" t="s">
        <v>81</v>
      </c>
      <c r="E4310" s="217" t="s">
        <v>91</v>
      </c>
      <c r="F4310" s="217">
        <v>0</v>
      </c>
      <c r="G4310" s="217">
        <v>0</v>
      </c>
      <c r="H4310" s="217">
        <v>0.01</v>
      </c>
      <c r="I4310" s="217">
        <v>0.01</v>
      </c>
      <c r="J4310" s="217">
        <v>0.01</v>
      </c>
      <c r="K4310" s="217">
        <v>0.01</v>
      </c>
      <c r="L4310" s="217">
        <v>0.01</v>
      </c>
      <c r="M4310" s="217">
        <v>0.01</v>
      </c>
      <c r="N4310" s="217">
        <v>0.01</v>
      </c>
      <c r="O4310" s="217">
        <v>0.01</v>
      </c>
      <c r="P4310" s="217">
        <v>0.01</v>
      </c>
      <c r="Q4310" s="217">
        <v>0.01</v>
      </c>
      <c r="R4310" s="217">
        <v>0.01</v>
      </c>
      <c r="S4310" s="217">
        <v>0.01</v>
      </c>
      <c r="T4310" s="217">
        <v>0.01</v>
      </c>
      <c r="U4310" s="217">
        <v>0.01</v>
      </c>
      <c r="V4310" s="217">
        <v>0.01</v>
      </c>
      <c r="W4310" s="217">
        <v>0.01</v>
      </c>
      <c r="X4310" s="217">
        <v>0.01</v>
      </c>
      <c r="Y4310" s="217">
        <v>0.01</v>
      </c>
      <c r="Z4310" s="217">
        <v>0.01</v>
      </c>
      <c r="AA4310" s="217">
        <v>0.01</v>
      </c>
      <c r="AB4310" s="217">
        <v>0.01</v>
      </c>
      <c r="AC4310" s="217">
        <v>0.01</v>
      </c>
      <c r="AD4310" s="217">
        <v>0.01</v>
      </c>
      <c r="AE4310" s="217">
        <v>0.01</v>
      </c>
      <c r="AF4310" s="217">
        <v>0.01</v>
      </c>
      <c r="AG4310" s="217">
        <v>0.01</v>
      </c>
      <c r="AH4310" s="217">
        <v>0</v>
      </c>
      <c r="AI4310" s="217">
        <v>0</v>
      </c>
      <c r="AJ4310" s="217">
        <v>-0.01</v>
      </c>
      <c r="AK4310" s="217">
        <v>-0.01</v>
      </c>
    </row>
    <row r="4311" spans="1:37" s="217" customFormat="1" x14ac:dyDescent="0.3">
      <c r="A4311" s="217" t="str">
        <f t="shared" si="104"/>
        <v>SDGbaseTRAv2_UrbAS_ERTv5_testGADJnoICAGRMPSXhhd-8</v>
      </c>
      <c r="B4311" s="218" t="s">
        <v>221</v>
      </c>
      <c r="C4311" s="219" t="s">
        <v>311</v>
      </c>
      <c r="D4311" s="220" t="s">
        <v>81</v>
      </c>
      <c r="E4311" s="217" t="s">
        <v>92</v>
      </c>
      <c r="F4311" s="217">
        <v>0.01</v>
      </c>
      <c r="G4311" s="217">
        <v>0.01</v>
      </c>
      <c r="H4311" s="217">
        <v>0.01</v>
      </c>
      <c r="I4311" s="217">
        <v>0.01</v>
      </c>
      <c r="J4311" s="217">
        <v>0.01</v>
      </c>
      <c r="K4311" s="217">
        <v>0.01</v>
      </c>
      <c r="L4311" s="217">
        <v>0.01</v>
      </c>
      <c r="M4311" s="217">
        <v>0.01</v>
      </c>
      <c r="N4311" s="217">
        <v>0.01</v>
      </c>
      <c r="O4311" s="217">
        <v>0.01</v>
      </c>
      <c r="P4311" s="217">
        <v>0.01</v>
      </c>
      <c r="Q4311" s="217">
        <v>0.01</v>
      </c>
      <c r="R4311" s="217">
        <v>0.01</v>
      </c>
      <c r="S4311" s="217">
        <v>0.01</v>
      </c>
      <c r="T4311" s="217">
        <v>0.01</v>
      </c>
      <c r="U4311" s="217">
        <v>0.01</v>
      </c>
      <c r="V4311" s="217">
        <v>0.01</v>
      </c>
      <c r="W4311" s="217">
        <v>0.01</v>
      </c>
      <c r="X4311" s="217">
        <v>0.01</v>
      </c>
      <c r="Y4311" s="217">
        <v>0.01</v>
      </c>
      <c r="Z4311" s="217">
        <v>0.01</v>
      </c>
      <c r="AA4311" s="217">
        <v>0.01</v>
      </c>
      <c r="AB4311" s="217">
        <v>0.01</v>
      </c>
      <c r="AC4311" s="217">
        <v>0.01</v>
      </c>
      <c r="AD4311" s="217">
        <v>0.01</v>
      </c>
      <c r="AE4311" s="217">
        <v>0.01</v>
      </c>
      <c r="AF4311" s="217">
        <v>0.01</v>
      </c>
      <c r="AG4311" s="217">
        <v>0.01</v>
      </c>
      <c r="AH4311" s="217">
        <v>0.01</v>
      </c>
      <c r="AI4311" s="217">
        <v>0</v>
      </c>
      <c r="AJ4311" s="217">
        <v>0</v>
      </c>
      <c r="AK4311" s="217">
        <v>-0.01</v>
      </c>
    </row>
    <row r="4312" spans="1:37" s="217" customFormat="1" x14ac:dyDescent="0.3">
      <c r="A4312" s="217" t="str">
        <f t="shared" si="104"/>
        <v>SDGbaseTRAv2_UrbAS_ERTv5_testGADJnoICAGRMPSXhhd-9</v>
      </c>
      <c r="B4312" s="218" t="s">
        <v>221</v>
      </c>
      <c r="C4312" s="219" t="s">
        <v>311</v>
      </c>
      <c r="D4312" s="220" t="s">
        <v>81</v>
      </c>
      <c r="E4312" s="217" t="s">
        <v>93</v>
      </c>
      <c r="F4312" s="217">
        <v>0.04</v>
      </c>
      <c r="G4312" s="217">
        <v>0.04</v>
      </c>
      <c r="H4312" s="217">
        <v>0.04</v>
      </c>
      <c r="I4312" s="217">
        <v>0.04</v>
      </c>
      <c r="J4312" s="217">
        <v>0.04</v>
      </c>
      <c r="K4312" s="217">
        <v>0.04</v>
      </c>
      <c r="L4312" s="217">
        <v>0.04</v>
      </c>
      <c r="M4312" s="217">
        <v>0.05</v>
      </c>
      <c r="N4312" s="217">
        <v>0.05</v>
      </c>
      <c r="O4312" s="217">
        <v>0.05</v>
      </c>
      <c r="P4312" s="217">
        <v>0.05</v>
      </c>
      <c r="Q4312" s="217">
        <v>0.05</v>
      </c>
      <c r="R4312" s="217">
        <v>0.05</v>
      </c>
      <c r="S4312" s="217">
        <v>0.05</v>
      </c>
      <c r="T4312" s="217">
        <v>0.05</v>
      </c>
      <c r="U4312" s="217">
        <v>0.05</v>
      </c>
      <c r="V4312" s="217">
        <v>0.05</v>
      </c>
      <c r="W4312" s="217">
        <v>0.05</v>
      </c>
      <c r="X4312" s="217">
        <v>0.05</v>
      </c>
      <c r="Y4312" s="217">
        <v>0.05</v>
      </c>
      <c r="Z4312" s="217">
        <v>0.05</v>
      </c>
      <c r="AA4312" s="217">
        <v>0.05</v>
      </c>
      <c r="AB4312" s="217">
        <v>0.05</v>
      </c>
      <c r="AC4312" s="217">
        <v>0.05</v>
      </c>
      <c r="AD4312" s="217">
        <v>0.05</v>
      </c>
      <c r="AE4312" s="217">
        <v>0.05</v>
      </c>
      <c r="AF4312" s="217">
        <v>0.05</v>
      </c>
      <c r="AG4312" s="217">
        <v>0.05</v>
      </c>
      <c r="AH4312" s="217">
        <v>0.04</v>
      </c>
      <c r="AI4312" s="217">
        <v>0.04</v>
      </c>
      <c r="AJ4312" s="217">
        <v>0.03</v>
      </c>
      <c r="AK4312" s="217">
        <v>0.03</v>
      </c>
    </row>
    <row r="4313" spans="1:37" s="217" customFormat="1" x14ac:dyDescent="0.3">
      <c r="A4313" s="217" t="str">
        <f t="shared" si="104"/>
        <v>SDGbaseTRAv2_UrbAS_ERTv5_testGADJnoICAGRC_SavingsINSent-n</v>
      </c>
      <c r="B4313" s="218" t="s">
        <v>221</v>
      </c>
      <c r="C4313" s="219" t="s">
        <v>311</v>
      </c>
      <c r="D4313" s="220" t="s">
        <v>96</v>
      </c>
      <c r="E4313" s="217" t="s">
        <v>82</v>
      </c>
      <c r="F4313" s="217">
        <v>634.29</v>
      </c>
      <c r="G4313" s="217">
        <v>578.84</v>
      </c>
      <c r="H4313" s="217">
        <v>604.27</v>
      </c>
      <c r="I4313" s="217">
        <v>608.77</v>
      </c>
      <c r="J4313" s="217">
        <v>621.54</v>
      </c>
      <c r="K4313" s="217">
        <v>635.99</v>
      </c>
      <c r="L4313" s="217">
        <v>651.64</v>
      </c>
      <c r="M4313" s="217">
        <v>667.87</v>
      </c>
      <c r="N4313" s="217">
        <v>686.86</v>
      </c>
      <c r="O4313" s="217">
        <v>710.52</v>
      </c>
      <c r="P4313" s="217">
        <v>733.89</v>
      </c>
      <c r="Q4313" s="217">
        <v>756.69</v>
      </c>
      <c r="R4313" s="217">
        <v>791.01</v>
      </c>
      <c r="S4313" s="217">
        <v>818.84</v>
      </c>
      <c r="T4313" s="217">
        <v>847.88</v>
      </c>
      <c r="U4313" s="217">
        <v>880.82</v>
      </c>
      <c r="V4313" s="217">
        <v>912.2</v>
      </c>
      <c r="W4313" s="217">
        <v>944.33</v>
      </c>
      <c r="X4313" s="217">
        <v>977.77</v>
      </c>
      <c r="Y4313" s="217">
        <v>1011.28</v>
      </c>
      <c r="Z4313" s="217">
        <v>1048.72</v>
      </c>
      <c r="AA4313" s="217">
        <v>1084.1500000000001</v>
      </c>
      <c r="AB4313" s="217">
        <v>1128.3800000000001</v>
      </c>
      <c r="AC4313" s="217">
        <v>1162.44</v>
      </c>
      <c r="AD4313" s="217">
        <v>1191.83</v>
      </c>
      <c r="AE4313" s="217">
        <v>1221.04</v>
      </c>
      <c r="AF4313" s="217">
        <v>1253.03</v>
      </c>
      <c r="AG4313" s="217">
        <v>1283.04</v>
      </c>
      <c r="AH4313" s="217">
        <v>1289.26</v>
      </c>
      <c r="AI4313" s="217">
        <v>1288.1300000000001</v>
      </c>
      <c r="AJ4313" s="217">
        <v>1281.3900000000001</v>
      </c>
      <c r="AK4313" s="217">
        <v>1269.97</v>
      </c>
    </row>
    <row r="4314" spans="1:37" s="217" customFormat="1" x14ac:dyDescent="0.3">
      <c r="A4314" s="217" t="str">
        <f t="shared" si="104"/>
        <v>SDGbaseTRAv2_UrbAS_ERTv5_testGADJnoICAGRC_SavingsINSent-e</v>
      </c>
      <c r="B4314" s="218" t="s">
        <v>221</v>
      </c>
      <c r="C4314" s="219" t="s">
        <v>311</v>
      </c>
      <c r="D4314" s="220" t="s">
        <v>96</v>
      </c>
      <c r="E4314" s="217" t="s">
        <v>83</v>
      </c>
      <c r="F4314" s="217">
        <v>60.1</v>
      </c>
      <c r="G4314" s="217">
        <v>65.95</v>
      </c>
      <c r="H4314" s="217">
        <v>54.61</v>
      </c>
      <c r="I4314" s="217">
        <v>55.74</v>
      </c>
      <c r="J4314" s="217">
        <v>58.62</v>
      </c>
      <c r="K4314" s="217">
        <v>62.44</v>
      </c>
      <c r="L4314" s="217">
        <v>66.3</v>
      </c>
      <c r="M4314" s="217">
        <v>66.41</v>
      </c>
      <c r="N4314" s="217">
        <v>65.11</v>
      </c>
      <c r="O4314" s="217">
        <v>64.569999999999993</v>
      </c>
      <c r="P4314" s="217">
        <v>66.98</v>
      </c>
      <c r="Q4314" s="217">
        <v>71.34</v>
      </c>
      <c r="R4314" s="217">
        <v>78.59</v>
      </c>
      <c r="S4314" s="217">
        <v>83.58</v>
      </c>
      <c r="T4314" s="217">
        <v>88.79</v>
      </c>
      <c r="U4314" s="217">
        <v>93.82</v>
      </c>
      <c r="V4314" s="217">
        <v>94.57</v>
      </c>
      <c r="W4314" s="217">
        <v>98.84</v>
      </c>
      <c r="X4314" s="217">
        <v>107.16</v>
      </c>
      <c r="Y4314" s="217">
        <v>115.88</v>
      </c>
      <c r="Z4314" s="217">
        <v>124.95</v>
      </c>
      <c r="AA4314" s="217">
        <v>133.44999999999999</v>
      </c>
      <c r="AB4314" s="217">
        <v>141.96</v>
      </c>
      <c r="AC4314" s="217">
        <v>152.83000000000001</v>
      </c>
      <c r="AD4314" s="217">
        <v>163.9</v>
      </c>
      <c r="AE4314" s="217">
        <v>174.67</v>
      </c>
      <c r="AF4314" s="217">
        <v>181.41</v>
      </c>
      <c r="AG4314" s="217">
        <v>217.4</v>
      </c>
      <c r="AH4314" s="217">
        <v>250.5</v>
      </c>
      <c r="AI4314" s="217">
        <v>290.81</v>
      </c>
      <c r="AJ4314" s="217">
        <v>331.26</v>
      </c>
      <c r="AK4314" s="217">
        <v>368.46</v>
      </c>
    </row>
    <row r="4315" spans="1:37" s="217" customFormat="1" x14ac:dyDescent="0.3">
      <c r="A4315" s="217" t="str">
        <f t="shared" si="104"/>
        <v>SDGbaseTRAv2_UrbAS_ERTv5_testGADJnoICAGRC_SavingsINShhd-0</v>
      </c>
      <c r="B4315" s="218" t="s">
        <v>221</v>
      </c>
      <c r="C4315" s="219" t="s">
        <v>311</v>
      </c>
      <c r="D4315" s="220" t="s">
        <v>96</v>
      </c>
      <c r="E4315" s="217" t="s">
        <v>84</v>
      </c>
      <c r="F4315" s="217">
        <v>0.06</v>
      </c>
      <c r="G4315" s="217">
        <v>0</v>
      </c>
      <c r="H4315" s="217">
        <v>0.11</v>
      </c>
      <c r="I4315" s="217">
        <v>0.18</v>
      </c>
      <c r="J4315" s="217">
        <v>0.17</v>
      </c>
      <c r="K4315" s="217">
        <v>0.16</v>
      </c>
      <c r="L4315" s="217">
        <v>0.19</v>
      </c>
      <c r="M4315" s="217">
        <v>0.28999999999999998</v>
      </c>
      <c r="N4315" s="217">
        <v>0.41</v>
      </c>
      <c r="O4315" s="217">
        <v>0.37</v>
      </c>
      <c r="P4315" s="217">
        <v>0.43</v>
      </c>
      <c r="Q4315" s="217">
        <v>0.49</v>
      </c>
      <c r="R4315" s="217">
        <v>0.54</v>
      </c>
      <c r="S4315" s="217">
        <v>0.62</v>
      </c>
      <c r="T4315" s="217">
        <v>0.71</v>
      </c>
      <c r="U4315" s="217">
        <v>0.82</v>
      </c>
      <c r="V4315" s="217">
        <v>1.02</v>
      </c>
      <c r="W4315" s="217">
        <v>1.1599999999999999</v>
      </c>
      <c r="X4315" s="217">
        <v>1.22</v>
      </c>
      <c r="Y4315" s="217">
        <v>1.26</v>
      </c>
      <c r="Z4315" s="217">
        <v>1.25</v>
      </c>
      <c r="AA4315" s="217">
        <v>1.27</v>
      </c>
      <c r="AB4315" s="217">
        <v>1.23</v>
      </c>
      <c r="AC4315" s="217">
        <v>1.21</v>
      </c>
      <c r="AD4315" s="217">
        <v>1.24</v>
      </c>
      <c r="AE4315" s="217">
        <v>1.31</v>
      </c>
      <c r="AF4315" s="217">
        <v>1.4</v>
      </c>
      <c r="AG4315" s="217">
        <v>1</v>
      </c>
      <c r="AH4315" s="217">
        <v>0.2</v>
      </c>
      <c r="AI4315" s="217">
        <v>-0.8</v>
      </c>
      <c r="AJ4315" s="217">
        <v>-1.74</v>
      </c>
      <c r="AK4315" s="217">
        <v>-2.62</v>
      </c>
    </row>
    <row r="4316" spans="1:37" s="217" customFormat="1" x14ac:dyDescent="0.3">
      <c r="A4316" s="217" t="str">
        <f t="shared" si="104"/>
        <v>SDGbaseTRAv2_UrbAS_ERTv5_testGADJnoICAGRC_SavingsINShhd-1</v>
      </c>
      <c r="B4316" s="218" t="s">
        <v>221</v>
      </c>
      <c r="C4316" s="219" t="s">
        <v>311</v>
      </c>
      <c r="D4316" s="220" t="s">
        <v>96</v>
      </c>
      <c r="E4316" s="217" t="s">
        <v>85</v>
      </c>
      <c r="F4316" s="217">
        <v>0.09</v>
      </c>
      <c r="G4316" s="217">
        <v>0.01</v>
      </c>
      <c r="H4316" s="217">
        <v>0.17</v>
      </c>
      <c r="I4316" s="217">
        <v>0.26</v>
      </c>
      <c r="J4316" s="217">
        <v>0.24</v>
      </c>
      <c r="K4316" s="217">
        <v>0.24</v>
      </c>
      <c r="L4316" s="217">
        <v>0.27</v>
      </c>
      <c r="M4316" s="217">
        <v>0.41</v>
      </c>
      <c r="N4316" s="217">
        <v>0.57999999999999996</v>
      </c>
      <c r="O4316" s="217">
        <v>0.52</v>
      </c>
      <c r="P4316" s="217">
        <v>0.61</v>
      </c>
      <c r="Q4316" s="217">
        <v>0.69</v>
      </c>
      <c r="R4316" s="217">
        <v>0.76</v>
      </c>
      <c r="S4316" s="217">
        <v>0.87</v>
      </c>
      <c r="T4316" s="217">
        <v>0.99</v>
      </c>
      <c r="U4316" s="217">
        <v>1.1399999999999999</v>
      </c>
      <c r="V4316" s="217">
        <v>1.42</v>
      </c>
      <c r="W4316" s="217">
        <v>1.61</v>
      </c>
      <c r="X4316" s="217">
        <v>1.68</v>
      </c>
      <c r="Y4316" s="217">
        <v>1.74</v>
      </c>
      <c r="Z4316" s="217">
        <v>1.73</v>
      </c>
      <c r="AA4316" s="217">
        <v>1.76</v>
      </c>
      <c r="AB4316" s="217">
        <v>1.71</v>
      </c>
      <c r="AC4316" s="217">
        <v>1.68</v>
      </c>
      <c r="AD4316" s="217">
        <v>1.72</v>
      </c>
      <c r="AE4316" s="217">
        <v>1.81</v>
      </c>
      <c r="AF4316" s="217">
        <v>1.94</v>
      </c>
      <c r="AG4316" s="217">
        <v>1.39</v>
      </c>
      <c r="AH4316" s="217">
        <v>0.3</v>
      </c>
      <c r="AI4316" s="217">
        <v>-1.06</v>
      </c>
      <c r="AJ4316" s="217">
        <v>-2.34</v>
      </c>
      <c r="AK4316" s="217">
        <v>-3.53</v>
      </c>
    </row>
    <row r="4317" spans="1:37" s="217" customFormat="1" x14ac:dyDescent="0.3">
      <c r="A4317" s="217" t="str">
        <f t="shared" si="104"/>
        <v>SDGbaseTRAv2_UrbAS_ERTv5_testGADJnoICAGRC_SavingsINShhd-2</v>
      </c>
      <c r="B4317" s="218" t="s">
        <v>221</v>
      </c>
      <c r="C4317" s="219" t="s">
        <v>311</v>
      </c>
      <c r="D4317" s="220" t="s">
        <v>96</v>
      </c>
      <c r="E4317" s="217" t="s">
        <v>86</v>
      </c>
      <c r="F4317" s="217">
        <v>0.15</v>
      </c>
      <c r="G4317" s="217">
        <v>0.05</v>
      </c>
      <c r="H4317" s="217">
        <v>0.24</v>
      </c>
      <c r="I4317" s="217">
        <v>0.34</v>
      </c>
      <c r="J4317" s="217">
        <v>0.33</v>
      </c>
      <c r="K4317" s="217">
        <v>0.33</v>
      </c>
      <c r="L4317" s="217">
        <v>0.37</v>
      </c>
      <c r="M4317" s="217">
        <v>0.53</v>
      </c>
      <c r="N4317" s="217">
        <v>0.73</v>
      </c>
      <c r="O4317" s="217">
        <v>0.66</v>
      </c>
      <c r="P4317" s="217">
        <v>0.77</v>
      </c>
      <c r="Q4317" s="217">
        <v>0.86</v>
      </c>
      <c r="R4317" s="217">
        <v>0.94</v>
      </c>
      <c r="S4317" s="217">
        <v>1.08</v>
      </c>
      <c r="T4317" s="217">
        <v>1.22</v>
      </c>
      <c r="U4317" s="217">
        <v>1.39</v>
      </c>
      <c r="V4317" s="217">
        <v>1.73</v>
      </c>
      <c r="W4317" s="217">
        <v>1.95</v>
      </c>
      <c r="X4317" s="217">
        <v>2.0299999999999998</v>
      </c>
      <c r="Y4317" s="217">
        <v>2.1</v>
      </c>
      <c r="Z4317" s="217">
        <v>2.1</v>
      </c>
      <c r="AA4317" s="217">
        <v>2.12</v>
      </c>
      <c r="AB4317" s="217">
        <v>2.0699999999999998</v>
      </c>
      <c r="AC4317" s="217">
        <v>2.04</v>
      </c>
      <c r="AD4317" s="217">
        <v>2.09</v>
      </c>
      <c r="AE4317" s="217">
        <v>2.2000000000000002</v>
      </c>
      <c r="AF4317" s="217">
        <v>2.35</v>
      </c>
      <c r="AG4317" s="217">
        <v>1.71</v>
      </c>
      <c r="AH4317" s="217">
        <v>0.46</v>
      </c>
      <c r="AI4317" s="217">
        <v>-1.1200000000000001</v>
      </c>
      <c r="AJ4317" s="217">
        <v>-2.61</v>
      </c>
      <c r="AK4317" s="217">
        <v>-3.98</v>
      </c>
    </row>
    <row r="4318" spans="1:37" s="217" customFormat="1" x14ac:dyDescent="0.3">
      <c r="A4318" s="217" t="str">
        <f t="shared" si="104"/>
        <v>SDGbaseTRAv2_UrbAS_ERTv5_testGADJnoICAGRC_SavingsINShhd-3</v>
      </c>
      <c r="B4318" s="218" t="s">
        <v>221</v>
      </c>
      <c r="C4318" s="219" t="s">
        <v>311</v>
      </c>
      <c r="D4318" s="220" t="s">
        <v>96</v>
      </c>
      <c r="E4318" s="217" t="s">
        <v>87</v>
      </c>
      <c r="F4318" s="217">
        <v>0.3</v>
      </c>
      <c r="G4318" s="217">
        <v>0.18</v>
      </c>
      <c r="H4318" s="217">
        <v>0.41</v>
      </c>
      <c r="I4318" s="217">
        <v>0.54</v>
      </c>
      <c r="J4318" s="217">
        <v>0.53</v>
      </c>
      <c r="K4318" s="217">
        <v>0.52</v>
      </c>
      <c r="L4318" s="217">
        <v>0.57999999999999996</v>
      </c>
      <c r="M4318" s="217">
        <v>0.78</v>
      </c>
      <c r="N4318" s="217">
        <v>1.03</v>
      </c>
      <c r="O4318" s="217">
        <v>0.95</v>
      </c>
      <c r="P4318" s="217">
        <v>1.08</v>
      </c>
      <c r="Q4318" s="217">
        <v>1.2</v>
      </c>
      <c r="R4318" s="217">
        <v>1.31</v>
      </c>
      <c r="S4318" s="217">
        <v>1.48</v>
      </c>
      <c r="T4318" s="217">
        <v>1.65</v>
      </c>
      <c r="U4318" s="217">
        <v>1.88</v>
      </c>
      <c r="V4318" s="217">
        <v>2.29</v>
      </c>
      <c r="W4318" s="217">
        <v>2.57</v>
      </c>
      <c r="X4318" s="217">
        <v>2.68</v>
      </c>
      <c r="Y4318" s="217">
        <v>2.76</v>
      </c>
      <c r="Z4318" s="217">
        <v>2.77</v>
      </c>
      <c r="AA4318" s="217">
        <v>2.8</v>
      </c>
      <c r="AB4318" s="217">
        <v>2.75</v>
      </c>
      <c r="AC4318" s="217">
        <v>2.71</v>
      </c>
      <c r="AD4318" s="217">
        <v>2.78</v>
      </c>
      <c r="AE4318" s="217">
        <v>2.91</v>
      </c>
      <c r="AF4318" s="217">
        <v>3.1</v>
      </c>
      <c r="AG4318" s="217">
        <v>2.33</v>
      </c>
      <c r="AH4318" s="217">
        <v>0.8</v>
      </c>
      <c r="AI4318" s="217">
        <v>-1.1100000000000001</v>
      </c>
      <c r="AJ4318" s="217">
        <v>-2.91</v>
      </c>
      <c r="AK4318" s="217">
        <v>-4.57</v>
      </c>
    </row>
    <row r="4319" spans="1:37" s="217" customFormat="1" x14ac:dyDescent="0.3">
      <c r="A4319" s="217" t="str">
        <f t="shared" si="104"/>
        <v>SDGbaseTRAv2_UrbAS_ERTv5_testGADJnoICAGRC_SavingsINShhd-4</v>
      </c>
      <c r="B4319" s="218" t="s">
        <v>221</v>
      </c>
      <c r="C4319" s="219" t="s">
        <v>311</v>
      </c>
      <c r="D4319" s="220" t="s">
        <v>96</v>
      </c>
      <c r="E4319" s="217" t="s">
        <v>88</v>
      </c>
      <c r="F4319" s="217">
        <v>0.43</v>
      </c>
      <c r="G4319" s="217">
        <v>0.28999999999999998</v>
      </c>
      <c r="H4319" s="217">
        <v>0.55000000000000004</v>
      </c>
      <c r="I4319" s="217">
        <v>0.69</v>
      </c>
      <c r="J4319" s="217">
        <v>0.67</v>
      </c>
      <c r="K4319" s="217">
        <v>0.67</v>
      </c>
      <c r="L4319" s="217">
        <v>0.73</v>
      </c>
      <c r="M4319" s="217">
        <v>0.96</v>
      </c>
      <c r="N4319" s="217">
        <v>1.23</v>
      </c>
      <c r="O4319" s="217">
        <v>1.1399999999999999</v>
      </c>
      <c r="P4319" s="217">
        <v>1.29</v>
      </c>
      <c r="Q4319" s="217">
        <v>1.43</v>
      </c>
      <c r="R4319" s="217">
        <v>1.54</v>
      </c>
      <c r="S4319" s="217">
        <v>1.73</v>
      </c>
      <c r="T4319" s="217">
        <v>1.92</v>
      </c>
      <c r="U4319" s="217">
        <v>2.17</v>
      </c>
      <c r="V4319" s="217">
        <v>2.61</v>
      </c>
      <c r="W4319" s="217">
        <v>2.92</v>
      </c>
      <c r="X4319" s="217">
        <v>3.04</v>
      </c>
      <c r="Y4319" s="217">
        <v>3.13</v>
      </c>
      <c r="Z4319" s="217">
        <v>3.14</v>
      </c>
      <c r="AA4319" s="217">
        <v>3.18</v>
      </c>
      <c r="AB4319" s="217">
        <v>3.13</v>
      </c>
      <c r="AC4319" s="217">
        <v>3.1</v>
      </c>
      <c r="AD4319" s="217">
        <v>3.17</v>
      </c>
      <c r="AE4319" s="217">
        <v>3.32</v>
      </c>
      <c r="AF4319" s="217">
        <v>3.53</v>
      </c>
      <c r="AG4319" s="217">
        <v>2.71</v>
      </c>
      <c r="AH4319" s="217">
        <v>1.0900000000000001</v>
      </c>
      <c r="AI4319" s="217">
        <v>-0.94</v>
      </c>
      <c r="AJ4319" s="217">
        <v>-2.84</v>
      </c>
      <c r="AK4319" s="217">
        <v>-4.59</v>
      </c>
    </row>
    <row r="4320" spans="1:37" s="217" customFormat="1" x14ac:dyDescent="0.3">
      <c r="A4320" s="217" t="str">
        <f t="shared" si="104"/>
        <v>SDGbaseTRAv2_UrbAS_ERTv5_testGADJnoICAGRC_SavingsINShhd-5</v>
      </c>
      <c r="B4320" s="218" t="s">
        <v>221</v>
      </c>
      <c r="C4320" s="219" t="s">
        <v>311</v>
      </c>
      <c r="D4320" s="220" t="s">
        <v>96</v>
      </c>
      <c r="E4320" s="217" t="s">
        <v>89</v>
      </c>
      <c r="F4320" s="217">
        <v>0.66</v>
      </c>
      <c r="G4320" s="217">
        <v>0.47</v>
      </c>
      <c r="H4320" s="217">
        <v>0.82</v>
      </c>
      <c r="I4320" s="217">
        <v>1.01</v>
      </c>
      <c r="J4320" s="217">
        <v>1</v>
      </c>
      <c r="K4320" s="217">
        <v>1</v>
      </c>
      <c r="L4320" s="217">
        <v>1.08</v>
      </c>
      <c r="M4320" s="217">
        <v>1.38</v>
      </c>
      <c r="N4320" s="217">
        <v>1.75</v>
      </c>
      <c r="O4320" s="217">
        <v>1.65</v>
      </c>
      <c r="P4320" s="217">
        <v>1.85</v>
      </c>
      <c r="Q4320" s="217">
        <v>2.04</v>
      </c>
      <c r="R4320" s="217">
        <v>2.2000000000000002</v>
      </c>
      <c r="S4320" s="217">
        <v>2.4500000000000002</v>
      </c>
      <c r="T4320" s="217">
        <v>2.72</v>
      </c>
      <c r="U4320" s="217">
        <v>3.06</v>
      </c>
      <c r="V4320" s="217">
        <v>3.66</v>
      </c>
      <c r="W4320" s="217">
        <v>4.08</v>
      </c>
      <c r="X4320" s="217">
        <v>4.24</v>
      </c>
      <c r="Y4320" s="217">
        <v>4.37</v>
      </c>
      <c r="Z4320" s="217">
        <v>4.38</v>
      </c>
      <c r="AA4320" s="217">
        <v>4.4400000000000004</v>
      </c>
      <c r="AB4320" s="217">
        <v>4.37</v>
      </c>
      <c r="AC4320" s="217">
        <v>4.33</v>
      </c>
      <c r="AD4320" s="217">
        <v>4.43</v>
      </c>
      <c r="AE4320" s="217">
        <v>4.63</v>
      </c>
      <c r="AF4320" s="217">
        <v>4.91</v>
      </c>
      <c r="AG4320" s="217">
        <v>3.82</v>
      </c>
      <c r="AH4320" s="217">
        <v>1.63</v>
      </c>
      <c r="AI4320" s="217">
        <v>-1.08</v>
      </c>
      <c r="AJ4320" s="217">
        <v>-3.61</v>
      </c>
      <c r="AK4320" s="217">
        <v>-5.92</v>
      </c>
    </row>
    <row r="4321" spans="1:37" s="217" customFormat="1" x14ac:dyDescent="0.3">
      <c r="A4321" s="217" t="str">
        <f t="shared" ref="A4321:A4384" si="105">_xlfn.CONCAT(C4321,D4321,E4321)</f>
        <v>SDGbaseTRAv2_UrbAS_ERTv5_testGADJnoICAGRC_SavingsINShhd-6</v>
      </c>
      <c r="B4321" s="218" t="s">
        <v>221</v>
      </c>
      <c r="C4321" s="219" t="s">
        <v>311</v>
      </c>
      <c r="D4321" s="220" t="s">
        <v>96</v>
      </c>
      <c r="E4321" s="217" t="s">
        <v>90</v>
      </c>
      <c r="F4321" s="217">
        <v>0.9</v>
      </c>
      <c r="G4321" s="217">
        <v>0.67</v>
      </c>
      <c r="H4321" s="217">
        <v>1.0900000000000001</v>
      </c>
      <c r="I4321" s="217">
        <v>1.32</v>
      </c>
      <c r="J4321" s="217">
        <v>1.3</v>
      </c>
      <c r="K4321" s="217">
        <v>1.3</v>
      </c>
      <c r="L4321" s="217">
        <v>1.41</v>
      </c>
      <c r="M4321" s="217">
        <v>1.77</v>
      </c>
      <c r="N4321" s="217">
        <v>2.2200000000000002</v>
      </c>
      <c r="O4321" s="217">
        <v>2.09</v>
      </c>
      <c r="P4321" s="217">
        <v>2.34</v>
      </c>
      <c r="Q4321" s="217">
        <v>2.57</v>
      </c>
      <c r="R4321" s="217">
        <v>2.76</v>
      </c>
      <c r="S4321" s="217">
        <v>3.07</v>
      </c>
      <c r="T4321" s="217">
        <v>3.39</v>
      </c>
      <c r="U4321" s="217">
        <v>3.8</v>
      </c>
      <c r="V4321" s="217">
        <v>4.53</v>
      </c>
      <c r="W4321" s="217">
        <v>5.03</v>
      </c>
      <c r="X4321" s="217">
        <v>5.23</v>
      </c>
      <c r="Y4321" s="217">
        <v>5.38</v>
      </c>
      <c r="Z4321" s="217">
        <v>5.4</v>
      </c>
      <c r="AA4321" s="217">
        <v>5.47</v>
      </c>
      <c r="AB4321" s="217">
        <v>5.39</v>
      </c>
      <c r="AC4321" s="217">
        <v>5.34</v>
      </c>
      <c r="AD4321" s="217">
        <v>5.47</v>
      </c>
      <c r="AE4321" s="217">
        <v>5.71</v>
      </c>
      <c r="AF4321" s="217">
        <v>6.03</v>
      </c>
      <c r="AG4321" s="217">
        <v>4.74</v>
      </c>
      <c r="AH4321" s="217">
        <v>2.16</v>
      </c>
      <c r="AI4321" s="217">
        <v>-1.02</v>
      </c>
      <c r="AJ4321" s="217">
        <v>-3.98</v>
      </c>
      <c r="AK4321" s="217">
        <v>-6.68</v>
      </c>
    </row>
    <row r="4322" spans="1:37" s="217" customFormat="1" x14ac:dyDescent="0.3">
      <c r="A4322" s="217" t="str">
        <f t="shared" si="105"/>
        <v>SDGbaseTRAv2_UrbAS_ERTv5_testGADJnoICAGRC_SavingsINShhd-7</v>
      </c>
      <c r="B4322" s="218" t="s">
        <v>221</v>
      </c>
      <c r="C4322" s="219" t="s">
        <v>311</v>
      </c>
      <c r="D4322" s="220" t="s">
        <v>96</v>
      </c>
      <c r="E4322" s="217" t="s">
        <v>91</v>
      </c>
      <c r="F4322" s="217">
        <v>1.64</v>
      </c>
      <c r="G4322" s="217">
        <v>1.28</v>
      </c>
      <c r="H4322" s="217">
        <v>1.88</v>
      </c>
      <c r="I4322" s="217">
        <v>2.2000000000000002</v>
      </c>
      <c r="J4322" s="217">
        <v>2.19</v>
      </c>
      <c r="K4322" s="217">
        <v>2.2000000000000002</v>
      </c>
      <c r="L4322" s="217">
        <v>2.36</v>
      </c>
      <c r="M4322" s="217">
        <v>2.87</v>
      </c>
      <c r="N4322" s="217">
        <v>3.49</v>
      </c>
      <c r="O4322" s="217">
        <v>3.34</v>
      </c>
      <c r="P4322" s="217">
        <v>3.69</v>
      </c>
      <c r="Q4322" s="217">
        <v>4.0199999999999996</v>
      </c>
      <c r="R4322" s="217">
        <v>4.32</v>
      </c>
      <c r="S4322" s="217">
        <v>4.7699999999999996</v>
      </c>
      <c r="T4322" s="217">
        <v>5.23</v>
      </c>
      <c r="U4322" s="217">
        <v>5.82</v>
      </c>
      <c r="V4322" s="217">
        <v>6.84</v>
      </c>
      <c r="W4322" s="217">
        <v>7.55</v>
      </c>
      <c r="X4322" s="217">
        <v>7.85</v>
      </c>
      <c r="Y4322" s="217">
        <v>8.08</v>
      </c>
      <c r="Z4322" s="217">
        <v>8.1300000000000008</v>
      </c>
      <c r="AA4322" s="217">
        <v>8.25</v>
      </c>
      <c r="AB4322" s="217">
        <v>8.17</v>
      </c>
      <c r="AC4322" s="217">
        <v>8.11</v>
      </c>
      <c r="AD4322" s="217">
        <v>8.3000000000000007</v>
      </c>
      <c r="AE4322" s="217">
        <v>8.65</v>
      </c>
      <c r="AF4322" s="217">
        <v>9.1199999999999992</v>
      </c>
      <c r="AG4322" s="217">
        <v>7.35</v>
      </c>
      <c r="AH4322" s="217">
        <v>3.77</v>
      </c>
      <c r="AI4322" s="217">
        <v>-0.59</v>
      </c>
      <c r="AJ4322" s="217">
        <v>-4.6399999999999997</v>
      </c>
      <c r="AK4322" s="217">
        <v>-8.31</v>
      </c>
    </row>
    <row r="4323" spans="1:37" s="217" customFormat="1" x14ac:dyDescent="0.3">
      <c r="A4323" s="217" t="str">
        <f t="shared" si="105"/>
        <v>SDGbaseTRAv2_UrbAS_ERTv5_testGADJnoICAGRC_SavingsINShhd-8</v>
      </c>
      <c r="B4323" s="218" t="s">
        <v>221</v>
      </c>
      <c r="C4323" s="219" t="s">
        <v>311</v>
      </c>
      <c r="D4323" s="220" t="s">
        <v>96</v>
      </c>
      <c r="E4323" s="217" t="s">
        <v>92</v>
      </c>
      <c r="F4323" s="217">
        <v>3.78</v>
      </c>
      <c r="G4323" s="217">
        <v>3.08</v>
      </c>
      <c r="H4323" s="217">
        <v>4.17</v>
      </c>
      <c r="I4323" s="217">
        <v>4.68</v>
      </c>
      <c r="J4323" s="217">
        <v>4.68</v>
      </c>
      <c r="K4323" s="217">
        <v>4.7300000000000004</v>
      </c>
      <c r="L4323" s="217">
        <v>5.0199999999999996</v>
      </c>
      <c r="M4323" s="217">
        <v>5.91</v>
      </c>
      <c r="N4323" s="217">
        <v>6.99</v>
      </c>
      <c r="O4323" s="217">
        <v>6.76</v>
      </c>
      <c r="P4323" s="217">
        <v>7.39</v>
      </c>
      <c r="Q4323" s="217">
        <v>7.98</v>
      </c>
      <c r="R4323" s="217">
        <v>8.59</v>
      </c>
      <c r="S4323" s="217">
        <v>9.4</v>
      </c>
      <c r="T4323" s="217">
        <v>10.23</v>
      </c>
      <c r="U4323" s="217">
        <v>11.3</v>
      </c>
      <c r="V4323" s="217">
        <v>13.08</v>
      </c>
      <c r="W4323" s="217">
        <v>14.34</v>
      </c>
      <c r="X4323" s="217">
        <v>14.92</v>
      </c>
      <c r="Y4323" s="217">
        <v>15.37</v>
      </c>
      <c r="Z4323" s="217">
        <v>15.52</v>
      </c>
      <c r="AA4323" s="217">
        <v>15.79</v>
      </c>
      <c r="AB4323" s="217">
        <v>15.73</v>
      </c>
      <c r="AC4323" s="217">
        <v>15.68</v>
      </c>
      <c r="AD4323" s="217">
        <v>16.05</v>
      </c>
      <c r="AE4323" s="217">
        <v>16.68</v>
      </c>
      <c r="AF4323" s="217">
        <v>17.53</v>
      </c>
      <c r="AG4323" s="217">
        <v>14.59</v>
      </c>
      <c r="AH4323" s="217">
        <v>8.5</v>
      </c>
      <c r="AI4323" s="217">
        <v>1.1599999999999999</v>
      </c>
      <c r="AJ4323" s="217">
        <v>-5.62</v>
      </c>
      <c r="AK4323" s="217">
        <v>-11.71</v>
      </c>
    </row>
    <row r="4324" spans="1:37" s="217" customFormat="1" x14ac:dyDescent="0.3">
      <c r="A4324" s="217" t="str">
        <f t="shared" si="105"/>
        <v>SDGbaseTRAv2_UrbAS_ERTv5_testGADJnoICAGRC_SavingsINShhd-9</v>
      </c>
      <c r="B4324" s="218" t="s">
        <v>221</v>
      </c>
      <c r="C4324" s="219" t="s">
        <v>311</v>
      </c>
      <c r="D4324" s="220" t="s">
        <v>96</v>
      </c>
      <c r="E4324" s="217" t="s">
        <v>93</v>
      </c>
      <c r="F4324" s="217">
        <v>61.83</v>
      </c>
      <c r="G4324" s="217">
        <v>55.72</v>
      </c>
      <c r="H4324" s="217">
        <v>61.18</v>
      </c>
      <c r="I4324" s="217">
        <v>62.5</v>
      </c>
      <c r="J4324" s="217">
        <v>63.61</v>
      </c>
      <c r="K4324" s="217">
        <v>65.099999999999994</v>
      </c>
      <c r="L4324" s="217">
        <v>67.31</v>
      </c>
      <c r="M4324" s="217">
        <v>70.89</v>
      </c>
      <c r="N4324" s="217">
        <v>75.08</v>
      </c>
      <c r="O4324" s="217">
        <v>76.53</v>
      </c>
      <c r="P4324" s="217">
        <v>80.09</v>
      </c>
      <c r="Q4324" s="217">
        <v>83.54</v>
      </c>
      <c r="R4324" s="217">
        <v>88.48</v>
      </c>
      <c r="S4324" s="217">
        <v>92.9</v>
      </c>
      <c r="T4324" s="217">
        <v>97.47</v>
      </c>
      <c r="U4324" s="217">
        <v>103.01</v>
      </c>
      <c r="V4324" s="217">
        <v>109.94</v>
      </c>
      <c r="W4324" s="217">
        <v>115.83</v>
      </c>
      <c r="X4324" s="217">
        <v>120.24</v>
      </c>
      <c r="Y4324" s="217">
        <v>124.2</v>
      </c>
      <c r="Z4324" s="217">
        <v>127.76</v>
      </c>
      <c r="AA4324" s="217">
        <v>131.38</v>
      </c>
      <c r="AB4324" s="217">
        <v>134.94999999999999</v>
      </c>
      <c r="AC4324" s="217">
        <v>137.72</v>
      </c>
      <c r="AD4324" s="217">
        <v>141.31</v>
      </c>
      <c r="AE4324" s="217">
        <v>145.57</v>
      </c>
      <c r="AF4324" s="217">
        <v>150.38</v>
      </c>
      <c r="AG4324" s="217">
        <v>146.51</v>
      </c>
      <c r="AH4324" s="217">
        <v>131.72999999999999</v>
      </c>
      <c r="AI4324" s="217">
        <v>114.03</v>
      </c>
      <c r="AJ4324" s="217">
        <v>97.59</v>
      </c>
      <c r="AK4324" s="217">
        <v>82.46</v>
      </c>
    </row>
    <row r="4325" spans="1:37" s="217" customFormat="1" x14ac:dyDescent="0.3">
      <c r="A4325" s="217" t="str">
        <f t="shared" si="105"/>
        <v>SDGbaseTRAv2_UrbAS_ERTv5_testGADJnoICAGRC_SavingsINStotal</v>
      </c>
      <c r="B4325" s="218" t="s">
        <v>221</v>
      </c>
      <c r="C4325" s="219" t="s">
        <v>311</v>
      </c>
      <c r="D4325" s="220" t="s">
        <v>96</v>
      </c>
      <c r="E4325" s="217" t="s">
        <v>1</v>
      </c>
      <c r="F4325" s="217">
        <v>764.23</v>
      </c>
      <c r="G4325" s="217">
        <v>706.54</v>
      </c>
      <c r="H4325" s="217">
        <v>729.51</v>
      </c>
      <c r="I4325" s="217">
        <v>738.23</v>
      </c>
      <c r="J4325" s="217">
        <v>754.88</v>
      </c>
      <c r="K4325" s="217">
        <v>774.68</v>
      </c>
      <c r="L4325" s="217">
        <v>797.25</v>
      </c>
      <c r="M4325" s="217">
        <v>820.08</v>
      </c>
      <c r="N4325" s="217">
        <v>845.48</v>
      </c>
      <c r="O4325" s="217">
        <v>869.11</v>
      </c>
      <c r="P4325" s="217">
        <v>900.4</v>
      </c>
      <c r="Q4325" s="217">
        <v>932.85</v>
      </c>
      <c r="R4325" s="217">
        <v>981.04</v>
      </c>
      <c r="S4325" s="217">
        <v>1020.8</v>
      </c>
      <c r="T4325" s="217">
        <v>1062.18</v>
      </c>
      <c r="U4325" s="217">
        <v>1109.03</v>
      </c>
      <c r="V4325" s="217">
        <v>1153.8900000000001</v>
      </c>
      <c r="W4325" s="217">
        <v>1200.21</v>
      </c>
      <c r="X4325" s="217">
        <v>1248.04</v>
      </c>
      <c r="Y4325" s="217">
        <v>1295.56</v>
      </c>
      <c r="Z4325" s="217">
        <v>1345.86</v>
      </c>
      <c r="AA4325" s="217">
        <v>1394.07</v>
      </c>
      <c r="AB4325" s="217">
        <v>1449.84</v>
      </c>
      <c r="AC4325" s="217">
        <v>1497.19</v>
      </c>
      <c r="AD4325" s="217">
        <v>1542.3</v>
      </c>
      <c r="AE4325" s="217">
        <v>1588.49</v>
      </c>
      <c r="AF4325" s="217">
        <v>1634.72</v>
      </c>
      <c r="AG4325" s="217">
        <v>1686.6</v>
      </c>
      <c r="AH4325" s="217">
        <v>1690.42</v>
      </c>
      <c r="AI4325" s="217">
        <v>1686.42</v>
      </c>
      <c r="AJ4325" s="217">
        <v>1679.96</v>
      </c>
      <c r="AK4325" s="217">
        <v>1668.99</v>
      </c>
    </row>
    <row r="4326" spans="1:37" s="217" customFormat="1" x14ac:dyDescent="0.3">
      <c r="A4326" s="217" t="str">
        <f t="shared" si="105"/>
        <v>SDGbaseTRAv2_UrbAS_ERTv5_testGADJnoICAGRYGXtotal</v>
      </c>
      <c r="B4326" s="218" t="s">
        <v>221</v>
      </c>
      <c r="C4326" s="219" t="s">
        <v>311</v>
      </c>
      <c r="D4326" s="220" t="s">
        <v>224</v>
      </c>
      <c r="E4326" s="217" t="s">
        <v>1</v>
      </c>
      <c r="F4326" s="217">
        <v>1490.98</v>
      </c>
      <c r="G4326" s="217">
        <v>1430.45</v>
      </c>
      <c r="H4326" s="217">
        <v>1452.49</v>
      </c>
      <c r="I4326" s="217">
        <v>1554.76</v>
      </c>
      <c r="J4326" s="217">
        <v>1591.67</v>
      </c>
      <c r="K4326" s="217">
        <v>1632.64</v>
      </c>
      <c r="L4326" s="217">
        <v>1678.86</v>
      </c>
      <c r="M4326" s="217">
        <v>1727.1</v>
      </c>
      <c r="N4326" s="217">
        <v>1778.82</v>
      </c>
      <c r="O4326" s="217">
        <v>1837.7</v>
      </c>
      <c r="P4326" s="217">
        <v>1900.59</v>
      </c>
      <c r="Q4326" s="217">
        <v>1963.52</v>
      </c>
      <c r="R4326" s="217">
        <v>1970.53</v>
      </c>
      <c r="S4326" s="217">
        <v>2013.85</v>
      </c>
      <c r="T4326" s="217">
        <v>2058.2800000000002</v>
      </c>
      <c r="U4326" s="217">
        <v>2107.11</v>
      </c>
      <c r="V4326" s="217">
        <v>2160.06</v>
      </c>
      <c r="W4326" s="217">
        <v>2212.65</v>
      </c>
      <c r="X4326" s="217">
        <v>2264.7199999999998</v>
      </c>
      <c r="Y4326" s="217">
        <v>2314.12</v>
      </c>
      <c r="Z4326" s="217">
        <v>2364.2199999999998</v>
      </c>
      <c r="AA4326" s="217">
        <v>2415.69</v>
      </c>
      <c r="AB4326" s="217">
        <v>2462.3000000000002</v>
      </c>
      <c r="AC4326" s="217">
        <v>2519.2399999999998</v>
      </c>
      <c r="AD4326" s="217">
        <v>2583.1799999999998</v>
      </c>
      <c r="AE4326" s="217">
        <v>2650.61</v>
      </c>
      <c r="AF4326" s="217">
        <v>2719.37</v>
      </c>
      <c r="AG4326" s="217">
        <v>2780.22</v>
      </c>
      <c r="AH4326" s="217">
        <v>2815.16</v>
      </c>
      <c r="AI4326" s="217">
        <v>2846.32</v>
      </c>
      <c r="AJ4326" s="217">
        <v>2886.14</v>
      </c>
      <c r="AK4326" s="217">
        <v>2929.67</v>
      </c>
    </row>
    <row r="4327" spans="1:37" s="217" customFormat="1" x14ac:dyDescent="0.3">
      <c r="A4327" s="217" t="str">
        <f t="shared" si="105"/>
        <v>SDGbaseTRAv2_UrbAS_ERTv5_testGADJnoICAGREGXtotal</v>
      </c>
      <c r="B4327" s="218" t="s">
        <v>221</v>
      </c>
      <c r="C4327" s="219" t="s">
        <v>311</v>
      </c>
      <c r="D4327" s="220" t="s">
        <v>197</v>
      </c>
      <c r="E4327" s="217" t="s">
        <v>1</v>
      </c>
      <c r="F4327" s="217">
        <v>1502.94</v>
      </c>
      <c r="G4327" s="217">
        <v>1442.7</v>
      </c>
      <c r="H4327" s="217">
        <v>1465.03</v>
      </c>
      <c r="I4327" s="217">
        <v>1539.27</v>
      </c>
      <c r="J4327" s="217">
        <v>1580.43</v>
      </c>
      <c r="K4327" s="217">
        <v>1625.31</v>
      </c>
      <c r="L4327" s="217">
        <v>1675.16</v>
      </c>
      <c r="M4327" s="217">
        <v>1727.03</v>
      </c>
      <c r="N4327" s="217">
        <v>1782.44</v>
      </c>
      <c r="O4327" s="217">
        <v>1844.4</v>
      </c>
      <c r="P4327" s="217">
        <v>1911.41</v>
      </c>
      <c r="Q4327" s="217">
        <v>1979.09</v>
      </c>
      <c r="R4327" s="217">
        <v>2023.8</v>
      </c>
      <c r="S4327" s="217">
        <v>2070.9499999999998</v>
      </c>
      <c r="T4327" s="217">
        <v>2119.48</v>
      </c>
      <c r="U4327" s="217">
        <v>2172.41</v>
      </c>
      <c r="V4327" s="217">
        <v>2228.67</v>
      </c>
      <c r="W4327" s="217">
        <v>2284.87</v>
      </c>
      <c r="X4327" s="217">
        <v>2340.4</v>
      </c>
      <c r="Y4327" s="217">
        <v>2394.9</v>
      </c>
      <c r="Z4327" s="217">
        <v>2449.79</v>
      </c>
      <c r="AA4327" s="217">
        <v>2505.9899999999998</v>
      </c>
      <c r="AB4327" s="217">
        <v>2560.4</v>
      </c>
      <c r="AC4327" s="217">
        <v>2620.58</v>
      </c>
      <c r="AD4327" s="217">
        <v>2685.39</v>
      </c>
      <c r="AE4327" s="217">
        <v>2752.85</v>
      </c>
      <c r="AF4327" s="217">
        <v>2819.51</v>
      </c>
      <c r="AG4327" s="217">
        <v>2883.59</v>
      </c>
      <c r="AH4327" s="217">
        <v>2917.17</v>
      </c>
      <c r="AI4327" s="217">
        <v>2945.42</v>
      </c>
      <c r="AJ4327" s="217">
        <v>2981.94</v>
      </c>
      <c r="AK4327" s="217">
        <v>3022.14</v>
      </c>
    </row>
    <row r="4328" spans="1:37" s="217" customFormat="1" x14ac:dyDescent="0.3">
      <c r="A4328" s="217" t="str">
        <f t="shared" si="105"/>
        <v>SDGbaseTRAv2_UrbAS_ERTv5_testGADJnoICAGRGADJXtotal</v>
      </c>
      <c r="B4328" s="218" t="s">
        <v>221</v>
      </c>
      <c r="C4328" s="219" t="s">
        <v>311</v>
      </c>
      <c r="D4328" s="220" t="s">
        <v>190</v>
      </c>
      <c r="E4328" s="217" t="s">
        <v>1</v>
      </c>
      <c r="F4328" s="217">
        <v>1</v>
      </c>
      <c r="G4328" s="217">
        <v>0.94</v>
      </c>
      <c r="H4328" s="217">
        <v>0.96</v>
      </c>
      <c r="I4328" s="217">
        <v>1.02</v>
      </c>
      <c r="J4328" s="217">
        <v>1.05</v>
      </c>
      <c r="K4328" s="217">
        <v>1.0900000000000001</v>
      </c>
      <c r="L4328" s="217">
        <v>1.1299999999999999</v>
      </c>
      <c r="M4328" s="217">
        <v>1.1599999999999999</v>
      </c>
      <c r="N4328" s="217">
        <v>1.21</v>
      </c>
      <c r="O4328" s="217">
        <v>1.26</v>
      </c>
      <c r="P4328" s="217">
        <v>1.31</v>
      </c>
      <c r="Q4328" s="217">
        <v>1.37</v>
      </c>
      <c r="R4328" s="217">
        <v>1.4</v>
      </c>
      <c r="S4328" s="217">
        <v>1.43</v>
      </c>
      <c r="T4328" s="217">
        <v>1.47</v>
      </c>
      <c r="U4328" s="217">
        <v>1.5</v>
      </c>
      <c r="V4328" s="217">
        <v>1.54</v>
      </c>
      <c r="W4328" s="217">
        <v>1.57</v>
      </c>
      <c r="X4328" s="217">
        <v>1.61</v>
      </c>
      <c r="Y4328" s="217">
        <v>1.65</v>
      </c>
      <c r="Z4328" s="217">
        <v>1.69</v>
      </c>
      <c r="AA4328" s="217">
        <v>1.73</v>
      </c>
      <c r="AB4328" s="217">
        <v>1.77</v>
      </c>
      <c r="AC4328" s="217">
        <v>1.81</v>
      </c>
      <c r="AD4328" s="217">
        <v>1.85</v>
      </c>
      <c r="AE4328" s="217">
        <v>1.9</v>
      </c>
      <c r="AF4328" s="217">
        <v>1.94</v>
      </c>
      <c r="AG4328" s="217">
        <v>1.99</v>
      </c>
      <c r="AH4328" s="217">
        <v>2.0299999999999998</v>
      </c>
      <c r="AI4328" s="217">
        <v>2.08</v>
      </c>
      <c r="AJ4328" s="217">
        <v>2.13</v>
      </c>
      <c r="AK4328" s="217">
        <v>2.1800000000000002</v>
      </c>
    </row>
    <row r="4329" spans="1:37" s="217" customFormat="1" x14ac:dyDescent="0.3">
      <c r="A4329" s="217" t="str">
        <f t="shared" si="105"/>
        <v>SDGbaseTRAv2_UrbAS_ERTv5_testGADJnoICAGRGOVGRtotal</v>
      </c>
      <c r="B4329" s="218" t="s">
        <v>221</v>
      </c>
      <c r="C4329" s="219" t="s">
        <v>311</v>
      </c>
      <c r="D4329" s="220" t="s">
        <v>192</v>
      </c>
      <c r="E4329" s="217" t="s">
        <v>1</v>
      </c>
      <c r="G4329" s="217">
        <v>0.02</v>
      </c>
      <c r="H4329" s="217">
        <v>0.02</v>
      </c>
      <c r="I4329" s="217">
        <v>0.02</v>
      </c>
      <c r="J4329" s="217">
        <v>0.02</v>
      </c>
      <c r="K4329" s="217">
        <v>0.02</v>
      </c>
      <c r="L4329" s="217">
        <v>0.02</v>
      </c>
      <c r="M4329" s="217">
        <v>0.02</v>
      </c>
      <c r="N4329" s="217">
        <v>0.02</v>
      </c>
      <c r="O4329" s="217">
        <v>0.02</v>
      </c>
      <c r="P4329" s="217">
        <v>0.02</v>
      </c>
      <c r="Q4329" s="217">
        <v>0.02</v>
      </c>
      <c r="R4329" s="217">
        <v>0.02</v>
      </c>
      <c r="S4329" s="217">
        <v>0.02</v>
      </c>
      <c r="T4329" s="217">
        <v>0.02</v>
      </c>
      <c r="U4329" s="217">
        <v>0.02</v>
      </c>
      <c r="V4329" s="217">
        <v>0.02</v>
      </c>
      <c r="W4329" s="217">
        <v>0.02</v>
      </c>
      <c r="X4329" s="217">
        <v>0.02</v>
      </c>
      <c r="Y4329" s="217">
        <v>0.02</v>
      </c>
      <c r="Z4329" s="217">
        <v>0.02</v>
      </c>
      <c r="AA4329" s="217">
        <v>0.02</v>
      </c>
      <c r="AB4329" s="217">
        <v>0.02</v>
      </c>
      <c r="AC4329" s="217">
        <v>0.02</v>
      </c>
      <c r="AD4329" s="217">
        <v>0.02</v>
      </c>
      <c r="AE4329" s="217">
        <v>0.02</v>
      </c>
      <c r="AF4329" s="217">
        <v>0.02</v>
      </c>
      <c r="AG4329" s="217">
        <v>0.02</v>
      </c>
      <c r="AH4329" s="217">
        <v>0.02</v>
      </c>
      <c r="AI4329" s="217">
        <v>0.02</v>
      </c>
      <c r="AJ4329" s="217">
        <v>0.02</v>
      </c>
      <c r="AK4329" s="217">
        <v>0.02</v>
      </c>
    </row>
    <row r="4330" spans="1:37" s="217" customFormat="1" x14ac:dyDescent="0.3">
      <c r="A4330" s="217" t="str">
        <f t="shared" si="105"/>
        <v>SDGbaseTRAv2_UrbAS_ERTv5_testGADJnoICAGRC_GovConscgsrv</v>
      </c>
      <c r="B4330" s="218" t="s">
        <v>221</v>
      </c>
      <c r="C4330" s="219" t="s">
        <v>311</v>
      </c>
      <c r="D4330" s="220" t="s">
        <v>213</v>
      </c>
      <c r="E4330" s="217" t="s">
        <v>184</v>
      </c>
      <c r="F4330" s="217">
        <v>1080.43</v>
      </c>
      <c r="G4330" s="217">
        <v>1020.19</v>
      </c>
      <c r="H4330" s="217">
        <v>1053.06</v>
      </c>
      <c r="I4330" s="217">
        <v>1119.97</v>
      </c>
      <c r="J4330" s="217">
        <v>1155.42</v>
      </c>
      <c r="K4330" s="217">
        <v>1195.3</v>
      </c>
      <c r="L4330" s="217">
        <v>1239.3599999999999</v>
      </c>
      <c r="M4330" s="217">
        <v>1284.72</v>
      </c>
      <c r="N4330" s="217">
        <v>1333.45</v>
      </c>
      <c r="O4330" s="217">
        <v>1388.12</v>
      </c>
      <c r="P4330" s="217">
        <v>1446.75</v>
      </c>
      <c r="Q4330" s="217">
        <v>1505.55</v>
      </c>
      <c r="R4330" s="217">
        <v>1541.42</v>
      </c>
      <c r="S4330" s="217">
        <v>1578.22</v>
      </c>
      <c r="T4330" s="217">
        <v>1616.13</v>
      </c>
      <c r="U4330" s="217">
        <v>1657.85</v>
      </c>
      <c r="V4330" s="217">
        <v>1701.42</v>
      </c>
      <c r="W4330" s="217">
        <v>1745.12</v>
      </c>
      <c r="X4330" s="217">
        <v>1787.62</v>
      </c>
      <c r="Y4330" s="217">
        <v>1828.45</v>
      </c>
      <c r="Z4330" s="217">
        <v>1870.23</v>
      </c>
      <c r="AA4330" s="217">
        <v>1912.54</v>
      </c>
      <c r="AB4330" s="217">
        <v>1953.24</v>
      </c>
      <c r="AC4330" s="217">
        <v>1998.21</v>
      </c>
      <c r="AD4330" s="217">
        <v>2048.5500000000002</v>
      </c>
      <c r="AE4330" s="217">
        <v>2101.27</v>
      </c>
      <c r="AF4330" s="217">
        <v>2152.6</v>
      </c>
      <c r="AG4330" s="217">
        <v>2200.7199999999998</v>
      </c>
      <c r="AH4330" s="217">
        <v>2218.33</v>
      </c>
      <c r="AI4330" s="217">
        <v>2241.7199999999998</v>
      </c>
      <c r="AJ4330" s="217">
        <v>2275.34</v>
      </c>
      <c r="AK4330" s="217">
        <v>2312.94</v>
      </c>
    </row>
    <row r="4331" spans="1:37" s="217" customFormat="1" x14ac:dyDescent="0.3">
      <c r="A4331" s="217" t="str">
        <f t="shared" si="105"/>
        <v>SDGbaseTRAv2_UrbAS_ERTv5_testGADJnoICAGRC_GovConstotal</v>
      </c>
      <c r="B4331" s="218" t="s">
        <v>221</v>
      </c>
      <c r="C4331" s="219" t="s">
        <v>311</v>
      </c>
      <c r="D4331" s="220" t="s">
        <v>213</v>
      </c>
      <c r="E4331" s="217" t="s">
        <v>1</v>
      </c>
      <c r="F4331" s="217">
        <v>1080.43</v>
      </c>
      <c r="G4331" s="217">
        <v>1020.19</v>
      </c>
      <c r="H4331" s="217">
        <v>1053.06</v>
      </c>
      <c r="I4331" s="217">
        <v>1119.97</v>
      </c>
      <c r="J4331" s="217">
        <v>1155.42</v>
      </c>
      <c r="K4331" s="217">
        <v>1195.3</v>
      </c>
      <c r="L4331" s="217">
        <v>1239.3599999999999</v>
      </c>
      <c r="M4331" s="217">
        <v>1284.72</v>
      </c>
      <c r="N4331" s="217">
        <v>1333.45</v>
      </c>
      <c r="O4331" s="217">
        <v>1388.12</v>
      </c>
      <c r="P4331" s="217">
        <v>1446.75</v>
      </c>
      <c r="Q4331" s="217">
        <v>1505.55</v>
      </c>
      <c r="R4331" s="217">
        <v>1541.42</v>
      </c>
      <c r="S4331" s="217">
        <v>1578.22</v>
      </c>
      <c r="T4331" s="217">
        <v>1616.13</v>
      </c>
      <c r="U4331" s="217">
        <v>1657.85</v>
      </c>
      <c r="V4331" s="217">
        <v>1701.42</v>
      </c>
      <c r="W4331" s="217">
        <v>1745.12</v>
      </c>
      <c r="X4331" s="217">
        <v>1787.62</v>
      </c>
      <c r="Y4331" s="217">
        <v>1828.45</v>
      </c>
      <c r="Z4331" s="217">
        <v>1870.23</v>
      </c>
      <c r="AA4331" s="217">
        <v>1912.54</v>
      </c>
      <c r="AB4331" s="217">
        <v>1953.24</v>
      </c>
      <c r="AC4331" s="217">
        <v>1998.21</v>
      </c>
      <c r="AD4331" s="217">
        <v>2048.5500000000002</v>
      </c>
      <c r="AE4331" s="217">
        <v>2101.27</v>
      </c>
      <c r="AF4331" s="217">
        <v>2152.6</v>
      </c>
      <c r="AG4331" s="217">
        <v>2200.7199999999998</v>
      </c>
      <c r="AH4331" s="217">
        <v>2218.33</v>
      </c>
      <c r="AI4331" s="217">
        <v>2241.7199999999998</v>
      </c>
      <c r="AJ4331" s="217">
        <v>2275.34</v>
      </c>
      <c r="AK4331" s="217">
        <v>2312.94</v>
      </c>
    </row>
    <row r="4332" spans="1:37" s="217" customFormat="1" x14ac:dyDescent="0.3">
      <c r="A4332" s="217" t="str">
        <f t="shared" si="105"/>
        <v>SDGbaseTRAv2_UrbAS_ERTv5_testGADJnoICAGRGSAVXtotal</v>
      </c>
      <c r="B4332" s="218" t="s">
        <v>221</v>
      </c>
      <c r="C4332" s="219" t="s">
        <v>311</v>
      </c>
      <c r="D4332" s="220" t="s">
        <v>98</v>
      </c>
      <c r="E4332" s="217" t="s">
        <v>1</v>
      </c>
      <c r="F4332" s="217">
        <v>-11.97</v>
      </c>
      <c r="G4332" s="217">
        <v>-12.25</v>
      </c>
      <c r="H4332" s="217">
        <v>-12.54</v>
      </c>
      <c r="I4332" s="217">
        <v>15.48</v>
      </c>
      <c r="J4332" s="217">
        <v>11.24</v>
      </c>
      <c r="K4332" s="217">
        <v>7.33</v>
      </c>
      <c r="L4332" s="217">
        <v>3.69</v>
      </c>
      <c r="M4332" s="217">
        <v>0.08</v>
      </c>
      <c r="N4332" s="217">
        <v>-3.62</v>
      </c>
      <c r="O4332" s="217">
        <v>-6.7</v>
      </c>
      <c r="P4332" s="217">
        <v>-10.82</v>
      </c>
      <c r="Q4332" s="217">
        <v>-15.57</v>
      </c>
      <c r="R4332" s="217">
        <v>-53.27</v>
      </c>
      <c r="S4332" s="217">
        <v>-57.1</v>
      </c>
      <c r="T4332" s="217">
        <v>-61.2</v>
      </c>
      <c r="U4332" s="217">
        <v>-65.3</v>
      </c>
      <c r="V4332" s="217">
        <v>-68.61</v>
      </c>
      <c r="W4332" s="217">
        <v>-72.22</v>
      </c>
      <c r="X4332" s="217">
        <v>-75.680000000000007</v>
      </c>
      <c r="Y4332" s="217">
        <v>-80.78</v>
      </c>
      <c r="Z4332" s="217">
        <v>-85.57</v>
      </c>
      <c r="AA4332" s="217">
        <v>-90.3</v>
      </c>
      <c r="AB4332" s="217">
        <v>-98.11</v>
      </c>
      <c r="AC4332" s="217">
        <v>-101.34</v>
      </c>
      <c r="AD4332" s="217">
        <v>-102.22</v>
      </c>
      <c r="AE4332" s="217">
        <v>-102.23</v>
      </c>
      <c r="AF4332" s="217">
        <v>-100.14</v>
      </c>
      <c r="AG4332" s="217">
        <v>-103.37</v>
      </c>
      <c r="AH4332" s="217">
        <v>-102.01</v>
      </c>
      <c r="AI4332" s="217">
        <v>-99.1</v>
      </c>
      <c r="AJ4332" s="217">
        <v>-95.8</v>
      </c>
      <c r="AK4332" s="217">
        <v>-92.47</v>
      </c>
    </row>
    <row r="4333" spans="1:37" s="217" customFormat="1" x14ac:dyDescent="0.3">
      <c r="A4333" s="217" t="str">
        <f t="shared" si="105"/>
        <v>SDGbaseTRAv2_UrbAS_ERTv5_testGADJnoICAGRFSAVXtotal</v>
      </c>
      <c r="B4333" s="218" t="s">
        <v>221</v>
      </c>
      <c r="C4333" s="219" t="s">
        <v>311</v>
      </c>
      <c r="D4333" s="220" t="s">
        <v>97</v>
      </c>
      <c r="E4333" s="217" t="s">
        <v>1</v>
      </c>
      <c r="F4333" s="217">
        <v>180.07</v>
      </c>
      <c r="G4333" s="217">
        <v>183.13</v>
      </c>
      <c r="H4333" s="217">
        <v>186.24</v>
      </c>
      <c r="I4333" s="217">
        <v>189.41</v>
      </c>
      <c r="J4333" s="217">
        <v>192.63</v>
      </c>
      <c r="K4333" s="217">
        <v>195.91</v>
      </c>
      <c r="L4333" s="217">
        <v>199.24</v>
      </c>
      <c r="M4333" s="217">
        <v>202.62</v>
      </c>
      <c r="N4333" s="217">
        <v>206.07</v>
      </c>
      <c r="O4333" s="217">
        <v>209.57</v>
      </c>
      <c r="P4333" s="217">
        <v>213.13</v>
      </c>
      <c r="Q4333" s="217">
        <v>216.76</v>
      </c>
      <c r="R4333" s="217">
        <v>220.44</v>
      </c>
      <c r="S4333" s="217">
        <v>224.19</v>
      </c>
      <c r="T4333" s="217">
        <v>228</v>
      </c>
      <c r="U4333" s="217">
        <v>231.88</v>
      </c>
      <c r="V4333" s="217">
        <v>235.82</v>
      </c>
      <c r="W4333" s="217">
        <v>239.83</v>
      </c>
      <c r="X4333" s="217">
        <v>243.9</v>
      </c>
      <c r="Y4333" s="217">
        <v>248.05</v>
      </c>
      <c r="Z4333" s="217">
        <v>252.27</v>
      </c>
      <c r="AA4333" s="217">
        <v>256.56</v>
      </c>
      <c r="AB4333" s="217">
        <v>260.92</v>
      </c>
      <c r="AC4333" s="217">
        <v>265.35000000000002</v>
      </c>
      <c r="AD4333" s="217">
        <v>269.86</v>
      </c>
      <c r="AE4333" s="217">
        <v>274.45</v>
      </c>
      <c r="AF4333" s="217">
        <v>279.12</v>
      </c>
      <c r="AG4333" s="217">
        <v>283.86</v>
      </c>
      <c r="AH4333" s="217">
        <v>288.69</v>
      </c>
      <c r="AI4333" s="217">
        <v>293.58999999999997</v>
      </c>
      <c r="AJ4333" s="217">
        <v>298.58999999999997</v>
      </c>
      <c r="AK4333" s="217">
        <v>303.66000000000003</v>
      </c>
    </row>
    <row r="4334" spans="1:37" s="217" customFormat="1" x14ac:dyDescent="0.3">
      <c r="A4334" s="217" t="str">
        <f t="shared" si="105"/>
        <v>SDGbaseTRAv2_UrbAS_ERTv5_testGADJnoICAGRC_TSavtotal</v>
      </c>
      <c r="B4334" s="218" t="s">
        <v>221</v>
      </c>
      <c r="C4334" s="219" t="s">
        <v>311</v>
      </c>
      <c r="D4334" s="220" t="s">
        <v>100</v>
      </c>
      <c r="E4334" s="217" t="s">
        <v>1</v>
      </c>
      <c r="F4334" s="217">
        <v>932.33</v>
      </c>
      <c r="G4334" s="217">
        <v>877.43</v>
      </c>
      <c r="H4334" s="217">
        <v>903.21</v>
      </c>
      <c r="I4334" s="217">
        <v>943.13</v>
      </c>
      <c r="J4334" s="217">
        <v>958.76</v>
      </c>
      <c r="K4334" s="217">
        <v>977.91</v>
      </c>
      <c r="L4334" s="217">
        <v>1000.18</v>
      </c>
      <c r="M4334" s="217">
        <v>1022.78</v>
      </c>
      <c r="N4334" s="217">
        <v>1047.93</v>
      </c>
      <c r="O4334" s="217">
        <v>1071.98</v>
      </c>
      <c r="P4334" s="217">
        <v>1102.71</v>
      </c>
      <c r="Q4334" s="217">
        <v>1134.04</v>
      </c>
      <c r="R4334" s="217">
        <v>1148.21</v>
      </c>
      <c r="S4334" s="217">
        <v>1187.8900000000001</v>
      </c>
      <c r="T4334" s="217">
        <v>1228.98</v>
      </c>
      <c r="U4334" s="217">
        <v>1275.6099999999999</v>
      </c>
      <c r="V4334" s="217">
        <v>1321.09</v>
      </c>
      <c r="W4334" s="217">
        <v>1367.81</v>
      </c>
      <c r="X4334" s="217">
        <v>1416.26</v>
      </c>
      <c r="Y4334" s="217">
        <v>1462.83</v>
      </c>
      <c r="Z4334" s="217">
        <v>1512.56</v>
      </c>
      <c r="AA4334" s="217">
        <v>1560.33</v>
      </c>
      <c r="AB4334" s="217">
        <v>1612.66</v>
      </c>
      <c r="AC4334" s="217">
        <v>1661.2</v>
      </c>
      <c r="AD4334" s="217">
        <v>1709.94</v>
      </c>
      <c r="AE4334" s="217">
        <v>1760.71</v>
      </c>
      <c r="AF4334" s="217">
        <v>1813.69</v>
      </c>
      <c r="AG4334" s="217">
        <v>1867.09</v>
      </c>
      <c r="AH4334" s="217">
        <v>1877.1</v>
      </c>
      <c r="AI4334" s="217">
        <v>1880.91</v>
      </c>
      <c r="AJ4334" s="217">
        <v>1882.74</v>
      </c>
      <c r="AK4334" s="217">
        <v>1880.18</v>
      </c>
    </row>
    <row r="4335" spans="1:37" s="217" customFormat="1" x14ac:dyDescent="0.3">
      <c r="A4335" s="217" t="str">
        <f t="shared" si="105"/>
        <v>SDGbaseTRAv2_UrbAS_ERTv5_testGADJnoICAGRQINVXctext</v>
      </c>
      <c r="B4335" s="218" t="s">
        <v>221</v>
      </c>
      <c r="C4335" s="219" t="s">
        <v>311</v>
      </c>
      <c r="D4335" s="220" t="s">
        <v>101</v>
      </c>
      <c r="E4335" s="217" t="s">
        <v>102</v>
      </c>
      <c r="F4335" s="217">
        <v>0.02</v>
      </c>
      <c r="G4335" s="217">
        <v>0.02</v>
      </c>
      <c r="H4335" s="217">
        <v>0.02</v>
      </c>
      <c r="I4335" s="217">
        <v>0.02</v>
      </c>
      <c r="J4335" s="217">
        <v>0.02</v>
      </c>
      <c r="K4335" s="217">
        <v>0.02</v>
      </c>
      <c r="L4335" s="217">
        <v>0.02</v>
      </c>
      <c r="M4335" s="217">
        <v>0.03</v>
      </c>
      <c r="N4335" s="217">
        <v>0.03</v>
      </c>
      <c r="O4335" s="217">
        <v>0.03</v>
      </c>
      <c r="P4335" s="217">
        <v>0.03</v>
      </c>
      <c r="Q4335" s="217">
        <v>0.03</v>
      </c>
      <c r="R4335" s="217">
        <v>0.03</v>
      </c>
      <c r="S4335" s="217">
        <v>0.03</v>
      </c>
      <c r="T4335" s="217">
        <v>0.03</v>
      </c>
      <c r="U4335" s="217">
        <v>0.03</v>
      </c>
      <c r="V4335" s="217">
        <v>0.03</v>
      </c>
      <c r="W4335" s="217">
        <v>0.03</v>
      </c>
      <c r="X4335" s="217">
        <v>0.03</v>
      </c>
      <c r="Y4335" s="217">
        <v>0.04</v>
      </c>
      <c r="Z4335" s="217">
        <v>0.04</v>
      </c>
      <c r="AA4335" s="217">
        <v>0.04</v>
      </c>
      <c r="AB4335" s="217">
        <v>0.04</v>
      </c>
      <c r="AC4335" s="217">
        <v>0.04</v>
      </c>
      <c r="AD4335" s="217">
        <v>0.04</v>
      </c>
      <c r="AE4335" s="217">
        <v>0.04</v>
      </c>
      <c r="AF4335" s="217">
        <v>0.04</v>
      </c>
      <c r="AG4335" s="217">
        <v>0.04</v>
      </c>
      <c r="AH4335" s="217">
        <v>0.04</v>
      </c>
      <c r="AI4335" s="217">
        <v>0.04</v>
      </c>
      <c r="AJ4335" s="217">
        <v>0.04</v>
      </c>
      <c r="AK4335" s="217">
        <v>0.04</v>
      </c>
    </row>
    <row r="4336" spans="1:37" s="217" customFormat="1" x14ac:dyDescent="0.3">
      <c r="A4336" s="217" t="str">
        <f t="shared" si="105"/>
        <v>SDGbaseTRAv2_UrbAS_ERTv5_testGADJnoICAGRQINVXcleat</v>
      </c>
      <c r="B4336" s="218" t="s">
        <v>221</v>
      </c>
      <c r="C4336" s="219" t="s">
        <v>311</v>
      </c>
      <c r="D4336" s="220" t="s">
        <v>101</v>
      </c>
      <c r="E4336" s="217" t="s">
        <v>103</v>
      </c>
      <c r="F4336" s="217">
        <v>0</v>
      </c>
      <c r="G4336" s="217">
        <v>0</v>
      </c>
      <c r="H4336" s="217">
        <v>0</v>
      </c>
      <c r="I4336" s="217">
        <v>0</v>
      </c>
      <c r="J4336" s="217">
        <v>0</v>
      </c>
      <c r="K4336" s="217">
        <v>0</v>
      </c>
      <c r="L4336" s="217">
        <v>0</v>
      </c>
      <c r="M4336" s="217">
        <v>0</v>
      </c>
      <c r="N4336" s="217">
        <v>0</v>
      </c>
      <c r="O4336" s="217">
        <v>0</v>
      </c>
      <c r="P4336" s="217">
        <v>0</v>
      </c>
      <c r="Q4336" s="217">
        <v>0</v>
      </c>
      <c r="R4336" s="217">
        <v>0</v>
      </c>
      <c r="S4336" s="217">
        <v>0</v>
      </c>
      <c r="T4336" s="217">
        <v>0</v>
      </c>
      <c r="U4336" s="217">
        <v>0</v>
      </c>
      <c r="V4336" s="217">
        <v>0</v>
      </c>
      <c r="W4336" s="217">
        <v>0</v>
      </c>
      <c r="X4336" s="217">
        <v>0</v>
      </c>
      <c r="Y4336" s="217">
        <v>0</v>
      </c>
      <c r="Z4336" s="217">
        <v>0</v>
      </c>
      <c r="AA4336" s="217">
        <v>0</v>
      </c>
      <c r="AB4336" s="217">
        <v>0</v>
      </c>
      <c r="AC4336" s="217">
        <v>0</v>
      </c>
      <c r="AD4336" s="217">
        <v>0</v>
      </c>
      <c r="AE4336" s="217">
        <v>0</v>
      </c>
      <c r="AF4336" s="217">
        <v>0</v>
      </c>
      <c r="AG4336" s="217">
        <v>0</v>
      </c>
      <c r="AH4336" s="217">
        <v>0</v>
      </c>
      <c r="AI4336" s="217">
        <v>0</v>
      </c>
      <c r="AJ4336" s="217">
        <v>0</v>
      </c>
      <c r="AK4336" s="217">
        <v>0</v>
      </c>
    </row>
    <row r="4337" spans="1:37" s="217" customFormat="1" x14ac:dyDescent="0.3">
      <c r="A4337" s="217" t="str">
        <f t="shared" si="105"/>
        <v>SDGbaseTRAv2_UrbAS_ERTv5_testGADJnoICAGRQINVXcprnt</v>
      </c>
      <c r="B4337" s="218" t="s">
        <v>221</v>
      </c>
      <c r="C4337" s="219" t="s">
        <v>311</v>
      </c>
      <c r="D4337" s="220" t="s">
        <v>101</v>
      </c>
      <c r="E4337" s="217" t="s">
        <v>104</v>
      </c>
      <c r="F4337" s="217">
        <v>0</v>
      </c>
      <c r="G4337" s="217">
        <v>0</v>
      </c>
      <c r="H4337" s="217">
        <v>0</v>
      </c>
      <c r="I4337" s="217">
        <v>0</v>
      </c>
      <c r="J4337" s="217">
        <v>0</v>
      </c>
      <c r="K4337" s="217">
        <v>0</v>
      </c>
      <c r="L4337" s="217">
        <v>0</v>
      </c>
      <c r="M4337" s="217">
        <v>0</v>
      </c>
      <c r="N4337" s="217">
        <v>0</v>
      </c>
      <c r="O4337" s="217">
        <v>0</v>
      </c>
      <c r="P4337" s="217">
        <v>0</v>
      </c>
      <c r="Q4337" s="217">
        <v>0</v>
      </c>
      <c r="R4337" s="217">
        <v>0</v>
      </c>
      <c r="S4337" s="217">
        <v>0</v>
      </c>
      <c r="T4337" s="217">
        <v>0</v>
      </c>
      <c r="U4337" s="217">
        <v>0</v>
      </c>
      <c r="V4337" s="217">
        <v>0</v>
      </c>
      <c r="W4337" s="217">
        <v>0</v>
      </c>
      <c r="X4337" s="217">
        <v>0</v>
      </c>
      <c r="Y4337" s="217">
        <v>0</v>
      </c>
      <c r="Z4337" s="217">
        <v>0</v>
      </c>
      <c r="AA4337" s="217">
        <v>0</v>
      </c>
      <c r="AB4337" s="217">
        <v>0</v>
      </c>
      <c r="AC4337" s="217">
        <v>0</v>
      </c>
      <c r="AD4337" s="217">
        <v>0</v>
      </c>
      <c r="AE4337" s="217">
        <v>0</v>
      </c>
      <c r="AF4337" s="217">
        <v>0</v>
      </c>
      <c r="AG4337" s="217">
        <v>0</v>
      </c>
      <c r="AH4337" s="217">
        <v>0</v>
      </c>
      <c r="AI4337" s="217">
        <v>0</v>
      </c>
      <c r="AJ4337" s="217">
        <v>0</v>
      </c>
      <c r="AK4337" s="217">
        <v>0</v>
      </c>
    </row>
    <row r="4338" spans="1:37" s="217" customFormat="1" x14ac:dyDescent="0.3">
      <c r="A4338" s="217" t="str">
        <f t="shared" si="105"/>
        <v>SDGbaseTRAv2_UrbAS_ERTv5_testGADJnoICAGRQINVXcrubb</v>
      </c>
      <c r="B4338" s="218" t="s">
        <v>221</v>
      </c>
      <c r="C4338" s="219" t="s">
        <v>311</v>
      </c>
      <c r="D4338" s="220" t="s">
        <v>101</v>
      </c>
      <c r="E4338" s="217" t="s">
        <v>105</v>
      </c>
      <c r="F4338" s="217">
        <v>0</v>
      </c>
      <c r="G4338" s="217">
        <v>0</v>
      </c>
      <c r="H4338" s="217">
        <v>0</v>
      </c>
      <c r="I4338" s="217">
        <v>0</v>
      </c>
      <c r="J4338" s="217">
        <v>0</v>
      </c>
      <c r="K4338" s="217">
        <v>0</v>
      </c>
      <c r="L4338" s="217">
        <v>0</v>
      </c>
      <c r="M4338" s="217">
        <v>0</v>
      </c>
      <c r="N4338" s="217">
        <v>0</v>
      </c>
      <c r="O4338" s="217">
        <v>0.01</v>
      </c>
      <c r="P4338" s="217">
        <v>0.01</v>
      </c>
      <c r="Q4338" s="217">
        <v>0.01</v>
      </c>
      <c r="R4338" s="217">
        <v>0.01</v>
      </c>
      <c r="S4338" s="217">
        <v>0.01</v>
      </c>
      <c r="T4338" s="217">
        <v>0.01</v>
      </c>
      <c r="U4338" s="217">
        <v>0.01</v>
      </c>
      <c r="V4338" s="217">
        <v>0.01</v>
      </c>
      <c r="W4338" s="217">
        <v>0.01</v>
      </c>
      <c r="X4338" s="217">
        <v>0.01</v>
      </c>
      <c r="Y4338" s="217">
        <v>0.01</v>
      </c>
      <c r="Z4338" s="217">
        <v>0.01</v>
      </c>
      <c r="AA4338" s="217">
        <v>0.01</v>
      </c>
      <c r="AB4338" s="217">
        <v>0.01</v>
      </c>
      <c r="AC4338" s="217">
        <v>0.01</v>
      </c>
      <c r="AD4338" s="217">
        <v>0.01</v>
      </c>
      <c r="AE4338" s="217">
        <v>0.01</v>
      </c>
      <c r="AF4338" s="217">
        <v>0.01</v>
      </c>
      <c r="AG4338" s="217">
        <v>0.01</v>
      </c>
      <c r="AH4338" s="217">
        <v>0.01</v>
      </c>
      <c r="AI4338" s="217">
        <v>0.01</v>
      </c>
      <c r="AJ4338" s="217">
        <v>0.01</v>
      </c>
      <c r="AK4338" s="217">
        <v>0.01</v>
      </c>
    </row>
    <row r="4339" spans="1:37" s="217" customFormat="1" x14ac:dyDescent="0.3">
      <c r="A4339" s="217" t="str">
        <f t="shared" si="105"/>
        <v>SDGbaseTRAv2_UrbAS_ERTv5_testGADJnoICAGRQINVXcplas</v>
      </c>
      <c r="B4339" s="218" t="s">
        <v>221</v>
      </c>
      <c r="C4339" s="219" t="s">
        <v>311</v>
      </c>
      <c r="D4339" s="220" t="s">
        <v>101</v>
      </c>
      <c r="E4339" s="217" t="s">
        <v>106</v>
      </c>
      <c r="F4339" s="217">
        <v>0.01</v>
      </c>
      <c r="G4339" s="217">
        <v>0.01</v>
      </c>
      <c r="H4339" s="217">
        <v>0.01</v>
      </c>
      <c r="I4339" s="217">
        <v>0.01</v>
      </c>
      <c r="J4339" s="217">
        <v>0.01</v>
      </c>
      <c r="K4339" s="217">
        <v>0.01</v>
      </c>
      <c r="L4339" s="217">
        <v>0.01</v>
      </c>
      <c r="M4339" s="217">
        <v>0.01</v>
      </c>
      <c r="N4339" s="217">
        <v>0.01</v>
      </c>
      <c r="O4339" s="217">
        <v>0.01</v>
      </c>
      <c r="P4339" s="217">
        <v>0.01</v>
      </c>
      <c r="Q4339" s="217">
        <v>0.01</v>
      </c>
      <c r="R4339" s="217">
        <v>0.01</v>
      </c>
      <c r="S4339" s="217">
        <v>0.01</v>
      </c>
      <c r="T4339" s="217">
        <v>0.01</v>
      </c>
      <c r="U4339" s="217">
        <v>0.01</v>
      </c>
      <c r="V4339" s="217">
        <v>0.01</v>
      </c>
      <c r="W4339" s="217">
        <v>0.01</v>
      </c>
      <c r="X4339" s="217">
        <v>0.01</v>
      </c>
      <c r="Y4339" s="217">
        <v>0.01</v>
      </c>
      <c r="Z4339" s="217">
        <v>0.01</v>
      </c>
      <c r="AA4339" s="217">
        <v>0.02</v>
      </c>
      <c r="AB4339" s="217">
        <v>0.02</v>
      </c>
      <c r="AC4339" s="217">
        <v>0.02</v>
      </c>
      <c r="AD4339" s="217">
        <v>0.02</v>
      </c>
      <c r="AE4339" s="217">
        <v>0.02</v>
      </c>
      <c r="AF4339" s="217">
        <v>0.02</v>
      </c>
      <c r="AG4339" s="217">
        <v>0.02</v>
      </c>
      <c r="AH4339" s="217">
        <v>0.02</v>
      </c>
      <c r="AI4339" s="217">
        <v>0.02</v>
      </c>
      <c r="AJ4339" s="217">
        <v>0.02</v>
      </c>
      <c r="AK4339" s="217">
        <v>0.02</v>
      </c>
    </row>
    <row r="4340" spans="1:37" s="217" customFormat="1" x14ac:dyDescent="0.3">
      <c r="A4340" s="217" t="str">
        <f t="shared" si="105"/>
        <v>SDGbaseTRAv2_UrbAS_ERTv5_testGADJnoICAGRQINVXcnmet</v>
      </c>
      <c r="B4340" s="218" t="s">
        <v>221</v>
      </c>
      <c r="C4340" s="219" t="s">
        <v>311</v>
      </c>
      <c r="D4340" s="220" t="s">
        <v>101</v>
      </c>
      <c r="E4340" s="217" t="s">
        <v>107</v>
      </c>
      <c r="F4340" s="217">
        <v>0.02</v>
      </c>
      <c r="G4340" s="217">
        <v>0.02</v>
      </c>
      <c r="H4340" s="217">
        <v>0.02</v>
      </c>
      <c r="I4340" s="217">
        <v>0.02</v>
      </c>
      <c r="J4340" s="217">
        <v>0.02</v>
      </c>
      <c r="K4340" s="217">
        <v>0.02</v>
      </c>
      <c r="L4340" s="217">
        <v>0.02</v>
      </c>
      <c r="M4340" s="217">
        <v>0.02</v>
      </c>
      <c r="N4340" s="217">
        <v>0.02</v>
      </c>
      <c r="O4340" s="217">
        <v>0.02</v>
      </c>
      <c r="P4340" s="217">
        <v>0.02</v>
      </c>
      <c r="Q4340" s="217">
        <v>0.03</v>
      </c>
      <c r="R4340" s="217">
        <v>0.03</v>
      </c>
      <c r="S4340" s="217">
        <v>0.03</v>
      </c>
      <c r="T4340" s="217">
        <v>0.03</v>
      </c>
      <c r="U4340" s="217">
        <v>0.03</v>
      </c>
      <c r="V4340" s="217">
        <v>0.03</v>
      </c>
      <c r="W4340" s="217">
        <v>0.03</v>
      </c>
      <c r="X4340" s="217">
        <v>0.03</v>
      </c>
      <c r="Y4340" s="217">
        <v>0.03</v>
      </c>
      <c r="Z4340" s="217">
        <v>0.03</v>
      </c>
      <c r="AA4340" s="217">
        <v>0.03</v>
      </c>
      <c r="AB4340" s="217">
        <v>0.03</v>
      </c>
      <c r="AC4340" s="217">
        <v>0.04</v>
      </c>
      <c r="AD4340" s="217">
        <v>0.04</v>
      </c>
      <c r="AE4340" s="217">
        <v>0.04</v>
      </c>
      <c r="AF4340" s="217">
        <v>0.04</v>
      </c>
      <c r="AG4340" s="217">
        <v>0.04</v>
      </c>
      <c r="AH4340" s="217">
        <v>0.04</v>
      </c>
      <c r="AI4340" s="217">
        <v>0.04</v>
      </c>
      <c r="AJ4340" s="217">
        <v>0.04</v>
      </c>
      <c r="AK4340" s="217">
        <v>0.04</v>
      </c>
    </row>
    <row r="4341" spans="1:37" s="217" customFormat="1" x14ac:dyDescent="0.3">
      <c r="A4341" s="217" t="str">
        <f t="shared" si="105"/>
        <v>SDGbaseTRAv2_UrbAS_ERTv5_testGADJnoICAGRQINVXcnfrm</v>
      </c>
      <c r="B4341" s="218" t="s">
        <v>221</v>
      </c>
      <c r="C4341" s="219" t="s">
        <v>311</v>
      </c>
      <c r="D4341" s="220" t="s">
        <v>101</v>
      </c>
      <c r="E4341" s="217" t="s">
        <v>108</v>
      </c>
      <c r="F4341" s="217">
        <v>1.27</v>
      </c>
      <c r="G4341" s="217">
        <v>1.1499999999999999</v>
      </c>
      <c r="H4341" s="217">
        <v>1.19</v>
      </c>
      <c r="I4341" s="217">
        <v>1.23</v>
      </c>
      <c r="J4341" s="217">
        <v>1.26</v>
      </c>
      <c r="K4341" s="217">
        <v>1.28</v>
      </c>
      <c r="L4341" s="217">
        <v>1.31</v>
      </c>
      <c r="M4341" s="217">
        <v>1.35</v>
      </c>
      <c r="N4341" s="217">
        <v>1.38</v>
      </c>
      <c r="O4341" s="217">
        <v>1.43</v>
      </c>
      <c r="P4341" s="217">
        <v>1.47</v>
      </c>
      <c r="Q4341" s="217">
        <v>1.51</v>
      </c>
      <c r="R4341" s="217">
        <v>1.53</v>
      </c>
      <c r="S4341" s="217">
        <v>1.58</v>
      </c>
      <c r="T4341" s="217">
        <v>1.63</v>
      </c>
      <c r="U4341" s="217">
        <v>1.68</v>
      </c>
      <c r="V4341" s="217">
        <v>1.74</v>
      </c>
      <c r="W4341" s="217">
        <v>1.8</v>
      </c>
      <c r="X4341" s="217">
        <v>1.86</v>
      </c>
      <c r="Y4341" s="217">
        <v>1.91</v>
      </c>
      <c r="Z4341" s="217">
        <v>1.97</v>
      </c>
      <c r="AA4341" s="217">
        <v>2.0299999999999998</v>
      </c>
      <c r="AB4341" s="217">
        <v>2.08</v>
      </c>
      <c r="AC4341" s="217">
        <v>2.13</v>
      </c>
      <c r="AD4341" s="217">
        <v>2.19</v>
      </c>
      <c r="AE4341" s="217">
        <v>2.2599999999999998</v>
      </c>
      <c r="AF4341" s="217">
        <v>2.3199999999999998</v>
      </c>
      <c r="AG4341" s="217">
        <v>2.39</v>
      </c>
      <c r="AH4341" s="217">
        <v>2.38</v>
      </c>
      <c r="AI4341" s="217">
        <v>2.37</v>
      </c>
      <c r="AJ4341" s="217">
        <v>2.36</v>
      </c>
      <c r="AK4341" s="217">
        <v>2.34</v>
      </c>
    </row>
    <row r="4342" spans="1:37" s="217" customFormat="1" x14ac:dyDescent="0.3">
      <c r="A4342" s="217" t="str">
        <f t="shared" si="105"/>
        <v>SDGbaseTRAv2_UrbAS_ERTv5_testGADJnoICAGRQINVXcmetp</v>
      </c>
      <c r="B4342" s="218" t="s">
        <v>221</v>
      </c>
      <c r="C4342" s="219" t="s">
        <v>311</v>
      </c>
      <c r="D4342" s="220" t="s">
        <v>101</v>
      </c>
      <c r="E4342" s="217" t="s">
        <v>109</v>
      </c>
      <c r="F4342" s="217">
        <v>2.2400000000000002</v>
      </c>
      <c r="G4342" s="217">
        <v>2.04</v>
      </c>
      <c r="H4342" s="217">
        <v>2.1</v>
      </c>
      <c r="I4342" s="217">
        <v>2.19</v>
      </c>
      <c r="J4342" s="217">
        <v>2.2200000000000002</v>
      </c>
      <c r="K4342" s="217">
        <v>2.27</v>
      </c>
      <c r="L4342" s="217">
        <v>2.3199999999999998</v>
      </c>
      <c r="M4342" s="217">
        <v>2.38</v>
      </c>
      <c r="N4342" s="217">
        <v>2.4500000000000002</v>
      </c>
      <c r="O4342" s="217">
        <v>2.5299999999999998</v>
      </c>
      <c r="P4342" s="217">
        <v>2.6</v>
      </c>
      <c r="Q4342" s="217">
        <v>2.68</v>
      </c>
      <c r="R4342" s="217">
        <v>2.71</v>
      </c>
      <c r="S4342" s="217">
        <v>2.79</v>
      </c>
      <c r="T4342" s="217">
        <v>2.88</v>
      </c>
      <c r="U4342" s="217">
        <v>2.98</v>
      </c>
      <c r="V4342" s="217">
        <v>3.09</v>
      </c>
      <c r="W4342" s="217">
        <v>3.2</v>
      </c>
      <c r="X4342" s="217">
        <v>3.29</v>
      </c>
      <c r="Y4342" s="217">
        <v>3.39</v>
      </c>
      <c r="Z4342" s="217">
        <v>3.5</v>
      </c>
      <c r="AA4342" s="217">
        <v>3.6</v>
      </c>
      <c r="AB4342" s="217">
        <v>3.68</v>
      </c>
      <c r="AC4342" s="217">
        <v>3.77</v>
      </c>
      <c r="AD4342" s="217">
        <v>3.88</v>
      </c>
      <c r="AE4342" s="217">
        <v>4</v>
      </c>
      <c r="AF4342" s="217">
        <v>4.12</v>
      </c>
      <c r="AG4342" s="217">
        <v>4.24</v>
      </c>
      <c r="AH4342" s="217">
        <v>4.22</v>
      </c>
      <c r="AI4342" s="217">
        <v>4.1900000000000004</v>
      </c>
      <c r="AJ4342" s="217">
        <v>4.17</v>
      </c>
      <c r="AK4342" s="217">
        <v>4.1500000000000004</v>
      </c>
    </row>
    <row r="4343" spans="1:37" s="217" customFormat="1" x14ac:dyDescent="0.3">
      <c r="A4343" s="217" t="str">
        <f t="shared" si="105"/>
        <v>SDGbaseTRAv2_UrbAS_ERTv5_testGADJnoICAGRQINVXcmach</v>
      </c>
      <c r="B4343" s="218" t="s">
        <v>221</v>
      </c>
      <c r="C4343" s="219" t="s">
        <v>311</v>
      </c>
      <c r="D4343" s="220" t="s">
        <v>101</v>
      </c>
      <c r="E4343" s="217" t="s">
        <v>110</v>
      </c>
      <c r="F4343" s="217">
        <v>141.12</v>
      </c>
      <c r="G4343" s="217">
        <v>128.46</v>
      </c>
      <c r="H4343" s="217">
        <v>132.27000000000001</v>
      </c>
      <c r="I4343" s="217">
        <v>137.46</v>
      </c>
      <c r="J4343" s="217">
        <v>139.96</v>
      </c>
      <c r="K4343" s="217">
        <v>142.81</v>
      </c>
      <c r="L4343" s="217">
        <v>146.25</v>
      </c>
      <c r="M4343" s="217">
        <v>150.16</v>
      </c>
      <c r="N4343" s="217">
        <v>154.26</v>
      </c>
      <c r="O4343" s="217">
        <v>159.41</v>
      </c>
      <c r="P4343" s="217">
        <v>164.14</v>
      </c>
      <c r="Q4343" s="217">
        <v>168.65</v>
      </c>
      <c r="R4343" s="217">
        <v>170.7</v>
      </c>
      <c r="S4343" s="217">
        <v>176.05</v>
      </c>
      <c r="T4343" s="217">
        <v>181.71</v>
      </c>
      <c r="U4343" s="217">
        <v>188.26</v>
      </c>
      <c r="V4343" s="217">
        <v>195.06</v>
      </c>
      <c r="W4343" s="217">
        <v>201.76</v>
      </c>
      <c r="X4343" s="217">
        <v>207.92</v>
      </c>
      <c r="Y4343" s="217">
        <v>214.2</v>
      </c>
      <c r="Z4343" s="217">
        <v>220.85</v>
      </c>
      <c r="AA4343" s="217">
        <v>227.3</v>
      </c>
      <c r="AB4343" s="217">
        <v>232.94</v>
      </c>
      <c r="AC4343" s="217">
        <v>238.67</v>
      </c>
      <c r="AD4343" s="217">
        <v>245.42</v>
      </c>
      <c r="AE4343" s="217">
        <v>252.74</v>
      </c>
      <c r="AF4343" s="217">
        <v>260.45</v>
      </c>
      <c r="AG4343" s="217">
        <v>268.02</v>
      </c>
      <c r="AH4343" s="217">
        <v>267.05</v>
      </c>
      <c r="AI4343" s="217">
        <v>265.10000000000002</v>
      </c>
      <c r="AJ4343" s="217">
        <v>264.05</v>
      </c>
      <c r="AK4343" s="217">
        <v>262.51</v>
      </c>
    </row>
    <row r="4344" spans="1:37" s="217" customFormat="1" x14ac:dyDescent="0.3">
      <c r="A4344" s="217" t="str">
        <f t="shared" si="105"/>
        <v>SDGbaseTRAv2_UrbAS_ERTv5_testGADJnoICAGRQINVXcemch</v>
      </c>
      <c r="B4344" s="218" t="s">
        <v>221</v>
      </c>
      <c r="C4344" s="219" t="s">
        <v>311</v>
      </c>
      <c r="D4344" s="220" t="s">
        <v>101</v>
      </c>
      <c r="E4344" s="217" t="s">
        <v>111</v>
      </c>
      <c r="F4344" s="217">
        <v>59.86</v>
      </c>
      <c r="G4344" s="217">
        <v>54.49</v>
      </c>
      <c r="H4344" s="217">
        <v>56.11</v>
      </c>
      <c r="I4344" s="217">
        <v>58.31</v>
      </c>
      <c r="J4344" s="217">
        <v>59.37</v>
      </c>
      <c r="K4344" s="217">
        <v>60.58</v>
      </c>
      <c r="L4344" s="217">
        <v>62.04</v>
      </c>
      <c r="M4344" s="217">
        <v>63.69</v>
      </c>
      <c r="N4344" s="217">
        <v>65.430000000000007</v>
      </c>
      <c r="O4344" s="217">
        <v>67.62</v>
      </c>
      <c r="P4344" s="217">
        <v>69.63</v>
      </c>
      <c r="Q4344" s="217">
        <v>71.540000000000006</v>
      </c>
      <c r="R4344" s="217">
        <v>72.41</v>
      </c>
      <c r="S4344" s="217">
        <v>74.680000000000007</v>
      </c>
      <c r="T4344" s="217">
        <v>77.08</v>
      </c>
      <c r="U4344" s="217">
        <v>79.86</v>
      </c>
      <c r="V4344" s="217">
        <v>82.74</v>
      </c>
      <c r="W4344" s="217">
        <v>85.58</v>
      </c>
      <c r="X4344" s="217">
        <v>88.19</v>
      </c>
      <c r="Y4344" s="217">
        <v>90.86</v>
      </c>
      <c r="Z4344" s="217">
        <v>93.68</v>
      </c>
      <c r="AA4344" s="217">
        <v>96.41</v>
      </c>
      <c r="AB4344" s="217">
        <v>98.81</v>
      </c>
      <c r="AC4344" s="217">
        <v>101.24</v>
      </c>
      <c r="AD4344" s="217">
        <v>104.1</v>
      </c>
      <c r="AE4344" s="217">
        <v>107.21</v>
      </c>
      <c r="AF4344" s="217">
        <v>110.48</v>
      </c>
      <c r="AG4344" s="217">
        <v>113.68</v>
      </c>
      <c r="AH4344" s="217">
        <v>113.28</v>
      </c>
      <c r="AI4344" s="217">
        <v>112.45</v>
      </c>
      <c r="AJ4344" s="217">
        <v>112</v>
      </c>
      <c r="AK4344" s="217">
        <v>111.35</v>
      </c>
    </row>
    <row r="4345" spans="1:37" s="217" customFormat="1" x14ac:dyDescent="0.3">
      <c r="A4345" s="217" t="str">
        <f t="shared" si="105"/>
        <v>SDGbaseTRAv2_UrbAS_ERTv5_testGADJnoICAGRQINVXcsequ</v>
      </c>
      <c r="B4345" s="218" t="s">
        <v>221</v>
      </c>
      <c r="C4345" s="219" t="s">
        <v>311</v>
      </c>
      <c r="D4345" s="220" t="s">
        <v>101</v>
      </c>
      <c r="E4345" s="217" t="s">
        <v>112</v>
      </c>
      <c r="F4345" s="217">
        <v>30.11</v>
      </c>
      <c r="G4345" s="217">
        <v>27.44</v>
      </c>
      <c r="H4345" s="217">
        <v>28.24</v>
      </c>
      <c r="I4345" s="217">
        <v>29.34</v>
      </c>
      <c r="J4345" s="217">
        <v>29.86</v>
      </c>
      <c r="K4345" s="217">
        <v>30.46</v>
      </c>
      <c r="L4345" s="217">
        <v>31.19</v>
      </c>
      <c r="M4345" s="217">
        <v>32.01</v>
      </c>
      <c r="N4345" s="217">
        <v>32.880000000000003</v>
      </c>
      <c r="O4345" s="217">
        <v>33.96</v>
      </c>
      <c r="P4345" s="217">
        <v>34.96</v>
      </c>
      <c r="Q4345" s="217">
        <v>35.909999999999997</v>
      </c>
      <c r="R4345" s="217">
        <v>36.340000000000003</v>
      </c>
      <c r="S4345" s="217">
        <v>37.47</v>
      </c>
      <c r="T4345" s="217">
        <v>38.659999999999997</v>
      </c>
      <c r="U4345" s="217">
        <v>40.04</v>
      </c>
      <c r="V4345" s="217">
        <v>41.48</v>
      </c>
      <c r="W4345" s="217">
        <v>42.89</v>
      </c>
      <c r="X4345" s="217">
        <v>44.19</v>
      </c>
      <c r="Y4345" s="217">
        <v>45.51</v>
      </c>
      <c r="Z4345" s="217">
        <v>46.91</v>
      </c>
      <c r="AA4345" s="217">
        <v>48.27</v>
      </c>
      <c r="AB4345" s="217">
        <v>49.46</v>
      </c>
      <c r="AC4345" s="217">
        <v>50.67</v>
      </c>
      <c r="AD4345" s="217">
        <v>52.09</v>
      </c>
      <c r="AE4345" s="217">
        <v>53.63</v>
      </c>
      <c r="AF4345" s="217">
        <v>55.26</v>
      </c>
      <c r="AG4345" s="217">
        <v>56.85</v>
      </c>
      <c r="AH4345" s="217">
        <v>56.65</v>
      </c>
      <c r="AI4345" s="217">
        <v>56.24</v>
      </c>
      <c r="AJ4345" s="217">
        <v>56.02</v>
      </c>
      <c r="AK4345" s="217">
        <v>55.69</v>
      </c>
    </row>
    <row r="4346" spans="1:37" s="217" customFormat="1" x14ac:dyDescent="0.3">
      <c r="A4346" s="217" t="str">
        <f t="shared" si="105"/>
        <v>SDGbaseTRAv2_UrbAS_ERTv5_testGADJnoICAGRQINVXcvehi</v>
      </c>
      <c r="B4346" s="218" t="s">
        <v>221</v>
      </c>
      <c r="C4346" s="219" t="s">
        <v>311</v>
      </c>
      <c r="D4346" s="220" t="s">
        <v>101</v>
      </c>
      <c r="E4346" s="217" t="s">
        <v>113</v>
      </c>
      <c r="F4346" s="217">
        <v>91.08</v>
      </c>
      <c r="G4346" s="217">
        <v>83.01</v>
      </c>
      <c r="H4346" s="217">
        <v>85.44</v>
      </c>
      <c r="I4346" s="217">
        <v>88.75</v>
      </c>
      <c r="J4346" s="217">
        <v>90.35</v>
      </c>
      <c r="K4346" s="217">
        <v>92.16</v>
      </c>
      <c r="L4346" s="217">
        <v>94.36</v>
      </c>
      <c r="M4346" s="217">
        <v>96.85</v>
      </c>
      <c r="N4346" s="217">
        <v>99.46</v>
      </c>
      <c r="O4346" s="217">
        <v>102.75</v>
      </c>
      <c r="P4346" s="217">
        <v>105.77</v>
      </c>
      <c r="Q4346" s="217">
        <v>108.64</v>
      </c>
      <c r="R4346" s="217">
        <v>109.95</v>
      </c>
      <c r="S4346" s="217">
        <v>113.36</v>
      </c>
      <c r="T4346" s="217">
        <v>116.97</v>
      </c>
      <c r="U4346" s="217">
        <v>121.15</v>
      </c>
      <c r="V4346" s="217">
        <v>125.48</v>
      </c>
      <c r="W4346" s="217">
        <v>129.75</v>
      </c>
      <c r="X4346" s="217">
        <v>133.68</v>
      </c>
      <c r="Y4346" s="217">
        <v>137.68</v>
      </c>
      <c r="Z4346" s="217">
        <v>141.91999999999999</v>
      </c>
      <c r="AA4346" s="217">
        <v>146.04</v>
      </c>
      <c r="AB4346" s="217">
        <v>149.63999999999999</v>
      </c>
      <c r="AC4346" s="217">
        <v>153.29</v>
      </c>
      <c r="AD4346" s="217">
        <v>157.59</v>
      </c>
      <c r="AE4346" s="217">
        <v>162.26</v>
      </c>
      <c r="AF4346" s="217">
        <v>167.18</v>
      </c>
      <c r="AG4346" s="217">
        <v>172</v>
      </c>
      <c r="AH4346" s="217">
        <v>171.39</v>
      </c>
      <c r="AI4346" s="217">
        <v>170.14</v>
      </c>
      <c r="AJ4346" s="217">
        <v>169.47</v>
      </c>
      <c r="AK4346" s="217">
        <v>168.49</v>
      </c>
    </row>
    <row r="4347" spans="1:37" s="217" customFormat="1" x14ac:dyDescent="0.3">
      <c r="A4347" s="217" t="str">
        <f t="shared" si="105"/>
        <v>SDGbaseTRAv2_UrbAS_ERTv5_testGADJnoICAGRQINVXctequ</v>
      </c>
      <c r="B4347" s="218" t="s">
        <v>221</v>
      </c>
      <c r="C4347" s="219" t="s">
        <v>311</v>
      </c>
      <c r="D4347" s="220" t="s">
        <v>101</v>
      </c>
      <c r="E4347" s="217" t="s">
        <v>114</v>
      </c>
      <c r="F4347" s="217">
        <v>10.77</v>
      </c>
      <c r="G4347" s="217">
        <v>9.81</v>
      </c>
      <c r="H4347" s="217">
        <v>10.1</v>
      </c>
      <c r="I4347" s="217">
        <v>10.49</v>
      </c>
      <c r="J4347" s="217">
        <v>10.68</v>
      </c>
      <c r="K4347" s="217">
        <v>10.9</v>
      </c>
      <c r="L4347" s="217">
        <v>11.16</v>
      </c>
      <c r="M4347" s="217">
        <v>11.45</v>
      </c>
      <c r="N4347" s="217">
        <v>11.76</v>
      </c>
      <c r="O4347" s="217">
        <v>12.15</v>
      </c>
      <c r="P4347" s="217">
        <v>12.51</v>
      </c>
      <c r="Q4347" s="217">
        <v>12.84</v>
      </c>
      <c r="R4347" s="217">
        <v>13</v>
      </c>
      <c r="S4347" s="217">
        <v>13.4</v>
      </c>
      <c r="T4347" s="217">
        <v>13.83</v>
      </c>
      <c r="U4347" s="217">
        <v>14.32</v>
      </c>
      <c r="V4347" s="217">
        <v>14.84</v>
      </c>
      <c r="W4347" s="217">
        <v>15.34</v>
      </c>
      <c r="X4347" s="217">
        <v>15.81</v>
      </c>
      <c r="Y4347" s="217">
        <v>16.28</v>
      </c>
      <c r="Z4347" s="217">
        <v>16.78</v>
      </c>
      <c r="AA4347" s="217">
        <v>17.27</v>
      </c>
      <c r="AB4347" s="217">
        <v>17.690000000000001</v>
      </c>
      <c r="AC4347" s="217">
        <v>18.12</v>
      </c>
      <c r="AD4347" s="217">
        <v>18.63</v>
      </c>
      <c r="AE4347" s="217">
        <v>19.18</v>
      </c>
      <c r="AF4347" s="217">
        <v>19.77</v>
      </c>
      <c r="AG4347" s="217">
        <v>20.34</v>
      </c>
      <c r="AH4347" s="217">
        <v>20.260000000000002</v>
      </c>
      <c r="AI4347" s="217">
        <v>20.12</v>
      </c>
      <c r="AJ4347" s="217">
        <v>20.04</v>
      </c>
      <c r="AK4347" s="217">
        <v>19.920000000000002</v>
      </c>
    </row>
    <row r="4348" spans="1:37" s="217" customFormat="1" x14ac:dyDescent="0.3">
      <c r="A4348" s="217" t="str">
        <f t="shared" si="105"/>
        <v>SDGbaseTRAv2_UrbAS_ERTv5_testGADJnoICAGRQINVXcfurn</v>
      </c>
      <c r="B4348" s="218" t="s">
        <v>221</v>
      </c>
      <c r="C4348" s="219" t="s">
        <v>311</v>
      </c>
      <c r="D4348" s="220" t="s">
        <v>101</v>
      </c>
      <c r="E4348" s="217" t="s">
        <v>115</v>
      </c>
      <c r="F4348" s="217">
        <v>21.77</v>
      </c>
      <c r="G4348" s="217">
        <v>19.84</v>
      </c>
      <c r="H4348" s="217">
        <v>20.420000000000002</v>
      </c>
      <c r="I4348" s="217">
        <v>21.21</v>
      </c>
      <c r="J4348" s="217">
        <v>21.59</v>
      </c>
      <c r="K4348" s="217">
        <v>22.03</v>
      </c>
      <c r="L4348" s="217">
        <v>22.55</v>
      </c>
      <c r="M4348" s="217">
        <v>23.15</v>
      </c>
      <c r="N4348" s="217">
        <v>23.77</v>
      </c>
      <c r="O4348" s="217">
        <v>24.56</v>
      </c>
      <c r="P4348" s="217">
        <v>25.28</v>
      </c>
      <c r="Q4348" s="217">
        <v>25.97</v>
      </c>
      <c r="R4348" s="217">
        <v>26.28</v>
      </c>
      <c r="S4348" s="217">
        <v>27.09</v>
      </c>
      <c r="T4348" s="217">
        <v>27.96</v>
      </c>
      <c r="U4348" s="217">
        <v>28.96</v>
      </c>
      <c r="V4348" s="217">
        <v>29.99</v>
      </c>
      <c r="W4348" s="217">
        <v>31.01</v>
      </c>
      <c r="X4348" s="217">
        <v>31.95</v>
      </c>
      <c r="Y4348" s="217">
        <v>32.909999999999997</v>
      </c>
      <c r="Z4348" s="217">
        <v>33.92</v>
      </c>
      <c r="AA4348" s="217">
        <v>34.9</v>
      </c>
      <c r="AB4348" s="217">
        <v>35.76</v>
      </c>
      <c r="AC4348" s="217">
        <v>36.64</v>
      </c>
      <c r="AD4348" s="217">
        <v>37.67</v>
      </c>
      <c r="AE4348" s="217">
        <v>38.78</v>
      </c>
      <c r="AF4348" s="217">
        <v>39.96</v>
      </c>
      <c r="AG4348" s="217">
        <v>41.11</v>
      </c>
      <c r="AH4348" s="217">
        <v>40.96</v>
      </c>
      <c r="AI4348" s="217">
        <v>40.67</v>
      </c>
      <c r="AJ4348" s="217">
        <v>40.51</v>
      </c>
      <c r="AK4348" s="217">
        <v>40.270000000000003</v>
      </c>
    </row>
    <row r="4349" spans="1:37" s="217" customFormat="1" x14ac:dyDescent="0.3">
      <c r="A4349" s="217" t="str">
        <f t="shared" si="105"/>
        <v>SDGbaseTRAv2_UrbAS_ERTv5_testGADJnoICAGRQINVXcoman</v>
      </c>
      <c r="B4349" s="218" t="s">
        <v>221</v>
      </c>
      <c r="C4349" s="219" t="s">
        <v>311</v>
      </c>
      <c r="D4349" s="220" t="s">
        <v>101</v>
      </c>
      <c r="E4349" s="217" t="s">
        <v>116</v>
      </c>
      <c r="F4349" s="217">
        <v>1.45</v>
      </c>
      <c r="G4349" s="217">
        <v>1.33</v>
      </c>
      <c r="H4349" s="217">
        <v>1.36</v>
      </c>
      <c r="I4349" s="217">
        <v>1.42</v>
      </c>
      <c r="J4349" s="217">
        <v>1.44</v>
      </c>
      <c r="K4349" s="217">
        <v>1.47</v>
      </c>
      <c r="L4349" s="217">
        <v>1.51</v>
      </c>
      <c r="M4349" s="217">
        <v>1.55</v>
      </c>
      <c r="N4349" s="217">
        <v>1.59</v>
      </c>
      <c r="O4349" s="217">
        <v>1.64</v>
      </c>
      <c r="P4349" s="217">
        <v>1.69</v>
      </c>
      <c r="Q4349" s="217">
        <v>1.74</v>
      </c>
      <c r="R4349" s="217">
        <v>1.76</v>
      </c>
      <c r="S4349" s="217">
        <v>1.81</v>
      </c>
      <c r="T4349" s="217">
        <v>1.87</v>
      </c>
      <c r="U4349" s="217">
        <v>1.93</v>
      </c>
      <c r="V4349" s="217">
        <v>2</v>
      </c>
      <c r="W4349" s="217">
        <v>2.0699999999999998</v>
      </c>
      <c r="X4349" s="217">
        <v>2.14</v>
      </c>
      <c r="Y4349" s="217">
        <v>2.2000000000000002</v>
      </c>
      <c r="Z4349" s="217">
        <v>2.27</v>
      </c>
      <c r="AA4349" s="217">
        <v>2.33</v>
      </c>
      <c r="AB4349" s="217">
        <v>2.39</v>
      </c>
      <c r="AC4349" s="217">
        <v>2.4500000000000002</v>
      </c>
      <c r="AD4349" s="217">
        <v>2.52</v>
      </c>
      <c r="AE4349" s="217">
        <v>2.59</v>
      </c>
      <c r="AF4349" s="217">
        <v>2.67</v>
      </c>
      <c r="AG4349" s="217">
        <v>2.75</v>
      </c>
      <c r="AH4349" s="217">
        <v>2.74</v>
      </c>
      <c r="AI4349" s="217">
        <v>2.72</v>
      </c>
      <c r="AJ4349" s="217">
        <v>2.71</v>
      </c>
      <c r="AK4349" s="217">
        <v>2.69</v>
      </c>
    </row>
    <row r="4350" spans="1:37" s="217" customFormat="1" x14ac:dyDescent="0.3">
      <c r="A4350" s="217" t="str">
        <f t="shared" si="105"/>
        <v>SDGbaseTRAv2_UrbAS_ERTv5_testGADJnoICAGRQINVXccons</v>
      </c>
      <c r="B4350" s="218" t="s">
        <v>221</v>
      </c>
      <c r="C4350" s="219" t="s">
        <v>311</v>
      </c>
      <c r="D4350" s="220" t="s">
        <v>101</v>
      </c>
      <c r="E4350" s="217" t="s">
        <v>117</v>
      </c>
      <c r="F4350" s="217">
        <v>405.25</v>
      </c>
      <c r="G4350" s="217">
        <v>369.33</v>
      </c>
      <c r="H4350" s="217">
        <v>380.17</v>
      </c>
      <c r="I4350" s="217">
        <v>394.88</v>
      </c>
      <c r="J4350" s="217">
        <v>401.97</v>
      </c>
      <c r="K4350" s="217">
        <v>410.06</v>
      </c>
      <c r="L4350" s="217">
        <v>419.83</v>
      </c>
      <c r="M4350" s="217">
        <v>430.9</v>
      </c>
      <c r="N4350" s="217">
        <v>442.55</v>
      </c>
      <c r="O4350" s="217">
        <v>457.15</v>
      </c>
      <c r="P4350" s="217">
        <v>470.59</v>
      </c>
      <c r="Q4350" s="217">
        <v>483.36</v>
      </c>
      <c r="R4350" s="217">
        <v>489.2</v>
      </c>
      <c r="S4350" s="217">
        <v>504.36</v>
      </c>
      <c r="T4350" s="217">
        <v>520.42999999999995</v>
      </c>
      <c r="U4350" s="217">
        <v>539.02</v>
      </c>
      <c r="V4350" s="217">
        <v>558.29999999999995</v>
      </c>
      <c r="W4350" s="217">
        <v>577.30999999999995</v>
      </c>
      <c r="X4350" s="217">
        <v>594.78</v>
      </c>
      <c r="Y4350" s="217">
        <v>612.59</v>
      </c>
      <c r="Z4350" s="217">
        <v>631.46</v>
      </c>
      <c r="AA4350" s="217">
        <v>649.76</v>
      </c>
      <c r="AB4350" s="217">
        <v>665.77</v>
      </c>
      <c r="AC4350" s="217">
        <v>682.03</v>
      </c>
      <c r="AD4350" s="217">
        <v>701.17</v>
      </c>
      <c r="AE4350" s="217">
        <v>721.94</v>
      </c>
      <c r="AF4350" s="217">
        <v>743.81</v>
      </c>
      <c r="AG4350" s="217">
        <v>765.28</v>
      </c>
      <c r="AH4350" s="217">
        <v>762.55</v>
      </c>
      <c r="AI4350" s="217">
        <v>757.02</v>
      </c>
      <c r="AJ4350" s="217">
        <v>754.02</v>
      </c>
      <c r="AK4350" s="217">
        <v>749.67</v>
      </c>
    </row>
    <row r="4351" spans="1:37" s="217" customFormat="1" x14ac:dyDescent="0.3">
      <c r="A4351" s="217" t="str">
        <f t="shared" si="105"/>
        <v>SDGbaseTRAv2_UrbAS_ERTv5_testGADJnoICAGRQINVXcbsrv</v>
      </c>
      <c r="B4351" s="218" t="s">
        <v>221</v>
      </c>
      <c r="C4351" s="219" t="s">
        <v>311</v>
      </c>
      <c r="D4351" s="220" t="s">
        <v>101</v>
      </c>
      <c r="E4351" s="217" t="s">
        <v>118</v>
      </c>
      <c r="F4351" s="217">
        <v>61.78</v>
      </c>
      <c r="G4351" s="217">
        <v>56.3</v>
      </c>
      <c r="H4351" s="217">
        <v>57.95</v>
      </c>
      <c r="I4351" s="217">
        <v>60.2</v>
      </c>
      <c r="J4351" s="217">
        <v>61.28</v>
      </c>
      <c r="K4351" s="217">
        <v>62.51</v>
      </c>
      <c r="L4351" s="217">
        <v>64</v>
      </c>
      <c r="M4351" s="217">
        <v>65.69</v>
      </c>
      <c r="N4351" s="217">
        <v>67.459999999999994</v>
      </c>
      <c r="O4351" s="217">
        <v>69.69</v>
      </c>
      <c r="P4351" s="217">
        <v>71.739999999999995</v>
      </c>
      <c r="Q4351" s="217">
        <v>73.69</v>
      </c>
      <c r="R4351" s="217">
        <v>74.58</v>
      </c>
      <c r="S4351" s="217">
        <v>76.89</v>
      </c>
      <c r="T4351" s="217">
        <v>79.34</v>
      </c>
      <c r="U4351" s="217">
        <v>82.17</v>
      </c>
      <c r="V4351" s="217">
        <v>85.11</v>
      </c>
      <c r="W4351" s="217">
        <v>88.01</v>
      </c>
      <c r="X4351" s="217">
        <v>90.67</v>
      </c>
      <c r="Y4351" s="217">
        <v>93.39</v>
      </c>
      <c r="Z4351" s="217">
        <v>96.26</v>
      </c>
      <c r="AA4351" s="217">
        <v>99.05</v>
      </c>
      <c r="AB4351" s="217">
        <v>101.49</v>
      </c>
      <c r="AC4351" s="217">
        <v>103.97</v>
      </c>
      <c r="AD4351" s="217">
        <v>106.89</v>
      </c>
      <c r="AE4351" s="217">
        <v>110.06</v>
      </c>
      <c r="AF4351" s="217">
        <v>113.39</v>
      </c>
      <c r="AG4351" s="217">
        <v>116.66</v>
      </c>
      <c r="AH4351" s="217">
        <v>116.25</v>
      </c>
      <c r="AI4351" s="217">
        <v>115.4</v>
      </c>
      <c r="AJ4351" s="217">
        <v>114.95</v>
      </c>
      <c r="AK4351" s="217">
        <v>114.28</v>
      </c>
    </row>
    <row r="4352" spans="1:37" s="217" customFormat="1" x14ac:dyDescent="0.3">
      <c r="A4352" s="217" t="str">
        <f t="shared" si="105"/>
        <v>SDGbaseTRAv2_UrbAS_ERTv5_testGADJnoICAGRQINVXcimpt</v>
      </c>
      <c r="B4352" s="218" t="s">
        <v>221</v>
      </c>
      <c r="C4352" s="219" t="s">
        <v>311</v>
      </c>
      <c r="D4352" s="220" t="s">
        <v>101</v>
      </c>
      <c r="E4352" s="217" t="s">
        <v>119</v>
      </c>
      <c r="F4352" s="217">
        <v>2.82</v>
      </c>
      <c r="G4352" s="217">
        <v>2.82</v>
      </c>
      <c r="H4352" s="217">
        <v>2.82</v>
      </c>
      <c r="I4352" s="217">
        <v>2.82</v>
      </c>
      <c r="J4352" s="217">
        <v>2.82</v>
      </c>
      <c r="K4352" s="217">
        <v>2.82</v>
      </c>
      <c r="L4352" s="217">
        <v>2.82</v>
      </c>
      <c r="M4352" s="217">
        <v>2.82</v>
      </c>
      <c r="N4352" s="217">
        <v>2.82</v>
      </c>
      <c r="O4352" s="217">
        <v>2.82</v>
      </c>
      <c r="P4352" s="217">
        <v>2.82</v>
      </c>
      <c r="Q4352" s="217">
        <v>2.82</v>
      </c>
      <c r="R4352" s="217">
        <v>2.82</v>
      </c>
      <c r="S4352" s="217">
        <v>2.82</v>
      </c>
      <c r="T4352" s="217">
        <v>2.82</v>
      </c>
      <c r="U4352" s="217">
        <v>2.82</v>
      </c>
      <c r="V4352" s="217">
        <v>2.82</v>
      </c>
      <c r="W4352" s="217">
        <v>2.82</v>
      </c>
      <c r="X4352" s="217">
        <v>2.82</v>
      </c>
      <c r="Y4352" s="217">
        <v>2.82</v>
      </c>
      <c r="Z4352" s="217">
        <v>2.82</v>
      </c>
      <c r="AA4352" s="217">
        <v>2.82</v>
      </c>
      <c r="AB4352" s="217">
        <v>2.82</v>
      </c>
      <c r="AC4352" s="217">
        <v>2.82</v>
      </c>
      <c r="AD4352" s="217">
        <v>2.82</v>
      </c>
      <c r="AE4352" s="217">
        <v>2.82</v>
      </c>
      <c r="AF4352" s="217">
        <v>2.82</v>
      </c>
      <c r="AG4352" s="217">
        <v>2.82</v>
      </c>
      <c r="AH4352" s="217">
        <v>2.82</v>
      </c>
      <c r="AI4352" s="217">
        <v>2.82</v>
      </c>
      <c r="AJ4352" s="217">
        <v>2.82</v>
      </c>
      <c r="AK4352" s="217">
        <v>2.82</v>
      </c>
    </row>
    <row r="4353" spans="1:37" s="217" customFormat="1" x14ac:dyDescent="0.3">
      <c r="A4353" s="217" t="str">
        <f t="shared" si="105"/>
        <v>SDGbaseTRAv2_UrbAS_ERTv5_testGADJnoICAGRPQXcawhe</v>
      </c>
      <c r="B4353" s="218" t="s">
        <v>221</v>
      </c>
      <c r="C4353" s="219" t="s">
        <v>311</v>
      </c>
      <c r="D4353" s="220" t="s">
        <v>120</v>
      </c>
      <c r="E4353" s="217" t="s">
        <v>121</v>
      </c>
      <c r="F4353" s="217">
        <v>1.05</v>
      </c>
      <c r="G4353" s="217">
        <v>1.06</v>
      </c>
      <c r="H4353" s="217">
        <v>1.06</v>
      </c>
      <c r="I4353" s="217">
        <v>1.06</v>
      </c>
      <c r="J4353" s="217">
        <v>1.07</v>
      </c>
      <c r="K4353" s="217">
        <v>1.07</v>
      </c>
      <c r="L4353" s="217">
        <v>1.07</v>
      </c>
      <c r="M4353" s="217">
        <v>1.07</v>
      </c>
      <c r="N4353" s="217">
        <v>1.08</v>
      </c>
      <c r="O4353" s="217">
        <v>1.1000000000000001</v>
      </c>
      <c r="P4353" s="217">
        <v>1.1100000000000001</v>
      </c>
      <c r="Q4353" s="217">
        <v>1.1100000000000001</v>
      </c>
      <c r="R4353" s="217">
        <v>1.1100000000000001</v>
      </c>
      <c r="S4353" s="217">
        <v>1.1100000000000001</v>
      </c>
      <c r="T4353" s="217">
        <v>1.1100000000000001</v>
      </c>
      <c r="U4353" s="217">
        <v>1.1100000000000001</v>
      </c>
      <c r="V4353" s="217">
        <v>1.1100000000000001</v>
      </c>
      <c r="W4353" s="217">
        <v>1.1100000000000001</v>
      </c>
      <c r="X4353" s="217">
        <v>1.1100000000000001</v>
      </c>
      <c r="Y4353" s="217">
        <v>1.1100000000000001</v>
      </c>
      <c r="Z4353" s="217">
        <v>1.1100000000000001</v>
      </c>
      <c r="AA4353" s="217">
        <v>1.1100000000000001</v>
      </c>
      <c r="AB4353" s="217">
        <v>1.1100000000000001</v>
      </c>
      <c r="AC4353" s="217">
        <v>1.1100000000000001</v>
      </c>
      <c r="AD4353" s="217">
        <v>1.1200000000000001</v>
      </c>
      <c r="AE4353" s="217">
        <v>1.1200000000000001</v>
      </c>
      <c r="AF4353" s="217">
        <v>1.1200000000000001</v>
      </c>
      <c r="AG4353" s="217">
        <v>1.1100000000000001</v>
      </c>
      <c r="AH4353" s="217">
        <v>1.1100000000000001</v>
      </c>
      <c r="AI4353" s="217">
        <v>1.1000000000000001</v>
      </c>
      <c r="AJ4353" s="217">
        <v>1.0900000000000001</v>
      </c>
      <c r="AK4353" s="217">
        <v>1.0900000000000001</v>
      </c>
    </row>
    <row r="4354" spans="1:37" s="217" customFormat="1" x14ac:dyDescent="0.3">
      <c r="A4354" s="217" t="str">
        <f t="shared" si="105"/>
        <v>SDGbaseTRAv2_UrbAS_ERTv5_testGADJnoICAGRPQXcamai</v>
      </c>
      <c r="B4354" s="218" t="s">
        <v>221</v>
      </c>
      <c r="C4354" s="219" t="s">
        <v>311</v>
      </c>
      <c r="D4354" s="220" t="s">
        <v>120</v>
      </c>
      <c r="E4354" s="217" t="s">
        <v>122</v>
      </c>
      <c r="F4354" s="217">
        <v>1.1000000000000001</v>
      </c>
      <c r="G4354" s="217">
        <v>1.08</v>
      </c>
      <c r="H4354" s="217">
        <v>1.08</v>
      </c>
      <c r="I4354" s="217">
        <v>1.0900000000000001</v>
      </c>
      <c r="J4354" s="217">
        <v>1.1000000000000001</v>
      </c>
      <c r="K4354" s="217">
        <v>1.1000000000000001</v>
      </c>
      <c r="L4354" s="217">
        <v>1.0900000000000001</v>
      </c>
      <c r="M4354" s="217">
        <v>1.0900000000000001</v>
      </c>
      <c r="N4354" s="217">
        <v>1.0900000000000001</v>
      </c>
      <c r="O4354" s="217">
        <v>1.1000000000000001</v>
      </c>
      <c r="P4354" s="217">
        <v>1.1000000000000001</v>
      </c>
      <c r="Q4354" s="217">
        <v>1.0900000000000001</v>
      </c>
      <c r="R4354" s="217">
        <v>1.0900000000000001</v>
      </c>
      <c r="S4354" s="217">
        <v>1.0900000000000001</v>
      </c>
      <c r="T4354" s="217">
        <v>1.08</v>
      </c>
      <c r="U4354" s="217">
        <v>1.08</v>
      </c>
      <c r="V4354" s="217">
        <v>1.07</v>
      </c>
      <c r="W4354" s="217">
        <v>1.07</v>
      </c>
      <c r="X4354" s="217">
        <v>1.06</v>
      </c>
      <c r="Y4354" s="217">
        <v>1.06</v>
      </c>
      <c r="Z4354" s="217">
        <v>1.06</v>
      </c>
      <c r="AA4354" s="217">
        <v>1.06</v>
      </c>
      <c r="AB4354" s="217">
        <v>1.06</v>
      </c>
      <c r="AC4354" s="217">
        <v>1.06</v>
      </c>
      <c r="AD4354" s="217">
        <v>1.06</v>
      </c>
      <c r="AE4354" s="217">
        <v>1.06</v>
      </c>
      <c r="AF4354" s="217">
        <v>1.05</v>
      </c>
      <c r="AG4354" s="217">
        <v>1.04</v>
      </c>
      <c r="AH4354" s="217">
        <v>1.02</v>
      </c>
      <c r="AI4354" s="217">
        <v>1.01</v>
      </c>
      <c r="AJ4354" s="217">
        <v>1</v>
      </c>
      <c r="AK4354" s="217">
        <v>0.98</v>
      </c>
    </row>
    <row r="4355" spans="1:37" s="217" customFormat="1" x14ac:dyDescent="0.3">
      <c r="A4355" s="217" t="str">
        <f t="shared" si="105"/>
        <v>SDGbaseTRAv2_UrbAS_ERTv5_testGADJnoICAGRPQXcaoce</v>
      </c>
      <c r="B4355" s="218" t="s">
        <v>221</v>
      </c>
      <c r="C4355" s="219" t="s">
        <v>311</v>
      </c>
      <c r="D4355" s="220" t="s">
        <v>120</v>
      </c>
      <c r="E4355" s="217" t="s">
        <v>123</v>
      </c>
      <c r="F4355" s="217">
        <v>1.0900000000000001</v>
      </c>
      <c r="G4355" s="217">
        <v>1.06</v>
      </c>
      <c r="H4355" s="217">
        <v>1.07</v>
      </c>
      <c r="I4355" s="217">
        <v>1.0900000000000001</v>
      </c>
      <c r="J4355" s="217">
        <v>1.1000000000000001</v>
      </c>
      <c r="K4355" s="217">
        <v>1.1100000000000001</v>
      </c>
      <c r="L4355" s="217">
        <v>1.1100000000000001</v>
      </c>
      <c r="M4355" s="217">
        <v>1.1100000000000001</v>
      </c>
      <c r="N4355" s="217">
        <v>1.1200000000000001</v>
      </c>
      <c r="O4355" s="217">
        <v>1.1399999999999999</v>
      </c>
      <c r="P4355" s="217">
        <v>1.1499999999999999</v>
      </c>
      <c r="Q4355" s="217">
        <v>1.1499999999999999</v>
      </c>
      <c r="R4355" s="217">
        <v>1.1499999999999999</v>
      </c>
      <c r="S4355" s="217">
        <v>1.1499999999999999</v>
      </c>
      <c r="T4355" s="217">
        <v>1.1499999999999999</v>
      </c>
      <c r="U4355" s="217">
        <v>1.1599999999999999</v>
      </c>
      <c r="V4355" s="217">
        <v>1.1599999999999999</v>
      </c>
      <c r="W4355" s="217">
        <v>1.1499999999999999</v>
      </c>
      <c r="X4355" s="217">
        <v>1.1599999999999999</v>
      </c>
      <c r="Y4355" s="217">
        <v>1.1599999999999999</v>
      </c>
      <c r="Z4355" s="217">
        <v>1.1599999999999999</v>
      </c>
      <c r="AA4355" s="217">
        <v>1.1599999999999999</v>
      </c>
      <c r="AB4355" s="217">
        <v>1.17</v>
      </c>
      <c r="AC4355" s="217">
        <v>1.17</v>
      </c>
      <c r="AD4355" s="217">
        <v>1.18</v>
      </c>
      <c r="AE4355" s="217">
        <v>1.18</v>
      </c>
      <c r="AF4355" s="217">
        <v>1.18</v>
      </c>
      <c r="AG4355" s="217">
        <v>1.18</v>
      </c>
      <c r="AH4355" s="217">
        <v>1.1599999999999999</v>
      </c>
      <c r="AI4355" s="217">
        <v>1.1399999999999999</v>
      </c>
      <c r="AJ4355" s="217">
        <v>1.1299999999999999</v>
      </c>
      <c r="AK4355" s="217">
        <v>1.1200000000000001</v>
      </c>
    </row>
    <row r="4356" spans="1:37" s="217" customFormat="1" x14ac:dyDescent="0.3">
      <c r="A4356" s="217" t="str">
        <f t="shared" si="105"/>
        <v>SDGbaseTRAv2_UrbAS_ERTv5_testGADJnoICAGRPQXcaveg</v>
      </c>
      <c r="B4356" s="218" t="s">
        <v>221</v>
      </c>
      <c r="C4356" s="219" t="s">
        <v>311</v>
      </c>
      <c r="D4356" s="220" t="s">
        <v>120</v>
      </c>
      <c r="E4356" s="217" t="s">
        <v>124</v>
      </c>
      <c r="F4356" s="217">
        <v>1.1000000000000001</v>
      </c>
      <c r="G4356" s="217">
        <v>1.1200000000000001</v>
      </c>
      <c r="H4356" s="217">
        <v>1.1200000000000001</v>
      </c>
      <c r="I4356" s="217">
        <v>1.1200000000000001</v>
      </c>
      <c r="J4356" s="217">
        <v>1.1200000000000001</v>
      </c>
      <c r="K4356" s="217">
        <v>1.1100000000000001</v>
      </c>
      <c r="L4356" s="217">
        <v>1.1100000000000001</v>
      </c>
      <c r="M4356" s="217">
        <v>1.1100000000000001</v>
      </c>
      <c r="N4356" s="217">
        <v>1.1100000000000001</v>
      </c>
      <c r="O4356" s="217">
        <v>1.1000000000000001</v>
      </c>
      <c r="P4356" s="217">
        <v>1.1000000000000001</v>
      </c>
      <c r="Q4356" s="217">
        <v>1.1000000000000001</v>
      </c>
      <c r="R4356" s="217">
        <v>1.1000000000000001</v>
      </c>
      <c r="S4356" s="217">
        <v>1.1000000000000001</v>
      </c>
      <c r="T4356" s="217">
        <v>1.1000000000000001</v>
      </c>
      <c r="U4356" s="217">
        <v>1.1000000000000001</v>
      </c>
      <c r="V4356" s="217">
        <v>1.1000000000000001</v>
      </c>
      <c r="W4356" s="217">
        <v>1.1000000000000001</v>
      </c>
      <c r="X4356" s="217">
        <v>1.1000000000000001</v>
      </c>
      <c r="Y4356" s="217">
        <v>1.1000000000000001</v>
      </c>
      <c r="Z4356" s="217">
        <v>1.1000000000000001</v>
      </c>
      <c r="AA4356" s="217">
        <v>1.1100000000000001</v>
      </c>
      <c r="AB4356" s="217">
        <v>1.1000000000000001</v>
      </c>
      <c r="AC4356" s="217">
        <v>1.1000000000000001</v>
      </c>
      <c r="AD4356" s="217">
        <v>1.1000000000000001</v>
      </c>
      <c r="AE4356" s="217">
        <v>1.0900000000000001</v>
      </c>
      <c r="AF4356" s="217">
        <v>1.0900000000000001</v>
      </c>
      <c r="AG4356" s="217">
        <v>1.0900000000000001</v>
      </c>
      <c r="AH4356" s="217">
        <v>1.0900000000000001</v>
      </c>
      <c r="AI4356" s="217">
        <v>1.0900000000000001</v>
      </c>
      <c r="AJ4356" s="217">
        <v>1.0900000000000001</v>
      </c>
      <c r="AK4356" s="217">
        <v>1.0900000000000001</v>
      </c>
    </row>
    <row r="4357" spans="1:37" s="217" customFormat="1" x14ac:dyDescent="0.3">
      <c r="A4357" s="217" t="str">
        <f t="shared" si="105"/>
        <v>SDGbaseTRAv2_UrbAS_ERTv5_testGADJnoICAGRPQXcaofr</v>
      </c>
      <c r="B4357" s="218" t="s">
        <v>221</v>
      </c>
      <c r="C4357" s="219" t="s">
        <v>311</v>
      </c>
      <c r="D4357" s="220" t="s">
        <v>120</v>
      </c>
      <c r="E4357" s="217" t="s">
        <v>125</v>
      </c>
      <c r="F4357" s="217">
        <v>1.1000000000000001</v>
      </c>
      <c r="G4357" s="217">
        <v>1.1100000000000001</v>
      </c>
      <c r="H4357" s="217">
        <v>1.1000000000000001</v>
      </c>
      <c r="I4357" s="217">
        <v>1.0900000000000001</v>
      </c>
      <c r="J4357" s="217">
        <v>1.0900000000000001</v>
      </c>
      <c r="K4357" s="217">
        <v>1.08</v>
      </c>
      <c r="L4357" s="217">
        <v>1.07</v>
      </c>
      <c r="M4357" s="217">
        <v>1.07</v>
      </c>
      <c r="N4357" s="217">
        <v>1.07</v>
      </c>
      <c r="O4357" s="217">
        <v>1.04</v>
      </c>
      <c r="P4357" s="217">
        <v>1.04</v>
      </c>
      <c r="Q4357" s="217">
        <v>1.04</v>
      </c>
      <c r="R4357" s="217">
        <v>1.03</v>
      </c>
      <c r="S4357" s="217">
        <v>1.03</v>
      </c>
      <c r="T4357" s="217">
        <v>1.03</v>
      </c>
      <c r="U4357" s="217">
        <v>1.02</v>
      </c>
      <c r="V4357" s="217">
        <v>1.02</v>
      </c>
      <c r="W4357" s="217">
        <v>1.02</v>
      </c>
      <c r="X4357" s="217">
        <v>1.02</v>
      </c>
      <c r="Y4357" s="217">
        <v>1.01</v>
      </c>
      <c r="Z4357" s="217">
        <v>1.01</v>
      </c>
      <c r="AA4357" s="217">
        <v>1.01</v>
      </c>
      <c r="AB4357" s="217">
        <v>1.01</v>
      </c>
      <c r="AC4357" s="217">
        <v>1</v>
      </c>
      <c r="AD4357" s="217">
        <v>1</v>
      </c>
      <c r="AE4357" s="217">
        <v>0.99</v>
      </c>
      <c r="AF4357" s="217">
        <v>0.99</v>
      </c>
      <c r="AG4357" s="217">
        <v>0.99</v>
      </c>
      <c r="AH4357" s="217">
        <v>0.99</v>
      </c>
      <c r="AI4357" s="217">
        <v>0.99</v>
      </c>
      <c r="AJ4357" s="217">
        <v>0.99</v>
      </c>
      <c r="AK4357" s="217">
        <v>0.99</v>
      </c>
    </row>
    <row r="4358" spans="1:37" s="217" customFormat="1" x14ac:dyDescent="0.3">
      <c r="A4358" s="217" t="str">
        <f t="shared" si="105"/>
        <v>SDGbaseTRAv2_UrbAS_ERTv5_testGADJnoICAGRPQXcagra</v>
      </c>
      <c r="B4358" s="218" t="s">
        <v>221</v>
      </c>
      <c r="C4358" s="219" t="s">
        <v>311</v>
      </c>
      <c r="D4358" s="220" t="s">
        <v>120</v>
      </c>
      <c r="E4358" s="217" t="s">
        <v>126</v>
      </c>
      <c r="F4358" s="217">
        <v>1.1000000000000001</v>
      </c>
      <c r="G4358" s="217">
        <v>1.1399999999999999</v>
      </c>
      <c r="H4358" s="217">
        <v>1.1399999999999999</v>
      </c>
      <c r="I4358" s="217">
        <v>1.1399999999999999</v>
      </c>
      <c r="J4358" s="217">
        <v>1.1399999999999999</v>
      </c>
      <c r="K4358" s="217">
        <v>1.1399999999999999</v>
      </c>
      <c r="L4358" s="217">
        <v>1.1399999999999999</v>
      </c>
      <c r="M4358" s="217">
        <v>1.1399999999999999</v>
      </c>
      <c r="N4358" s="217">
        <v>1.1399999999999999</v>
      </c>
      <c r="O4358" s="217">
        <v>1.1200000000000001</v>
      </c>
      <c r="P4358" s="217">
        <v>1.1200000000000001</v>
      </c>
      <c r="Q4358" s="217">
        <v>1.1200000000000001</v>
      </c>
      <c r="R4358" s="217">
        <v>1.1200000000000001</v>
      </c>
      <c r="S4358" s="217">
        <v>1.1200000000000001</v>
      </c>
      <c r="T4358" s="217">
        <v>1.1200000000000001</v>
      </c>
      <c r="U4358" s="217">
        <v>1.1200000000000001</v>
      </c>
      <c r="V4358" s="217">
        <v>1.1200000000000001</v>
      </c>
      <c r="W4358" s="217">
        <v>1.1200000000000001</v>
      </c>
      <c r="X4358" s="217">
        <v>1.1299999999999999</v>
      </c>
      <c r="Y4358" s="217">
        <v>1.1299999999999999</v>
      </c>
      <c r="Z4358" s="217">
        <v>1.1299999999999999</v>
      </c>
      <c r="AA4358" s="217">
        <v>1.1399999999999999</v>
      </c>
      <c r="AB4358" s="217">
        <v>1.1399999999999999</v>
      </c>
      <c r="AC4358" s="217">
        <v>1.1299999999999999</v>
      </c>
      <c r="AD4358" s="217">
        <v>1.1200000000000001</v>
      </c>
      <c r="AE4358" s="217">
        <v>1.1100000000000001</v>
      </c>
      <c r="AF4358" s="217">
        <v>1.1100000000000001</v>
      </c>
      <c r="AG4358" s="217">
        <v>1.1200000000000001</v>
      </c>
      <c r="AH4358" s="217">
        <v>1.1200000000000001</v>
      </c>
      <c r="AI4358" s="217">
        <v>1.1200000000000001</v>
      </c>
      <c r="AJ4358" s="217">
        <v>1.1299999999999999</v>
      </c>
      <c r="AK4358" s="217">
        <v>1.1299999999999999</v>
      </c>
    </row>
    <row r="4359" spans="1:37" s="217" customFormat="1" x14ac:dyDescent="0.3">
      <c r="A4359" s="217" t="str">
        <f t="shared" si="105"/>
        <v>SDGbaseTRAv2_UrbAS_ERTv5_testGADJnoICAGRPQXcaoil</v>
      </c>
      <c r="B4359" s="218" t="s">
        <v>221</v>
      </c>
      <c r="C4359" s="219" t="s">
        <v>311</v>
      </c>
      <c r="D4359" s="220" t="s">
        <v>120</v>
      </c>
      <c r="E4359" s="217" t="s">
        <v>127</v>
      </c>
      <c r="F4359" s="217">
        <v>1.18</v>
      </c>
      <c r="G4359" s="217">
        <v>1.1399999999999999</v>
      </c>
      <c r="H4359" s="217">
        <v>1.1499999999999999</v>
      </c>
      <c r="I4359" s="217">
        <v>1.1599999999999999</v>
      </c>
      <c r="J4359" s="217">
        <v>1.17</v>
      </c>
      <c r="K4359" s="217">
        <v>1.17</v>
      </c>
      <c r="L4359" s="217">
        <v>1.17</v>
      </c>
      <c r="M4359" s="217">
        <v>1.17</v>
      </c>
      <c r="N4359" s="217">
        <v>1.17</v>
      </c>
      <c r="O4359" s="217">
        <v>1.18</v>
      </c>
      <c r="P4359" s="217">
        <v>1.18</v>
      </c>
      <c r="Q4359" s="217">
        <v>1.19</v>
      </c>
      <c r="R4359" s="217">
        <v>1.19</v>
      </c>
      <c r="S4359" s="217">
        <v>1.2</v>
      </c>
      <c r="T4359" s="217">
        <v>1.2</v>
      </c>
      <c r="U4359" s="217">
        <v>1.2</v>
      </c>
      <c r="V4359" s="217">
        <v>1.2</v>
      </c>
      <c r="W4359" s="217">
        <v>1.2</v>
      </c>
      <c r="X4359" s="217">
        <v>1.2</v>
      </c>
      <c r="Y4359" s="217">
        <v>1.2</v>
      </c>
      <c r="Z4359" s="217">
        <v>1.2</v>
      </c>
      <c r="AA4359" s="217">
        <v>1.2</v>
      </c>
      <c r="AB4359" s="217">
        <v>1.21</v>
      </c>
      <c r="AC4359" s="217">
        <v>1.21</v>
      </c>
      <c r="AD4359" s="217">
        <v>1.21</v>
      </c>
      <c r="AE4359" s="217">
        <v>1.22</v>
      </c>
      <c r="AF4359" s="217">
        <v>1.22</v>
      </c>
      <c r="AG4359" s="217">
        <v>1.22</v>
      </c>
      <c r="AH4359" s="217">
        <v>1.2</v>
      </c>
      <c r="AI4359" s="217">
        <v>1.19</v>
      </c>
      <c r="AJ4359" s="217">
        <v>1.18</v>
      </c>
      <c r="AK4359" s="217">
        <v>1.18</v>
      </c>
    </row>
    <row r="4360" spans="1:37" s="217" customFormat="1" x14ac:dyDescent="0.3">
      <c r="A4360" s="217" t="str">
        <f t="shared" si="105"/>
        <v>SDGbaseTRAv2_UrbAS_ERTv5_testGADJnoICAGRPQXcatub</v>
      </c>
      <c r="B4360" s="218" t="s">
        <v>221</v>
      </c>
      <c r="C4360" s="219" t="s">
        <v>311</v>
      </c>
      <c r="D4360" s="220" t="s">
        <v>120</v>
      </c>
      <c r="E4360" s="217" t="s">
        <v>128</v>
      </c>
      <c r="F4360" s="217">
        <v>1.1100000000000001</v>
      </c>
      <c r="G4360" s="217">
        <v>1.1200000000000001</v>
      </c>
      <c r="H4360" s="217">
        <v>1.1200000000000001</v>
      </c>
      <c r="I4360" s="217">
        <v>1.1200000000000001</v>
      </c>
      <c r="J4360" s="217">
        <v>1.1299999999999999</v>
      </c>
      <c r="K4360" s="217">
        <v>1.1200000000000001</v>
      </c>
      <c r="L4360" s="217">
        <v>1.1200000000000001</v>
      </c>
      <c r="M4360" s="217">
        <v>1.1200000000000001</v>
      </c>
      <c r="N4360" s="217">
        <v>1.1200000000000001</v>
      </c>
      <c r="O4360" s="217">
        <v>1.1100000000000001</v>
      </c>
      <c r="P4360" s="217">
        <v>1.1100000000000001</v>
      </c>
      <c r="Q4360" s="217">
        <v>1.1100000000000001</v>
      </c>
      <c r="R4360" s="217">
        <v>1.1100000000000001</v>
      </c>
      <c r="S4360" s="217">
        <v>1.1100000000000001</v>
      </c>
      <c r="T4360" s="217">
        <v>1.1100000000000001</v>
      </c>
      <c r="U4360" s="217">
        <v>1.1100000000000001</v>
      </c>
      <c r="V4360" s="217">
        <v>1.1100000000000001</v>
      </c>
      <c r="W4360" s="217">
        <v>1.1100000000000001</v>
      </c>
      <c r="X4360" s="217">
        <v>1.1100000000000001</v>
      </c>
      <c r="Y4360" s="217">
        <v>1.1100000000000001</v>
      </c>
      <c r="Z4360" s="217">
        <v>1.1100000000000001</v>
      </c>
      <c r="AA4360" s="217">
        <v>1.1200000000000001</v>
      </c>
      <c r="AB4360" s="217">
        <v>1.1100000000000001</v>
      </c>
      <c r="AC4360" s="217">
        <v>1.1100000000000001</v>
      </c>
      <c r="AD4360" s="217">
        <v>1.1000000000000001</v>
      </c>
      <c r="AE4360" s="217">
        <v>1.1000000000000001</v>
      </c>
      <c r="AF4360" s="217">
        <v>1.1000000000000001</v>
      </c>
      <c r="AG4360" s="217">
        <v>1.1000000000000001</v>
      </c>
      <c r="AH4360" s="217">
        <v>1.1000000000000001</v>
      </c>
      <c r="AI4360" s="217">
        <v>1.1000000000000001</v>
      </c>
      <c r="AJ4360" s="217">
        <v>1.1000000000000001</v>
      </c>
      <c r="AK4360" s="217">
        <v>1.1100000000000001</v>
      </c>
    </row>
    <row r="4361" spans="1:37" s="217" customFormat="1" x14ac:dyDescent="0.3">
      <c r="A4361" s="217" t="str">
        <f t="shared" si="105"/>
        <v>SDGbaseTRAv2_UrbAS_ERTv5_testGADJnoICAGRPQXcapul</v>
      </c>
      <c r="B4361" s="218" t="s">
        <v>221</v>
      </c>
      <c r="C4361" s="219" t="s">
        <v>311</v>
      </c>
      <c r="D4361" s="220" t="s">
        <v>120</v>
      </c>
      <c r="E4361" s="217" t="s">
        <v>129</v>
      </c>
      <c r="F4361" s="217">
        <v>1.06</v>
      </c>
      <c r="G4361" s="217">
        <v>1.06</v>
      </c>
      <c r="H4361" s="217">
        <v>1.06</v>
      </c>
      <c r="I4361" s="217">
        <v>1.06</v>
      </c>
      <c r="J4361" s="217">
        <v>1.07</v>
      </c>
      <c r="K4361" s="217">
        <v>1.06</v>
      </c>
      <c r="L4361" s="217">
        <v>1.06</v>
      </c>
      <c r="M4361" s="217">
        <v>1.07</v>
      </c>
      <c r="N4361" s="217">
        <v>1.07</v>
      </c>
      <c r="O4361" s="217">
        <v>1.08</v>
      </c>
      <c r="P4361" s="217">
        <v>1.0900000000000001</v>
      </c>
      <c r="Q4361" s="217">
        <v>1.0900000000000001</v>
      </c>
      <c r="R4361" s="217">
        <v>1.0900000000000001</v>
      </c>
      <c r="S4361" s="217">
        <v>1.0900000000000001</v>
      </c>
      <c r="T4361" s="217">
        <v>1.0900000000000001</v>
      </c>
      <c r="U4361" s="217">
        <v>1.0900000000000001</v>
      </c>
      <c r="V4361" s="217">
        <v>1.0900000000000001</v>
      </c>
      <c r="W4361" s="217">
        <v>1.0900000000000001</v>
      </c>
      <c r="X4361" s="217">
        <v>1.0900000000000001</v>
      </c>
      <c r="Y4361" s="217">
        <v>1.0900000000000001</v>
      </c>
      <c r="Z4361" s="217">
        <v>1.0900000000000001</v>
      </c>
      <c r="AA4361" s="217">
        <v>1.0900000000000001</v>
      </c>
      <c r="AB4361" s="217">
        <v>1.0900000000000001</v>
      </c>
      <c r="AC4361" s="217">
        <v>1.0900000000000001</v>
      </c>
      <c r="AD4361" s="217">
        <v>1.0900000000000001</v>
      </c>
      <c r="AE4361" s="217">
        <v>1.0900000000000001</v>
      </c>
      <c r="AF4361" s="217">
        <v>1.0900000000000001</v>
      </c>
      <c r="AG4361" s="217">
        <v>1.0900000000000001</v>
      </c>
      <c r="AH4361" s="217">
        <v>1.0900000000000001</v>
      </c>
      <c r="AI4361" s="217">
        <v>1.08</v>
      </c>
      <c r="AJ4361" s="217">
        <v>1.07</v>
      </c>
      <c r="AK4361" s="217">
        <v>1.07</v>
      </c>
    </row>
    <row r="4362" spans="1:37" s="217" customFormat="1" x14ac:dyDescent="0.3">
      <c r="A4362" s="217" t="str">
        <f t="shared" si="105"/>
        <v>SDGbaseTRAv2_UrbAS_ERTv5_testGADJnoICAGRPQXcasug</v>
      </c>
      <c r="B4362" s="218" t="s">
        <v>221</v>
      </c>
      <c r="C4362" s="219" t="s">
        <v>311</v>
      </c>
      <c r="D4362" s="220" t="s">
        <v>120</v>
      </c>
      <c r="E4362" s="217" t="s">
        <v>130</v>
      </c>
      <c r="F4362" s="217">
        <v>1.17</v>
      </c>
      <c r="G4362" s="217">
        <v>1.17</v>
      </c>
      <c r="H4362" s="217">
        <v>1.1499999999999999</v>
      </c>
      <c r="I4362" s="217">
        <v>1.1499999999999999</v>
      </c>
      <c r="J4362" s="217">
        <v>1.1399999999999999</v>
      </c>
      <c r="K4362" s="217">
        <v>1.1299999999999999</v>
      </c>
      <c r="L4362" s="217">
        <v>1.1299999999999999</v>
      </c>
      <c r="M4362" s="217">
        <v>1.1299999999999999</v>
      </c>
      <c r="N4362" s="217">
        <v>1.1299999999999999</v>
      </c>
      <c r="O4362" s="217">
        <v>1.1299999999999999</v>
      </c>
      <c r="P4362" s="217">
        <v>1.1200000000000001</v>
      </c>
      <c r="Q4362" s="217">
        <v>1.1200000000000001</v>
      </c>
      <c r="R4362" s="217">
        <v>1.1200000000000001</v>
      </c>
      <c r="S4362" s="217">
        <v>1.1200000000000001</v>
      </c>
      <c r="T4362" s="217">
        <v>1.1100000000000001</v>
      </c>
      <c r="U4362" s="217">
        <v>1.1100000000000001</v>
      </c>
      <c r="V4362" s="217">
        <v>1.1100000000000001</v>
      </c>
      <c r="W4362" s="217">
        <v>1.1000000000000001</v>
      </c>
      <c r="X4362" s="217">
        <v>1.1000000000000001</v>
      </c>
      <c r="Y4362" s="217">
        <v>1.1000000000000001</v>
      </c>
      <c r="Z4362" s="217">
        <v>1.1000000000000001</v>
      </c>
      <c r="AA4362" s="217">
        <v>1.0900000000000001</v>
      </c>
      <c r="AB4362" s="217">
        <v>1.0900000000000001</v>
      </c>
      <c r="AC4362" s="217">
        <v>1.0900000000000001</v>
      </c>
      <c r="AD4362" s="217">
        <v>1.0900000000000001</v>
      </c>
      <c r="AE4362" s="217">
        <v>1.08</v>
      </c>
      <c r="AF4362" s="217">
        <v>1.08</v>
      </c>
      <c r="AG4362" s="217">
        <v>1.08</v>
      </c>
      <c r="AH4362" s="217">
        <v>1.07</v>
      </c>
      <c r="AI4362" s="217">
        <v>1.06</v>
      </c>
      <c r="AJ4362" s="217">
        <v>1.06</v>
      </c>
      <c r="AK4362" s="217">
        <v>1.05</v>
      </c>
    </row>
    <row r="4363" spans="1:37" s="217" customFormat="1" x14ac:dyDescent="0.3">
      <c r="A4363" s="217" t="str">
        <f t="shared" si="105"/>
        <v>SDGbaseTRAv2_UrbAS_ERTv5_testGADJnoICAGRPQXcaoth</v>
      </c>
      <c r="B4363" s="218" t="s">
        <v>221</v>
      </c>
      <c r="C4363" s="219" t="s">
        <v>311</v>
      </c>
      <c r="D4363" s="220" t="s">
        <v>120</v>
      </c>
      <c r="E4363" s="217" t="s">
        <v>131</v>
      </c>
      <c r="F4363" s="217">
        <v>1.1399999999999999</v>
      </c>
      <c r="G4363" s="217">
        <v>1.0900000000000001</v>
      </c>
      <c r="H4363" s="217">
        <v>1.1100000000000001</v>
      </c>
      <c r="I4363" s="217">
        <v>1.1200000000000001</v>
      </c>
      <c r="J4363" s="217">
        <v>1.1399999999999999</v>
      </c>
      <c r="K4363" s="217">
        <v>1.1599999999999999</v>
      </c>
      <c r="L4363" s="217">
        <v>1.18</v>
      </c>
      <c r="M4363" s="217">
        <v>1.2</v>
      </c>
      <c r="N4363" s="217">
        <v>1.22</v>
      </c>
      <c r="O4363" s="217">
        <v>1.29</v>
      </c>
      <c r="P4363" s="217">
        <v>1.31</v>
      </c>
      <c r="Q4363" s="217">
        <v>1.32</v>
      </c>
      <c r="R4363" s="217">
        <v>1.34</v>
      </c>
      <c r="S4363" s="217">
        <v>1.35</v>
      </c>
      <c r="T4363" s="217">
        <v>1.37</v>
      </c>
      <c r="U4363" s="217">
        <v>1.39</v>
      </c>
      <c r="V4363" s="217">
        <v>1.41</v>
      </c>
      <c r="W4363" s="217">
        <v>1.43</v>
      </c>
      <c r="X4363" s="217">
        <v>1.46</v>
      </c>
      <c r="Y4363" s="217">
        <v>1.48</v>
      </c>
      <c r="Z4363" s="217">
        <v>1.5</v>
      </c>
      <c r="AA4363" s="217">
        <v>1.52</v>
      </c>
      <c r="AB4363" s="217">
        <v>1.54</v>
      </c>
      <c r="AC4363" s="217">
        <v>1.56</v>
      </c>
      <c r="AD4363" s="217">
        <v>1.58</v>
      </c>
      <c r="AE4363" s="217">
        <v>1.6</v>
      </c>
      <c r="AF4363" s="217">
        <v>1.62</v>
      </c>
      <c r="AG4363" s="217">
        <v>1.63</v>
      </c>
      <c r="AH4363" s="217">
        <v>1.6</v>
      </c>
      <c r="AI4363" s="217">
        <v>1.56</v>
      </c>
      <c r="AJ4363" s="217">
        <v>1.52</v>
      </c>
      <c r="AK4363" s="217">
        <v>1.48</v>
      </c>
    </row>
    <row r="4364" spans="1:37" s="217" customFormat="1" x14ac:dyDescent="0.3">
      <c r="A4364" s="217" t="str">
        <f t="shared" si="105"/>
        <v>SDGbaseTRAv2_UrbAS_ERTv5_testGADJnoICAGRPQXclani</v>
      </c>
      <c r="B4364" s="218" t="s">
        <v>221</v>
      </c>
      <c r="C4364" s="219" t="s">
        <v>311</v>
      </c>
      <c r="D4364" s="220" t="s">
        <v>120</v>
      </c>
      <c r="E4364" s="217" t="s">
        <v>132</v>
      </c>
      <c r="F4364" s="217">
        <v>1.23</v>
      </c>
      <c r="G4364" s="217">
        <v>1.1200000000000001</v>
      </c>
      <c r="H4364" s="217">
        <v>1.1599999999999999</v>
      </c>
      <c r="I4364" s="217">
        <v>1.17</v>
      </c>
      <c r="J4364" s="217">
        <v>1.19</v>
      </c>
      <c r="K4364" s="217">
        <v>1.2</v>
      </c>
      <c r="L4364" s="217">
        <v>1.2</v>
      </c>
      <c r="M4364" s="217">
        <v>1.2</v>
      </c>
      <c r="N4364" s="217">
        <v>1.2</v>
      </c>
      <c r="O4364" s="217">
        <v>1.22</v>
      </c>
      <c r="P4364" s="217">
        <v>1.21</v>
      </c>
      <c r="Q4364" s="217">
        <v>1.21</v>
      </c>
      <c r="R4364" s="217">
        <v>1.21</v>
      </c>
      <c r="S4364" s="217">
        <v>1.21</v>
      </c>
      <c r="T4364" s="217">
        <v>1.22</v>
      </c>
      <c r="U4364" s="217">
        <v>1.22</v>
      </c>
      <c r="V4364" s="217">
        <v>1.22</v>
      </c>
      <c r="W4364" s="217">
        <v>1.22</v>
      </c>
      <c r="X4364" s="217">
        <v>1.22</v>
      </c>
      <c r="Y4364" s="217">
        <v>1.22</v>
      </c>
      <c r="Z4364" s="217">
        <v>1.22</v>
      </c>
      <c r="AA4364" s="217">
        <v>1.23</v>
      </c>
      <c r="AB4364" s="217">
        <v>1.23</v>
      </c>
      <c r="AC4364" s="217">
        <v>1.23</v>
      </c>
      <c r="AD4364" s="217">
        <v>1.23</v>
      </c>
      <c r="AE4364" s="217">
        <v>1.22</v>
      </c>
      <c r="AF4364" s="217">
        <v>1.22</v>
      </c>
      <c r="AG4364" s="217">
        <v>1.23</v>
      </c>
      <c r="AH4364" s="217">
        <v>1.25</v>
      </c>
      <c r="AI4364" s="217">
        <v>1.26</v>
      </c>
      <c r="AJ4364" s="217">
        <v>1.26</v>
      </c>
      <c r="AK4364" s="217">
        <v>1.27</v>
      </c>
    </row>
    <row r="4365" spans="1:37" s="217" customFormat="1" x14ac:dyDescent="0.3">
      <c r="A4365" s="217" t="str">
        <f t="shared" si="105"/>
        <v>SDGbaseTRAv2_UrbAS_ERTv5_testGADJnoICAGRPQXcfore</v>
      </c>
      <c r="B4365" s="218" t="s">
        <v>221</v>
      </c>
      <c r="C4365" s="219" t="s">
        <v>311</v>
      </c>
      <c r="D4365" s="220" t="s">
        <v>120</v>
      </c>
      <c r="E4365" s="217" t="s">
        <v>133</v>
      </c>
      <c r="F4365" s="217">
        <v>1.1499999999999999</v>
      </c>
      <c r="G4365" s="217">
        <v>1.1499999999999999</v>
      </c>
      <c r="H4365" s="217">
        <v>1.1399999999999999</v>
      </c>
      <c r="I4365" s="217">
        <v>1.1499999999999999</v>
      </c>
      <c r="J4365" s="217">
        <v>1.1499999999999999</v>
      </c>
      <c r="K4365" s="217">
        <v>1.1399999999999999</v>
      </c>
      <c r="L4365" s="217">
        <v>1.1399999999999999</v>
      </c>
      <c r="M4365" s="217">
        <v>1.1399999999999999</v>
      </c>
      <c r="N4365" s="217">
        <v>1.1399999999999999</v>
      </c>
      <c r="O4365" s="217">
        <v>1.1399999999999999</v>
      </c>
      <c r="P4365" s="217">
        <v>1.1399999999999999</v>
      </c>
      <c r="Q4365" s="217">
        <v>1.1399999999999999</v>
      </c>
      <c r="R4365" s="217">
        <v>1.1399999999999999</v>
      </c>
      <c r="S4365" s="217">
        <v>1.1399999999999999</v>
      </c>
      <c r="T4365" s="217">
        <v>1.1399999999999999</v>
      </c>
      <c r="U4365" s="217">
        <v>1.1399999999999999</v>
      </c>
      <c r="V4365" s="217">
        <v>1.1399999999999999</v>
      </c>
      <c r="W4365" s="217">
        <v>1.1399999999999999</v>
      </c>
      <c r="X4365" s="217">
        <v>1.1499999999999999</v>
      </c>
      <c r="Y4365" s="217">
        <v>1.1499999999999999</v>
      </c>
      <c r="Z4365" s="217">
        <v>1.1499999999999999</v>
      </c>
      <c r="AA4365" s="217">
        <v>1.1599999999999999</v>
      </c>
      <c r="AB4365" s="217">
        <v>1.1499999999999999</v>
      </c>
      <c r="AC4365" s="217">
        <v>1.1499999999999999</v>
      </c>
      <c r="AD4365" s="217">
        <v>1.1399999999999999</v>
      </c>
      <c r="AE4365" s="217">
        <v>1.1399999999999999</v>
      </c>
      <c r="AF4365" s="217">
        <v>1.1299999999999999</v>
      </c>
      <c r="AG4365" s="217">
        <v>1.1399999999999999</v>
      </c>
      <c r="AH4365" s="217">
        <v>1.1399999999999999</v>
      </c>
      <c r="AI4365" s="217">
        <v>1.1499999999999999</v>
      </c>
      <c r="AJ4365" s="217">
        <v>1.1499999999999999</v>
      </c>
      <c r="AK4365" s="217">
        <v>1.1599999999999999</v>
      </c>
    </row>
    <row r="4366" spans="1:37" s="217" customFormat="1" x14ac:dyDescent="0.3">
      <c r="A4366" s="217" t="str">
        <f t="shared" si="105"/>
        <v>SDGbaseTRAv2_UrbAS_ERTv5_testGADJnoICAGRPQXcfish</v>
      </c>
      <c r="B4366" s="218" t="s">
        <v>221</v>
      </c>
      <c r="C4366" s="219" t="s">
        <v>311</v>
      </c>
      <c r="D4366" s="220" t="s">
        <v>120</v>
      </c>
      <c r="E4366" s="217" t="s">
        <v>134</v>
      </c>
      <c r="F4366" s="217">
        <v>1.27</v>
      </c>
      <c r="G4366" s="217">
        <v>1.2</v>
      </c>
      <c r="H4366" s="217">
        <v>1.2</v>
      </c>
      <c r="I4366" s="217">
        <v>1.19</v>
      </c>
      <c r="J4366" s="217">
        <v>1.2</v>
      </c>
      <c r="K4366" s="217">
        <v>1.2</v>
      </c>
      <c r="L4366" s="217">
        <v>1.19</v>
      </c>
      <c r="M4366" s="217">
        <v>1.19</v>
      </c>
      <c r="N4366" s="217">
        <v>1.19</v>
      </c>
      <c r="O4366" s="217">
        <v>1.21</v>
      </c>
      <c r="P4366" s="217">
        <v>1.2</v>
      </c>
      <c r="Q4366" s="217">
        <v>1.2</v>
      </c>
      <c r="R4366" s="217">
        <v>1.2</v>
      </c>
      <c r="S4366" s="217">
        <v>1.2</v>
      </c>
      <c r="T4366" s="217">
        <v>1.2</v>
      </c>
      <c r="U4366" s="217">
        <v>1.2</v>
      </c>
      <c r="V4366" s="217">
        <v>1.2</v>
      </c>
      <c r="W4366" s="217">
        <v>1.2</v>
      </c>
      <c r="X4366" s="217">
        <v>1.2</v>
      </c>
      <c r="Y4366" s="217">
        <v>1.2</v>
      </c>
      <c r="Z4366" s="217">
        <v>1.2</v>
      </c>
      <c r="AA4366" s="217">
        <v>1.2</v>
      </c>
      <c r="AB4366" s="217">
        <v>1.21</v>
      </c>
      <c r="AC4366" s="217">
        <v>1.21</v>
      </c>
      <c r="AD4366" s="217">
        <v>1.21</v>
      </c>
      <c r="AE4366" s="217">
        <v>1.21</v>
      </c>
      <c r="AF4366" s="217">
        <v>1.21</v>
      </c>
      <c r="AG4366" s="217">
        <v>1.21</v>
      </c>
      <c r="AH4366" s="217">
        <v>1.22</v>
      </c>
      <c r="AI4366" s="217">
        <v>1.22</v>
      </c>
      <c r="AJ4366" s="217">
        <v>1.23</v>
      </c>
      <c r="AK4366" s="217">
        <v>1.23</v>
      </c>
    </row>
    <row r="4367" spans="1:37" s="217" customFormat="1" x14ac:dyDescent="0.3">
      <c r="A4367" s="217" t="str">
        <f t="shared" si="105"/>
        <v>SDGbaseTRAv2_UrbAS_ERTv5_testGADJnoICAGRPQXccoal-low</v>
      </c>
      <c r="B4367" s="218" t="s">
        <v>221</v>
      </c>
      <c r="C4367" s="219" t="s">
        <v>311</v>
      </c>
      <c r="D4367" s="220" t="s">
        <v>120</v>
      </c>
      <c r="E4367" s="217" t="s">
        <v>135</v>
      </c>
      <c r="F4367" s="217">
        <v>0.02</v>
      </c>
      <c r="G4367" s="217">
        <v>0.02</v>
      </c>
      <c r="H4367" s="217">
        <v>0.02</v>
      </c>
      <c r="I4367" s="217">
        <v>0.02</v>
      </c>
      <c r="J4367" s="217">
        <v>0.02</v>
      </c>
      <c r="K4367" s="217">
        <v>0.02</v>
      </c>
      <c r="L4367" s="217">
        <v>0.02</v>
      </c>
      <c r="M4367" s="217">
        <v>0.02</v>
      </c>
      <c r="N4367" s="217">
        <v>0.02</v>
      </c>
      <c r="O4367" s="217">
        <v>0.02</v>
      </c>
      <c r="P4367" s="217">
        <v>0.02</v>
      </c>
      <c r="Q4367" s="217">
        <v>0.02</v>
      </c>
      <c r="R4367" s="217">
        <v>0.02</v>
      </c>
      <c r="S4367" s="217">
        <v>0.02</v>
      </c>
      <c r="T4367" s="217">
        <v>0.02</v>
      </c>
      <c r="U4367" s="217">
        <v>0.02</v>
      </c>
      <c r="V4367" s="217">
        <v>0.02</v>
      </c>
      <c r="W4367" s="217">
        <v>0.02</v>
      </c>
      <c r="X4367" s="217">
        <v>0.03</v>
      </c>
      <c r="Y4367" s="217">
        <v>0.04</v>
      </c>
      <c r="Z4367" s="217">
        <v>0.05</v>
      </c>
      <c r="AA4367" s="217">
        <v>0.08</v>
      </c>
      <c r="AB4367" s="217">
        <v>0.09</v>
      </c>
      <c r="AC4367" s="217">
        <v>0.08</v>
      </c>
      <c r="AD4367" s="217">
        <v>0.06</v>
      </c>
      <c r="AE4367" s="217">
        <v>0.03</v>
      </c>
      <c r="AF4367" s="217">
        <v>0.02</v>
      </c>
      <c r="AG4367" s="217">
        <v>0.02</v>
      </c>
      <c r="AH4367" s="217">
        <v>0.02</v>
      </c>
      <c r="AI4367" s="217">
        <v>0.02</v>
      </c>
      <c r="AJ4367" s="217">
        <v>0.02</v>
      </c>
      <c r="AK4367" s="217">
        <v>0.02</v>
      </c>
    </row>
    <row r="4368" spans="1:37" s="217" customFormat="1" x14ac:dyDescent="0.3">
      <c r="A4368" s="217" t="str">
        <f t="shared" si="105"/>
        <v>SDGbaseTRAv2_UrbAS_ERTv5_testGADJnoICAGRPQXccoal-hgh</v>
      </c>
      <c r="B4368" s="218" t="s">
        <v>221</v>
      </c>
      <c r="C4368" s="219" t="s">
        <v>311</v>
      </c>
      <c r="D4368" s="220" t="s">
        <v>120</v>
      </c>
      <c r="E4368" s="217" t="s">
        <v>136</v>
      </c>
      <c r="F4368" s="217">
        <v>0.04</v>
      </c>
      <c r="G4368" s="217">
        <v>0.04</v>
      </c>
      <c r="H4368" s="217">
        <v>0.04</v>
      </c>
      <c r="I4368" s="217">
        <v>0.04</v>
      </c>
      <c r="J4368" s="217">
        <v>0.04</v>
      </c>
      <c r="K4368" s="217">
        <v>0.04</v>
      </c>
      <c r="L4368" s="217">
        <v>0.04</v>
      </c>
      <c r="M4368" s="217">
        <v>0.04</v>
      </c>
      <c r="N4368" s="217">
        <v>0.04</v>
      </c>
      <c r="O4368" s="217">
        <v>0.04</v>
      </c>
      <c r="P4368" s="217">
        <v>0.04</v>
      </c>
      <c r="Q4368" s="217">
        <v>0.04</v>
      </c>
      <c r="R4368" s="217">
        <v>0.04</v>
      </c>
      <c r="S4368" s="217">
        <v>0.04</v>
      </c>
      <c r="T4368" s="217">
        <v>0.04</v>
      </c>
      <c r="U4368" s="217">
        <v>0.04</v>
      </c>
      <c r="V4368" s="217">
        <v>0.04</v>
      </c>
      <c r="W4368" s="217">
        <v>0.04</v>
      </c>
      <c r="X4368" s="217">
        <v>0.04</v>
      </c>
      <c r="Y4368" s="217">
        <v>0.04</v>
      </c>
      <c r="Z4368" s="217">
        <v>0.04</v>
      </c>
      <c r="AA4368" s="217">
        <v>0.04</v>
      </c>
      <c r="AB4368" s="217">
        <v>0.04</v>
      </c>
      <c r="AC4368" s="217">
        <v>0.04</v>
      </c>
      <c r="AD4368" s="217">
        <v>0.04</v>
      </c>
      <c r="AE4368" s="217">
        <v>0.04</v>
      </c>
      <c r="AF4368" s="217">
        <v>0.04</v>
      </c>
      <c r="AG4368" s="217">
        <v>0.04</v>
      </c>
      <c r="AH4368" s="217">
        <v>0.04</v>
      </c>
      <c r="AI4368" s="217">
        <v>0.04</v>
      </c>
      <c r="AJ4368" s="217">
        <v>0.04</v>
      </c>
      <c r="AK4368" s="217">
        <v>0.04</v>
      </c>
    </row>
    <row r="4369" spans="1:37" s="217" customFormat="1" x14ac:dyDescent="0.3">
      <c r="A4369" s="217" t="str">
        <f t="shared" si="105"/>
        <v>SDGbaseTRAv2_UrbAS_ERTv5_testGADJnoICAGRPQXccoil</v>
      </c>
      <c r="B4369" s="218" t="s">
        <v>221</v>
      </c>
      <c r="C4369" s="219" t="s">
        <v>311</v>
      </c>
      <c r="D4369" s="220" t="s">
        <v>120</v>
      </c>
      <c r="E4369" s="217" t="s">
        <v>137</v>
      </c>
      <c r="F4369" s="217">
        <v>0.13</v>
      </c>
      <c r="G4369" s="217">
        <v>0.14000000000000001</v>
      </c>
      <c r="H4369" s="217">
        <v>0.14000000000000001</v>
      </c>
      <c r="I4369" s="217">
        <v>0.14000000000000001</v>
      </c>
      <c r="J4369" s="217">
        <v>0.14000000000000001</v>
      </c>
      <c r="K4369" s="217">
        <v>0.14000000000000001</v>
      </c>
      <c r="L4369" s="217">
        <v>0.14000000000000001</v>
      </c>
      <c r="M4369" s="217">
        <v>0.14000000000000001</v>
      </c>
      <c r="N4369" s="217">
        <v>0.14000000000000001</v>
      </c>
      <c r="O4369" s="217">
        <v>0.15</v>
      </c>
      <c r="P4369" s="217">
        <v>0.15</v>
      </c>
      <c r="Q4369" s="217">
        <v>0.15</v>
      </c>
      <c r="R4369" s="217">
        <v>0.15</v>
      </c>
      <c r="S4369" s="217">
        <v>0.15</v>
      </c>
      <c r="T4369" s="217">
        <v>0.15</v>
      </c>
      <c r="U4369" s="217">
        <v>0.15</v>
      </c>
      <c r="V4369" s="217">
        <v>0.15</v>
      </c>
      <c r="W4369" s="217">
        <v>0.15</v>
      </c>
      <c r="X4369" s="217">
        <v>0.15</v>
      </c>
      <c r="Y4369" s="217">
        <v>0.15</v>
      </c>
      <c r="Z4369" s="217">
        <v>0.15</v>
      </c>
      <c r="AA4369" s="217">
        <v>0.15</v>
      </c>
      <c r="AB4369" s="217">
        <v>0.15</v>
      </c>
      <c r="AC4369" s="217">
        <v>0.15</v>
      </c>
      <c r="AD4369" s="217">
        <v>0.15</v>
      </c>
      <c r="AE4369" s="217">
        <v>0.15</v>
      </c>
      <c r="AF4369" s="217">
        <v>0.15</v>
      </c>
      <c r="AG4369" s="217">
        <v>0.15</v>
      </c>
      <c r="AH4369" s="217">
        <v>0.15</v>
      </c>
      <c r="AI4369" s="217">
        <v>0.15</v>
      </c>
      <c r="AJ4369" s="217">
        <v>0.15</v>
      </c>
      <c r="AK4369" s="217">
        <v>0.15</v>
      </c>
    </row>
    <row r="4370" spans="1:37" s="217" customFormat="1" x14ac:dyDescent="0.3">
      <c r="A4370" s="217" t="str">
        <f t="shared" si="105"/>
        <v>SDGbaseTRAv2_UrbAS_ERTv5_testGADJnoICAGRPQXcngas</v>
      </c>
      <c r="B4370" s="218" t="s">
        <v>221</v>
      </c>
      <c r="C4370" s="219" t="s">
        <v>311</v>
      </c>
      <c r="D4370" s="220" t="s">
        <v>120</v>
      </c>
      <c r="E4370" s="217" t="s">
        <v>138</v>
      </c>
      <c r="F4370" s="217">
        <v>0.04</v>
      </c>
      <c r="G4370" s="217">
        <v>0.04</v>
      </c>
      <c r="H4370" s="217">
        <v>0.04</v>
      </c>
      <c r="I4370" s="217">
        <v>0.04</v>
      </c>
      <c r="J4370" s="217">
        <v>0.04</v>
      </c>
      <c r="K4370" s="217">
        <v>0.04</v>
      </c>
      <c r="L4370" s="217">
        <v>0.04</v>
      </c>
      <c r="M4370" s="217">
        <v>0.04</v>
      </c>
      <c r="N4370" s="217">
        <v>0.04</v>
      </c>
      <c r="O4370" s="217">
        <v>0.04</v>
      </c>
      <c r="P4370" s="217">
        <v>0.04</v>
      </c>
      <c r="Q4370" s="217">
        <v>0.04</v>
      </c>
      <c r="R4370" s="217">
        <v>0.04</v>
      </c>
      <c r="S4370" s="217">
        <v>0.04</v>
      </c>
      <c r="T4370" s="217">
        <v>0.04</v>
      </c>
      <c r="U4370" s="217">
        <v>0.04</v>
      </c>
      <c r="V4370" s="217">
        <v>0.04</v>
      </c>
      <c r="W4370" s="217">
        <v>0.04</v>
      </c>
      <c r="X4370" s="217">
        <v>0.04</v>
      </c>
      <c r="Y4370" s="217">
        <v>0.04</v>
      </c>
      <c r="Z4370" s="217">
        <v>0.04</v>
      </c>
      <c r="AA4370" s="217">
        <v>0.04</v>
      </c>
      <c r="AB4370" s="217">
        <v>0.04</v>
      </c>
      <c r="AC4370" s="217">
        <v>0.04</v>
      </c>
      <c r="AD4370" s="217">
        <v>0.04</v>
      </c>
      <c r="AE4370" s="217">
        <v>0.04</v>
      </c>
      <c r="AF4370" s="217">
        <v>0.04</v>
      </c>
      <c r="AG4370" s="217">
        <v>0.04</v>
      </c>
      <c r="AH4370" s="217">
        <v>0.04</v>
      </c>
      <c r="AI4370" s="217">
        <v>0.04</v>
      </c>
      <c r="AJ4370" s="217">
        <v>0.04</v>
      </c>
      <c r="AK4370" s="217">
        <v>0.04</v>
      </c>
    </row>
    <row r="4371" spans="1:37" s="217" customFormat="1" x14ac:dyDescent="0.3">
      <c r="A4371" s="217" t="str">
        <f t="shared" si="105"/>
        <v>SDGbaseTRAv2_UrbAS_ERTv5_testGADJnoICAGRPQXcpgm</v>
      </c>
      <c r="B4371" s="218" t="s">
        <v>221</v>
      </c>
      <c r="C4371" s="219" t="s">
        <v>311</v>
      </c>
      <c r="D4371" s="220" t="s">
        <v>120</v>
      </c>
      <c r="E4371" s="217" t="s">
        <v>139</v>
      </c>
      <c r="F4371" s="217">
        <v>1</v>
      </c>
      <c r="G4371" s="217">
        <v>-1.44</v>
      </c>
      <c r="H4371" s="217">
        <v>-0.65</v>
      </c>
      <c r="I4371" s="217">
        <v>0.37</v>
      </c>
      <c r="J4371" s="217">
        <v>1.01</v>
      </c>
      <c r="K4371" s="217">
        <v>1.33</v>
      </c>
      <c r="L4371" s="217">
        <v>1.34</v>
      </c>
      <c r="M4371" s="217">
        <v>0.43</v>
      </c>
      <c r="N4371" s="217">
        <v>0.01</v>
      </c>
      <c r="O4371" s="217">
        <v>-0.66</v>
      </c>
      <c r="P4371" s="217">
        <v>-0.79</v>
      </c>
      <c r="Q4371" s="217">
        <v>-0.78</v>
      </c>
      <c r="R4371" s="217">
        <v>-0.53</v>
      </c>
      <c r="S4371" s="217">
        <v>-0.36</v>
      </c>
      <c r="T4371" s="217">
        <v>-0.28000000000000003</v>
      </c>
      <c r="U4371" s="217">
        <v>-0.26</v>
      </c>
      <c r="V4371" s="217">
        <v>-0.15</v>
      </c>
      <c r="W4371" s="217">
        <v>-0.11</v>
      </c>
      <c r="X4371" s="217">
        <v>-0.12</v>
      </c>
      <c r="Y4371" s="217">
        <v>-0.05</v>
      </c>
      <c r="Z4371" s="217">
        <v>0.03</v>
      </c>
      <c r="AA4371" s="217">
        <v>0.1</v>
      </c>
      <c r="AB4371" s="217">
        <v>3.23</v>
      </c>
      <c r="AC4371" s="217">
        <v>4.93</v>
      </c>
      <c r="AD4371" s="217">
        <v>4.9000000000000004</v>
      </c>
      <c r="AE4371" s="217">
        <v>4.51</v>
      </c>
      <c r="AF4371" s="217">
        <v>4.1500000000000004</v>
      </c>
      <c r="AG4371" s="217">
        <v>4.01</v>
      </c>
      <c r="AH4371" s="217">
        <v>7.7</v>
      </c>
      <c r="AI4371" s="217">
        <v>11.36</v>
      </c>
      <c r="AJ4371" s="217">
        <v>13.05</v>
      </c>
      <c r="AK4371" s="217">
        <v>14.32</v>
      </c>
    </row>
    <row r="4372" spans="1:37" s="217" customFormat="1" x14ac:dyDescent="0.3">
      <c r="A4372" s="217" t="str">
        <f t="shared" si="105"/>
        <v>SDGbaseTRAv2_UrbAS_ERTv5_testGADJnoICAGRPQXcmore</v>
      </c>
      <c r="B4372" s="218" t="s">
        <v>221</v>
      </c>
      <c r="C4372" s="219" t="s">
        <v>311</v>
      </c>
      <c r="D4372" s="220" t="s">
        <v>120</v>
      </c>
      <c r="E4372" s="217" t="s">
        <v>140</v>
      </c>
      <c r="F4372" s="217">
        <v>0.97</v>
      </c>
      <c r="G4372" s="217">
        <v>0.99</v>
      </c>
      <c r="H4372" s="217">
        <v>1</v>
      </c>
      <c r="I4372" s="217">
        <v>1</v>
      </c>
      <c r="J4372" s="217">
        <v>1</v>
      </c>
      <c r="K4372" s="217">
        <v>1.01</v>
      </c>
      <c r="L4372" s="217">
        <v>1.01</v>
      </c>
      <c r="M4372" s="217">
        <v>1.02</v>
      </c>
      <c r="N4372" s="217">
        <v>1.02</v>
      </c>
      <c r="O4372" s="217">
        <v>1.06</v>
      </c>
      <c r="P4372" s="217">
        <v>1.07</v>
      </c>
      <c r="Q4372" s="217">
        <v>1.07</v>
      </c>
      <c r="R4372" s="217">
        <v>1.07</v>
      </c>
      <c r="S4372" s="217">
        <v>1.07</v>
      </c>
      <c r="T4372" s="217">
        <v>1.07</v>
      </c>
      <c r="U4372" s="217">
        <v>1.08</v>
      </c>
      <c r="V4372" s="217">
        <v>1.08</v>
      </c>
      <c r="W4372" s="217">
        <v>1.08</v>
      </c>
      <c r="X4372" s="217">
        <v>1.08</v>
      </c>
      <c r="Y4372" s="217">
        <v>1.08</v>
      </c>
      <c r="Z4372" s="217">
        <v>1.08</v>
      </c>
      <c r="AA4372" s="217">
        <v>1.08</v>
      </c>
      <c r="AB4372" s="217">
        <v>1.0900000000000001</v>
      </c>
      <c r="AC4372" s="217">
        <v>1.0900000000000001</v>
      </c>
      <c r="AD4372" s="217">
        <v>1.0900000000000001</v>
      </c>
      <c r="AE4372" s="217">
        <v>1.0900000000000001</v>
      </c>
      <c r="AF4372" s="217">
        <v>1.0900000000000001</v>
      </c>
      <c r="AG4372" s="217">
        <v>1.0900000000000001</v>
      </c>
      <c r="AH4372" s="217">
        <v>1.0900000000000001</v>
      </c>
      <c r="AI4372" s="217">
        <v>1.08</v>
      </c>
      <c r="AJ4372" s="217">
        <v>1.07</v>
      </c>
      <c r="AK4372" s="217">
        <v>1.06</v>
      </c>
    </row>
    <row r="4373" spans="1:37" s="217" customFormat="1" x14ac:dyDescent="0.3">
      <c r="A4373" s="217" t="str">
        <f t="shared" si="105"/>
        <v>SDGbaseTRAv2_UrbAS_ERTv5_testGADJnoICAGRPQXcmine</v>
      </c>
      <c r="B4373" s="218" t="s">
        <v>221</v>
      </c>
      <c r="C4373" s="219" t="s">
        <v>311</v>
      </c>
      <c r="D4373" s="220" t="s">
        <v>120</v>
      </c>
      <c r="E4373" s="217" t="s">
        <v>141</v>
      </c>
      <c r="F4373" s="217">
        <v>1.03</v>
      </c>
      <c r="G4373" s="217">
        <v>1.03</v>
      </c>
      <c r="H4373" s="217">
        <v>1.03</v>
      </c>
      <c r="I4373" s="217">
        <v>1.04</v>
      </c>
      <c r="J4373" s="217">
        <v>1.04</v>
      </c>
      <c r="K4373" s="217">
        <v>1.04</v>
      </c>
      <c r="L4373" s="217">
        <v>1.03</v>
      </c>
      <c r="M4373" s="217">
        <v>1.03</v>
      </c>
      <c r="N4373" s="217">
        <v>1.02</v>
      </c>
      <c r="O4373" s="217">
        <v>1</v>
      </c>
      <c r="P4373" s="217">
        <v>0.98</v>
      </c>
      <c r="Q4373" s="217">
        <v>0.98</v>
      </c>
      <c r="R4373" s="217">
        <v>0.98</v>
      </c>
      <c r="S4373" s="217">
        <v>0.99</v>
      </c>
      <c r="T4373" s="217">
        <v>0.99</v>
      </c>
      <c r="U4373" s="217">
        <v>0.99</v>
      </c>
      <c r="V4373" s="217">
        <v>0.99</v>
      </c>
      <c r="W4373" s="217">
        <v>1</v>
      </c>
      <c r="X4373" s="217">
        <v>1.01</v>
      </c>
      <c r="Y4373" s="217">
        <v>1.02</v>
      </c>
      <c r="Z4373" s="217">
        <v>1.03</v>
      </c>
      <c r="AA4373" s="217">
        <v>1.03</v>
      </c>
      <c r="AB4373" s="217">
        <v>1.02</v>
      </c>
      <c r="AC4373" s="217">
        <v>1.02</v>
      </c>
      <c r="AD4373" s="217">
        <v>1.02</v>
      </c>
      <c r="AE4373" s="217">
        <v>1.02</v>
      </c>
      <c r="AF4373" s="217">
        <v>1.03</v>
      </c>
      <c r="AG4373" s="217">
        <v>1.04</v>
      </c>
      <c r="AH4373" s="217">
        <v>1.05</v>
      </c>
      <c r="AI4373" s="217">
        <v>1.06</v>
      </c>
      <c r="AJ4373" s="217">
        <v>1.08</v>
      </c>
      <c r="AK4373" s="217">
        <v>1.1000000000000001</v>
      </c>
    </row>
    <row r="4374" spans="1:37" s="217" customFormat="1" x14ac:dyDescent="0.3">
      <c r="A4374" s="217" t="str">
        <f t="shared" si="105"/>
        <v>SDGbaseTRAv2_UrbAS_ERTv5_testGADJnoICAGRPQXcmeat</v>
      </c>
      <c r="B4374" s="218" t="s">
        <v>221</v>
      </c>
      <c r="C4374" s="219" t="s">
        <v>311</v>
      </c>
      <c r="D4374" s="220" t="s">
        <v>120</v>
      </c>
      <c r="E4374" s="217" t="s">
        <v>142</v>
      </c>
      <c r="F4374" s="217">
        <v>1.29</v>
      </c>
      <c r="G4374" s="217">
        <v>1.25</v>
      </c>
      <c r="H4374" s="217">
        <v>1.25</v>
      </c>
      <c r="I4374" s="217">
        <v>1.26</v>
      </c>
      <c r="J4374" s="217">
        <v>1.26</v>
      </c>
      <c r="K4374" s="217">
        <v>1.26</v>
      </c>
      <c r="L4374" s="217">
        <v>1.26</v>
      </c>
      <c r="M4374" s="217">
        <v>1.27</v>
      </c>
      <c r="N4374" s="217">
        <v>1.27</v>
      </c>
      <c r="O4374" s="217">
        <v>1.27</v>
      </c>
      <c r="P4374" s="217">
        <v>1.27</v>
      </c>
      <c r="Q4374" s="217">
        <v>1.27</v>
      </c>
      <c r="R4374" s="217">
        <v>1.28</v>
      </c>
      <c r="S4374" s="217">
        <v>1.28</v>
      </c>
      <c r="T4374" s="217">
        <v>1.29</v>
      </c>
      <c r="U4374" s="217">
        <v>1.29</v>
      </c>
      <c r="V4374" s="217">
        <v>1.29</v>
      </c>
      <c r="W4374" s="217">
        <v>1.29</v>
      </c>
      <c r="X4374" s="217">
        <v>1.3</v>
      </c>
      <c r="Y4374" s="217">
        <v>1.3</v>
      </c>
      <c r="Z4374" s="217">
        <v>1.29</v>
      </c>
      <c r="AA4374" s="217">
        <v>1.3</v>
      </c>
      <c r="AB4374" s="217">
        <v>1.3</v>
      </c>
      <c r="AC4374" s="217">
        <v>1.3</v>
      </c>
      <c r="AD4374" s="217">
        <v>1.3</v>
      </c>
      <c r="AE4374" s="217">
        <v>1.3</v>
      </c>
      <c r="AF4374" s="217">
        <v>1.3</v>
      </c>
      <c r="AG4374" s="217">
        <v>1.31</v>
      </c>
      <c r="AH4374" s="217">
        <v>1.31</v>
      </c>
      <c r="AI4374" s="217">
        <v>1.32</v>
      </c>
      <c r="AJ4374" s="217">
        <v>1.32</v>
      </c>
      <c r="AK4374" s="217">
        <v>1.33</v>
      </c>
    </row>
    <row r="4375" spans="1:37" s="217" customFormat="1" x14ac:dyDescent="0.3">
      <c r="A4375" s="217" t="str">
        <f t="shared" si="105"/>
        <v>SDGbaseTRAv2_UrbAS_ERTv5_testGADJnoICAGRPQXcpfis</v>
      </c>
      <c r="B4375" s="218" t="s">
        <v>221</v>
      </c>
      <c r="C4375" s="219" t="s">
        <v>311</v>
      </c>
      <c r="D4375" s="220" t="s">
        <v>120</v>
      </c>
      <c r="E4375" s="217" t="s">
        <v>143</v>
      </c>
      <c r="F4375" s="217">
        <v>1.27</v>
      </c>
      <c r="G4375" s="217">
        <v>1.26</v>
      </c>
      <c r="H4375" s="217">
        <v>1.25</v>
      </c>
      <c r="I4375" s="217">
        <v>1.24</v>
      </c>
      <c r="J4375" s="217">
        <v>1.24</v>
      </c>
      <c r="K4375" s="217">
        <v>1.24</v>
      </c>
      <c r="L4375" s="217">
        <v>1.24</v>
      </c>
      <c r="M4375" s="217">
        <v>1.24</v>
      </c>
      <c r="N4375" s="217">
        <v>1.24</v>
      </c>
      <c r="O4375" s="217">
        <v>1.23</v>
      </c>
      <c r="P4375" s="217">
        <v>1.23</v>
      </c>
      <c r="Q4375" s="217">
        <v>1.23</v>
      </c>
      <c r="R4375" s="217">
        <v>1.23</v>
      </c>
      <c r="S4375" s="217">
        <v>1.24</v>
      </c>
      <c r="T4375" s="217">
        <v>1.24</v>
      </c>
      <c r="U4375" s="217">
        <v>1.24</v>
      </c>
      <c r="V4375" s="217">
        <v>1.24</v>
      </c>
      <c r="W4375" s="217">
        <v>1.24</v>
      </c>
      <c r="X4375" s="217">
        <v>1.24</v>
      </c>
      <c r="Y4375" s="217">
        <v>1.24</v>
      </c>
      <c r="Z4375" s="217">
        <v>1.24</v>
      </c>
      <c r="AA4375" s="217">
        <v>1.24</v>
      </c>
      <c r="AB4375" s="217">
        <v>1.24</v>
      </c>
      <c r="AC4375" s="217">
        <v>1.24</v>
      </c>
      <c r="AD4375" s="217">
        <v>1.24</v>
      </c>
      <c r="AE4375" s="217">
        <v>1.25</v>
      </c>
      <c r="AF4375" s="217">
        <v>1.25</v>
      </c>
      <c r="AG4375" s="217">
        <v>1.25</v>
      </c>
      <c r="AH4375" s="217">
        <v>1.25</v>
      </c>
      <c r="AI4375" s="217">
        <v>1.25</v>
      </c>
      <c r="AJ4375" s="217">
        <v>1.25</v>
      </c>
      <c r="AK4375" s="217">
        <v>1.25</v>
      </c>
    </row>
    <row r="4376" spans="1:37" s="217" customFormat="1" x14ac:dyDescent="0.3">
      <c r="A4376" s="217" t="str">
        <f t="shared" si="105"/>
        <v>SDGbaseTRAv2_UrbAS_ERTv5_testGADJnoICAGRPQXcvege</v>
      </c>
      <c r="B4376" s="218" t="s">
        <v>221</v>
      </c>
      <c r="C4376" s="219" t="s">
        <v>311</v>
      </c>
      <c r="D4376" s="220" t="s">
        <v>120</v>
      </c>
      <c r="E4376" s="217" t="s">
        <v>144</v>
      </c>
      <c r="F4376" s="217">
        <v>1.24</v>
      </c>
      <c r="G4376" s="217">
        <v>1.23</v>
      </c>
      <c r="H4376" s="217">
        <v>1.23</v>
      </c>
      <c r="I4376" s="217">
        <v>1.23</v>
      </c>
      <c r="J4376" s="217">
        <v>1.23</v>
      </c>
      <c r="K4376" s="217">
        <v>1.23</v>
      </c>
      <c r="L4376" s="217">
        <v>1.22</v>
      </c>
      <c r="M4376" s="217">
        <v>1.22</v>
      </c>
      <c r="N4376" s="217">
        <v>1.22</v>
      </c>
      <c r="O4376" s="217">
        <v>1.22</v>
      </c>
      <c r="P4376" s="217">
        <v>1.21</v>
      </c>
      <c r="Q4376" s="217">
        <v>1.21</v>
      </c>
      <c r="R4376" s="217">
        <v>1.22</v>
      </c>
      <c r="S4376" s="217">
        <v>1.22</v>
      </c>
      <c r="T4376" s="217">
        <v>1.22</v>
      </c>
      <c r="U4376" s="217">
        <v>1.22</v>
      </c>
      <c r="V4376" s="217">
        <v>1.22</v>
      </c>
      <c r="W4376" s="217">
        <v>1.23</v>
      </c>
      <c r="X4376" s="217">
        <v>1.23</v>
      </c>
      <c r="Y4376" s="217">
        <v>1.23</v>
      </c>
      <c r="Z4376" s="217">
        <v>1.23</v>
      </c>
      <c r="AA4376" s="217">
        <v>1.23</v>
      </c>
      <c r="AB4376" s="217">
        <v>1.22</v>
      </c>
      <c r="AC4376" s="217">
        <v>1.22</v>
      </c>
      <c r="AD4376" s="217">
        <v>1.22</v>
      </c>
      <c r="AE4376" s="217">
        <v>1.22</v>
      </c>
      <c r="AF4376" s="217">
        <v>1.23</v>
      </c>
      <c r="AG4376" s="217">
        <v>1.23</v>
      </c>
      <c r="AH4376" s="217">
        <v>1.23</v>
      </c>
      <c r="AI4376" s="217">
        <v>1.23</v>
      </c>
      <c r="AJ4376" s="217">
        <v>1.23</v>
      </c>
      <c r="AK4376" s="217">
        <v>1.23</v>
      </c>
    </row>
    <row r="4377" spans="1:37" s="217" customFormat="1" x14ac:dyDescent="0.3">
      <c r="A4377" s="217" t="str">
        <f t="shared" si="105"/>
        <v>SDGbaseTRAv2_UrbAS_ERTv5_testGADJnoICAGRPQXcfats</v>
      </c>
      <c r="B4377" s="218" t="s">
        <v>221</v>
      </c>
      <c r="C4377" s="219" t="s">
        <v>311</v>
      </c>
      <c r="D4377" s="220" t="s">
        <v>120</v>
      </c>
      <c r="E4377" s="217" t="s">
        <v>145</v>
      </c>
      <c r="F4377" s="217">
        <v>1.4</v>
      </c>
      <c r="G4377" s="217">
        <v>1.4</v>
      </c>
      <c r="H4377" s="217">
        <v>1.4</v>
      </c>
      <c r="I4377" s="217">
        <v>1.4</v>
      </c>
      <c r="J4377" s="217">
        <v>1.4</v>
      </c>
      <c r="K4377" s="217">
        <v>1.4</v>
      </c>
      <c r="L4377" s="217">
        <v>1.4</v>
      </c>
      <c r="M4377" s="217">
        <v>1.4</v>
      </c>
      <c r="N4377" s="217">
        <v>1.41</v>
      </c>
      <c r="O4377" s="217">
        <v>1.42</v>
      </c>
      <c r="P4377" s="217">
        <v>1.43</v>
      </c>
      <c r="Q4377" s="217">
        <v>1.43</v>
      </c>
      <c r="R4377" s="217">
        <v>1.42</v>
      </c>
      <c r="S4377" s="217">
        <v>1.42</v>
      </c>
      <c r="T4377" s="217">
        <v>1.43</v>
      </c>
      <c r="U4377" s="217">
        <v>1.43</v>
      </c>
      <c r="V4377" s="217">
        <v>1.43</v>
      </c>
      <c r="W4377" s="217">
        <v>1.43</v>
      </c>
      <c r="X4377" s="217">
        <v>1.43</v>
      </c>
      <c r="Y4377" s="217">
        <v>1.43</v>
      </c>
      <c r="Z4377" s="217">
        <v>1.43</v>
      </c>
      <c r="AA4377" s="217">
        <v>1.43</v>
      </c>
      <c r="AB4377" s="217">
        <v>1.43</v>
      </c>
      <c r="AC4377" s="217">
        <v>1.43</v>
      </c>
      <c r="AD4377" s="217">
        <v>1.43</v>
      </c>
      <c r="AE4377" s="217">
        <v>1.43</v>
      </c>
      <c r="AF4377" s="217">
        <v>1.43</v>
      </c>
      <c r="AG4377" s="217">
        <v>1.43</v>
      </c>
      <c r="AH4377" s="217">
        <v>1.42</v>
      </c>
      <c r="AI4377" s="217">
        <v>1.41</v>
      </c>
      <c r="AJ4377" s="217">
        <v>1.41</v>
      </c>
      <c r="AK4377" s="217">
        <v>1.41</v>
      </c>
    </row>
    <row r="4378" spans="1:37" s="217" customFormat="1" x14ac:dyDescent="0.3">
      <c r="A4378" s="217" t="str">
        <f t="shared" si="105"/>
        <v>SDGbaseTRAv2_UrbAS_ERTv5_testGADJnoICAGRPQXcdair</v>
      </c>
      <c r="B4378" s="218" t="s">
        <v>221</v>
      </c>
      <c r="C4378" s="219" t="s">
        <v>311</v>
      </c>
      <c r="D4378" s="220" t="s">
        <v>120</v>
      </c>
      <c r="E4378" s="217" t="s">
        <v>146</v>
      </c>
      <c r="F4378" s="217">
        <v>1.55</v>
      </c>
      <c r="G4378" s="217">
        <v>1.52</v>
      </c>
      <c r="H4378" s="217">
        <v>1.52</v>
      </c>
      <c r="I4378" s="217">
        <v>1.52</v>
      </c>
      <c r="J4378" s="217">
        <v>1.52</v>
      </c>
      <c r="K4378" s="217">
        <v>1.52</v>
      </c>
      <c r="L4378" s="217">
        <v>1.52</v>
      </c>
      <c r="M4378" s="217">
        <v>1.52</v>
      </c>
      <c r="N4378" s="217">
        <v>1.52</v>
      </c>
      <c r="O4378" s="217">
        <v>1.51</v>
      </c>
      <c r="P4378" s="217">
        <v>1.51</v>
      </c>
      <c r="Q4378" s="217">
        <v>1.51</v>
      </c>
      <c r="R4378" s="217">
        <v>1.52</v>
      </c>
      <c r="S4378" s="217">
        <v>1.52</v>
      </c>
      <c r="T4378" s="217">
        <v>1.52</v>
      </c>
      <c r="U4378" s="217">
        <v>1.53</v>
      </c>
      <c r="V4378" s="217">
        <v>1.53</v>
      </c>
      <c r="W4378" s="217">
        <v>1.53</v>
      </c>
      <c r="X4378" s="217">
        <v>1.54</v>
      </c>
      <c r="Y4378" s="217">
        <v>1.54</v>
      </c>
      <c r="Z4378" s="217">
        <v>1.54</v>
      </c>
      <c r="AA4378" s="217">
        <v>1.53</v>
      </c>
      <c r="AB4378" s="217">
        <v>1.53</v>
      </c>
      <c r="AC4378" s="217">
        <v>1.52</v>
      </c>
      <c r="AD4378" s="217">
        <v>1.53</v>
      </c>
      <c r="AE4378" s="217">
        <v>1.53</v>
      </c>
      <c r="AF4378" s="217">
        <v>1.53</v>
      </c>
      <c r="AG4378" s="217">
        <v>1.54</v>
      </c>
      <c r="AH4378" s="217">
        <v>1.54</v>
      </c>
      <c r="AI4378" s="217">
        <v>1.54</v>
      </c>
      <c r="AJ4378" s="217">
        <v>1.54</v>
      </c>
      <c r="AK4378" s="217">
        <v>1.55</v>
      </c>
    </row>
    <row r="4379" spans="1:37" s="217" customFormat="1" x14ac:dyDescent="0.3">
      <c r="A4379" s="217" t="str">
        <f t="shared" si="105"/>
        <v>SDGbaseTRAv2_UrbAS_ERTv5_testGADJnoICAGRPQXcgrai</v>
      </c>
      <c r="B4379" s="218" t="s">
        <v>221</v>
      </c>
      <c r="C4379" s="219" t="s">
        <v>311</v>
      </c>
      <c r="D4379" s="220" t="s">
        <v>120</v>
      </c>
      <c r="E4379" s="217" t="s">
        <v>147</v>
      </c>
      <c r="F4379" s="217">
        <v>1.37</v>
      </c>
      <c r="G4379" s="217">
        <v>1.36</v>
      </c>
      <c r="H4379" s="217">
        <v>1.35</v>
      </c>
      <c r="I4379" s="217">
        <v>1.36</v>
      </c>
      <c r="J4379" s="217">
        <v>1.36</v>
      </c>
      <c r="K4379" s="217">
        <v>1.35</v>
      </c>
      <c r="L4379" s="217">
        <v>1.35</v>
      </c>
      <c r="M4379" s="217">
        <v>1.34</v>
      </c>
      <c r="N4379" s="217">
        <v>1.34</v>
      </c>
      <c r="O4379" s="217">
        <v>1.34</v>
      </c>
      <c r="P4379" s="217">
        <v>1.33</v>
      </c>
      <c r="Q4379" s="217">
        <v>1.33</v>
      </c>
      <c r="R4379" s="217">
        <v>1.33</v>
      </c>
      <c r="S4379" s="217">
        <v>1.33</v>
      </c>
      <c r="T4379" s="217">
        <v>1.33</v>
      </c>
      <c r="U4379" s="217">
        <v>1.34</v>
      </c>
      <c r="V4379" s="217">
        <v>1.33</v>
      </c>
      <c r="W4379" s="217">
        <v>1.33</v>
      </c>
      <c r="X4379" s="217">
        <v>1.33</v>
      </c>
      <c r="Y4379" s="217">
        <v>1.33</v>
      </c>
      <c r="Z4379" s="217">
        <v>1.33</v>
      </c>
      <c r="AA4379" s="217">
        <v>1.33</v>
      </c>
      <c r="AB4379" s="217">
        <v>1.32</v>
      </c>
      <c r="AC4379" s="217">
        <v>1.32</v>
      </c>
      <c r="AD4379" s="217">
        <v>1.33</v>
      </c>
      <c r="AE4379" s="217">
        <v>1.33</v>
      </c>
      <c r="AF4379" s="217">
        <v>1.33</v>
      </c>
      <c r="AG4379" s="217">
        <v>1.33</v>
      </c>
      <c r="AH4379" s="217">
        <v>1.33</v>
      </c>
      <c r="AI4379" s="217">
        <v>1.33</v>
      </c>
      <c r="AJ4379" s="217">
        <v>1.33</v>
      </c>
      <c r="AK4379" s="217">
        <v>1.34</v>
      </c>
    </row>
    <row r="4380" spans="1:37" s="217" customFormat="1" x14ac:dyDescent="0.3">
      <c r="A4380" s="217" t="str">
        <f t="shared" si="105"/>
        <v>SDGbaseTRAv2_UrbAS_ERTv5_testGADJnoICAGRPQXcstar</v>
      </c>
      <c r="B4380" s="218" t="s">
        <v>221</v>
      </c>
      <c r="C4380" s="219" t="s">
        <v>311</v>
      </c>
      <c r="D4380" s="220" t="s">
        <v>120</v>
      </c>
      <c r="E4380" s="217" t="s">
        <v>148</v>
      </c>
      <c r="F4380" s="217">
        <v>1.22</v>
      </c>
      <c r="G4380" s="217">
        <v>1.21</v>
      </c>
      <c r="H4380" s="217">
        <v>1.19</v>
      </c>
      <c r="I4380" s="217">
        <v>1.19</v>
      </c>
      <c r="J4380" s="217">
        <v>1.19</v>
      </c>
      <c r="K4380" s="217">
        <v>1.19</v>
      </c>
      <c r="L4380" s="217">
        <v>1.18</v>
      </c>
      <c r="M4380" s="217">
        <v>1.17</v>
      </c>
      <c r="N4380" s="217">
        <v>1.1599999999999999</v>
      </c>
      <c r="O4380" s="217">
        <v>1.1599999999999999</v>
      </c>
      <c r="P4380" s="217">
        <v>1.1499999999999999</v>
      </c>
      <c r="Q4380" s="217">
        <v>1.1499999999999999</v>
      </c>
      <c r="R4380" s="217">
        <v>1.1499999999999999</v>
      </c>
      <c r="S4380" s="217">
        <v>1.1399999999999999</v>
      </c>
      <c r="T4380" s="217">
        <v>1.1399999999999999</v>
      </c>
      <c r="U4380" s="217">
        <v>1.1399999999999999</v>
      </c>
      <c r="V4380" s="217">
        <v>1.1399999999999999</v>
      </c>
      <c r="W4380" s="217">
        <v>1.1399999999999999</v>
      </c>
      <c r="X4380" s="217">
        <v>1.1299999999999999</v>
      </c>
      <c r="Y4380" s="217">
        <v>1.1299999999999999</v>
      </c>
      <c r="Z4380" s="217">
        <v>1.1299999999999999</v>
      </c>
      <c r="AA4380" s="217">
        <v>1.1299999999999999</v>
      </c>
      <c r="AB4380" s="217">
        <v>1.1299999999999999</v>
      </c>
      <c r="AC4380" s="217">
        <v>1.1299999999999999</v>
      </c>
      <c r="AD4380" s="217">
        <v>1.1299999999999999</v>
      </c>
      <c r="AE4380" s="217">
        <v>1.1299999999999999</v>
      </c>
      <c r="AF4380" s="217">
        <v>1.1399999999999999</v>
      </c>
      <c r="AG4380" s="217">
        <v>1.1499999999999999</v>
      </c>
      <c r="AH4380" s="217">
        <v>1.17</v>
      </c>
      <c r="AI4380" s="217">
        <v>1.19</v>
      </c>
      <c r="AJ4380" s="217">
        <v>1.22</v>
      </c>
      <c r="AK4380" s="217">
        <v>1.25</v>
      </c>
    </row>
    <row r="4381" spans="1:37" s="217" customFormat="1" x14ac:dyDescent="0.3">
      <c r="A4381" s="217" t="str">
        <f t="shared" si="105"/>
        <v>SDGbaseTRAv2_UrbAS_ERTv5_testGADJnoICAGRPQXcafee</v>
      </c>
      <c r="B4381" s="218" t="s">
        <v>221</v>
      </c>
      <c r="C4381" s="219" t="s">
        <v>311</v>
      </c>
      <c r="D4381" s="220" t="s">
        <v>120</v>
      </c>
      <c r="E4381" s="217" t="s">
        <v>149</v>
      </c>
      <c r="F4381" s="217">
        <v>2.11</v>
      </c>
      <c r="G4381" s="217">
        <v>2.02</v>
      </c>
      <c r="H4381" s="217">
        <v>2.06</v>
      </c>
      <c r="I4381" s="217">
        <v>2.06</v>
      </c>
      <c r="J4381" s="217">
        <v>2.0699999999999998</v>
      </c>
      <c r="K4381" s="217">
        <v>2.0699999999999998</v>
      </c>
      <c r="L4381" s="217">
        <v>2.0699999999999998</v>
      </c>
      <c r="M4381" s="217">
        <v>2.0699999999999998</v>
      </c>
      <c r="N4381" s="217">
        <v>2.0699999999999998</v>
      </c>
      <c r="O4381" s="217">
        <v>2.0699999999999998</v>
      </c>
      <c r="P4381" s="217">
        <v>2.0699999999999998</v>
      </c>
      <c r="Q4381" s="217">
        <v>2.0699999999999998</v>
      </c>
      <c r="R4381" s="217">
        <v>2.09</v>
      </c>
      <c r="S4381" s="217">
        <v>2.09</v>
      </c>
      <c r="T4381" s="217">
        <v>2.1</v>
      </c>
      <c r="U4381" s="217">
        <v>2.1</v>
      </c>
      <c r="V4381" s="217">
        <v>2.11</v>
      </c>
      <c r="W4381" s="217">
        <v>2.11</v>
      </c>
      <c r="X4381" s="217">
        <v>2.11</v>
      </c>
      <c r="Y4381" s="217">
        <v>2.11</v>
      </c>
      <c r="Z4381" s="217">
        <v>2.11</v>
      </c>
      <c r="AA4381" s="217">
        <v>2.11</v>
      </c>
      <c r="AB4381" s="217">
        <v>2.1</v>
      </c>
      <c r="AC4381" s="217">
        <v>2.1</v>
      </c>
      <c r="AD4381" s="217">
        <v>2.1</v>
      </c>
      <c r="AE4381" s="217">
        <v>2.1</v>
      </c>
      <c r="AF4381" s="217">
        <v>2.11</v>
      </c>
      <c r="AG4381" s="217">
        <v>2.11</v>
      </c>
      <c r="AH4381" s="217">
        <v>2.12</v>
      </c>
      <c r="AI4381" s="217">
        <v>2.12</v>
      </c>
      <c r="AJ4381" s="217">
        <v>2.11</v>
      </c>
      <c r="AK4381" s="217">
        <v>2.11</v>
      </c>
    </row>
    <row r="4382" spans="1:37" s="217" customFormat="1" x14ac:dyDescent="0.3">
      <c r="A4382" s="217" t="str">
        <f t="shared" si="105"/>
        <v>SDGbaseTRAv2_UrbAS_ERTv5_testGADJnoICAGRPQXcbake</v>
      </c>
      <c r="B4382" s="218" t="s">
        <v>221</v>
      </c>
      <c r="C4382" s="219" t="s">
        <v>311</v>
      </c>
      <c r="D4382" s="220" t="s">
        <v>120</v>
      </c>
      <c r="E4382" s="217" t="s">
        <v>150</v>
      </c>
      <c r="F4382" s="217">
        <v>1.21</v>
      </c>
      <c r="G4382" s="217">
        <v>1.21</v>
      </c>
      <c r="H4382" s="217">
        <v>1.21</v>
      </c>
      <c r="I4382" s="217">
        <v>1.21</v>
      </c>
      <c r="J4382" s="217">
        <v>1.21</v>
      </c>
      <c r="K4382" s="217">
        <v>1.21</v>
      </c>
      <c r="L4382" s="217">
        <v>1.2</v>
      </c>
      <c r="M4382" s="217">
        <v>1.2</v>
      </c>
      <c r="N4382" s="217">
        <v>1.2</v>
      </c>
      <c r="O4382" s="217">
        <v>1.2</v>
      </c>
      <c r="P4382" s="217">
        <v>1.2</v>
      </c>
      <c r="Q4382" s="217">
        <v>1.2</v>
      </c>
      <c r="R4382" s="217">
        <v>1.2</v>
      </c>
      <c r="S4382" s="217">
        <v>1.2</v>
      </c>
      <c r="T4382" s="217">
        <v>1.2</v>
      </c>
      <c r="U4382" s="217">
        <v>1.21</v>
      </c>
      <c r="V4382" s="217">
        <v>1.21</v>
      </c>
      <c r="W4382" s="217">
        <v>1.21</v>
      </c>
      <c r="X4382" s="217">
        <v>1.21</v>
      </c>
      <c r="Y4382" s="217">
        <v>1.21</v>
      </c>
      <c r="Z4382" s="217">
        <v>1.21</v>
      </c>
      <c r="AA4382" s="217">
        <v>1.21</v>
      </c>
      <c r="AB4382" s="217">
        <v>1.2</v>
      </c>
      <c r="AC4382" s="217">
        <v>1.2</v>
      </c>
      <c r="AD4382" s="217">
        <v>1.2</v>
      </c>
      <c r="AE4382" s="217">
        <v>1.21</v>
      </c>
      <c r="AF4382" s="217">
        <v>1.21</v>
      </c>
      <c r="AG4382" s="217">
        <v>1.21</v>
      </c>
      <c r="AH4382" s="217">
        <v>1.21</v>
      </c>
      <c r="AI4382" s="217">
        <v>1.21</v>
      </c>
      <c r="AJ4382" s="217">
        <v>1.22</v>
      </c>
      <c r="AK4382" s="217">
        <v>1.23</v>
      </c>
    </row>
    <row r="4383" spans="1:37" s="217" customFormat="1" x14ac:dyDescent="0.3">
      <c r="A4383" s="217" t="str">
        <f t="shared" si="105"/>
        <v>SDGbaseTRAv2_UrbAS_ERTv5_testGADJnoICAGRPQXcsuga</v>
      </c>
      <c r="B4383" s="218" t="s">
        <v>221</v>
      </c>
      <c r="C4383" s="219" t="s">
        <v>311</v>
      </c>
      <c r="D4383" s="220" t="s">
        <v>120</v>
      </c>
      <c r="E4383" s="217" t="s">
        <v>151</v>
      </c>
      <c r="F4383" s="217">
        <v>1.5</v>
      </c>
      <c r="G4383" s="217">
        <v>1.5</v>
      </c>
      <c r="H4383" s="217">
        <v>1.49</v>
      </c>
      <c r="I4383" s="217">
        <v>1.49</v>
      </c>
      <c r="J4383" s="217">
        <v>1.48</v>
      </c>
      <c r="K4383" s="217">
        <v>1.48</v>
      </c>
      <c r="L4383" s="217">
        <v>1.47</v>
      </c>
      <c r="M4383" s="217">
        <v>1.47</v>
      </c>
      <c r="N4383" s="217">
        <v>1.47</v>
      </c>
      <c r="O4383" s="217">
        <v>1.46</v>
      </c>
      <c r="P4383" s="217">
        <v>1.46</v>
      </c>
      <c r="Q4383" s="217">
        <v>1.46</v>
      </c>
      <c r="R4383" s="217">
        <v>1.46</v>
      </c>
      <c r="S4383" s="217">
        <v>1.46</v>
      </c>
      <c r="T4383" s="217">
        <v>1.46</v>
      </c>
      <c r="U4383" s="217">
        <v>1.47</v>
      </c>
      <c r="V4383" s="217">
        <v>1.47</v>
      </c>
      <c r="W4383" s="217">
        <v>1.47</v>
      </c>
      <c r="X4383" s="217">
        <v>1.47</v>
      </c>
      <c r="Y4383" s="217">
        <v>1.46</v>
      </c>
      <c r="Z4383" s="217">
        <v>1.46</v>
      </c>
      <c r="AA4383" s="217">
        <v>1.46</v>
      </c>
      <c r="AB4383" s="217">
        <v>1.45</v>
      </c>
      <c r="AC4383" s="217">
        <v>1.45</v>
      </c>
      <c r="AD4383" s="217">
        <v>1.45</v>
      </c>
      <c r="AE4383" s="217">
        <v>1.45</v>
      </c>
      <c r="AF4383" s="217">
        <v>1.45</v>
      </c>
      <c r="AG4383" s="217">
        <v>1.45</v>
      </c>
      <c r="AH4383" s="217">
        <v>1.43</v>
      </c>
      <c r="AI4383" s="217">
        <v>1.42</v>
      </c>
      <c r="AJ4383" s="217">
        <v>1.42</v>
      </c>
      <c r="AK4383" s="217">
        <v>1.41</v>
      </c>
    </row>
    <row r="4384" spans="1:37" s="217" customFormat="1" x14ac:dyDescent="0.3">
      <c r="A4384" s="217" t="str">
        <f t="shared" si="105"/>
        <v>SDGbaseTRAv2_UrbAS_ERTv5_testGADJnoICAGRPQXcconf</v>
      </c>
      <c r="B4384" s="218" t="s">
        <v>221</v>
      </c>
      <c r="C4384" s="219" t="s">
        <v>311</v>
      </c>
      <c r="D4384" s="220" t="s">
        <v>120</v>
      </c>
      <c r="E4384" s="217" t="s">
        <v>152</v>
      </c>
      <c r="F4384" s="217">
        <v>1.34</v>
      </c>
      <c r="G4384" s="217">
        <v>1.32</v>
      </c>
      <c r="H4384" s="217">
        <v>1.33</v>
      </c>
      <c r="I4384" s="217">
        <v>1.33</v>
      </c>
      <c r="J4384" s="217">
        <v>1.33</v>
      </c>
      <c r="K4384" s="217">
        <v>1.33</v>
      </c>
      <c r="L4384" s="217">
        <v>1.33</v>
      </c>
      <c r="M4384" s="217">
        <v>1.33</v>
      </c>
      <c r="N4384" s="217">
        <v>1.33</v>
      </c>
      <c r="O4384" s="217">
        <v>1.33</v>
      </c>
      <c r="P4384" s="217">
        <v>1.33</v>
      </c>
      <c r="Q4384" s="217">
        <v>1.33</v>
      </c>
      <c r="R4384" s="217">
        <v>1.34</v>
      </c>
      <c r="S4384" s="217">
        <v>1.34</v>
      </c>
      <c r="T4384" s="217">
        <v>1.34</v>
      </c>
      <c r="U4384" s="217">
        <v>1.35</v>
      </c>
      <c r="V4384" s="217">
        <v>1.35</v>
      </c>
      <c r="W4384" s="217">
        <v>1.35</v>
      </c>
      <c r="X4384" s="217">
        <v>1.35</v>
      </c>
      <c r="Y4384" s="217">
        <v>1.35</v>
      </c>
      <c r="Z4384" s="217">
        <v>1.35</v>
      </c>
      <c r="AA4384" s="217">
        <v>1.35</v>
      </c>
      <c r="AB4384" s="217">
        <v>1.35</v>
      </c>
      <c r="AC4384" s="217">
        <v>1.35</v>
      </c>
      <c r="AD4384" s="217">
        <v>1.35</v>
      </c>
      <c r="AE4384" s="217">
        <v>1.35</v>
      </c>
      <c r="AF4384" s="217">
        <v>1.35</v>
      </c>
      <c r="AG4384" s="217">
        <v>1.35</v>
      </c>
      <c r="AH4384" s="217">
        <v>1.35</v>
      </c>
      <c r="AI4384" s="217">
        <v>1.35</v>
      </c>
      <c r="AJ4384" s="217">
        <v>1.34</v>
      </c>
      <c r="AK4384" s="217">
        <v>1.34</v>
      </c>
    </row>
    <row r="4385" spans="1:37" s="217" customFormat="1" x14ac:dyDescent="0.3">
      <c r="A4385" s="217" t="str">
        <f t="shared" ref="A4385:A4448" si="106">_xlfn.CONCAT(C4385,D4385,E4385)</f>
        <v>SDGbaseTRAv2_UrbAS_ERTv5_testGADJnoICAGRPQXcpast</v>
      </c>
      <c r="B4385" s="218" t="s">
        <v>221</v>
      </c>
      <c r="C4385" s="219" t="s">
        <v>311</v>
      </c>
      <c r="D4385" s="220" t="s">
        <v>120</v>
      </c>
      <c r="E4385" s="217" t="s">
        <v>153</v>
      </c>
      <c r="F4385" s="217">
        <v>1.44</v>
      </c>
      <c r="G4385" s="217">
        <v>1.39</v>
      </c>
      <c r="H4385" s="217">
        <v>1.39</v>
      </c>
      <c r="I4385" s="217">
        <v>1.39</v>
      </c>
      <c r="J4385" s="217">
        <v>1.39</v>
      </c>
      <c r="K4385" s="217">
        <v>1.39</v>
      </c>
      <c r="L4385" s="217">
        <v>1.39</v>
      </c>
      <c r="M4385" s="217">
        <v>1.39</v>
      </c>
      <c r="N4385" s="217">
        <v>1.39</v>
      </c>
      <c r="O4385" s="217">
        <v>1.4</v>
      </c>
      <c r="P4385" s="217">
        <v>1.4</v>
      </c>
      <c r="Q4385" s="217">
        <v>1.4</v>
      </c>
      <c r="R4385" s="217">
        <v>1.4</v>
      </c>
      <c r="S4385" s="217">
        <v>1.41</v>
      </c>
      <c r="T4385" s="217">
        <v>1.41</v>
      </c>
      <c r="U4385" s="217">
        <v>1.41</v>
      </c>
      <c r="V4385" s="217">
        <v>1.41</v>
      </c>
      <c r="W4385" s="217">
        <v>1.41</v>
      </c>
      <c r="X4385" s="217">
        <v>1.41</v>
      </c>
      <c r="Y4385" s="217">
        <v>1.41</v>
      </c>
      <c r="Z4385" s="217">
        <v>1.4</v>
      </c>
      <c r="AA4385" s="217">
        <v>1.4</v>
      </c>
      <c r="AB4385" s="217">
        <v>1.4</v>
      </c>
      <c r="AC4385" s="217">
        <v>1.4</v>
      </c>
      <c r="AD4385" s="217">
        <v>1.4</v>
      </c>
      <c r="AE4385" s="217">
        <v>1.4</v>
      </c>
      <c r="AF4385" s="217">
        <v>1.4</v>
      </c>
      <c r="AG4385" s="217">
        <v>1.41</v>
      </c>
      <c r="AH4385" s="217">
        <v>1.41</v>
      </c>
      <c r="AI4385" s="217">
        <v>1.42</v>
      </c>
      <c r="AJ4385" s="217">
        <v>1.42</v>
      </c>
      <c r="AK4385" s="217">
        <v>1.42</v>
      </c>
    </row>
    <row r="4386" spans="1:37" s="217" customFormat="1" x14ac:dyDescent="0.3">
      <c r="A4386" s="217" t="str">
        <f t="shared" si="106"/>
        <v>SDGbaseTRAv2_UrbAS_ERTv5_testGADJnoICAGRPQXcofoo</v>
      </c>
      <c r="B4386" s="218" t="s">
        <v>221</v>
      </c>
      <c r="C4386" s="219" t="s">
        <v>311</v>
      </c>
      <c r="D4386" s="220" t="s">
        <v>120</v>
      </c>
      <c r="E4386" s="217" t="s">
        <v>154</v>
      </c>
      <c r="F4386" s="217">
        <v>1.49</v>
      </c>
      <c r="G4386" s="217">
        <v>1.48</v>
      </c>
      <c r="H4386" s="217">
        <v>1.47</v>
      </c>
      <c r="I4386" s="217">
        <v>1.48</v>
      </c>
      <c r="J4386" s="217">
        <v>1.47</v>
      </c>
      <c r="K4386" s="217">
        <v>1.47</v>
      </c>
      <c r="L4386" s="217">
        <v>1.47</v>
      </c>
      <c r="M4386" s="217">
        <v>1.47</v>
      </c>
      <c r="N4386" s="217">
        <v>1.47</v>
      </c>
      <c r="O4386" s="217">
        <v>1.47</v>
      </c>
      <c r="P4386" s="217">
        <v>1.46</v>
      </c>
      <c r="Q4386" s="217">
        <v>1.47</v>
      </c>
      <c r="R4386" s="217">
        <v>1.47</v>
      </c>
      <c r="S4386" s="217">
        <v>1.47</v>
      </c>
      <c r="T4386" s="217">
        <v>1.48</v>
      </c>
      <c r="U4386" s="217">
        <v>1.48</v>
      </c>
      <c r="V4386" s="217">
        <v>1.48</v>
      </c>
      <c r="W4386" s="217">
        <v>1.49</v>
      </c>
      <c r="X4386" s="217">
        <v>1.49</v>
      </c>
      <c r="Y4386" s="217">
        <v>1.49</v>
      </c>
      <c r="Z4386" s="217">
        <v>1.48</v>
      </c>
      <c r="AA4386" s="217">
        <v>1.48</v>
      </c>
      <c r="AB4386" s="217">
        <v>1.48</v>
      </c>
      <c r="AC4386" s="217">
        <v>1.47</v>
      </c>
      <c r="AD4386" s="217">
        <v>1.48</v>
      </c>
      <c r="AE4386" s="217">
        <v>1.48</v>
      </c>
      <c r="AF4386" s="217">
        <v>1.48</v>
      </c>
      <c r="AG4386" s="217">
        <v>1.48</v>
      </c>
      <c r="AH4386" s="217">
        <v>1.48</v>
      </c>
      <c r="AI4386" s="217">
        <v>1.47</v>
      </c>
      <c r="AJ4386" s="217">
        <v>1.47</v>
      </c>
      <c r="AK4386" s="217">
        <v>1.47</v>
      </c>
    </row>
    <row r="4387" spans="1:37" s="217" customFormat="1" x14ac:dyDescent="0.3">
      <c r="A4387" s="217" t="str">
        <f t="shared" si="106"/>
        <v>SDGbaseTRAv2_UrbAS_ERTv5_testGADJnoICAGRPQXcbevt</v>
      </c>
      <c r="B4387" s="218" t="s">
        <v>221</v>
      </c>
      <c r="C4387" s="219" t="s">
        <v>311</v>
      </c>
      <c r="D4387" s="220" t="s">
        <v>120</v>
      </c>
      <c r="E4387" s="217" t="s">
        <v>155</v>
      </c>
      <c r="F4387" s="217">
        <v>2.2000000000000002</v>
      </c>
      <c r="G4387" s="217">
        <v>2.14</v>
      </c>
      <c r="H4387" s="217">
        <v>2.1</v>
      </c>
      <c r="I4387" s="217">
        <v>2.1</v>
      </c>
      <c r="J4387" s="217">
        <v>2.1</v>
      </c>
      <c r="K4387" s="217">
        <v>2.09</v>
      </c>
      <c r="L4387" s="217">
        <v>2.09</v>
      </c>
      <c r="M4387" s="217">
        <v>2.09</v>
      </c>
      <c r="N4387" s="217">
        <v>2.09</v>
      </c>
      <c r="O4387" s="217">
        <v>2.0699999999999998</v>
      </c>
      <c r="P4387" s="217">
        <v>2.0699999999999998</v>
      </c>
      <c r="Q4387" s="217">
        <v>2.08</v>
      </c>
      <c r="R4387" s="217">
        <v>2.08</v>
      </c>
      <c r="S4387" s="217">
        <v>2.09</v>
      </c>
      <c r="T4387" s="217">
        <v>2.1</v>
      </c>
      <c r="U4387" s="217">
        <v>2.1</v>
      </c>
      <c r="V4387" s="217">
        <v>2.11</v>
      </c>
      <c r="W4387" s="217">
        <v>2.12</v>
      </c>
      <c r="X4387" s="217">
        <v>2.12</v>
      </c>
      <c r="Y4387" s="217">
        <v>2.13</v>
      </c>
      <c r="Z4387" s="217">
        <v>2.13</v>
      </c>
      <c r="AA4387" s="217">
        <v>2.13</v>
      </c>
      <c r="AB4387" s="217">
        <v>2.12</v>
      </c>
      <c r="AC4387" s="217">
        <v>2.12</v>
      </c>
      <c r="AD4387" s="217">
        <v>2.13</v>
      </c>
      <c r="AE4387" s="217">
        <v>2.14</v>
      </c>
      <c r="AF4387" s="217">
        <v>2.15</v>
      </c>
      <c r="AG4387" s="217">
        <v>2.16</v>
      </c>
      <c r="AH4387" s="217">
        <v>2.15</v>
      </c>
      <c r="AI4387" s="217">
        <v>2.14</v>
      </c>
      <c r="AJ4387" s="217">
        <v>2.14</v>
      </c>
      <c r="AK4387" s="217">
        <v>2.15</v>
      </c>
    </row>
    <row r="4388" spans="1:37" s="217" customFormat="1" x14ac:dyDescent="0.3">
      <c r="A4388" s="217" t="str">
        <f t="shared" si="106"/>
        <v>SDGbaseTRAv2_UrbAS_ERTv5_testGADJnoICAGRPQXctext</v>
      </c>
      <c r="B4388" s="218" t="s">
        <v>221</v>
      </c>
      <c r="C4388" s="219" t="s">
        <v>311</v>
      </c>
      <c r="D4388" s="220" t="s">
        <v>120</v>
      </c>
      <c r="E4388" s="217" t="s">
        <v>102</v>
      </c>
      <c r="F4388" s="217">
        <v>1.37</v>
      </c>
      <c r="G4388" s="217">
        <v>1.4</v>
      </c>
      <c r="H4388" s="217">
        <v>1.41</v>
      </c>
      <c r="I4388" s="217">
        <v>1.42</v>
      </c>
      <c r="J4388" s="217">
        <v>1.42</v>
      </c>
      <c r="K4388" s="217">
        <v>1.42</v>
      </c>
      <c r="L4388" s="217">
        <v>1.42</v>
      </c>
      <c r="M4388" s="217">
        <v>1.42</v>
      </c>
      <c r="N4388" s="217">
        <v>1.43</v>
      </c>
      <c r="O4388" s="217">
        <v>1.43</v>
      </c>
      <c r="P4388" s="217">
        <v>1.43</v>
      </c>
      <c r="Q4388" s="217">
        <v>1.44</v>
      </c>
      <c r="R4388" s="217">
        <v>1.44</v>
      </c>
      <c r="S4388" s="217">
        <v>1.45</v>
      </c>
      <c r="T4388" s="217">
        <v>1.45</v>
      </c>
      <c r="U4388" s="217">
        <v>1.45</v>
      </c>
      <c r="V4388" s="217">
        <v>1.46</v>
      </c>
      <c r="W4388" s="217">
        <v>1.46</v>
      </c>
      <c r="X4388" s="217">
        <v>1.46</v>
      </c>
      <c r="Y4388" s="217">
        <v>1.47</v>
      </c>
      <c r="Z4388" s="217">
        <v>1.47</v>
      </c>
      <c r="AA4388" s="217">
        <v>1.47</v>
      </c>
      <c r="AB4388" s="217">
        <v>1.47</v>
      </c>
      <c r="AC4388" s="217">
        <v>1.47</v>
      </c>
      <c r="AD4388" s="217">
        <v>1.47</v>
      </c>
      <c r="AE4388" s="217">
        <v>1.47</v>
      </c>
      <c r="AF4388" s="217">
        <v>1.48</v>
      </c>
      <c r="AG4388" s="217">
        <v>1.48</v>
      </c>
      <c r="AH4388" s="217">
        <v>1.47</v>
      </c>
      <c r="AI4388" s="217">
        <v>1.46</v>
      </c>
      <c r="AJ4388" s="217">
        <v>1.45</v>
      </c>
      <c r="AK4388" s="217">
        <v>1.45</v>
      </c>
    </row>
    <row r="4389" spans="1:37" s="217" customFormat="1" x14ac:dyDescent="0.3">
      <c r="A4389" s="217" t="str">
        <f t="shared" si="106"/>
        <v>SDGbaseTRAv2_UrbAS_ERTv5_testGADJnoICAGRPQXcclth</v>
      </c>
      <c r="B4389" s="218" t="s">
        <v>221</v>
      </c>
      <c r="C4389" s="219" t="s">
        <v>311</v>
      </c>
      <c r="D4389" s="220" t="s">
        <v>120</v>
      </c>
      <c r="E4389" s="217" t="s">
        <v>156</v>
      </c>
      <c r="F4389" s="217">
        <v>1.33</v>
      </c>
      <c r="G4389" s="217">
        <v>1.37</v>
      </c>
      <c r="H4389" s="217">
        <v>1.37</v>
      </c>
      <c r="I4389" s="217">
        <v>1.37</v>
      </c>
      <c r="J4389" s="217">
        <v>1.37</v>
      </c>
      <c r="K4389" s="217">
        <v>1.37</v>
      </c>
      <c r="L4389" s="217">
        <v>1.37</v>
      </c>
      <c r="M4389" s="217">
        <v>1.38</v>
      </c>
      <c r="N4389" s="217">
        <v>1.38</v>
      </c>
      <c r="O4389" s="217">
        <v>1.39</v>
      </c>
      <c r="P4389" s="217">
        <v>1.39</v>
      </c>
      <c r="Q4389" s="217">
        <v>1.4</v>
      </c>
      <c r="R4389" s="217">
        <v>1.4</v>
      </c>
      <c r="S4389" s="217">
        <v>1.4</v>
      </c>
      <c r="T4389" s="217">
        <v>1.41</v>
      </c>
      <c r="U4389" s="217">
        <v>1.41</v>
      </c>
      <c r="V4389" s="217">
        <v>1.41</v>
      </c>
      <c r="W4389" s="217">
        <v>1.42</v>
      </c>
      <c r="X4389" s="217">
        <v>1.42</v>
      </c>
      <c r="Y4389" s="217">
        <v>1.42</v>
      </c>
      <c r="Z4389" s="217">
        <v>1.42</v>
      </c>
      <c r="AA4389" s="217">
        <v>1.42</v>
      </c>
      <c r="AB4389" s="217">
        <v>1.42</v>
      </c>
      <c r="AC4389" s="217">
        <v>1.42</v>
      </c>
      <c r="AD4389" s="217">
        <v>1.43</v>
      </c>
      <c r="AE4389" s="217">
        <v>1.43</v>
      </c>
      <c r="AF4389" s="217">
        <v>1.43</v>
      </c>
      <c r="AG4389" s="217">
        <v>1.43</v>
      </c>
      <c r="AH4389" s="217">
        <v>1.42</v>
      </c>
      <c r="AI4389" s="217">
        <v>1.42</v>
      </c>
      <c r="AJ4389" s="217">
        <v>1.41</v>
      </c>
      <c r="AK4389" s="217">
        <v>1.41</v>
      </c>
    </row>
    <row r="4390" spans="1:37" s="217" customFormat="1" x14ac:dyDescent="0.3">
      <c r="A4390" s="217" t="str">
        <f t="shared" si="106"/>
        <v>SDGbaseTRAv2_UrbAS_ERTv5_testGADJnoICAGRPQXcleat</v>
      </c>
      <c r="B4390" s="218" t="s">
        <v>221</v>
      </c>
      <c r="C4390" s="219" t="s">
        <v>311</v>
      </c>
      <c r="D4390" s="220" t="s">
        <v>120</v>
      </c>
      <c r="E4390" s="217" t="s">
        <v>103</v>
      </c>
      <c r="F4390" s="217">
        <v>1.1599999999999999</v>
      </c>
      <c r="G4390" s="217">
        <v>1.1599999999999999</v>
      </c>
      <c r="H4390" s="217">
        <v>1.17</v>
      </c>
      <c r="I4390" s="217">
        <v>1.1599999999999999</v>
      </c>
      <c r="J4390" s="217">
        <v>1.1599999999999999</v>
      </c>
      <c r="K4390" s="217">
        <v>1.1599999999999999</v>
      </c>
      <c r="L4390" s="217">
        <v>1.17</v>
      </c>
      <c r="M4390" s="217">
        <v>1.17</v>
      </c>
      <c r="N4390" s="217">
        <v>1.17</v>
      </c>
      <c r="O4390" s="217">
        <v>1.19</v>
      </c>
      <c r="P4390" s="217">
        <v>1.19</v>
      </c>
      <c r="Q4390" s="217">
        <v>1.18</v>
      </c>
      <c r="R4390" s="217">
        <v>1.18</v>
      </c>
      <c r="S4390" s="217">
        <v>1.18</v>
      </c>
      <c r="T4390" s="217">
        <v>1.18</v>
      </c>
      <c r="U4390" s="217">
        <v>1.18</v>
      </c>
      <c r="V4390" s="217">
        <v>1.18</v>
      </c>
      <c r="W4390" s="217">
        <v>1.18</v>
      </c>
      <c r="X4390" s="217">
        <v>1.18</v>
      </c>
      <c r="Y4390" s="217">
        <v>1.18</v>
      </c>
      <c r="Z4390" s="217">
        <v>1.18</v>
      </c>
      <c r="AA4390" s="217">
        <v>1.18</v>
      </c>
      <c r="AB4390" s="217">
        <v>1.18</v>
      </c>
      <c r="AC4390" s="217">
        <v>1.18</v>
      </c>
      <c r="AD4390" s="217">
        <v>1.18</v>
      </c>
      <c r="AE4390" s="217">
        <v>1.18</v>
      </c>
      <c r="AF4390" s="217">
        <v>1.18</v>
      </c>
      <c r="AG4390" s="217">
        <v>1.18</v>
      </c>
      <c r="AH4390" s="217">
        <v>1.18</v>
      </c>
      <c r="AI4390" s="217">
        <v>1.18</v>
      </c>
      <c r="AJ4390" s="217">
        <v>1.18</v>
      </c>
      <c r="AK4390" s="217">
        <v>1.18</v>
      </c>
    </row>
    <row r="4391" spans="1:37" s="217" customFormat="1" x14ac:dyDescent="0.3">
      <c r="A4391" s="217" t="str">
        <f t="shared" si="106"/>
        <v>SDGbaseTRAv2_UrbAS_ERTv5_testGADJnoICAGRPQXcfoot</v>
      </c>
      <c r="B4391" s="218" t="s">
        <v>221</v>
      </c>
      <c r="C4391" s="219" t="s">
        <v>311</v>
      </c>
      <c r="D4391" s="220" t="s">
        <v>120</v>
      </c>
      <c r="E4391" s="217" t="s">
        <v>157</v>
      </c>
      <c r="F4391" s="217">
        <v>1.21</v>
      </c>
      <c r="G4391" s="217">
        <v>1.22</v>
      </c>
      <c r="H4391" s="217">
        <v>1.23</v>
      </c>
      <c r="I4391" s="217">
        <v>1.23</v>
      </c>
      <c r="J4391" s="217">
        <v>1.23</v>
      </c>
      <c r="K4391" s="217">
        <v>1.23</v>
      </c>
      <c r="L4391" s="217">
        <v>1.24</v>
      </c>
      <c r="M4391" s="217">
        <v>1.24</v>
      </c>
      <c r="N4391" s="217">
        <v>1.25</v>
      </c>
      <c r="O4391" s="217">
        <v>1.27</v>
      </c>
      <c r="P4391" s="217">
        <v>1.28</v>
      </c>
      <c r="Q4391" s="217">
        <v>1.28</v>
      </c>
      <c r="R4391" s="217">
        <v>1.28</v>
      </c>
      <c r="S4391" s="217">
        <v>1.29</v>
      </c>
      <c r="T4391" s="217">
        <v>1.29</v>
      </c>
      <c r="U4391" s="217">
        <v>1.29</v>
      </c>
      <c r="V4391" s="217">
        <v>1.29</v>
      </c>
      <c r="W4391" s="217">
        <v>1.3</v>
      </c>
      <c r="X4391" s="217">
        <v>1.3</v>
      </c>
      <c r="Y4391" s="217">
        <v>1.3</v>
      </c>
      <c r="Z4391" s="217">
        <v>1.3</v>
      </c>
      <c r="AA4391" s="217">
        <v>1.3</v>
      </c>
      <c r="AB4391" s="217">
        <v>1.3</v>
      </c>
      <c r="AC4391" s="217">
        <v>1.31</v>
      </c>
      <c r="AD4391" s="217">
        <v>1.31</v>
      </c>
      <c r="AE4391" s="217">
        <v>1.31</v>
      </c>
      <c r="AF4391" s="217">
        <v>1.31</v>
      </c>
      <c r="AG4391" s="217">
        <v>1.31</v>
      </c>
      <c r="AH4391" s="217">
        <v>1.3</v>
      </c>
      <c r="AI4391" s="217">
        <v>1.3</v>
      </c>
      <c r="AJ4391" s="217">
        <v>1.29</v>
      </c>
      <c r="AK4391" s="217">
        <v>1.29</v>
      </c>
    </row>
    <row r="4392" spans="1:37" s="217" customFormat="1" x14ac:dyDescent="0.3">
      <c r="A4392" s="217" t="str">
        <f t="shared" si="106"/>
        <v>SDGbaseTRAv2_UrbAS_ERTv5_testGADJnoICAGRPQXcwood</v>
      </c>
      <c r="B4392" s="218" t="s">
        <v>221</v>
      </c>
      <c r="C4392" s="219" t="s">
        <v>311</v>
      </c>
      <c r="D4392" s="220" t="s">
        <v>120</v>
      </c>
      <c r="E4392" s="217" t="s">
        <v>158</v>
      </c>
      <c r="F4392" s="217">
        <v>1.21</v>
      </c>
      <c r="G4392" s="217">
        <v>1.23</v>
      </c>
      <c r="H4392" s="217">
        <v>1.23</v>
      </c>
      <c r="I4392" s="217">
        <v>1.24</v>
      </c>
      <c r="J4392" s="217">
        <v>1.23</v>
      </c>
      <c r="K4392" s="217">
        <v>1.23</v>
      </c>
      <c r="L4392" s="217">
        <v>1.23</v>
      </c>
      <c r="M4392" s="217">
        <v>1.23</v>
      </c>
      <c r="N4392" s="217">
        <v>1.23</v>
      </c>
      <c r="O4392" s="217">
        <v>1.22</v>
      </c>
      <c r="P4392" s="217">
        <v>1.22</v>
      </c>
      <c r="Q4392" s="217">
        <v>1.22</v>
      </c>
      <c r="R4392" s="217">
        <v>1.22</v>
      </c>
      <c r="S4392" s="217">
        <v>1.22</v>
      </c>
      <c r="T4392" s="217">
        <v>1.23</v>
      </c>
      <c r="U4392" s="217">
        <v>1.23</v>
      </c>
      <c r="V4392" s="217">
        <v>1.23</v>
      </c>
      <c r="W4392" s="217">
        <v>1.23</v>
      </c>
      <c r="X4392" s="217">
        <v>1.24</v>
      </c>
      <c r="Y4392" s="217">
        <v>1.24</v>
      </c>
      <c r="Z4392" s="217">
        <v>1.24</v>
      </c>
      <c r="AA4392" s="217">
        <v>1.24</v>
      </c>
      <c r="AB4392" s="217">
        <v>1.23</v>
      </c>
      <c r="AC4392" s="217">
        <v>1.23</v>
      </c>
      <c r="AD4392" s="217">
        <v>1.23</v>
      </c>
      <c r="AE4392" s="217">
        <v>1.23</v>
      </c>
      <c r="AF4392" s="217">
        <v>1.23</v>
      </c>
      <c r="AG4392" s="217">
        <v>1.23</v>
      </c>
      <c r="AH4392" s="217">
        <v>1.23</v>
      </c>
      <c r="AI4392" s="217">
        <v>1.22</v>
      </c>
      <c r="AJ4392" s="217">
        <v>1.23</v>
      </c>
      <c r="AK4392" s="217">
        <v>1.23</v>
      </c>
    </row>
    <row r="4393" spans="1:37" s="217" customFormat="1" x14ac:dyDescent="0.3">
      <c r="A4393" s="217" t="str">
        <f t="shared" si="106"/>
        <v>SDGbaseTRAv2_UrbAS_ERTv5_testGADJnoICAGRPQXcpapr</v>
      </c>
      <c r="B4393" s="218" t="s">
        <v>221</v>
      </c>
      <c r="C4393" s="219" t="s">
        <v>311</v>
      </c>
      <c r="D4393" s="220" t="s">
        <v>120</v>
      </c>
      <c r="E4393" s="217" t="s">
        <v>159</v>
      </c>
      <c r="F4393" s="217">
        <v>1.32</v>
      </c>
      <c r="G4393" s="217">
        <v>1.32</v>
      </c>
      <c r="H4393" s="217">
        <v>1.31</v>
      </c>
      <c r="I4393" s="217">
        <v>1.3</v>
      </c>
      <c r="J4393" s="217">
        <v>1.3</v>
      </c>
      <c r="K4393" s="217">
        <v>1.29</v>
      </c>
      <c r="L4393" s="217">
        <v>1.29</v>
      </c>
      <c r="M4393" s="217">
        <v>1.31</v>
      </c>
      <c r="N4393" s="217">
        <v>1.31</v>
      </c>
      <c r="O4393" s="217">
        <v>1.3</v>
      </c>
      <c r="P4393" s="217">
        <v>1.3</v>
      </c>
      <c r="Q4393" s="217">
        <v>1.3</v>
      </c>
      <c r="R4393" s="217">
        <v>1.28</v>
      </c>
      <c r="S4393" s="217">
        <v>1.28</v>
      </c>
      <c r="T4393" s="217">
        <v>1.28</v>
      </c>
      <c r="U4393" s="217">
        <v>1.29</v>
      </c>
      <c r="V4393" s="217">
        <v>1.29</v>
      </c>
      <c r="W4393" s="217">
        <v>1.29</v>
      </c>
      <c r="X4393" s="217">
        <v>1.29</v>
      </c>
      <c r="Y4393" s="217">
        <v>1.29</v>
      </c>
      <c r="Z4393" s="217">
        <v>1.29</v>
      </c>
      <c r="AA4393" s="217">
        <v>1.29</v>
      </c>
      <c r="AB4393" s="217">
        <v>1.29</v>
      </c>
      <c r="AC4393" s="217">
        <v>1.28</v>
      </c>
      <c r="AD4393" s="217">
        <v>1.28</v>
      </c>
      <c r="AE4393" s="217">
        <v>1.29</v>
      </c>
      <c r="AF4393" s="217">
        <v>1.29</v>
      </c>
      <c r="AG4393" s="217">
        <v>1.29</v>
      </c>
      <c r="AH4393" s="217">
        <v>1.28</v>
      </c>
      <c r="AI4393" s="217">
        <v>1.27</v>
      </c>
      <c r="AJ4393" s="217">
        <v>1.27</v>
      </c>
      <c r="AK4393" s="217">
        <v>1.26</v>
      </c>
    </row>
    <row r="4394" spans="1:37" s="217" customFormat="1" x14ac:dyDescent="0.3">
      <c r="A4394" s="217" t="str">
        <f t="shared" si="106"/>
        <v>SDGbaseTRAv2_UrbAS_ERTv5_testGADJnoICAGRPQXcprnt</v>
      </c>
      <c r="B4394" s="218" t="s">
        <v>221</v>
      </c>
      <c r="C4394" s="219" t="s">
        <v>311</v>
      </c>
      <c r="D4394" s="220" t="s">
        <v>120</v>
      </c>
      <c r="E4394" s="217" t="s">
        <v>104</v>
      </c>
      <c r="F4394" s="217">
        <v>1.42</v>
      </c>
      <c r="G4394" s="217">
        <v>1.45</v>
      </c>
      <c r="H4394" s="217">
        <v>1.45</v>
      </c>
      <c r="I4394" s="217">
        <v>1.45</v>
      </c>
      <c r="J4394" s="217">
        <v>1.45</v>
      </c>
      <c r="K4394" s="217">
        <v>1.45</v>
      </c>
      <c r="L4394" s="217">
        <v>1.45</v>
      </c>
      <c r="M4394" s="217">
        <v>1.45</v>
      </c>
      <c r="N4394" s="217">
        <v>1.46</v>
      </c>
      <c r="O4394" s="217">
        <v>1.44</v>
      </c>
      <c r="P4394" s="217">
        <v>1.45</v>
      </c>
      <c r="Q4394" s="217">
        <v>1.45</v>
      </c>
      <c r="R4394" s="217">
        <v>1.45</v>
      </c>
      <c r="S4394" s="217">
        <v>1.45</v>
      </c>
      <c r="T4394" s="217">
        <v>1.45</v>
      </c>
      <c r="U4394" s="217">
        <v>1.46</v>
      </c>
      <c r="V4394" s="217">
        <v>1.46</v>
      </c>
      <c r="W4394" s="217">
        <v>1.47</v>
      </c>
      <c r="X4394" s="217">
        <v>1.47</v>
      </c>
      <c r="Y4394" s="217">
        <v>1.47</v>
      </c>
      <c r="Z4394" s="217">
        <v>1.46</v>
      </c>
      <c r="AA4394" s="217">
        <v>1.46</v>
      </c>
      <c r="AB4394" s="217">
        <v>1.46</v>
      </c>
      <c r="AC4394" s="217">
        <v>1.46</v>
      </c>
      <c r="AD4394" s="217">
        <v>1.46</v>
      </c>
      <c r="AE4394" s="217">
        <v>1.46</v>
      </c>
      <c r="AF4394" s="217">
        <v>1.46</v>
      </c>
      <c r="AG4394" s="217">
        <v>1.46</v>
      </c>
      <c r="AH4394" s="217">
        <v>1.45</v>
      </c>
      <c r="AI4394" s="217">
        <v>1.44</v>
      </c>
      <c r="AJ4394" s="217">
        <v>1.43</v>
      </c>
      <c r="AK4394" s="217">
        <v>1.43</v>
      </c>
    </row>
    <row r="4395" spans="1:37" s="217" customFormat="1" x14ac:dyDescent="0.3">
      <c r="A4395" s="217" t="str">
        <f t="shared" si="106"/>
        <v>SDGbaseTRAv2_UrbAS_ERTv5_testGADJnoICAGRPQXcpetr-p</v>
      </c>
      <c r="B4395" s="218" t="s">
        <v>221</v>
      </c>
      <c r="C4395" s="219" t="s">
        <v>311</v>
      </c>
      <c r="D4395" s="220" t="s">
        <v>120</v>
      </c>
      <c r="E4395" s="217" t="s">
        <v>160</v>
      </c>
      <c r="F4395" s="217">
        <v>0.5</v>
      </c>
      <c r="G4395" s="217">
        <v>0.51</v>
      </c>
      <c r="H4395" s="217">
        <v>0.51</v>
      </c>
      <c r="I4395" s="217">
        <v>0.51</v>
      </c>
      <c r="J4395" s="217">
        <v>0.51</v>
      </c>
      <c r="K4395" s="217">
        <v>0.51</v>
      </c>
      <c r="L4395" s="217">
        <v>0.52</v>
      </c>
      <c r="M4395" s="217">
        <v>0.52</v>
      </c>
      <c r="N4395" s="217">
        <v>0.52</v>
      </c>
      <c r="O4395" s="217">
        <v>0.55000000000000004</v>
      </c>
      <c r="P4395" s="217">
        <v>0.55000000000000004</v>
      </c>
      <c r="Q4395" s="217">
        <v>0.55000000000000004</v>
      </c>
      <c r="R4395" s="217">
        <v>0.55000000000000004</v>
      </c>
      <c r="S4395" s="217">
        <v>0.55000000000000004</v>
      </c>
      <c r="T4395" s="217">
        <v>0.55000000000000004</v>
      </c>
      <c r="U4395" s="217">
        <v>0.56000000000000005</v>
      </c>
      <c r="V4395" s="217">
        <v>0.56000000000000005</v>
      </c>
      <c r="W4395" s="217">
        <v>0.56000000000000005</v>
      </c>
      <c r="X4395" s="217">
        <v>0.56000000000000005</v>
      </c>
      <c r="Y4395" s="217">
        <v>0.56000000000000005</v>
      </c>
      <c r="Z4395" s="217">
        <v>0.56000000000000005</v>
      </c>
      <c r="AA4395" s="217">
        <v>0.56000000000000005</v>
      </c>
      <c r="AB4395" s="217">
        <v>0.56999999999999995</v>
      </c>
      <c r="AC4395" s="217">
        <v>0.56999999999999995</v>
      </c>
      <c r="AD4395" s="217">
        <v>0.56999999999999995</v>
      </c>
      <c r="AE4395" s="217">
        <v>0.56999999999999995</v>
      </c>
      <c r="AF4395" s="217">
        <v>0.56999999999999995</v>
      </c>
      <c r="AG4395" s="217">
        <v>0.56999999999999995</v>
      </c>
      <c r="AH4395" s="217">
        <v>0.56999999999999995</v>
      </c>
      <c r="AI4395" s="217">
        <v>0.56000000000000005</v>
      </c>
      <c r="AJ4395" s="217">
        <v>0.56000000000000005</v>
      </c>
      <c r="AK4395" s="217">
        <v>0.56000000000000005</v>
      </c>
    </row>
    <row r="4396" spans="1:37" s="217" customFormat="1" x14ac:dyDescent="0.3">
      <c r="A4396" s="217" t="str">
        <f t="shared" si="106"/>
        <v>SDGbaseTRAv2_UrbAS_ERTv5_testGADJnoICAGRPQXcpetr-d</v>
      </c>
      <c r="B4396" s="218" t="s">
        <v>221</v>
      </c>
      <c r="C4396" s="219" t="s">
        <v>311</v>
      </c>
      <c r="D4396" s="220" t="s">
        <v>120</v>
      </c>
      <c r="E4396" s="217" t="s">
        <v>161</v>
      </c>
      <c r="F4396" s="217">
        <v>0.42</v>
      </c>
      <c r="G4396" s="217">
        <v>0.42</v>
      </c>
      <c r="H4396" s="217">
        <v>0.43</v>
      </c>
      <c r="I4396" s="217">
        <v>0.42</v>
      </c>
      <c r="J4396" s="217">
        <v>0.43</v>
      </c>
      <c r="K4396" s="217">
        <v>0.43</v>
      </c>
      <c r="L4396" s="217">
        <v>0.43</v>
      </c>
      <c r="M4396" s="217">
        <v>0.43</v>
      </c>
      <c r="N4396" s="217">
        <v>0.43</v>
      </c>
      <c r="O4396" s="217">
        <v>0.45</v>
      </c>
      <c r="P4396" s="217">
        <v>0.45</v>
      </c>
      <c r="Q4396" s="217">
        <v>0.45</v>
      </c>
      <c r="R4396" s="217">
        <v>0.45</v>
      </c>
      <c r="S4396" s="217">
        <v>0.45</v>
      </c>
      <c r="T4396" s="217">
        <v>0.45</v>
      </c>
      <c r="U4396" s="217">
        <v>0.46</v>
      </c>
      <c r="V4396" s="217">
        <v>0.46</v>
      </c>
      <c r="W4396" s="217">
        <v>0.46</v>
      </c>
      <c r="X4396" s="217">
        <v>0.46</v>
      </c>
      <c r="Y4396" s="217">
        <v>0.46</v>
      </c>
      <c r="Z4396" s="217">
        <v>0.46</v>
      </c>
      <c r="AA4396" s="217">
        <v>0.46</v>
      </c>
      <c r="AB4396" s="217">
        <v>0.46</v>
      </c>
      <c r="AC4396" s="217">
        <v>0.46</v>
      </c>
      <c r="AD4396" s="217">
        <v>0.46</v>
      </c>
      <c r="AE4396" s="217">
        <v>0.46</v>
      </c>
      <c r="AF4396" s="217">
        <v>0.46</v>
      </c>
      <c r="AG4396" s="217">
        <v>0.46</v>
      </c>
      <c r="AH4396" s="217">
        <v>0.46</v>
      </c>
      <c r="AI4396" s="217">
        <v>0.46</v>
      </c>
      <c r="AJ4396" s="217">
        <v>0.46</v>
      </c>
      <c r="AK4396" s="217">
        <v>0.45</v>
      </c>
    </row>
    <row r="4397" spans="1:37" s="217" customFormat="1" x14ac:dyDescent="0.3">
      <c r="A4397" s="217" t="str">
        <f t="shared" si="106"/>
        <v>SDGbaseTRAv2_UrbAS_ERTv5_testGADJnoICAGRPQXcpetr-h</v>
      </c>
      <c r="B4397" s="218" t="s">
        <v>221</v>
      </c>
      <c r="C4397" s="219" t="s">
        <v>311</v>
      </c>
      <c r="D4397" s="220" t="s">
        <v>120</v>
      </c>
      <c r="E4397" s="217" t="s">
        <v>162</v>
      </c>
      <c r="F4397" s="217">
        <v>0.08</v>
      </c>
      <c r="G4397" s="217">
        <v>0.09</v>
      </c>
      <c r="H4397" s="217">
        <v>0.09</v>
      </c>
      <c r="I4397" s="217">
        <v>0.09</v>
      </c>
      <c r="J4397" s="217">
        <v>0.09</v>
      </c>
      <c r="K4397" s="217">
        <v>0.09</v>
      </c>
      <c r="L4397" s="217">
        <v>0.09</v>
      </c>
      <c r="M4397" s="217">
        <v>0.09</v>
      </c>
      <c r="N4397" s="217">
        <v>0.09</v>
      </c>
      <c r="O4397" s="217">
        <v>0.09</v>
      </c>
      <c r="P4397" s="217">
        <v>0.09</v>
      </c>
      <c r="Q4397" s="217">
        <v>0.09</v>
      </c>
      <c r="R4397" s="217">
        <v>0.09</v>
      </c>
      <c r="S4397" s="217">
        <v>0.09</v>
      </c>
      <c r="T4397" s="217">
        <v>0.09</v>
      </c>
      <c r="U4397" s="217">
        <v>0.09</v>
      </c>
      <c r="V4397" s="217">
        <v>0.09</v>
      </c>
      <c r="W4397" s="217">
        <v>0.09</v>
      </c>
      <c r="X4397" s="217">
        <v>0.09</v>
      </c>
      <c r="Y4397" s="217">
        <v>0.09</v>
      </c>
      <c r="Z4397" s="217">
        <v>0.09</v>
      </c>
      <c r="AA4397" s="217">
        <v>0.09</v>
      </c>
      <c r="AB4397" s="217">
        <v>0.09</v>
      </c>
      <c r="AC4397" s="217">
        <v>0.09</v>
      </c>
      <c r="AD4397" s="217">
        <v>0.09</v>
      </c>
      <c r="AE4397" s="217">
        <v>0.09</v>
      </c>
      <c r="AF4397" s="217">
        <v>0.09</v>
      </c>
      <c r="AG4397" s="217">
        <v>0.09</v>
      </c>
      <c r="AH4397" s="217">
        <v>0.09</v>
      </c>
      <c r="AI4397" s="217">
        <v>0.09</v>
      </c>
      <c r="AJ4397" s="217">
        <v>0.09</v>
      </c>
      <c r="AK4397" s="217">
        <v>0.09</v>
      </c>
    </row>
    <row r="4398" spans="1:37" s="217" customFormat="1" x14ac:dyDescent="0.3">
      <c r="A4398" s="217" t="str">
        <f t="shared" si="106"/>
        <v>SDGbaseTRAv2_UrbAS_ERTv5_testGADJnoICAGRPQXcpetr-k</v>
      </c>
      <c r="B4398" s="218" t="s">
        <v>221</v>
      </c>
      <c r="C4398" s="219" t="s">
        <v>311</v>
      </c>
      <c r="D4398" s="220" t="s">
        <v>120</v>
      </c>
      <c r="E4398" s="217" t="s">
        <v>163</v>
      </c>
      <c r="F4398" s="217">
        <v>0.26</v>
      </c>
      <c r="G4398" s="217">
        <v>0.26</v>
      </c>
      <c r="H4398" s="217">
        <v>0.27</v>
      </c>
      <c r="I4398" s="217">
        <v>0.26</v>
      </c>
      <c r="J4398" s="217">
        <v>0.27</v>
      </c>
      <c r="K4398" s="217">
        <v>0.27</v>
      </c>
      <c r="L4398" s="217">
        <v>0.27</v>
      </c>
      <c r="M4398" s="217">
        <v>0.27</v>
      </c>
      <c r="N4398" s="217">
        <v>0.28000000000000003</v>
      </c>
      <c r="O4398" s="217">
        <v>0.3</v>
      </c>
      <c r="P4398" s="217">
        <v>0.31</v>
      </c>
      <c r="Q4398" s="217">
        <v>0.31</v>
      </c>
      <c r="R4398" s="217">
        <v>0.31</v>
      </c>
      <c r="S4398" s="217">
        <v>0.31</v>
      </c>
      <c r="T4398" s="217">
        <v>0.31</v>
      </c>
      <c r="U4398" s="217">
        <v>0.31</v>
      </c>
      <c r="V4398" s="217">
        <v>0.31</v>
      </c>
      <c r="W4398" s="217">
        <v>0.31</v>
      </c>
      <c r="X4398" s="217">
        <v>0.31</v>
      </c>
      <c r="Y4398" s="217">
        <v>0.31</v>
      </c>
      <c r="Z4398" s="217">
        <v>0.31</v>
      </c>
      <c r="AA4398" s="217">
        <v>0.31</v>
      </c>
      <c r="AB4398" s="217">
        <v>0.32</v>
      </c>
      <c r="AC4398" s="217">
        <v>0.32</v>
      </c>
      <c r="AD4398" s="217">
        <v>0.32</v>
      </c>
      <c r="AE4398" s="217">
        <v>0.32</v>
      </c>
      <c r="AF4398" s="217">
        <v>0.32</v>
      </c>
      <c r="AG4398" s="217">
        <v>0.32</v>
      </c>
      <c r="AH4398" s="217">
        <v>0.32</v>
      </c>
      <c r="AI4398" s="217">
        <v>0.32</v>
      </c>
      <c r="AJ4398" s="217">
        <v>0.32</v>
      </c>
      <c r="AK4398" s="217">
        <v>0.32</v>
      </c>
    </row>
    <row r="4399" spans="1:37" s="217" customFormat="1" x14ac:dyDescent="0.3">
      <c r="A4399" s="217" t="str">
        <f t="shared" si="106"/>
        <v>SDGbaseTRAv2_UrbAS_ERTv5_testGADJnoICAGRPQXcpetr-l</v>
      </c>
      <c r="B4399" s="218" t="s">
        <v>221</v>
      </c>
      <c r="C4399" s="219" t="s">
        <v>311</v>
      </c>
      <c r="D4399" s="220" t="s">
        <v>120</v>
      </c>
      <c r="E4399" s="217" t="s">
        <v>164</v>
      </c>
      <c r="F4399" s="217">
        <v>0.97</v>
      </c>
      <c r="G4399" s="217">
        <v>0.99</v>
      </c>
      <c r="H4399" s="217">
        <v>1</v>
      </c>
      <c r="I4399" s="217">
        <v>0.99</v>
      </c>
      <c r="J4399" s="217">
        <v>1</v>
      </c>
      <c r="K4399" s="217">
        <v>1</v>
      </c>
      <c r="L4399" s="217">
        <v>1</v>
      </c>
      <c r="M4399" s="217">
        <v>1.01</v>
      </c>
      <c r="N4399" s="217">
        <v>1.02</v>
      </c>
      <c r="O4399" s="217">
        <v>1.05</v>
      </c>
      <c r="P4399" s="217">
        <v>1.07</v>
      </c>
      <c r="Q4399" s="217">
        <v>1.07</v>
      </c>
      <c r="R4399" s="217">
        <v>1.07</v>
      </c>
      <c r="S4399" s="217">
        <v>1.07</v>
      </c>
      <c r="T4399" s="217">
        <v>1.07</v>
      </c>
      <c r="U4399" s="217">
        <v>1.08</v>
      </c>
      <c r="V4399" s="217">
        <v>1.08</v>
      </c>
      <c r="W4399" s="217">
        <v>1.08</v>
      </c>
      <c r="X4399" s="217">
        <v>1.08</v>
      </c>
      <c r="Y4399" s="217">
        <v>1.08</v>
      </c>
      <c r="Z4399" s="217">
        <v>1.08</v>
      </c>
      <c r="AA4399" s="217">
        <v>1.08</v>
      </c>
      <c r="AB4399" s="217">
        <v>1.0900000000000001</v>
      </c>
      <c r="AC4399" s="217">
        <v>1.1000000000000001</v>
      </c>
      <c r="AD4399" s="217">
        <v>1.1000000000000001</v>
      </c>
      <c r="AE4399" s="217">
        <v>1.1000000000000001</v>
      </c>
      <c r="AF4399" s="217">
        <v>1.1000000000000001</v>
      </c>
      <c r="AG4399" s="217">
        <v>1.1000000000000001</v>
      </c>
      <c r="AH4399" s="217">
        <v>1.1000000000000001</v>
      </c>
      <c r="AI4399" s="217">
        <v>1.0900000000000001</v>
      </c>
      <c r="AJ4399" s="217">
        <v>1.08</v>
      </c>
      <c r="AK4399" s="217">
        <v>1.08</v>
      </c>
    </row>
    <row r="4400" spans="1:37" s="217" customFormat="1" x14ac:dyDescent="0.3">
      <c r="A4400" s="217" t="str">
        <f t="shared" si="106"/>
        <v>SDGbaseTRAv2_UrbAS_ERTv5_testGADJnoICAGRPQXchydr</v>
      </c>
      <c r="B4400" s="218" t="s">
        <v>221</v>
      </c>
      <c r="C4400" s="219" t="s">
        <v>311</v>
      </c>
      <c r="D4400" s="220" t="s">
        <v>120</v>
      </c>
      <c r="E4400" s="217" t="s">
        <v>165</v>
      </c>
      <c r="F4400" s="217">
        <v>0.91</v>
      </c>
      <c r="G4400" s="217">
        <v>0.93</v>
      </c>
      <c r="H4400" s="217">
        <v>0.94</v>
      </c>
      <c r="I4400" s="217">
        <v>0.94</v>
      </c>
      <c r="J4400" s="217">
        <v>0.94</v>
      </c>
      <c r="K4400" s="217">
        <v>0.94</v>
      </c>
      <c r="L4400" s="217">
        <v>0.95</v>
      </c>
      <c r="M4400" s="217">
        <v>0.95</v>
      </c>
      <c r="N4400" s="217">
        <v>0.96</v>
      </c>
      <c r="O4400" s="217">
        <v>0.99</v>
      </c>
      <c r="P4400" s="217">
        <v>1</v>
      </c>
      <c r="Q4400" s="217">
        <v>1</v>
      </c>
      <c r="R4400" s="217">
        <v>1</v>
      </c>
      <c r="S4400" s="217">
        <v>1</v>
      </c>
      <c r="T4400" s="217">
        <v>1</v>
      </c>
      <c r="U4400" s="217">
        <v>1.01</v>
      </c>
      <c r="V4400" s="217">
        <v>1.01</v>
      </c>
      <c r="W4400" s="217">
        <v>1.01</v>
      </c>
      <c r="X4400" s="217">
        <v>1.01</v>
      </c>
      <c r="Y4400" s="217">
        <v>1.01</v>
      </c>
      <c r="Z4400" s="217">
        <v>1.01</v>
      </c>
      <c r="AA4400" s="217">
        <v>1.01</v>
      </c>
      <c r="AB4400" s="217">
        <v>1.02</v>
      </c>
      <c r="AC4400" s="217">
        <v>1.02</v>
      </c>
      <c r="AD4400" s="217">
        <v>1.02</v>
      </c>
      <c r="AE4400" s="217">
        <v>1.02</v>
      </c>
      <c r="AF4400" s="217">
        <v>1.02</v>
      </c>
      <c r="AG4400" s="217">
        <v>1.02</v>
      </c>
      <c r="AH4400" s="217">
        <v>1.02</v>
      </c>
      <c r="AI4400" s="217">
        <v>1.01</v>
      </c>
      <c r="AJ4400" s="217">
        <v>1</v>
      </c>
      <c r="AK4400" s="217">
        <v>0.99</v>
      </c>
    </row>
    <row r="4401" spans="1:37" s="217" customFormat="1" x14ac:dyDescent="0.3">
      <c r="A4401" s="217" t="str">
        <f t="shared" si="106"/>
        <v>SDGbaseTRAv2_UrbAS_ERTv5_testGADJnoICAGRPQXcammo</v>
      </c>
      <c r="B4401" s="218" t="s">
        <v>221</v>
      </c>
      <c r="C4401" s="219" t="s">
        <v>311</v>
      </c>
      <c r="D4401" s="220" t="s">
        <v>120</v>
      </c>
      <c r="E4401" s="217" t="s">
        <v>166</v>
      </c>
      <c r="F4401" s="217">
        <v>1.19</v>
      </c>
      <c r="G4401" s="217">
        <v>0.78</v>
      </c>
      <c r="H4401" s="217">
        <v>0.78</v>
      </c>
      <c r="I4401" s="217">
        <v>0.79</v>
      </c>
      <c r="J4401" s="217">
        <v>0.78</v>
      </c>
      <c r="K4401" s="217">
        <v>0.78</v>
      </c>
      <c r="L4401" s="217">
        <v>0.78</v>
      </c>
      <c r="M4401" s="217">
        <v>0.78</v>
      </c>
      <c r="N4401" s="217">
        <v>0.78</v>
      </c>
      <c r="O4401" s="217">
        <v>0.77</v>
      </c>
      <c r="P4401" s="217">
        <v>0.76</v>
      </c>
      <c r="Q4401" s="217">
        <v>0.76</v>
      </c>
      <c r="R4401" s="217">
        <v>0.76</v>
      </c>
      <c r="S4401" s="217">
        <v>0.76</v>
      </c>
      <c r="T4401" s="217">
        <v>0.76</v>
      </c>
      <c r="U4401" s="217">
        <v>0.76</v>
      </c>
      <c r="V4401" s="217">
        <v>0.76</v>
      </c>
      <c r="W4401" s="217">
        <v>0.76</v>
      </c>
      <c r="X4401" s="217">
        <v>0.76</v>
      </c>
      <c r="Y4401" s="217">
        <v>0.88</v>
      </c>
      <c r="Z4401" s="217">
        <v>1.01</v>
      </c>
      <c r="AA4401" s="217">
        <v>1.1499999999999999</v>
      </c>
      <c r="AB4401" s="217">
        <v>1.18</v>
      </c>
      <c r="AC4401" s="217">
        <v>1.21</v>
      </c>
      <c r="AD4401" s="217">
        <v>1.24</v>
      </c>
      <c r="AE4401" s="217">
        <v>1.27</v>
      </c>
      <c r="AF4401" s="217">
        <v>1.3</v>
      </c>
      <c r="AG4401" s="217">
        <v>1.33</v>
      </c>
      <c r="AH4401" s="217">
        <v>1.35</v>
      </c>
      <c r="AI4401" s="217">
        <v>1.37</v>
      </c>
      <c r="AJ4401" s="217">
        <v>1.4</v>
      </c>
      <c r="AK4401" s="217">
        <v>1.43</v>
      </c>
    </row>
    <row r="4402" spans="1:37" s="217" customFormat="1" x14ac:dyDescent="0.3">
      <c r="A4402" s="217" t="str">
        <f t="shared" si="106"/>
        <v>SDGbaseTRAv2_UrbAS_ERTv5_testGADJnoICAGRPQXcbchm</v>
      </c>
      <c r="B4402" s="218" t="s">
        <v>221</v>
      </c>
      <c r="C4402" s="219" t="s">
        <v>311</v>
      </c>
      <c r="D4402" s="220" t="s">
        <v>120</v>
      </c>
      <c r="E4402" s="217" t="s">
        <v>167</v>
      </c>
      <c r="F4402" s="217">
        <v>1.19</v>
      </c>
      <c r="G4402" s="217">
        <v>1.22</v>
      </c>
      <c r="H4402" s="217">
        <v>1.24</v>
      </c>
      <c r="I4402" s="217">
        <v>1.23</v>
      </c>
      <c r="J4402" s="217">
        <v>1.23</v>
      </c>
      <c r="K4402" s="217">
        <v>1.24</v>
      </c>
      <c r="L4402" s="217">
        <v>1.24</v>
      </c>
      <c r="M4402" s="217">
        <v>1.25</v>
      </c>
      <c r="N4402" s="217">
        <v>1.26</v>
      </c>
      <c r="O4402" s="217">
        <v>1.3</v>
      </c>
      <c r="P4402" s="217">
        <v>1.31</v>
      </c>
      <c r="Q4402" s="217">
        <v>1.32</v>
      </c>
      <c r="R4402" s="217">
        <v>1.32</v>
      </c>
      <c r="S4402" s="217">
        <v>1.32</v>
      </c>
      <c r="T4402" s="217">
        <v>1.32</v>
      </c>
      <c r="U4402" s="217">
        <v>1.32</v>
      </c>
      <c r="V4402" s="217">
        <v>1.32</v>
      </c>
      <c r="W4402" s="217">
        <v>1.32</v>
      </c>
      <c r="X4402" s="217">
        <v>1.33</v>
      </c>
      <c r="Y4402" s="217">
        <v>1.33</v>
      </c>
      <c r="Z4402" s="217">
        <v>1.33</v>
      </c>
      <c r="AA4402" s="217">
        <v>1.33</v>
      </c>
      <c r="AB4402" s="217">
        <v>1.34</v>
      </c>
      <c r="AC4402" s="217">
        <v>1.34</v>
      </c>
      <c r="AD4402" s="217">
        <v>1.34</v>
      </c>
      <c r="AE4402" s="217">
        <v>1.34</v>
      </c>
      <c r="AF4402" s="217">
        <v>1.34</v>
      </c>
      <c r="AG4402" s="217">
        <v>1.34</v>
      </c>
      <c r="AH4402" s="217">
        <v>1.33</v>
      </c>
      <c r="AI4402" s="217">
        <v>1.32</v>
      </c>
      <c r="AJ4402" s="217">
        <v>1.31</v>
      </c>
      <c r="AK4402" s="217">
        <v>1.31</v>
      </c>
    </row>
    <row r="4403" spans="1:37" s="217" customFormat="1" x14ac:dyDescent="0.3">
      <c r="A4403" s="217" t="str">
        <f t="shared" si="106"/>
        <v>SDGbaseTRAv2_UrbAS_ERTv5_testGADJnoICAGRPQXcochm</v>
      </c>
      <c r="B4403" s="218" t="s">
        <v>221</v>
      </c>
      <c r="C4403" s="219" t="s">
        <v>311</v>
      </c>
      <c r="D4403" s="220" t="s">
        <v>120</v>
      </c>
      <c r="E4403" s="217" t="s">
        <v>168</v>
      </c>
      <c r="F4403" s="217">
        <v>1.3</v>
      </c>
      <c r="G4403" s="217">
        <v>1.33</v>
      </c>
      <c r="H4403" s="217">
        <v>1.34</v>
      </c>
      <c r="I4403" s="217">
        <v>1.34</v>
      </c>
      <c r="J4403" s="217">
        <v>1.34</v>
      </c>
      <c r="K4403" s="217">
        <v>1.35</v>
      </c>
      <c r="L4403" s="217">
        <v>1.35</v>
      </c>
      <c r="M4403" s="217">
        <v>1.36</v>
      </c>
      <c r="N4403" s="217">
        <v>1.37</v>
      </c>
      <c r="O4403" s="217">
        <v>1.41</v>
      </c>
      <c r="P4403" s="217">
        <v>1.43</v>
      </c>
      <c r="Q4403" s="217">
        <v>1.43</v>
      </c>
      <c r="R4403" s="217">
        <v>1.43</v>
      </c>
      <c r="S4403" s="217">
        <v>1.43</v>
      </c>
      <c r="T4403" s="217">
        <v>1.44</v>
      </c>
      <c r="U4403" s="217">
        <v>1.44</v>
      </c>
      <c r="V4403" s="217">
        <v>1.44</v>
      </c>
      <c r="W4403" s="217">
        <v>1.44</v>
      </c>
      <c r="X4403" s="217">
        <v>1.45</v>
      </c>
      <c r="Y4403" s="217">
        <v>1.45</v>
      </c>
      <c r="Z4403" s="217">
        <v>1.45</v>
      </c>
      <c r="AA4403" s="217">
        <v>1.45</v>
      </c>
      <c r="AB4403" s="217">
        <v>1.46</v>
      </c>
      <c r="AC4403" s="217">
        <v>1.46</v>
      </c>
      <c r="AD4403" s="217">
        <v>1.46</v>
      </c>
      <c r="AE4403" s="217">
        <v>1.46</v>
      </c>
      <c r="AF4403" s="217">
        <v>1.46</v>
      </c>
      <c r="AG4403" s="217">
        <v>1.46</v>
      </c>
      <c r="AH4403" s="217">
        <v>1.46</v>
      </c>
      <c r="AI4403" s="217">
        <v>1.44</v>
      </c>
      <c r="AJ4403" s="217">
        <v>1.44</v>
      </c>
      <c r="AK4403" s="217">
        <v>1.43</v>
      </c>
    </row>
    <row r="4404" spans="1:37" s="217" customFormat="1" x14ac:dyDescent="0.3">
      <c r="A4404" s="217" t="str">
        <f t="shared" si="106"/>
        <v>SDGbaseTRAv2_UrbAS_ERTv5_testGADJnoICAGRPQXcrubb</v>
      </c>
      <c r="B4404" s="218" t="s">
        <v>221</v>
      </c>
      <c r="C4404" s="219" t="s">
        <v>311</v>
      </c>
      <c r="D4404" s="220" t="s">
        <v>120</v>
      </c>
      <c r="E4404" s="217" t="s">
        <v>105</v>
      </c>
      <c r="F4404" s="217">
        <v>1.27</v>
      </c>
      <c r="G4404" s="217">
        <v>1.28</v>
      </c>
      <c r="H4404" s="217">
        <v>1.29</v>
      </c>
      <c r="I4404" s="217">
        <v>1.28</v>
      </c>
      <c r="J4404" s="217">
        <v>1.28</v>
      </c>
      <c r="K4404" s="217">
        <v>1.29</v>
      </c>
      <c r="L4404" s="217">
        <v>1.29</v>
      </c>
      <c r="M4404" s="217">
        <v>1.29</v>
      </c>
      <c r="N4404" s="217">
        <v>1.3</v>
      </c>
      <c r="O4404" s="217">
        <v>1.31</v>
      </c>
      <c r="P4404" s="217">
        <v>1.32</v>
      </c>
      <c r="Q4404" s="217">
        <v>1.32</v>
      </c>
      <c r="R4404" s="217">
        <v>1.33</v>
      </c>
      <c r="S4404" s="217">
        <v>1.33</v>
      </c>
      <c r="T4404" s="217">
        <v>1.33</v>
      </c>
      <c r="U4404" s="217">
        <v>1.34</v>
      </c>
      <c r="V4404" s="217">
        <v>1.34</v>
      </c>
      <c r="W4404" s="217">
        <v>1.34</v>
      </c>
      <c r="X4404" s="217">
        <v>1.35</v>
      </c>
      <c r="Y4404" s="217">
        <v>1.35</v>
      </c>
      <c r="Z4404" s="217">
        <v>1.35</v>
      </c>
      <c r="AA4404" s="217">
        <v>1.36</v>
      </c>
      <c r="AB4404" s="217">
        <v>1.36</v>
      </c>
      <c r="AC4404" s="217">
        <v>1.36</v>
      </c>
      <c r="AD4404" s="217">
        <v>1.36</v>
      </c>
      <c r="AE4404" s="217">
        <v>1.36</v>
      </c>
      <c r="AF4404" s="217">
        <v>1.36</v>
      </c>
      <c r="AG4404" s="217">
        <v>1.36</v>
      </c>
      <c r="AH4404" s="217">
        <v>1.35</v>
      </c>
      <c r="AI4404" s="217">
        <v>1.34</v>
      </c>
      <c r="AJ4404" s="217">
        <v>1.34</v>
      </c>
      <c r="AK4404" s="217">
        <v>1.33</v>
      </c>
    </row>
    <row r="4405" spans="1:37" s="217" customFormat="1" x14ac:dyDescent="0.3">
      <c r="A4405" s="217" t="str">
        <f t="shared" si="106"/>
        <v>SDGbaseTRAv2_UrbAS_ERTv5_testGADJnoICAGRPQXcplas</v>
      </c>
      <c r="B4405" s="218" t="s">
        <v>221</v>
      </c>
      <c r="C4405" s="219" t="s">
        <v>311</v>
      </c>
      <c r="D4405" s="220" t="s">
        <v>120</v>
      </c>
      <c r="E4405" s="217" t="s">
        <v>106</v>
      </c>
      <c r="F4405" s="217">
        <v>1.5</v>
      </c>
      <c r="G4405" s="217">
        <v>1.52</v>
      </c>
      <c r="H4405" s="217">
        <v>1.52</v>
      </c>
      <c r="I4405" s="217">
        <v>1.52</v>
      </c>
      <c r="J4405" s="217">
        <v>1.52</v>
      </c>
      <c r="K4405" s="217">
        <v>1.52</v>
      </c>
      <c r="L4405" s="217">
        <v>1.52</v>
      </c>
      <c r="M4405" s="217">
        <v>1.53</v>
      </c>
      <c r="N4405" s="217">
        <v>1.53</v>
      </c>
      <c r="O4405" s="217">
        <v>1.53</v>
      </c>
      <c r="P4405" s="217">
        <v>1.53</v>
      </c>
      <c r="Q4405" s="217">
        <v>1.54</v>
      </c>
      <c r="R4405" s="217">
        <v>1.54</v>
      </c>
      <c r="S4405" s="217">
        <v>1.54</v>
      </c>
      <c r="T4405" s="217">
        <v>1.54</v>
      </c>
      <c r="U4405" s="217">
        <v>1.55</v>
      </c>
      <c r="V4405" s="217">
        <v>1.55</v>
      </c>
      <c r="W4405" s="217">
        <v>1.55</v>
      </c>
      <c r="X4405" s="217">
        <v>1.56</v>
      </c>
      <c r="Y4405" s="217">
        <v>1.56</v>
      </c>
      <c r="Z4405" s="217">
        <v>1.56</v>
      </c>
      <c r="AA4405" s="217">
        <v>1.56</v>
      </c>
      <c r="AB4405" s="217">
        <v>1.56</v>
      </c>
      <c r="AC4405" s="217">
        <v>1.56</v>
      </c>
      <c r="AD4405" s="217">
        <v>1.56</v>
      </c>
      <c r="AE4405" s="217">
        <v>1.56</v>
      </c>
      <c r="AF4405" s="217">
        <v>1.56</v>
      </c>
      <c r="AG4405" s="217">
        <v>1.56</v>
      </c>
      <c r="AH4405" s="217">
        <v>1.55</v>
      </c>
      <c r="AI4405" s="217">
        <v>1.54</v>
      </c>
      <c r="AJ4405" s="217">
        <v>1.53</v>
      </c>
      <c r="AK4405" s="217">
        <v>1.52</v>
      </c>
    </row>
    <row r="4406" spans="1:37" s="217" customFormat="1" x14ac:dyDescent="0.3">
      <c r="A4406" s="217" t="str">
        <f t="shared" si="106"/>
        <v>SDGbaseTRAv2_UrbAS_ERTv5_testGADJnoICAGRPQXcnmet</v>
      </c>
      <c r="B4406" s="218" t="s">
        <v>221</v>
      </c>
      <c r="C4406" s="219" t="s">
        <v>311</v>
      </c>
      <c r="D4406" s="220" t="s">
        <v>120</v>
      </c>
      <c r="E4406" s="217" t="s">
        <v>107</v>
      </c>
      <c r="F4406" s="217">
        <v>1.4</v>
      </c>
      <c r="G4406" s="217">
        <v>1.43</v>
      </c>
      <c r="H4406" s="217">
        <v>1.43</v>
      </c>
      <c r="I4406" s="217">
        <v>1.43</v>
      </c>
      <c r="J4406" s="217">
        <v>1.42</v>
      </c>
      <c r="K4406" s="217">
        <v>1.42</v>
      </c>
      <c r="L4406" s="217">
        <v>1.42</v>
      </c>
      <c r="M4406" s="217">
        <v>1.42</v>
      </c>
      <c r="N4406" s="217">
        <v>1.42</v>
      </c>
      <c r="O4406" s="217">
        <v>1.4</v>
      </c>
      <c r="P4406" s="217">
        <v>1.4</v>
      </c>
      <c r="Q4406" s="217">
        <v>1.4</v>
      </c>
      <c r="R4406" s="217">
        <v>1.4</v>
      </c>
      <c r="S4406" s="217">
        <v>1.41</v>
      </c>
      <c r="T4406" s="217">
        <v>1.41</v>
      </c>
      <c r="U4406" s="217">
        <v>1.41</v>
      </c>
      <c r="V4406" s="217">
        <v>1.42</v>
      </c>
      <c r="W4406" s="217">
        <v>1.42</v>
      </c>
      <c r="X4406" s="217">
        <v>1.42</v>
      </c>
      <c r="Y4406" s="217">
        <v>1.43</v>
      </c>
      <c r="Z4406" s="217">
        <v>1.43</v>
      </c>
      <c r="AA4406" s="217">
        <v>1.43</v>
      </c>
      <c r="AB4406" s="217">
        <v>1.42</v>
      </c>
      <c r="AC4406" s="217">
        <v>1.42</v>
      </c>
      <c r="AD4406" s="217">
        <v>1.42</v>
      </c>
      <c r="AE4406" s="217">
        <v>1.42</v>
      </c>
      <c r="AF4406" s="217">
        <v>1.42</v>
      </c>
      <c r="AG4406" s="217">
        <v>1.43</v>
      </c>
      <c r="AH4406" s="217">
        <v>1.43</v>
      </c>
      <c r="AI4406" s="217">
        <v>1.43</v>
      </c>
      <c r="AJ4406" s="217">
        <v>1.44</v>
      </c>
      <c r="AK4406" s="217">
        <v>1.45</v>
      </c>
    </row>
    <row r="4407" spans="1:37" s="217" customFormat="1" x14ac:dyDescent="0.3">
      <c r="A4407" s="217" t="str">
        <f t="shared" si="106"/>
        <v>SDGbaseTRAv2_UrbAS_ERTv5_testGADJnoICAGRPQXciron</v>
      </c>
      <c r="B4407" s="218" t="s">
        <v>221</v>
      </c>
      <c r="C4407" s="219" t="s">
        <v>311</v>
      </c>
      <c r="D4407" s="220" t="s">
        <v>120</v>
      </c>
      <c r="E4407" s="217" t="s">
        <v>169</v>
      </c>
      <c r="F4407" s="217">
        <v>1.22</v>
      </c>
      <c r="G4407" s="217">
        <v>1.34</v>
      </c>
      <c r="H4407" s="217">
        <v>1.37</v>
      </c>
      <c r="I4407" s="217">
        <v>1.39</v>
      </c>
      <c r="J4407" s="217">
        <v>1.4</v>
      </c>
      <c r="K4407" s="217">
        <v>1.4</v>
      </c>
      <c r="L4407" s="217">
        <v>1.39</v>
      </c>
      <c r="M4407" s="217">
        <v>1.38</v>
      </c>
      <c r="N4407" s="217">
        <v>1.37</v>
      </c>
      <c r="O4407" s="217">
        <v>1.33</v>
      </c>
      <c r="P4407" s="217">
        <v>1.33</v>
      </c>
      <c r="Q4407" s="217">
        <v>1.33</v>
      </c>
      <c r="R4407" s="217">
        <v>1.33</v>
      </c>
      <c r="S4407" s="217">
        <v>1.34</v>
      </c>
      <c r="T4407" s="217">
        <v>1.34</v>
      </c>
      <c r="U4407" s="217">
        <v>1.34</v>
      </c>
      <c r="V4407" s="217">
        <v>1.28</v>
      </c>
      <c r="W4407" s="217">
        <v>1.28</v>
      </c>
      <c r="X4407" s="217">
        <v>1.38</v>
      </c>
      <c r="Y4407" s="217">
        <v>1.38</v>
      </c>
      <c r="Z4407" s="217">
        <v>1.39</v>
      </c>
      <c r="AA4407" s="217">
        <v>1.4</v>
      </c>
      <c r="AB4407" s="217">
        <v>1.41</v>
      </c>
      <c r="AC4407" s="217">
        <v>1.41</v>
      </c>
      <c r="AD4407" s="217">
        <v>1.4</v>
      </c>
      <c r="AE4407" s="217">
        <v>1.39</v>
      </c>
      <c r="AF4407" s="217">
        <v>1.38</v>
      </c>
      <c r="AG4407" s="217">
        <v>1.39</v>
      </c>
      <c r="AH4407" s="217">
        <v>1.41</v>
      </c>
      <c r="AI4407" s="217">
        <v>1.43</v>
      </c>
      <c r="AJ4407" s="217">
        <v>1.44</v>
      </c>
      <c r="AK4407" s="217">
        <v>1.46</v>
      </c>
    </row>
    <row r="4408" spans="1:37" s="217" customFormat="1" x14ac:dyDescent="0.3">
      <c r="A4408" s="217" t="str">
        <f t="shared" si="106"/>
        <v>SDGbaseTRAv2_UrbAS_ERTv5_testGADJnoICAGRPQXcnfrm</v>
      </c>
      <c r="B4408" s="218" t="s">
        <v>221</v>
      </c>
      <c r="C4408" s="219" t="s">
        <v>311</v>
      </c>
      <c r="D4408" s="220" t="s">
        <v>120</v>
      </c>
      <c r="E4408" s="217" t="s">
        <v>108</v>
      </c>
      <c r="F4408" s="217">
        <v>1.25</v>
      </c>
      <c r="G4408" s="217">
        <v>1.29</v>
      </c>
      <c r="H4408" s="217">
        <v>1.35</v>
      </c>
      <c r="I4408" s="217">
        <v>1.41</v>
      </c>
      <c r="J4408" s="217">
        <v>1.44</v>
      </c>
      <c r="K4408" s="217">
        <v>1.46</v>
      </c>
      <c r="L4408" s="217">
        <v>1.46</v>
      </c>
      <c r="M4408" s="217">
        <v>1.42</v>
      </c>
      <c r="N4408" s="217">
        <v>1.39</v>
      </c>
      <c r="O4408" s="217">
        <v>1.33</v>
      </c>
      <c r="P4408" s="217">
        <v>1.31</v>
      </c>
      <c r="Q4408" s="217">
        <v>1.3</v>
      </c>
      <c r="R4408" s="217">
        <v>1.3</v>
      </c>
      <c r="S4408" s="217">
        <v>1.31</v>
      </c>
      <c r="T4408" s="217">
        <v>1.31</v>
      </c>
      <c r="U4408" s="217">
        <v>1.3</v>
      </c>
      <c r="V4408" s="217">
        <v>1.28</v>
      </c>
      <c r="W4408" s="217">
        <v>1.26</v>
      </c>
      <c r="X4408" s="217">
        <v>1.28</v>
      </c>
      <c r="Y4408" s="217">
        <v>1.28</v>
      </c>
      <c r="Z4408" s="217">
        <v>1.29</v>
      </c>
      <c r="AA4408" s="217">
        <v>1.29</v>
      </c>
      <c r="AB4408" s="217">
        <v>1.42</v>
      </c>
      <c r="AC4408" s="217">
        <v>1.48</v>
      </c>
      <c r="AD4408" s="217">
        <v>1.48</v>
      </c>
      <c r="AE4408" s="217">
        <v>1.47</v>
      </c>
      <c r="AF4408" s="217">
        <v>1.45</v>
      </c>
      <c r="AG4408" s="217">
        <v>1.46</v>
      </c>
      <c r="AH4408" s="217">
        <v>1.58</v>
      </c>
      <c r="AI4408" s="217">
        <v>1.7</v>
      </c>
      <c r="AJ4408" s="217">
        <v>1.75</v>
      </c>
      <c r="AK4408" s="217">
        <v>1.79</v>
      </c>
    </row>
    <row r="4409" spans="1:37" s="217" customFormat="1" x14ac:dyDescent="0.3">
      <c r="A4409" s="217" t="str">
        <f t="shared" si="106"/>
        <v>SDGbaseTRAv2_UrbAS_ERTv5_testGADJnoICAGRPQXcmetp</v>
      </c>
      <c r="B4409" s="218" t="s">
        <v>221</v>
      </c>
      <c r="C4409" s="219" t="s">
        <v>311</v>
      </c>
      <c r="D4409" s="220" t="s">
        <v>120</v>
      </c>
      <c r="E4409" s="217" t="s">
        <v>109</v>
      </c>
      <c r="F4409" s="217">
        <v>1.27</v>
      </c>
      <c r="G4409" s="217">
        <v>1.36</v>
      </c>
      <c r="H4409" s="217">
        <v>1.37</v>
      </c>
      <c r="I4409" s="217">
        <v>1.38</v>
      </c>
      <c r="J4409" s="217">
        <v>1.38</v>
      </c>
      <c r="K4409" s="217">
        <v>1.38</v>
      </c>
      <c r="L4409" s="217">
        <v>1.38</v>
      </c>
      <c r="M4409" s="217">
        <v>1.38</v>
      </c>
      <c r="N4409" s="217">
        <v>1.37</v>
      </c>
      <c r="O4409" s="217">
        <v>1.36</v>
      </c>
      <c r="P4409" s="217">
        <v>1.35</v>
      </c>
      <c r="Q4409" s="217">
        <v>1.36</v>
      </c>
      <c r="R4409" s="217">
        <v>1.36</v>
      </c>
      <c r="S4409" s="217">
        <v>1.36</v>
      </c>
      <c r="T4409" s="217">
        <v>1.37</v>
      </c>
      <c r="U4409" s="217">
        <v>1.37</v>
      </c>
      <c r="V4409" s="217">
        <v>1.36</v>
      </c>
      <c r="W4409" s="217">
        <v>1.35</v>
      </c>
      <c r="X4409" s="217">
        <v>1.38</v>
      </c>
      <c r="Y4409" s="217">
        <v>1.38</v>
      </c>
      <c r="Z4409" s="217">
        <v>1.38</v>
      </c>
      <c r="AA4409" s="217">
        <v>1.38</v>
      </c>
      <c r="AB4409" s="217">
        <v>1.4</v>
      </c>
      <c r="AC4409" s="217">
        <v>1.4</v>
      </c>
      <c r="AD4409" s="217">
        <v>1.4</v>
      </c>
      <c r="AE4409" s="217">
        <v>1.4</v>
      </c>
      <c r="AF4409" s="217">
        <v>1.4</v>
      </c>
      <c r="AG4409" s="217">
        <v>1.4</v>
      </c>
      <c r="AH4409" s="217">
        <v>1.41</v>
      </c>
      <c r="AI4409" s="217">
        <v>1.42</v>
      </c>
      <c r="AJ4409" s="217">
        <v>1.42</v>
      </c>
      <c r="AK4409" s="217">
        <v>1.43</v>
      </c>
    </row>
    <row r="4410" spans="1:37" s="217" customFormat="1" x14ac:dyDescent="0.3">
      <c r="A4410" s="217" t="str">
        <f t="shared" si="106"/>
        <v>SDGbaseTRAv2_UrbAS_ERTv5_testGADJnoICAGRPQXcmach</v>
      </c>
      <c r="B4410" s="218" t="s">
        <v>221</v>
      </c>
      <c r="C4410" s="219" t="s">
        <v>311</v>
      </c>
      <c r="D4410" s="220" t="s">
        <v>120</v>
      </c>
      <c r="E4410" s="217" t="s">
        <v>110</v>
      </c>
      <c r="F4410" s="217">
        <v>1.1299999999999999</v>
      </c>
      <c r="G4410" s="217">
        <v>1.17</v>
      </c>
      <c r="H4410" s="217">
        <v>1.19</v>
      </c>
      <c r="I4410" s="217">
        <v>1.19</v>
      </c>
      <c r="J4410" s="217">
        <v>1.2</v>
      </c>
      <c r="K4410" s="217">
        <v>1.2</v>
      </c>
      <c r="L4410" s="217">
        <v>1.2</v>
      </c>
      <c r="M4410" s="217">
        <v>1.2</v>
      </c>
      <c r="N4410" s="217">
        <v>1.2</v>
      </c>
      <c r="O4410" s="217">
        <v>1.2</v>
      </c>
      <c r="P4410" s="217">
        <v>1.21</v>
      </c>
      <c r="Q4410" s="217">
        <v>1.21</v>
      </c>
      <c r="R4410" s="217">
        <v>1.21</v>
      </c>
      <c r="S4410" s="217">
        <v>1.21</v>
      </c>
      <c r="T4410" s="217">
        <v>1.22</v>
      </c>
      <c r="U4410" s="217">
        <v>1.22</v>
      </c>
      <c r="V4410" s="217">
        <v>1.22</v>
      </c>
      <c r="W4410" s="217">
        <v>1.22</v>
      </c>
      <c r="X4410" s="217">
        <v>1.23</v>
      </c>
      <c r="Y4410" s="217">
        <v>1.23</v>
      </c>
      <c r="Z4410" s="217">
        <v>1.23</v>
      </c>
      <c r="AA4410" s="217">
        <v>1.23</v>
      </c>
      <c r="AB4410" s="217">
        <v>1.26</v>
      </c>
      <c r="AC4410" s="217">
        <v>1.27</v>
      </c>
      <c r="AD4410" s="217">
        <v>1.27</v>
      </c>
      <c r="AE4410" s="217">
        <v>1.27</v>
      </c>
      <c r="AF4410" s="217">
        <v>1.26</v>
      </c>
      <c r="AG4410" s="217">
        <v>1.26</v>
      </c>
      <c r="AH4410" s="217">
        <v>1.28</v>
      </c>
      <c r="AI4410" s="217">
        <v>1.3</v>
      </c>
      <c r="AJ4410" s="217">
        <v>1.31</v>
      </c>
      <c r="AK4410" s="217">
        <v>1.31</v>
      </c>
    </row>
    <row r="4411" spans="1:37" s="217" customFormat="1" x14ac:dyDescent="0.3">
      <c r="A4411" s="217" t="str">
        <f t="shared" si="106"/>
        <v>SDGbaseTRAv2_UrbAS_ERTv5_testGADJnoICAGRPQXcfcel</v>
      </c>
      <c r="B4411" s="218" t="s">
        <v>221</v>
      </c>
      <c r="C4411" s="219" t="s">
        <v>311</v>
      </c>
      <c r="D4411" s="220" t="s">
        <v>120</v>
      </c>
      <c r="E4411" s="217" t="s">
        <v>170</v>
      </c>
      <c r="F4411" s="217">
        <v>1</v>
      </c>
      <c r="G4411" s="217">
        <v>1.02</v>
      </c>
      <c r="H4411" s="217">
        <v>1.04</v>
      </c>
      <c r="I4411" s="217">
        <v>1.04</v>
      </c>
      <c r="J4411" s="217">
        <v>1.04</v>
      </c>
      <c r="K4411" s="217">
        <v>1.04</v>
      </c>
      <c r="L4411" s="217">
        <v>1.05</v>
      </c>
      <c r="M4411" s="217">
        <v>1.05</v>
      </c>
      <c r="N4411" s="217">
        <v>1.06</v>
      </c>
      <c r="O4411" s="217">
        <v>1.0900000000000001</v>
      </c>
      <c r="P4411" s="217">
        <v>1.1000000000000001</v>
      </c>
      <c r="Q4411" s="217">
        <v>1.1100000000000001</v>
      </c>
      <c r="R4411" s="217">
        <v>1.1100000000000001</v>
      </c>
      <c r="S4411" s="217">
        <v>1.1100000000000001</v>
      </c>
      <c r="T4411" s="217">
        <v>1.1100000000000001</v>
      </c>
      <c r="U4411" s="217">
        <v>1.1100000000000001</v>
      </c>
      <c r="V4411" s="217">
        <v>1.1100000000000001</v>
      </c>
      <c r="W4411" s="217">
        <v>1.1100000000000001</v>
      </c>
      <c r="X4411" s="217">
        <v>1.1200000000000001</v>
      </c>
      <c r="Y4411" s="217">
        <v>1.1200000000000001</v>
      </c>
      <c r="Z4411" s="217">
        <v>1.1200000000000001</v>
      </c>
      <c r="AA4411" s="217">
        <v>1.1200000000000001</v>
      </c>
      <c r="AB4411" s="217">
        <v>1.1200000000000001</v>
      </c>
      <c r="AC4411" s="217">
        <v>1.1299999999999999</v>
      </c>
      <c r="AD4411" s="217">
        <v>1.1299999999999999</v>
      </c>
      <c r="AE4411" s="217">
        <v>1.1299999999999999</v>
      </c>
      <c r="AF4411" s="217">
        <v>1.1299999999999999</v>
      </c>
      <c r="AG4411" s="217">
        <v>1.1299999999999999</v>
      </c>
      <c r="AH4411" s="217">
        <v>1.1200000000000001</v>
      </c>
      <c r="AI4411" s="217">
        <v>1.1100000000000001</v>
      </c>
      <c r="AJ4411" s="217">
        <v>1.1100000000000001</v>
      </c>
      <c r="AK4411" s="217">
        <v>1.1000000000000001</v>
      </c>
    </row>
    <row r="4412" spans="1:37" s="217" customFormat="1" x14ac:dyDescent="0.3">
      <c r="A4412" s="217" t="str">
        <f t="shared" si="106"/>
        <v>SDGbaseTRAv2_UrbAS_ERTv5_testGADJnoICAGRPQXcelct</v>
      </c>
      <c r="B4412" s="218" t="s">
        <v>221</v>
      </c>
      <c r="C4412" s="219" t="s">
        <v>311</v>
      </c>
      <c r="D4412" s="220" t="s">
        <v>120</v>
      </c>
      <c r="E4412" s="217" t="s">
        <v>171</v>
      </c>
      <c r="F4412" s="217">
        <v>1</v>
      </c>
      <c r="G4412" s="217">
        <v>1.02</v>
      </c>
      <c r="H4412" s="217">
        <v>1.04</v>
      </c>
      <c r="I4412" s="217">
        <v>1.04</v>
      </c>
      <c r="J4412" s="217">
        <v>1.04</v>
      </c>
      <c r="K4412" s="217">
        <v>1.04</v>
      </c>
      <c r="L4412" s="217">
        <v>1.05</v>
      </c>
      <c r="M4412" s="217">
        <v>1.05</v>
      </c>
      <c r="N4412" s="217">
        <v>1.06</v>
      </c>
      <c r="O4412" s="217">
        <v>1.0900000000000001</v>
      </c>
      <c r="P4412" s="217">
        <v>1.1000000000000001</v>
      </c>
      <c r="Q4412" s="217">
        <v>1.1100000000000001</v>
      </c>
      <c r="R4412" s="217">
        <v>1.1100000000000001</v>
      </c>
      <c r="S4412" s="217">
        <v>1.1100000000000001</v>
      </c>
      <c r="T4412" s="217">
        <v>1.1100000000000001</v>
      </c>
      <c r="U4412" s="217">
        <v>1.1100000000000001</v>
      </c>
      <c r="V4412" s="217">
        <v>1.1100000000000001</v>
      </c>
      <c r="W4412" s="217">
        <v>1.1100000000000001</v>
      </c>
      <c r="X4412" s="217">
        <v>1.1200000000000001</v>
      </c>
      <c r="Y4412" s="217">
        <v>1.1200000000000001</v>
      </c>
      <c r="Z4412" s="217">
        <v>1.1200000000000001</v>
      </c>
      <c r="AA4412" s="217">
        <v>1.1200000000000001</v>
      </c>
      <c r="AB4412" s="217">
        <v>1.1200000000000001</v>
      </c>
      <c r="AC4412" s="217">
        <v>1.1299999999999999</v>
      </c>
      <c r="AD4412" s="217">
        <v>1.1299999999999999</v>
      </c>
      <c r="AE4412" s="217">
        <v>1.1299999999999999</v>
      </c>
      <c r="AF4412" s="217">
        <v>1.1299999999999999</v>
      </c>
      <c r="AG4412" s="217">
        <v>1.1299999999999999</v>
      </c>
      <c r="AH4412" s="217">
        <v>1.1200000000000001</v>
      </c>
      <c r="AI4412" s="217">
        <v>1.1100000000000001</v>
      </c>
      <c r="AJ4412" s="217">
        <v>1.1100000000000001</v>
      </c>
      <c r="AK4412" s="217">
        <v>1.1000000000000001</v>
      </c>
    </row>
    <row r="4413" spans="1:37" s="217" customFormat="1" x14ac:dyDescent="0.3">
      <c r="A4413" s="217" t="str">
        <f t="shared" si="106"/>
        <v>SDGbaseTRAv2_UrbAS_ERTv5_testGADJnoICAGRPQXcemch</v>
      </c>
      <c r="B4413" s="218" t="s">
        <v>221</v>
      </c>
      <c r="C4413" s="219" t="s">
        <v>311</v>
      </c>
      <c r="D4413" s="220" t="s">
        <v>120</v>
      </c>
      <c r="E4413" s="217" t="s">
        <v>111</v>
      </c>
      <c r="F4413" s="217">
        <v>1.25</v>
      </c>
      <c r="G4413" s="217">
        <v>1.28</v>
      </c>
      <c r="H4413" s="217">
        <v>1.29</v>
      </c>
      <c r="I4413" s="217">
        <v>1.3</v>
      </c>
      <c r="J4413" s="217">
        <v>1.31</v>
      </c>
      <c r="K4413" s="217">
        <v>1.31</v>
      </c>
      <c r="L4413" s="217">
        <v>1.32</v>
      </c>
      <c r="M4413" s="217">
        <v>1.31</v>
      </c>
      <c r="N4413" s="217">
        <v>1.31</v>
      </c>
      <c r="O4413" s="217">
        <v>1.31</v>
      </c>
      <c r="P4413" s="217">
        <v>1.32</v>
      </c>
      <c r="Q4413" s="217">
        <v>1.32</v>
      </c>
      <c r="R4413" s="217">
        <v>1.32</v>
      </c>
      <c r="S4413" s="217">
        <v>1.33</v>
      </c>
      <c r="T4413" s="217">
        <v>1.33</v>
      </c>
      <c r="U4413" s="217">
        <v>1.33</v>
      </c>
      <c r="V4413" s="217">
        <v>1.33</v>
      </c>
      <c r="W4413" s="217">
        <v>1.33</v>
      </c>
      <c r="X4413" s="217">
        <v>1.34</v>
      </c>
      <c r="Y4413" s="217">
        <v>1.34</v>
      </c>
      <c r="Z4413" s="217">
        <v>1.34</v>
      </c>
      <c r="AA4413" s="217">
        <v>1.34</v>
      </c>
      <c r="AB4413" s="217">
        <v>1.37</v>
      </c>
      <c r="AC4413" s="217">
        <v>1.38</v>
      </c>
      <c r="AD4413" s="217">
        <v>1.39</v>
      </c>
      <c r="AE4413" s="217">
        <v>1.38</v>
      </c>
      <c r="AF4413" s="217">
        <v>1.38</v>
      </c>
      <c r="AG4413" s="217">
        <v>1.38</v>
      </c>
      <c r="AH4413" s="217">
        <v>1.4</v>
      </c>
      <c r="AI4413" s="217">
        <v>1.41</v>
      </c>
      <c r="AJ4413" s="217">
        <v>1.42</v>
      </c>
      <c r="AK4413" s="217">
        <v>1.42</v>
      </c>
    </row>
    <row r="4414" spans="1:37" s="217" customFormat="1" x14ac:dyDescent="0.3">
      <c r="A4414" s="217" t="str">
        <f t="shared" si="106"/>
        <v>SDGbaseTRAv2_UrbAS_ERTv5_testGADJnoICAGRPQXcsequ</v>
      </c>
      <c r="B4414" s="218" t="s">
        <v>221</v>
      </c>
      <c r="C4414" s="219" t="s">
        <v>311</v>
      </c>
      <c r="D4414" s="220" t="s">
        <v>120</v>
      </c>
      <c r="E4414" s="217" t="s">
        <v>112</v>
      </c>
      <c r="F4414" s="217">
        <v>1.1499999999999999</v>
      </c>
      <c r="G4414" s="217">
        <v>1.17</v>
      </c>
      <c r="H4414" s="217">
        <v>1.18</v>
      </c>
      <c r="I4414" s="217">
        <v>1.18</v>
      </c>
      <c r="J4414" s="217">
        <v>1.19</v>
      </c>
      <c r="K4414" s="217">
        <v>1.19</v>
      </c>
      <c r="L4414" s="217">
        <v>1.2</v>
      </c>
      <c r="M4414" s="217">
        <v>1.2</v>
      </c>
      <c r="N4414" s="217">
        <v>1.2</v>
      </c>
      <c r="O4414" s="217">
        <v>1.22</v>
      </c>
      <c r="P4414" s="217">
        <v>1.23</v>
      </c>
      <c r="Q4414" s="217">
        <v>1.23</v>
      </c>
      <c r="R4414" s="217">
        <v>1.23</v>
      </c>
      <c r="S4414" s="217">
        <v>1.23</v>
      </c>
      <c r="T4414" s="217">
        <v>1.24</v>
      </c>
      <c r="U4414" s="217">
        <v>1.24</v>
      </c>
      <c r="V4414" s="217">
        <v>1.24</v>
      </c>
      <c r="W4414" s="217">
        <v>1.24</v>
      </c>
      <c r="X4414" s="217">
        <v>1.25</v>
      </c>
      <c r="Y4414" s="217">
        <v>1.25</v>
      </c>
      <c r="Z4414" s="217">
        <v>1.25</v>
      </c>
      <c r="AA4414" s="217">
        <v>1.25</v>
      </c>
      <c r="AB4414" s="217">
        <v>1.27</v>
      </c>
      <c r="AC4414" s="217">
        <v>1.28</v>
      </c>
      <c r="AD4414" s="217">
        <v>1.28</v>
      </c>
      <c r="AE4414" s="217">
        <v>1.28</v>
      </c>
      <c r="AF4414" s="217">
        <v>1.28</v>
      </c>
      <c r="AG4414" s="217">
        <v>1.28</v>
      </c>
      <c r="AH4414" s="217">
        <v>1.29</v>
      </c>
      <c r="AI4414" s="217">
        <v>1.3</v>
      </c>
      <c r="AJ4414" s="217">
        <v>1.31</v>
      </c>
      <c r="AK4414" s="217">
        <v>1.31</v>
      </c>
    </row>
    <row r="4415" spans="1:37" s="217" customFormat="1" x14ac:dyDescent="0.3">
      <c r="A4415" s="217" t="str">
        <f t="shared" si="106"/>
        <v>SDGbaseTRAv2_UrbAS_ERTv5_testGADJnoICAGRPQXcvehi</v>
      </c>
      <c r="B4415" s="218" t="s">
        <v>221</v>
      </c>
      <c r="C4415" s="219" t="s">
        <v>311</v>
      </c>
      <c r="D4415" s="220" t="s">
        <v>120</v>
      </c>
      <c r="E4415" s="217" t="s">
        <v>113</v>
      </c>
      <c r="F4415" s="217">
        <v>1.27</v>
      </c>
      <c r="G4415" s="217">
        <v>1.29</v>
      </c>
      <c r="H4415" s="217">
        <v>1.31</v>
      </c>
      <c r="I4415" s="217">
        <v>1.32</v>
      </c>
      <c r="J4415" s="217">
        <v>1.33</v>
      </c>
      <c r="K4415" s="217">
        <v>1.33</v>
      </c>
      <c r="L4415" s="217">
        <v>1.33</v>
      </c>
      <c r="M4415" s="217">
        <v>1.33</v>
      </c>
      <c r="N4415" s="217">
        <v>1.32</v>
      </c>
      <c r="O4415" s="217">
        <v>1.32</v>
      </c>
      <c r="P4415" s="217">
        <v>1.33</v>
      </c>
      <c r="Q4415" s="217">
        <v>1.33</v>
      </c>
      <c r="R4415" s="217">
        <v>1.33</v>
      </c>
      <c r="S4415" s="217">
        <v>1.34</v>
      </c>
      <c r="T4415" s="217">
        <v>1.34</v>
      </c>
      <c r="U4415" s="217">
        <v>1.35</v>
      </c>
      <c r="V4415" s="217">
        <v>1.35</v>
      </c>
      <c r="W4415" s="217">
        <v>1.35</v>
      </c>
      <c r="X4415" s="217">
        <v>1.35</v>
      </c>
      <c r="Y4415" s="217">
        <v>1.38</v>
      </c>
      <c r="Z4415" s="217">
        <v>1.41</v>
      </c>
      <c r="AA4415" s="217">
        <v>1.44</v>
      </c>
      <c r="AB4415" s="217">
        <v>1.48</v>
      </c>
      <c r="AC4415" s="217">
        <v>1.5</v>
      </c>
      <c r="AD4415" s="217">
        <v>1.51</v>
      </c>
      <c r="AE4415" s="217">
        <v>1.51</v>
      </c>
      <c r="AF4415" s="217">
        <v>1.5</v>
      </c>
      <c r="AG4415" s="217">
        <v>1.5</v>
      </c>
      <c r="AH4415" s="217">
        <v>1.53</v>
      </c>
      <c r="AI4415" s="217">
        <v>1.56</v>
      </c>
      <c r="AJ4415" s="217">
        <v>1.57</v>
      </c>
      <c r="AK4415" s="217">
        <v>1.58</v>
      </c>
    </row>
    <row r="4416" spans="1:37" s="217" customFormat="1" x14ac:dyDescent="0.3">
      <c r="A4416" s="217" t="str">
        <f t="shared" si="106"/>
        <v>SDGbaseTRAv2_UrbAS_ERTv5_testGADJnoICAGRPQXctequ</v>
      </c>
      <c r="B4416" s="218" t="s">
        <v>221</v>
      </c>
      <c r="C4416" s="219" t="s">
        <v>311</v>
      </c>
      <c r="D4416" s="220" t="s">
        <v>120</v>
      </c>
      <c r="E4416" s="217" t="s">
        <v>114</v>
      </c>
      <c r="F4416" s="217">
        <v>1.08</v>
      </c>
      <c r="G4416" s="217">
        <v>1.1399999999999999</v>
      </c>
      <c r="H4416" s="217">
        <v>1.1499999999999999</v>
      </c>
      <c r="I4416" s="217">
        <v>1.1599999999999999</v>
      </c>
      <c r="J4416" s="217">
        <v>1.17</v>
      </c>
      <c r="K4416" s="217">
        <v>1.17</v>
      </c>
      <c r="L4416" s="217">
        <v>1.17</v>
      </c>
      <c r="M4416" s="217">
        <v>1.1599999999999999</v>
      </c>
      <c r="N4416" s="217">
        <v>1.1599999999999999</v>
      </c>
      <c r="O4416" s="217">
        <v>1.1399999999999999</v>
      </c>
      <c r="P4416" s="217">
        <v>1.1399999999999999</v>
      </c>
      <c r="Q4416" s="217">
        <v>1.1399999999999999</v>
      </c>
      <c r="R4416" s="217">
        <v>1.1399999999999999</v>
      </c>
      <c r="S4416" s="217">
        <v>1.1399999999999999</v>
      </c>
      <c r="T4416" s="217">
        <v>1.1499999999999999</v>
      </c>
      <c r="U4416" s="217">
        <v>1.1499999999999999</v>
      </c>
      <c r="V4416" s="217">
        <v>1.1499999999999999</v>
      </c>
      <c r="W4416" s="217">
        <v>1.1499999999999999</v>
      </c>
      <c r="X4416" s="217">
        <v>1.1599999999999999</v>
      </c>
      <c r="Y4416" s="217">
        <v>1.17</v>
      </c>
      <c r="Z4416" s="217">
        <v>1.17</v>
      </c>
      <c r="AA4416" s="217">
        <v>1.18</v>
      </c>
      <c r="AB4416" s="217">
        <v>1.22</v>
      </c>
      <c r="AC4416" s="217">
        <v>1.24</v>
      </c>
      <c r="AD4416" s="217">
        <v>1.24</v>
      </c>
      <c r="AE4416" s="217">
        <v>1.24</v>
      </c>
      <c r="AF4416" s="217">
        <v>1.23</v>
      </c>
      <c r="AG4416" s="217">
        <v>1.23</v>
      </c>
      <c r="AH4416" s="217">
        <v>1.27</v>
      </c>
      <c r="AI4416" s="217">
        <v>1.31</v>
      </c>
      <c r="AJ4416" s="217">
        <v>1.33</v>
      </c>
      <c r="AK4416" s="217">
        <v>1.34</v>
      </c>
    </row>
    <row r="4417" spans="1:37" s="217" customFormat="1" x14ac:dyDescent="0.3">
      <c r="A4417" s="217" t="str">
        <f t="shared" si="106"/>
        <v>SDGbaseTRAv2_UrbAS_ERTv5_testGADJnoICAGRPQXcfurn</v>
      </c>
      <c r="B4417" s="218" t="s">
        <v>221</v>
      </c>
      <c r="C4417" s="219" t="s">
        <v>311</v>
      </c>
      <c r="D4417" s="220" t="s">
        <v>120</v>
      </c>
      <c r="E4417" s="217" t="s">
        <v>115</v>
      </c>
      <c r="F4417" s="217">
        <v>1.32</v>
      </c>
      <c r="G4417" s="217">
        <v>1.37</v>
      </c>
      <c r="H4417" s="217">
        <v>1.37</v>
      </c>
      <c r="I4417" s="217">
        <v>1.37</v>
      </c>
      <c r="J4417" s="217">
        <v>1.37</v>
      </c>
      <c r="K4417" s="217">
        <v>1.37</v>
      </c>
      <c r="L4417" s="217">
        <v>1.37</v>
      </c>
      <c r="M4417" s="217">
        <v>1.37</v>
      </c>
      <c r="N4417" s="217">
        <v>1.37</v>
      </c>
      <c r="O4417" s="217">
        <v>1.36</v>
      </c>
      <c r="P4417" s="217">
        <v>1.36</v>
      </c>
      <c r="Q4417" s="217">
        <v>1.37</v>
      </c>
      <c r="R4417" s="217">
        <v>1.37</v>
      </c>
      <c r="S4417" s="217">
        <v>1.37</v>
      </c>
      <c r="T4417" s="217">
        <v>1.37</v>
      </c>
      <c r="U4417" s="217">
        <v>1.38</v>
      </c>
      <c r="V4417" s="217">
        <v>1.38</v>
      </c>
      <c r="W4417" s="217">
        <v>1.38</v>
      </c>
      <c r="X4417" s="217">
        <v>1.39</v>
      </c>
      <c r="Y4417" s="217">
        <v>1.39</v>
      </c>
      <c r="Z4417" s="217">
        <v>1.39</v>
      </c>
      <c r="AA4417" s="217">
        <v>1.39</v>
      </c>
      <c r="AB4417" s="217">
        <v>1.39</v>
      </c>
      <c r="AC4417" s="217">
        <v>1.39</v>
      </c>
      <c r="AD4417" s="217">
        <v>1.39</v>
      </c>
      <c r="AE4417" s="217">
        <v>1.39</v>
      </c>
      <c r="AF4417" s="217">
        <v>1.39</v>
      </c>
      <c r="AG4417" s="217">
        <v>1.39</v>
      </c>
      <c r="AH4417" s="217">
        <v>1.39</v>
      </c>
      <c r="AI4417" s="217">
        <v>1.38</v>
      </c>
      <c r="AJ4417" s="217">
        <v>1.38</v>
      </c>
      <c r="AK4417" s="217">
        <v>1.38</v>
      </c>
    </row>
    <row r="4418" spans="1:37" s="217" customFormat="1" x14ac:dyDescent="0.3">
      <c r="A4418" s="217" t="str">
        <f t="shared" si="106"/>
        <v>SDGbaseTRAv2_UrbAS_ERTv5_testGADJnoICAGRPQXcoman</v>
      </c>
      <c r="B4418" s="218" t="s">
        <v>221</v>
      </c>
      <c r="C4418" s="219" t="s">
        <v>311</v>
      </c>
      <c r="D4418" s="220" t="s">
        <v>120</v>
      </c>
      <c r="E4418" s="217" t="s">
        <v>116</v>
      </c>
      <c r="F4418" s="217">
        <v>1.2</v>
      </c>
      <c r="G4418" s="217">
        <v>1.25</v>
      </c>
      <c r="H4418" s="217">
        <v>1.25</v>
      </c>
      <c r="I4418" s="217">
        <v>1.24</v>
      </c>
      <c r="J4418" s="217">
        <v>1.24</v>
      </c>
      <c r="K4418" s="217">
        <v>1.24</v>
      </c>
      <c r="L4418" s="217">
        <v>1.24</v>
      </c>
      <c r="M4418" s="217">
        <v>1.24</v>
      </c>
      <c r="N4418" s="217">
        <v>1.24</v>
      </c>
      <c r="O4418" s="217">
        <v>1.25</v>
      </c>
      <c r="P4418" s="217">
        <v>1.25</v>
      </c>
      <c r="Q4418" s="217">
        <v>1.24</v>
      </c>
      <c r="R4418" s="217">
        <v>1.24</v>
      </c>
      <c r="S4418" s="217">
        <v>1.23</v>
      </c>
      <c r="T4418" s="217">
        <v>1.23</v>
      </c>
      <c r="U4418" s="217">
        <v>1.23</v>
      </c>
      <c r="V4418" s="217">
        <v>1.23</v>
      </c>
      <c r="W4418" s="217">
        <v>1.23</v>
      </c>
      <c r="X4418" s="217">
        <v>1.23</v>
      </c>
      <c r="Y4418" s="217">
        <v>1.23</v>
      </c>
      <c r="Z4418" s="217">
        <v>1.23</v>
      </c>
      <c r="AA4418" s="217">
        <v>1.23</v>
      </c>
      <c r="AB4418" s="217">
        <v>1.24</v>
      </c>
      <c r="AC4418" s="217">
        <v>1.24</v>
      </c>
      <c r="AD4418" s="217">
        <v>1.25</v>
      </c>
      <c r="AE4418" s="217">
        <v>1.25</v>
      </c>
      <c r="AF4418" s="217">
        <v>1.25</v>
      </c>
      <c r="AG4418" s="217">
        <v>1.26</v>
      </c>
      <c r="AH4418" s="217">
        <v>1.26</v>
      </c>
      <c r="AI4418" s="217">
        <v>1.27</v>
      </c>
      <c r="AJ4418" s="217">
        <v>1.27</v>
      </c>
      <c r="AK4418" s="217">
        <v>1.28</v>
      </c>
    </row>
    <row r="4419" spans="1:37" s="217" customFormat="1" x14ac:dyDescent="0.3">
      <c r="A4419" s="217" t="str">
        <f t="shared" si="106"/>
        <v>SDGbaseTRAv2_UrbAS_ERTv5_testGADJnoICAGRPQXcelec</v>
      </c>
      <c r="B4419" s="218" t="s">
        <v>221</v>
      </c>
      <c r="C4419" s="219" t="s">
        <v>311</v>
      </c>
      <c r="D4419" s="220" t="s">
        <v>120</v>
      </c>
      <c r="E4419" s="217" t="s">
        <v>172</v>
      </c>
      <c r="F4419" s="217">
        <v>0.36</v>
      </c>
      <c r="G4419" s="217">
        <v>0.36</v>
      </c>
      <c r="H4419" s="217">
        <v>0.33</v>
      </c>
      <c r="I4419" s="217">
        <v>0.33</v>
      </c>
      <c r="J4419" s="217">
        <v>0.34</v>
      </c>
      <c r="K4419" s="217">
        <v>0.34</v>
      </c>
      <c r="L4419" s="217">
        <v>0.34</v>
      </c>
      <c r="M4419" s="217">
        <v>0.34</v>
      </c>
      <c r="N4419" s="217">
        <v>0.34</v>
      </c>
      <c r="O4419" s="217">
        <v>0.34</v>
      </c>
      <c r="P4419" s="217">
        <v>0.34</v>
      </c>
      <c r="Q4419" s="217">
        <v>0.34</v>
      </c>
      <c r="R4419" s="217">
        <v>0.34</v>
      </c>
      <c r="S4419" s="217">
        <v>0.35</v>
      </c>
      <c r="T4419" s="217">
        <v>0.35</v>
      </c>
      <c r="U4419" s="217">
        <v>0.35</v>
      </c>
      <c r="V4419" s="217">
        <v>0.35</v>
      </c>
      <c r="W4419" s="217">
        <v>0.35</v>
      </c>
      <c r="X4419" s="217">
        <v>0.36</v>
      </c>
      <c r="Y4419" s="217">
        <v>0.37</v>
      </c>
      <c r="Z4419" s="217">
        <v>0.39</v>
      </c>
      <c r="AA4419" s="217">
        <v>0.42</v>
      </c>
      <c r="AB4419" s="217">
        <v>0.42</v>
      </c>
      <c r="AC4419" s="217">
        <v>0.41</v>
      </c>
      <c r="AD4419" s="217">
        <v>0.39</v>
      </c>
      <c r="AE4419" s="217">
        <v>0.37</v>
      </c>
      <c r="AF4419" s="217">
        <v>0.37</v>
      </c>
      <c r="AG4419" s="217">
        <v>0.39</v>
      </c>
      <c r="AH4419" s="217">
        <v>0.41</v>
      </c>
      <c r="AI4419" s="217">
        <v>0.43</v>
      </c>
      <c r="AJ4419" s="217">
        <v>0.45</v>
      </c>
      <c r="AK4419" s="217">
        <v>0.47</v>
      </c>
    </row>
    <row r="4420" spans="1:37" s="217" customFormat="1" x14ac:dyDescent="0.3">
      <c r="A4420" s="217" t="str">
        <f t="shared" si="106"/>
        <v>SDGbaseTRAv2_UrbAS_ERTv5_testGADJnoICAGRPQXcwatr</v>
      </c>
      <c r="B4420" s="218" t="s">
        <v>221</v>
      </c>
      <c r="C4420" s="219" t="s">
        <v>311</v>
      </c>
      <c r="D4420" s="220" t="s">
        <v>120</v>
      </c>
      <c r="E4420" s="217" t="s">
        <v>173</v>
      </c>
      <c r="F4420" s="217">
        <v>1.05</v>
      </c>
      <c r="G4420" s="217">
        <v>0.94</v>
      </c>
      <c r="H4420" s="217">
        <v>0.95</v>
      </c>
      <c r="I4420" s="217">
        <v>0.96</v>
      </c>
      <c r="J4420" s="217">
        <v>0.97</v>
      </c>
      <c r="K4420" s="217">
        <v>0.98</v>
      </c>
      <c r="L4420" s="217">
        <v>0.98</v>
      </c>
      <c r="M4420" s="217">
        <v>0.98</v>
      </c>
      <c r="N4420" s="217">
        <v>0.98</v>
      </c>
      <c r="O4420" s="217">
        <v>0.98</v>
      </c>
      <c r="P4420" s="217">
        <v>0.98</v>
      </c>
      <c r="Q4420" s="217">
        <v>0.98</v>
      </c>
      <c r="R4420" s="217">
        <v>0.99</v>
      </c>
      <c r="S4420" s="217">
        <v>1</v>
      </c>
      <c r="T4420" s="217">
        <v>1</v>
      </c>
      <c r="U4420" s="217">
        <v>1</v>
      </c>
      <c r="V4420" s="217">
        <v>1.01</v>
      </c>
      <c r="W4420" s="217">
        <v>1.01</v>
      </c>
      <c r="X4420" s="217">
        <v>1.01</v>
      </c>
      <c r="Y4420" s="217">
        <v>1.01</v>
      </c>
      <c r="Z4420" s="217">
        <v>1.01</v>
      </c>
      <c r="AA4420" s="217">
        <v>1.01</v>
      </c>
      <c r="AB4420" s="217">
        <v>1.01</v>
      </c>
      <c r="AC4420" s="217">
        <v>1.02</v>
      </c>
      <c r="AD4420" s="217">
        <v>1.02</v>
      </c>
      <c r="AE4420" s="217">
        <v>1.03</v>
      </c>
      <c r="AF4420" s="217">
        <v>1.03</v>
      </c>
      <c r="AG4420" s="217">
        <v>1.03</v>
      </c>
      <c r="AH4420" s="217">
        <v>1.05</v>
      </c>
      <c r="AI4420" s="217">
        <v>1.06</v>
      </c>
      <c r="AJ4420" s="217">
        <v>1.06</v>
      </c>
      <c r="AK4420" s="217">
        <v>1.07</v>
      </c>
    </row>
    <row r="4421" spans="1:37" s="217" customFormat="1" x14ac:dyDescent="0.3">
      <c r="A4421" s="217" t="str">
        <f t="shared" si="106"/>
        <v>SDGbaseTRAv2_UrbAS_ERTv5_testGADJnoICAGRPQXccons</v>
      </c>
      <c r="B4421" s="218" t="s">
        <v>221</v>
      </c>
      <c r="C4421" s="219" t="s">
        <v>311</v>
      </c>
      <c r="D4421" s="220" t="s">
        <v>120</v>
      </c>
      <c r="E4421" s="217" t="s">
        <v>117</v>
      </c>
      <c r="F4421" s="217">
        <v>1.01</v>
      </c>
      <c r="G4421" s="217">
        <v>1.07</v>
      </c>
      <c r="H4421" s="217">
        <v>1.06</v>
      </c>
      <c r="I4421" s="217">
        <v>1.06</v>
      </c>
      <c r="J4421" s="217">
        <v>1.05</v>
      </c>
      <c r="K4421" s="217">
        <v>1.05</v>
      </c>
      <c r="L4421" s="217">
        <v>1.05</v>
      </c>
      <c r="M4421" s="217">
        <v>1.05</v>
      </c>
      <c r="N4421" s="217">
        <v>1.05</v>
      </c>
      <c r="O4421" s="217">
        <v>1.04</v>
      </c>
      <c r="P4421" s="217">
        <v>1.04</v>
      </c>
      <c r="Q4421" s="217">
        <v>1.04</v>
      </c>
      <c r="R4421" s="217">
        <v>1.04</v>
      </c>
      <c r="S4421" s="217">
        <v>1.05</v>
      </c>
      <c r="T4421" s="217">
        <v>1.05</v>
      </c>
      <c r="U4421" s="217">
        <v>1.05</v>
      </c>
      <c r="V4421" s="217">
        <v>1.05</v>
      </c>
      <c r="W4421" s="217">
        <v>1.06</v>
      </c>
      <c r="X4421" s="217">
        <v>1.06</v>
      </c>
      <c r="Y4421" s="217">
        <v>1.06</v>
      </c>
      <c r="Z4421" s="217">
        <v>1.06</v>
      </c>
      <c r="AA4421" s="217">
        <v>1.06</v>
      </c>
      <c r="AB4421" s="217">
        <v>1.06</v>
      </c>
      <c r="AC4421" s="217">
        <v>1.06</v>
      </c>
      <c r="AD4421" s="217">
        <v>1.06</v>
      </c>
      <c r="AE4421" s="217">
        <v>1.06</v>
      </c>
      <c r="AF4421" s="217">
        <v>1.06</v>
      </c>
      <c r="AG4421" s="217">
        <v>1.07</v>
      </c>
      <c r="AH4421" s="217">
        <v>1.07</v>
      </c>
      <c r="AI4421" s="217">
        <v>1.07</v>
      </c>
      <c r="AJ4421" s="217">
        <v>1.07</v>
      </c>
      <c r="AK4421" s="217">
        <v>1.07</v>
      </c>
    </row>
    <row r="4422" spans="1:37" s="217" customFormat="1" x14ac:dyDescent="0.3">
      <c r="A4422" s="217" t="str">
        <f t="shared" si="106"/>
        <v>SDGbaseTRAv2_UrbAS_ERTv5_testGADJnoICAGRPQXctrad</v>
      </c>
      <c r="B4422" s="218" t="s">
        <v>221</v>
      </c>
      <c r="C4422" s="219" t="s">
        <v>311</v>
      </c>
      <c r="D4422" s="220" t="s">
        <v>120</v>
      </c>
      <c r="E4422" s="217" t="s">
        <v>174</v>
      </c>
      <c r="F4422" s="217">
        <v>1</v>
      </c>
      <c r="G4422" s="217">
        <v>1.01</v>
      </c>
      <c r="H4422" s="217">
        <v>1.01</v>
      </c>
      <c r="I4422" s="217">
        <v>1.02</v>
      </c>
      <c r="J4422" s="217">
        <v>1.01</v>
      </c>
      <c r="K4422" s="217">
        <v>1.01</v>
      </c>
      <c r="L4422" s="217">
        <v>1.01</v>
      </c>
      <c r="M4422" s="217">
        <v>1.01</v>
      </c>
      <c r="N4422" s="217">
        <v>1.01</v>
      </c>
      <c r="O4422" s="217">
        <v>0.99</v>
      </c>
      <c r="P4422" s="217">
        <v>0.99</v>
      </c>
      <c r="Q4422" s="217">
        <v>1</v>
      </c>
      <c r="R4422" s="217">
        <v>1</v>
      </c>
      <c r="S4422" s="217">
        <v>1.01</v>
      </c>
      <c r="T4422" s="217">
        <v>1.01</v>
      </c>
      <c r="U4422" s="217">
        <v>1.02</v>
      </c>
      <c r="V4422" s="217">
        <v>1.02</v>
      </c>
      <c r="W4422" s="217">
        <v>1.03</v>
      </c>
      <c r="X4422" s="217">
        <v>1.03</v>
      </c>
      <c r="Y4422" s="217">
        <v>1.03</v>
      </c>
      <c r="Z4422" s="217">
        <v>1.03</v>
      </c>
      <c r="AA4422" s="217">
        <v>1.02</v>
      </c>
      <c r="AB4422" s="217">
        <v>1.01</v>
      </c>
      <c r="AC4422" s="217">
        <v>1.01</v>
      </c>
      <c r="AD4422" s="217">
        <v>1.01</v>
      </c>
      <c r="AE4422" s="217">
        <v>1.02</v>
      </c>
      <c r="AF4422" s="217">
        <v>1.02</v>
      </c>
      <c r="AG4422" s="217">
        <v>1.02</v>
      </c>
      <c r="AH4422" s="217">
        <v>1.01</v>
      </c>
      <c r="AI4422" s="217">
        <v>1</v>
      </c>
      <c r="AJ4422" s="217">
        <v>1</v>
      </c>
      <c r="AK4422" s="217">
        <v>1</v>
      </c>
    </row>
    <row r="4423" spans="1:37" s="217" customFormat="1" x14ac:dyDescent="0.3">
      <c r="A4423" s="217" t="str">
        <f t="shared" si="106"/>
        <v>SDGbaseTRAv2_UrbAS_ERTv5_testGADJnoICAGRPQXchotl</v>
      </c>
      <c r="B4423" s="218" t="s">
        <v>221</v>
      </c>
      <c r="C4423" s="219" t="s">
        <v>311</v>
      </c>
      <c r="D4423" s="220" t="s">
        <v>120</v>
      </c>
      <c r="E4423" s="217" t="s">
        <v>175</v>
      </c>
      <c r="F4423" s="217">
        <v>1.08</v>
      </c>
      <c r="G4423" s="217">
        <v>1.08</v>
      </c>
      <c r="H4423" s="217">
        <v>1.08</v>
      </c>
      <c r="I4423" s="217">
        <v>1.08</v>
      </c>
      <c r="J4423" s="217">
        <v>1.07</v>
      </c>
      <c r="K4423" s="217">
        <v>1.08</v>
      </c>
      <c r="L4423" s="217">
        <v>1.08</v>
      </c>
      <c r="M4423" s="217">
        <v>1.08</v>
      </c>
      <c r="N4423" s="217">
        <v>1.08</v>
      </c>
      <c r="O4423" s="217">
        <v>1.08</v>
      </c>
      <c r="P4423" s="217">
        <v>1.08</v>
      </c>
      <c r="Q4423" s="217">
        <v>1.08</v>
      </c>
      <c r="R4423" s="217">
        <v>1.0900000000000001</v>
      </c>
      <c r="S4423" s="217">
        <v>1.0900000000000001</v>
      </c>
      <c r="T4423" s="217">
        <v>1.0900000000000001</v>
      </c>
      <c r="U4423" s="217">
        <v>1.1000000000000001</v>
      </c>
      <c r="V4423" s="217">
        <v>1.1000000000000001</v>
      </c>
      <c r="W4423" s="217">
        <v>1.1000000000000001</v>
      </c>
      <c r="X4423" s="217">
        <v>1.1100000000000001</v>
      </c>
      <c r="Y4423" s="217">
        <v>1.1100000000000001</v>
      </c>
      <c r="Z4423" s="217">
        <v>1.1100000000000001</v>
      </c>
      <c r="AA4423" s="217">
        <v>1.1100000000000001</v>
      </c>
      <c r="AB4423" s="217">
        <v>1.1000000000000001</v>
      </c>
      <c r="AC4423" s="217">
        <v>1.1000000000000001</v>
      </c>
      <c r="AD4423" s="217">
        <v>1.1100000000000001</v>
      </c>
      <c r="AE4423" s="217">
        <v>1.1100000000000001</v>
      </c>
      <c r="AF4423" s="217">
        <v>1.1100000000000001</v>
      </c>
      <c r="AG4423" s="217">
        <v>1.1100000000000001</v>
      </c>
      <c r="AH4423" s="217">
        <v>1.1100000000000001</v>
      </c>
      <c r="AI4423" s="217">
        <v>1.1100000000000001</v>
      </c>
      <c r="AJ4423" s="217">
        <v>1.1100000000000001</v>
      </c>
      <c r="AK4423" s="217">
        <v>1.1000000000000001</v>
      </c>
    </row>
    <row r="4424" spans="1:37" s="217" customFormat="1" x14ac:dyDescent="0.3">
      <c r="A4424" s="217" t="str">
        <f t="shared" si="106"/>
        <v>SDGbaseTRAv2_UrbAS_ERTv5_testGADJnoICAGRPQXcptrp-l</v>
      </c>
      <c r="B4424" s="218" t="s">
        <v>221</v>
      </c>
      <c r="C4424" s="219" t="s">
        <v>311</v>
      </c>
      <c r="D4424" s="220" t="s">
        <v>120</v>
      </c>
      <c r="E4424" s="217" t="s">
        <v>176</v>
      </c>
      <c r="F4424" s="217">
        <v>0.95</v>
      </c>
      <c r="G4424" s="217">
        <v>0.95</v>
      </c>
      <c r="H4424" s="217">
        <v>0.95</v>
      </c>
      <c r="I4424" s="217">
        <v>0.95</v>
      </c>
      <c r="J4424" s="217">
        <v>0.95</v>
      </c>
      <c r="K4424" s="217">
        <v>0.96</v>
      </c>
      <c r="L4424" s="217">
        <v>0.96</v>
      </c>
      <c r="M4424" s="217">
        <v>0.95</v>
      </c>
      <c r="N4424" s="217">
        <v>0.95</v>
      </c>
      <c r="O4424" s="217">
        <v>0.95</v>
      </c>
      <c r="P4424" s="217">
        <v>0.95</v>
      </c>
      <c r="Q4424" s="217">
        <v>0.94</v>
      </c>
      <c r="R4424" s="217">
        <v>0.94</v>
      </c>
      <c r="S4424" s="217">
        <v>0.93</v>
      </c>
      <c r="T4424" s="217">
        <v>0.92</v>
      </c>
      <c r="U4424" s="217">
        <v>0.91</v>
      </c>
      <c r="V4424" s="217">
        <v>0.91</v>
      </c>
      <c r="W4424" s="217">
        <v>0.9</v>
      </c>
      <c r="X4424" s="217">
        <v>0.89</v>
      </c>
      <c r="Y4424" s="217">
        <v>0.88</v>
      </c>
      <c r="Z4424" s="217">
        <v>0.87</v>
      </c>
      <c r="AA4424" s="217">
        <v>0.87</v>
      </c>
      <c r="AB4424" s="217">
        <v>0.86</v>
      </c>
      <c r="AC4424" s="217">
        <v>0.86</v>
      </c>
      <c r="AD4424" s="217">
        <v>0.85</v>
      </c>
      <c r="AE4424" s="217">
        <v>0.85</v>
      </c>
      <c r="AF4424" s="217">
        <v>0.84</v>
      </c>
      <c r="AG4424" s="217">
        <v>0.84</v>
      </c>
      <c r="AH4424" s="217">
        <v>0.84</v>
      </c>
      <c r="AI4424" s="217">
        <v>0.84</v>
      </c>
      <c r="AJ4424" s="217">
        <v>0.84</v>
      </c>
      <c r="AK4424" s="217">
        <v>0.85</v>
      </c>
    </row>
    <row r="4425" spans="1:37" s="217" customFormat="1" x14ac:dyDescent="0.3">
      <c r="A4425" s="217" t="str">
        <f t="shared" si="106"/>
        <v>SDGbaseTRAv2_UrbAS_ERTv5_testGADJnoICAGRPQXcftrp-l</v>
      </c>
      <c r="B4425" s="218" t="s">
        <v>221</v>
      </c>
      <c r="C4425" s="219" t="s">
        <v>311</v>
      </c>
      <c r="D4425" s="220" t="s">
        <v>120</v>
      </c>
      <c r="E4425" s="217" t="s">
        <v>177</v>
      </c>
      <c r="F4425" s="217">
        <v>1</v>
      </c>
      <c r="G4425" s="217">
        <v>0.98</v>
      </c>
      <c r="H4425" s="217">
        <v>0.98</v>
      </c>
      <c r="I4425" s="217">
        <v>0.98</v>
      </c>
      <c r="J4425" s="217">
        <v>0.98</v>
      </c>
      <c r="K4425" s="217">
        <v>0.97</v>
      </c>
      <c r="L4425" s="217">
        <v>0.96</v>
      </c>
      <c r="M4425" s="217">
        <v>0.95</v>
      </c>
      <c r="N4425" s="217">
        <v>0.95</v>
      </c>
      <c r="O4425" s="217">
        <v>0.94</v>
      </c>
      <c r="P4425" s="217">
        <v>0.93</v>
      </c>
      <c r="Q4425" s="217">
        <v>0.92</v>
      </c>
      <c r="R4425" s="217">
        <v>0.9</v>
      </c>
      <c r="S4425" s="217">
        <v>0.89</v>
      </c>
      <c r="T4425" s="217">
        <v>0.88</v>
      </c>
      <c r="U4425" s="217">
        <v>0.87</v>
      </c>
      <c r="V4425" s="217">
        <v>0.86</v>
      </c>
      <c r="W4425" s="217">
        <v>0.84</v>
      </c>
      <c r="X4425" s="217">
        <v>0.83</v>
      </c>
      <c r="Y4425" s="217">
        <v>0.82</v>
      </c>
      <c r="Z4425" s="217">
        <v>0.81</v>
      </c>
      <c r="AA4425" s="217">
        <v>0.8</v>
      </c>
      <c r="AB4425" s="217">
        <v>0.79</v>
      </c>
      <c r="AC4425" s="217">
        <v>0.78</v>
      </c>
      <c r="AD4425" s="217">
        <v>0.76</v>
      </c>
      <c r="AE4425" s="217">
        <v>0.75</v>
      </c>
      <c r="AF4425" s="217">
        <v>0.74</v>
      </c>
      <c r="AG4425" s="217">
        <v>0.73</v>
      </c>
      <c r="AH4425" s="217">
        <v>0.73</v>
      </c>
      <c r="AI4425" s="217">
        <v>0.73</v>
      </c>
      <c r="AJ4425" s="217">
        <v>0.73</v>
      </c>
      <c r="AK4425" s="217">
        <v>0.73</v>
      </c>
    </row>
    <row r="4426" spans="1:37" s="217" customFormat="1" x14ac:dyDescent="0.3">
      <c r="A4426" s="217" t="str">
        <f t="shared" si="106"/>
        <v>SDGbaseTRAv2_UrbAS_ERTv5_testGADJnoICAGRPQXcptrp-o</v>
      </c>
      <c r="B4426" s="218" t="s">
        <v>221</v>
      </c>
      <c r="C4426" s="219" t="s">
        <v>311</v>
      </c>
      <c r="D4426" s="220" t="s">
        <v>120</v>
      </c>
      <c r="E4426" s="217" t="s">
        <v>178</v>
      </c>
      <c r="F4426" s="217">
        <v>0.95</v>
      </c>
      <c r="G4426" s="217">
        <v>0.94</v>
      </c>
      <c r="H4426" s="217">
        <v>0.91</v>
      </c>
      <c r="I4426" s="217">
        <v>0.9</v>
      </c>
      <c r="J4426" s="217">
        <v>0.88</v>
      </c>
      <c r="K4426" s="217">
        <v>0.87</v>
      </c>
      <c r="L4426" s="217">
        <v>0.87</v>
      </c>
      <c r="M4426" s="217">
        <v>0.86</v>
      </c>
      <c r="N4426" s="217">
        <v>0.86</v>
      </c>
      <c r="O4426" s="217">
        <v>0.87</v>
      </c>
      <c r="P4426" s="217">
        <v>0.88</v>
      </c>
      <c r="Q4426" s="217">
        <v>0.88</v>
      </c>
      <c r="R4426" s="217">
        <v>0.88</v>
      </c>
      <c r="S4426" s="217">
        <v>0.88</v>
      </c>
      <c r="T4426" s="217">
        <v>0.88</v>
      </c>
      <c r="U4426" s="217">
        <v>0.89</v>
      </c>
      <c r="V4426" s="217">
        <v>0.89</v>
      </c>
      <c r="W4426" s="217">
        <v>0.89</v>
      </c>
      <c r="X4426" s="217">
        <v>0.89</v>
      </c>
      <c r="Y4426" s="217">
        <v>0.89</v>
      </c>
      <c r="Z4426" s="217">
        <v>0.89</v>
      </c>
      <c r="AA4426" s="217">
        <v>0.89</v>
      </c>
      <c r="AB4426" s="217">
        <v>0.89</v>
      </c>
      <c r="AC4426" s="217">
        <v>0.9</v>
      </c>
      <c r="AD4426" s="217">
        <v>0.9</v>
      </c>
      <c r="AE4426" s="217">
        <v>0.9</v>
      </c>
      <c r="AF4426" s="217">
        <v>0.91</v>
      </c>
      <c r="AG4426" s="217">
        <v>0.91</v>
      </c>
      <c r="AH4426" s="217">
        <v>0.91</v>
      </c>
      <c r="AI4426" s="217">
        <v>0.91</v>
      </c>
      <c r="AJ4426" s="217">
        <v>0.91</v>
      </c>
      <c r="AK4426" s="217">
        <v>0.91</v>
      </c>
    </row>
    <row r="4427" spans="1:37" s="217" customFormat="1" x14ac:dyDescent="0.3">
      <c r="A4427" s="217" t="str">
        <f t="shared" si="106"/>
        <v>SDGbaseTRAv2_UrbAS_ERTv5_testGADJnoICAGRPQXcftrp-o</v>
      </c>
      <c r="B4427" s="218" t="s">
        <v>221</v>
      </c>
      <c r="C4427" s="219" t="s">
        <v>311</v>
      </c>
      <c r="D4427" s="220" t="s">
        <v>120</v>
      </c>
      <c r="E4427" s="217" t="s">
        <v>179</v>
      </c>
      <c r="F4427" s="217">
        <v>0.97</v>
      </c>
      <c r="G4427" s="217">
        <v>0.94</v>
      </c>
      <c r="H4427" s="217">
        <v>0.92</v>
      </c>
      <c r="I4427" s="217">
        <v>0.9</v>
      </c>
      <c r="J4427" s="217">
        <v>0.89</v>
      </c>
      <c r="K4427" s="217">
        <v>0.88</v>
      </c>
      <c r="L4427" s="217">
        <v>0.87</v>
      </c>
      <c r="M4427" s="217">
        <v>0.87</v>
      </c>
      <c r="N4427" s="217">
        <v>0.87</v>
      </c>
      <c r="O4427" s="217">
        <v>0.89</v>
      </c>
      <c r="P4427" s="217">
        <v>0.9</v>
      </c>
      <c r="Q4427" s="217">
        <v>0.9</v>
      </c>
      <c r="R4427" s="217">
        <v>0.9</v>
      </c>
      <c r="S4427" s="217">
        <v>0.9</v>
      </c>
      <c r="T4427" s="217">
        <v>0.9</v>
      </c>
      <c r="U4427" s="217">
        <v>0.9</v>
      </c>
      <c r="V4427" s="217">
        <v>0.9</v>
      </c>
      <c r="W4427" s="217">
        <v>0.9</v>
      </c>
      <c r="X4427" s="217">
        <v>0.91</v>
      </c>
      <c r="Y4427" s="217">
        <v>0.91</v>
      </c>
      <c r="Z4427" s="217">
        <v>0.91</v>
      </c>
      <c r="AA4427" s="217">
        <v>0.91</v>
      </c>
      <c r="AB4427" s="217">
        <v>0.92</v>
      </c>
      <c r="AC4427" s="217">
        <v>0.92</v>
      </c>
      <c r="AD4427" s="217">
        <v>0.93</v>
      </c>
      <c r="AE4427" s="217">
        <v>0.93</v>
      </c>
      <c r="AF4427" s="217">
        <v>0.92</v>
      </c>
      <c r="AG4427" s="217">
        <v>0.92</v>
      </c>
      <c r="AH4427" s="217">
        <v>0.92</v>
      </c>
      <c r="AI4427" s="217">
        <v>0.92</v>
      </c>
      <c r="AJ4427" s="217">
        <v>0.92</v>
      </c>
      <c r="AK4427" s="217">
        <v>0.92</v>
      </c>
    </row>
    <row r="4428" spans="1:37" s="217" customFormat="1" x14ac:dyDescent="0.3">
      <c r="A4428" s="217" t="str">
        <f t="shared" si="106"/>
        <v>SDGbaseTRAv2_UrbAS_ERTv5_testGADJnoICAGRPQXcprtr</v>
      </c>
      <c r="B4428" s="218" t="s">
        <v>221</v>
      </c>
      <c r="C4428" s="219" t="s">
        <v>311</v>
      </c>
      <c r="D4428" s="220" t="s">
        <v>120</v>
      </c>
      <c r="E4428" s="217" t="s">
        <v>180</v>
      </c>
      <c r="F4428" s="217">
        <v>1</v>
      </c>
      <c r="G4428" s="217">
        <v>1.02</v>
      </c>
      <c r="H4428" s="217">
        <v>1.02</v>
      </c>
      <c r="I4428" s="217">
        <v>1.01</v>
      </c>
      <c r="J4428" s="217">
        <v>1</v>
      </c>
      <c r="K4428" s="217">
        <v>1</v>
      </c>
      <c r="L4428" s="217">
        <v>0.99</v>
      </c>
      <c r="M4428" s="217">
        <v>0.98</v>
      </c>
      <c r="N4428" s="217">
        <v>0.96</v>
      </c>
      <c r="O4428" s="217">
        <v>0.98</v>
      </c>
      <c r="P4428" s="217">
        <v>0.94</v>
      </c>
      <c r="Q4428" s="217">
        <v>0.9</v>
      </c>
      <c r="R4428" s="217">
        <v>0.84</v>
      </c>
      <c r="S4428" s="217">
        <v>0.79</v>
      </c>
      <c r="T4428" s="217">
        <v>0.74</v>
      </c>
      <c r="U4428" s="217">
        <v>0.69</v>
      </c>
      <c r="V4428" s="217">
        <v>0.65</v>
      </c>
      <c r="W4428" s="217">
        <v>0.6</v>
      </c>
      <c r="X4428" s="217">
        <v>0.56000000000000005</v>
      </c>
      <c r="Y4428" s="217">
        <v>0.52</v>
      </c>
      <c r="Z4428" s="217">
        <v>0.47</v>
      </c>
      <c r="AA4428" s="217">
        <v>0.44</v>
      </c>
      <c r="AB4428" s="217">
        <v>0.41</v>
      </c>
      <c r="AC4428" s="217">
        <v>0.38</v>
      </c>
      <c r="AD4428" s="217">
        <v>0.35</v>
      </c>
      <c r="AE4428" s="217">
        <v>0.32</v>
      </c>
      <c r="AF4428" s="217">
        <v>0.3</v>
      </c>
      <c r="AG4428" s="217">
        <v>0.28000000000000003</v>
      </c>
      <c r="AH4428" s="217">
        <v>0.26</v>
      </c>
      <c r="AI4428" s="217">
        <v>0.25</v>
      </c>
      <c r="AJ4428" s="217">
        <v>0.23</v>
      </c>
      <c r="AK4428" s="217">
        <v>0.22</v>
      </c>
    </row>
    <row r="4429" spans="1:37" s="217" customFormat="1" x14ac:dyDescent="0.3">
      <c r="A4429" s="217" t="str">
        <f t="shared" si="106"/>
        <v>SDGbaseTRAv2_UrbAS_ERTv5_testGADJnoICAGRPQXctrps</v>
      </c>
      <c r="B4429" s="218" t="s">
        <v>221</v>
      </c>
      <c r="C4429" s="219" t="s">
        <v>311</v>
      </c>
      <c r="D4429" s="220" t="s">
        <v>120</v>
      </c>
      <c r="E4429" s="217" t="s">
        <v>181</v>
      </c>
      <c r="F4429" s="217">
        <v>1</v>
      </c>
      <c r="G4429" s="217">
        <v>1</v>
      </c>
      <c r="H4429" s="217">
        <v>1</v>
      </c>
      <c r="I4429" s="217">
        <v>1</v>
      </c>
      <c r="J4429" s="217">
        <v>1</v>
      </c>
      <c r="K4429" s="217">
        <v>1</v>
      </c>
      <c r="L4429" s="217">
        <v>1</v>
      </c>
      <c r="M4429" s="217">
        <v>0.99</v>
      </c>
      <c r="N4429" s="217">
        <v>0.99</v>
      </c>
      <c r="O4429" s="217">
        <v>0.99</v>
      </c>
      <c r="P4429" s="217">
        <v>0.98</v>
      </c>
      <c r="Q4429" s="217">
        <v>0.98</v>
      </c>
      <c r="R4429" s="217">
        <v>0.98</v>
      </c>
      <c r="S4429" s="217">
        <v>0.99</v>
      </c>
      <c r="T4429" s="217">
        <v>0.99</v>
      </c>
      <c r="U4429" s="217">
        <v>0.99</v>
      </c>
      <c r="V4429" s="217">
        <v>0.99</v>
      </c>
      <c r="W4429" s="217">
        <v>0.99</v>
      </c>
      <c r="X4429" s="217">
        <v>0.99</v>
      </c>
      <c r="Y4429" s="217">
        <v>0.99</v>
      </c>
      <c r="Z4429" s="217">
        <v>0.99</v>
      </c>
      <c r="AA4429" s="217">
        <v>0.99</v>
      </c>
      <c r="AB4429" s="217">
        <v>0.99</v>
      </c>
      <c r="AC4429" s="217">
        <v>1</v>
      </c>
      <c r="AD4429" s="217">
        <v>1</v>
      </c>
      <c r="AE4429" s="217">
        <v>1.01</v>
      </c>
      <c r="AF4429" s="217">
        <v>1.01</v>
      </c>
      <c r="AG4429" s="217">
        <v>1</v>
      </c>
      <c r="AH4429" s="217">
        <v>1</v>
      </c>
      <c r="AI4429" s="217">
        <v>1</v>
      </c>
      <c r="AJ4429" s="217">
        <v>1</v>
      </c>
      <c r="AK4429" s="217">
        <v>1.01</v>
      </c>
    </row>
    <row r="4430" spans="1:37" s="217" customFormat="1" x14ac:dyDescent="0.3">
      <c r="A4430" s="217" t="str">
        <f t="shared" si="106"/>
        <v>SDGbaseTRAv2_UrbAS_ERTv5_testGADJnoICAGRPQXccomm</v>
      </c>
      <c r="B4430" s="218" t="s">
        <v>221</v>
      </c>
      <c r="C4430" s="219" t="s">
        <v>311</v>
      </c>
      <c r="D4430" s="220" t="s">
        <v>120</v>
      </c>
      <c r="E4430" s="217" t="s">
        <v>182</v>
      </c>
      <c r="F4430" s="217">
        <v>1</v>
      </c>
      <c r="G4430" s="217">
        <v>0.96</v>
      </c>
      <c r="H4430" s="217">
        <v>0.97</v>
      </c>
      <c r="I4430" s="217">
        <v>0.98</v>
      </c>
      <c r="J4430" s="217">
        <v>0.99</v>
      </c>
      <c r="K4430" s="217">
        <v>0.99</v>
      </c>
      <c r="L4430" s="217">
        <v>0.99</v>
      </c>
      <c r="M4430" s="217">
        <v>1</v>
      </c>
      <c r="N4430" s="217">
        <v>1</v>
      </c>
      <c r="O4430" s="217">
        <v>1</v>
      </c>
      <c r="P4430" s="217">
        <v>1</v>
      </c>
      <c r="Q4430" s="217">
        <v>1.01</v>
      </c>
      <c r="R4430" s="217">
        <v>1.01</v>
      </c>
      <c r="S4430" s="217">
        <v>1.01</v>
      </c>
      <c r="T4430" s="217">
        <v>1.02</v>
      </c>
      <c r="U4430" s="217">
        <v>1.02</v>
      </c>
      <c r="V4430" s="217">
        <v>1.02</v>
      </c>
      <c r="W4430" s="217">
        <v>1.02</v>
      </c>
      <c r="X4430" s="217">
        <v>1.03</v>
      </c>
      <c r="Y4430" s="217">
        <v>1.03</v>
      </c>
      <c r="Z4430" s="217">
        <v>1.02</v>
      </c>
      <c r="AA4430" s="217">
        <v>1.02</v>
      </c>
      <c r="AB4430" s="217">
        <v>1.03</v>
      </c>
      <c r="AC4430" s="217">
        <v>1.03</v>
      </c>
      <c r="AD4430" s="217">
        <v>1.03</v>
      </c>
      <c r="AE4430" s="217">
        <v>1.03</v>
      </c>
      <c r="AF4430" s="217">
        <v>1.03</v>
      </c>
      <c r="AG4430" s="217">
        <v>1.03</v>
      </c>
      <c r="AH4430" s="217">
        <v>1.04</v>
      </c>
      <c r="AI4430" s="217">
        <v>1.04</v>
      </c>
      <c r="AJ4430" s="217">
        <v>1.04</v>
      </c>
      <c r="AK4430" s="217">
        <v>1.04</v>
      </c>
    </row>
    <row r="4431" spans="1:37" s="217" customFormat="1" x14ac:dyDescent="0.3">
      <c r="A4431" s="217" t="str">
        <f t="shared" si="106"/>
        <v>SDGbaseTRAv2_UrbAS_ERTv5_testGADJnoICAGRPQXcfsrv</v>
      </c>
      <c r="B4431" s="218" t="s">
        <v>221</v>
      </c>
      <c r="C4431" s="219" t="s">
        <v>311</v>
      </c>
      <c r="D4431" s="220" t="s">
        <v>120</v>
      </c>
      <c r="E4431" s="217" t="s">
        <v>183</v>
      </c>
      <c r="F4431" s="217">
        <v>1.04</v>
      </c>
      <c r="G4431" s="217">
        <v>1.01</v>
      </c>
      <c r="H4431" s="217">
        <v>1.02</v>
      </c>
      <c r="I4431" s="217">
        <v>1.02</v>
      </c>
      <c r="J4431" s="217">
        <v>1.02</v>
      </c>
      <c r="K4431" s="217">
        <v>1.02</v>
      </c>
      <c r="L4431" s="217">
        <v>1.02</v>
      </c>
      <c r="M4431" s="217">
        <v>1.02</v>
      </c>
      <c r="N4431" s="217">
        <v>1.03</v>
      </c>
      <c r="O4431" s="217">
        <v>1.02</v>
      </c>
      <c r="P4431" s="217">
        <v>1.02</v>
      </c>
      <c r="Q4431" s="217">
        <v>1.03</v>
      </c>
      <c r="R4431" s="217">
        <v>1.03</v>
      </c>
      <c r="S4431" s="217">
        <v>1.04</v>
      </c>
      <c r="T4431" s="217">
        <v>1.04</v>
      </c>
      <c r="U4431" s="217">
        <v>1.05</v>
      </c>
      <c r="V4431" s="217">
        <v>1.05</v>
      </c>
      <c r="W4431" s="217">
        <v>1.06</v>
      </c>
      <c r="X4431" s="217">
        <v>1.06</v>
      </c>
      <c r="Y4431" s="217">
        <v>1.06</v>
      </c>
      <c r="Z4431" s="217">
        <v>1.06</v>
      </c>
      <c r="AA4431" s="217">
        <v>1.06</v>
      </c>
      <c r="AB4431" s="217">
        <v>1.05</v>
      </c>
      <c r="AC4431" s="217">
        <v>1.05</v>
      </c>
      <c r="AD4431" s="217">
        <v>1.06</v>
      </c>
      <c r="AE4431" s="217">
        <v>1.06</v>
      </c>
      <c r="AF4431" s="217">
        <v>1.06</v>
      </c>
      <c r="AG4431" s="217">
        <v>1.06</v>
      </c>
      <c r="AH4431" s="217">
        <v>1.05</v>
      </c>
      <c r="AI4431" s="217">
        <v>1.04</v>
      </c>
      <c r="AJ4431" s="217">
        <v>1.04</v>
      </c>
      <c r="AK4431" s="217">
        <v>1.03</v>
      </c>
    </row>
    <row r="4432" spans="1:37" s="217" customFormat="1" x14ac:dyDescent="0.3">
      <c r="A4432" s="217" t="str">
        <f t="shared" si="106"/>
        <v>SDGbaseTRAv2_UrbAS_ERTv5_testGADJnoICAGRPQXcbsrv</v>
      </c>
      <c r="B4432" s="218" t="s">
        <v>221</v>
      </c>
      <c r="C4432" s="219" t="s">
        <v>311</v>
      </c>
      <c r="D4432" s="220" t="s">
        <v>120</v>
      </c>
      <c r="E4432" s="217" t="s">
        <v>118</v>
      </c>
      <c r="F4432" s="217">
        <v>1.04</v>
      </c>
      <c r="G4432" s="217">
        <v>1.01</v>
      </c>
      <c r="H4432" s="217">
        <v>1.01</v>
      </c>
      <c r="I4432" s="217">
        <v>1.02</v>
      </c>
      <c r="J4432" s="217">
        <v>1.02</v>
      </c>
      <c r="K4432" s="217">
        <v>1.02</v>
      </c>
      <c r="L4432" s="217">
        <v>1.02</v>
      </c>
      <c r="M4432" s="217">
        <v>1.03</v>
      </c>
      <c r="N4432" s="217">
        <v>1.03</v>
      </c>
      <c r="O4432" s="217">
        <v>1.02</v>
      </c>
      <c r="P4432" s="217">
        <v>1.03</v>
      </c>
      <c r="Q4432" s="217">
        <v>1.03</v>
      </c>
      <c r="R4432" s="217">
        <v>1.03</v>
      </c>
      <c r="S4432" s="217">
        <v>1.04</v>
      </c>
      <c r="T4432" s="217">
        <v>1.04</v>
      </c>
      <c r="U4432" s="217">
        <v>1.04</v>
      </c>
      <c r="V4432" s="217">
        <v>1.04</v>
      </c>
      <c r="W4432" s="217">
        <v>1.05</v>
      </c>
      <c r="X4432" s="217">
        <v>1.05</v>
      </c>
      <c r="Y4432" s="217">
        <v>1.05</v>
      </c>
      <c r="Z4432" s="217">
        <v>1.05</v>
      </c>
      <c r="AA4432" s="217">
        <v>1.05</v>
      </c>
      <c r="AB4432" s="217">
        <v>1.04</v>
      </c>
      <c r="AC4432" s="217">
        <v>1.04</v>
      </c>
      <c r="AD4432" s="217">
        <v>1.05</v>
      </c>
      <c r="AE4432" s="217">
        <v>1.05</v>
      </c>
      <c r="AF4432" s="217">
        <v>1.05</v>
      </c>
      <c r="AG4432" s="217">
        <v>1.05</v>
      </c>
      <c r="AH4432" s="217">
        <v>1.05</v>
      </c>
      <c r="AI4432" s="217">
        <v>1.05</v>
      </c>
      <c r="AJ4432" s="217">
        <v>1.05</v>
      </c>
      <c r="AK4432" s="217">
        <v>1.04</v>
      </c>
    </row>
    <row r="4433" spans="1:37" s="217" customFormat="1" x14ac:dyDescent="0.3">
      <c r="A4433" s="217" t="str">
        <f t="shared" si="106"/>
        <v>SDGbaseTRAv2_UrbAS_ERTv5_testGADJnoICAGRPQXcgsrv</v>
      </c>
      <c r="B4433" s="218" t="s">
        <v>221</v>
      </c>
      <c r="C4433" s="219" t="s">
        <v>311</v>
      </c>
      <c r="D4433" s="220" t="s">
        <v>120</v>
      </c>
      <c r="E4433" s="217" t="s">
        <v>184</v>
      </c>
      <c r="F4433" s="217">
        <v>1.02</v>
      </c>
      <c r="G4433" s="217">
        <v>1.03</v>
      </c>
      <c r="H4433" s="217">
        <v>1.04</v>
      </c>
      <c r="I4433" s="217">
        <v>1.04</v>
      </c>
      <c r="J4433" s="217">
        <v>1.04</v>
      </c>
      <c r="K4433" s="217">
        <v>1.04</v>
      </c>
      <c r="L4433" s="217">
        <v>1.04</v>
      </c>
      <c r="M4433" s="217">
        <v>1.05</v>
      </c>
      <c r="N4433" s="217">
        <v>1.05</v>
      </c>
      <c r="O4433" s="217">
        <v>1.04</v>
      </c>
      <c r="P4433" s="217">
        <v>1.04</v>
      </c>
      <c r="Q4433" s="217">
        <v>1.04</v>
      </c>
      <c r="R4433" s="217">
        <v>1.04</v>
      </c>
      <c r="S4433" s="217">
        <v>1.04</v>
      </c>
      <c r="T4433" s="217">
        <v>1.04</v>
      </c>
      <c r="U4433" s="217">
        <v>1.05</v>
      </c>
      <c r="V4433" s="217">
        <v>1.05</v>
      </c>
      <c r="W4433" s="217">
        <v>1.05</v>
      </c>
      <c r="X4433" s="217">
        <v>1.05</v>
      </c>
      <c r="Y4433" s="217">
        <v>1.05</v>
      </c>
      <c r="Z4433" s="217">
        <v>1.05</v>
      </c>
      <c r="AA4433" s="217">
        <v>1.05</v>
      </c>
      <c r="AB4433" s="217">
        <v>1.05</v>
      </c>
      <c r="AC4433" s="217">
        <v>1.05</v>
      </c>
      <c r="AD4433" s="217">
        <v>1.05</v>
      </c>
      <c r="AE4433" s="217">
        <v>1.05</v>
      </c>
      <c r="AF4433" s="217">
        <v>1.05</v>
      </c>
      <c r="AG4433" s="217">
        <v>1.05</v>
      </c>
      <c r="AH4433" s="217">
        <v>1.03</v>
      </c>
      <c r="AI4433" s="217">
        <v>1.02</v>
      </c>
      <c r="AJ4433" s="217">
        <v>1.01</v>
      </c>
      <c r="AK4433" s="217">
        <v>1.01</v>
      </c>
    </row>
    <row r="4434" spans="1:37" s="217" customFormat="1" x14ac:dyDescent="0.3">
      <c r="A4434" s="217" t="str">
        <f t="shared" si="106"/>
        <v>SDGbaseTRAv2_UrbAS_ERTv5_testGADJnoICAGRPQXcosrv</v>
      </c>
      <c r="B4434" s="218" t="s">
        <v>221</v>
      </c>
      <c r="C4434" s="219" t="s">
        <v>311</v>
      </c>
      <c r="D4434" s="220" t="s">
        <v>120</v>
      </c>
      <c r="E4434" s="217" t="s">
        <v>185</v>
      </c>
      <c r="F4434" s="217">
        <v>1.07</v>
      </c>
      <c r="G4434" s="217">
        <v>1.1499999999999999</v>
      </c>
      <c r="H4434" s="217">
        <v>1.1299999999999999</v>
      </c>
      <c r="I4434" s="217">
        <v>1.1200000000000001</v>
      </c>
      <c r="J4434" s="217">
        <v>1.1200000000000001</v>
      </c>
      <c r="K4434" s="217">
        <v>1.1200000000000001</v>
      </c>
      <c r="L4434" s="217">
        <v>1.1200000000000001</v>
      </c>
      <c r="M4434" s="217">
        <v>1.1200000000000001</v>
      </c>
      <c r="N4434" s="217">
        <v>1.1200000000000001</v>
      </c>
      <c r="O4434" s="217">
        <v>1.1200000000000001</v>
      </c>
      <c r="P4434" s="217">
        <v>1.1200000000000001</v>
      </c>
      <c r="Q4434" s="217">
        <v>1.1200000000000001</v>
      </c>
      <c r="R4434" s="217">
        <v>1.1299999999999999</v>
      </c>
      <c r="S4434" s="217">
        <v>1.1299999999999999</v>
      </c>
      <c r="T4434" s="217">
        <v>1.1399999999999999</v>
      </c>
      <c r="U4434" s="217">
        <v>1.1399999999999999</v>
      </c>
      <c r="V4434" s="217">
        <v>1.1399999999999999</v>
      </c>
      <c r="W4434" s="217">
        <v>1.1499999999999999</v>
      </c>
      <c r="X4434" s="217">
        <v>1.1499999999999999</v>
      </c>
      <c r="Y4434" s="217">
        <v>1.1499999999999999</v>
      </c>
      <c r="Z4434" s="217">
        <v>1.1499999999999999</v>
      </c>
      <c r="AA4434" s="217">
        <v>1.1499999999999999</v>
      </c>
      <c r="AB4434" s="217">
        <v>1.1499999999999999</v>
      </c>
      <c r="AC4434" s="217">
        <v>1.1499999999999999</v>
      </c>
      <c r="AD4434" s="217">
        <v>1.1499999999999999</v>
      </c>
      <c r="AE4434" s="217">
        <v>1.1599999999999999</v>
      </c>
      <c r="AF4434" s="217">
        <v>1.1599999999999999</v>
      </c>
      <c r="AG4434" s="217">
        <v>1.1599999999999999</v>
      </c>
      <c r="AH4434" s="217">
        <v>1.1599999999999999</v>
      </c>
      <c r="AI4434" s="217">
        <v>1.1599999999999999</v>
      </c>
      <c r="AJ4434" s="217">
        <v>1.1599999999999999</v>
      </c>
      <c r="AK4434" s="217">
        <v>1.1599999999999999</v>
      </c>
    </row>
    <row r="4435" spans="1:37" s="217" customFormat="1" x14ac:dyDescent="0.3">
      <c r="A4435" s="217" t="str">
        <f t="shared" si="106"/>
        <v>SDGbaseTRAv2_UrbAS_ERTv5_testGADJnoICAGRPQXcimpt</v>
      </c>
      <c r="B4435" s="218" t="s">
        <v>221</v>
      </c>
      <c r="C4435" s="219" t="s">
        <v>311</v>
      </c>
      <c r="D4435" s="220" t="s">
        <v>120</v>
      </c>
      <c r="E4435" s="217" t="s">
        <v>119</v>
      </c>
      <c r="F4435" s="217">
        <v>1.01</v>
      </c>
      <c r="G4435" s="217">
        <v>1.04</v>
      </c>
      <c r="H4435" s="217">
        <v>1.05</v>
      </c>
      <c r="I4435" s="217">
        <v>1.05</v>
      </c>
      <c r="J4435" s="217">
        <v>1.05</v>
      </c>
      <c r="K4435" s="217">
        <v>1.05</v>
      </c>
      <c r="L4435" s="217">
        <v>1.05</v>
      </c>
      <c r="M4435" s="217">
        <v>1.06</v>
      </c>
      <c r="N4435" s="217">
        <v>1.07</v>
      </c>
      <c r="O4435" s="217">
        <v>1.1000000000000001</v>
      </c>
      <c r="P4435" s="217">
        <v>1.1000000000000001</v>
      </c>
      <c r="Q4435" s="217">
        <v>1.1100000000000001</v>
      </c>
      <c r="R4435" s="217">
        <v>1.1100000000000001</v>
      </c>
      <c r="S4435" s="217">
        <v>1.1100000000000001</v>
      </c>
      <c r="T4435" s="217">
        <v>1.1100000000000001</v>
      </c>
      <c r="U4435" s="217">
        <v>1.1200000000000001</v>
      </c>
      <c r="V4435" s="217">
        <v>1.1200000000000001</v>
      </c>
      <c r="W4435" s="217">
        <v>1.1200000000000001</v>
      </c>
      <c r="X4435" s="217">
        <v>1.1200000000000001</v>
      </c>
      <c r="Y4435" s="217">
        <v>1.1200000000000001</v>
      </c>
      <c r="Z4435" s="217">
        <v>1.1200000000000001</v>
      </c>
      <c r="AA4435" s="217">
        <v>1.1200000000000001</v>
      </c>
      <c r="AB4435" s="217">
        <v>1.1299999999999999</v>
      </c>
      <c r="AC4435" s="217">
        <v>1.1299999999999999</v>
      </c>
      <c r="AD4435" s="217">
        <v>1.1299999999999999</v>
      </c>
      <c r="AE4435" s="217">
        <v>1.1299999999999999</v>
      </c>
      <c r="AF4435" s="217">
        <v>1.1299999999999999</v>
      </c>
      <c r="AG4435" s="217">
        <v>1.1299999999999999</v>
      </c>
      <c r="AH4435" s="217">
        <v>1.1200000000000001</v>
      </c>
      <c r="AI4435" s="217">
        <v>1.1100000000000001</v>
      </c>
      <c r="AJ4435" s="217">
        <v>1.1100000000000001</v>
      </c>
      <c r="AK4435" s="217">
        <v>1.1000000000000001</v>
      </c>
    </row>
    <row r="4436" spans="1:37" s="217" customFormat="1" x14ac:dyDescent="0.3">
      <c r="A4436" s="217" t="str">
        <f t="shared" si="106"/>
        <v>SDGbaseTRAv2_UrbAS_ERTv5_testGADJnoICAGRC_InvValctext</v>
      </c>
      <c r="B4436" s="218" t="s">
        <v>221</v>
      </c>
      <c r="C4436" s="219" t="s">
        <v>311</v>
      </c>
      <c r="D4436" s="220" t="s">
        <v>186</v>
      </c>
      <c r="E4436" s="217" t="s">
        <v>102</v>
      </c>
      <c r="F4436" s="217">
        <v>0.03</v>
      </c>
      <c r="G4436" s="217">
        <v>0.03</v>
      </c>
      <c r="H4436" s="217">
        <v>0.03</v>
      </c>
      <c r="I4436" s="217">
        <v>0.03</v>
      </c>
      <c r="J4436" s="217">
        <v>0.03</v>
      </c>
      <c r="K4436" s="217">
        <v>0.03</v>
      </c>
      <c r="L4436" s="217">
        <v>0.03</v>
      </c>
      <c r="M4436" s="217">
        <v>0.04</v>
      </c>
      <c r="N4436" s="217">
        <v>0.04</v>
      </c>
      <c r="O4436" s="217">
        <v>0.04</v>
      </c>
      <c r="P4436" s="217">
        <v>0.04</v>
      </c>
      <c r="Q4436" s="217">
        <v>0.04</v>
      </c>
      <c r="R4436" s="217">
        <v>0.04</v>
      </c>
      <c r="S4436" s="217">
        <v>0.04</v>
      </c>
      <c r="T4436" s="217">
        <v>0.04</v>
      </c>
      <c r="U4436" s="217">
        <v>0.05</v>
      </c>
      <c r="V4436" s="217">
        <v>0.05</v>
      </c>
      <c r="W4436" s="217">
        <v>0.05</v>
      </c>
      <c r="X4436" s="217">
        <v>0.05</v>
      </c>
      <c r="Y4436" s="217">
        <v>0.05</v>
      </c>
      <c r="Z4436" s="217">
        <v>0.05</v>
      </c>
      <c r="AA4436" s="217">
        <v>0.06</v>
      </c>
      <c r="AB4436" s="217">
        <v>0.06</v>
      </c>
      <c r="AC4436" s="217">
        <v>0.06</v>
      </c>
      <c r="AD4436" s="217">
        <v>0.06</v>
      </c>
      <c r="AE4436" s="217">
        <v>0.06</v>
      </c>
      <c r="AF4436" s="217">
        <v>0.06</v>
      </c>
      <c r="AG4436" s="217">
        <v>7.0000000000000007E-2</v>
      </c>
      <c r="AH4436" s="217">
        <v>7.0000000000000007E-2</v>
      </c>
      <c r="AI4436" s="217">
        <v>0.06</v>
      </c>
      <c r="AJ4436" s="217">
        <v>0.06</v>
      </c>
      <c r="AK4436" s="217">
        <v>0.06</v>
      </c>
    </row>
    <row r="4437" spans="1:37" s="217" customFormat="1" x14ac:dyDescent="0.3">
      <c r="A4437" s="217" t="str">
        <f t="shared" si="106"/>
        <v>SDGbaseTRAv2_UrbAS_ERTv5_testGADJnoICAGRC_InvValcleat</v>
      </c>
      <c r="B4437" s="218" t="s">
        <v>221</v>
      </c>
      <c r="C4437" s="219" t="s">
        <v>311</v>
      </c>
      <c r="D4437" s="220" t="s">
        <v>186</v>
      </c>
      <c r="E4437" s="217" t="s">
        <v>103</v>
      </c>
      <c r="F4437" s="217">
        <v>0</v>
      </c>
      <c r="G4437" s="217">
        <v>0</v>
      </c>
      <c r="H4437" s="217">
        <v>0</v>
      </c>
      <c r="I4437" s="217">
        <v>0</v>
      </c>
      <c r="J4437" s="217">
        <v>0</v>
      </c>
      <c r="K4437" s="217">
        <v>0</v>
      </c>
      <c r="L4437" s="217">
        <v>0</v>
      </c>
      <c r="M4437" s="217">
        <v>0</v>
      </c>
      <c r="N4437" s="217">
        <v>0</v>
      </c>
      <c r="O4437" s="217">
        <v>0</v>
      </c>
      <c r="P4437" s="217">
        <v>0</v>
      </c>
      <c r="Q4437" s="217">
        <v>0</v>
      </c>
      <c r="R4437" s="217">
        <v>0</v>
      </c>
      <c r="S4437" s="217">
        <v>0</v>
      </c>
      <c r="T4437" s="217">
        <v>0</v>
      </c>
      <c r="U4437" s="217">
        <v>0</v>
      </c>
      <c r="V4437" s="217">
        <v>0</v>
      </c>
      <c r="W4437" s="217">
        <v>0</v>
      </c>
      <c r="X4437" s="217">
        <v>0</v>
      </c>
      <c r="Y4437" s="217">
        <v>0</v>
      </c>
      <c r="Z4437" s="217">
        <v>0</v>
      </c>
      <c r="AA4437" s="217">
        <v>0</v>
      </c>
      <c r="AB4437" s="217">
        <v>0</v>
      </c>
      <c r="AC4437" s="217">
        <v>0</v>
      </c>
      <c r="AD4437" s="217">
        <v>0</v>
      </c>
      <c r="AE4437" s="217">
        <v>0</v>
      </c>
      <c r="AF4437" s="217">
        <v>0</v>
      </c>
      <c r="AG4437" s="217">
        <v>0</v>
      </c>
      <c r="AH4437" s="217">
        <v>0</v>
      </c>
      <c r="AI4437" s="217">
        <v>0</v>
      </c>
      <c r="AJ4437" s="217">
        <v>0</v>
      </c>
      <c r="AK4437" s="217">
        <v>0</v>
      </c>
    </row>
    <row r="4438" spans="1:37" s="217" customFormat="1" x14ac:dyDescent="0.3">
      <c r="A4438" s="217" t="str">
        <f t="shared" si="106"/>
        <v>SDGbaseTRAv2_UrbAS_ERTv5_testGADJnoICAGRC_InvValcprnt</v>
      </c>
      <c r="B4438" s="218" t="s">
        <v>221</v>
      </c>
      <c r="C4438" s="219" t="s">
        <v>311</v>
      </c>
      <c r="D4438" s="220" t="s">
        <v>186</v>
      </c>
      <c r="E4438" s="217" t="s">
        <v>104</v>
      </c>
      <c r="F4438" s="217">
        <v>0</v>
      </c>
      <c r="G4438" s="217">
        <v>0</v>
      </c>
      <c r="H4438" s="217">
        <v>0</v>
      </c>
      <c r="I4438" s="217">
        <v>0</v>
      </c>
      <c r="J4438" s="217">
        <v>0</v>
      </c>
      <c r="K4438" s="217">
        <v>0</v>
      </c>
      <c r="L4438" s="217">
        <v>0</v>
      </c>
      <c r="M4438" s="217">
        <v>0</v>
      </c>
      <c r="N4438" s="217">
        <v>0</v>
      </c>
      <c r="O4438" s="217">
        <v>0</v>
      </c>
      <c r="P4438" s="217">
        <v>0</v>
      </c>
      <c r="Q4438" s="217">
        <v>0</v>
      </c>
      <c r="R4438" s="217">
        <v>0</v>
      </c>
      <c r="S4438" s="217">
        <v>0</v>
      </c>
      <c r="T4438" s="217">
        <v>0</v>
      </c>
      <c r="U4438" s="217">
        <v>0</v>
      </c>
      <c r="V4438" s="217">
        <v>0</v>
      </c>
      <c r="W4438" s="217">
        <v>0</v>
      </c>
      <c r="X4438" s="217">
        <v>0</v>
      </c>
      <c r="Y4438" s="217">
        <v>0</v>
      </c>
      <c r="Z4438" s="217">
        <v>0</v>
      </c>
      <c r="AA4438" s="217">
        <v>0</v>
      </c>
      <c r="AB4438" s="217">
        <v>0</v>
      </c>
      <c r="AC4438" s="217">
        <v>0</v>
      </c>
      <c r="AD4438" s="217">
        <v>0</v>
      </c>
      <c r="AE4438" s="217">
        <v>0</v>
      </c>
      <c r="AF4438" s="217">
        <v>0</v>
      </c>
      <c r="AG4438" s="217">
        <v>0</v>
      </c>
      <c r="AH4438" s="217">
        <v>0</v>
      </c>
      <c r="AI4438" s="217">
        <v>0</v>
      </c>
      <c r="AJ4438" s="217">
        <v>0</v>
      </c>
      <c r="AK4438" s="217">
        <v>0</v>
      </c>
    </row>
    <row r="4439" spans="1:37" s="217" customFormat="1" x14ac:dyDescent="0.3">
      <c r="A4439" s="217" t="str">
        <f t="shared" si="106"/>
        <v>SDGbaseTRAv2_UrbAS_ERTv5_testGADJnoICAGRC_InvValcrubb</v>
      </c>
      <c r="B4439" s="218" t="s">
        <v>221</v>
      </c>
      <c r="C4439" s="219" t="s">
        <v>311</v>
      </c>
      <c r="D4439" s="220" t="s">
        <v>186</v>
      </c>
      <c r="E4439" s="217" t="s">
        <v>105</v>
      </c>
      <c r="F4439" s="217">
        <v>0.01</v>
      </c>
      <c r="G4439" s="217">
        <v>0.01</v>
      </c>
      <c r="H4439" s="217">
        <v>0.01</v>
      </c>
      <c r="I4439" s="217">
        <v>0.01</v>
      </c>
      <c r="J4439" s="217">
        <v>0.01</v>
      </c>
      <c r="K4439" s="217">
        <v>0.01</v>
      </c>
      <c r="L4439" s="217">
        <v>0.01</v>
      </c>
      <c r="M4439" s="217">
        <v>0.01</v>
      </c>
      <c r="N4439" s="217">
        <v>0.01</v>
      </c>
      <c r="O4439" s="217">
        <v>0.01</v>
      </c>
      <c r="P4439" s="217">
        <v>0.01</v>
      </c>
      <c r="Q4439" s="217">
        <v>0.01</v>
      </c>
      <c r="R4439" s="217">
        <v>0.01</v>
      </c>
      <c r="S4439" s="217">
        <v>0.01</v>
      </c>
      <c r="T4439" s="217">
        <v>0.01</v>
      </c>
      <c r="U4439" s="217">
        <v>0.01</v>
      </c>
      <c r="V4439" s="217">
        <v>0.01</v>
      </c>
      <c r="W4439" s="217">
        <v>0.01</v>
      </c>
      <c r="X4439" s="217">
        <v>0.01</v>
      </c>
      <c r="Y4439" s="217">
        <v>0.01</v>
      </c>
      <c r="Z4439" s="217">
        <v>0.01</v>
      </c>
      <c r="AA4439" s="217">
        <v>0.01</v>
      </c>
      <c r="AB4439" s="217">
        <v>0.01</v>
      </c>
      <c r="AC4439" s="217">
        <v>0.01</v>
      </c>
      <c r="AD4439" s="217">
        <v>0.01</v>
      </c>
      <c r="AE4439" s="217">
        <v>0.01</v>
      </c>
      <c r="AF4439" s="217">
        <v>0.01</v>
      </c>
      <c r="AG4439" s="217">
        <v>0.01</v>
      </c>
      <c r="AH4439" s="217">
        <v>0.01</v>
      </c>
      <c r="AI4439" s="217">
        <v>0.01</v>
      </c>
      <c r="AJ4439" s="217">
        <v>0.01</v>
      </c>
      <c r="AK4439" s="217">
        <v>0.01</v>
      </c>
    </row>
    <row r="4440" spans="1:37" s="217" customFormat="1" x14ac:dyDescent="0.3">
      <c r="A4440" s="217" t="str">
        <f t="shared" si="106"/>
        <v>SDGbaseTRAv2_UrbAS_ERTv5_testGADJnoICAGRC_InvValcplas</v>
      </c>
      <c r="B4440" s="218" t="s">
        <v>221</v>
      </c>
      <c r="C4440" s="219" t="s">
        <v>311</v>
      </c>
      <c r="D4440" s="220" t="s">
        <v>186</v>
      </c>
      <c r="E4440" s="217" t="s">
        <v>106</v>
      </c>
      <c r="F4440" s="217">
        <v>0.01</v>
      </c>
      <c r="G4440" s="217">
        <v>0.01</v>
      </c>
      <c r="H4440" s="217">
        <v>0.01</v>
      </c>
      <c r="I4440" s="217">
        <v>0.01</v>
      </c>
      <c r="J4440" s="217">
        <v>0.01</v>
      </c>
      <c r="K4440" s="217">
        <v>0.01</v>
      </c>
      <c r="L4440" s="217">
        <v>0.01</v>
      </c>
      <c r="M4440" s="217">
        <v>0.02</v>
      </c>
      <c r="N4440" s="217">
        <v>0.02</v>
      </c>
      <c r="O4440" s="217">
        <v>0.02</v>
      </c>
      <c r="P4440" s="217">
        <v>0.02</v>
      </c>
      <c r="Q4440" s="217">
        <v>0.02</v>
      </c>
      <c r="R4440" s="217">
        <v>0.02</v>
      </c>
      <c r="S4440" s="217">
        <v>0.02</v>
      </c>
      <c r="T4440" s="217">
        <v>0.02</v>
      </c>
      <c r="U4440" s="217">
        <v>0.02</v>
      </c>
      <c r="V4440" s="217">
        <v>0.02</v>
      </c>
      <c r="W4440" s="217">
        <v>0.02</v>
      </c>
      <c r="X4440" s="217">
        <v>0.02</v>
      </c>
      <c r="Y4440" s="217">
        <v>0.02</v>
      </c>
      <c r="Z4440" s="217">
        <v>0.02</v>
      </c>
      <c r="AA4440" s="217">
        <v>0.02</v>
      </c>
      <c r="AB4440" s="217">
        <v>0.02</v>
      </c>
      <c r="AC4440" s="217">
        <v>0.02</v>
      </c>
      <c r="AD4440" s="217">
        <v>0.03</v>
      </c>
      <c r="AE4440" s="217">
        <v>0.03</v>
      </c>
      <c r="AF4440" s="217">
        <v>0.03</v>
      </c>
      <c r="AG4440" s="217">
        <v>0.03</v>
      </c>
      <c r="AH4440" s="217">
        <v>0.03</v>
      </c>
      <c r="AI4440" s="217">
        <v>0.03</v>
      </c>
      <c r="AJ4440" s="217">
        <v>0.03</v>
      </c>
      <c r="AK4440" s="217">
        <v>0.03</v>
      </c>
    </row>
    <row r="4441" spans="1:37" s="217" customFormat="1" x14ac:dyDescent="0.3">
      <c r="A4441" s="217" t="str">
        <f t="shared" si="106"/>
        <v>SDGbaseTRAv2_UrbAS_ERTv5_testGADJnoICAGRC_InvValcnmet</v>
      </c>
      <c r="B4441" s="218" t="s">
        <v>221</v>
      </c>
      <c r="C4441" s="219" t="s">
        <v>311</v>
      </c>
      <c r="D4441" s="220" t="s">
        <v>186</v>
      </c>
      <c r="E4441" s="217" t="s">
        <v>107</v>
      </c>
      <c r="F4441" s="217">
        <v>0.03</v>
      </c>
      <c r="G4441" s="217">
        <v>0.03</v>
      </c>
      <c r="H4441" s="217">
        <v>0.03</v>
      </c>
      <c r="I4441" s="217">
        <v>0.03</v>
      </c>
      <c r="J4441" s="217">
        <v>0.03</v>
      </c>
      <c r="K4441" s="217">
        <v>0.03</v>
      </c>
      <c r="L4441" s="217">
        <v>0.03</v>
      </c>
      <c r="M4441" s="217">
        <v>0.03</v>
      </c>
      <c r="N4441" s="217">
        <v>0.03</v>
      </c>
      <c r="O4441" s="217">
        <v>0.03</v>
      </c>
      <c r="P4441" s="217">
        <v>0.03</v>
      </c>
      <c r="Q4441" s="217">
        <v>0.04</v>
      </c>
      <c r="R4441" s="217">
        <v>0.04</v>
      </c>
      <c r="S4441" s="217">
        <v>0.04</v>
      </c>
      <c r="T4441" s="217">
        <v>0.04</v>
      </c>
      <c r="U4441" s="217">
        <v>0.04</v>
      </c>
      <c r="V4441" s="217">
        <v>0.04</v>
      </c>
      <c r="W4441" s="217">
        <v>0.04</v>
      </c>
      <c r="X4441" s="217">
        <v>0.04</v>
      </c>
      <c r="Y4441" s="217">
        <v>0.05</v>
      </c>
      <c r="Z4441" s="217">
        <v>0.05</v>
      </c>
      <c r="AA4441" s="217">
        <v>0.05</v>
      </c>
      <c r="AB4441" s="217">
        <v>0.05</v>
      </c>
      <c r="AC4441" s="217">
        <v>0.05</v>
      </c>
      <c r="AD4441" s="217">
        <v>0.05</v>
      </c>
      <c r="AE4441" s="217">
        <v>0.05</v>
      </c>
      <c r="AF4441" s="217">
        <v>0.05</v>
      </c>
      <c r="AG4441" s="217">
        <v>0.06</v>
      </c>
      <c r="AH4441" s="217">
        <v>0.06</v>
      </c>
      <c r="AI4441" s="217">
        <v>0.06</v>
      </c>
      <c r="AJ4441" s="217">
        <v>0.06</v>
      </c>
      <c r="AK4441" s="217">
        <v>0.06</v>
      </c>
    </row>
    <row r="4442" spans="1:37" s="217" customFormat="1" x14ac:dyDescent="0.3">
      <c r="A4442" s="217" t="str">
        <f t="shared" si="106"/>
        <v>SDGbaseTRAv2_UrbAS_ERTv5_testGADJnoICAGRC_InvValcnfrm</v>
      </c>
      <c r="B4442" s="218" t="s">
        <v>221</v>
      </c>
      <c r="C4442" s="219" t="s">
        <v>311</v>
      </c>
      <c r="D4442" s="220" t="s">
        <v>186</v>
      </c>
      <c r="E4442" s="217" t="s">
        <v>108</v>
      </c>
      <c r="F4442" s="217">
        <v>1.58</v>
      </c>
      <c r="G4442" s="217">
        <v>1.49</v>
      </c>
      <c r="H4442" s="217">
        <v>1.61</v>
      </c>
      <c r="I4442" s="217">
        <v>1.74</v>
      </c>
      <c r="J4442" s="217">
        <v>1.81</v>
      </c>
      <c r="K4442" s="217">
        <v>1.87</v>
      </c>
      <c r="L4442" s="217">
        <v>1.92</v>
      </c>
      <c r="M4442" s="217">
        <v>1.91</v>
      </c>
      <c r="N4442" s="217">
        <v>1.93</v>
      </c>
      <c r="O4442" s="217">
        <v>1.9</v>
      </c>
      <c r="P4442" s="217">
        <v>1.93</v>
      </c>
      <c r="Q4442" s="217">
        <v>1.97</v>
      </c>
      <c r="R4442" s="217">
        <v>1.99</v>
      </c>
      <c r="S4442" s="217">
        <v>2.06</v>
      </c>
      <c r="T4442" s="217">
        <v>2.13</v>
      </c>
      <c r="U4442" s="217">
        <v>2.2000000000000002</v>
      </c>
      <c r="V4442" s="217">
        <v>2.23</v>
      </c>
      <c r="W4442" s="217">
        <v>2.27</v>
      </c>
      <c r="X4442" s="217">
        <v>2.37</v>
      </c>
      <c r="Y4442" s="217">
        <v>2.4500000000000002</v>
      </c>
      <c r="Z4442" s="217">
        <v>2.54</v>
      </c>
      <c r="AA4442" s="217">
        <v>2.63</v>
      </c>
      <c r="AB4442" s="217">
        <v>2.95</v>
      </c>
      <c r="AC4442" s="217">
        <v>3.16</v>
      </c>
      <c r="AD4442" s="217">
        <v>3.25</v>
      </c>
      <c r="AE4442" s="217">
        <v>3.31</v>
      </c>
      <c r="AF4442" s="217">
        <v>3.38</v>
      </c>
      <c r="AG4442" s="217">
        <v>3.48</v>
      </c>
      <c r="AH4442" s="217">
        <v>3.77</v>
      </c>
      <c r="AI4442" s="217">
        <v>4.03</v>
      </c>
      <c r="AJ4442" s="217">
        <v>4.13</v>
      </c>
      <c r="AK4442" s="217">
        <v>4.2</v>
      </c>
    </row>
    <row r="4443" spans="1:37" s="217" customFormat="1" x14ac:dyDescent="0.3">
      <c r="A4443" s="217" t="str">
        <f t="shared" si="106"/>
        <v>SDGbaseTRAv2_UrbAS_ERTv5_testGADJnoICAGRC_InvValcmetp</v>
      </c>
      <c r="B4443" s="218" t="s">
        <v>221</v>
      </c>
      <c r="C4443" s="219" t="s">
        <v>311</v>
      </c>
      <c r="D4443" s="220" t="s">
        <v>186</v>
      </c>
      <c r="E4443" s="217" t="s">
        <v>109</v>
      </c>
      <c r="F4443" s="217">
        <v>2.84</v>
      </c>
      <c r="G4443" s="217">
        <v>2.77</v>
      </c>
      <c r="H4443" s="217">
        <v>2.88</v>
      </c>
      <c r="I4443" s="217">
        <v>3.01</v>
      </c>
      <c r="J4443" s="217">
        <v>3.07</v>
      </c>
      <c r="K4443" s="217">
        <v>3.14</v>
      </c>
      <c r="L4443" s="217">
        <v>3.21</v>
      </c>
      <c r="M4443" s="217">
        <v>3.29</v>
      </c>
      <c r="N4443" s="217">
        <v>3.37</v>
      </c>
      <c r="O4443" s="217">
        <v>3.43</v>
      </c>
      <c r="P4443" s="217">
        <v>3.53</v>
      </c>
      <c r="Q4443" s="217">
        <v>3.63</v>
      </c>
      <c r="R4443" s="217">
        <v>3.68</v>
      </c>
      <c r="S4443" s="217">
        <v>3.8</v>
      </c>
      <c r="T4443" s="217">
        <v>3.93</v>
      </c>
      <c r="U4443" s="217">
        <v>4.08</v>
      </c>
      <c r="V4443" s="217">
        <v>4.1900000000000004</v>
      </c>
      <c r="W4443" s="217">
        <v>4.33</v>
      </c>
      <c r="X4443" s="217">
        <v>4.54</v>
      </c>
      <c r="Y4443" s="217">
        <v>4.68</v>
      </c>
      <c r="Z4443" s="217">
        <v>4.83</v>
      </c>
      <c r="AA4443" s="217">
        <v>4.9800000000000004</v>
      </c>
      <c r="AB4443" s="217">
        <v>5.14</v>
      </c>
      <c r="AC4443" s="217">
        <v>5.29</v>
      </c>
      <c r="AD4443" s="217">
        <v>5.43</v>
      </c>
      <c r="AE4443" s="217">
        <v>5.58</v>
      </c>
      <c r="AF4443" s="217">
        <v>5.75</v>
      </c>
      <c r="AG4443" s="217">
        <v>5.93</v>
      </c>
      <c r="AH4443" s="217">
        <v>5.94</v>
      </c>
      <c r="AI4443" s="217">
        <v>5.94</v>
      </c>
      <c r="AJ4443" s="217">
        <v>5.94</v>
      </c>
      <c r="AK4443" s="217">
        <v>5.94</v>
      </c>
    </row>
    <row r="4444" spans="1:37" s="217" customFormat="1" x14ac:dyDescent="0.3">
      <c r="A4444" s="217" t="str">
        <f t="shared" si="106"/>
        <v>SDGbaseTRAv2_UrbAS_ERTv5_testGADJnoICAGRC_InvValcmach</v>
      </c>
      <c r="B4444" s="218" t="s">
        <v>221</v>
      </c>
      <c r="C4444" s="219" t="s">
        <v>311</v>
      </c>
      <c r="D4444" s="220" t="s">
        <v>186</v>
      </c>
      <c r="E4444" s="217" t="s">
        <v>110</v>
      </c>
      <c r="F4444" s="217">
        <v>159.36000000000001</v>
      </c>
      <c r="G4444" s="217">
        <v>150.74</v>
      </c>
      <c r="H4444" s="217">
        <v>156.97</v>
      </c>
      <c r="I4444" s="217">
        <v>164.13</v>
      </c>
      <c r="J4444" s="217">
        <v>167.52</v>
      </c>
      <c r="K4444" s="217">
        <v>171.42</v>
      </c>
      <c r="L4444" s="217">
        <v>175.77</v>
      </c>
      <c r="M4444" s="217">
        <v>180.04</v>
      </c>
      <c r="N4444" s="217">
        <v>184.86</v>
      </c>
      <c r="O4444" s="217">
        <v>191.73</v>
      </c>
      <c r="P4444" s="217">
        <v>197.95</v>
      </c>
      <c r="Q4444" s="217">
        <v>203.77</v>
      </c>
      <c r="R4444" s="217">
        <v>206.6</v>
      </c>
      <c r="S4444" s="217">
        <v>213.69</v>
      </c>
      <c r="T4444" s="217">
        <v>221.18</v>
      </c>
      <c r="U4444" s="217">
        <v>229.72</v>
      </c>
      <c r="V4444" s="217">
        <v>237.44</v>
      </c>
      <c r="W4444" s="217">
        <v>245.95</v>
      </c>
      <c r="X4444" s="217">
        <v>255.73</v>
      </c>
      <c r="Y4444" s="217">
        <v>263.64999999999998</v>
      </c>
      <c r="Z4444" s="217">
        <v>271.89</v>
      </c>
      <c r="AA4444" s="217">
        <v>280.20999999999998</v>
      </c>
      <c r="AB4444" s="217">
        <v>292.36</v>
      </c>
      <c r="AC4444" s="217">
        <v>302.47000000000003</v>
      </c>
      <c r="AD4444" s="217">
        <v>311.23</v>
      </c>
      <c r="AE4444" s="217">
        <v>319.93</v>
      </c>
      <c r="AF4444" s="217">
        <v>329.07</v>
      </c>
      <c r="AG4444" s="217">
        <v>338.75</v>
      </c>
      <c r="AH4444" s="217">
        <v>342.45</v>
      </c>
      <c r="AI4444" s="217">
        <v>344.3</v>
      </c>
      <c r="AJ4444" s="217">
        <v>344.78</v>
      </c>
      <c r="AK4444" s="217">
        <v>344.23</v>
      </c>
    </row>
    <row r="4445" spans="1:37" s="217" customFormat="1" x14ac:dyDescent="0.3">
      <c r="A4445" s="217" t="str">
        <f t="shared" si="106"/>
        <v>SDGbaseTRAv2_UrbAS_ERTv5_testGADJnoICAGRC_InvValcemch</v>
      </c>
      <c r="B4445" s="218" t="s">
        <v>221</v>
      </c>
      <c r="C4445" s="219" t="s">
        <v>311</v>
      </c>
      <c r="D4445" s="220" t="s">
        <v>186</v>
      </c>
      <c r="E4445" s="217" t="s">
        <v>111</v>
      </c>
      <c r="F4445" s="217">
        <v>74.739999999999995</v>
      </c>
      <c r="G4445" s="217">
        <v>69.61</v>
      </c>
      <c r="H4445" s="217">
        <v>72.650000000000006</v>
      </c>
      <c r="I4445" s="217">
        <v>76.069999999999993</v>
      </c>
      <c r="J4445" s="217">
        <v>77.760000000000005</v>
      </c>
      <c r="K4445" s="217">
        <v>79.61</v>
      </c>
      <c r="L4445" s="217">
        <v>81.66</v>
      </c>
      <c r="M4445" s="217">
        <v>83.59</v>
      </c>
      <c r="N4445" s="217">
        <v>85.83</v>
      </c>
      <c r="O4445" s="217">
        <v>88.87</v>
      </c>
      <c r="P4445" s="217">
        <v>91.75</v>
      </c>
      <c r="Q4445" s="217">
        <v>94.49</v>
      </c>
      <c r="R4445" s="217">
        <v>95.85</v>
      </c>
      <c r="S4445" s="217">
        <v>99.1</v>
      </c>
      <c r="T4445" s="217">
        <v>102.55</v>
      </c>
      <c r="U4445" s="217">
        <v>106.46</v>
      </c>
      <c r="V4445" s="217">
        <v>110.07</v>
      </c>
      <c r="W4445" s="217">
        <v>113.89</v>
      </c>
      <c r="X4445" s="217">
        <v>118.07</v>
      </c>
      <c r="Y4445" s="217">
        <v>121.72</v>
      </c>
      <c r="Z4445" s="217">
        <v>125.53</v>
      </c>
      <c r="AA4445" s="217">
        <v>129.35</v>
      </c>
      <c r="AB4445" s="217">
        <v>135.29</v>
      </c>
      <c r="AC4445" s="217">
        <v>140.13999999999999</v>
      </c>
      <c r="AD4445" s="217">
        <v>144.19999999999999</v>
      </c>
      <c r="AE4445" s="217">
        <v>148.19</v>
      </c>
      <c r="AF4445" s="217">
        <v>152.37</v>
      </c>
      <c r="AG4445" s="217">
        <v>156.47999999999999</v>
      </c>
      <c r="AH4445" s="217">
        <v>158.28</v>
      </c>
      <c r="AI4445" s="217">
        <v>159.04</v>
      </c>
      <c r="AJ4445" s="217">
        <v>158.97999999999999</v>
      </c>
      <c r="AK4445" s="217">
        <v>158.62</v>
      </c>
    </row>
    <row r="4446" spans="1:37" s="217" customFormat="1" x14ac:dyDescent="0.3">
      <c r="A4446" s="217" t="str">
        <f t="shared" si="106"/>
        <v>SDGbaseTRAv2_UrbAS_ERTv5_testGADJnoICAGRC_InvValcsequ</v>
      </c>
      <c r="B4446" s="218" t="s">
        <v>221</v>
      </c>
      <c r="C4446" s="219" t="s">
        <v>311</v>
      </c>
      <c r="D4446" s="220" t="s">
        <v>186</v>
      </c>
      <c r="E4446" s="217" t="s">
        <v>112</v>
      </c>
      <c r="F4446" s="217">
        <v>34.74</v>
      </c>
      <c r="G4446" s="217">
        <v>32.020000000000003</v>
      </c>
      <c r="H4446" s="217">
        <v>33.340000000000003</v>
      </c>
      <c r="I4446" s="217">
        <v>34.75</v>
      </c>
      <c r="J4446" s="217">
        <v>35.49</v>
      </c>
      <c r="K4446" s="217">
        <v>36.33</v>
      </c>
      <c r="L4446" s="217">
        <v>37.299999999999997</v>
      </c>
      <c r="M4446" s="217">
        <v>38.32</v>
      </c>
      <c r="N4446" s="217">
        <v>39.44</v>
      </c>
      <c r="O4446" s="217">
        <v>41.38</v>
      </c>
      <c r="P4446" s="217">
        <v>42.84</v>
      </c>
      <c r="Q4446" s="217">
        <v>44.13</v>
      </c>
      <c r="R4446" s="217">
        <v>44.73</v>
      </c>
      <c r="S4446" s="217">
        <v>46.24</v>
      </c>
      <c r="T4446" s="217">
        <v>47.84</v>
      </c>
      <c r="U4446" s="217">
        <v>49.67</v>
      </c>
      <c r="V4446" s="217">
        <v>51.51</v>
      </c>
      <c r="W4446" s="217">
        <v>53.37</v>
      </c>
      <c r="X4446" s="217">
        <v>55.14</v>
      </c>
      <c r="Y4446" s="217">
        <v>56.81</v>
      </c>
      <c r="Z4446" s="217">
        <v>58.53</v>
      </c>
      <c r="AA4446" s="217">
        <v>60.28</v>
      </c>
      <c r="AB4446" s="217">
        <v>62.8</v>
      </c>
      <c r="AC4446" s="217">
        <v>64.95</v>
      </c>
      <c r="AD4446" s="217">
        <v>66.88</v>
      </c>
      <c r="AE4446" s="217">
        <v>68.81</v>
      </c>
      <c r="AF4446" s="217">
        <v>70.8</v>
      </c>
      <c r="AG4446" s="217">
        <v>72.78</v>
      </c>
      <c r="AH4446" s="217">
        <v>73.349999999999994</v>
      </c>
      <c r="AI4446" s="217">
        <v>73.36</v>
      </c>
      <c r="AJ4446" s="217">
        <v>73.2</v>
      </c>
      <c r="AK4446" s="217">
        <v>72.819999999999993</v>
      </c>
    </row>
    <row r="4447" spans="1:37" s="217" customFormat="1" x14ac:dyDescent="0.3">
      <c r="A4447" s="217" t="str">
        <f t="shared" si="106"/>
        <v>SDGbaseTRAv2_UrbAS_ERTv5_testGADJnoICAGRC_InvValcvehi</v>
      </c>
      <c r="B4447" s="218" t="s">
        <v>221</v>
      </c>
      <c r="C4447" s="219" t="s">
        <v>311</v>
      </c>
      <c r="D4447" s="220" t="s">
        <v>186</v>
      </c>
      <c r="E4447" s="217" t="s">
        <v>113</v>
      </c>
      <c r="F4447" s="217">
        <v>115.65</v>
      </c>
      <c r="G4447" s="217">
        <v>107.22</v>
      </c>
      <c r="H4447" s="217">
        <v>111.8</v>
      </c>
      <c r="I4447" s="217">
        <v>117.21</v>
      </c>
      <c r="J4447" s="217">
        <v>119.86</v>
      </c>
      <c r="K4447" s="217">
        <v>122.72</v>
      </c>
      <c r="L4447" s="217">
        <v>125.8</v>
      </c>
      <c r="M4447" s="217">
        <v>128.49</v>
      </c>
      <c r="N4447" s="217">
        <v>131.75</v>
      </c>
      <c r="O4447" s="217">
        <v>135.87</v>
      </c>
      <c r="P4447" s="217">
        <v>140.21</v>
      </c>
      <c r="Q4447" s="217">
        <v>144.44999999999999</v>
      </c>
      <c r="R4447" s="217">
        <v>146.69</v>
      </c>
      <c r="S4447" s="217">
        <v>151.76</v>
      </c>
      <c r="T4447" s="217">
        <v>157.07</v>
      </c>
      <c r="U4447" s="217">
        <v>163.08000000000001</v>
      </c>
      <c r="V4447" s="217">
        <v>168.78</v>
      </c>
      <c r="W4447" s="217">
        <v>174.76</v>
      </c>
      <c r="X4447" s="217">
        <v>181.14</v>
      </c>
      <c r="Y4447" s="217">
        <v>190.14</v>
      </c>
      <c r="Z4447" s="217">
        <v>199.86</v>
      </c>
      <c r="AA4447" s="217">
        <v>209.65</v>
      </c>
      <c r="AB4447" s="217">
        <v>220.78</v>
      </c>
      <c r="AC4447" s="217">
        <v>229.97</v>
      </c>
      <c r="AD4447" s="217">
        <v>237.34</v>
      </c>
      <c r="AE4447" s="217">
        <v>244.35</v>
      </c>
      <c r="AF4447" s="217">
        <v>251.59</v>
      </c>
      <c r="AG4447" s="217">
        <v>258.22000000000003</v>
      </c>
      <c r="AH4447" s="217">
        <v>262.29000000000002</v>
      </c>
      <c r="AI4447" s="217">
        <v>265.52999999999997</v>
      </c>
      <c r="AJ4447" s="217">
        <v>266.87</v>
      </c>
      <c r="AK4447" s="217">
        <v>267.02</v>
      </c>
    </row>
    <row r="4448" spans="1:37" s="217" customFormat="1" x14ac:dyDescent="0.3">
      <c r="A4448" s="217" t="str">
        <f t="shared" si="106"/>
        <v>SDGbaseTRAv2_UrbAS_ERTv5_testGADJnoICAGRC_InvValctequ</v>
      </c>
      <c r="B4448" s="218" t="s">
        <v>221</v>
      </c>
      <c r="C4448" s="219" t="s">
        <v>311</v>
      </c>
      <c r="D4448" s="220" t="s">
        <v>186</v>
      </c>
      <c r="E4448" s="217" t="s">
        <v>114</v>
      </c>
      <c r="F4448" s="217">
        <v>11.68</v>
      </c>
      <c r="G4448" s="217">
        <v>11.17</v>
      </c>
      <c r="H4448" s="217">
        <v>11.61</v>
      </c>
      <c r="I4448" s="217">
        <v>12.2</v>
      </c>
      <c r="J4448" s="217">
        <v>12.47</v>
      </c>
      <c r="K4448" s="217">
        <v>12.77</v>
      </c>
      <c r="L4448" s="217">
        <v>13.08</v>
      </c>
      <c r="M4448" s="217">
        <v>13.31</v>
      </c>
      <c r="N4448" s="217">
        <v>13.61</v>
      </c>
      <c r="O4448" s="217">
        <v>13.83</v>
      </c>
      <c r="P4448" s="217">
        <v>14.2</v>
      </c>
      <c r="Q4448" s="217">
        <v>14.59</v>
      </c>
      <c r="R4448" s="217">
        <v>14.82</v>
      </c>
      <c r="S4448" s="217">
        <v>15.34</v>
      </c>
      <c r="T4448" s="217">
        <v>15.88</v>
      </c>
      <c r="U4448" s="217">
        <v>16.489999999999998</v>
      </c>
      <c r="V4448" s="217">
        <v>17.059999999999999</v>
      </c>
      <c r="W4448" s="217">
        <v>17.68</v>
      </c>
      <c r="X4448" s="217">
        <v>18.38</v>
      </c>
      <c r="Y4448" s="217">
        <v>19</v>
      </c>
      <c r="Z4448" s="217">
        <v>19.649999999999999</v>
      </c>
      <c r="AA4448" s="217">
        <v>20.29</v>
      </c>
      <c r="AB4448" s="217">
        <v>21.5</v>
      </c>
      <c r="AC4448" s="217">
        <v>22.43</v>
      </c>
      <c r="AD4448" s="217">
        <v>23.09</v>
      </c>
      <c r="AE4448" s="217">
        <v>23.72</v>
      </c>
      <c r="AF4448" s="217">
        <v>24.37</v>
      </c>
      <c r="AG4448" s="217">
        <v>25.11</v>
      </c>
      <c r="AH4448" s="217">
        <v>25.79</v>
      </c>
      <c r="AI4448" s="217">
        <v>26.36</v>
      </c>
      <c r="AJ4448" s="217">
        <v>26.61</v>
      </c>
      <c r="AK4448" s="217">
        <v>26.73</v>
      </c>
    </row>
    <row r="4449" spans="1:37" s="217" customFormat="1" x14ac:dyDescent="0.3">
      <c r="A4449" s="217" t="str">
        <f t="shared" ref="A4449:A4512" si="107">_xlfn.CONCAT(C4449,D4449,E4449)</f>
        <v>SDGbaseTRAv2_UrbAS_ERTv5_testGADJnoICAGRC_InvValcfurn</v>
      </c>
      <c r="B4449" s="218" t="s">
        <v>221</v>
      </c>
      <c r="C4449" s="219" t="s">
        <v>311</v>
      </c>
      <c r="D4449" s="220" t="s">
        <v>186</v>
      </c>
      <c r="E4449" s="217" t="s">
        <v>115</v>
      </c>
      <c r="F4449" s="217">
        <v>28.64</v>
      </c>
      <c r="G4449" s="217">
        <v>27.16</v>
      </c>
      <c r="H4449" s="217">
        <v>27.96</v>
      </c>
      <c r="I4449" s="217">
        <v>29.09</v>
      </c>
      <c r="J4449" s="217">
        <v>29.55</v>
      </c>
      <c r="K4449" s="217">
        <v>30.14</v>
      </c>
      <c r="L4449" s="217">
        <v>30.86</v>
      </c>
      <c r="M4449" s="217">
        <v>31.7</v>
      </c>
      <c r="N4449" s="217">
        <v>32.57</v>
      </c>
      <c r="O4449" s="217">
        <v>33.47</v>
      </c>
      <c r="P4449" s="217">
        <v>34.49</v>
      </c>
      <c r="Q4449" s="217">
        <v>35.49</v>
      </c>
      <c r="R4449" s="217">
        <v>35.950000000000003</v>
      </c>
      <c r="S4449" s="217">
        <v>37.159999999999997</v>
      </c>
      <c r="T4449" s="217">
        <v>38.44</v>
      </c>
      <c r="U4449" s="217">
        <v>39.909999999999997</v>
      </c>
      <c r="V4449" s="217">
        <v>41.38</v>
      </c>
      <c r="W4449" s="217">
        <v>42.86</v>
      </c>
      <c r="X4449" s="217">
        <v>44.31</v>
      </c>
      <c r="Y4449" s="217">
        <v>45.66</v>
      </c>
      <c r="Z4449" s="217">
        <v>47.06</v>
      </c>
      <c r="AA4449" s="217">
        <v>48.43</v>
      </c>
      <c r="AB4449" s="217">
        <v>49.55</v>
      </c>
      <c r="AC4449" s="217">
        <v>50.75</v>
      </c>
      <c r="AD4449" s="217">
        <v>52.22</v>
      </c>
      <c r="AE4449" s="217">
        <v>53.83</v>
      </c>
      <c r="AF4449" s="217">
        <v>55.5</v>
      </c>
      <c r="AG4449" s="217">
        <v>57.17</v>
      </c>
      <c r="AH4449" s="217">
        <v>56.75</v>
      </c>
      <c r="AI4449" s="217">
        <v>56.18</v>
      </c>
      <c r="AJ4449" s="217">
        <v>55.92</v>
      </c>
      <c r="AK4449" s="217">
        <v>55.61</v>
      </c>
    </row>
    <row r="4450" spans="1:37" s="217" customFormat="1" x14ac:dyDescent="0.3">
      <c r="A4450" s="217" t="str">
        <f t="shared" si="107"/>
        <v>SDGbaseTRAv2_UrbAS_ERTv5_testGADJnoICAGRC_InvValcoman</v>
      </c>
      <c r="B4450" s="218" t="s">
        <v>221</v>
      </c>
      <c r="C4450" s="219" t="s">
        <v>311</v>
      </c>
      <c r="D4450" s="220" t="s">
        <v>186</v>
      </c>
      <c r="E4450" s="217" t="s">
        <v>116</v>
      </c>
      <c r="F4450" s="217">
        <v>1.75</v>
      </c>
      <c r="G4450" s="217">
        <v>1.66</v>
      </c>
      <c r="H4450" s="217">
        <v>1.7</v>
      </c>
      <c r="I4450" s="217">
        <v>1.76</v>
      </c>
      <c r="J4450" s="217">
        <v>1.79</v>
      </c>
      <c r="K4450" s="217">
        <v>1.82</v>
      </c>
      <c r="L4450" s="217">
        <v>1.86</v>
      </c>
      <c r="M4450" s="217">
        <v>1.91</v>
      </c>
      <c r="N4450" s="217">
        <v>1.96</v>
      </c>
      <c r="O4450" s="217">
        <v>2.0499999999999998</v>
      </c>
      <c r="P4450" s="217">
        <v>2.11</v>
      </c>
      <c r="Q4450" s="217">
        <v>2.15</v>
      </c>
      <c r="R4450" s="217">
        <v>2.17</v>
      </c>
      <c r="S4450" s="217">
        <v>2.23</v>
      </c>
      <c r="T4450" s="217">
        <v>2.2999999999999998</v>
      </c>
      <c r="U4450" s="217">
        <v>2.38</v>
      </c>
      <c r="V4450" s="217">
        <v>2.4700000000000002</v>
      </c>
      <c r="W4450" s="217">
        <v>2.5499999999999998</v>
      </c>
      <c r="X4450" s="217">
        <v>2.64</v>
      </c>
      <c r="Y4450" s="217">
        <v>2.71</v>
      </c>
      <c r="Z4450" s="217">
        <v>2.8</v>
      </c>
      <c r="AA4450" s="217">
        <v>2.88</v>
      </c>
      <c r="AB4450" s="217">
        <v>2.96</v>
      </c>
      <c r="AC4450" s="217">
        <v>3.04</v>
      </c>
      <c r="AD4450" s="217">
        <v>3.14</v>
      </c>
      <c r="AE4450" s="217">
        <v>3.24</v>
      </c>
      <c r="AF4450" s="217">
        <v>3.34</v>
      </c>
      <c r="AG4450" s="217">
        <v>3.45</v>
      </c>
      <c r="AH4450" s="217">
        <v>3.46</v>
      </c>
      <c r="AI4450" s="217">
        <v>3.45</v>
      </c>
      <c r="AJ4450" s="217">
        <v>3.45</v>
      </c>
      <c r="AK4450" s="217">
        <v>3.45</v>
      </c>
    </row>
    <row r="4451" spans="1:37" s="217" customFormat="1" x14ac:dyDescent="0.3">
      <c r="A4451" s="217" t="str">
        <f t="shared" si="107"/>
        <v>SDGbaseTRAv2_UrbAS_ERTv5_testGADJnoICAGRC_InvValccons</v>
      </c>
      <c r="B4451" s="218" t="s">
        <v>221</v>
      </c>
      <c r="C4451" s="219" t="s">
        <v>311</v>
      </c>
      <c r="D4451" s="220" t="s">
        <v>186</v>
      </c>
      <c r="E4451" s="217" t="s">
        <v>117</v>
      </c>
      <c r="F4451" s="217">
        <v>407.96</v>
      </c>
      <c r="G4451" s="217">
        <v>394.03</v>
      </c>
      <c r="H4451" s="217">
        <v>402.57</v>
      </c>
      <c r="I4451" s="217">
        <v>419.12</v>
      </c>
      <c r="J4451" s="217">
        <v>423.96</v>
      </c>
      <c r="K4451" s="217">
        <v>431.43</v>
      </c>
      <c r="L4451" s="217">
        <v>441.02</v>
      </c>
      <c r="M4451" s="217">
        <v>452.4</v>
      </c>
      <c r="N4451" s="217">
        <v>464.21</v>
      </c>
      <c r="O4451" s="217">
        <v>476.32</v>
      </c>
      <c r="P4451" s="217">
        <v>490.27</v>
      </c>
      <c r="Q4451" s="217">
        <v>504.24</v>
      </c>
      <c r="R4451" s="217">
        <v>509.24</v>
      </c>
      <c r="S4451" s="217">
        <v>527.55999999999995</v>
      </c>
      <c r="T4451" s="217">
        <v>546.41</v>
      </c>
      <c r="U4451" s="217">
        <v>567.72</v>
      </c>
      <c r="V4451" s="217">
        <v>588.61</v>
      </c>
      <c r="W4451" s="217">
        <v>609.86</v>
      </c>
      <c r="X4451" s="217">
        <v>631.55999999999995</v>
      </c>
      <c r="Y4451" s="217">
        <v>650.77</v>
      </c>
      <c r="Z4451" s="217">
        <v>671.27</v>
      </c>
      <c r="AA4451" s="217">
        <v>690.54</v>
      </c>
      <c r="AB4451" s="217">
        <v>705.84</v>
      </c>
      <c r="AC4451" s="217">
        <v>722.85</v>
      </c>
      <c r="AD4451" s="217">
        <v>744.22</v>
      </c>
      <c r="AE4451" s="217">
        <v>767.54</v>
      </c>
      <c r="AF4451" s="217">
        <v>791.7</v>
      </c>
      <c r="AG4451" s="217">
        <v>816.18</v>
      </c>
      <c r="AH4451" s="217">
        <v>812.58</v>
      </c>
      <c r="AI4451" s="217">
        <v>806.28</v>
      </c>
      <c r="AJ4451" s="217">
        <v>803.93</v>
      </c>
      <c r="AK4451" s="217">
        <v>800.67</v>
      </c>
    </row>
    <row r="4452" spans="1:37" s="217" customFormat="1" x14ac:dyDescent="0.3">
      <c r="A4452" s="217" t="str">
        <f t="shared" si="107"/>
        <v>SDGbaseTRAv2_UrbAS_ERTv5_testGADJnoICAGRC_InvValcbsrv</v>
      </c>
      <c r="B4452" s="218" t="s">
        <v>221</v>
      </c>
      <c r="C4452" s="219" t="s">
        <v>311</v>
      </c>
      <c r="D4452" s="220" t="s">
        <v>186</v>
      </c>
      <c r="E4452" s="217" t="s">
        <v>118</v>
      </c>
      <c r="F4452" s="217">
        <v>64.14</v>
      </c>
      <c r="G4452" s="217">
        <v>56.74</v>
      </c>
      <c r="H4452" s="217">
        <v>58.82</v>
      </c>
      <c r="I4452" s="217">
        <v>61.35</v>
      </c>
      <c r="J4452" s="217">
        <v>62.55</v>
      </c>
      <c r="K4452" s="217">
        <v>63.96</v>
      </c>
      <c r="L4452" s="217">
        <v>65.59</v>
      </c>
      <c r="M4452" s="217">
        <v>67.42</v>
      </c>
      <c r="N4452" s="217">
        <v>69.3</v>
      </c>
      <c r="O4452" s="217">
        <v>71.42</v>
      </c>
      <c r="P4452" s="217">
        <v>73.67</v>
      </c>
      <c r="Q4452" s="217">
        <v>75.86</v>
      </c>
      <c r="R4452" s="217">
        <v>76.989999999999995</v>
      </c>
      <c r="S4452" s="217">
        <v>79.61</v>
      </c>
      <c r="T4452" s="217">
        <v>82.32</v>
      </c>
      <c r="U4452" s="217">
        <v>85.44</v>
      </c>
      <c r="V4452" s="217">
        <v>88.75</v>
      </c>
      <c r="W4452" s="217">
        <v>91.97</v>
      </c>
      <c r="X4452" s="217">
        <v>94.91</v>
      </c>
      <c r="Y4452" s="217">
        <v>97.77</v>
      </c>
      <c r="Z4452" s="217">
        <v>100.78</v>
      </c>
      <c r="AA4452" s="217">
        <v>103.62</v>
      </c>
      <c r="AB4452" s="217">
        <v>105.93</v>
      </c>
      <c r="AC4452" s="217">
        <v>108.5</v>
      </c>
      <c r="AD4452" s="217">
        <v>111.71</v>
      </c>
      <c r="AE4452" s="217">
        <v>115.24</v>
      </c>
      <c r="AF4452" s="217">
        <v>118.89</v>
      </c>
      <c r="AG4452" s="217">
        <v>122.37</v>
      </c>
      <c r="AH4452" s="217">
        <v>121.89</v>
      </c>
      <c r="AI4452" s="217">
        <v>120.83</v>
      </c>
      <c r="AJ4452" s="217">
        <v>120.19</v>
      </c>
      <c r="AK4452" s="217">
        <v>119.36</v>
      </c>
    </row>
    <row r="4453" spans="1:37" s="217" customFormat="1" x14ac:dyDescent="0.3">
      <c r="A4453" s="217" t="str">
        <f t="shared" si="107"/>
        <v>SDGbaseTRAv2_UrbAS_ERTv5_testGADJnoICAGRC_InvValcimpt</v>
      </c>
      <c r="B4453" s="218" t="s">
        <v>221</v>
      </c>
      <c r="C4453" s="219" t="s">
        <v>311</v>
      </c>
      <c r="D4453" s="220" t="s">
        <v>186</v>
      </c>
      <c r="E4453" s="217" t="s">
        <v>119</v>
      </c>
      <c r="F4453" s="217">
        <v>2.86</v>
      </c>
      <c r="G4453" s="217">
        <v>2.92</v>
      </c>
      <c r="H4453" s="217">
        <v>2.95</v>
      </c>
      <c r="I4453" s="217">
        <v>2.95</v>
      </c>
      <c r="J4453" s="217">
        <v>2.95</v>
      </c>
      <c r="K4453" s="217">
        <v>2.96</v>
      </c>
      <c r="L4453" s="217">
        <v>2.97</v>
      </c>
      <c r="M4453" s="217">
        <v>2.99</v>
      </c>
      <c r="N4453" s="217">
        <v>3</v>
      </c>
      <c r="O4453" s="217">
        <v>3.09</v>
      </c>
      <c r="P4453" s="217">
        <v>3.11</v>
      </c>
      <c r="Q4453" s="217">
        <v>3.12</v>
      </c>
      <c r="R4453" s="217">
        <v>3.12</v>
      </c>
      <c r="S4453" s="217">
        <v>3.13</v>
      </c>
      <c r="T4453" s="217">
        <v>3.14</v>
      </c>
      <c r="U4453" s="217">
        <v>3.14</v>
      </c>
      <c r="V4453" s="217">
        <v>3.14</v>
      </c>
      <c r="W4453" s="217">
        <v>3.15</v>
      </c>
      <c r="X4453" s="217">
        <v>3.16</v>
      </c>
      <c r="Y4453" s="217">
        <v>3.16</v>
      </c>
      <c r="Z4453" s="217">
        <v>3.15</v>
      </c>
      <c r="AA4453" s="217">
        <v>3.15</v>
      </c>
      <c r="AB4453" s="217">
        <v>3.17</v>
      </c>
      <c r="AC4453" s="217">
        <v>3.18</v>
      </c>
      <c r="AD4453" s="217">
        <v>3.18</v>
      </c>
      <c r="AE4453" s="217">
        <v>3.18</v>
      </c>
      <c r="AF4453" s="217">
        <v>3.18</v>
      </c>
      <c r="AG4453" s="217">
        <v>3.18</v>
      </c>
      <c r="AH4453" s="217">
        <v>3.17</v>
      </c>
      <c r="AI4453" s="217">
        <v>3.14</v>
      </c>
      <c r="AJ4453" s="217">
        <v>3.12</v>
      </c>
      <c r="AK4453" s="217">
        <v>3.1</v>
      </c>
    </row>
    <row r="4454" spans="1:37" s="217" customFormat="1" x14ac:dyDescent="0.3">
      <c r="A4454" s="217" t="str">
        <f t="shared" si="107"/>
        <v>SDGbaseTRAv2_UrbAS_ERTv5_testGADJnoICAGRC_InvValtotal</v>
      </c>
      <c r="B4454" s="218" t="s">
        <v>221</v>
      </c>
      <c r="C4454" s="219" t="s">
        <v>311</v>
      </c>
      <c r="D4454" s="220" t="s">
        <v>186</v>
      </c>
      <c r="E4454" s="217" t="s">
        <v>1</v>
      </c>
      <c r="F4454" s="217">
        <v>906.02</v>
      </c>
      <c r="G4454" s="217">
        <v>857.61</v>
      </c>
      <c r="H4454" s="217">
        <v>884.94</v>
      </c>
      <c r="I4454" s="217">
        <v>923.47</v>
      </c>
      <c r="J4454" s="217">
        <v>938.88</v>
      </c>
      <c r="K4454" s="217">
        <v>958.26</v>
      </c>
      <c r="L4454" s="217">
        <v>981.15</v>
      </c>
      <c r="M4454" s="217">
        <v>1005.46</v>
      </c>
      <c r="N4454" s="217">
        <v>1031.92</v>
      </c>
      <c r="O4454" s="217">
        <v>1063.47</v>
      </c>
      <c r="P4454" s="217">
        <v>1096.1600000000001</v>
      </c>
      <c r="Q4454" s="217">
        <v>1127.99</v>
      </c>
      <c r="R4454" s="217">
        <v>1141.95</v>
      </c>
      <c r="S4454" s="217">
        <v>1181.79</v>
      </c>
      <c r="T4454" s="217">
        <v>1223.29</v>
      </c>
      <c r="U4454" s="217">
        <v>1270.4100000000001</v>
      </c>
      <c r="V4454" s="217">
        <v>1315.74</v>
      </c>
      <c r="W4454" s="217">
        <v>1362.77</v>
      </c>
      <c r="X4454" s="217">
        <v>1412.06</v>
      </c>
      <c r="Y4454" s="217">
        <v>1458.65</v>
      </c>
      <c r="Z4454" s="217">
        <v>1508.03</v>
      </c>
      <c r="AA4454" s="217">
        <v>1556.14</v>
      </c>
      <c r="AB4454" s="217">
        <v>1608.42</v>
      </c>
      <c r="AC4454" s="217">
        <v>1656.87</v>
      </c>
      <c r="AD4454" s="217">
        <v>1706.04</v>
      </c>
      <c r="AE4454" s="217">
        <v>1757.08</v>
      </c>
      <c r="AF4454" s="217">
        <v>1810.09</v>
      </c>
      <c r="AG4454" s="217">
        <v>1863.26</v>
      </c>
      <c r="AH4454" s="217">
        <v>1869.89</v>
      </c>
      <c r="AI4454" s="217">
        <v>1868.61</v>
      </c>
      <c r="AJ4454" s="217">
        <v>1867.29</v>
      </c>
      <c r="AK4454" s="217">
        <v>1861.9</v>
      </c>
    </row>
    <row r="4455" spans="1:37" s="217" customFormat="1" x14ac:dyDescent="0.3">
      <c r="A4455" s="217" t="str">
        <f t="shared" si="107"/>
        <v>SDGbaseTRAv2_UrbAS_ERTv5_testGADJnoICAGRIADJXtotal</v>
      </c>
      <c r="B4455" s="218" t="s">
        <v>221</v>
      </c>
      <c r="C4455" s="219" t="s">
        <v>311</v>
      </c>
      <c r="D4455" s="220" t="s">
        <v>187</v>
      </c>
      <c r="E4455" s="217" t="s">
        <v>1</v>
      </c>
      <c r="F4455" s="217">
        <v>1</v>
      </c>
      <c r="G4455" s="217">
        <v>0.91</v>
      </c>
      <c r="H4455" s="217">
        <v>0.94</v>
      </c>
      <c r="I4455" s="217">
        <v>0.97</v>
      </c>
      <c r="J4455" s="217">
        <v>0.99</v>
      </c>
      <c r="K4455" s="217">
        <v>1.01</v>
      </c>
      <c r="L4455" s="217">
        <v>1.04</v>
      </c>
      <c r="M4455" s="217">
        <v>1.07</v>
      </c>
      <c r="N4455" s="217">
        <v>1.1000000000000001</v>
      </c>
      <c r="O4455" s="217">
        <v>1.1299999999999999</v>
      </c>
      <c r="P4455" s="217">
        <v>1.17</v>
      </c>
      <c r="Q4455" s="217">
        <v>1.2</v>
      </c>
      <c r="R4455" s="217">
        <v>1.21</v>
      </c>
      <c r="S4455" s="217">
        <v>1.25</v>
      </c>
      <c r="T4455" s="217">
        <v>1.29</v>
      </c>
      <c r="U4455" s="217">
        <v>1.34</v>
      </c>
      <c r="V4455" s="217">
        <v>1.39</v>
      </c>
      <c r="W4455" s="217">
        <v>1.44</v>
      </c>
      <c r="X4455" s="217">
        <v>1.48</v>
      </c>
      <c r="Y4455" s="217">
        <v>1.53</v>
      </c>
      <c r="Z4455" s="217">
        <v>1.58</v>
      </c>
      <c r="AA4455" s="217">
        <v>1.62</v>
      </c>
      <c r="AB4455" s="217">
        <v>1.67</v>
      </c>
      <c r="AC4455" s="217">
        <v>1.71</v>
      </c>
      <c r="AD4455" s="217">
        <v>1.76</v>
      </c>
      <c r="AE4455" s="217">
        <v>1.81</v>
      </c>
      <c r="AF4455" s="217">
        <v>1.87</v>
      </c>
      <c r="AG4455" s="217">
        <v>1.92</v>
      </c>
      <c r="AH4455" s="217">
        <v>1.91</v>
      </c>
      <c r="AI4455" s="217">
        <v>1.9</v>
      </c>
      <c r="AJ4455" s="217">
        <v>1.89</v>
      </c>
      <c r="AK4455" s="217">
        <v>1.88</v>
      </c>
    </row>
    <row r="4456" spans="1:37" s="217" customFormat="1" x14ac:dyDescent="0.3">
      <c r="A4456" s="217" t="str">
        <f t="shared" si="107"/>
        <v>SDGbaseTRAv2_UrbAS_ERTv5_testGADJnoICAGRC_QINV_IADJtotal</v>
      </c>
      <c r="B4456" s="218" t="s">
        <v>221</v>
      </c>
      <c r="C4456" s="219" t="s">
        <v>311</v>
      </c>
      <c r="D4456" s="220" t="s">
        <v>188</v>
      </c>
      <c r="E4456" s="217" t="s">
        <v>1</v>
      </c>
      <c r="F4456" s="217">
        <v>906.02</v>
      </c>
      <c r="G4456" s="217">
        <v>944.29</v>
      </c>
      <c r="H4456" s="217">
        <v>945.55</v>
      </c>
      <c r="I4456" s="217">
        <v>948.62</v>
      </c>
      <c r="J4456" s="217">
        <v>946.81</v>
      </c>
      <c r="K4456" s="217">
        <v>946.62</v>
      </c>
      <c r="L4456" s="217">
        <v>945.92</v>
      </c>
      <c r="M4456" s="217">
        <v>943.62</v>
      </c>
      <c r="N4456" s="217">
        <v>942.12</v>
      </c>
      <c r="O4456" s="217">
        <v>938.94</v>
      </c>
      <c r="P4456" s="217">
        <v>939.31</v>
      </c>
      <c r="Q4456" s="217">
        <v>940.29</v>
      </c>
      <c r="R4456" s="217">
        <v>940.23</v>
      </c>
      <c r="S4456" s="217">
        <v>942.95</v>
      </c>
      <c r="T4456" s="217">
        <v>945.1</v>
      </c>
      <c r="U4456" s="217">
        <v>946.75</v>
      </c>
      <c r="V4456" s="217">
        <v>945.81</v>
      </c>
      <c r="W4456" s="217">
        <v>946.55</v>
      </c>
      <c r="X4456" s="217">
        <v>951.29</v>
      </c>
      <c r="Y4456" s="217">
        <v>953.43</v>
      </c>
      <c r="Z4456" s="217">
        <v>955.6</v>
      </c>
      <c r="AA4456" s="217">
        <v>957.69</v>
      </c>
      <c r="AB4456" s="217">
        <v>965.56</v>
      </c>
      <c r="AC4456" s="217">
        <v>970.44</v>
      </c>
      <c r="AD4456" s="217">
        <v>971.4</v>
      </c>
      <c r="AE4456" s="217">
        <v>971.11</v>
      </c>
      <c r="AF4456" s="217">
        <v>970.43</v>
      </c>
      <c r="AG4456" s="217">
        <v>970.39</v>
      </c>
      <c r="AH4456" s="217">
        <v>977.39</v>
      </c>
      <c r="AI4456" s="217">
        <v>984</v>
      </c>
      <c r="AJ4456" s="217">
        <v>987.29</v>
      </c>
      <c r="AK4456" s="217">
        <v>990.25</v>
      </c>
    </row>
    <row r="4457" spans="1:37" s="217" customFormat="1" x14ac:dyDescent="0.3">
      <c r="A4457" s="217" t="str">
        <f t="shared" si="107"/>
        <v>SDGbaseTRAv2_UrbAS_ERTv5_testGADJnoICAGRtrnsfrx_govent-n</v>
      </c>
      <c r="B4457" s="218" t="s">
        <v>221</v>
      </c>
      <c r="C4457" s="219" t="s">
        <v>311</v>
      </c>
      <c r="D4457" s="220" t="s">
        <v>193</v>
      </c>
      <c r="E4457" s="217" t="s">
        <v>82</v>
      </c>
      <c r="F4457" s="217">
        <v>182.31</v>
      </c>
      <c r="G4457" s="217">
        <v>182.31</v>
      </c>
      <c r="H4457" s="217">
        <v>182.31</v>
      </c>
      <c r="I4457" s="217">
        <v>182.31</v>
      </c>
      <c r="J4457" s="217">
        <v>182.31</v>
      </c>
      <c r="K4457" s="217">
        <v>182.31</v>
      </c>
      <c r="L4457" s="217">
        <v>182.31</v>
      </c>
      <c r="M4457" s="217">
        <v>182.31</v>
      </c>
      <c r="N4457" s="217">
        <v>182.31</v>
      </c>
      <c r="O4457" s="217">
        <v>182.31</v>
      </c>
      <c r="P4457" s="217">
        <v>182.31</v>
      </c>
      <c r="Q4457" s="217">
        <v>182.31</v>
      </c>
      <c r="R4457" s="217">
        <v>182.31</v>
      </c>
      <c r="S4457" s="217">
        <v>182.31</v>
      </c>
      <c r="T4457" s="217">
        <v>182.31</v>
      </c>
      <c r="U4457" s="217">
        <v>182.31</v>
      </c>
      <c r="V4457" s="217">
        <v>182.31</v>
      </c>
      <c r="W4457" s="217">
        <v>182.31</v>
      </c>
      <c r="X4457" s="217">
        <v>182.31</v>
      </c>
      <c r="Y4457" s="217">
        <v>182.31</v>
      </c>
      <c r="Z4457" s="217">
        <v>182.31</v>
      </c>
      <c r="AA4457" s="217">
        <v>182.31</v>
      </c>
      <c r="AB4457" s="217">
        <v>182.31</v>
      </c>
      <c r="AC4457" s="217">
        <v>182.31</v>
      </c>
      <c r="AD4457" s="217">
        <v>182.31</v>
      </c>
      <c r="AE4457" s="217">
        <v>182.31</v>
      </c>
      <c r="AF4457" s="217">
        <v>182.31</v>
      </c>
      <c r="AG4457" s="217">
        <v>182.31</v>
      </c>
      <c r="AH4457" s="217">
        <v>182.31</v>
      </c>
      <c r="AI4457" s="217">
        <v>182.31</v>
      </c>
      <c r="AJ4457" s="217">
        <v>182.31</v>
      </c>
      <c r="AK4457" s="217">
        <v>182.31</v>
      </c>
    </row>
    <row r="4458" spans="1:37" s="217" customFormat="1" x14ac:dyDescent="0.3">
      <c r="A4458" s="217" t="str">
        <f t="shared" si="107"/>
        <v>SDGbaseTRAv2_UrbAS_ERTv5_testGADJnoICAGRtrnsfrx_govhhd-0</v>
      </c>
      <c r="B4458" s="218" t="s">
        <v>221</v>
      </c>
      <c r="C4458" s="219" t="s">
        <v>311</v>
      </c>
      <c r="D4458" s="220" t="s">
        <v>193</v>
      </c>
      <c r="E4458" s="217" t="s">
        <v>84</v>
      </c>
      <c r="F4458" s="217">
        <v>42.27</v>
      </c>
      <c r="G4458" s="217">
        <v>42.27</v>
      </c>
      <c r="H4458" s="217">
        <v>40.130000000000003</v>
      </c>
      <c r="I4458" s="217">
        <v>41.62</v>
      </c>
      <c r="J4458" s="217">
        <v>42.78</v>
      </c>
      <c r="K4458" s="217">
        <v>43.8</v>
      </c>
      <c r="L4458" s="217">
        <v>44.98</v>
      </c>
      <c r="M4458" s="217">
        <v>46.31</v>
      </c>
      <c r="N4458" s="217">
        <v>47.67</v>
      </c>
      <c r="O4458" s="217">
        <v>49.16</v>
      </c>
      <c r="P4458" s="217">
        <v>50.86</v>
      </c>
      <c r="Q4458" s="217">
        <v>52.67</v>
      </c>
      <c r="R4458" s="217">
        <v>54.47</v>
      </c>
      <c r="S4458" s="217">
        <v>56.58</v>
      </c>
      <c r="T4458" s="217">
        <v>58.75</v>
      </c>
      <c r="U4458" s="217">
        <v>61.03</v>
      </c>
      <c r="V4458" s="217">
        <v>63.62</v>
      </c>
      <c r="W4458" s="217">
        <v>66.16</v>
      </c>
      <c r="X4458" s="217">
        <v>68.819999999999993</v>
      </c>
      <c r="Y4458" s="217">
        <v>71.61</v>
      </c>
      <c r="Z4458" s="217">
        <v>74.28</v>
      </c>
      <c r="AA4458" s="217">
        <v>77.11</v>
      </c>
      <c r="AB4458" s="217">
        <v>79.900000000000006</v>
      </c>
      <c r="AC4458" s="217">
        <v>83</v>
      </c>
      <c r="AD4458" s="217">
        <v>85.95</v>
      </c>
      <c r="AE4458" s="217">
        <v>88.95</v>
      </c>
      <c r="AF4458" s="217">
        <v>92.08</v>
      </c>
      <c r="AG4458" s="217">
        <v>95.33</v>
      </c>
      <c r="AH4458" s="217">
        <v>98.59</v>
      </c>
      <c r="AI4458" s="217">
        <v>99.57</v>
      </c>
      <c r="AJ4458" s="217">
        <v>100.16</v>
      </c>
      <c r="AK4458" s="217">
        <v>100.69</v>
      </c>
    </row>
    <row r="4459" spans="1:37" s="217" customFormat="1" x14ac:dyDescent="0.3">
      <c r="A4459" s="217" t="str">
        <f t="shared" si="107"/>
        <v>SDGbaseTRAv2_UrbAS_ERTv5_testGADJnoICAGRtrnsfrx_govhhd-1</v>
      </c>
      <c r="B4459" s="218" t="s">
        <v>221</v>
      </c>
      <c r="C4459" s="219" t="s">
        <v>311</v>
      </c>
      <c r="D4459" s="220" t="s">
        <v>193</v>
      </c>
      <c r="E4459" s="217" t="s">
        <v>85</v>
      </c>
      <c r="F4459" s="217">
        <v>53.47</v>
      </c>
      <c r="G4459" s="217">
        <v>53.47</v>
      </c>
      <c r="H4459" s="217">
        <v>50.76</v>
      </c>
      <c r="I4459" s="217">
        <v>52.65</v>
      </c>
      <c r="J4459" s="217">
        <v>54.12</v>
      </c>
      <c r="K4459" s="217">
        <v>55.41</v>
      </c>
      <c r="L4459" s="217">
        <v>56.9</v>
      </c>
      <c r="M4459" s="217">
        <v>58.58</v>
      </c>
      <c r="N4459" s="217">
        <v>60.3</v>
      </c>
      <c r="O4459" s="217">
        <v>62.18</v>
      </c>
      <c r="P4459" s="217">
        <v>64.34</v>
      </c>
      <c r="Q4459" s="217">
        <v>66.63</v>
      </c>
      <c r="R4459" s="217">
        <v>68.91</v>
      </c>
      <c r="S4459" s="217">
        <v>71.58</v>
      </c>
      <c r="T4459" s="217">
        <v>74.31</v>
      </c>
      <c r="U4459" s="217">
        <v>77.2</v>
      </c>
      <c r="V4459" s="217">
        <v>80.47</v>
      </c>
      <c r="W4459" s="217">
        <v>83.69</v>
      </c>
      <c r="X4459" s="217">
        <v>87.05</v>
      </c>
      <c r="Y4459" s="217">
        <v>90.58</v>
      </c>
      <c r="Z4459" s="217">
        <v>93.96</v>
      </c>
      <c r="AA4459" s="217">
        <v>97.54</v>
      </c>
      <c r="AB4459" s="217">
        <v>101.07</v>
      </c>
      <c r="AC4459" s="217">
        <v>104.99</v>
      </c>
      <c r="AD4459" s="217">
        <v>108.72</v>
      </c>
      <c r="AE4459" s="217">
        <v>112.52</v>
      </c>
      <c r="AF4459" s="217">
        <v>116.47</v>
      </c>
      <c r="AG4459" s="217">
        <v>120.59</v>
      </c>
      <c r="AH4459" s="217">
        <v>124.71</v>
      </c>
      <c r="AI4459" s="217">
        <v>125.95</v>
      </c>
      <c r="AJ4459" s="217">
        <v>126.7</v>
      </c>
      <c r="AK4459" s="217">
        <v>127.37</v>
      </c>
    </row>
    <row r="4460" spans="1:37" s="217" customFormat="1" x14ac:dyDescent="0.3">
      <c r="A4460" s="217" t="str">
        <f t="shared" si="107"/>
        <v>SDGbaseTRAv2_UrbAS_ERTv5_testGADJnoICAGRtrnsfrx_govhhd-2</v>
      </c>
      <c r="B4460" s="218" t="s">
        <v>221</v>
      </c>
      <c r="C4460" s="219" t="s">
        <v>311</v>
      </c>
      <c r="D4460" s="220" t="s">
        <v>193</v>
      </c>
      <c r="E4460" s="217" t="s">
        <v>86</v>
      </c>
      <c r="F4460" s="217">
        <v>58.1</v>
      </c>
      <c r="G4460" s="217">
        <v>58.1</v>
      </c>
      <c r="H4460" s="217">
        <v>55.15</v>
      </c>
      <c r="I4460" s="217">
        <v>57.2</v>
      </c>
      <c r="J4460" s="217">
        <v>58.8</v>
      </c>
      <c r="K4460" s="217">
        <v>60.2</v>
      </c>
      <c r="L4460" s="217">
        <v>61.82</v>
      </c>
      <c r="M4460" s="217">
        <v>63.64</v>
      </c>
      <c r="N4460" s="217">
        <v>65.52</v>
      </c>
      <c r="O4460" s="217">
        <v>67.56</v>
      </c>
      <c r="P4460" s="217">
        <v>69.900000000000006</v>
      </c>
      <c r="Q4460" s="217">
        <v>72.39</v>
      </c>
      <c r="R4460" s="217">
        <v>74.86</v>
      </c>
      <c r="S4460" s="217">
        <v>77.77</v>
      </c>
      <c r="T4460" s="217">
        <v>80.739999999999995</v>
      </c>
      <c r="U4460" s="217">
        <v>83.88</v>
      </c>
      <c r="V4460" s="217">
        <v>87.43</v>
      </c>
      <c r="W4460" s="217">
        <v>90.93</v>
      </c>
      <c r="X4460" s="217">
        <v>94.58</v>
      </c>
      <c r="Y4460" s="217">
        <v>98.41</v>
      </c>
      <c r="Z4460" s="217">
        <v>102.08</v>
      </c>
      <c r="AA4460" s="217">
        <v>105.97</v>
      </c>
      <c r="AB4460" s="217">
        <v>109.81</v>
      </c>
      <c r="AC4460" s="217">
        <v>114.07</v>
      </c>
      <c r="AD4460" s="217">
        <v>118.12</v>
      </c>
      <c r="AE4460" s="217">
        <v>122.25</v>
      </c>
      <c r="AF4460" s="217">
        <v>126.55</v>
      </c>
      <c r="AG4460" s="217">
        <v>131.01</v>
      </c>
      <c r="AH4460" s="217">
        <v>135.49</v>
      </c>
      <c r="AI4460" s="217">
        <v>136.85</v>
      </c>
      <c r="AJ4460" s="217">
        <v>137.66</v>
      </c>
      <c r="AK4460" s="217">
        <v>138.38999999999999</v>
      </c>
    </row>
    <row r="4461" spans="1:37" s="217" customFormat="1" x14ac:dyDescent="0.3">
      <c r="A4461" s="217" t="str">
        <f t="shared" si="107"/>
        <v>SDGbaseTRAv2_UrbAS_ERTv5_testGADJnoICAGRtrnsfrx_govhhd-3</v>
      </c>
      <c r="B4461" s="218" t="s">
        <v>221</v>
      </c>
      <c r="C4461" s="219" t="s">
        <v>311</v>
      </c>
      <c r="D4461" s="220" t="s">
        <v>193</v>
      </c>
      <c r="E4461" s="217" t="s">
        <v>87</v>
      </c>
      <c r="F4461" s="217">
        <v>61.81</v>
      </c>
      <c r="G4461" s="217">
        <v>61.81</v>
      </c>
      <c r="H4461" s="217">
        <v>58.67</v>
      </c>
      <c r="I4461" s="217">
        <v>60.85</v>
      </c>
      <c r="J4461" s="217">
        <v>62.55</v>
      </c>
      <c r="K4461" s="217">
        <v>64.040000000000006</v>
      </c>
      <c r="L4461" s="217">
        <v>65.77</v>
      </c>
      <c r="M4461" s="217">
        <v>67.709999999999994</v>
      </c>
      <c r="N4461" s="217">
        <v>69.7</v>
      </c>
      <c r="O4461" s="217">
        <v>71.87</v>
      </c>
      <c r="P4461" s="217">
        <v>74.37</v>
      </c>
      <c r="Q4461" s="217">
        <v>77.010000000000005</v>
      </c>
      <c r="R4461" s="217">
        <v>79.650000000000006</v>
      </c>
      <c r="S4461" s="217">
        <v>82.73</v>
      </c>
      <c r="T4461" s="217">
        <v>85.9</v>
      </c>
      <c r="U4461" s="217">
        <v>89.23</v>
      </c>
      <c r="V4461" s="217">
        <v>93.01</v>
      </c>
      <c r="W4461" s="217">
        <v>96.74</v>
      </c>
      <c r="X4461" s="217">
        <v>100.62</v>
      </c>
      <c r="Y4461" s="217">
        <v>104.7</v>
      </c>
      <c r="Z4461" s="217">
        <v>108.6</v>
      </c>
      <c r="AA4461" s="217">
        <v>112.74</v>
      </c>
      <c r="AB4461" s="217">
        <v>116.82</v>
      </c>
      <c r="AC4461" s="217">
        <v>121.36</v>
      </c>
      <c r="AD4461" s="217">
        <v>125.67</v>
      </c>
      <c r="AE4461" s="217">
        <v>130.06</v>
      </c>
      <c r="AF4461" s="217">
        <v>134.63</v>
      </c>
      <c r="AG4461" s="217">
        <v>139.38</v>
      </c>
      <c r="AH4461" s="217">
        <v>144.13999999999999</v>
      </c>
      <c r="AI4461" s="217">
        <v>145.59</v>
      </c>
      <c r="AJ4461" s="217">
        <v>146.44999999999999</v>
      </c>
      <c r="AK4461" s="217">
        <v>147.22999999999999</v>
      </c>
    </row>
    <row r="4462" spans="1:37" s="217" customFormat="1" x14ac:dyDescent="0.3">
      <c r="A4462" s="217" t="str">
        <f t="shared" si="107"/>
        <v>SDGbaseTRAv2_UrbAS_ERTv5_testGADJnoICAGRtrnsfrx_govhhd-4</v>
      </c>
      <c r="B4462" s="218" t="s">
        <v>221</v>
      </c>
      <c r="C4462" s="219" t="s">
        <v>311</v>
      </c>
      <c r="D4462" s="220" t="s">
        <v>193</v>
      </c>
      <c r="E4462" s="217" t="s">
        <v>88</v>
      </c>
      <c r="F4462" s="217">
        <v>54.28</v>
      </c>
      <c r="G4462" s="217">
        <v>54.28</v>
      </c>
      <c r="H4462" s="217">
        <v>51.52</v>
      </c>
      <c r="I4462" s="217">
        <v>53.44</v>
      </c>
      <c r="J4462" s="217">
        <v>54.93</v>
      </c>
      <c r="K4462" s="217">
        <v>56.24</v>
      </c>
      <c r="L4462" s="217">
        <v>57.76</v>
      </c>
      <c r="M4462" s="217">
        <v>59.46</v>
      </c>
      <c r="N4462" s="217">
        <v>61.21</v>
      </c>
      <c r="O4462" s="217">
        <v>63.11</v>
      </c>
      <c r="P4462" s="217">
        <v>65.3</v>
      </c>
      <c r="Q4462" s="217">
        <v>67.63</v>
      </c>
      <c r="R4462" s="217">
        <v>69.94</v>
      </c>
      <c r="S4462" s="217">
        <v>72.650000000000006</v>
      </c>
      <c r="T4462" s="217">
        <v>75.430000000000007</v>
      </c>
      <c r="U4462" s="217">
        <v>78.36</v>
      </c>
      <c r="V4462" s="217">
        <v>81.680000000000007</v>
      </c>
      <c r="W4462" s="217">
        <v>84.95</v>
      </c>
      <c r="X4462" s="217">
        <v>88.36</v>
      </c>
      <c r="Y4462" s="217">
        <v>91.94</v>
      </c>
      <c r="Z4462" s="217">
        <v>95.37</v>
      </c>
      <c r="AA4462" s="217">
        <v>99</v>
      </c>
      <c r="AB4462" s="217">
        <v>102.59</v>
      </c>
      <c r="AC4462" s="217">
        <v>106.57</v>
      </c>
      <c r="AD4462" s="217">
        <v>110.36</v>
      </c>
      <c r="AE4462" s="217">
        <v>114.21</v>
      </c>
      <c r="AF4462" s="217">
        <v>118.22</v>
      </c>
      <c r="AG4462" s="217">
        <v>122.4</v>
      </c>
      <c r="AH4462" s="217">
        <v>126.58</v>
      </c>
      <c r="AI4462" s="217">
        <v>127.85</v>
      </c>
      <c r="AJ4462" s="217">
        <v>128.61000000000001</v>
      </c>
      <c r="AK4462" s="217">
        <v>129.29</v>
      </c>
    </row>
    <row r="4463" spans="1:37" s="217" customFormat="1" x14ac:dyDescent="0.3">
      <c r="A4463" s="217" t="str">
        <f t="shared" si="107"/>
        <v>SDGbaseTRAv2_UrbAS_ERTv5_testGADJnoICAGRtrnsfrx_govhhd-5</v>
      </c>
      <c r="B4463" s="218" t="s">
        <v>221</v>
      </c>
      <c r="C4463" s="219" t="s">
        <v>311</v>
      </c>
      <c r="D4463" s="220" t="s">
        <v>193</v>
      </c>
      <c r="E4463" s="217" t="s">
        <v>89</v>
      </c>
      <c r="F4463" s="217">
        <v>51.45</v>
      </c>
      <c r="G4463" s="217">
        <v>51.45</v>
      </c>
      <c r="H4463" s="217">
        <v>48.84</v>
      </c>
      <c r="I4463" s="217">
        <v>50.65</v>
      </c>
      <c r="J4463" s="217">
        <v>52.07</v>
      </c>
      <c r="K4463" s="217">
        <v>53.31</v>
      </c>
      <c r="L4463" s="217">
        <v>54.75</v>
      </c>
      <c r="M4463" s="217">
        <v>56.36</v>
      </c>
      <c r="N4463" s="217">
        <v>58.02</v>
      </c>
      <c r="O4463" s="217">
        <v>59.82</v>
      </c>
      <c r="P4463" s="217">
        <v>61.9</v>
      </c>
      <c r="Q4463" s="217">
        <v>64.099999999999994</v>
      </c>
      <c r="R4463" s="217">
        <v>66.3</v>
      </c>
      <c r="S4463" s="217">
        <v>68.87</v>
      </c>
      <c r="T4463" s="217">
        <v>71.5</v>
      </c>
      <c r="U4463" s="217">
        <v>74.28</v>
      </c>
      <c r="V4463" s="217">
        <v>77.42</v>
      </c>
      <c r="W4463" s="217">
        <v>80.52</v>
      </c>
      <c r="X4463" s="217">
        <v>83.76</v>
      </c>
      <c r="Y4463" s="217">
        <v>87.15</v>
      </c>
      <c r="Z4463" s="217">
        <v>90.4</v>
      </c>
      <c r="AA4463" s="217">
        <v>93.84</v>
      </c>
      <c r="AB4463" s="217">
        <v>97.24</v>
      </c>
      <c r="AC4463" s="217">
        <v>101.02</v>
      </c>
      <c r="AD4463" s="217">
        <v>104.6</v>
      </c>
      <c r="AE4463" s="217">
        <v>108.26</v>
      </c>
      <c r="AF4463" s="217">
        <v>112.06</v>
      </c>
      <c r="AG4463" s="217">
        <v>116.02</v>
      </c>
      <c r="AH4463" s="217">
        <v>119.98</v>
      </c>
      <c r="AI4463" s="217">
        <v>121.18</v>
      </c>
      <c r="AJ4463" s="217">
        <v>121.9</v>
      </c>
      <c r="AK4463" s="217">
        <v>122.55</v>
      </c>
    </row>
    <row r="4464" spans="1:37" s="217" customFormat="1" x14ac:dyDescent="0.3">
      <c r="A4464" s="217" t="str">
        <f t="shared" si="107"/>
        <v>SDGbaseTRAv2_UrbAS_ERTv5_testGADJnoICAGRtrnsfrx_govhhd-6</v>
      </c>
      <c r="B4464" s="218" t="s">
        <v>221</v>
      </c>
      <c r="C4464" s="219" t="s">
        <v>311</v>
      </c>
      <c r="D4464" s="220" t="s">
        <v>193</v>
      </c>
      <c r="E4464" s="217" t="s">
        <v>90</v>
      </c>
      <c r="F4464" s="217">
        <v>33.299999999999997</v>
      </c>
      <c r="G4464" s="217">
        <v>33.299999999999997</v>
      </c>
      <c r="H4464" s="217">
        <v>31.61</v>
      </c>
      <c r="I4464" s="217">
        <v>32.79</v>
      </c>
      <c r="J4464" s="217">
        <v>33.71</v>
      </c>
      <c r="K4464" s="217">
        <v>34.51</v>
      </c>
      <c r="L4464" s="217">
        <v>35.44</v>
      </c>
      <c r="M4464" s="217">
        <v>36.479999999999997</v>
      </c>
      <c r="N4464" s="217">
        <v>37.56</v>
      </c>
      <c r="O4464" s="217">
        <v>38.729999999999997</v>
      </c>
      <c r="P4464" s="217">
        <v>40.07</v>
      </c>
      <c r="Q4464" s="217">
        <v>41.5</v>
      </c>
      <c r="R4464" s="217">
        <v>42.92</v>
      </c>
      <c r="S4464" s="217">
        <v>44.58</v>
      </c>
      <c r="T4464" s="217">
        <v>46.28</v>
      </c>
      <c r="U4464" s="217">
        <v>48.08</v>
      </c>
      <c r="V4464" s="217">
        <v>50.12</v>
      </c>
      <c r="W4464" s="217">
        <v>52.13</v>
      </c>
      <c r="X4464" s="217">
        <v>54.22</v>
      </c>
      <c r="Y4464" s="217">
        <v>56.41</v>
      </c>
      <c r="Z4464" s="217">
        <v>58.52</v>
      </c>
      <c r="AA4464" s="217">
        <v>60.75</v>
      </c>
      <c r="AB4464" s="217">
        <v>62.95</v>
      </c>
      <c r="AC4464" s="217">
        <v>65.39</v>
      </c>
      <c r="AD4464" s="217">
        <v>67.709999999999994</v>
      </c>
      <c r="AE4464" s="217">
        <v>70.08</v>
      </c>
      <c r="AF4464" s="217">
        <v>72.540000000000006</v>
      </c>
      <c r="AG4464" s="217">
        <v>75.099999999999994</v>
      </c>
      <c r="AH4464" s="217">
        <v>77.67</v>
      </c>
      <c r="AI4464" s="217">
        <v>78.45</v>
      </c>
      <c r="AJ4464" s="217">
        <v>78.91</v>
      </c>
      <c r="AK4464" s="217">
        <v>79.33</v>
      </c>
    </row>
    <row r="4465" spans="1:37" s="217" customFormat="1" x14ac:dyDescent="0.3">
      <c r="A4465" s="217" t="str">
        <f t="shared" si="107"/>
        <v>SDGbaseTRAv2_UrbAS_ERTv5_testGADJnoICAGRtrnsfrx_govhhd-7</v>
      </c>
      <c r="B4465" s="218" t="s">
        <v>221</v>
      </c>
      <c r="C4465" s="219" t="s">
        <v>311</v>
      </c>
      <c r="D4465" s="220" t="s">
        <v>193</v>
      </c>
      <c r="E4465" s="217" t="s">
        <v>91</v>
      </c>
      <c r="F4465" s="217">
        <v>17.170000000000002</v>
      </c>
      <c r="G4465" s="217">
        <v>17.170000000000002</v>
      </c>
      <c r="H4465" s="217">
        <v>16.29</v>
      </c>
      <c r="I4465" s="217">
        <v>16.899999999999999</v>
      </c>
      <c r="J4465" s="217">
        <v>17.37</v>
      </c>
      <c r="K4465" s="217">
        <v>17.79</v>
      </c>
      <c r="L4465" s="217">
        <v>18.27</v>
      </c>
      <c r="M4465" s="217">
        <v>18.8</v>
      </c>
      <c r="N4465" s="217">
        <v>19.36</v>
      </c>
      <c r="O4465" s="217">
        <v>19.96</v>
      </c>
      <c r="P4465" s="217">
        <v>20.65</v>
      </c>
      <c r="Q4465" s="217">
        <v>21.39</v>
      </c>
      <c r="R4465" s="217">
        <v>22.12</v>
      </c>
      <c r="S4465" s="217">
        <v>22.98</v>
      </c>
      <c r="T4465" s="217">
        <v>23.86</v>
      </c>
      <c r="U4465" s="217">
        <v>24.78</v>
      </c>
      <c r="V4465" s="217">
        <v>25.83</v>
      </c>
      <c r="W4465" s="217">
        <v>26.87</v>
      </c>
      <c r="X4465" s="217">
        <v>27.95</v>
      </c>
      <c r="Y4465" s="217">
        <v>29.08</v>
      </c>
      <c r="Z4465" s="217">
        <v>30.16</v>
      </c>
      <c r="AA4465" s="217">
        <v>31.31</v>
      </c>
      <c r="AB4465" s="217">
        <v>32.450000000000003</v>
      </c>
      <c r="AC4465" s="217">
        <v>33.700000000000003</v>
      </c>
      <c r="AD4465" s="217">
        <v>34.9</v>
      </c>
      <c r="AE4465" s="217">
        <v>36.119999999999997</v>
      </c>
      <c r="AF4465" s="217">
        <v>37.39</v>
      </c>
      <c r="AG4465" s="217">
        <v>38.71</v>
      </c>
      <c r="AH4465" s="217">
        <v>40.03</v>
      </c>
      <c r="AI4465" s="217">
        <v>40.43</v>
      </c>
      <c r="AJ4465" s="217">
        <v>40.67</v>
      </c>
      <c r="AK4465" s="217">
        <v>40.89</v>
      </c>
    </row>
    <row r="4466" spans="1:37" s="217" customFormat="1" x14ac:dyDescent="0.3">
      <c r="A4466" s="217" t="str">
        <f t="shared" si="107"/>
        <v>SDGbaseTRAv2_UrbAS_ERTv5_testGADJnoICAGRtrnsfrx_govhhd-8</v>
      </c>
      <c r="B4466" s="218" t="s">
        <v>221</v>
      </c>
      <c r="C4466" s="219" t="s">
        <v>311</v>
      </c>
      <c r="D4466" s="220" t="s">
        <v>193</v>
      </c>
      <c r="E4466" s="217" t="s">
        <v>92</v>
      </c>
      <c r="F4466" s="217">
        <v>-31.54</v>
      </c>
      <c r="G4466" s="217">
        <v>-31.54</v>
      </c>
      <c r="H4466" s="217">
        <v>-29.94</v>
      </c>
      <c r="I4466" s="217">
        <v>-31.05</v>
      </c>
      <c r="J4466" s="217">
        <v>-31.92</v>
      </c>
      <c r="K4466" s="217">
        <v>-32.68</v>
      </c>
      <c r="L4466" s="217">
        <v>-33.56</v>
      </c>
      <c r="M4466" s="217">
        <v>-34.549999999999997</v>
      </c>
      <c r="N4466" s="217">
        <v>-35.57</v>
      </c>
      <c r="O4466" s="217">
        <v>-36.67</v>
      </c>
      <c r="P4466" s="217">
        <v>-37.950000000000003</v>
      </c>
      <c r="Q4466" s="217">
        <v>-39.299999999999997</v>
      </c>
      <c r="R4466" s="217">
        <v>-40.64</v>
      </c>
      <c r="S4466" s="217">
        <v>-42.22</v>
      </c>
      <c r="T4466" s="217">
        <v>-43.83</v>
      </c>
      <c r="U4466" s="217">
        <v>-45.53</v>
      </c>
      <c r="V4466" s="217">
        <v>-47.46</v>
      </c>
      <c r="W4466" s="217">
        <v>-49.36</v>
      </c>
      <c r="X4466" s="217">
        <v>-51.35</v>
      </c>
      <c r="Y4466" s="217">
        <v>-53.42</v>
      </c>
      <c r="Z4466" s="217">
        <v>-55.42</v>
      </c>
      <c r="AA4466" s="217">
        <v>-57.53</v>
      </c>
      <c r="AB4466" s="217">
        <v>-59.61</v>
      </c>
      <c r="AC4466" s="217">
        <v>-61.93</v>
      </c>
      <c r="AD4466" s="217">
        <v>-64.13</v>
      </c>
      <c r="AE4466" s="217">
        <v>-66.37</v>
      </c>
      <c r="AF4466" s="217">
        <v>-68.7</v>
      </c>
      <c r="AG4466" s="217">
        <v>-71.12</v>
      </c>
      <c r="AH4466" s="217">
        <v>-73.55</v>
      </c>
      <c r="AI4466" s="217">
        <v>-74.290000000000006</v>
      </c>
      <c r="AJ4466" s="217">
        <v>-74.73</v>
      </c>
      <c r="AK4466" s="217">
        <v>-75.13</v>
      </c>
    </row>
    <row r="4467" spans="1:37" s="217" customFormat="1" x14ac:dyDescent="0.3">
      <c r="A4467" s="217" t="str">
        <f t="shared" si="107"/>
        <v>SDGbaseTRAv2_UrbAS_ERTv5_testGADJnoICAGRtrnsfrx_govhhd-9</v>
      </c>
      <c r="B4467" s="218" t="s">
        <v>221</v>
      </c>
      <c r="C4467" s="219" t="s">
        <v>311</v>
      </c>
      <c r="D4467" s="220" t="s">
        <v>193</v>
      </c>
      <c r="E4467" s="217" t="s">
        <v>93</v>
      </c>
      <c r="F4467" s="217">
        <v>-164.45</v>
      </c>
      <c r="G4467" s="217">
        <v>-164.45</v>
      </c>
      <c r="H4467" s="217">
        <v>-156.11000000000001</v>
      </c>
      <c r="I4467" s="217">
        <v>-161.91999999999999</v>
      </c>
      <c r="J4467" s="217">
        <v>-166.43</v>
      </c>
      <c r="K4467" s="217">
        <v>-170.4</v>
      </c>
      <c r="L4467" s="217">
        <v>-175</v>
      </c>
      <c r="M4467" s="217">
        <v>-180.15</v>
      </c>
      <c r="N4467" s="217">
        <v>-185.45</v>
      </c>
      <c r="O4467" s="217">
        <v>-191.23</v>
      </c>
      <c r="P4467" s="217">
        <v>-197.86</v>
      </c>
      <c r="Q4467" s="217">
        <v>-204.9</v>
      </c>
      <c r="R4467" s="217">
        <v>-211.91</v>
      </c>
      <c r="S4467" s="217">
        <v>-220.12</v>
      </c>
      <c r="T4467" s="217">
        <v>-228.54</v>
      </c>
      <c r="U4467" s="217">
        <v>-237.42</v>
      </c>
      <c r="V4467" s="217">
        <v>-247.48</v>
      </c>
      <c r="W4467" s="217">
        <v>-257.39</v>
      </c>
      <c r="X4467" s="217">
        <v>-267.72000000000003</v>
      </c>
      <c r="Y4467" s="217">
        <v>-278.57</v>
      </c>
      <c r="Z4467" s="217">
        <v>-288.95</v>
      </c>
      <c r="AA4467" s="217">
        <v>-299.97000000000003</v>
      </c>
      <c r="AB4467" s="217">
        <v>-310.83</v>
      </c>
      <c r="AC4467" s="217">
        <v>-322.89</v>
      </c>
      <c r="AD4467" s="217">
        <v>-334.36</v>
      </c>
      <c r="AE4467" s="217">
        <v>-346.05</v>
      </c>
      <c r="AF4467" s="217">
        <v>-358.2</v>
      </c>
      <c r="AG4467" s="217">
        <v>-370.85</v>
      </c>
      <c r="AH4467" s="217">
        <v>-383.52</v>
      </c>
      <c r="AI4467" s="217">
        <v>-387.36</v>
      </c>
      <c r="AJ4467" s="217">
        <v>-389.66</v>
      </c>
      <c r="AK4467" s="217">
        <v>-391.72</v>
      </c>
    </row>
    <row r="4468" spans="1:37" s="217" customFormat="1" x14ac:dyDescent="0.3">
      <c r="A4468" s="217" t="str">
        <f t="shared" si="107"/>
        <v>SDGbaseTRAv2_UrbAS_ERTv5_testGADJnoICAGRtrnsfrx_rowent-e</v>
      </c>
      <c r="B4468" s="218" t="s">
        <v>221</v>
      </c>
      <c r="C4468" s="219" t="s">
        <v>311</v>
      </c>
      <c r="D4468" s="220" t="s">
        <v>194</v>
      </c>
      <c r="E4468" s="217" t="s">
        <v>83</v>
      </c>
      <c r="F4468" s="217">
        <v>-32.42</v>
      </c>
      <c r="G4468" s="217">
        <v>-32.42</v>
      </c>
      <c r="H4468" s="217">
        <v>-32.42</v>
      </c>
      <c r="I4468" s="217">
        <v>-32.42</v>
      </c>
      <c r="J4468" s="217">
        <v>-32.42</v>
      </c>
      <c r="K4468" s="217">
        <v>-32.42</v>
      </c>
      <c r="L4468" s="217">
        <v>-32.42</v>
      </c>
      <c r="M4468" s="217">
        <v>-32.42</v>
      </c>
      <c r="N4468" s="217">
        <v>-32.42</v>
      </c>
      <c r="O4468" s="217">
        <v>-32.42</v>
      </c>
      <c r="P4468" s="217">
        <v>-32.42</v>
      </c>
      <c r="Q4468" s="217">
        <v>-32.42</v>
      </c>
      <c r="R4468" s="217">
        <v>-32.42</v>
      </c>
      <c r="S4468" s="217">
        <v>-32.42</v>
      </c>
      <c r="T4468" s="217">
        <v>-32.42</v>
      </c>
      <c r="U4468" s="217">
        <v>-32.42</v>
      </c>
      <c r="V4468" s="217">
        <v>-32.42</v>
      </c>
      <c r="W4468" s="217">
        <v>-32.42</v>
      </c>
      <c r="X4468" s="217">
        <v>-32.42</v>
      </c>
      <c r="Y4468" s="217">
        <v>-32.42</v>
      </c>
      <c r="Z4468" s="217">
        <v>-32.42</v>
      </c>
      <c r="AA4468" s="217">
        <v>-32.42</v>
      </c>
      <c r="AB4468" s="217">
        <v>-32.42</v>
      </c>
      <c r="AC4468" s="217">
        <v>-32.42</v>
      </c>
      <c r="AD4468" s="217">
        <v>-32.42</v>
      </c>
      <c r="AE4468" s="217">
        <v>-32.42</v>
      </c>
      <c r="AF4468" s="217">
        <v>-32.42</v>
      </c>
      <c r="AG4468" s="217">
        <v>-32.42</v>
      </c>
      <c r="AH4468" s="217">
        <v>-32.42</v>
      </c>
      <c r="AI4468" s="217">
        <v>-32.42</v>
      </c>
      <c r="AJ4468" s="217">
        <v>-32.42</v>
      </c>
      <c r="AK4468" s="217">
        <v>-32.42</v>
      </c>
    </row>
    <row r="4469" spans="1:37" s="217" customFormat="1" x14ac:dyDescent="0.3">
      <c r="A4469" s="217" t="str">
        <f t="shared" si="107"/>
        <v>SDGbaseTRAv2_UrbAS_ERTv5_testGADJnoICAGRtrnsfrx_rowhhd-0</v>
      </c>
      <c r="B4469" s="218" t="s">
        <v>221</v>
      </c>
      <c r="C4469" s="219" t="s">
        <v>311</v>
      </c>
      <c r="D4469" s="220" t="s">
        <v>194</v>
      </c>
      <c r="E4469" s="217" t="s">
        <v>84</v>
      </c>
      <c r="F4469" s="217">
        <v>0.03</v>
      </c>
      <c r="G4469" s="217">
        <v>0.03</v>
      </c>
      <c r="H4469" s="217">
        <v>0.03</v>
      </c>
      <c r="I4469" s="217">
        <v>0.03</v>
      </c>
      <c r="J4469" s="217">
        <v>0.03</v>
      </c>
      <c r="K4469" s="217">
        <v>0.03</v>
      </c>
      <c r="L4469" s="217">
        <v>0.03</v>
      </c>
      <c r="M4469" s="217">
        <v>0.03</v>
      </c>
      <c r="N4469" s="217">
        <v>0.03</v>
      </c>
      <c r="O4469" s="217">
        <v>0.03</v>
      </c>
      <c r="P4469" s="217">
        <v>0.03</v>
      </c>
      <c r="Q4469" s="217">
        <v>0.03</v>
      </c>
      <c r="R4469" s="217">
        <v>0.03</v>
      </c>
      <c r="S4469" s="217">
        <v>0.03</v>
      </c>
      <c r="T4469" s="217">
        <v>0.03</v>
      </c>
      <c r="U4469" s="217">
        <v>0.03</v>
      </c>
      <c r="V4469" s="217">
        <v>0.03</v>
      </c>
      <c r="W4469" s="217">
        <v>0.03</v>
      </c>
      <c r="X4469" s="217">
        <v>0.03</v>
      </c>
      <c r="Y4469" s="217">
        <v>0.03</v>
      </c>
      <c r="Z4469" s="217">
        <v>0.03</v>
      </c>
      <c r="AA4469" s="217">
        <v>0.03</v>
      </c>
      <c r="AB4469" s="217">
        <v>0.03</v>
      </c>
      <c r="AC4469" s="217">
        <v>0.03</v>
      </c>
      <c r="AD4469" s="217">
        <v>0.03</v>
      </c>
      <c r="AE4469" s="217">
        <v>0.03</v>
      </c>
      <c r="AF4469" s="217">
        <v>0.03</v>
      </c>
      <c r="AG4469" s="217">
        <v>0.03</v>
      </c>
      <c r="AH4469" s="217">
        <v>0.03</v>
      </c>
      <c r="AI4469" s="217">
        <v>0.03</v>
      </c>
      <c r="AJ4469" s="217">
        <v>0.03</v>
      </c>
      <c r="AK4469" s="217">
        <v>0.03</v>
      </c>
    </row>
    <row r="4470" spans="1:37" s="217" customFormat="1" x14ac:dyDescent="0.3">
      <c r="A4470" s="217" t="str">
        <f t="shared" si="107"/>
        <v>SDGbaseTRAv2_UrbAS_ERTv5_testGADJnoICAGRtrnsfrx_rowhhd-1</v>
      </c>
      <c r="B4470" s="218" t="s">
        <v>221</v>
      </c>
      <c r="C4470" s="219" t="s">
        <v>311</v>
      </c>
      <c r="D4470" s="220" t="s">
        <v>194</v>
      </c>
      <c r="E4470" s="217" t="s">
        <v>85</v>
      </c>
      <c r="F4470" s="217">
        <v>0.06</v>
      </c>
      <c r="G4470" s="217">
        <v>0.06</v>
      </c>
      <c r="H4470" s="217">
        <v>0.06</v>
      </c>
      <c r="I4470" s="217">
        <v>0.06</v>
      </c>
      <c r="J4470" s="217">
        <v>0.06</v>
      </c>
      <c r="K4470" s="217">
        <v>0.06</v>
      </c>
      <c r="L4470" s="217">
        <v>0.06</v>
      </c>
      <c r="M4470" s="217">
        <v>0.06</v>
      </c>
      <c r="N4470" s="217">
        <v>0.06</v>
      </c>
      <c r="O4470" s="217">
        <v>0.06</v>
      </c>
      <c r="P4470" s="217">
        <v>0.06</v>
      </c>
      <c r="Q4470" s="217">
        <v>0.06</v>
      </c>
      <c r="R4470" s="217">
        <v>0.06</v>
      </c>
      <c r="S4470" s="217">
        <v>0.06</v>
      </c>
      <c r="T4470" s="217">
        <v>0.06</v>
      </c>
      <c r="U4470" s="217">
        <v>0.06</v>
      </c>
      <c r="V4470" s="217">
        <v>0.06</v>
      </c>
      <c r="W4470" s="217">
        <v>0.06</v>
      </c>
      <c r="X4470" s="217">
        <v>0.06</v>
      </c>
      <c r="Y4470" s="217">
        <v>0.06</v>
      </c>
      <c r="Z4470" s="217">
        <v>0.06</v>
      </c>
      <c r="AA4470" s="217">
        <v>0.06</v>
      </c>
      <c r="AB4470" s="217">
        <v>0.06</v>
      </c>
      <c r="AC4470" s="217">
        <v>0.06</v>
      </c>
      <c r="AD4470" s="217">
        <v>0.06</v>
      </c>
      <c r="AE4470" s="217">
        <v>0.06</v>
      </c>
      <c r="AF4470" s="217">
        <v>0.06</v>
      </c>
      <c r="AG4470" s="217">
        <v>0.06</v>
      </c>
      <c r="AH4470" s="217">
        <v>0.06</v>
      </c>
      <c r="AI4470" s="217">
        <v>0.06</v>
      </c>
      <c r="AJ4470" s="217">
        <v>0.06</v>
      </c>
      <c r="AK4470" s="217">
        <v>0.06</v>
      </c>
    </row>
    <row r="4471" spans="1:37" s="217" customFormat="1" x14ac:dyDescent="0.3">
      <c r="A4471" s="217" t="str">
        <f t="shared" si="107"/>
        <v>SDGbaseTRAv2_UrbAS_ERTv5_testGADJnoICAGRtrnsfrx_rowhhd-2</v>
      </c>
      <c r="B4471" s="218" t="s">
        <v>221</v>
      </c>
      <c r="C4471" s="219" t="s">
        <v>311</v>
      </c>
      <c r="D4471" s="220" t="s">
        <v>194</v>
      </c>
      <c r="E4471" s="217" t="s">
        <v>86</v>
      </c>
      <c r="F4471" s="217">
        <v>0.13</v>
      </c>
      <c r="G4471" s="217">
        <v>0.13</v>
      </c>
      <c r="H4471" s="217">
        <v>0.13</v>
      </c>
      <c r="I4471" s="217">
        <v>0.13</v>
      </c>
      <c r="J4471" s="217">
        <v>0.13</v>
      </c>
      <c r="K4471" s="217">
        <v>0.13</v>
      </c>
      <c r="L4471" s="217">
        <v>0.13</v>
      </c>
      <c r="M4471" s="217">
        <v>0.13</v>
      </c>
      <c r="N4471" s="217">
        <v>0.13</v>
      </c>
      <c r="O4471" s="217">
        <v>0.13</v>
      </c>
      <c r="P4471" s="217">
        <v>0.13</v>
      </c>
      <c r="Q4471" s="217">
        <v>0.13</v>
      </c>
      <c r="R4471" s="217">
        <v>0.13</v>
      </c>
      <c r="S4471" s="217">
        <v>0.13</v>
      </c>
      <c r="T4471" s="217">
        <v>0.13</v>
      </c>
      <c r="U4471" s="217">
        <v>0.13</v>
      </c>
      <c r="V4471" s="217">
        <v>0.13</v>
      </c>
      <c r="W4471" s="217">
        <v>0.13</v>
      </c>
      <c r="X4471" s="217">
        <v>0.13</v>
      </c>
      <c r="Y4471" s="217">
        <v>0.13</v>
      </c>
      <c r="Z4471" s="217">
        <v>0.13</v>
      </c>
      <c r="AA4471" s="217">
        <v>0.13</v>
      </c>
      <c r="AB4471" s="217">
        <v>0.13</v>
      </c>
      <c r="AC4471" s="217">
        <v>0.13</v>
      </c>
      <c r="AD4471" s="217">
        <v>0.13</v>
      </c>
      <c r="AE4471" s="217">
        <v>0.13</v>
      </c>
      <c r="AF4471" s="217">
        <v>0.13</v>
      </c>
      <c r="AG4471" s="217">
        <v>0.13</v>
      </c>
      <c r="AH4471" s="217">
        <v>0.13</v>
      </c>
      <c r="AI4471" s="217">
        <v>0.13</v>
      </c>
      <c r="AJ4471" s="217">
        <v>0.13</v>
      </c>
      <c r="AK4471" s="217">
        <v>0.13</v>
      </c>
    </row>
    <row r="4472" spans="1:37" s="217" customFormat="1" x14ac:dyDescent="0.3">
      <c r="A4472" s="217" t="str">
        <f t="shared" si="107"/>
        <v>SDGbaseTRAv2_UrbAS_ERTv5_testGADJnoICAGRtrnsfrx_rowhhd-3</v>
      </c>
      <c r="B4472" s="218" t="s">
        <v>221</v>
      </c>
      <c r="C4472" s="219" t="s">
        <v>311</v>
      </c>
      <c r="D4472" s="220" t="s">
        <v>194</v>
      </c>
      <c r="E4472" s="217" t="s">
        <v>87</v>
      </c>
      <c r="F4472" s="217">
        <v>0.21</v>
      </c>
      <c r="G4472" s="217">
        <v>0.21</v>
      </c>
      <c r="H4472" s="217">
        <v>0.21</v>
      </c>
      <c r="I4472" s="217">
        <v>0.21</v>
      </c>
      <c r="J4472" s="217">
        <v>0.21</v>
      </c>
      <c r="K4472" s="217">
        <v>0.21</v>
      </c>
      <c r="L4472" s="217">
        <v>0.21</v>
      </c>
      <c r="M4472" s="217">
        <v>0.21</v>
      </c>
      <c r="N4472" s="217">
        <v>0.21</v>
      </c>
      <c r="O4472" s="217">
        <v>0.21</v>
      </c>
      <c r="P4472" s="217">
        <v>0.21</v>
      </c>
      <c r="Q4472" s="217">
        <v>0.21</v>
      </c>
      <c r="R4472" s="217">
        <v>0.21</v>
      </c>
      <c r="S4472" s="217">
        <v>0.21</v>
      </c>
      <c r="T4472" s="217">
        <v>0.21</v>
      </c>
      <c r="U4472" s="217">
        <v>0.21</v>
      </c>
      <c r="V4472" s="217">
        <v>0.21</v>
      </c>
      <c r="W4472" s="217">
        <v>0.21</v>
      </c>
      <c r="X4472" s="217">
        <v>0.21</v>
      </c>
      <c r="Y4472" s="217">
        <v>0.21</v>
      </c>
      <c r="Z4472" s="217">
        <v>0.21</v>
      </c>
      <c r="AA4472" s="217">
        <v>0.21</v>
      </c>
      <c r="AB4472" s="217">
        <v>0.21</v>
      </c>
      <c r="AC4472" s="217">
        <v>0.21</v>
      </c>
      <c r="AD4472" s="217">
        <v>0.21</v>
      </c>
      <c r="AE4472" s="217">
        <v>0.21</v>
      </c>
      <c r="AF4472" s="217">
        <v>0.21</v>
      </c>
      <c r="AG4472" s="217">
        <v>0.21</v>
      </c>
      <c r="AH4472" s="217">
        <v>0.21</v>
      </c>
      <c r="AI4472" s="217">
        <v>0.21</v>
      </c>
      <c r="AJ4472" s="217">
        <v>0.21</v>
      </c>
      <c r="AK4472" s="217">
        <v>0.21</v>
      </c>
    </row>
    <row r="4473" spans="1:37" s="217" customFormat="1" x14ac:dyDescent="0.3">
      <c r="A4473" s="217" t="str">
        <f t="shared" si="107"/>
        <v>SDGbaseTRAv2_UrbAS_ERTv5_testGADJnoICAGRtrnsfrx_rowhhd-4</v>
      </c>
      <c r="B4473" s="218" t="s">
        <v>221</v>
      </c>
      <c r="C4473" s="219" t="s">
        <v>311</v>
      </c>
      <c r="D4473" s="220" t="s">
        <v>194</v>
      </c>
      <c r="E4473" s="217" t="s">
        <v>88</v>
      </c>
      <c r="F4473" s="217">
        <v>0.21</v>
      </c>
      <c r="G4473" s="217">
        <v>0.21</v>
      </c>
      <c r="H4473" s="217">
        <v>0.21</v>
      </c>
      <c r="I4473" s="217">
        <v>0.21</v>
      </c>
      <c r="J4473" s="217">
        <v>0.21</v>
      </c>
      <c r="K4473" s="217">
        <v>0.21</v>
      </c>
      <c r="L4473" s="217">
        <v>0.21</v>
      </c>
      <c r="M4473" s="217">
        <v>0.21</v>
      </c>
      <c r="N4473" s="217">
        <v>0.21</v>
      </c>
      <c r="O4473" s="217">
        <v>0.21</v>
      </c>
      <c r="P4473" s="217">
        <v>0.21</v>
      </c>
      <c r="Q4473" s="217">
        <v>0.21</v>
      </c>
      <c r="R4473" s="217">
        <v>0.21</v>
      </c>
      <c r="S4473" s="217">
        <v>0.21</v>
      </c>
      <c r="T4473" s="217">
        <v>0.21</v>
      </c>
      <c r="U4473" s="217">
        <v>0.21</v>
      </c>
      <c r="V4473" s="217">
        <v>0.21</v>
      </c>
      <c r="W4473" s="217">
        <v>0.21</v>
      </c>
      <c r="X4473" s="217">
        <v>0.21</v>
      </c>
      <c r="Y4473" s="217">
        <v>0.21</v>
      </c>
      <c r="Z4473" s="217">
        <v>0.21</v>
      </c>
      <c r="AA4473" s="217">
        <v>0.21</v>
      </c>
      <c r="AB4473" s="217">
        <v>0.21</v>
      </c>
      <c r="AC4473" s="217">
        <v>0.21</v>
      </c>
      <c r="AD4473" s="217">
        <v>0.21</v>
      </c>
      <c r="AE4473" s="217">
        <v>0.21</v>
      </c>
      <c r="AF4473" s="217">
        <v>0.21</v>
      </c>
      <c r="AG4473" s="217">
        <v>0.21</v>
      </c>
      <c r="AH4473" s="217">
        <v>0.21</v>
      </c>
      <c r="AI4473" s="217">
        <v>0.21</v>
      </c>
      <c r="AJ4473" s="217">
        <v>0.21</v>
      </c>
      <c r="AK4473" s="217">
        <v>0.21</v>
      </c>
    </row>
    <row r="4474" spans="1:37" s="217" customFormat="1" x14ac:dyDescent="0.3">
      <c r="A4474" s="217" t="str">
        <f t="shared" si="107"/>
        <v>SDGbaseTRAv2_UrbAS_ERTv5_testGADJnoICAGRtrnsfrx_rowhhd-5</v>
      </c>
      <c r="B4474" s="218" t="s">
        <v>221</v>
      </c>
      <c r="C4474" s="219" t="s">
        <v>311</v>
      </c>
      <c r="D4474" s="220" t="s">
        <v>194</v>
      </c>
      <c r="E4474" s="217" t="s">
        <v>89</v>
      </c>
      <c r="F4474" s="217">
        <v>0.3</v>
      </c>
      <c r="G4474" s="217">
        <v>0.3</v>
      </c>
      <c r="H4474" s="217">
        <v>0.3</v>
      </c>
      <c r="I4474" s="217">
        <v>0.3</v>
      </c>
      <c r="J4474" s="217">
        <v>0.3</v>
      </c>
      <c r="K4474" s="217">
        <v>0.3</v>
      </c>
      <c r="L4474" s="217">
        <v>0.3</v>
      </c>
      <c r="M4474" s="217">
        <v>0.3</v>
      </c>
      <c r="N4474" s="217">
        <v>0.3</v>
      </c>
      <c r="O4474" s="217">
        <v>0.3</v>
      </c>
      <c r="P4474" s="217">
        <v>0.3</v>
      </c>
      <c r="Q4474" s="217">
        <v>0.3</v>
      </c>
      <c r="R4474" s="217">
        <v>0.3</v>
      </c>
      <c r="S4474" s="217">
        <v>0.3</v>
      </c>
      <c r="T4474" s="217">
        <v>0.3</v>
      </c>
      <c r="U4474" s="217">
        <v>0.3</v>
      </c>
      <c r="V4474" s="217">
        <v>0.3</v>
      </c>
      <c r="W4474" s="217">
        <v>0.3</v>
      </c>
      <c r="X4474" s="217">
        <v>0.3</v>
      </c>
      <c r="Y4474" s="217">
        <v>0.3</v>
      </c>
      <c r="Z4474" s="217">
        <v>0.3</v>
      </c>
      <c r="AA4474" s="217">
        <v>0.3</v>
      </c>
      <c r="AB4474" s="217">
        <v>0.3</v>
      </c>
      <c r="AC4474" s="217">
        <v>0.3</v>
      </c>
      <c r="AD4474" s="217">
        <v>0.3</v>
      </c>
      <c r="AE4474" s="217">
        <v>0.3</v>
      </c>
      <c r="AF4474" s="217">
        <v>0.3</v>
      </c>
      <c r="AG4474" s="217">
        <v>0.3</v>
      </c>
      <c r="AH4474" s="217">
        <v>0.3</v>
      </c>
      <c r="AI4474" s="217">
        <v>0.3</v>
      </c>
      <c r="AJ4474" s="217">
        <v>0.3</v>
      </c>
      <c r="AK4474" s="217">
        <v>0.3</v>
      </c>
    </row>
    <row r="4475" spans="1:37" s="217" customFormat="1" x14ac:dyDescent="0.3">
      <c r="A4475" s="217" t="str">
        <f t="shared" si="107"/>
        <v>SDGbaseTRAv2_UrbAS_ERTv5_testGADJnoICAGRtrnsfrx_rowhhd-6</v>
      </c>
      <c r="B4475" s="218" t="s">
        <v>221</v>
      </c>
      <c r="C4475" s="219" t="s">
        <v>311</v>
      </c>
      <c r="D4475" s="220" t="s">
        <v>194</v>
      </c>
      <c r="E4475" s="217" t="s">
        <v>90</v>
      </c>
      <c r="F4475" s="217">
        <v>0.56000000000000005</v>
      </c>
      <c r="G4475" s="217">
        <v>0.56000000000000005</v>
      </c>
      <c r="H4475" s="217">
        <v>0.56000000000000005</v>
      </c>
      <c r="I4475" s="217">
        <v>0.56000000000000005</v>
      </c>
      <c r="J4475" s="217">
        <v>0.56000000000000005</v>
      </c>
      <c r="K4475" s="217">
        <v>0.56000000000000005</v>
      </c>
      <c r="L4475" s="217">
        <v>0.56000000000000005</v>
      </c>
      <c r="M4475" s="217">
        <v>0.56000000000000005</v>
      </c>
      <c r="N4475" s="217">
        <v>0.56000000000000005</v>
      </c>
      <c r="O4475" s="217">
        <v>0.56000000000000005</v>
      </c>
      <c r="P4475" s="217">
        <v>0.56000000000000005</v>
      </c>
      <c r="Q4475" s="217">
        <v>0.56000000000000005</v>
      </c>
      <c r="R4475" s="217">
        <v>0.56000000000000005</v>
      </c>
      <c r="S4475" s="217">
        <v>0.56000000000000005</v>
      </c>
      <c r="T4475" s="217">
        <v>0.56000000000000005</v>
      </c>
      <c r="U4475" s="217">
        <v>0.56000000000000005</v>
      </c>
      <c r="V4475" s="217">
        <v>0.56000000000000005</v>
      </c>
      <c r="W4475" s="217">
        <v>0.56000000000000005</v>
      </c>
      <c r="X4475" s="217">
        <v>0.56000000000000005</v>
      </c>
      <c r="Y4475" s="217">
        <v>0.56000000000000005</v>
      </c>
      <c r="Z4475" s="217">
        <v>0.56000000000000005</v>
      </c>
      <c r="AA4475" s="217">
        <v>0.56000000000000005</v>
      </c>
      <c r="AB4475" s="217">
        <v>0.56000000000000005</v>
      </c>
      <c r="AC4475" s="217">
        <v>0.56000000000000005</v>
      </c>
      <c r="AD4475" s="217">
        <v>0.56000000000000005</v>
      </c>
      <c r="AE4475" s="217">
        <v>0.56000000000000005</v>
      </c>
      <c r="AF4475" s="217">
        <v>0.56000000000000005</v>
      </c>
      <c r="AG4475" s="217">
        <v>0.56000000000000005</v>
      </c>
      <c r="AH4475" s="217">
        <v>0.56000000000000005</v>
      </c>
      <c r="AI4475" s="217">
        <v>0.56000000000000005</v>
      </c>
      <c r="AJ4475" s="217">
        <v>0.56000000000000005</v>
      </c>
      <c r="AK4475" s="217">
        <v>0.56000000000000005</v>
      </c>
    </row>
    <row r="4476" spans="1:37" s="217" customFormat="1" x14ac:dyDescent="0.3">
      <c r="A4476" s="217" t="str">
        <f t="shared" si="107"/>
        <v>SDGbaseTRAv2_UrbAS_ERTv5_testGADJnoICAGRtrnsfrx_rowhhd-7</v>
      </c>
      <c r="B4476" s="218" t="s">
        <v>221</v>
      </c>
      <c r="C4476" s="219" t="s">
        <v>311</v>
      </c>
      <c r="D4476" s="220" t="s">
        <v>194</v>
      </c>
      <c r="E4476" s="217" t="s">
        <v>91</v>
      </c>
      <c r="F4476" s="217">
        <v>0.68</v>
      </c>
      <c r="G4476" s="217">
        <v>0.68</v>
      </c>
      <c r="H4476" s="217">
        <v>0.68</v>
      </c>
      <c r="I4476" s="217">
        <v>0.68</v>
      </c>
      <c r="J4476" s="217">
        <v>0.68</v>
      </c>
      <c r="K4476" s="217">
        <v>0.68</v>
      </c>
      <c r="L4476" s="217">
        <v>0.68</v>
      </c>
      <c r="M4476" s="217">
        <v>0.68</v>
      </c>
      <c r="N4476" s="217">
        <v>0.68</v>
      </c>
      <c r="O4476" s="217">
        <v>0.68</v>
      </c>
      <c r="P4476" s="217">
        <v>0.68</v>
      </c>
      <c r="Q4476" s="217">
        <v>0.68</v>
      </c>
      <c r="R4476" s="217">
        <v>0.68</v>
      </c>
      <c r="S4476" s="217">
        <v>0.68</v>
      </c>
      <c r="T4476" s="217">
        <v>0.68</v>
      </c>
      <c r="U4476" s="217">
        <v>0.68</v>
      </c>
      <c r="V4476" s="217">
        <v>0.68</v>
      </c>
      <c r="W4476" s="217">
        <v>0.68</v>
      </c>
      <c r="X4476" s="217">
        <v>0.68</v>
      </c>
      <c r="Y4476" s="217">
        <v>0.68</v>
      </c>
      <c r="Z4476" s="217">
        <v>0.68</v>
      </c>
      <c r="AA4476" s="217">
        <v>0.68</v>
      </c>
      <c r="AB4476" s="217">
        <v>0.68</v>
      </c>
      <c r="AC4476" s="217">
        <v>0.68</v>
      </c>
      <c r="AD4476" s="217">
        <v>0.68</v>
      </c>
      <c r="AE4476" s="217">
        <v>0.68</v>
      </c>
      <c r="AF4476" s="217">
        <v>0.68</v>
      </c>
      <c r="AG4476" s="217">
        <v>0.68</v>
      </c>
      <c r="AH4476" s="217">
        <v>0.68</v>
      </c>
      <c r="AI4476" s="217">
        <v>0.68</v>
      </c>
      <c r="AJ4476" s="217">
        <v>0.68</v>
      </c>
      <c r="AK4476" s="217">
        <v>0.68</v>
      </c>
    </row>
    <row r="4477" spans="1:37" s="217" customFormat="1" x14ac:dyDescent="0.3">
      <c r="A4477" s="217" t="str">
        <f t="shared" si="107"/>
        <v>SDGbaseTRAv2_UrbAS_ERTv5_testGADJnoICAGRtrnsfrx_rowhhd-8</v>
      </c>
      <c r="B4477" s="218" t="s">
        <v>221</v>
      </c>
      <c r="C4477" s="219" t="s">
        <v>311</v>
      </c>
      <c r="D4477" s="220" t="s">
        <v>194</v>
      </c>
      <c r="E4477" s="217" t="s">
        <v>92</v>
      </c>
      <c r="F4477" s="217">
        <v>2.34</v>
      </c>
      <c r="G4477" s="217">
        <v>2.34</v>
      </c>
      <c r="H4477" s="217">
        <v>2.34</v>
      </c>
      <c r="I4477" s="217">
        <v>2.34</v>
      </c>
      <c r="J4477" s="217">
        <v>2.34</v>
      </c>
      <c r="K4477" s="217">
        <v>2.34</v>
      </c>
      <c r="L4477" s="217">
        <v>2.34</v>
      </c>
      <c r="M4477" s="217">
        <v>2.34</v>
      </c>
      <c r="N4477" s="217">
        <v>2.34</v>
      </c>
      <c r="O4477" s="217">
        <v>2.34</v>
      </c>
      <c r="P4477" s="217">
        <v>2.34</v>
      </c>
      <c r="Q4477" s="217">
        <v>2.34</v>
      </c>
      <c r="R4477" s="217">
        <v>2.34</v>
      </c>
      <c r="S4477" s="217">
        <v>2.34</v>
      </c>
      <c r="T4477" s="217">
        <v>2.34</v>
      </c>
      <c r="U4477" s="217">
        <v>2.34</v>
      </c>
      <c r="V4477" s="217">
        <v>2.34</v>
      </c>
      <c r="W4477" s="217">
        <v>2.34</v>
      </c>
      <c r="X4477" s="217">
        <v>2.34</v>
      </c>
      <c r="Y4477" s="217">
        <v>2.34</v>
      </c>
      <c r="Z4477" s="217">
        <v>2.34</v>
      </c>
      <c r="AA4477" s="217">
        <v>2.34</v>
      </c>
      <c r="AB4477" s="217">
        <v>2.34</v>
      </c>
      <c r="AC4477" s="217">
        <v>2.34</v>
      </c>
      <c r="AD4477" s="217">
        <v>2.34</v>
      </c>
      <c r="AE4477" s="217">
        <v>2.34</v>
      </c>
      <c r="AF4477" s="217">
        <v>2.34</v>
      </c>
      <c r="AG4477" s="217">
        <v>2.34</v>
      </c>
      <c r="AH4477" s="217">
        <v>2.34</v>
      </c>
      <c r="AI4477" s="217">
        <v>2.34</v>
      </c>
      <c r="AJ4477" s="217">
        <v>2.34</v>
      </c>
      <c r="AK4477" s="217">
        <v>2.34</v>
      </c>
    </row>
    <row r="4478" spans="1:37" s="217" customFormat="1" x14ac:dyDescent="0.3">
      <c r="A4478" s="217" t="str">
        <f t="shared" si="107"/>
        <v>SDGbaseTRAv2_UrbAS_ERTv5_testGADJnoICAGRtrnsfrx_rowhhd-9</v>
      </c>
      <c r="B4478" s="218" t="s">
        <v>221</v>
      </c>
      <c r="C4478" s="219" t="s">
        <v>311</v>
      </c>
      <c r="D4478" s="220" t="s">
        <v>194</v>
      </c>
      <c r="E4478" s="217" t="s">
        <v>93</v>
      </c>
      <c r="F4478" s="217">
        <v>8.82</v>
      </c>
      <c r="G4478" s="217">
        <v>8.82</v>
      </c>
      <c r="H4478" s="217">
        <v>8.82</v>
      </c>
      <c r="I4478" s="217">
        <v>8.82</v>
      </c>
      <c r="J4478" s="217">
        <v>8.82</v>
      </c>
      <c r="K4478" s="217">
        <v>8.82</v>
      </c>
      <c r="L4478" s="217">
        <v>8.82</v>
      </c>
      <c r="M4478" s="217">
        <v>8.82</v>
      </c>
      <c r="N4478" s="217">
        <v>8.82</v>
      </c>
      <c r="O4478" s="217">
        <v>8.82</v>
      </c>
      <c r="P4478" s="217">
        <v>8.82</v>
      </c>
      <c r="Q4478" s="217">
        <v>8.82</v>
      </c>
      <c r="R4478" s="217">
        <v>8.82</v>
      </c>
      <c r="S4478" s="217">
        <v>8.82</v>
      </c>
      <c r="T4478" s="217">
        <v>8.82</v>
      </c>
      <c r="U4478" s="217">
        <v>8.82</v>
      </c>
      <c r="V4478" s="217">
        <v>8.82</v>
      </c>
      <c r="W4478" s="217">
        <v>8.82</v>
      </c>
      <c r="X4478" s="217">
        <v>8.82</v>
      </c>
      <c r="Y4478" s="217">
        <v>8.82</v>
      </c>
      <c r="Z4478" s="217">
        <v>8.82</v>
      </c>
      <c r="AA4478" s="217">
        <v>8.82</v>
      </c>
      <c r="AB4478" s="217">
        <v>8.82</v>
      </c>
      <c r="AC4478" s="217">
        <v>8.82</v>
      </c>
      <c r="AD4478" s="217">
        <v>8.82</v>
      </c>
      <c r="AE4478" s="217">
        <v>8.82</v>
      </c>
      <c r="AF4478" s="217">
        <v>8.82</v>
      </c>
      <c r="AG4478" s="217">
        <v>8.82</v>
      </c>
      <c r="AH4478" s="217">
        <v>8.82</v>
      </c>
      <c r="AI4478" s="217">
        <v>8.82</v>
      </c>
      <c r="AJ4478" s="217">
        <v>8.82</v>
      </c>
      <c r="AK4478" s="217">
        <v>8.82</v>
      </c>
    </row>
    <row r="4479" spans="1:37" s="217" customFormat="1" x14ac:dyDescent="0.3">
      <c r="A4479" s="217" t="str">
        <f t="shared" si="107"/>
        <v>SDGbaseTRAv2_UrbAS_ERTv5_testGADJnoICAGRtrnsfrx_rowgov</v>
      </c>
      <c r="B4479" s="218" t="s">
        <v>221</v>
      </c>
      <c r="C4479" s="219" t="s">
        <v>311</v>
      </c>
      <c r="D4479" s="220" t="s">
        <v>194</v>
      </c>
      <c r="E4479" s="217" t="s">
        <v>195</v>
      </c>
      <c r="F4479" s="217">
        <v>-48.31</v>
      </c>
      <c r="G4479" s="217">
        <v>-48.31</v>
      </c>
      <c r="H4479" s="217">
        <v>-48.31</v>
      </c>
      <c r="I4479" s="217">
        <v>-48.31</v>
      </c>
      <c r="J4479" s="217">
        <v>-48.31</v>
      </c>
      <c r="K4479" s="217">
        <v>-48.31</v>
      </c>
      <c r="L4479" s="217">
        <v>-48.31</v>
      </c>
      <c r="M4479" s="217">
        <v>-48.31</v>
      </c>
      <c r="N4479" s="217">
        <v>-48.31</v>
      </c>
      <c r="O4479" s="217">
        <v>-48.31</v>
      </c>
      <c r="P4479" s="217">
        <v>-48.31</v>
      </c>
      <c r="Q4479" s="217">
        <v>-48.31</v>
      </c>
      <c r="R4479" s="217">
        <v>-48.31</v>
      </c>
      <c r="S4479" s="217">
        <v>-48.31</v>
      </c>
      <c r="T4479" s="217">
        <v>-48.31</v>
      </c>
      <c r="U4479" s="217">
        <v>-48.31</v>
      </c>
      <c r="V4479" s="217">
        <v>-48.31</v>
      </c>
      <c r="W4479" s="217">
        <v>-48.31</v>
      </c>
      <c r="X4479" s="217">
        <v>-48.31</v>
      </c>
      <c r="Y4479" s="217">
        <v>-48.31</v>
      </c>
      <c r="Z4479" s="217">
        <v>-48.31</v>
      </c>
      <c r="AA4479" s="217">
        <v>-48.31</v>
      </c>
      <c r="AB4479" s="217">
        <v>-48.31</v>
      </c>
      <c r="AC4479" s="217">
        <v>-48.31</v>
      </c>
      <c r="AD4479" s="217">
        <v>-48.31</v>
      </c>
      <c r="AE4479" s="217">
        <v>-48.31</v>
      </c>
      <c r="AF4479" s="217">
        <v>-48.31</v>
      </c>
      <c r="AG4479" s="217">
        <v>-48.31</v>
      </c>
      <c r="AH4479" s="217">
        <v>-48.31</v>
      </c>
      <c r="AI4479" s="217">
        <v>-48.31</v>
      </c>
      <c r="AJ4479" s="217">
        <v>-48.31</v>
      </c>
      <c r="AK4479" s="217">
        <v>-48.31</v>
      </c>
    </row>
    <row r="4480" spans="1:37" s="217" customFormat="1" x14ac:dyDescent="0.3">
      <c r="A4480" s="217" t="str">
        <f t="shared" si="107"/>
        <v>SDGbaseTRAv2_UrbAS_ERTv5_testGADJnoICAGRC_NetTrnsGov2Instotal</v>
      </c>
      <c r="B4480" s="218" t="s">
        <v>221</v>
      </c>
      <c r="C4480" s="219" t="s">
        <v>311</v>
      </c>
      <c r="D4480" s="220" t="s">
        <v>196</v>
      </c>
      <c r="E4480" s="217" t="s">
        <v>1</v>
      </c>
      <c r="F4480" s="217">
        <v>406.48</v>
      </c>
      <c r="G4480" s="217">
        <v>406.48</v>
      </c>
      <c r="H4480" s="217">
        <v>397.55</v>
      </c>
      <c r="I4480" s="217">
        <v>403.76</v>
      </c>
      <c r="J4480" s="217">
        <v>408.59</v>
      </c>
      <c r="K4480" s="217">
        <v>412.84</v>
      </c>
      <c r="L4480" s="217">
        <v>417.75</v>
      </c>
      <c r="M4480" s="217">
        <v>423.27</v>
      </c>
      <c r="N4480" s="217">
        <v>428.93</v>
      </c>
      <c r="O4480" s="217">
        <v>435.11</v>
      </c>
      <c r="P4480" s="217">
        <v>442.2</v>
      </c>
      <c r="Q4480" s="217">
        <v>449.73</v>
      </c>
      <c r="R4480" s="217">
        <v>457.22</v>
      </c>
      <c r="S4480" s="217">
        <v>466.01</v>
      </c>
      <c r="T4480" s="217">
        <v>475.01</v>
      </c>
      <c r="U4480" s="217">
        <v>484.5</v>
      </c>
      <c r="V4480" s="217">
        <v>495.26</v>
      </c>
      <c r="W4480" s="217">
        <v>505.86</v>
      </c>
      <c r="X4480" s="217">
        <v>516.91</v>
      </c>
      <c r="Y4480" s="217">
        <v>528.5</v>
      </c>
      <c r="Z4480" s="217">
        <v>539.61</v>
      </c>
      <c r="AA4480" s="217">
        <v>551.39</v>
      </c>
      <c r="AB4480" s="217">
        <v>563.01</v>
      </c>
      <c r="AC4480" s="217">
        <v>575.9</v>
      </c>
      <c r="AD4480" s="217">
        <v>588.16999999999996</v>
      </c>
      <c r="AE4480" s="217">
        <v>600.66</v>
      </c>
      <c r="AF4480" s="217">
        <v>613.66</v>
      </c>
      <c r="AG4480" s="217">
        <v>627.19000000000005</v>
      </c>
      <c r="AH4480" s="217">
        <v>640.73</v>
      </c>
      <c r="AI4480" s="217">
        <v>644.84</v>
      </c>
      <c r="AJ4480" s="217">
        <v>647.29999999999995</v>
      </c>
      <c r="AK4480" s="217">
        <v>649.5</v>
      </c>
    </row>
    <row r="4481" spans="1:37" s="217" customFormat="1" x14ac:dyDescent="0.3">
      <c r="A4481" s="217" t="str">
        <f t="shared" si="107"/>
        <v>SDGbaseTRAv2_UrbAS_ERTv5_testGADJnoICAGRQFSXflab-p</v>
      </c>
      <c r="B4481" s="218" t="s">
        <v>221</v>
      </c>
      <c r="C4481" s="219" t="s">
        <v>311</v>
      </c>
      <c r="D4481" s="220" t="s">
        <v>198</v>
      </c>
      <c r="E4481" s="217" t="s">
        <v>199</v>
      </c>
      <c r="F4481" s="217">
        <v>3154.55</v>
      </c>
      <c r="G4481" s="217">
        <v>2922.62</v>
      </c>
      <c r="H4481" s="217">
        <v>3032.64</v>
      </c>
      <c r="I4481" s="217">
        <v>3141.18</v>
      </c>
      <c r="J4481" s="217">
        <v>3238.42</v>
      </c>
      <c r="K4481" s="217">
        <v>3332.81</v>
      </c>
      <c r="L4481" s="217">
        <v>3429.97</v>
      </c>
      <c r="M4481" s="217">
        <v>3530.2</v>
      </c>
      <c r="N4481" s="217">
        <v>3635.57</v>
      </c>
      <c r="O4481" s="217">
        <v>3752.23</v>
      </c>
      <c r="P4481" s="217">
        <v>3878.14</v>
      </c>
      <c r="Q4481" s="217">
        <v>4008.33</v>
      </c>
      <c r="R4481" s="217">
        <v>4139.3500000000004</v>
      </c>
      <c r="S4481" s="217">
        <v>4271.21</v>
      </c>
      <c r="T4481" s="217">
        <v>4405.1899999999996</v>
      </c>
      <c r="U4481" s="217">
        <v>4547.0600000000004</v>
      </c>
      <c r="V4481" s="217">
        <v>4693.3599999999997</v>
      </c>
      <c r="W4481" s="217">
        <v>4843.74</v>
      </c>
      <c r="X4481" s="217">
        <v>4997.6400000000003</v>
      </c>
      <c r="Y4481" s="217">
        <v>5150.3</v>
      </c>
      <c r="Z4481" s="217">
        <v>5301.95</v>
      </c>
      <c r="AA4481" s="217">
        <v>5452.11</v>
      </c>
      <c r="AB4481" s="217">
        <v>5613.12</v>
      </c>
      <c r="AC4481" s="217">
        <v>5778.31</v>
      </c>
      <c r="AD4481" s="217">
        <v>5948.77</v>
      </c>
      <c r="AE4481" s="217">
        <v>6125.71</v>
      </c>
      <c r="AF4481" s="217">
        <v>6303.41</v>
      </c>
      <c r="AG4481" s="217">
        <v>6479.66</v>
      </c>
      <c r="AH4481" s="217">
        <v>6599.13</v>
      </c>
      <c r="AI4481" s="217">
        <v>6673.79</v>
      </c>
      <c r="AJ4481" s="217">
        <v>6724.03</v>
      </c>
      <c r="AK4481" s="217">
        <v>6756.7</v>
      </c>
    </row>
    <row r="4482" spans="1:37" s="217" customFormat="1" x14ac:dyDescent="0.3">
      <c r="A4482" s="217" t="str">
        <f t="shared" si="107"/>
        <v>SDGbaseTRAv2_UrbAS_ERTv5_testGADJnoICAGRQFSXflab-m</v>
      </c>
      <c r="B4482" s="218" t="s">
        <v>221</v>
      </c>
      <c r="C4482" s="219" t="s">
        <v>311</v>
      </c>
      <c r="D4482" s="220" t="s">
        <v>198</v>
      </c>
      <c r="E4482" s="217" t="s">
        <v>200</v>
      </c>
      <c r="F4482" s="217">
        <v>5235.99</v>
      </c>
      <c r="G4482" s="217">
        <v>4887.45</v>
      </c>
      <c r="H4482" s="217">
        <v>5090.93</v>
      </c>
      <c r="I4482" s="217">
        <v>5272.44</v>
      </c>
      <c r="J4482" s="217">
        <v>5428.25</v>
      </c>
      <c r="K4482" s="217">
        <v>5577.48</v>
      </c>
      <c r="L4482" s="217">
        <v>5731.07</v>
      </c>
      <c r="M4482" s="217">
        <v>5891.34</v>
      </c>
      <c r="N4482" s="217">
        <v>6059.51</v>
      </c>
      <c r="O4482" s="217">
        <v>6235.13</v>
      </c>
      <c r="P4482" s="217">
        <v>6425.87</v>
      </c>
      <c r="Q4482" s="217">
        <v>6623.46</v>
      </c>
      <c r="R4482" s="217">
        <v>6827.92</v>
      </c>
      <c r="S4482" s="217">
        <v>7040.47</v>
      </c>
      <c r="T4482" s="217">
        <v>7260.53</v>
      </c>
      <c r="U4482" s="217">
        <v>7497.32</v>
      </c>
      <c r="V4482" s="217">
        <v>7746.77</v>
      </c>
      <c r="W4482" s="217">
        <v>8004.46</v>
      </c>
      <c r="X4482" s="217">
        <v>8265.23</v>
      </c>
      <c r="Y4482" s="217">
        <v>8518.93</v>
      </c>
      <c r="Z4482" s="217">
        <v>8767.0400000000009</v>
      </c>
      <c r="AA4482" s="217">
        <v>9011</v>
      </c>
      <c r="AB4482" s="217">
        <v>9263.23</v>
      </c>
      <c r="AC4482" s="217">
        <v>9521.35</v>
      </c>
      <c r="AD4482" s="217">
        <v>9792.34</v>
      </c>
      <c r="AE4482" s="217">
        <v>10078.209999999999</v>
      </c>
      <c r="AF4482" s="217">
        <v>10370.18</v>
      </c>
      <c r="AG4482" s="217">
        <v>10655.96</v>
      </c>
      <c r="AH4482" s="217">
        <v>10823.82</v>
      </c>
      <c r="AI4482" s="217">
        <v>10903.33</v>
      </c>
      <c r="AJ4482" s="217">
        <v>10935.67</v>
      </c>
      <c r="AK4482" s="217">
        <v>10935.06</v>
      </c>
    </row>
    <row r="4483" spans="1:37" s="217" customFormat="1" x14ac:dyDescent="0.3">
      <c r="A4483" s="217" t="str">
        <f t="shared" si="107"/>
        <v>SDGbaseTRAv2_UrbAS_ERTv5_testGADJnoICAGRQFSXflab-s</v>
      </c>
      <c r="B4483" s="218" t="s">
        <v>221</v>
      </c>
      <c r="C4483" s="219" t="s">
        <v>311</v>
      </c>
      <c r="D4483" s="220" t="s">
        <v>198</v>
      </c>
      <c r="E4483" s="217" t="s">
        <v>201</v>
      </c>
      <c r="F4483" s="217">
        <v>4708.9399999999996</v>
      </c>
      <c r="G4483" s="217">
        <v>4347.6099999999997</v>
      </c>
      <c r="H4483" s="217">
        <v>4509.7700000000004</v>
      </c>
      <c r="I4483" s="217">
        <v>4671.3100000000004</v>
      </c>
      <c r="J4483" s="217">
        <v>4818.88</v>
      </c>
      <c r="K4483" s="217">
        <v>4963.16</v>
      </c>
      <c r="L4483" s="217">
        <v>5110.38</v>
      </c>
      <c r="M4483" s="217">
        <v>5262.83</v>
      </c>
      <c r="N4483" s="217">
        <v>5421.17</v>
      </c>
      <c r="O4483" s="217">
        <v>5576.89</v>
      </c>
      <c r="P4483" s="217">
        <v>5748.75</v>
      </c>
      <c r="Q4483" s="217">
        <v>5930.28</v>
      </c>
      <c r="R4483" s="217">
        <v>6116.25</v>
      </c>
      <c r="S4483" s="217">
        <v>6306.74</v>
      </c>
      <c r="T4483" s="217">
        <v>6502.15</v>
      </c>
      <c r="U4483" s="217">
        <v>6708.69</v>
      </c>
      <c r="V4483" s="217">
        <v>6925.37</v>
      </c>
      <c r="W4483" s="217">
        <v>7149.72</v>
      </c>
      <c r="X4483" s="217">
        <v>7378.25</v>
      </c>
      <c r="Y4483" s="217">
        <v>7603.63</v>
      </c>
      <c r="Z4483" s="217">
        <v>7825.48</v>
      </c>
      <c r="AA4483" s="217">
        <v>8045.43</v>
      </c>
      <c r="AB4483" s="217">
        <v>8263.11</v>
      </c>
      <c r="AC4483" s="217">
        <v>8484.02</v>
      </c>
      <c r="AD4483" s="217">
        <v>8715.9599999999991</v>
      </c>
      <c r="AE4483" s="217">
        <v>8960.9699999999993</v>
      </c>
      <c r="AF4483" s="217">
        <v>9213.35</v>
      </c>
      <c r="AG4483" s="217">
        <v>9464.67</v>
      </c>
      <c r="AH4483" s="217">
        <v>9639.8700000000008</v>
      </c>
      <c r="AI4483" s="217">
        <v>9753.16</v>
      </c>
      <c r="AJ4483" s="217">
        <v>9828.41</v>
      </c>
      <c r="AK4483" s="217">
        <v>9874.92</v>
      </c>
    </row>
    <row r="4484" spans="1:37" s="217" customFormat="1" x14ac:dyDescent="0.3">
      <c r="A4484" s="217" t="str">
        <f t="shared" si="107"/>
        <v>SDGbaseTRAv2_UrbAS_ERTv5_testGADJnoICAGRQFSXflab-t</v>
      </c>
      <c r="B4484" s="218" t="s">
        <v>221</v>
      </c>
      <c r="C4484" s="219" t="s">
        <v>311</v>
      </c>
      <c r="D4484" s="220" t="s">
        <v>198</v>
      </c>
      <c r="E4484" s="217" t="s">
        <v>202</v>
      </c>
      <c r="F4484" s="217">
        <v>3319.1</v>
      </c>
      <c r="G4484" s="217">
        <v>3025.16</v>
      </c>
      <c r="H4484" s="217">
        <v>3112.08</v>
      </c>
      <c r="I4484" s="217">
        <v>3206.88</v>
      </c>
      <c r="J4484" s="217">
        <v>3297.63</v>
      </c>
      <c r="K4484" s="217">
        <v>3389.95</v>
      </c>
      <c r="L4484" s="217">
        <v>3486.74</v>
      </c>
      <c r="M4484" s="217">
        <v>3588.58</v>
      </c>
      <c r="N4484" s="217">
        <v>3695.33</v>
      </c>
      <c r="O4484" s="217">
        <v>3799.07</v>
      </c>
      <c r="P4484" s="217">
        <v>3915.08</v>
      </c>
      <c r="Q4484" s="217">
        <v>4039.55</v>
      </c>
      <c r="R4484" s="217">
        <v>4169.29</v>
      </c>
      <c r="S4484" s="217">
        <v>4301.88</v>
      </c>
      <c r="T4484" s="217">
        <v>4437.43</v>
      </c>
      <c r="U4484" s="217">
        <v>4579.87</v>
      </c>
      <c r="V4484" s="217">
        <v>4727.68</v>
      </c>
      <c r="W4484" s="217">
        <v>4880.75</v>
      </c>
      <c r="X4484" s="217">
        <v>5039.6499999999996</v>
      </c>
      <c r="Y4484" s="217">
        <v>5196.6099999999997</v>
      </c>
      <c r="Z4484" s="217">
        <v>5352.32</v>
      </c>
      <c r="AA4484" s="217">
        <v>5507.38</v>
      </c>
      <c r="AB4484" s="217">
        <v>5661.23</v>
      </c>
      <c r="AC4484" s="217">
        <v>5815.81</v>
      </c>
      <c r="AD4484" s="217">
        <v>5975.66</v>
      </c>
      <c r="AE4484" s="217">
        <v>6142.53</v>
      </c>
      <c r="AF4484" s="217">
        <v>6313.63</v>
      </c>
      <c r="AG4484" s="217">
        <v>6485.58</v>
      </c>
      <c r="AH4484" s="217">
        <v>6610.15</v>
      </c>
      <c r="AI4484" s="217">
        <v>6694.86</v>
      </c>
      <c r="AJ4484" s="217">
        <v>6754.52</v>
      </c>
      <c r="AK4484" s="217">
        <v>6795.26</v>
      </c>
    </row>
    <row r="4485" spans="1:37" s="217" customFormat="1" x14ac:dyDescent="0.3">
      <c r="A4485" s="217" t="str">
        <f t="shared" si="107"/>
        <v>SDGbaseTRAv2_UrbAS_ERTv5_testGADJnoICAGRQFSXfcap</v>
      </c>
      <c r="B4485" s="218" t="s">
        <v>221</v>
      </c>
      <c r="C4485" s="219" t="s">
        <v>311</v>
      </c>
      <c r="D4485" s="220" t="s">
        <v>198</v>
      </c>
      <c r="E4485" s="217" t="s">
        <v>203</v>
      </c>
      <c r="F4485" s="217">
        <v>3799.09</v>
      </c>
      <c r="G4485" s="217">
        <v>3955.03</v>
      </c>
      <c r="H4485" s="217">
        <v>4074.86</v>
      </c>
      <c r="I4485" s="217">
        <v>4169.6000000000004</v>
      </c>
      <c r="J4485" s="217">
        <v>4267.53</v>
      </c>
      <c r="K4485" s="217">
        <v>4385.82</v>
      </c>
      <c r="L4485" s="217">
        <v>4525.4399999999996</v>
      </c>
      <c r="M4485" s="217">
        <v>4664.83</v>
      </c>
      <c r="N4485" s="217">
        <v>4801.1000000000004</v>
      </c>
      <c r="O4485" s="217">
        <v>4914.58</v>
      </c>
      <c r="P4485" s="217">
        <v>5027.1499999999996</v>
      </c>
      <c r="Q4485" s="217">
        <v>5137.55</v>
      </c>
      <c r="R4485" s="217">
        <v>5276.24</v>
      </c>
      <c r="S4485" s="217">
        <v>5410.15</v>
      </c>
      <c r="T4485" s="217">
        <v>5554.42</v>
      </c>
      <c r="U4485" s="217">
        <v>5730.73</v>
      </c>
      <c r="V4485" s="217">
        <v>5893.15</v>
      </c>
      <c r="W4485" s="217">
        <v>6068.31</v>
      </c>
      <c r="X4485" s="217">
        <v>6256.56</v>
      </c>
      <c r="Y4485" s="217">
        <v>6431.09</v>
      </c>
      <c r="Z4485" s="217">
        <v>6607.63</v>
      </c>
      <c r="AA4485" s="217">
        <v>6790.08</v>
      </c>
      <c r="AB4485" s="217">
        <v>6978.01</v>
      </c>
      <c r="AC4485" s="217">
        <v>7154.37</v>
      </c>
      <c r="AD4485" s="217">
        <v>7337.84</v>
      </c>
      <c r="AE4485" s="217">
        <v>7530.17</v>
      </c>
      <c r="AF4485" s="217">
        <v>7732.25</v>
      </c>
      <c r="AG4485" s="217">
        <v>7921.32</v>
      </c>
      <c r="AH4485" s="217">
        <v>7775.41</v>
      </c>
      <c r="AI4485" s="217">
        <v>7641.72</v>
      </c>
      <c r="AJ4485" s="217">
        <v>7541.46</v>
      </c>
      <c r="AK4485" s="217">
        <v>7444.82</v>
      </c>
    </row>
    <row r="4486" spans="1:37" s="217" customFormat="1" x14ac:dyDescent="0.3">
      <c r="A4486" s="217" t="str">
        <f t="shared" si="107"/>
        <v>SDGbaseTRAv2_UrbAS_ERTv5_testGADJnoICAGRQFSXfegy</v>
      </c>
      <c r="B4486" s="218" t="s">
        <v>221</v>
      </c>
      <c r="C4486" s="219" t="s">
        <v>311</v>
      </c>
      <c r="D4486" s="220" t="s">
        <v>198</v>
      </c>
      <c r="E4486" s="217" t="s">
        <v>204</v>
      </c>
      <c r="F4486" s="217">
        <v>200.18</v>
      </c>
      <c r="G4486" s="217">
        <v>215.86</v>
      </c>
      <c r="H4486" s="217">
        <v>219.02</v>
      </c>
      <c r="I4486" s="217">
        <v>223.56</v>
      </c>
      <c r="J4486" s="217">
        <v>229.64</v>
      </c>
      <c r="K4486" s="217">
        <v>239.97</v>
      </c>
      <c r="L4486" s="217">
        <v>251.32</v>
      </c>
      <c r="M4486" s="217">
        <v>253.86</v>
      </c>
      <c r="N4486" s="217">
        <v>251.35</v>
      </c>
      <c r="O4486" s="217">
        <v>253.32</v>
      </c>
      <c r="P4486" s="217">
        <v>260.91000000000003</v>
      </c>
      <c r="Q4486" s="217">
        <v>269.56</v>
      </c>
      <c r="R4486" s="217">
        <v>284.82</v>
      </c>
      <c r="S4486" s="217">
        <v>295.61</v>
      </c>
      <c r="T4486" s="217">
        <v>306.3</v>
      </c>
      <c r="U4486" s="217">
        <v>316.66000000000003</v>
      </c>
      <c r="V4486" s="217">
        <v>316.7</v>
      </c>
      <c r="W4486" s="217">
        <v>324.89</v>
      </c>
      <c r="X4486" s="217">
        <v>344.12</v>
      </c>
      <c r="Y4486" s="217">
        <v>364.91</v>
      </c>
      <c r="Z4486" s="217">
        <v>385.66</v>
      </c>
      <c r="AA4486" s="217">
        <v>405.73</v>
      </c>
      <c r="AB4486" s="217">
        <v>427.08</v>
      </c>
      <c r="AC4486" s="217">
        <v>448.55</v>
      </c>
      <c r="AD4486" s="217">
        <v>470.15</v>
      </c>
      <c r="AE4486" s="217">
        <v>491.91</v>
      </c>
      <c r="AF4486" s="217">
        <v>504.12</v>
      </c>
      <c r="AG4486" s="217">
        <v>587.20000000000005</v>
      </c>
      <c r="AH4486" s="217">
        <v>664.14</v>
      </c>
      <c r="AI4486" s="217">
        <v>733.08</v>
      </c>
      <c r="AJ4486" s="217">
        <v>803.27</v>
      </c>
      <c r="AK4486" s="217">
        <v>870.37</v>
      </c>
    </row>
    <row r="4487" spans="1:37" s="217" customFormat="1" x14ac:dyDescent="0.3">
      <c r="A4487" s="217" t="str">
        <f t="shared" si="107"/>
        <v>SDGbaseTRAv2_UrbAS_ERTv5_testGADJnoICAGRQFSXfland</v>
      </c>
      <c r="B4487" s="218" t="s">
        <v>221</v>
      </c>
      <c r="C4487" s="219" t="s">
        <v>311</v>
      </c>
      <c r="D4487" s="220" t="s">
        <v>198</v>
      </c>
      <c r="E4487" s="217" t="s">
        <v>205</v>
      </c>
      <c r="F4487" s="217">
        <v>17.03</v>
      </c>
      <c r="G4487" s="217">
        <v>17.2</v>
      </c>
      <c r="H4487" s="217">
        <v>17.37</v>
      </c>
      <c r="I4487" s="217">
        <v>17.54</v>
      </c>
      <c r="J4487" s="217">
        <v>17.72</v>
      </c>
      <c r="K4487" s="217">
        <v>17.899999999999999</v>
      </c>
      <c r="L4487" s="217">
        <v>18.07</v>
      </c>
      <c r="M4487" s="217">
        <v>18.260000000000002</v>
      </c>
      <c r="N4487" s="217">
        <v>18.440000000000001</v>
      </c>
      <c r="O4487" s="217">
        <v>18.62</v>
      </c>
      <c r="P4487" s="217">
        <v>18.809999999999999</v>
      </c>
      <c r="Q4487" s="217">
        <v>19</v>
      </c>
      <c r="R4487" s="217">
        <v>19.190000000000001</v>
      </c>
      <c r="S4487" s="217">
        <v>19.38</v>
      </c>
      <c r="T4487" s="217">
        <v>19.57</v>
      </c>
      <c r="U4487" s="217">
        <v>19.77</v>
      </c>
      <c r="V4487" s="217">
        <v>19.97</v>
      </c>
      <c r="W4487" s="217">
        <v>20.170000000000002</v>
      </c>
      <c r="X4487" s="217">
        <v>20.37</v>
      </c>
      <c r="Y4487" s="217">
        <v>20.57</v>
      </c>
      <c r="Z4487" s="217">
        <v>20.78</v>
      </c>
      <c r="AA4487" s="217">
        <v>20.98</v>
      </c>
      <c r="AB4487" s="217">
        <v>21.19</v>
      </c>
      <c r="AC4487" s="217">
        <v>21.41</v>
      </c>
      <c r="AD4487" s="217">
        <v>21.62</v>
      </c>
      <c r="AE4487" s="217">
        <v>21.84</v>
      </c>
      <c r="AF4487" s="217">
        <v>22.05</v>
      </c>
      <c r="AG4487" s="217">
        <v>22.28</v>
      </c>
      <c r="AH4487" s="217">
        <v>22.5</v>
      </c>
      <c r="AI4487" s="217">
        <v>22.72</v>
      </c>
      <c r="AJ4487" s="217">
        <v>22.95</v>
      </c>
      <c r="AK4487" s="217">
        <v>23.18</v>
      </c>
    </row>
    <row r="4488" spans="1:37" s="217" customFormat="1" x14ac:dyDescent="0.3">
      <c r="A4488" s="217" t="str">
        <f t="shared" si="107"/>
        <v>SDGbaseTRAv2_UrbAS_ERTv5_testGADJnoICAGRP_ActivePoptotal</v>
      </c>
      <c r="B4488" s="218" t="s">
        <v>221</v>
      </c>
      <c r="C4488" s="219" t="s">
        <v>311</v>
      </c>
      <c r="D4488" s="220" t="s">
        <v>207</v>
      </c>
      <c r="E4488" s="217" t="s">
        <v>1</v>
      </c>
      <c r="G4488" s="217">
        <v>24292.9</v>
      </c>
      <c r="H4488" s="217">
        <v>24642.6</v>
      </c>
      <c r="I4488" s="217">
        <v>24992.2</v>
      </c>
      <c r="J4488" s="217">
        <v>25341.9</v>
      </c>
      <c r="K4488" s="217">
        <v>25691.599999999999</v>
      </c>
      <c r="L4488" s="217">
        <v>26041.200000000001</v>
      </c>
      <c r="M4488" s="217">
        <v>26390.6</v>
      </c>
      <c r="N4488" s="217">
        <v>26740</v>
      </c>
      <c r="O4488" s="217">
        <v>27089.3</v>
      </c>
      <c r="P4488" s="217">
        <v>27438.7</v>
      </c>
      <c r="Q4488" s="217">
        <v>27788.1</v>
      </c>
      <c r="R4488" s="217">
        <v>28086.2</v>
      </c>
      <c r="S4488" s="217">
        <v>28384.400000000001</v>
      </c>
      <c r="T4488" s="217">
        <v>28682.5</v>
      </c>
      <c r="U4488" s="217">
        <v>28980.7</v>
      </c>
      <c r="V4488" s="217">
        <v>29278.799999999999</v>
      </c>
      <c r="W4488" s="217">
        <v>29514.3</v>
      </c>
      <c r="X4488" s="217">
        <v>29749.7</v>
      </c>
      <c r="Y4488" s="217">
        <v>29985.200000000001</v>
      </c>
      <c r="Z4488" s="217">
        <v>30220.7</v>
      </c>
      <c r="AA4488" s="217">
        <v>30456.1</v>
      </c>
      <c r="AB4488" s="217">
        <v>30638.2</v>
      </c>
      <c r="AC4488" s="217">
        <v>30820.3</v>
      </c>
      <c r="AD4488" s="217">
        <v>31002.3</v>
      </c>
      <c r="AE4488" s="217">
        <v>31184.400000000001</v>
      </c>
      <c r="AF4488" s="217">
        <v>31366.5</v>
      </c>
      <c r="AG4488" s="217">
        <v>31469.200000000001</v>
      </c>
      <c r="AH4488" s="217">
        <v>31571.9</v>
      </c>
      <c r="AI4488" s="217">
        <v>31674.6</v>
      </c>
      <c r="AJ4488" s="217">
        <v>31777.4</v>
      </c>
      <c r="AK4488" s="217">
        <v>31880.1</v>
      </c>
    </row>
    <row r="4489" spans="1:37" s="217" customFormat="1" x14ac:dyDescent="0.3">
      <c r="A4489" s="217" t="str">
        <f t="shared" si="107"/>
        <v>SDGbaseTRAv2_UrbAS_ERTv5_testGADJnoICAGRP_WAgePoptotal</v>
      </c>
      <c r="B4489" s="218" t="s">
        <v>221</v>
      </c>
      <c r="C4489" s="219" t="s">
        <v>311</v>
      </c>
      <c r="D4489" s="220" t="s">
        <v>208</v>
      </c>
      <c r="E4489" s="217" t="s">
        <v>1</v>
      </c>
      <c r="G4489" s="217">
        <v>38959.5</v>
      </c>
      <c r="H4489" s="217">
        <v>39520.300000000003</v>
      </c>
      <c r="I4489" s="217">
        <v>40081.1</v>
      </c>
      <c r="J4489" s="217">
        <v>40641.9</v>
      </c>
      <c r="K4489" s="217">
        <v>41202.699999999997</v>
      </c>
      <c r="L4489" s="217">
        <v>41763.4</v>
      </c>
      <c r="M4489" s="217">
        <v>42323.7</v>
      </c>
      <c r="N4489" s="217">
        <v>42884</v>
      </c>
      <c r="O4489" s="217">
        <v>43444.3</v>
      </c>
      <c r="P4489" s="217">
        <v>44004.6</v>
      </c>
      <c r="Q4489" s="217">
        <v>44564.9</v>
      </c>
      <c r="R4489" s="217">
        <v>45043.1</v>
      </c>
      <c r="S4489" s="217">
        <v>45521.2</v>
      </c>
      <c r="T4489" s="217">
        <v>45999.4</v>
      </c>
      <c r="U4489" s="217">
        <v>46477.5</v>
      </c>
      <c r="V4489" s="217">
        <v>46955.7</v>
      </c>
      <c r="W4489" s="217">
        <v>47333.3</v>
      </c>
      <c r="X4489" s="217">
        <v>47710.9</v>
      </c>
      <c r="Y4489" s="217">
        <v>48088.6</v>
      </c>
      <c r="Z4489" s="217">
        <v>48466.2</v>
      </c>
      <c r="AA4489" s="217">
        <v>48843.8</v>
      </c>
      <c r="AB4489" s="217">
        <v>49135.8</v>
      </c>
      <c r="AC4489" s="217">
        <v>49427.8</v>
      </c>
      <c r="AD4489" s="217">
        <v>49719.8</v>
      </c>
      <c r="AE4489" s="217">
        <v>50011.8</v>
      </c>
      <c r="AF4489" s="217">
        <v>50303.8</v>
      </c>
      <c r="AG4489" s="217">
        <v>50468.5</v>
      </c>
      <c r="AH4489" s="217">
        <v>50633.3</v>
      </c>
      <c r="AI4489" s="217">
        <v>50798</v>
      </c>
      <c r="AJ4489" s="217">
        <v>50962.7</v>
      </c>
      <c r="AK4489" s="217">
        <v>51127.5</v>
      </c>
    </row>
    <row r="4490" spans="1:37" s="217" customFormat="1" x14ac:dyDescent="0.3">
      <c r="A4490" s="217" t="str">
        <f t="shared" si="107"/>
        <v>SDGbaseTRAv2_UrbAS_ERTv5_testGADJnoICAGRC_BroadUnEmpRatetotal</v>
      </c>
      <c r="B4490" s="218" t="s">
        <v>221</v>
      </c>
      <c r="C4490" s="219" t="s">
        <v>311</v>
      </c>
      <c r="D4490" s="220" t="s">
        <v>209</v>
      </c>
      <c r="E4490" s="217" t="s">
        <v>1</v>
      </c>
      <c r="G4490" s="217">
        <v>0.38</v>
      </c>
      <c r="H4490" s="217">
        <v>0.36</v>
      </c>
      <c r="I4490" s="217">
        <v>0.35</v>
      </c>
      <c r="J4490" s="217">
        <v>0.34</v>
      </c>
      <c r="K4490" s="217">
        <v>0.33</v>
      </c>
      <c r="L4490" s="217">
        <v>0.32</v>
      </c>
      <c r="M4490" s="217">
        <v>0.31</v>
      </c>
      <c r="N4490" s="217">
        <v>0.3</v>
      </c>
      <c r="O4490" s="217">
        <v>0.28999999999999998</v>
      </c>
      <c r="P4490" s="217">
        <v>0.27</v>
      </c>
      <c r="Q4490" s="217">
        <v>0.26</v>
      </c>
      <c r="R4490" s="217">
        <v>0.24</v>
      </c>
      <c r="S4490" s="217">
        <v>0.23</v>
      </c>
      <c r="T4490" s="217">
        <v>0.21</v>
      </c>
      <c r="U4490" s="217">
        <v>0.19</v>
      </c>
      <c r="V4490" s="217">
        <v>0.18</v>
      </c>
      <c r="W4490" s="217">
        <v>0.16</v>
      </c>
      <c r="X4490" s="217">
        <v>0.14000000000000001</v>
      </c>
      <c r="Y4490" s="217">
        <v>0.12</v>
      </c>
      <c r="Z4490" s="217">
        <v>0.1</v>
      </c>
      <c r="AA4490" s="217">
        <v>0.08</v>
      </c>
      <c r="AB4490" s="217">
        <v>0.06</v>
      </c>
      <c r="AC4490" s="217">
        <v>0.04</v>
      </c>
      <c r="AD4490" s="217">
        <v>0.02</v>
      </c>
      <c r="AE4490" s="217">
        <v>0</v>
      </c>
      <c r="AF4490" s="217">
        <v>-0.03</v>
      </c>
      <c r="AG4490" s="217">
        <v>-0.05</v>
      </c>
      <c r="AH4490" s="217">
        <v>-7.0000000000000007E-2</v>
      </c>
      <c r="AI4490" s="217">
        <v>-7.0000000000000007E-2</v>
      </c>
      <c r="AJ4490" s="217">
        <v>-0.08</v>
      </c>
      <c r="AK4490" s="217">
        <v>-0.08</v>
      </c>
    </row>
    <row r="4491" spans="1:37" s="217" customFormat="1" x14ac:dyDescent="0.3">
      <c r="A4491" s="217" t="str">
        <f t="shared" si="107"/>
        <v>SDGbaseTRAv2_UrbAS_ERTv5_testGADJnoICAGRC_LabForceParttotal</v>
      </c>
      <c r="B4491" s="218" t="s">
        <v>221</v>
      </c>
      <c r="C4491" s="219" t="s">
        <v>311</v>
      </c>
      <c r="D4491" s="220" t="s">
        <v>210</v>
      </c>
      <c r="E4491" s="217" t="s">
        <v>1</v>
      </c>
      <c r="G4491" s="217">
        <v>0.39</v>
      </c>
      <c r="H4491" s="217">
        <v>0.4</v>
      </c>
      <c r="I4491" s="217">
        <v>0.41</v>
      </c>
      <c r="J4491" s="217">
        <v>0.41</v>
      </c>
      <c r="K4491" s="217">
        <v>0.42</v>
      </c>
      <c r="L4491" s="217">
        <v>0.43</v>
      </c>
      <c r="M4491" s="217">
        <v>0.43</v>
      </c>
      <c r="N4491" s="217">
        <v>0.44</v>
      </c>
      <c r="O4491" s="217">
        <v>0.45</v>
      </c>
      <c r="P4491" s="217">
        <v>0.45</v>
      </c>
      <c r="Q4491" s="217">
        <v>0.46</v>
      </c>
      <c r="R4491" s="217">
        <v>0.47</v>
      </c>
      <c r="S4491" s="217">
        <v>0.48</v>
      </c>
      <c r="T4491" s="217">
        <v>0.49</v>
      </c>
      <c r="U4491" s="217">
        <v>0.5</v>
      </c>
      <c r="V4491" s="217">
        <v>0.51</v>
      </c>
      <c r="W4491" s="217">
        <v>0.53</v>
      </c>
      <c r="X4491" s="217">
        <v>0.54</v>
      </c>
      <c r="Y4491" s="217">
        <v>0.55000000000000004</v>
      </c>
      <c r="Z4491" s="217">
        <v>0.56000000000000005</v>
      </c>
      <c r="AA4491" s="217">
        <v>0.56999999999999995</v>
      </c>
      <c r="AB4491" s="217">
        <v>0.59</v>
      </c>
      <c r="AC4491" s="217">
        <v>0.6</v>
      </c>
      <c r="AD4491" s="217">
        <v>0.61</v>
      </c>
      <c r="AE4491" s="217">
        <v>0.63</v>
      </c>
      <c r="AF4491" s="217">
        <v>0.64</v>
      </c>
      <c r="AG4491" s="217">
        <v>0.66</v>
      </c>
      <c r="AH4491" s="217">
        <v>0.67</v>
      </c>
      <c r="AI4491" s="217">
        <v>0.67</v>
      </c>
      <c r="AJ4491" s="217">
        <v>0.67</v>
      </c>
      <c r="AK4491" s="217">
        <v>0.67</v>
      </c>
    </row>
    <row r="4492" spans="1:37" s="217" customFormat="1" x14ac:dyDescent="0.3">
      <c r="A4492" s="217" t="str">
        <f t="shared" si="107"/>
        <v>SDGbaseTRAv2_UrbAS_ERTv5_testGADJnoICAGRQVAXaawhe</v>
      </c>
      <c r="B4492" s="218" t="s">
        <v>221</v>
      </c>
      <c r="C4492" s="219" t="s">
        <v>311</v>
      </c>
      <c r="D4492" s="220" t="s">
        <v>211</v>
      </c>
      <c r="E4492" s="217" t="s">
        <v>4</v>
      </c>
      <c r="F4492" s="217">
        <v>2.66</v>
      </c>
      <c r="G4492" s="217">
        <v>2.64</v>
      </c>
      <c r="H4492" s="217">
        <v>2.7</v>
      </c>
      <c r="I4492" s="217">
        <v>2.74</v>
      </c>
      <c r="J4492" s="217">
        <v>2.79</v>
      </c>
      <c r="K4492" s="217">
        <v>2.83</v>
      </c>
      <c r="L4492" s="217">
        <v>2.88</v>
      </c>
      <c r="M4492" s="217">
        <v>2.92</v>
      </c>
      <c r="N4492" s="217">
        <v>2.97</v>
      </c>
      <c r="O4492" s="217">
        <v>3.04</v>
      </c>
      <c r="P4492" s="217">
        <v>3.1</v>
      </c>
      <c r="Q4492" s="217">
        <v>3.15</v>
      </c>
      <c r="R4492" s="217">
        <v>3.2</v>
      </c>
      <c r="S4492" s="217">
        <v>3.25</v>
      </c>
      <c r="T4492" s="217">
        <v>3.3</v>
      </c>
      <c r="U4492" s="217">
        <v>3.35</v>
      </c>
      <c r="V4492" s="217">
        <v>3.4</v>
      </c>
      <c r="W4492" s="217">
        <v>3.44</v>
      </c>
      <c r="X4492" s="217">
        <v>3.48</v>
      </c>
      <c r="Y4492" s="217">
        <v>3.53</v>
      </c>
      <c r="Z4492" s="217">
        <v>3.57</v>
      </c>
      <c r="AA4492" s="217">
        <v>3.61</v>
      </c>
      <c r="AB4492" s="217">
        <v>3.66</v>
      </c>
      <c r="AC4492" s="217">
        <v>3.71</v>
      </c>
      <c r="AD4492" s="217">
        <v>3.76</v>
      </c>
      <c r="AE4492" s="217">
        <v>3.81</v>
      </c>
      <c r="AF4492" s="217">
        <v>3.86</v>
      </c>
      <c r="AG4492" s="217">
        <v>3.9</v>
      </c>
      <c r="AH4492" s="217">
        <v>3.9</v>
      </c>
      <c r="AI4492" s="217">
        <v>3.89</v>
      </c>
      <c r="AJ4492" s="217">
        <v>3.88</v>
      </c>
      <c r="AK4492" s="217">
        <v>3.87</v>
      </c>
    </row>
    <row r="4493" spans="1:37" s="217" customFormat="1" x14ac:dyDescent="0.3">
      <c r="A4493" s="217" t="str">
        <f t="shared" si="107"/>
        <v>SDGbaseTRAv2_UrbAS_ERTv5_testGADJnoICAGRQVAXaamai</v>
      </c>
      <c r="B4493" s="218" t="s">
        <v>221</v>
      </c>
      <c r="C4493" s="219" t="s">
        <v>311</v>
      </c>
      <c r="D4493" s="220" t="s">
        <v>211</v>
      </c>
      <c r="E4493" s="217" t="s">
        <v>5</v>
      </c>
      <c r="F4493" s="217">
        <v>11.93</v>
      </c>
      <c r="G4493" s="217">
        <v>11.8</v>
      </c>
      <c r="H4493" s="217">
        <v>12.08</v>
      </c>
      <c r="I4493" s="217">
        <v>12.31</v>
      </c>
      <c r="J4493" s="217">
        <v>12.59</v>
      </c>
      <c r="K4493" s="217">
        <v>12.82</v>
      </c>
      <c r="L4493" s="217">
        <v>13.05</v>
      </c>
      <c r="M4493" s="217">
        <v>13.26</v>
      </c>
      <c r="N4493" s="217">
        <v>13.48</v>
      </c>
      <c r="O4493" s="217">
        <v>13.92</v>
      </c>
      <c r="P4493" s="217">
        <v>14.21</v>
      </c>
      <c r="Q4493" s="217">
        <v>14.45</v>
      </c>
      <c r="R4493" s="217">
        <v>14.7</v>
      </c>
      <c r="S4493" s="217">
        <v>14.91</v>
      </c>
      <c r="T4493" s="217">
        <v>15.12</v>
      </c>
      <c r="U4493" s="217">
        <v>15.35</v>
      </c>
      <c r="V4493" s="217">
        <v>15.53</v>
      </c>
      <c r="W4493" s="217">
        <v>15.7</v>
      </c>
      <c r="X4493" s="217">
        <v>15.88</v>
      </c>
      <c r="Y4493" s="217">
        <v>16.04</v>
      </c>
      <c r="Z4493" s="217">
        <v>16.2</v>
      </c>
      <c r="AA4493" s="217">
        <v>16.37</v>
      </c>
      <c r="AB4493" s="217">
        <v>16.62</v>
      </c>
      <c r="AC4493" s="217">
        <v>16.84</v>
      </c>
      <c r="AD4493" s="217">
        <v>17.059999999999999</v>
      </c>
      <c r="AE4493" s="217">
        <v>17.28</v>
      </c>
      <c r="AF4493" s="217">
        <v>17.489999999999998</v>
      </c>
      <c r="AG4493" s="217">
        <v>17.64</v>
      </c>
      <c r="AH4493" s="217">
        <v>17.559999999999999</v>
      </c>
      <c r="AI4493" s="217">
        <v>17.46</v>
      </c>
      <c r="AJ4493" s="217">
        <v>17.37</v>
      </c>
      <c r="AK4493" s="217">
        <v>17.25</v>
      </c>
    </row>
    <row r="4494" spans="1:37" s="217" customFormat="1" x14ac:dyDescent="0.3">
      <c r="A4494" s="217" t="str">
        <f t="shared" si="107"/>
        <v>SDGbaseTRAv2_UrbAS_ERTv5_testGADJnoICAGRQVAXaaoce</v>
      </c>
      <c r="B4494" s="218" t="s">
        <v>221</v>
      </c>
      <c r="C4494" s="219" t="s">
        <v>311</v>
      </c>
      <c r="D4494" s="220" t="s">
        <v>211</v>
      </c>
      <c r="E4494" s="217" t="s">
        <v>6</v>
      </c>
      <c r="F4494" s="217">
        <v>0.82</v>
      </c>
      <c r="G4494" s="217">
        <v>0.81</v>
      </c>
      <c r="H4494" s="217">
        <v>0.83</v>
      </c>
      <c r="I4494" s="217">
        <v>0.84</v>
      </c>
      <c r="J4494" s="217">
        <v>0.86</v>
      </c>
      <c r="K4494" s="217">
        <v>0.87</v>
      </c>
      <c r="L4494" s="217">
        <v>0.88</v>
      </c>
      <c r="M4494" s="217">
        <v>0.9</v>
      </c>
      <c r="N4494" s="217">
        <v>0.91</v>
      </c>
      <c r="O4494" s="217">
        <v>0.94</v>
      </c>
      <c r="P4494" s="217">
        <v>0.96</v>
      </c>
      <c r="Q4494" s="217">
        <v>0.98</v>
      </c>
      <c r="R4494" s="217">
        <v>1</v>
      </c>
      <c r="S4494" s="217">
        <v>1.01</v>
      </c>
      <c r="T4494" s="217">
        <v>1.03</v>
      </c>
      <c r="U4494" s="217">
        <v>1.05</v>
      </c>
      <c r="V4494" s="217">
        <v>1.06</v>
      </c>
      <c r="W4494" s="217">
        <v>1.08</v>
      </c>
      <c r="X4494" s="217">
        <v>1.0900000000000001</v>
      </c>
      <c r="Y4494" s="217">
        <v>1.1100000000000001</v>
      </c>
      <c r="Z4494" s="217">
        <v>1.1200000000000001</v>
      </c>
      <c r="AA4494" s="217">
        <v>1.1399999999999999</v>
      </c>
      <c r="AB4494" s="217">
        <v>1.1599999999999999</v>
      </c>
      <c r="AC4494" s="217">
        <v>1.17</v>
      </c>
      <c r="AD4494" s="217">
        <v>1.19</v>
      </c>
      <c r="AE4494" s="217">
        <v>1.21</v>
      </c>
      <c r="AF4494" s="217">
        <v>1.22</v>
      </c>
      <c r="AG4494" s="217">
        <v>1.24</v>
      </c>
      <c r="AH4494" s="217">
        <v>1.24</v>
      </c>
      <c r="AI4494" s="217">
        <v>1.24</v>
      </c>
      <c r="AJ4494" s="217">
        <v>1.24</v>
      </c>
      <c r="AK4494" s="217">
        <v>1.24</v>
      </c>
    </row>
    <row r="4495" spans="1:37" s="217" customFormat="1" x14ac:dyDescent="0.3">
      <c r="A4495" s="217" t="str">
        <f t="shared" si="107"/>
        <v>SDGbaseTRAv2_UrbAS_ERTv5_testGADJnoICAGRQVAXaaveg</v>
      </c>
      <c r="B4495" s="218" t="s">
        <v>221</v>
      </c>
      <c r="C4495" s="219" t="s">
        <v>311</v>
      </c>
      <c r="D4495" s="220" t="s">
        <v>211</v>
      </c>
      <c r="E4495" s="217" t="s">
        <v>7</v>
      </c>
      <c r="F4495" s="217">
        <v>6.73</v>
      </c>
      <c r="G4495" s="217">
        <v>6.43</v>
      </c>
      <c r="H4495" s="217">
        <v>6.54</v>
      </c>
      <c r="I4495" s="217">
        <v>6.67</v>
      </c>
      <c r="J4495" s="217">
        <v>6.82</v>
      </c>
      <c r="K4495" s="217">
        <v>6.91</v>
      </c>
      <c r="L4495" s="217">
        <v>7</v>
      </c>
      <c r="M4495" s="217">
        <v>7.08</v>
      </c>
      <c r="N4495" s="217">
        <v>7.16</v>
      </c>
      <c r="O4495" s="217">
        <v>7.33</v>
      </c>
      <c r="P4495" s="217">
        <v>7.43</v>
      </c>
      <c r="Q4495" s="217">
        <v>7.52</v>
      </c>
      <c r="R4495" s="217">
        <v>7.65</v>
      </c>
      <c r="S4495" s="217">
        <v>7.76</v>
      </c>
      <c r="T4495" s="217">
        <v>7.86</v>
      </c>
      <c r="U4495" s="217">
        <v>7.97</v>
      </c>
      <c r="V4495" s="217">
        <v>8.07</v>
      </c>
      <c r="W4495" s="217">
        <v>8.17</v>
      </c>
      <c r="X4495" s="217">
        <v>8.26</v>
      </c>
      <c r="Y4495" s="217">
        <v>8.34</v>
      </c>
      <c r="Z4495" s="217">
        <v>8.43</v>
      </c>
      <c r="AA4495" s="217">
        <v>8.51</v>
      </c>
      <c r="AB4495" s="217">
        <v>8.64</v>
      </c>
      <c r="AC4495" s="217">
        <v>8.77</v>
      </c>
      <c r="AD4495" s="217">
        <v>8.92</v>
      </c>
      <c r="AE4495" s="217">
        <v>9.08</v>
      </c>
      <c r="AF4495" s="217">
        <v>9.23</v>
      </c>
      <c r="AG4495" s="217">
        <v>9.34</v>
      </c>
      <c r="AH4495" s="217">
        <v>9.32</v>
      </c>
      <c r="AI4495" s="217">
        <v>9.2899999999999991</v>
      </c>
      <c r="AJ4495" s="217">
        <v>9.2799999999999994</v>
      </c>
      <c r="AK4495" s="217">
        <v>9.24</v>
      </c>
    </row>
    <row r="4496" spans="1:37" s="217" customFormat="1" x14ac:dyDescent="0.3">
      <c r="A4496" s="217" t="str">
        <f t="shared" si="107"/>
        <v>SDGbaseTRAv2_UrbAS_ERTv5_testGADJnoICAGRQVAXaaofr</v>
      </c>
      <c r="B4496" s="218" t="s">
        <v>221</v>
      </c>
      <c r="C4496" s="219" t="s">
        <v>311</v>
      </c>
      <c r="D4496" s="220" t="s">
        <v>211</v>
      </c>
      <c r="E4496" s="217" t="s">
        <v>8</v>
      </c>
      <c r="F4496" s="217">
        <v>13</v>
      </c>
      <c r="G4496" s="217">
        <v>12.57</v>
      </c>
      <c r="H4496" s="217">
        <v>12.96</v>
      </c>
      <c r="I4496" s="217">
        <v>13.21</v>
      </c>
      <c r="J4496" s="217">
        <v>13.55</v>
      </c>
      <c r="K4496" s="217">
        <v>13.82</v>
      </c>
      <c r="L4496" s="217">
        <v>14.12</v>
      </c>
      <c r="M4496" s="217">
        <v>14.37</v>
      </c>
      <c r="N4496" s="217">
        <v>14.65</v>
      </c>
      <c r="O4496" s="217">
        <v>15.47</v>
      </c>
      <c r="P4496" s="217">
        <v>15.87</v>
      </c>
      <c r="Q4496" s="217">
        <v>16.16</v>
      </c>
      <c r="R4496" s="217">
        <v>16.510000000000002</v>
      </c>
      <c r="S4496" s="217">
        <v>16.82</v>
      </c>
      <c r="T4496" s="217">
        <v>17.14</v>
      </c>
      <c r="U4496" s="217">
        <v>17.489999999999998</v>
      </c>
      <c r="V4496" s="217">
        <v>17.8</v>
      </c>
      <c r="W4496" s="217">
        <v>18.11</v>
      </c>
      <c r="X4496" s="217">
        <v>18.38</v>
      </c>
      <c r="Y4496" s="217">
        <v>18.64</v>
      </c>
      <c r="Z4496" s="217">
        <v>18.88</v>
      </c>
      <c r="AA4496" s="217">
        <v>19.14</v>
      </c>
      <c r="AB4496" s="217">
        <v>19.61</v>
      </c>
      <c r="AC4496" s="217">
        <v>20.02</v>
      </c>
      <c r="AD4496" s="217">
        <v>20.45</v>
      </c>
      <c r="AE4496" s="217">
        <v>20.88</v>
      </c>
      <c r="AF4496" s="217">
        <v>21.28</v>
      </c>
      <c r="AG4496" s="217">
        <v>21.58</v>
      </c>
      <c r="AH4496" s="217">
        <v>21.55</v>
      </c>
      <c r="AI4496" s="217">
        <v>21.36</v>
      </c>
      <c r="AJ4496" s="217">
        <v>21.21</v>
      </c>
      <c r="AK4496" s="217">
        <v>21.02</v>
      </c>
    </row>
    <row r="4497" spans="1:37" s="217" customFormat="1" x14ac:dyDescent="0.3">
      <c r="A4497" s="217" t="str">
        <f t="shared" si="107"/>
        <v>SDGbaseTRAv2_UrbAS_ERTv5_testGADJnoICAGRQVAXaagra</v>
      </c>
      <c r="B4497" s="218" t="s">
        <v>221</v>
      </c>
      <c r="C4497" s="219" t="s">
        <v>311</v>
      </c>
      <c r="D4497" s="220" t="s">
        <v>211</v>
      </c>
      <c r="E4497" s="217" t="s">
        <v>9</v>
      </c>
      <c r="F4497" s="217">
        <v>6.2</v>
      </c>
      <c r="G4497" s="217">
        <v>6.02</v>
      </c>
      <c r="H4497" s="217">
        <v>6.27</v>
      </c>
      <c r="I4497" s="217">
        <v>6.37</v>
      </c>
      <c r="J4497" s="217">
        <v>6.53</v>
      </c>
      <c r="K4497" s="217">
        <v>6.7</v>
      </c>
      <c r="L4497" s="217">
        <v>6.88</v>
      </c>
      <c r="M4497" s="217">
        <v>7.06</v>
      </c>
      <c r="N4497" s="217">
        <v>7.27</v>
      </c>
      <c r="O4497" s="217">
        <v>7.82</v>
      </c>
      <c r="P4497" s="217">
        <v>8.11</v>
      </c>
      <c r="Q4497" s="217">
        <v>8.33</v>
      </c>
      <c r="R4497" s="217">
        <v>8.58</v>
      </c>
      <c r="S4497" s="217">
        <v>8.81</v>
      </c>
      <c r="T4497" s="217">
        <v>9.06</v>
      </c>
      <c r="U4497" s="217">
        <v>9.32</v>
      </c>
      <c r="V4497" s="217">
        <v>9.5500000000000007</v>
      </c>
      <c r="W4497" s="217">
        <v>9.8000000000000007</v>
      </c>
      <c r="X4497" s="217">
        <v>10.06</v>
      </c>
      <c r="Y4497" s="217">
        <v>10.28</v>
      </c>
      <c r="Z4497" s="217">
        <v>10.49</v>
      </c>
      <c r="AA4497" s="217">
        <v>10.72</v>
      </c>
      <c r="AB4497" s="217">
        <v>11.13</v>
      </c>
      <c r="AC4497" s="217">
        <v>11.47</v>
      </c>
      <c r="AD4497" s="217">
        <v>11.76</v>
      </c>
      <c r="AE4497" s="217">
        <v>12.03</v>
      </c>
      <c r="AF4497" s="217">
        <v>12.28</v>
      </c>
      <c r="AG4497" s="217">
        <v>12.48</v>
      </c>
      <c r="AH4497" s="217">
        <v>12.52</v>
      </c>
      <c r="AI4497" s="217">
        <v>12.43</v>
      </c>
      <c r="AJ4497" s="217">
        <v>12.32</v>
      </c>
      <c r="AK4497" s="217">
        <v>12.19</v>
      </c>
    </row>
    <row r="4498" spans="1:37" s="217" customFormat="1" x14ac:dyDescent="0.3">
      <c r="A4498" s="217" t="str">
        <f t="shared" si="107"/>
        <v>SDGbaseTRAv2_UrbAS_ERTv5_testGADJnoICAGRQVAXaaoil</v>
      </c>
      <c r="B4498" s="218" t="s">
        <v>221</v>
      </c>
      <c r="C4498" s="219" t="s">
        <v>311</v>
      </c>
      <c r="D4498" s="220" t="s">
        <v>211</v>
      </c>
      <c r="E4498" s="217" t="s">
        <v>10</v>
      </c>
      <c r="F4498" s="217">
        <v>5.45</v>
      </c>
      <c r="G4498" s="217">
        <v>5.35</v>
      </c>
      <c r="H4498" s="217">
        <v>5.45</v>
      </c>
      <c r="I4498" s="217">
        <v>5.54</v>
      </c>
      <c r="J4498" s="217">
        <v>5.65</v>
      </c>
      <c r="K4498" s="217">
        <v>5.75</v>
      </c>
      <c r="L4498" s="217">
        <v>5.84</v>
      </c>
      <c r="M4498" s="217">
        <v>5.93</v>
      </c>
      <c r="N4498" s="217">
        <v>6.03</v>
      </c>
      <c r="O4498" s="217">
        <v>6.17</v>
      </c>
      <c r="P4498" s="217">
        <v>6.29</v>
      </c>
      <c r="Q4498" s="217">
        <v>6.4</v>
      </c>
      <c r="R4498" s="217">
        <v>6.53</v>
      </c>
      <c r="S4498" s="217">
        <v>6.64</v>
      </c>
      <c r="T4498" s="217">
        <v>6.76</v>
      </c>
      <c r="U4498" s="217">
        <v>6.88</v>
      </c>
      <c r="V4498" s="217">
        <v>6.99</v>
      </c>
      <c r="W4498" s="217">
        <v>7.1</v>
      </c>
      <c r="X4498" s="217">
        <v>7.21</v>
      </c>
      <c r="Y4498" s="217">
        <v>7.32</v>
      </c>
      <c r="Z4498" s="217">
        <v>7.43</v>
      </c>
      <c r="AA4498" s="217">
        <v>7.54</v>
      </c>
      <c r="AB4498" s="217">
        <v>7.67</v>
      </c>
      <c r="AC4498" s="217">
        <v>7.79</v>
      </c>
      <c r="AD4498" s="217">
        <v>7.91</v>
      </c>
      <c r="AE4498" s="217">
        <v>8.0399999999999991</v>
      </c>
      <c r="AF4498" s="217">
        <v>8.17</v>
      </c>
      <c r="AG4498" s="217">
        <v>8.3000000000000007</v>
      </c>
      <c r="AH4498" s="217">
        <v>8.31</v>
      </c>
      <c r="AI4498" s="217">
        <v>8.32</v>
      </c>
      <c r="AJ4498" s="217">
        <v>8.33</v>
      </c>
      <c r="AK4498" s="217">
        <v>8.33</v>
      </c>
    </row>
    <row r="4499" spans="1:37" s="217" customFormat="1" x14ac:dyDescent="0.3">
      <c r="A4499" s="217" t="str">
        <f t="shared" si="107"/>
        <v>SDGbaseTRAv2_UrbAS_ERTv5_testGADJnoICAGRQVAXaatub</v>
      </c>
      <c r="B4499" s="218" t="s">
        <v>221</v>
      </c>
      <c r="C4499" s="219" t="s">
        <v>311</v>
      </c>
      <c r="D4499" s="220" t="s">
        <v>211</v>
      </c>
      <c r="E4499" s="217" t="s">
        <v>11</v>
      </c>
      <c r="F4499" s="217">
        <v>2.95</v>
      </c>
      <c r="G4499" s="217">
        <v>2.82</v>
      </c>
      <c r="H4499" s="217">
        <v>2.87</v>
      </c>
      <c r="I4499" s="217">
        <v>2.93</v>
      </c>
      <c r="J4499" s="217">
        <v>3</v>
      </c>
      <c r="K4499" s="217">
        <v>3.04</v>
      </c>
      <c r="L4499" s="217">
        <v>3.09</v>
      </c>
      <c r="M4499" s="217">
        <v>3.13</v>
      </c>
      <c r="N4499" s="217">
        <v>3.17</v>
      </c>
      <c r="O4499" s="217">
        <v>3.25</v>
      </c>
      <c r="P4499" s="217">
        <v>3.3</v>
      </c>
      <c r="Q4499" s="217">
        <v>3.35</v>
      </c>
      <c r="R4499" s="217">
        <v>3.41</v>
      </c>
      <c r="S4499" s="217">
        <v>3.46</v>
      </c>
      <c r="T4499" s="217">
        <v>3.51</v>
      </c>
      <c r="U4499" s="217">
        <v>3.57</v>
      </c>
      <c r="V4499" s="217">
        <v>3.62</v>
      </c>
      <c r="W4499" s="217">
        <v>3.66</v>
      </c>
      <c r="X4499" s="217">
        <v>3.7</v>
      </c>
      <c r="Y4499" s="217">
        <v>3.74</v>
      </c>
      <c r="Z4499" s="217">
        <v>3.78</v>
      </c>
      <c r="AA4499" s="217">
        <v>3.82</v>
      </c>
      <c r="AB4499" s="217">
        <v>3.88</v>
      </c>
      <c r="AC4499" s="217">
        <v>3.94</v>
      </c>
      <c r="AD4499" s="217">
        <v>4.01</v>
      </c>
      <c r="AE4499" s="217">
        <v>4.08</v>
      </c>
      <c r="AF4499" s="217">
        <v>4.1500000000000004</v>
      </c>
      <c r="AG4499" s="217">
        <v>4.1900000000000004</v>
      </c>
      <c r="AH4499" s="217">
        <v>4.16</v>
      </c>
      <c r="AI4499" s="217">
        <v>4.13</v>
      </c>
      <c r="AJ4499" s="217">
        <v>4.0999999999999996</v>
      </c>
      <c r="AK4499" s="217">
        <v>4.07</v>
      </c>
    </row>
    <row r="4500" spans="1:37" s="217" customFormat="1" x14ac:dyDescent="0.3">
      <c r="A4500" s="217" t="str">
        <f t="shared" si="107"/>
        <v>SDGbaseTRAv2_UrbAS_ERTv5_testGADJnoICAGRQVAXaapul</v>
      </c>
      <c r="B4500" s="218" t="s">
        <v>221</v>
      </c>
      <c r="C4500" s="219" t="s">
        <v>311</v>
      </c>
      <c r="D4500" s="220" t="s">
        <v>211</v>
      </c>
      <c r="E4500" s="217" t="s">
        <v>12</v>
      </c>
      <c r="F4500" s="217">
        <v>0.52</v>
      </c>
      <c r="G4500" s="217">
        <v>0.52</v>
      </c>
      <c r="H4500" s="217">
        <v>0.52</v>
      </c>
      <c r="I4500" s="217">
        <v>0.53</v>
      </c>
      <c r="J4500" s="217">
        <v>0.54</v>
      </c>
      <c r="K4500" s="217">
        <v>0.55000000000000004</v>
      </c>
      <c r="L4500" s="217">
        <v>0.56000000000000005</v>
      </c>
      <c r="M4500" s="217">
        <v>0.56999999999999995</v>
      </c>
      <c r="N4500" s="217">
        <v>0.56999999999999995</v>
      </c>
      <c r="O4500" s="217">
        <v>0.57999999999999996</v>
      </c>
      <c r="P4500" s="217">
        <v>0.59</v>
      </c>
      <c r="Q4500" s="217">
        <v>0.6</v>
      </c>
      <c r="R4500" s="217">
        <v>0.61</v>
      </c>
      <c r="S4500" s="217">
        <v>0.62</v>
      </c>
      <c r="T4500" s="217">
        <v>0.62</v>
      </c>
      <c r="U4500" s="217">
        <v>0.63</v>
      </c>
      <c r="V4500" s="217">
        <v>0.64</v>
      </c>
      <c r="W4500" s="217">
        <v>0.65</v>
      </c>
      <c r="X4500" s="217">
        <v>0.66</v>
      </c>
      <c r="Y4500" s="217">
        <v>0.66</v>
      </c>
      <c r="Z4500" s="217">
        <v>0.67</v>
      </c>
      <c r="AA4500" s="217">
        <v>0.68</v>
      </c>
      <c r="AB4500" s="217">
        <v>0.69</v>
      </c>
      <c r="AC4500" s="217">
        <v>0.69</v>
      </c>
      <c r="AD4500" s="217">
        <v>0.7</v>
      </c>
      <c r="AE4500" s="217">
        <v>0.71</v>
      </c>
      <c r="AF4500" s="217">
        <v>0.72</v>
      </c>
      <c r="AG4500" s="217">
        <v>0.73</v>
      </c>
      <c r="AH4500" s="217">
        <v>0.73</v>
      </c>
      <c r="AI4500" s="217">
        <v>0.73</v>
      </c>
      <c r="AJ4500" s="217">
        <v>0.73</v>
      </c>
      <c r="AK4500" s="217">
        <v>0.73</v>
      </c>
    </row>
    <row r="4501" spans="1:37" s="217" customFormat="1" x14ac:dyDescent="0.3">
      <c r="A4501" s="217" t="str">
        <f t="shared" si="107"/>
        <v>SDGbaseTRAv2_UrbAS_ERTv5_testGADJnoICAGRQVAXaasug</v>
      </c>
      <c r="B4501" s="218" t="s">
        <v>221</v>
      </c>
      <c r="C4501" s="219" t="s">
        <v>311</v>
      </c>
      <c r="D4501" s="220" t="s">
        <v>211</v>
      </c>
      <c r="E4501" s="217" t="s">
        <v>13</v>
      </c>
      <c r="F4501" s="217">
        <v>3.82</v>
      </c>
      <c r="G4501" s="217">
        <v>3.74</v>
      </c>
      <c r="H4501" s="217">
        <v>3.8</v>
      </c>
      <c r="I4501" s="217">
        <v>3.87</v>
      </c>
      <c r="J4501" s="217">
        <v>3.95</v>
      </c>
      <c r="K4501" s="217">
        <v>4</v>
      </c>
      <c r="L4501" s="217">
        <v>4.0599999999999996</v>
      </c>
      <c r="M4501" s="217">
        <v>4.1100000000000003</v>
      </c>
      <c r="N4501" s="217">
        <v>4.1500000000000004</v>
      </c>
      <c r="O4501" s="217">
        <v>4.28</v>
      </c>
      <c r="P4501" s="217">
        <v>4.34</v>
      </c>
      <c r="Q4501" s="217">
        <v>4.38</v>
      </c>
      <c r="R4501" s="217">
        <v>4.4400000000000004</v>
      </c>
      <c r="S4501" s="217">
        <v>4.5</v>
      </c>
      <c r="T4501" s="217">
        <v>4.55</v>
      </c>
      <c r="U4501" s="217">
        <v>4.6100000000000003</v>
      </c>
      <c r="V4501" s="217">
        <v>4.6500000000000004</v>
      </c>
      <c r="W4501" s="217">
        <v>4.6900000000000004</v>
      </c>
      <c r="X4501" s="217">
        <v>4.75</v>
      </c>
      <c r="Y4501" s="217">
        <v>4.8</v>
      </c>
      <c r="Z4501" s="217">
        <v>4.84</v>
      </c>
      <c r="AA4501" s="217">
        <v>4.8899999999999997</v>
      </c>
      <c r="AB4501" s="217">
        <v>4.96</v>
      </c>
      <c r="AC4501" s="217">
        <v>5.01</v>
      </c>
      <c r="AD4501" s="217">
        <v>5.0599999999999996</v>
      </c>
      <c r="AE4501" s="217">
        <v>5.1100000000000003</v>
      </c>
      <c r="AF4501" s="217">
        <v>5.16</v>
      </c>
      <c r="AG4501" s="217">
        <v>5.21</v>
      </c>
      <c r="AH4501" s="217">
        <v>5.21</v>
      </c>
      <c r="AI4501" s="217">
        <v>5.2</v>
      </c>
      <c r="AJ4501" s="217">
        <v>5.2</v>
      </c>
      <c r="AK4501" s="217">
        <v>5.19</v>
      </c>
    </row>
    <row r="4502" spans="1:37" s="217" customFormat="1" x14ac:dyDescent="0.3">
      <c r="A4502" s="217" t="str">
        <f t="shared" si="107"/>
        <v>SDGbaseTRAv2_UrbAS_ERTv5_testGADJnoICAGRQVAXaaoth</v>
      </c>
      <c r="B4502" s="218" t="s">
        <v>221</v>
      </c>
      <c r="C4502" s="219" t="s">
        <v>311</v>
      </c>
      <c r="D4502" s="220" t="s">
        <v>211</v>
      </c>
      <c r="E4502" s="217" t="s">
        <v>14</v>
      </c>
      <c r="F4502" s="217">
        <v>7.29</v>
      </c>
      <c r="G4502" s="217">
        <v>7.3</v>
      </c>
      <c r="H4502" s="217">
        <v>7.41</v>
      </c>
      <c r="I4502" s="217">
        <v>7.47</v>
      </c>
      <c r="J4502" s="217">
        <v>7.54</v>
      </c>
      <c r="K4502" s="217">
        <v>7.61</v>
      </c>
      <c r="L4502" s="217">
        <v>7.7</v>
      </c>
      <c r="M4502" s="217">
        <v>7.8</v>
      </c>
      <c r="N4502" s="217">
        <v>7.92</v>
      </c>
      <c r="O4502" s="217">
        <v>8.08</v>
      </c>
      <c r="P4502" s="217">
        <v>8.25</v>
      </c>
      <c r="Q4502" s="217">
        <v>8.4</v>
      </c>
      <c r="R4502" s="217">
        <v>8.5500000000000007</v>
      </c>
      <c r="S4502" s="217">
        <v>8.6999999999999993</v>
      </c>
      <c r="T4502" s="217">
        <v>8.84</v>
      </c>
      <c r="U4502" s="217">
        <v>9</v>
      </c>
      <c r="V4502" s="217">
        <v>9.15</v>
      </c>
      <c r="W4502" s="217">
        <v>9.3000000000000007</v>
      </c>
      <c r="X4502" s="217">
        <v>9.4499999999999993</v>
      </c>
      <c r="Y4502" s="217">
        <v>9.6</v>
      </c>
      <c r="Z4502" s="217">
        <v>9.75</v>
      </c>
      <c r="AA4502" s="217">
        <v>9.91</v>
      </c>
      <c r="AB4502" s="217">
        <v>10.07</v>
      </c>
      <c r="AC4502" s="217">
        <v>10.220000000000001</v>
      </c>
      <c r="AD4502" s="217">
        <v>10.38</v>
      </c>
      <c r="AE4502" s="217">
        <v>10.53</v>
      </c>
      <c r="AF4502" s="217">
        <v>10.69</v>
      </c>
      <c r="AG4502" s="217">
        <v>10.85</v>
      </c>
      <c r="AH4502" s="217">
        <v>10.92</v>
      </c>
      <c r="AI4502" s="217">
        <v>10.98</v>
      </c>
      <c r="AJ4502" s="217">
        <v>11.03</v>
      </c>
      <c r="AK4502" s="217">
        <v>11.09</v>
      </c>
    </row>
    <row r="4503" spans="1:37" s="217" customFormat="1" x14ac:dyDescent="0.3">
      <c r="A4503" s="217" t="str">
        <f t="shared" si="107"/>
        <v>SDGbaseTRAv2_UrbAS_ERTv5_testGADJnoICAGRQVAXalani</v>
      </c>
      <c r="B4503" s="218" t="s">
        <v>221</v>
      </c>
      <c r="C4503" s="219" t="s">
        <v>311</v>
      </c>
      <c r="D4503" s="220" t="s">
        <v>211</v>
      </c>
      <c r="E4503" s="217" t="s">
        <v>15</v>
      </c>
      <c r="F4503" s="217">
        <v>27.55</v>
      </c>
      <c r="G4503" s="217">
        <v>27.71</v>
      </c>
      <c r="H4503" s="217">
        <v>28.23</v>
      </c>
      <c r="I4503" s="217">
        <v>28.57</v>
      </c>
      <c r="J4503" s="217">
        <v>29.09</v>
      </c>
      <c r="K4503" s="217">
        <v>29.74</v>
      </c>
      <c r="L4503" s="217">
        <v>30.55</v>
      </c>
      <c r="M4503" s="217">
        <v>31.4</v>
      </c>
      <c r="N4503" s="217">
        <v>32.31</v>
      </c>
      <c r="O4503" s="217">
        <v>33.65</v>
      </c>
      <c r="P4503" s="217">
        <v>34.94</v>
      </c>
      <c r="Q4503" s="217">
        <v>36.049999999999997</v>
      </c>
      <c r="R4503" s="217">
        <v>37.270000000000003</v>
      </c>
      <c r="S4503" s="217">
        <v>38.409999999999997</v>
      </c>
      <c r="T4503" s="217">
        <v>39.6</v>
      </c>
      <c r="U4503" s="217">
        <v>40.96</v>
      </c>
      <c r="V4503" s="217">
        <v>42.16</v>
      </c>
      <c r="W4503" s="217">
        <v>43.41</v>
      </c>
      <c r="X4503" s="217">
        <v>44.75</v>
      </c>
      <c r="Y4503" s="217">
        <v>45.98</v>
      </c>
      <c r="Z4503" s="217">
        <v>47.19</v>
      </c>
      <c r="AA4503" s="217">
        <v>48.4</v>
      </c>
      <c r="AB4503" s="217">
        <v>49.86</v>
      </c>
      <c r="AC4503" s="217">
        <v>51.23</v>
      </c>
      <c r="AD4503" s="217">
        <v>52.61</v>
      </c>
      <c r="AE4503" s="217">
        <v>54.01</v>
      </c>
      <c r="AF4503" s="217">
        <v>55.45</v>
      </c>
      <c r="AG4503" s="217">
        <v>56.8</v>
      </c>
      <c r="AH4503" s="217">
        <v>56.24</v>
      </c>
      <c r="AI4503" s="217">
        <v>55.57</v>
      </c>
      <c r="AJ4503" s="217">
        <v>55.04</v>
      </c>
      <c r="AK4503" s="217">
        <v>54.46</v>
      </c>
    </row>
    <row r="4504" spans="1:37" s="217" customFormat="1" x14ac:dyDescent="0.3">
      <c r="A4504" s="217" t="str">
        <f t="shared" si="107"/>
        <v>SDGbaseTRAv2_UrbAS_ERTv5_testGADJnoICAGRQVAXafore</v>
      </c>
      <c r="B4504" s="218" t="s">
        <v>221</v>
      </c>
      <c r="C4504" s="219" t="s">
        <v>311</v>
      </c>
      <c r="D4504" s="220" t="s">
        <v>211</v>
      </c>
      <c r="E4504" s="217" t="s">
        <v>16</v>
      </c>
      <c r="F4504" s="217">
        <v>6.49</v>
      </c>
      <c r="G4504" s="217">
        <v>6.16</v>
      </c>
      <c r="H4504" s="217">
        <v>6.32</v>
      </c>
      <c r="I4504" s="217">
        <v>6.47</v>
      </c>
      <c r="J4504" s="217">
        <v>6.61</v>
      </c>
      <c r="K4504" s="217">
        <v>6.71</v>
      </c>
      <c r="L4504" s="217">
        <v>6.83</v>
      </c>
      <c r="M4504" s="217">
        <v>6.92</v>
      </c>
      <c r="N4504" s="217">
        <v>7.07</v>
      </c>
      <c r="O4504" s="217">
        <v>7.33</v>
      </c>
      <c r="P4504" s="217">
        <v>7.49</v>
      </c>
      <c r="Q4504" s="217">
        <v>7.58</v>
      </c>
      <c r="R4504" s="217">
        <v>7.73</v>
      </c>
      <c r="S4504" s="217">
        <v>7.86</v>
      </c>
      <c r="T4504" s="217">
        <v>8</v>
      </c>
      <c r="U4504" s="217">
        <v>8.19</v>
      </c>
      <c r="V4504" s="217">
        <v>8.36</v>
      </c>
      <c r="W4504" s="217">
        <v>8.5500000000000007</v>
      </c>
      <c r="X4504" s="217">
        <v>8.76</v>
      </c>
      <c r="Y4504" s="217">
        <v>8.9700000000000006</v>
      </c>
      <c r="Z4504" s="217">
        <v>9.14</v>
      </c>
      <c r="AA4504" s="217">
        <v>9.31</v>
      </c>
      <c r="AB4504" s="217">
        <v>9.52</v>
      </c>
      <c r="AC4504" s="217">
        <v>9.7100000000000009</v>
      </c>
      <c r="AD4504" s="217">
        <v>9.8800000000000008</v>
      </c>
      <c r="AE4504" s="217">
        <v>10.050000000000001</v>
      </c>
      <c r="AF4504" s="217">
        <v>10.24</v>
      </c>
      <c r="AG4504" s="217">
        <v>10.39</v>
      </c>
      <c r="AH4504" s="217">
        <v>10.35</v>
      </c>
      <c r="AI4504" s="217">
        <v>10.26</v>
      </c>
      <c r="AJ4504" s="217">
        <v>10.18</v>
      </c>
      <c r="AK4504" s="217">
        <v>10.09</v>
      </c>
    </row>
    <row r="4505" spans="1:37" s="217" customFormat="1" x14ac:dyDescent="0.3">
      <c r="A4505" s="217" t="str">
        <f t="shared" si="107"/>
        <v>SDGbaseTRAv2_UrbAS_ERTv5_testGADJnoICAGRQVAXafish</v>
      </c>
      <c r="B4505" s="218" t="s">
        <v>221</v>
      </c>
      <c r="C4505" s="219" t="s">
        <v>311</v>
      </c>
      <c r="D4505" s="220" t="s">
        <v>211</v>
      </c>
      <c r="E4505" s="217" t="s">
        <v>17</v>
      </c>
      <c r="F4505" s="217">
        <v>7.37</v>
      </c>
      <c r="G4505" s="217">
        <v>7.41</v>
      </c>
      <c r="H4505" s="217">
        <v>7.7</v>
      </c>
      <c r="I4505" s="217">
        <v>7.86</v>
      </c>
      <c r="J4505" s="217">
        <v>8.0500000000000007</v>
      </c>
      <c r="K4505" s="217">
        <v>8.26</v>
      </c>
      <c r="L4505" s="217">
        <v>8.5</v>
      </c>
      <c r="M4505" s="217">
        <v>8.75</v>
      </c>
      <c r="N4505" s="217">
        <v>9.02</v>
      </c>
      <c r="O4505" s="217">
        <v>9.4499999999999993</v>
      </c>
      <c r="P4505" s="217">
        <v>9.83</v>
      </c>
      <c r="Q4505" s="217">
        <v>10.16</v>
      </c>
      <c r="R4505" s="217">
        <v>10.53</v>
      </c>
      <c r="S4505" s="217">
        <v>10.86</v>
      </c>
      <c r="T4505" s="217">
        <v>11.2</v>
      </c>
      <c r="U4505" s="217">
        <v>11.6</v>
      </c>
      <c r="V4505" s="217">
        <v>11.95</v>
      </c>
      <c r="W4505" s="217">
        <v>12.31</v>
      </c>
      <c r="X4505" s="217">
        <v>12.71</v>
      </c>
      <c r="Y4505" s="217">
        <v>13.07</v>
      </c>
      <c r="Z4505" s="217">
        <v>13.43</v>
      </c>
      <c r="AA4505" s="217">
        <v>13.81</v>
      </c>
      <c r="AB4505" s="217">
        <v>14.28</v>
      </c>
      <c r="AC4505" s="217">
        <v>14.71</v>
      </c>
      <c r="AD4505" s="217">
        <v>15.13</v>
      </c>
      <c r="AE4505" s="217">
        <v>15.55</v>
      </c>
      <c r="AF4505" s="217">
        <v>15.98</v>
      </c>
      <c r="AG4505" s="217">
        <v>16.399999999999999</v>
      </c>
      <c r="AH4505" s="217">
        <v>16.29</v>
      </c>
      <c r="AI4505" s="217">
        <v>16.11</v>
      </c>
      <c r="AJ4505" s="217">
        <v>15.96</v>
      </c>
      <c r="AK4505" s="217">
        <v>15.79</v>
      </c>
    </row>
    <row r="4506" spans="1:37" s="217" customFormat="1" x14ac:dyDescent="0.3">
      <c r="A4506" s="217" t="str">
        <f t="shared" si="107"/>
        <v>SDGbaseTRAv2_UrbAS_ERTv5_testGADJnoICAGRQVAXacoal</v>
      </c>
      <c r="B4506" s="218" t="s">
        <v>221</v>
      </c>
      <c r="C4506" s="219" t="s">
        <v>311</v>
      </c>
      <c r="D4506" s="220" t="s">
        <v>211</v>
      </c>
      <c r="E4506" s="217" t="s">
        <v>18</v>
      </c>
      <c r="F4506" s="217">
        <v>112.99</v>
      </c>
      <c r="G4506" s="217">
        <v>109.36</v>
      </c>
      <c r="H4506" s="217">
        <v>107.45</v>
      </c>
      <c r="I4506" s="217">
        <v>105.7</v>
      </c>
      <c r="J4506" s="217">
        <v>102.5</v>
      </c>
      <c r="K4506" s="217">
        <v>101.15</v>
      </c>
      <c r="L4506" s="217">
        <v>99.15</v>
      </c>
      <c r="M4506" s="217">
        <v>97.18</v>
      </c>
      <c r="N4506" s="217">
        <v>96.03</v>
      </c>
      <c r="O4506" s="217">
        <v>94.61</v>
      </c>
      <c r="P4506" s="217">
        <v>91.71</v>
      </c>
      <c r="Q4506" s="217">
        <v>86.86</v>
      </c>
      <c r="R4506" s="217">
        <v>83.66</v>
      </c>
      <c r="S4506" s="217">
        <v>83.63</v>
      </c>
      <c r="T4506" s="217">
        <v>82.74</v>
      </c>
      <c r="U4506" s="217">
        <v>82.31</v>
      </c>
      <c r="V4506" s="217">
        <v>81.430000000000007</v>
      </c>
      <c r="W4506" s="217">
        <v>81.17</v>
      </c>
      <c r="X4506" s="217">
        <v>79.069999999999993</v>
      </c>
      <c r="Y4506" s="217">
        <v>77.150000000000006</v>
      </c>
      <c r="Z4506" s="217">
        <v>75.23</v>
      </c>
      <c r="AA4506" s="217">
        <v>73.31</v>
      </c>
      <c r="AB4506" s="217">
        <v>69.08</v>
      </c>
      <c r="AC4506" s="217">
        <v>64.86</v>
      </c>
      <c r="AD4506" s="217">
        <v>60.64</v>
      </c>
      <c r="AE4506" s="217">
        <v>56.41</v>
      </c>
      <c r="AF4506" s="217">
        <v>52.19</v>
      </c>
      <c r="AG4506" s="217">
        <v>44.47</v>
      </c>
      <c r="AH4506" s="217">
        <v>36.76</v>
      </c>
      <c r="AI4506" s="217">
        <v>29.04</v>
      </c>
      <c r="AJ4506" s="217">
        <v>21.32</v>
      </c>
      <c r="AK4506" s="217">
        <v>13.61</v>
      </c>
    </row>
    <row r="4507" spans="1:37" s="217" customFormat="1" x14ac:dyDescent="0.3">
      <c r="A4507" s="217" t="str">
        <f t="shared" si="107"/>
        <v>SDGbaseTRAv2_UrbAS_ERTv5_testGADJnoICAGRQVAXagold</v>
      </c>
      <c r="B4507" s="218" t="s">
        <v>221</v>
      </c>
      <c r="C4507" s="219" t="s">
        <v>311</v>
      </c>
      <c r="D4507" s="220" t="s">
        <v>211</v>
      </c>
      <c r="E4507" s="217" t="s">
        <v>19</v>
      </c>
      <c r="F4507" s="217">
        <v>61.14</v>
      </c>
      <c r="G4507" s="217">
        <v>61.08</v>
      </c>
      <c r="H4507" s="217">
        <v>60.95</v>
      </c>
      <c r="I4507" s="217">
        <v>60.88</v>
      </c>
      <c r="J4507" s="217">
        <v>60.82</v>
      </c>
      <c r="K4507" s="217">
        <v>60.76</v>
      </c>
      <c r="L4507" s="217">
        <v>60.7</v>
      </c>
      <c r="M4507" s="217">
        <v>60.64</v>
      </c>
      <c r="N4507" s="217">
        <v>60.57</v>
      </c>
      <c r="O4507" s="217">
        <v>60.51</v>
      </c>
      <c r="P4507" s="217">
        <v>60.44</v>
      </c>
      <c r="Q4507" s="217">
        <v>60.38</v>
      </c>
      <c r="R4507" s="217">
        <v>60.32</v>
      </c>
      <c r="S4507" s="217">
        <v>60.26</v>
      </c>
      <c r="T4507" s="217">
        <v>60.2</v>
      </c>
      <c r="U4507" s="217">
        <v>60.14</v>
      </c>
      <c r="V4507" s="217">
        <v>60.08</v>
      </c>
      <c r="W4507" s="217">
        <v>60.02</v>
      </c>
      <c r="X4507" s="217">
        <v>59.96</v>
      </c>
      <c r="Y4507" s="217">
        <v>59.9</v>
      </c>
      <c r="Z4507" s="217">
        <v>59.84</v>
      </c>
      <c r="AA4507" s="217">
        <v>59.78</v>
      </c>
      <c r="AB4507" s="217">
        <v>59.72</v>
      </c>
      <c r="AC4507" s="217">
        <v>59.66</v>
      </c>
      <c r="AD4507" s="217">
        <v>59.6</v>
      </c>
      <c r="AE4507" s="217">
        <v>59.54</v>
      </c>
      <c r="AF4507" s="217">
        <v>59.48</v>
      </c>
      <c r="AG4507" s="217">
        <v>59.43</v>
      </c>
      <c r="AH4507" s="217">
        <v>59.37</v>
      </c>
      <c r="AI4507" s="217">
        <v>59.31</v>
      </c>
      <c r="AJ4507" s="217">
        <v>59.25</v>
      </c>
      <c r="AK4507" s="217">
        <v>59.19</v>
      </c>
    </row>
    <row r="4508" spans="1:37" s="217" customFormat="1" x14ac:dyDescent="0.3">
      <c r="A4508" s="217" t="str">
        <f t="shared" si="107"/>
        <v>SDGbaseTRAv2_UrbAS_ERTv5_testGADJnoICAGRQVAXangas</v>
      </c>
      <c r="B4508" s="218" t="s">
        <v>221</v>
      </c>
      <c r="C4508" s="219" t="s">
        <v>311</v>
      </c>
      <c r="D4508" s="220" t="s">
        <v>211</v>
      </c>
      <c r="E4508" s="217" t="s">
        <v>20</v>
      </c>
      <c r="F4508" s="217">
        <v>0.94</v>
      </c>
      <c r="G4508" s="217">
        <v>0.8</v>
      </c>
      <c r="H4508" s="217">
        <v>0.76</v>
      </c>
      <c r="I4508" s="217">
        <v>0.72</v>
      </c>
      <c r="J4508" s="217">
        <v>0.68</v>
      </c>
      <c r="K4508" s="217">
        <v>0.64</v>
      </c>
      <c r="L4508" s="217">
        <v>0.61</v>
      </c>
      <c r="M4508" s="217">
        <v>0.57999999999999996</v>
      </c>
      <c r="N4508" s="217">
        <v>0.56000000000000005</v>
      </c>
      <c r="O4508" s="217">
        <v>0.55000000000000004</v>
      </c>
      <c r="P4508" s="217">
        <v>0.53</v>
      </c>
      <c r="Q4508" s="217">
        <v>0.5</v>
      </c>
      <c r="R4508" s="217">
        <v>0.48</v>
      </c>
      <c r="S4508" s="217">
        <v>0.46</v>
      </c>
      <c r="T4508" s="217">
        <v>0.44</v>
      </c>
      <c r="U4508" s="217">
        <v>0.42</v>
      </c>
      <c r="V4508" s="217">
        <v>0.39</v>
      </c>
      <c r="W4508" s="217">
        <v>0.38</v>
      </c>
      <c r="X4508" s="217">
        <v>0.36</v>
      </c>
      <c r="Y4508" s="217">
        <v>0.34</v>
      </c>
      <c r="Z4508" s="217">
        <v>0.32</v>
      </c>
      <c r="AA4508" s="217">
        <v>0.31</v>
      </c>
      <c r="AB4508" s="217">
        <v>0.3</v>
      </c>
      <c r="AC4508" s="217">
        <v>0.28000000000000003</v>
      </c>
      <c r="AD4508" s="217">
        <v>0.27</v>
      </c>
      <c r="AE4508" s="217">
        <v>0.26</v>
      </c>
      <c r="AF4508" s="217">
        <v>0.24</v>
      </c>
      <c r="AG4508" s="217">
        <v>0.23</v>
      </c>
      <c r="AH4508" s="217">
        <v>0.22</v>
      </c>
      <c r="AI4508" s="217">
        <v>0.21</v>
      </c>
      <c r="AJ4508" s="217">
        <v>0.2</v>
      </c>
      <c r="AK4508" s="217">
        <v>0.19</v>
      </c>
    </row>
    <row r="4509" spans="1:37" s="217" customFormat="1" x14ac:dyDescent="0.3">
      <c r="A4509" s="217" t="str">
        <f t="shared" si="107"/>
        <v>SDGbaseTRAv2_UrbAS_ERTv5_testGADJnoICAGRQVAXapgm</v>
      </c>
      <c r="B4509" s="218" t="s">
        <v>221</v>
      </c>
      <c r="C4509" s="219" t="s">
        <v>311</v>
      </c>
      <c r="D4509" s="220" t="s">
        <v>211</v>
      </c>
      <c r="E4509" s="217" t="s">
        <v>21</v>
      </c>
      <c r="F4509" s="217">
        <v>97.82</v>
      </c>
      <c r="G4509" s="217">
        <v>74.040000000000006</v>
      </c>
      <c r="H4509" s="217">
        <v>78.069999999999993</v>
      </c>
      <c r="I4509" s="217">
        <v>82.03</v>
      </c>
      <c r="J4509" s="217">
        <v>86.05</v>
      </c>
      <c r="K4509" s="217">
        <v>90.11</v>
      </c>
      <c r="L4509" s="217">
        <v>94.22</v>
      </c>
      <c r="M4509" s="217">
        <v>94.82</v>
      </c>
      <c r="N4509" s="217">
        <v>95.41</v>
      </c>
      <c r="O4509" s="217">
        <v>96.28</v>
      </c>
      <c r="P4509" s="217">
        <v>96.94</v>
      </c>
      <c r="Q4509" s="217">
        <v>97.51</v>
      </c>
      <c r="R4509" s="217">
        <v>99.55</v>
      </c>
      <c r="S4509" s="217">
        <v>101.62</v>
      </c>
      <c r="T4509" s="217">
        <v>103.71</v>
      </c>
      <c r="U4509" s="217">
        <v>105.85</v>
      </c>
      <c r="V4509" s="217">
        <v>108.1</v>
      </c>
      <c r="W4509" s="217">
        <v>110.32</v>
      </c>
      <c r="X4509" s="217">
        <v>112.4</v>
      </c>
      <c r="Y4509" s="217">
        <v>114.49</v>
      </c>
      <c r="Z4509" s="217">
        <v>116.54</v>
      </c>
      <c r="AA4509" s="217">
        <v>118.62</v>
      </c>
      <c r="AB4509" s="217">
        <v>141.34</v>
      </c>
      <c r="AC4509" s="217">
        <v>164.38</v>
      </c>
      <c r="AD4509" s="217">
        <v>187.7</v>
      </c>
      <c r="AE4509" s="217">
        <v>211.1</v>
      </c>
      <c r="AF4509" s="217">
        <v>234.5</v>
      </c>
      <c r="AG4509" s="217">
        <v>257.83999999999997</v>
      </c>
      <c r="AH4509" s="217">
        <v>280.39</v>
      </c>
      <c r="AI4509" s="217">
        <v>303.06</v>
      </c>
      <c r="AJ4509" s="217">
        <v>325.93</v>
      </c>
      <c r="AK4509" s="217">
        <v>348.84</v>
      </c>
    </row>
    <row r="4510" spans="1:37" s="217" customFormat="1" x14ac:dyDescent="0.3">
      <c r="A4510" s="217" t="str">
        <f t="shared" si="107"/>
        <v>SDGbaseTRAv2_UrbAS_ERTv5_testGADJnoICAGRQVAXamore</v>
      </c>
      <c r="B4510" s="218" t="s">
        <v>221</v>
      </c>
      <c r="C4510" s="219" t="s">
        <v>311</v>
      </c>
      <c r="D4510" s="220" t="s">
        <v>211</v>
      </c>
      <c r="E4510" s="217" t="s">
        <v>22</v>
      </c>
      <c r="F4510" s="217">
        <v>78.23</v>
      </c>
      <c r="G4510" s="217">
        <v>72.52</v>
      </c>
      <c r="H4510" s="217">
        <v>75.84</v>
      </c>
      <c r="I4510" s="217">
        <v>77.88</v>
      </c>
      <c r="J4510" s="217">
        <v>80.180000000000007</v>
      </c>
      <c r="K4510" s="217">
        <v>82.5</v>
      </c>
      <c r="L4510" s="217">
        <v>85.15</v>
      </c>
      <c r="M4510" s="217">
        <v>88.2</v>
      </c>
      <c r="N4510" s="217">
        <v>91.42</v>
      </c>
      <c r="O4510" s="217">
        <v>97.84</v>
      </c>
      <c r="P4510" s="217">
        <v>102.53</v>
      </c>
      <c r="Q4510" s="217">
        <v>106.43</v>
      </c>
      <c r="R4510" s="217">
        <v>109.98</v>
      </c>
      <c r="S4510" s="217">
        <v>113.36</v>
      </c>
      <c r="T4510" s="217">
        <v>116.74</v>
      </c>
      <c r="U4510" s="217">
        <v>120.35</v>
      </c>
      <c r="V4510" s="217">
        <v>123.38</v>
      </c>
      <c r="W4510" s="217">
        <v>126.61</v>
      </c>
      <c r="X4510" s="217">
        <v>130.12</v>
      </c>
      <c r="Y4510" s="217">
        <v>132.96</v>
      </c>
      <c r="Z4510" s="217">
        <v>135.35</v>
      </c>
      <c r="AA4510" s="217">
        <v>137.76</v>
      </c>
      <c r="AB4510" s="217">
        <v>141.16999999999999</v>
      </c>
      <c r="AC4510" s="217">
        <v>143.99</v>
      </c>
      <c r="AD4510" s="217">
        <v>146.56</v>
      </c>
      <c r="AE4510" s="217">
        <v>149.04</v>
      </c>
      <c r="AF4510" s="217">
        <v>151.31</v>
      </c>
      <c r="AG4510" s="217">
        <v>152.97999999999999</v>
      </c>
      <c r="AH4510" s="217">
        <v>151.55000000000001</v>
      </c>
      <c r="AI4510" s="217">
        <v>148.29</v>
      </c>
      <c r="AJ4510" s="217">
        <v>145.01</v>
      </c>
      <c r="AK4510" s="217">
        <v>140.99</v>
      </c>
    </row>
    <row r="4511" spans="1:37" s="217" customFormat="1" x14ac:dyDescent="0.3">
      <c r="A4511" s="217" t="str">
        <f t="shared" si="107"/>
        <v>SDGbaseTRAv2_UrbAS_ERTv5_testGADJnoICAGRQVAXamine</v>
      </c>
      <c r="B4511" s="218" t="s">
        <v>221</v>
      </c>
      <c r="C4511" s="219" t="s">
        <v>311</v>
      </c>
      <c r="D4511" s="220" t="s">
        <v>211</v>
      </c>
      <c r="E4511" s="217" t="s">
        <v>23</v>
      </c>
      <c r="F4511" s="217">
        <v>57.01</v>
      </c>
      <c r="G4511" s="217">
        <v>52.94</v>
      </c>
      <c r="H4511" s="217">
        <v>54.85</v>
      </c>
      <c r="I4511" s="217">
        <v>56.33</v>
      </c>
      <c r="J4511" s="217">
        <v>57.8</v>
      </c>
      <c r="K4511" s="217">
        <v>59.31</v>
      </c>
      <c r="L4511" s="217">
        <v>61.09</v>
      </c>
      <c r="M4511" s="217">
        <v>63.08</v>
      </c>
      <c r="N4511" s="217">
        <v>65.08</v>
      </c>
      <c r="O4511" s="217">
        <v>68.099999999999994</v>
      </c>
      <c r="P4511" s="217">
        <v>70.45</v>
      </c>
      <c r="Q4511" s="217">
        <v>72.58</v>
      </c>
      <c r="R4511" s="217">
        <v>74.59</v>
      </c>
      <c r="S4511" s="217">
        <v>76.650000000000006</v>
      </c>
      <c r="T4511" s="217">
        <v>78.790000000000006</v>
      </c>
      <c r="U4511" s="217">
        <v>81.14</v>
      </c>
      <c r="V4511" s="217">
        <v>83.27</v>
      </c>
      <c r="W4511" s="217">
        <v>85.66</v>
      </c>
      <c r="X4511" s="217">
        <v>88.52</v>
      </c>
      <c r="Y4511" s="217">
        <v>91.1</v>
      </c>
      <c r="Z4511" s="217">
        <v>93.66</v>
      </c>
      <c r="AA4511" s="217">
        <v>96.31</v>
      </c>
      <c r="AB4511" s="217">
        <v>99.14</v>
      </c>
      <c r="AC4511" s="217">
        <v>101.5</v>
      </c>
      <c r="AD4511" s="217">
        <v>103.76</v>
      </c>
      <c r="AE4511" s="217">
        <v>106.05</v>
      </c>
      <c r="AF4511" s="217">
        <v>108.5</v>
      </c>
      <c r="AG4511" s="217">
        <v>111.1</v>
      </c>
      <c r="AH4511" s="217">
        <v>110.67</v>
      </c>
      <c r="AI4511" s="217">
        <v>109.52</v>
      </c>
      <c r="AJ4511" s="217">
        <v>108.63</v>
      </c>
      <c r="AK4511" s="217">
        <v>107.58</v>
      </c>
    </row>
    <row r="4512" spans="1:37" s="217" customFormat="1" x14ac:dyDescent="0.3">
      <c r="A4512" s="217" t="str">
        <f t="shared" si="107"/>
        <v>SDGbaseTRAv2_UrbAS_ERTv5_testGADJnoICAGRQVAXameat</v>
      </c>
      <c r="B4512" s="218" t="s">
        <v>221</v>
      </c>
      <c r="C4512" s="219" t="s">
        <v>311</v>
      </c>
      <c r="D4512" s="220" t="s">
        <v>211</v>
      </c>
      <c r="E4512" s="217" t="s">
        <v>24</v>
      </c>
      <c r="F4512" s="217">
        <v>14.3</v>
      </c>
      <c r="G4512" s="217">
        <v>14.32</v>
      </c>
      <c r="H4512" s="217">
        <v>14.65</v>
      </c>
      <c r="I4512" s="217">
        <v>14.89</v>
      </c>
      <c r="J4512" s="217">
        <v>15.19</v>
      </c>
      <c r="K4512" s="217">
        <v>15.51</v>
      </c>
      <c r="L4512" s="217">
        <v>15.9</v>
      </c>
      <c r="M4512" s="217">
        <v>16.3</v>
      </c>
      <c r="N4512" s="217">
        <v>16.71</v>
      </c>
      <c r="O4512" s="217">
        <v>17.260000000000002</v>
      </c>
      <c r="P4512" s="217">
        <v>17.78</v>
      </c>
      <c r="Q4512" s="217">
        <v>18.23</v>
      </c>
      <c r="R4512" s="217">
        <v>18.77</v>
      </c>
      <c r="S4512" s="217">
        <v>19.28</v>
      </c>
      <c r="T4512" s="217">
        <v>19.8</v>
      </c>
      <c r="U4512" s="217">
        <v>20.39</v>
      </c>
      <c r="V4512" s="217">
        <v>20.9</v>
      </c>
      <c r="W4512" s="217">
        <v>21.42</v>
      </c>
      <c r="X4512" s="217">
        <v>21.96</v>
      </c>
      <c r="Y4512" s="217">
        <v>22.44</v>
      </c>
      <c r="Z4512" s="217">
        <v>22.9</v>
      </c>
      <c r="AA4512" s="217">
        <v>23.38</v>
      </c>
      <c r="AB4512" s="217">
        <v>23.94</v>
      </c>
      <c r="AC4512" s="217">
        <v>24.43</v>
      </c>
      <c r="AD4512" s="217">
        <v>24.93</v>
      </c>
      <c r="AE4512" s="217">
        <v>25.45</v>
      </c>
      <c r="AF4512" s="217">
        <v>25.99</v>
      </c>
      <c r="AG4512" s="217">
        <v>26.5</v>
      </c>
      <c r="AH4512" s="217">
        <v>26.26</v>
      </c>
      <c r="AI4512" s="217">
        <v>26.03</v>
      </c>
      <c r="AJ4512" s="217">
        <v>25.87</v>
      </c>
      <c r="AK4512" s="217">
        <v>25.69</v>
      </c>
    </row>
    <row r="4513" spans="1:37" s="217" customFormat="1" x14ac:dyDescent="0.3">
      <c r="A4513" s="217" t="str">
        <f t="shared" ref="A4513:A4576" si="108">_xlfn.CONCAT(C4513,D4513,E4513)</f>
        <v>SDGbaseTRAv2_UrbAS_ERTv5_testGADJnoICAGRQVAXapfis</v>
      </c>
      <c r="B4513" s="218" t="s">
        <v>221</v>
      </c>
      <c r="C4513" s="219" t="s">
        <v>311</v>
      </c>
      <c r="D4513" s="220" t="s">
        <v>211</v>
      </c>
      <c r="E4513" s="217" t="s">
        <v>25</v>
      </c>
      <c r="F4513" s="217">
        <v>6.32</v>
      </c>
      <c r="G4513" s="217">
        <v>6.24</v>
      </c>
      <c r="H4513" s="217">
        <v>6.45</v>
      </c>
      <c r="I4513" s="217">
        <v>6.57</v>
      </c>
      <c r="J4513" s="217">
        <v>6.73</v>
      </c>
      <c r="K4513" s="217">
        <v>6.89</v>
      </c>
      <c r="L4513" s="217">
        <v>7.07</v>
      </c>
      <c r="M4513" s="217">
        <v>7.25</v>
      </c>
      <c r="N4513" s="217">
        <v>7.44</v>
      </c>
      <c r="O4513" s="217">
        <v>7.82</v>
      </c>
      <c r="P4513" s="217">
        <v>8.08</v>
      </c>
      <c r="Q4513" s="217">
        <v>8.3000000000000007</v>
      </c>
      <c r="R4513" s="217">
        <v>8.5500000000000007</v>
      </c>
      <c r="S4513" s="217">
        <v>8.7799999999999994</v>
      </c>
      <c r="T4513" s="217">
        <v>9.02</v>
      </c>
      <c r="U4513" s="217">
        <v>9.3000000000000007</v>
      </c>
      <c r="V4513" s="217">
        <v>9.5299999999999994</v>
      </c>
      <c r="W4513" s="217">
        <v>9.77</v>
      </c>
      <c r="X4513" s="217">
        <v>10.050000000000001</v>
      </c>
      <c r="Y4513" s="217">
        <v>10.29</v>
      </c>
      <c r="Z4513" s="217">
        <v>10.53</v>
      </c>
      <c r="AA4513" s="217">
        <v>10.78</v>
      </c>
      <c r="AB4513" s="217">
        <v>11.13</v>
      </c>
      <c r="AC4513" s="217">
        <v>11.43</v>
      </c>
      <c r="AD4513" s="217">
        <v>11.69</v>
      </c>
      <c r="AE4513" s="217">
        <v>11.94</v>
      </c>
      <c r="AF4513" s="217">
        <v>12.21</v>
      </c>
      <c r="AG4513" s="217">
        <v>12.47</v>
      </c>
      <c r="AH4513" s="217">
        <v>12.43</v>
      </c>
      <c r="AI4513" s="217">
        <v>12.33</v>
      </c>
      <c r="AJ4513" s="217">
        <v>12.25</v>
      </c>
      <c r="AK4513" s="217">
        <v>12.14</v>
      </c>
    </row>
    <row r="4514" spans="1:37" s="217" customFormat="1" x14ac:dyDescent="0.3">
      <c r="A4514" s="217" t="str">
        <f t="shared" si="108"/>
        <v>SDGbaseTRAv2_UrbAS_ERTv5_testGADJnoICAGRQVAXavege</v>
      </c>
      <c r="B4514" s="218" t="s">
        <v>221</v>
      </c>
      <c r="C4514" s="219" t="s">
        <v>311</v>
      </c>
      <c r="D4514" s="220" t="s">
        <v>211</v>
      </c>
      <c r="E4514" s="217" t="s">
        <v>26</v>
      </c>
      <c r="F4514" s="217">
        <v>10.97</v>
      </c>
      <c r="G4514" s="217">
        <v>10.63</v>
      </c>
      <c r="H4514" s="217">
        <v>11.01</v>
      </c>
      <c r="I4514" s="217">
        <v>11.21</v>
      </c>
      <c r="J4514" s="217">
        <v>11.52</v>
      </c>
      <c r="K4514" s="217">
        <v>11.8</v>
      </c>
      <c r="L4514" s="217">
        <v>12.12</v>
      </c>
      <c r="M4514" s="217">
        <v>12.44</v>
      </c>
      <c r="N4514" s="217">
        <v>12.8</v>
      </c>
      <c r="O4514" s="217">
        <v>13.54</v>
      </c>
      <c r="P4514" s="217">
        <v>14.03</v>
      </c>
      <c r="Q4514" s="217">
        <v>14.42</v>
      </c>
      <c r="R4514" s="217">
        <v>14.9</v>
      </c>
      <c r="S4514" s="217">
        <v>15.33</v>
      </c>
      <c r="T4514" s="217">
        <v>15.78</v>
      </c>
      <c r="U4514" s="217">
        <v>16.27</v>
      </c>
      <c r="V4514" s="217">
        <v>16.690000000000001</v>
      </c>
      <c r="W4514" s="217">
        <v>17.14</v>
      </c>
      <c r="X4514" s="217">
        <v>17.64</v>
      </c>
      <c r="Y4514" s="217">
        <v>18.079999999999998</v>
      </c>
      <c r="Z4514" s="217">
        <v>18.52</v>
      </c>
      <c r="AA4514" s="217">
        <v>18.98</v>
      </c>
      <c r="AB4514" s="217">
        <v>19.66</v>
      </c>
      <c r="AC4514" s="217">
        <v>20.21</v>
      </c>
      <c r="AD4514" s="217">
        <v>20.7</v>
      </c>
      <c r="AE4514" s="217">
        <v>21.17</v>
      </c>
      <c r="AF4514" s="217">
        <v>21.66</v>
      </c>
      <c r="AG4514" s="217">
        <v>22.11</v>
      </c>
      <c r="AH4514" s="217">
        <v>22.15</v>
      </c>
      <c r="AI4514" s="217">
        <v>22.04</v>
      </c>
      <c r="AJ4514" s="217">
        <v>21.89</v>
      </c>
      <c r="AK4514" s="217">
        <v>21.68</v>
      </c>
    </row>
    <row r="4515" spans="1:37" s="217" customFormat="1" x14ac:dyDescent="0.3">
      <c r="A4515" s="217" t="str">
        <f t="shared" si="108"/>
        <v>SDGbaseTRAv2_UrbAS_ERTv5_testGADJnoICAGRQVAXafats</v>
      </c>
      <c r="B4515" s="218" t="s">
        <v>221</v>
      </c>
      <c r="C4515" s="219" t="s">
        <v>311</v>
      </c>
      <c r="D4515" s="220" t="s">
        <v>211</v>
      </c>
      <c r="E4515" s="217" t="s">
        <v>27</v>
      </c>
      <c r="F4515" s="217">
        <v>3.48</v>
      </c>
      <c r="G4515" s="217">
        <v>3.56</v>
      </c>
      <c r="H4515" s="217">
        <v>3.7</v>
      </c>
      <c r="I4515" s="217">
        <v>3.78</v>
      </c>
      <c r="J4515" s="217">
        <v>3.88</v>
      </c>
      <c r="K4515" s="217">
        <v>3.98</v>
      </c>
      <c r="L4515" s="217">
        <v>4.0999999999999996</v>
      </c>
      <c r="M4515" s="217">
        <v>4.22</v>
      </c>
      <c r="N4515" s="217">
        <v>4.34</v>
      </c>
      <c r="O4515" s="217">
        <v>4.58</v>
      </c>
      <c r="P4515" s="217">
        <v>4.79</v>
      </c>
      <c r="Q4515" s="217">
        <v>4.96</v>
      </c>
      <c r="R4515" s="217">
        <v>5.13</v>
      </c>
      <c r="S4515" s="217">
        <v>5.26</v>
      </c>
      <c r="T4515" s="217">
        <v>5.4</v>
      </c>
      <c r="U4515" s="217">
        <v>5.54</v>
      </c>
      <c r="V4515" s="217">
        <v>5.65</v>
      </c>
      <c r="W4515" s="217">
        <v>5.76</v>
      </c>
      <c r="X4515" s="217">
        <v>5.89</v>
      </c>
      <c r="Y4515" s="217">
        <v>6</v>
      </c>
      <c r="Z4515" s="217">
        <v>6.11</v>
      </c>
      <c r="AA4515" s="217">
        <v>6.23</v>
      </c>
      <c r="AB4515" s="217">
        <v>6.39</v>
      </c>
      <c r="AC4515" s="217">
        <v>6.54</v>
      </c>
      <c r="AD4515" s="217">
        <v>6.66</v>
      </c>
      <c r="AE4515" s="217">
        <v>6.76</v>
      </c>
      <c r="AF4515" s="217">
        <v>6.86</v>
      </c>
      <c r="AG4515" s="217">
        <v>6.95</v>
      </c>
      <c r="AH4515" s="217">
        <v>6.86</v>
      </c>
      <c r="AI4515" s="217">
        <v>6.74</v>
      </c>
      <c r="AJ4515" s="217">
        <v>6.64</v>
      </c>
      <c r="AK4515" s="217">
        <v>6.53</v>
      </c>
    </row>
    <row r="4516" spans="1:37" s="217" customFormat="1" x14ac:dyDescent="0.3">
      <c r="A4516" s="217" t="str">
        <f t="shared" si="108"/>
        <v>SDGbaseTRAv2_UrbAS_ERTv5_testGADJnoICAGRQVAXadair</v>
      </c>
      <c r="B4516" s="218" t="s">
        <v>221</v>
      </c>
      <c r="C4516" s="219" t="s">
        <v>311</v>
      </c>
      <c r="D4516" s="220" t="s">
        <v>211</v>
      </c>
      <c r="E4516" s="217" t="s">
        <v>28</v>
      </c>
      <c r="F4516" s="217">
        <v>10.56</v>
      </c>
      <c r="G4516" s="217">
        <v>10.33</v>
      </c>
      <c r="H4516" s="217">
        <v>10.58</v>
      </c>
      <c r="I4516" s="217">
        <v>10.74</v>
      </c>
      <c r="J4516" s="217">
        <v>11</v>
      </c>
      <c r="K4516" s="217">
        <v>11.25</v>
      </c>
      <c r="L4516" s="217">
        <v>11.53</v>
      </c>
      <c r="M4516" s="217">
        <v>11.81</v>
      </c>
      <c r="N4516" s="217">
        <v>12.11</v>
      </c>
      <c r="O4516" s="217">
        <v>12.69</v>
      </c>
      <c r="P4516" s="217">
        <v>13.08</v>
      </c>
      <c r="Q4516" s="217">
        <v>13.39</v>
      </c>
      <c r="R4516" s="217">
        <v>13.8</v>
      </c>
      <c r="S4516" s="217">
        <v>14.16</v>
      </c>
      <c r="T4516" s="217">
        <v>14.53</v>
      </c>
      <c r="U4516" s="217">
        <v>14.95</v>
      </c>
      <c r="V4516" s="217">
        <v>15.32</v>
      </c>
      <c r="W4516" s="217">
        <v>15.73</v>
      </c>
      <c r="X4516" s="217">
        <v>16.170000000000002</v>
      </c>
      <c r="Y4516" s="217">
        <v>16.57</v>
      </c>
      <c r="Z4516" s="217">
        <v>16.95</v>
      </c>
      <c r="AA4516" s="217">
        <v>17.350000000000001</v>
      </c>
      <c r="AB4516" s="217">
        <v>17.89</v>
      </c>
      <c r="AC4516" s="217">
        <v>18.34</v>
      </c>
      <c r="AD4516" s="217">
        <v>18.75</v>
      </c>
      <c r="AE4516" s="217">
        <v>19.16</v>
      </c>
      <c r="AF4516" s="217">
        <v>19.59</v>
      </c>
      <c r="AG4516" s="217">
        <v>19.97</v>
      </c>
      <c r="AH4516" s="217">
        <v>19.96</v>
      </c>
      <c r="AI4516" s="217">
        <v>19.88</v>
      </c>
      <c r="AJ4516" s="217">
        <v>19.78</v>
      </c>
      <c r="AK4516" s="217">
        <v>19.64</v>
      </c>
    </row>
    <row r="4517" spans="1:37" s="217" customFormat="1" x14ac:dyDescent="0.3">
      <c r="A4517" s="217" t="str">
        <f t="shared" si="108"/>
        <v>SDGbaseTRAv2_UrbAS_ERTv5_testGADJnoICAGRQVAXagrai</v>
      </c>
      <c r="B4517" s="218" t="s">
        <v>221</v>
      </c>
      <c r="C4517" s="219" t="s">
        <v>311</v>
      </c>
      <c r="D4517" s="220" t="s">
        <v>211</v>
      </c>
      <c r="E4517" s="217" t="s">
        <v>29</v>
      </c>
      <c r="F4517" s="217">
        <v>8.56</v>
      </c>
      <c r="G4517" s="217">
        <v>8.4</v>
      </c>
      <c r="H4517" s="217">
        <v>8.5299999999999994</v>
      </c>
      <c r="I4517" s="217">
        <v>8.6999999999999993</v>
      </c>
      <c r="J4517" s="217">
        <v>8.8800000000000008</v>
      </c>
      <c r="K4517" s="217">
        <v>8.98</v>
      </c>
      <c r="L4517" s="217">
        <v>9.08</v>
      </c>
      <c r="M4517" s="217">
        <v>9.15</v>
      </c>
      <c r="N4517" s="217">
        <v>9.24</v>
      </c>
      <c r="O4517" s="217">
        <v>9.4499999999999993</v>
      </c>
      <c r="P4517" s="217">
        <v>9.56</v>
      </c>
      <c r="Q4517" s="217">
        <v>9.6300000000000008</v>
      </c>
      <c r="R4517" s="217">
        <v>9.73</v>
      </c>
      <c r="S4517" s="217">
        <v>9.7899999999999991</v>
      </c>
      <c r="T4517" s="217">
        <v>9.85</v>
      </c>
      <c r="U4517" s="217">
        <v>9.93</v>
      </c>
      <c r="V4517" s="217">
        <v>9.9700000000000006</v>
      </c>
      <c r="W4517" s="217">
        <v>10</v>
      </c>
      <c r="X4517" s="217">
        <v>10.039999999999999</v>
      </c>
      <c r="Y4517" s="217">
        <v>10.08</v>
      </c>
      <c r="Z4517" s="217">
        <v>10.130000000000001</v>
      </c>
      <c r="AA4517" s="217">
        <v>10.18</v>
      </c>
      <c r="AB4517" s="217">
        <v>10.29</v>
      </c>
      <c r="AC4517" s="217">
        <v>10.37</v>
      </c>
      <c r="AD4517" s="217">
        <v>10.45</v>
      </c>
      <c r="AE4517" s="217">
        <v>10.53</v>
      </c>
      <c r="AF4517" s="217">
        <v>10.6</v>
      </c>
      <c r="AG4517" s="217">
        <v>10.61</v>
      </c>
      <c r="AH4517" s="217">
        <v>10.52</v>
      </c>
      <c r="AI4517" s="217">
        <v>10.44</v>
      </c>
      <c r="AJ4517" s="217">
        <v>10.39</v>
      </c>
      <c r="AK4517" s="217">
        <v>10.32</v>
      </c>
    </row>
    <row r="4518" spans="1:37" s="217" customFormat="1" x14ac:dyDescent="0.3">
      <c r="A4518" s="217" t="str">
        <f t="shared" si="108"/>
        <v>SDGbaseTRAv2_UrbAS_ERTv5_testGADJnoICAGRQVAXastar</v>
      </c>
      <c r="B4518" s="218" t="s">
        <v>221</v>
      </c>
      <c r="C4518" s="219" t="s">
        <v>311</v>
      </c>
      <c r="D4518" s="220" t="s">
        <v>211</v>
      </c>
      <c r="E4518" s="217" t="s">
        <v>30</v>
      </c>
      <c r="F4518" s="217">
        <v>7.25</v>
      </c>
      <c r="G4518" s="217">
        <v>7.16</v>
      </c>
      <c r="H4518" s="217">
        <v>7.32</v>
      </c>
      <c r="I4518" s="217">
        <v>7.47</v>
      </c>
      <c r="J4518" s="217">
        <v>7.64</v>
      </c>
      <c r="K4518" s="217">
        <v>7.74</v>
      </c>
      <c r="L4518" s="217">
        <v>7.84</v>
      </c>
      <c r="M4518" s="217">
        <v>7.93</v>
      </c>
      <c r="N4518" s="217">
        <v>8.0399999999999991</v>
      </c>
      <c r="O4518" s="217">
        <v>8.23</v>
      </c>
      <c r="P4518" s="217">
        <v>8.34</v>
      </c>
      <c r="Q4518" s="217">
        <v>8.42</v>
      </c>
      <c r="R4518" s="217">
        <v>8.5</v>
      </c>
      <c r="S4518" s="217">
        <v>8.5500000000000007</v>
      </c>
      <c r="T4518" s="217">
        <v>8.6</v>
      </c>
      <c r="U4518" s="217">
        <v>8.66</v>
      </c>
      <c r="V4518" s="217">
        <v>8.68</v>
      </c>
      <c r="W4518" s="217">
        <v>8.69</v>
      </c>
      <c r="X4518" s="217">
        <v>8.7100000000000009</v>
      </c>
      <c r="Y4518" s="217">
        <v>8.7200000000000006</v>
      </c>
      <c r="Z4518" s="217">
        <v>8.7200000000000006</v>
      </c>
      <c r="AA4518" s="217">
        <v>8.7200000000000006</v>
      </c>
      <c r="AB4518" s="217">
        <v>8.77</v>
      </c>
      <c r="AC4518" s="217">
        <v>8.81</v>
      </c>
      <c r="AD4518" s="217">
        <v>8.85</v>
      </c>
      <c r="AE4518" s="217">
        <v>8.9</v>
      </c>
      <c r="AF4518" s="217">
        <v>8.93</v>
      </c>
      <c r="AG4518" s="217">
        <v>8.77</v>
      </c>
      <c r="AH4518" s="217">
        <v>8.52</v>
      </c>
      <c r="AI4518" s="217">
        <v>8.25</v>
      </c>
      <c r="AJ4518" s="217">
        <v>8</v>
      </c>
      <c r="AK4518" s="217">
        <v>7.74</v>
      </c>
    </row>
    <row r="4519" spans="1:37" s="217" customFormat="1" x14ac:dyDescent="0.3">
      <c r="A4519" s="217" t="str">
        <f t="shared" si="108"/>
        <v>SDGbaseTRAv2_UrbAS_ERTv5_testGADJnoICAGRQVAXafeed</v>
      </c>
      <c r="B4519" s="218" t="s">
        <v>221</v>
      </c>
      <c r="C4519" s="219" t="s">
        <v>311</v>
      </c>
      <c r="D4519" s="220" t="s">
        <v>211</v>
      </c>
      <c r="E4519" s="217" t="s">
        <v>31</v>
      </c>
      <c r="F4519" s="217">
        <v>6.55</v>
      </c>
      <c r="G4519" s="217">
        <v>6.51</v>
      </c>
      <c r="H4519" s="217">
        <v>6.64</v>
      </c>
      <c r="I4519" s="217">
        <v>6.71</v>
      </c>
      <c r="J4519" s="217">
        <v>6.83</v>
      </c>
      <c r="K4519" s="217">
        <v>6.99</v>
      </c>
      <c r="L4519" s="217">
        <v>7.18</v>
      </c>
      <c r="M4519" s="217">
        <v>7.39</v>
      </c>
      <c r="N4519" s="217">
        <v>7.61</v>
      </c>
      <c r="O4519" s="217">
        <v>7.93</v>
      </c>
      <c r="P4519" s="217">
        <v>8.23</v>
      </c>
      <c r="Q4519" s="217">
        <v>8.51</v>
      </c>
      <c r="R4519" s="217">
        <v>8.83</v>
      </c>
      <c r="S4519" s="217">
        <v>9.14</v>
      </c>
      <c r="T4519" s="217">
        <v>9.4700000000000006</v>
      </c>
      <c r="U4519" s="217">
        <v>9.84</v>
      </c>
      <c r="V4519" s="217">
        <v>10.18</v>
      </c>
      <c r="W4519" s="217">
        <v>10.54</v>
      </c>
      <c r="X4519" s="217">
        <v>10.92</v>
      </c>
      <c r="Y4519" s="217">
        <v>11.29</v>
      </c>
      <c r="Z4519" s="217">
        <v>11.67</v>
      </c>
      <c r="AA4519" s="217">
        <v>12.05</v>
      </c>
      <c r="AB4519" s="217">
        <v>12.49</v>
      </c>
      <c r="AC4519" s="217">
        <v>12.91</v>
      </c>
      <c r="AD4519" s="217">
        <v>13.31</v>
      </c>
      <c r="AE4519" s="217">
        <v>13.71</v>
      </c>
      <c r="AF4519" s="217">
        <v>14.13</v>
      </c>
      <c r="AG4519" s="217">
        <v>14.54</v>
      </c>
      <c r="AH4519" s="217">
        <v>14.47</v>
      </c>
      <c r="AI4519" s="217">
        <v>14.39</v>
      </c>
      <c r="AJ4519" s="217">
        <v>14.32</v>
      </c>
      <c r="AK4519" s="217">
        <v>14.23</v>
      </c>
    </row>
    <row r="4520" spans="1:37" s="217" customFormat="1" x14ac:dyDescent="0.3">
      <c r="A4520" s="217" t="str">
        <f t="shared" si="108"/>
        <v>SDGbaseTRAv2_UrbAS_ERTv5_testGADJnoICAGRQVAXabake</v>
      </c>
      <c r="B4520" s="218" t="s">
        <v>221</v>
      </c>
      <c r="C4520" s="219" t="s">
        <v>311</v>
      </c>
      <c r="D4520" s="220" t="s">
        <v>211</v>
      </c>
      <c r="E4520" s="217" t="s">
        <v>32</v>
      </c>
      <c r="F4520" s="217">
        <v>22.28</v>
      </c>
      <c r="G4520" s="217">
        <v>21.35</v>
      </c>
      <c r="H4520" s="217">
        <v>21.78</v>
      </c>
      <c r="I4520" s="217">
        <v>22.24</v>
      </c>
      <c r="J4520" s="217">
        <v>22.8</v>
      </c>
      <c r="K4520" s="217">
        <v>23.23</v>
      </c>
      <c r="L4520" s="217">
        <v>23.69</v>
      </c>
      <c r="M4520" s="217">
        <v>24.15</v>
      </c>
      <c r="N4520" s="217">
        <v>24.63</v>
      </c>
      <c r="O4520" s="217">
        <v>25.36</v>
      </c>
      <c r="P4520" s="217">
        <v>25.93</v>
      </c>
      <c r="Q4520" s="217">
        <v>26.42</v>
      </c>
      <c r="R4520" s="217">
        <v>27.05</v>
      </c>
      <c r="S4520" s="217">
        <v>27.59</v>
      </c>
      <c r="T4520" s="217">
        <v>28.12</v>
      </c>
      <c r="U4520" s="217">
        <v>28.71</v>
      </c>
      <c r="V4520" s="217">
        <v>29.23</v>
      </c>
      <c r="W4520" s="217">
        <v>29.79</v>
      </c>
      <c r="X4520" s="217">
        <v>30.39</v>
      </c>
      <c r="Y4520" s="217">
        <v>30.91</v>
      </c>
      <c r="Z4520" s="217">
        <v>31.42</v>
      </c>
      <c r="AA4520" s="217">
        <v>31.92</v>
      </c>
      <c r="AB4520" s="217">
        <v>32.590000000000003</v>
      </c>
      <c r="AC4520" s="217">
        <v>33.17</v>
      </c>
      <c r="AD4520" s="217">
        <v>33.74</v>
      </c>
      <c r="AE4520" s="217">
        <v>34.340000000000003</v>
      </c>
      <c r="AF4520" s="217">
        <v>34.950000000000003</v>
      </c>
      <c r="AG4520" s="217">
        <v>35.4</v>
      </c>
      <c r="AH4520" s="217">
        <v>35.28</v>
      </c>
      <c r="AI4520" s="217">
        <v>35.17</v>
      </c>
      <c r="AJ4520" s="217">
        <v>35.06</v>
      </c>
      <c r="AK4520" s="217">
        <v>34.89</v>
      </c>
    </row>
    <row r="4521" spans="1:37" s="217" customFormat="1" x14ac:dyDescent="0.3">
      <c r="A4521" s="217" t="str">
        <f t="shared" si="108"/>
        <v>SDGbaseTRAv2_UrbAS_ERTv5_testGADJnoICAGRQVAXasuga</v>
      </c>
      <c r="B4521" s="218" t="s">
        <v>221</v>
      </c>
      <c r="C4521" s="219" t="s">
        <v>311</v>
      </c>
      <c r="D4521" s="220" t="s">
        <v>211</v>
      </c>
      <c r="E4521" s="217" t="s">
        <v>33</v>
      </c>
      <c r="F4521" s="217">
        <v>8.52</v>
      </c>
      <c r="G4521" s="217">
        <v>8.2899999999999991</v>
      </c>
      <c r="H4521" s="217">
        <v>8.4700000000000006</v>
      </c>
      <c r="I4521" s="217">
        <v>8.66</v>
      </c>
      <c r="J4521" s="217">
        <v>8.8800000000000008</v>
      </c>
      <c r="K4521" s="217">
        <v>9.0299999999999994</v>
      </c>
      <c r="L4521" s="217">
        <v>9.18</v>
      </c>
      <c r="M4521" s="217">
        <v>9.32</v>
      </c>
      <c r="N4521" s="217">
        <v>9.4499999999999993</v>
      </c>
      <c r="O4521" s="217">
        <v>9.7899999999999991</v>
      </c>
      <c r="P4521" s="217">
        <v>9.9499999999999993</v>
      </c>
      <c r="Q4521" s="217">
        <v>10.06</v>
      </c>
      <c r="R4521" s="217">
        <v>10.24</v>
      </c>
      <c r="S4521" s="217">
        <v>10.38</v>
      </c>
      <c r="T4521" s="217">
        <v>10.52</v>
      </c>
      <c r="U4521" s="217">
        <v>10.67</v>
      </c>
      <c r="V4521" s="217">
        <v>10.77</v>
      </c>
      <c r="W4521" s="217">
        <v>10.88</v>
      </c>
      <c r="X4521" s="217">
        <v>11.03</v>
      </c>
      <c r="Y4521" s="217">
        <v>11.15</v>
      </c>
      <c r="Z4521" s="217">
        <v>11.26</v>
      </c>
      <c r="AA4521" s="217">
        <v>11.39</v>
      </c>
      <c r="AB4521" s="217">
        <v>11.58</v>
      </c>
      <c r="AC4521" s="217">
        <v>11.72</v>
      </c>
      <c r="AD4521" s="217">
        <v>11.84</v>
      </c>
      <c r="AE4521" s="217">
        <v>11.96</v>
      </c>
      <c r="AF4521" s="217">
        <v>12.09</v>
      </c>
      <c r="AG4521" s="217">
        <v>12.23</v>
      </c>
      <c r="AH4521" s="217">
        <v>12.22</v>
      </c>
      <c r="AI4521" s="217">
        <v>12.2</v>
      </c>
      <c r="AJ4521" s="217">
        <v>12.19</v>
      </c>
      <c r="AK4521" s="217">
        <v>12.16</v>
      </c>
    </row>
    <row r="4522" spans="1:37" s="217" customFormat="1" x14ac:dyDescent="0.3">
      <c r="A4522" s="217" t="str">
        <f t="shared" si="108"/>
        <v>SDGbaseTRAv2_UrbAS_ERTv5_testGADJnoICAGRQVAXaconf</v>
      </c>
      <c r="B4522" s="218" t="s">
        <v>221</v>
      </c>
      <c r="C4522" s="219" t="s">
        <v>311</v>
      </c>
      <c r="D4522" s="220" t="s">
        <v>211</v>
      </c>
      <c r="E4522" s="217" t="s">
        <v>34</v>
      </c>
      <c r="F4522" s="217">
        <v>2.4900000000000002</v>
      </c>
      <c r="G4522" s="217">
        <v>2.4</v>
      </c>
      <c r="H4522" s="217">
        <v>2.48</v>
      </c>
      <c r="I4522" s="217">
        <v>2.52</v>
      </c>
      <c r="J4522" s="217">
        <v>2.58</v>
      </c>
      <c r="K4522" s="217">
        <v>2.65</v>
      </c>
      <c r="L4522" s="217">
        <v>2.73</v>
      </c>
      <c r="M4522" s="217">
        <v>2.81</v>
      </c>
      <c r="N4522" s="217">
        <v>2.91</v>
      </c>
      <c r="O4522" s="217">
        <v>3.06</v>
      </c>
      <c r="P4522" s="217">
        <v>3.18</v>
      </c>
      <c r="Q4522" s="217">
        <v>3.3</v>
      </c>
      <c r="R4522" s="217">
        <v>3.45</v>
      </c>
      <c r="S4522" s="217">
        <v>3.58</v>
      </c>
      <c r="T4522" s="217">
        <v>3.72</v>
      </c>
      <c r="U4522" s="217">
        <v>3.88</v>
      </c>
      <c r="V4522" s="217">
        <v>4.0199999999999996</v>
      </c>
      <c r="W4522" s="217">
        <v>4.16</v>
      </c>
      <c r="X4522" s="217">
        <v>4.32</v>
      </c>
      <c r="Y4522" s="217">
        <v>4.47</v>
      </c>
      <c r="Z4522" s="217">
        <v>4.62</v>
      </c>
      <c r="AA4522" s="217">
        <v>4.78</v>
      </c>
      <c r="AB4522" s="217">
        <v>4.99</v>
      </c>
      <c r="AC4522" s="217">
        <v>5.17</v>
      </c>
      <c r="AD4522" s="217">
        <v>5.34</v>
      </c>
      <c r="AE4522" s="217">
        <v>5.51</v>
      </c>
      <c r="AF4522" s="217">
        <v>5.68</v>
      </c>
      <c r="AG4522" s="217">
        <v>5.85</v>
      </c>
      <c r="AH4522" s="217">
        <v>5.89</v>
      </c>
      <c r="AI4522" s="217">
        <v>5.88</v>
      </c>
      <c r="AJ4522" s="217">
        <v>5.85</v>
      </c>
      <c r="AK4522" s="217">
        <v>5.81</v>
      </c>
    </row>
    <row r="4523" spans="1:37" s="217" customFormat="1" x14ac:dyDescent="0.3">
      <c r="A4523" s="217" t="str">
        <f t="shared" si="108"/>
        <v>SDGbaseTRAv2_UrbAS_ERTv5_testGADJnoICAGRQVAXapast</v>
      </c>
      <c r="B4523" s="218" t="s">
        <v>221</v>
      </c>
      <c r="C4523" s="219" t="s">
        <v>311</v>
      </c>
      <c r="D4523" s="220" t="s">
        <v>211</v>
      </c>
      <c r="E4523" s="217" t="s">
        <v>35</v>
      </c>
      <c r="F4523" s="217">
        <v>0.65</v>
      </c>
      <c r="G4523" s="217">
        <v>0.66</v>
      </c>
      <c r="H4523" s="217">
        <v>0.68</v>
      </c>
      <c r="I4523" s="217">
        <v>0.7</v>
      </c>
      <c r="J4523" s="217">
        <v>0.72</v>
      </c>
      <c r="K4523" s="217">
        <v>0.74</v>
      </c>
      <c r="L4523" s="217">
        <v>0.76</v>
      </c>
      <c r="M4523" s="217">
        <v>0.79</v>
      </c>
      <c r="N4523" s="217">
        <v>0.81</v>
      </c>
      <c r="O4523" s="217">
        <v>0.85</v>
      </c>
      <c r="P4523" s="217">
        <v>0.89</v>
      </c>
      <c r="Q4523" s="217">
        <v>0.92</v>
      </c>
      <c r="R4523" s="217">
        <v>0.96</v>
      </c>
      <c r="S4523" s="217">
        <v>0.99</v>
      </c>
      <c r="T4523" s="217">
        <v>1.03</v>
      </c>
      <c r="U4523" s="217">
        <v>1.07</v>
      </c>
      <c r="V4523" s="217">
        <v>1.1000000000000001</v>
      </c>
      <c r="W4523" s="217">
        <v>1.1399999999999999</v>
      </c>
      <c r="X4523" s="217">
        <v>1.18</v>
      </c>
      <c r="Y4523" s="217">
        <v>1.22</v>
      </c>
      <c r="Z4523" s="217">
        <v>1.25</v>
      </c>
      <c r="AA4523" s="217">
        <v>1.29</v>
      </c>
      <c r="AB4523" s="217">
        <v>1.33</v>
      </c>
      <c r="AC4523" s="217">
        <v>1.37</v>
      </c>
      <c r="AD4523" s="217">
        <v>1.4</v>
      </c>
      <c r="AE4523" s="217">
        <v>1.44</v>
      </c>
      <c r="AF4523" s="217">
        <v>1.48</v>
      </c>
      <c r="AG4523" s="217">
        <v>1.51</v>
      </c>
      <c r="AH4523" s="217">
        <v>1.49</v>
      </c>
      <c r="AI4523" s="217">
        <v>1.47</v>
      </c>
      <c r="AJ4523" s="217">
        <v>1.45</v>
      </c>
      <c r="AK4523" s="217">
        <v>1.44</v>
      </c>
    </row>
    <row r="4524" spans="1:37" s="217" customFormat="1" x14ac:dyDescent="0.3">
      <c r="A4524" s="217" t="str">
        <f t="shared" si="108"/>
        <v>SDGbaseTRAv2_UrbAS_ERTv5_testGADJnoICAGRQVAXaofoo</v>
      </c>
      <c r="B4524" s="218" t="s">
        <v>221</v>
      </c>
      <c r="C4524" s="219" t="s">
        <v>311</v>
      </c>
      <c r="D4524" s="220" t="s">
        <v>211</v>
      </c>
      <c r="E4524" s="217" t="s">
        <v>36</v>
      </c>
      <c r="F4524" s="217">
        <v>12.41</v>
      </c>
      <c r="G4524" s="217">
        <v>12.12</v>
      </c>
      <c r="H4524" s="217">
        <v>12.49</v>
      </c>
      <c r="I4524" s="217">
        <v>12.71</v>
      </c>
      <c r="J4524" s="217">
        <v>13.03</v>
      </c>
      <c r="K4524" s="217">
        <v>13.35</v>
      </c>
      <c r="L4524" s="217">
        <v>13.7</v>
      </c>
      <c r="M4524" s="217">
        <v>14.07</v>
      </c>
      <c r="N4524" s="217">
        <v>14.45</v>
      </c>
      <c r="O4524" s="217">
        <v>15.24</v>
      </c>
      <c r="P4524" s="217">
        <v>15.75</v>
      </c>
      <c r="Q4524" s="217">
        <v>16.170000000000002</v>
      </c>
      <c r="R4524" s="217">
        <v>16.670000000000002</v>
      </c>
      <c r="S4524" s="217">
        <v>17.12</v>
      </c>
      <c r="T4524" s="217">
        <v>17.59</v>
      </c>
      <c r="U4524" s="217">
        <v>18.12</v>
      </c>
      <c r="V4524" s="217">
        <v>18.559999999999999</v>
      </c>
      <c r="W4524" s="217">
        <v>19.04</v>
      </c>
      <c r="X4524" s="217">
        <v>19.59</v>
      </c>
      <c r="Y4524" s="217">
        <v>20.07</v>
      </c>
      <c r="Z4524" s="217">
        <v>20.53</v>
      </c>
      <c r="AA4524" s="217">
        <v>21.03</v>
      </c>
      <c r="AB4524" s="217">
        <v>21.69</v>
      </c>
      <c r="AC4524" s="217">
        <v>22.22</v>
      </c>
      <c r="AD4524" s="217">
        <v>22.71</v>
      </c>
      <c r="AE4524" s="217">
        <v>23.18</v>
      </c>
      <c r="AF4524" s="217">
        <v>23.67</v>
      </c>
      <c r="AG4524" s="217">
        <v>24.16</v>
      </c>
      <c r="AH4524" s="217">
        <v>24.16</v>
      </c>
      <c r="AI4524" s="217">
        <v>24.03</v>
      </c>
      <c r="AJ4524" s="217">
        <v>23.89</v>
      </c>
      <c r="AK4524" s="217">
        <v>23.7</v>
      </c>
    </row>
    <row r="4525" spans="1:37" s="217" customFormat="1" x14ac:dyDescent="0.3">
      <c r="A4525" s="217" t="str">
        <f t="shared" si="108"/>
        <v>SDGbaseTRAv2_UrbAS_ERTv5_testGADJnoICAGRQVAXabevt</v>
      </c>
      <c r="B4525" s="218" t="s">
        <v>221</v>
      </c>
      <c r="C4525" s="219" t="s">
        <v>311</v>
      </c>
      <c r="D4525" s="220" t="s">
        <v>211</v>
      </c>
      <c r="E4525" s="217" t="s">
        <v>37</v>
      </c>
      <c r="F4525" s="217">
        <v>40.840000000000003</v>
      </c>
      <c r="G4525" s="217">
        <v>40.229999999999997</v>
      </c>
      <c r="H4525" s="217">
        <v>42.25</v>
      </c>
      <c r="I4525" s="217">
        <v>43.09</v>
      </c>
      <c r="J4525" s="217">
        <v>44.43</v>
      </c>
      <c r="K4525" s="217">
        <v>45.85</v>
      </c>
      <c r="L4525" s="217">
        <v>47.4</v>
      </c>
      <c r="M4525" s="217">
        <v>49.03</v>
      </c>
      <c r="N4525" s="217">
        <v>50.71</v>
      </c>
      <c r="O4525" s="217">
        <v>54.86</v>
      </c>
      <c r="P4525" s="217">
        <v>57.29</v>
      </c>
      <c r="Q4525" s="217">
        <v>59.14</v>
      </c>
      <c r="R4525" s="217">
        <v>61.38</v>
      </c>
      <c r="S4525" s="217">
        <v>63.42</v>
      </c>
      <c r="T4525" s="217">
        <v>65.540000000000006</v>
      </c>
      <c r="U4525" s="217">
        <v>67.81</v>
      </c>
      <c r="V4525" s="217">
        <v>69.680000000000007</v>
      </c>
      <c r="W4525" s="217">
        <v>71.819999999999993</v>
      </c>
      <c r="X4525" s="217">
        <v>74.239999999999995</v>
      </c>
      <c r="Y4525" s="217">
        <v>76.28</v>
      </c>
      <c r="Z4525" s="217">
        <v>78.25</v>
      </c>
      <c r="AA4525" s="217">
        <v>80.47</v>
      </c>
      <c r="AB4525" s="217">
        <v>84.01</v>
      </c>
      <c r="AC4525" s="217">
        <v>86.72</v>
      </c>
      <c r="AD4525" s="217">
        <v>88.85</v>
      </c>
      <c r="AE4525" s="217">
        <v>90.75</v>
      </c>
      <c r="AF4525" s="217">
        <v>92.72</v>
      </c>
      <c r="AG4525" s="217">
        <v>94.76</v>
      </c>
      <c r="AH4525" s="217">
        <v>95.33</v>
      </c>
      <c r="AI4525" s="217">
        <v>94.99</v>
      </c>
      <c r="AJ4525" s="217">
        <v>94.52</v>
      </c>
      <c r="AK4525" s="217">
        <v>93.82</v>
      </c>
    </row>
    <row r="4526" spans="1:37" s="217" customFormat="1" x14ac:dyDescent="0.3">
      <c r="A4526" s="217" t="str">
        <f t="shared" si="108"/>
        <v>SDGbaseTRAv2_UrbAS_ERTv5_testGADJnoICAGRQVAXatext</v>
      </c>
      <c r="B4526" s="218" t="s">
        <v>221</v>
      </c>
      <c r="C4526" s="219" t="s">
        <v>311</v>
      </c>
      <c r="D4526" s="220" t="s">
        <v>211</v>
      </c>
      <c r="E4526" s="217" t="s">
        <v>38</v>
      </c>
      <c r="F4526" s="217">
        <v>6.57</v>
      </c>
      <c r="G4526" s="217">
        <v>6.07</v>
      </c>
      <c r="H4526" s="217">
        <v>6.24</v>
      </c>
      <c r="I4526" s="217">
        <v>6.33</v>
      </c>
      <c r="J4526" s="217">
        <v>6.49</v>
      </c>
      <c r="K4526" s="217">
        <v>6.66</v>
      </c>
      <c r="L4526" s="217">
        <v>6.85</v>
      </c>
      <c r="M4526" s="217">
        <v>7.06</v>
      </c>
      <c r="N4526" s="217">
        <v>7.28</v>
      </c>
      <c r="O4526" s="217">
        <v>7.7</v>
      </c>
      <c r="P4526" s="217">
        <v>7.98</v>
      </c>
      <c r="Q4526" s="217">
        <v>8.1999999999999993</v>
      </c>
      <c r="R4526" s="217">
        <v>8.4600000000000009</v>
      </c>
      <c r="S4526" s="217">
        <v>8.7100000000000009</v>
      </c>
      <c r="T4526" s="217">
        <v>8.9700000000000006</v>
      </c>
      <c r="U4526" s="217">
        <v>9.25</v>
      </c>
      <c r="V4526" s="217">
        <v>9.5299999999999994</v>
      </c>
      <c r="W4526" s="217">
        <v>9.84</v>
      </c>
      <c r="X4526" s="217">
        <v>10.18</v>
      </c>
      <c r="Y4526" s="217">
        <v>10.46</v>
      </c>
      <c r="Z4526" s="217">
        <v>10.74</v>
      </c>
      <c r="AA4526" s="217">
        <v>11.01</v>
      </c>
      <c r="AB4526" s="217">
        <v>11.37</v>
      </c>
      <c r="AC4526" s="217">
        <v>11.67</v>
      </c>
      <c r="AD4526" s="217">
        <v>11.97</v>
      </c>
      <c r="AE4526" s="217">
        <v>12.28</v>
      </c>
      <c r="AF4526" s="217">
        <v>12.61</v>
      </c>
      <c r="AG4526" s="217">
        <v>12.96</v>
      </c>
      <c r="AH4526" s="217">
        <v>13.04</v>
      </c>
      <c r="AI4526" s="217">
        <v>13.02</v>
      </c>
      <c r="AJ4526" s="217">
        <v>12.98</v>
      </c>
      <c r="AK4526" s="217">
        <v>12.91</v>
      </c>
    </row>
    <row r="4527" spans="1:37" s="217" customFormat="1" x14ac:dyDescent="0.3">
      <c r="A4527" s="217" t="str">
        <f t="shared" si="108"/>
        <v>SDGbaseTRAv2_UrbAS_ERTv5_testGADJnoICAGRQVAXaclth</v>
      </c>
      <c r="B4527" s="218" t="s">
        <v>221</v>
      </c>
      <c r="C4527" s="219" t="s">
        <v>311</v>
      </c>
      <c r="D4527" s="220" t="s">
        <v>211</v>
      </c>
      <c r="E4527" s="217" t="s">
        <v>39</v>
      </c>
      <c r="F4527" s="217">
        <v>6.76</v>
      </c>
      <c r="G4527" s="217">
        <v>6.2</v>
      </c>
      <c r="H4527" s="217">
        <v>6.38</v>
      </c>
      <c r="I4527" s="217">
        <v>6.5</v>
      </c>
      <c r="J4527" s="217">
        <v>6.68</v>
      </c>
      <c r="K4527" s="217">
        <v>6.83</v>
      </c>
      <c r="L4527" s="217">
        <v>6.99</v>
      </c>
      <c r="M4527" s="217">
        <v>7.16</v>
      </c>
      <c r="N4527" s="217">
        <v>7.35</v>
      </c>
      <c r="O4527" s="217">
        <v>7.69</v>
      </c>
      <c r="P4527" s="217">
        <v>7.93</v>
      </c>
      <c r="Q4527" s="217">
        <v>8.1199999999999992</v>
      </c>
      <c r="R4527" s="217">
        <v>8.3800000000000008</v>
      </c>
      <c r="S4527" s="217">
        <v>8.6</v>
      </c>
      <c r="T4527" s="217">
        <v>8.83</v>
      </c>
      <c r="U4527" s="217">
        <v>9.09</v>
      </c>
      <c r="V4527" s="217">
        <v>9.32</v>
      </c>
      <c r="W4527" s="217">
        <v>9.58</v>
      </c>
      <c r="X4527" s="217">
        <v>9.85</v>
      </c>
      <c r="Y4527" s="217">
        <v>10.1</v>
      </c>
      <c r="Z4527" s="217">
        <v>10.33</v>
      </c>
      <c r="AA4527" s="217">
        <v>10.57</v>
      </c>
      <c r="AB4527" s="217">
        <v>10.91</v>
      </c>
      <c r="AC4527" s="217">
        <v>11.18</v>
      </c>
      <c r="AD4527" s="217">
        <v>11.42</v>
      </c>
      <c r="AE4527" s="217">
        <v>11.67</v>
      </c>
      <c r="AF4527" s="217">
        <v>11.93</v>
      </c>
      <c r="AG4527" s="217">
        <v>12.21</v>
      </c>
      <c r="AH4527" s="217">
        <v>12.29</v>
      </c>
      <c r="AI4527" s="217">
        <v>12.32</v>
      </c>
      <c r="AJ4527" s="217">
        <v>12.33</v>
      </c>
      <c r="AK4527" s="217">
        <v>12.31</v>
      </c>
    </row>
    <row r="4528" spans="1:37" s="217" customFormat="1" x14ac:dyDescent="0.3">
      <c r="A4528" s="217" t="str">
        <f t="shared" si="108"/>
        <v>SDGbaseTRAv2_UrbAS_ERTv5_testGADJnoICAGRQVAXaleat</v>
      </c>
      <c r="B4528" s="218" t="s">
        <v>221</v>
      </c>
      <c r="C4528" s="219" t="s">
        <v>311</v>
      </c>
      <c r="D4528" s="220" t="s">
        <v>211</v>
      </c>
      <c r="E4528" s="217" t="s">
        <v>40</v>
      </c>
      <c r="F4528" s="217">
        <v>2.4500000000000002</v>
      </c>
      <c r="G4528" s="217">
        <v>2.44</v>
      </c>
      <c r="H4528" s="217">
        <v>2.56</v>
      </c>
      <c r="I4528" s="217">
        <v>2.62</v>
      </c>
      <c r="J4528" s="217">
        <v>2.68</v>
      </c>
      <c r="K4528" s="217">
        <v>2.76</v>
      </c>
      <c r="L4528" s="217">
        <v>2.86</v>
      </c>
      <c r="M4528" s="217">
        <v>2.98</v>
      </c>
      <c r="N4528" s="217">
        <v>3.11</v>
      </c>
      <c r="O4528" s="217">
        <v>3.38</v>
      </c>
      <c r="P4528" s="217">
        <v>3.61</v>
      </c>
      <c r="Q4528" s="217">
        <v>3.8</v>
      </c>
      <c r="R4528" s="217">
        <v>3.97</v>
      </c>
      <c r="S4528" s="217">
        <v>4.12</v>
      </c>
      <c r="T4528" s="217">
        <v>4.28</v>
      </c>
      <c r="U4528" s="217">
        <v>4.45</v>
      </c>
      <c r="V4528" s="217">
        <v>4.5999999999999996</v>
      </c>
      <c r="W4528" s="217">
        <v>4.7699999999999996</v>
      </c>
      <c r="X4528" s="217">
        <v>4.95</v>
      </c>
      <c r="Y4528" s="217">
        <v>5.09</v>
      </c>
      <c r="Z4528" s="217">
        <v>5.23</v>
      </c>
      <c r="AA4528" s="217">
        <v>5.37</v>
      </c>
      <c r="AB4528" s="217">
        <v>5.57</v>
      </c>
      <c r="AC4528" s="217">
        <v>5.76</v>
      </c>
      <c r="AD4528" s="217">
        <v>5.93</v>
      </c>
      <c r="AE4528" s="217">
        <v>6.09</v>
      </c>
      <c r="AF4528" s="217">
        <v>6.26</v>
      </c>
      <c r="AG4528" s="217">
        <v>6.41</v>
      </c>
      <c r="AH4528" s="217">
        <v>6.31</v>
      </c>
      <c r="AI4528" s="217">
        <v>6.14</v>
      </c>
      <c r="AJ4528" s="217">
        <v>6</v>
      </c>
      <c r="AK4528" s="217">
        <v>5.85</v>
      </c>
    </row>
    <row r="4529" spans="1:37" s="217" customFormat="1" x14ac:dyDescent="0.3">
      <c r="A4529" s="217" t="str">
        <f t="shared" si="108"/>
        <v>SDGbaseTRAv2_UrbAS_ERTv5_testGADJnoICAGRQVAXafoot</v>
      </c>
      <c r="B4529" s="218" t="s">
        <v>221</v>
      </c>
      <c r="C4529" s="219" t="s">
        <v>311</v>
      </c>
      <c r="D4529" s="220" t="s">
        <v>211</v>
      </c>
      <c r="E4529" s="217" t="s">
        <v>41</v>
      </c>
      <c r="F4529" s="217">
        <v>1.91</v>
      </c>
      <c r="G4529" s="217">
        <v>1.82</v>
      </c>
      <c r="H4529" s="217">
        <v>1.87</v>
      </c>
      <c r="I4529" s="217">
        <v>1.91</v>
      </c>
      <c r="J4529" s="217">
        <v>1.96</v>
      </c>
      <c r="K4529" s="217">
        <v>2.0099999999999998</v>
      </c>
      <c r="L4529" s="217">
        <v>2.06</v>
      </c>
      <c r="M4529" s="217">
        <v>2.11</v>
      </c>
      <c r="N4529" s="217">
        <v>2.17</v>
      </c>
      <c r="O4529" s="217">
        <v>2.2799999999999998</v>
      </c>
      <c r="P4529" s="217">
        <v>2.36</v>
      </c>
      <c r="Q4529" s="217">
        <v>2.42</v>
      </c>
      <c r="R4529" s="217">
        <v>2.4900000000000002</v>
      </c>
      <c r="S4529" s="217">
        <v>2.56</v>
      </c>
      <c r="T4529" s="217">
        <v>2.62</v>
      </c>
      <c r="U4529" s="217">
        <v>2.7</v>
      </c>
      <c r="V4529" s="217">
        <v>2.77</v>
      </c>
      <c r="W4529" s="217">
        <v>2.84</v>
      </c>
      <c r="X4529" s="217">
        <v>2.92</v>
      </c>
      <c r="Y4529" s="217">
        <v>3</v>
      </c>
      <c r="Z4529" s="217">
        <v>3.06</v>
      </c>
      <c r="AA4529" s="217">
        <v>3.13</v>
      </c>
      <c r="AB4529" s="217">
        <v>3.24</v>
      </c>
      <c r="AC4529" s="217">
        <v>3.33</v>
      </c>
      <c r="AD4529" s="217">
        <v>3.41</v>
      </c>
      <c r="AE4529" s="217">
        <v>3.49</v>
      </c>
      <c r="AF4529" s="217">
        <v>3.58</v>
      </c>
      <c r="AG4529" s="217">
        <v>3.66</v>
      </c>
      <c r="AH4529" s="217">
        <v>3.67</v>
      </c>
      <c r="AI4529" s="217">
        <v>3.68</v>
      </c>
      <c r="AJ4529" s="217">
        <v>3.68</v>
      </c>
      <c r="AK4529" s="217">
        <v>3.67</v>
      </c>
    </row>
    <row r="4530" spans="1:37" s="217" customFormat="1" x14ac:dyDescent="0.3">
      <c r="A4530" s="217" t="str">
        <f t="shared" si="108"/>
        <v>SDGbaseTRAv2_UrbAS_ERTv5_testGADJnoICAGRQVAXawood</v>
      </c>
      <c r="B4530" s="218" t="s">
        <v>221</v>
      </c>
      <c r="C4530" s="219" t="s">
        <v>311</v>
      </c>
      <c r="D4530" s="220" t="s">
        <v>211</v>
      </c>
      <c r="E4530" s="217" t="s">
        <v>42</v>
      </c>
      <c r="F4530" s="217">
        <v>23.69</v>
      </c>
      <c r="G4530" s="217">
        <v>22.01</v>
      </c>
      <c r="H4530" s="217">
        <v>22.74</v>
      </c>
      <c r="I4530" s="217">
        <v>23.28</v>
      </c>
      <c r="J4530" s="217">
        <v>23.8</v>
      </c>
      <c r="K4530" s="217">
        <v>24.36</v>
      </c>
      <c r="L4530" s="217">
        <v>24.99</v>
      </c>
      <c r="M4530" s="217">
        <v>25.68</v>
      </c>
      <c r="N4530" s="217">
        <v>26.41</v>
      </c>
      <c r="O4530" s="217">
        <v>27.5</v>
      </c>
      <c r="P4530" s="217">
        <v>28.35</v>
      </c>
      <c r="Q4530" s="217">
        <v>29.12</v>
      </c>
      <c r="R4530" s="217">
        <v>29.91</v>
      </c>
      <c r="S4530" s="217">
        <v>30.74</v>
      </c>
      <c r="T4530" s="217">
        <v>31.61</v>
      </c>
      <c r="U4530" s="217">
        <v>32.6</v>
      </c>
      <c r="V4530" s="217">
        <v>33.53</v>
      </c>
      <c r="W4530" s="217">
        <v>34.53</v>
      </c>
      <c r="X4530" s="217">
        <v>35.619999999999997</v>
      </c>
      <c r="Y4530" s="217">
        <v>36.61</v>
      </c>
      <c r="Z4530" s="217">
        <v>37.58</v>
      </c>
      <c r="AA4530" s="217">
        <v>38.57</v>
      </c>
      <c r="AB4530" s="217">
        <v>39.65</v>
      </c>
      <c r="AC4530" s="217">
        <v>40.590000000000003</v>
      </c>
      <c r="AD4530" s="217">
        <v>41.53</v>
      </c>
      <c r="AE4530" s="217">
        <v>42.5</v>
      </c>
      <c r="AF4530" s="217">
        <v>43.52</v>
      </c>
      <c r="AG4530" s="217">
        <v>44.52</v>
      </c>
      <c r="AH4530" s="217">
        <v>44.48</v>
      </c>
      <c r="AI4530" s="217">
        <v>44.15</v>
      </c>
      <c r="AJ4530" s="217">
        <v>43.85</v>
      </c>
      <c r="AK4530" s="217">
        <v>43.5</v>
      </c>
    </row>
    <row r="4531" spans="1:37" s="217" customFormat="1" x14ac:dyDescent="0.3">
      <c r="A4531" s="217" t="str">
        <f t="shared" si="108"/>
        <v>SDGbaseTRAv2_UrbAS_ERTv5_testGADJnoICAGRQVAXapapr</v>
      </c>
      <c r="B4531" s="218" t="s">
        <v>221</v>
      </c>
      <c r="C4531" s="219" t="s">
        <v>311</v>
      </c>
      <c r="D4531" s="220" t="s">
        <v>211</v>
      </c>
      <c r="E4531" s="217" t="s">
        <v>43</v>
      </c>
      <c r="F4531" s="217">
        <v>24.02</v>
      </c>
      <c r="G4531" s="217">
        <v>22.72</v>
      </c>
      <c r="H4531" s="217">
        <v>23.57</v>
      </c>
      <c r="I4531" s="217">
        <v>24.12</v>
      </c>
      <c r="J4531" s="217">
        <v>24.66</v>
      </c>
      <c r="K4531" s="217">
        <v>25.34</v>
      </c>
      <c r="L4531" s="217">
        <v>26.02</v>
      </c>
      <c r="M4531" s="217">
        <v>26.57</v>
      </c>
      <c r="N4531" s="217">
        <v>27.35</v>
      </c>
      <c r="O4531" s="217">
        <v>28.58</v>
      </c>
      <c r="P4531" s="217">
        <v>29.49</v>
      </c>
      <c r="Q4531" s="217">
        <v>30.34</v>
      </c>
      <c r="R4531" s="217">
        <v>31.65</v>
      </c>
      <c r="S4531" s="217">
        <v>32.549999999999997</v>
      </c>
      <c r="T4531" s="217">
        <v>33.5</v>
      </c>
      <c r="U4531" s="217">
        <v>34.57</v>
      </c>
      <c r="V4531" s="217">
        <v>35.54</v>
      </c>
      <c r="W4531" s="217">
        <v>36.590000000000003</v>
      </c>
      <c r="X4531" s="217">
        <v>37.74</v>
      </c>
      <c r="Y4531" s="217">
        <v>38.79</v>
      </c>
      <c r="Z4531" s="217">
        <v>39.81</v>
      </c>
      <c r="AA4531" s="217">
        <v>40.86</v>
      </c>
      <c r="AB4531" s="217">
        <v>42.05</v>
      </c>
      <c r="AC4531" s="217">
        <v>43.04</v>
      </c>
      <c r="AD4531" s="217">
        <v>44</v>
      </c>
      <c r="AE4531" s="217">
        <v>44.97</v>
      </c>
      <c r="AF4531" s="217">
        <v>45.98</v>
      </c>
      <c r="AG4531" s="217">
        <v>46.97</v>
      </c>
      <c r="AH4531" s="217">
        <v>46.95</v>
      </c>
      <c r="AI4531" s="217">
        <v>46.63</v>
      </c>
      <c r="AJ4531" s="217">
        <v>46.32</v>
      </c>
      <c r="AK4531" s="217">
        <v>45.95</v>
      </c>
    </row>
    <row r="4532" spans="1:37" s="217" customFormat="1" x14ac:dyDescent="0.3">
      <c r="A4532" s="217" t="str">
        <f t="shared" si="108"/>
        <v>SDGbaseTRAv2_UrbAS_ERTv5_testGADJnoICAGRQVAXaprnt</v>
      </c>
      <c r="B4532" s="218" t="s">
        <v>221</v>
      </c>
      <c r="C4532" s="219" t="s">
        <v>311</v>
      </c>
      <c r="D4532" s="220" t="s">
        <v>211</v>
      </c>
      <c r="E4532" s="217" t="s">
        <v>44</v>
      </c>
      <c r="F4532" s="217">
        <v>16.78</v>
      </c>
      <c r="G4532" s="217">
        <v>15.58</v>
      </c>
      <c r="H4532" s="217">
        <v>16.100000000000001</v>
      </c>
      <c r="I4532" s="217">
        <v>16.47</v>
      </c>
      <c r="J4532" s="217">
        <v>16.829999999999998</v>
      </c>
      <c r="K4532" s="217">
        <v>17.239999999999998</v>
      </c>
      <c r="L4532" s="217">
        <v>17.71</v>
      </c>
      <c r="M4532" s="217">
        <v>18.22</v>
      </c>
      <c r="N4532" s="217">
        <v>18.78</v>
      </c>
      <c r="O4532" s="217">
        <v>19.309999999999999</v>
      </c>
      <c r="P4532" s="217">
        <v>19.91</v>
      </c>
      <c r="Q4532" s="217">
        <v>20.55</v>
      </c>
      <c r="R4532" s="217">
        <v>21.26</v>
      </c>
      <c r="S4532" s="217">
        <v>21.93</v>
      </c>
      <c r="T4532" s="217">
        <v>22.63</v>
      </c>
      <c r="U4532" s="217">
        <v>23.43</v>
      </c>
      <c r="V4532" s="217">
        <v>24.21</v>
      </c>
      <c r="W4532" s="217">
        <v>25.04</v>
      </c>
      <c r="X4532" s="217">
        <v>25.9</v>
      </c>
      <c r="Y4532" s="217">
        <v>26.73</v>
      </c>
      <c r="Z4532" s="217">
        <v>27.56</v>
      </c>
      <c r="AA4532" s="217">
        <v>28.38</v>
      </c>
      <c r="AB4532" s="217">
        <v>29.17</v>
      </c>
      <c r="AC4532" s="217">
        <v>29.91</v>
      </c>
      <c r="AD4532" s="217">
        <v>30.69</v>
      </c>
      <c r="AE4532" s="217">
        <v>31.51</v>
      </c>
      <c r="AF4532" s="217">
        <v>32.380000000000003</v>
      </c>
      <c r="AG4532" s="217">
        <v>33.24</v>
      </c>
      <c r="AH4532" s="217">
        <v>33.26</v>
      </c>
      <c r="AI4532" s="217">
        <v>33.14</v>
      </c>
      <c r="AJ4532" s="217">
        <v>33.03</v>
      </c>
      <c r="AK4532" s="217">
        <v>32.869999999999997</v>
      </c>
    </row>
    <row r="4533" spans="1:37" s="217" customFormat="1" x14ac:dyDescent="0.3">
      <c r="A4533" s="217" t="str">
        <f t="shared" si="108"/>
        <v>SDGbaseTRAv2_UrbAS_ERTv5_testGADJnoICAGRQVAXapetr</v>
      </c>
      <c r="B4533" s="218" t="s">
        <v>221</v>
      </c>
      <c r="C4533" s="219" t="s">
        <v>311</v>
      </c>
      <c r="D4533" s="220" t="s">
        <v>211</v>
      </c>
      <c r="E4533" s="217" t="s">
        <v>45</v>
      </c>
      <c r="F4533" s="217">
        <v>46.32</v>
      </c>
      <c r="G4533" s="217">
        <v>28.85</v>
      </c>
      <c r="H4533" s="217">
        <v>33.28</v>
      </c>
      <c r="I4533" s="217">
        <v>38.35</v>
      </c>
      <c r="J4533" s="217">
        <v>38.35</v>
      </c>
      <c r="K4533" s="217">
        <v>38.35</v>
      </c>
      <c r="L4533" s="217">
        <v>38.35</v>
      </c>
      <c r="M4533" s="217">
        <v>38.35</v>
      </c>
      <c r="N4533" s="217">
        <v>38.29</v>
      </c>
      <c r="O4533" s="217">
        <v>16.66</v>
      </c>
      <c r="P4533" s="217">
        <v>10.65</v>
      </c>
      <c r="Q4533" s="217">
        <v>10.56</v>
      </c>
      <c r="R4533" s="217">
        <v>10.56</v>
      </c>
      <c r="S4533" s="217">
        <v>10.56</v>
      </c>
      <c r="T4533" s="217">
        <v>10.56</v>
      </c>
      <c r="U4533" s="217">
        <v>10.56</v>
      </c>
      <c r="V4533" s="217">
        <v>10.52</v>
      </c>
      <c r="W4533" s="217">
        <v>10.52</v>
      </c>
      <c r="X4533" s="217">
        <v>10.56</v>
      </c>
      <c r="Y4533" s="217">
        <v>10.5</v>
      </c>
      <c r="Z4533" s="217">
        <v>10.43</v>
      </c>
      <c r="AA4533" s="217">
        <v>10.36</v>
      </c>
      <c r="AB4533" s="217">
        <v>9.4499999999999993</v>
      </c>
      <c r="AC4533" s="217">
        <v>8.5299999999999994</v>
      </c>
      <c r="AD4533" s="217">
        <v>7.61</v>
      </c>
      <c r="AE4533" s="217">
        <v>6.69</v>
      </c>
      <c r="AF4533" s="217">
        <v>5.77</v>
      </c>
      <c r="AG4533" s="217">
        <v>4.82</v>
      </c>
      <c r="AH4533" s="217">
        <v>3.86</v>
      </c>
      <c r="AI4533" s="217">
        <v>2.9</v>
      </c>
      <c r="AJ4533" s="217">
        <v>1.94</v>
      </c>
      <c r="AK4533" s="217">
        <v>0.99</v>
      </c>
    </row>
    <row r="4534" spans="1:37" s="217" customFormat="1" x14ac:dyDescent="0.3">
      <c r="A4534" s="217" t="str">
        <f t="shared" si="108"/>
        <v>SDGbaseTRAv2_UrbAS_ERTv5_testGADJnoICAGRQVAXahydr</v>
      </c>
      <c r="B4534" s="218" t="s">
        <v>221</v>
      </c>
      <c r="C4534" s="219" t="s">
        <v>311</v>
      </c>
      <c r="D4534" s="220" t="s">
        <v>211</v>
      </c>
      <c r="E4534" s="217" t="s">
        <v>46</v>
      </c>
      <c r="F4534" s="217">
        <v>0.12</v>
      </c>
      <c r="G4534" s="217">
        <v>0.13</v>
      </c>
      <c r="H4534" s="217">
        <v>0.31</v>
      </c>
      <c r="I4534" s="217">
        <v>0.74</v>
      </c>
      <c r="J4534" s="217">
        <v>0.74</v>
      </c>
      <c r="K4534" s="217">
        <v>0.74</v>
      </c>
      <c r="L4534" s="217">
        <v>0.74</v>
      </c>
      <c r="M4534" s="217">
        <v>0.74</v>
      </c>
      <c r="N4534" s="217">
        <v>0.74</v>
      </c>
      <c r="O4534" s="217">
        <v>0.74</v>
      </c>
      <c r="P4534" s="217">
        <v>0.74</v>
      </c>
      <c r="Q4534" s="217">
        <v>0.74</v>
      </c>
      <c r="R4534" s="217">
        <v>0.74</v>
      </c>
      <c r="S4534" s="217">
        <v>0.74</v>
      </c>
      <c r="T4534" s="217">
        <v>0.74</v>
      </c>
      <c r="U4534" s="217">
        <v>0.74</v>
      </c>
      <c r="V4534" s="217">
        <v>0.74</v>
      </c>
      <c r="W4534" s="217">
        <v>0.74</v>
      </c>
      <c r="X4534" s="217">
        <v>2.37</v>
      </c>
      <c r="Y4534" s="217">
        <v>3.57</v>
      </c>
      <c r="Z4534" s="217">
        <v>4.7699999999999996</v>
      </c>
      <c r="AA4534" s="217">
        <v>5.98</v>
      </c>
      <c r="AB4534" s="217">
        <v>6.46</v>
      </c>
      <c r="AC4534" s="217">
        <v>6.95</v>
      </c>
      <c r="AD4534" s="217">
        <v>7.44</v>
      </c>
      <c r="AE4534" s="217">
        <v>7.93</v>
      </c>
      <c r="AF4534" s="217">
        <v>8.42</v>
      </c>
      <c r="AG4534" s="217">
        <v>9.49</v>
      </c>
      <c r="AH4534" s="217">
        <v>10.55</v>
      </c>
      <c r="AI4534" s="217">
        <v>11.62</v>
      </c>
      <c r="AJ4534" s="217">
        <v>12.69</v>
      </c>
      <c r="AK4534" s="217">
        <v>13.76</v>
      </c>
    </row>
    <row r="4535" spans="1:37" s="217" customFormat="1" x14ac:dyDescent="0.3">
      <c r="A4535" s="217" t="str">
        <f t="shared" si="108"/>
        <v>SDGbaseTRAv2_UrbAS_ERTv5_testGADJnoICAGRQVAXaammo</v>
      </c>
      <c r="B4535" s="218" t="s">
        <v>221</v>
      </c>
      <c r="C4535" s="219" t="s">
        <v>311</v>
      </c>
      <c r="D4535" s="220" t="s">
        <v>211</v>
      </c>
      <c r="E4535" s="217" t="s">
        <v>47</v>
      </c>
      <c r="F4535" s="217">
        <v>2.4900000000000002</v>
      </c>
      <c r="G4535" s="217">
        <v>2.34</v>
      </c>
      <c r="H4535" s="217">
        <v>2.35</v>
      </c>
      <c r="I4535" s="217">
        <v>2.38</v>
      </c>
      <c r="J4535" s="217">
        <v>2.41</v>
      </c>
      <c r="K4535" s="217">
        <v>2.44</v>
      </c>
      <c r="L4535" s="217">
        <v>2.4700000000000002</v>
      </c>
      <c r="M4535" s="217">
        <v>2.5099999999999998</v>
      </c>
      <c r="N4535" s="217">
        <v>2.5499999999999998</v>
      </c>
      <c r="O4535" s="217">
        <v>2.54</v>
      </c>
      <c r="P4535" s="217">
        <v>2.57</v>
      </c>
      <c r="Q4535" s="217">
        <v>2.6</v>
      </c>
      <c r="R4535" s="217">
        <v>2.65</v>
      </c>
      <c r="S4535" s="217">
        <v>2.69</v>
      </c>
      <c r="T4535" s="217">
        <v>2.74</v>
      </c>
      <c r="U4535" s="217">
        <v>2.8</v>
      </c>
      <c r="V4535" s="217">
        <v>2.86</v>
      </c>
      <c r="W4535" s="217">
        <v>2.92</v>
      </c>
      <c r="X4535" s="217">
        <v>2.99</v>
      </c>
      <c r="Y4535" s="217">
        <v>3.04</v>
      </c>
      <c r="Z4535" s="217">
        <v>3.08</v>
      </c>
      <c r="AA4535" s="217">
        <v>3.11</v>
      </c>
      <c r="AB4535" s="217">
        <v>3.02</v>
      </c>
      <c r="AC4535" s="217">
        <v>2.94</v>
      </c>
      <c r="AD4535" s="217">
        <v>2.88</v>
      </c>
      <c r="AE4535" s="217">
        <v>2.84</v>
      </c>
      <c r="AF4535" s="217">
        <v>2.81</v>
      </c>
      <c r="AG4535" s="217">
        <v>2.78</v>
      </c>
      <c r="AH4535" s="217">
        <v>2.67</v>
      </c>
      <c r="AI4535" s="217">
        <v>2.5499999999999998</v>
      </c>
      <c r="AJ4535" s="217">
        <v>2.4500000000000002</v>
      </c>
      <c r="AK4535" s="217">
        <v>2.35</v>
      </c>
    </row>
    <row r="4536" spans="1:37" s="217" customFormat="1" x14ac:dyDescent="0.3">
      <c r="A4536" s="217" t="str">
        <f t="shared" si="108"/>
        <v>SDGbaseTRAv2_UrbAS_ERTv5_testGADJnoICAGRQVAXabchm</v>
      </c>
      <c r="B4536" s="218" t="s">
        <v>221</v>
      </c>
      <c r="C4536" s="219" t="s">
        <v>311</v>
      </c>
      <c r="D4536" s="220" t="s">
        <v>211</v>
      </c>
      <c r="E4536" s="217" t="s">
        <v>48</v>
      </c>
      <c r="F4536" s="217">
        <v>22.37</v>
      </c>
      <c r="G4536" s="217">
        <v>22.37</v>
      </c>
      <c r="H4536" s="217">
        <v>21.77</v>
      </c>
      <c r="I4536" s="217">
        <v>21.8</v>
      </c>
      <c r="J4536" s="217">
        <v>21.92</v>
      </c>
      <c r="K4536" s="217">
        <v>21.99</v>
      </c>
      <c r="L4536" s="217">
        <v>22.06</v>
      </c>
      <c r="M4536" s="217">
        <v>22.14</v>
      </c>
      <c r="N4536" s="217">
        <v>22.17</v>
      </c>
      <c r="O4536" s="217">
        <v>22.34</v>
      </c>
      <c r="P4536" s="217">
        <v>22.32</v>
      </c>
      <c r="Q4536" s="217">
        <v>22.3</v>
      </c>
      <c r="R4536" s="217">
        <v>22.39</v>
      </c>
      <c r="S4536" s="217">
        <v>22.5</v>
      </c>
      <c r="T4536" s="217">
        <v>22.61</v>
      </c>
      <c r="U4536" s="217">
        <v>22.72</v>
      </c>
      <c r="V4536" s="217">
        <v>22.78</v>
      </c>
      <c r="W4536" s="217">
        <v>22.92</v>
      </c>
      <c r="X4536" s="217">
        <v>23.14</v>
      </c>
      <c r="Y4536" s="217">
        <v>23.3</v>
      </c>
      <c r="Z4536" s="217">
        <v>23.41</v>
      </c>
      <c r="AA4536" s="217">
        <v>23.14</v>
      </c>
      <c r="AB4536" s="217">
        <v>21.67</v>
      </c>
      <c r="AC4536" s="217">
        <v>20</v>
      </c>
      <c r="AD4536" s="217">
        <v>18.45</v>
      </c>
      <c r="AE4536" s="217">
        <v>17.059999999999999</v>
      </c>
      <c r="AF4536" s="217">
        <v>15.81</v>
      </c>
      <c r="AG4536" s="217">
        <v>14.62</v>
      </c>
      <c r="AH4536" s="217">
        <v>13.49</v>
      </c>
      <c r="AI4536" s="217">
        <v>12.15</v>
      </c>
      <c r="AJ4536" s="217">
        <v>10.88</v>
      </c>
      <c r="AK4536" s="217">
        <v>9.74</v>
      </c>
    </row>
    <row r="4537" spans="1:37" s="217" customFormat="1" x14ac:dyDescent="0.3">
      <c r="A4537" s="217" t="str">
        <f t="shared" si="108"/>
        <v>SDGbaseTRAv2_UrbAS_ERTv5_testGADJnoICAGRQVAXaochm</v>
      </c>
      <c r="B4537" s="218" t="s">
        <v>221</v>
      </c>
      <c r="C4537" s="219" t="s">
        <v>311</v>
      </c>
      <c r="D4537" s="220" t="s">
        <v>211</v>
      </c>
      <c r="E4537" s="217" t="s">
        <v>49</v>
      </c>
      <c r="F4537" s="217">
        <v>34.24</v>
      </c>
      <c r="G4537" s="217">
        <v>34.24</v>
      </c>
      <c r="H4537" s="217">
        <v>33.31</v>
      </c>
      <c r="I4537" s="217">
        <v>33.35</v>
      </c>
      <c r="J4537" s="217">
        <v>33.549999999999997</v>
      </c>
      <c r="K4537" s="217">
        <v>33.659999999999997</v>
      </c>
      <c r="L4537" s="217">
        <v>33.76</v>
      </c>
      <c r="M4537" s="217">
        <v>33.89</v>
      </c>
      <c r="N4537" s="217">
        <v>33.92</v>
      </c>
      <c r="O4537" s="217">
        <v>34.19</v>
      </c>
      <c r="P4537" s="217">
        <v>34.159999999999997</v>
      </c>
      <c r="Q4537" s="217">
        <v>34.119999999999997</v>
      </c>
      <c r="R4537" s="217">
        <v>34.26</v>
      </c>
      <c r="S4537" s="217">
        <v>34.43</v>
      </c>
      <c r="T4537" s="217">
        <v>34.6</v>
      </c>
      <c r="U4537" s="217">
        <v>34.770000000000003</v>
      </c>
      <c r="V4537" s="217">
        <v>34.86</v>
      </c>
      <c r="W4537" s="217">
        <v>35.07</v>
      </c>
      <c r="X4537" s="217">
        <v>35.42</v>
      </c>
      <c r="Y4537" s="217">
        <v>35.65</v>
      </c>
      <c r="Z4537" s="217">
        <v>35.82</v>
      </c>
      <c r="AA4537" s="217">
        <v>35.409999999999997</v>
      </c>
      <c r="AB4537" s="217">
        <v>33.159999999999997</v>
      </c>
      <c r="AC4537" s="217">
        <v>30.6</v>
      </c>
      <c r="AD4537" s="217">
        <v>28.23</v>
      </c>
      <c r="AE4537" s="217">
        <v>26.11</v>
      </c>
      <c r="AF4537" s="217">
        <v>24.2</v>
      </c>
      <c r="AG4537" s="217">
        <v>22.37</v>
      </c>
      <c r="AH4537" s="217">
        <v>20.65</v>
      </c>
      <c r="AI4537" s="217">
        <v>18.59</v>
      </c>
      <c r="AJ4537" s="217">
        <v>16.649999999999999</v>
      </c>
      <c r="AK4537" s="217">
        <v>14.91</v>
      </c>
    </row>
    <row r="4538" spans="1:37" s="217" customFormat="1" x14ac:dyDescent="0.3">
      <c r="A4538" s="217" t="str">
        <f t="shared" si="108"/>
        <v>SDGbaseTRAv2_UrbAS_ERTv5_testGADJnoICAGRQVAXarubb</v>
      </c>
      <c r="B4538" s="218" t="s">
        <v>221</v>
      </c>
      <c r="C4538" s="219" t="s">
        <v>311</v>
      </c>
      <c r="D4538" s="220" t="s">
        <v>211</v>
      </c>
      <c r="E4538" s="217" t="s">
        <v>50</v>
      </c>
      <c r="F4538" s="217">
        <v>6.77</v>
      </c>
      <c r="G4538" s="217">
        <v>6.4</v>
      </c>
      <c r="H4538" s="217">
        <v>6.66</v>
      </c>
      <c r="I4538" s="217">
        <v>6.78</v>
      </c>
      <c r="J4538" s="217">
        <v>6.97</v>
      </c>
      <c r="K4538" s="217">
        <v>7.16</v>
      </c>
      <c r="L4538" s="217">
        <v>7.37</v>
      </c>
      <c r="M4538" s="217">
        <v>7.6</v>
      </c>
      <c r="N4538" s="217">
        <v>7.85</v>
      </c>
      <c r="O4538" s="217">
        <v>8.33</v>
      </c>
      <c r="P4538" s="217">
        <v>8.66</v>
      </c>
      <c r="Q4538" s="217">
        <v>8.9499999999999993</v>
      </c>
      <c r="R4538" s="217">
        <v>9.26</v>
      </c>
      <c r="S4538" s="217">
        <v>9.56</v>
      </c>
      <c r="T4538" s="217">
        <v>9.8699999999999992</v>
      </c>
      <c r="U4538" s="217">
        <v>10.23</v>
      </c>
      <c r="V4538" s="217">
        <v>10.56</v>
      </c>
      <c r="W4538" s="217">
        <v>10.92</v>
      </c>
      <c r="X4538" s="217">
        <v>11.27</v>
      </c>
      <c r="Y4538" s="217">
        <v>11.57</v>
      </c>
      <c r="Z4538" s="217">
        <v>11.85</v>
      </c>
      <c r="AA4538" s="217">
        <v>12.11</v>
      </c>
      <c r="AB4538" s="217">
        <v>12.6</v>
      </c>
      <c r="AC4538" s="217">
        <v>13.08</v>
      </c>
      <c r="AD4538" s="217">
        <v>13.57</v>
      </c>
      <c r="AE4538" s="217">
        <v>14.09</v>
      </c>
      <c r="AF4538" s="217">
        <v>14.56</v>
      </c>
      <c r="AG4538" s="217">
        <v>15.01</v>
      </c>
      <c r="AH4538" s="217">
        <v>15.17</v>
      </c>
      <c r="AI4538" s="217">
        <v>15.22</v>
      </c>
      <c r="AJ4538" s="217">
        <v>15.25</v>
      </c>
      <c r="AK4538" s="217">
        <v>15.23</v>
      </c>
    </row>
    <row r="4539" spans="1:37" s="217" customFormat="1" x14ac:dyDescent="0.3">
      <c r="A4539" s="217" t="str">
        <f t="shared" si="108"/>
        <v>SDGbaseTRAv2_UrbAS_ERTv5_testGADJnoICAGRQVAXaplas</v>
      </c>
      <c r="B4539" s="218" t="s">
        <v>221</v>
      </c>
      <c r="C4539" s="219" t="s">
        <v>311</v>
      </c>
      <c r="D4539" s="220" t="s">
        <v>211</v>
      </c>
      <c r="E4539" s="217" t="s">
        <v>51</v>
      </c>
      <c r="F4539" s="217">
        <v>15.43</v>
      </c>
      <c r="G4539" s="217">
        <v>14.48</v>
      </c>
      <c r="H4539" s="217">
        <v>14.9</v>
      </c>
      <c r="I4539" s="217">
        <v>15.22</v>
      </c>
      <c r="J4539" s="217">
        <v>15.55</v>
      </c>
      <c r="K4539" s="217">
        <v>15.9</v>
      </c>
      <c r="L4539" s="217">
        <v>16.3</v>
      </c>
      <c r="M4539" s="217">
        <v>16.73</v>
      </c>
      <c r="N4539" s="217">
        <v>17.190000000000001</v>
      </c>
      <c r="O4539" s="217">
        <v>17.91</v>
      </c>
      <c r="P4539" s="217">
        <v>18.45</v>
      </c>
      <c r="Q4539" s="217">
        <v>18.940000000000001</v>
      </c>
      <c r="R4539" s="217">
        <v>19.46</v>
      </c>
      <c r="S4539" s="217">
        <v>20.010000000000002</v>
      </c>
      <c r="T4539" s="217">
        <v>20.58</v>
      </c>
      <c r="U4539" s="217">
        <v>21.22</v>
      </c>
      <c r="V4539" s="217">
        <v>21.84</v>
      </c>
      <c r="W4539" s="217">
        <v>22.5</v>
      </c>
      <c r="X4539" s="217">
        <v>23.22</v>
      </c>
      <c r="Y4539" s="217">
        <v>23.87</v>
      </c>
      <c r="Z4539" s="217">
        <v>24.5</v>
      </c>
      <c r="AA4539" s="217">
        <v>25.13</v>
      </c>
      <c r="AB4539" s="217">
        <v>25.74</v>
      </c>
      <c r="AC4539" s="217">
        <v>26.28</v>
      </c>
      <c r="AD4539" s="217">
        <v>26.84</v>
      </c>
      <c r="AE4539" s="217">
        <v>27.44</v>
      </c>
      <c r="AF4539" s="217">
        <v>28.08</v>
      </c>
      <c r="AG4539" s="217">
        <v>28.68</v>
      </c>
      <c r="AH4539" s="217">
        <v>28.59</v>
      </c>
      <c r="AI4539" s="217">
        <v>28.41</v>
      </c>
      <c r="AJ4539" s="217">
        <v>28.18</v>
      </c>
      <c r="AK4539" s="217">
        <v>27.92</v>
      </c>
    </row>
    <row r="4540" spans="1:37" s="217" customFormat="1" x14ac:dyDescent="0.3">
      <c r="A4540" s="217" t="str">
        <f t="shared" si="108"/>
        <v>SDGbaseTRAv2_UrbAS_ERTv5_testGADJnoICAGRQVAXanmet</v>
      </c>
      <c r="B4540" s="218" t="s">
        <v>221</v>
      </c>
      <c r="C4540" s="219" t="s">
        <v>311</v>
      </c>
      <c r="D4540" s="220" t="s">
        <v>211</v>
      </c>
      <c r="E4540" s="217" t="s">
        <v>52</v>
      </c>
      <c r="F4540" s="217">
        <v>17.63</v>
      </c>
      <c r="G4540" s="217">
        <v>16.3</v>
      </c>
      <c r="H4540" s="217">
        <v>16.850000000000001</v>
      </c>
      <c r="I4540" s="217">
        <v>17.32</v>
      </c>
      <c r="J4540" s="217">
        <v>17.72</v>
      </c>
      <c r="K4540" s="217">
        <v>18.149999999999999</v>
      </c>
      <c r="L4540" s="217">
        <v>18.649999999999999</v>
      </c>
      <c r="M4540" s="217">
        <v>19.21</v>
      </c>
      <c r="N4540" s="217">
        <v>19.809999999999999</v>
      </c>
      <c r="O4540" s="217">
        <v>20.72</v>
      </c>
      <c r="P4540" s="217">
        <v>21.45</v>
      </c>
      <c r="Q4540" s="217">
        <v>22.1</v>
      </c>
      <c r="R4540" s="217">
        <v>22.64</v>
      </c>
      <c r="S4540" s="217">
        <v>23.35</v>
      </c>
      <c r="T4540" s="217">
        <v>24.09</v>
      </c>
      <c r="U4540" s="217">
        <v>24.94</v>
      </c>
      <c r="V4540" s="217">
        <v>25.78</v>
      </c>
      <c r="W4540" s="217">
        <v>26.65</v>
      </c>
      <c r="X4540" s="217">
        <v>27.53</v>
      </c>
      <c r="Y4540" s="217">
        <v>28.38</v>
      </c>
      <c r="Z4540" s="217">
        <v>29.23</v>
      </c>
      <c r="AA4540" s="217">
        <v>30.08</v>
      </c>
      <c r="AB4540" s="217">
        <v>31</v>
      </c>
      <c r="AC4540" s="217">
        <v>31.85</v>
      </c>
      <c r="AD4540" s="217">
        <v>32.74</v>
      </c>
      <c r="AE4540" s="217">
        <v>33.659999999999997</v>
      </c>
      <c r="AF4540" s="217">
        <v>34.630000000000003</v>
      </c>
      <c r="AG4540" s="217">
        <v>35.520000000000003</v>
      </c>
      <c r="AH4540" s="217">
        <v>35.46</v>
      </c>
      <c r="AI4540" s="217">
        <v>35.229999999999997</v>
      </c>
      <c r="AJ4540" s="217">
        <v>35.020000000000003</v>
      </c>
      <c r="AK4540" s="217">
        <v>34.75</v>
      </c>
    </row>
    <row r="4541" spans="1:37" s="217" customFormat="1" x14ac:dyDescent="0.3">
      <c r="A4541" s="217" t="str">
        <f t="shared" si="108"/>
        <v>SDGbaseTRAv2_UrbAS_ERTv5_testGADJnoICAGRQVAXairon</v>
      </c>
      <c r="B4541" s="218" t="s">
        <v>221</v>
      </c>
      <c r="C4541" s="219" t="s">
        <v>311</v>
      </c>
      <c r="D4541" s="220" t="s">
        <v>211</v>
      </c>
      <c r="E4541" s="217" t="s">
        <v>53</v>
      </c>
      <c r="F4541" s="217">
        <v>20.84</v>
      </c>
      <c r="G4541" s="217">
        <v>19.59</v>
      </c>
      <c r="H4541" s="217">
        <v>19.86</v>
      </c>
      <c r="I4541" s="217">
        <v>20.010000000000002</v>
      </c>
      <c r="J4541" s="217">
        <v>20.2</v>
      </c>
      <c r="K4541" s="217">
        <v>20.46</v>
      </c>
      <c r="L4541" s="217">
        <v>20.83</v>
      </c>
      <c r="M4541" s="217">
        <v>21.37</v>
      </c>
      <c r="N4541" s="217">
        <v>21.89</v>
      </c>
      <c r="O4541" s="217">
        <v>22.93</v>
      </c>
      <c r="P4541" s="217">
        <v>23.6</v>
      </c>
      <c r="Q4541" s="217">
        <v>24.12</v>
      </c>
      <c r="R4541" s="217">
        <v>24.52</v>
      </c>
      <c r="S4541" s="217">
        <v>25.05</v>
      </c>
      <c r="T4541" s="217">
        <v>25.61</v>
      </c>
      <c r="U4541" s="217">
        <v>26.28</v>
      </c>
      <c r="V4541" s="217">
        <v>27.12</v>
      </c>
      <c r="W4541" s="217">
        <v>27.91</v>
      </c>
      <c r="X4541" s="217">
        <v>28.54</v>
      </c>
      <c r="Y4541" s="217">
        <v>29.25</v>
      </c>
      <c r="Z4541" s="217">
        <v>29.88</v>
      </c>
      <c r="AA4541" s="217">
        <v>30.58</v>
      </c>
      <c r="AB4541" s="217">
        <v>30.49</v>
      </c>
      <c r="AC4541" s="217">
        <v>30.83</v>
      </c>
      <c r="AD4541" s="217">
        <v>31.55</v>
      </c>
      <c r="AE4541" s="217">
        <v>32.43</v>
      </c>
      <c r="AF4541" s="217">
        <v>33.31</v>
      </c>
      <c r="AG4541" s="217">
        <v>34.07</v>
      </c>
      <c r="AH4541" s="217">
        <v>33.39</v>
      </c>
      <c r="AI4541" s="217">
        <v>32.94</v>
      </c>
      <c r="AJ4541" s="217">
        <v>32.659999999999997</v>
      </c>
      <c r="AK4541" s="217">
        <v>32.409999999999997</v>
      </c>
    </row>
    <row r="4542" spans="1:37" s="217" customFormat="1" x14ac:dyDescent="0.3">
      <c r="A4542" s="217" t="str">
        <f t="shared" si="108"/>
        <v>SDGbaseTRAv2_UrbAS_ERTv5_testGADJnoICAGRQVAXanfrm</v>
      </c>
      <c r="B4542" s="218" t="s">
        <v>221</v>
      </c>
      <c r="C4542" s="219" t="s">
        <v>311</v>
      </c>
      <c r="D4542" s="220" t="s">
        <v>211</v>
      </c>
      <c r="E4542" s="217" t="s">
        <v>54</v>
      </c>
      <c r="F4542" s="217">
        <v>13.07</v>
      </c>
      <c r="G4542" s="217">
        <v>11.73</v>
      </c>
      <c r="H4542" s="217">
        <v>11.34</v>
      </c>
      <c r="I4542" s="217">
        <v>10.69</v>
      </c>
      <c r="J4542" s="217">
        <v>10.49</v>
      </c>
      <c r="K4542" s="217">
        <v>10.53</v>
      </c>
      <c r="L4542" s="217">
        <v>10.86</v>
      </c>
      <c r="M4542" s="217">
        <v>11.86</v>
      </c>
      <c r="N4542" s="217">
        <v>12.73</v>
      </c>
      <c r="O4542" s="217">
        <v>15.32</v>
      </c>
      <c r="P4542" s="217">
        <v>16.68</v>
      </c>
      <c r="Q4542" s="217">
        <v>17.41</v>
      </c>
      <c r="R4542" s="217">
        <v>17.82</v>
      </c>
      <c r="S4542" s="217">
        <v>18.350000000000001</v>
      </c>
      <c r="T4542" s="217">
        <v>18.91</v>
      </c>
      <c r="U4542" s="217">
        <v>19.72</v>
      </c>
      <c r="V4542" s="217">
        <v>21.44</v>
      </c>
      <c r="W4542" s="217">
        <v>22.91</v>
      </c>
      <c r="X4542" s="217">
        <v>23.27</v>
      </c>
      <c r="Y4542" s="217">
        <v>24.05</v>
      </c>
      <c r="Z4542" s="217">
        <v>24.49</v>
      </c>
      <c r="AA4542" s="217">
        <v>25.19</v>
      </c>
      <c r="AB4542" s="217">
        <v>21.6</v>
      </c>
      <c r="AC4542" s="217">
        <v>20.45</v>
      </c>
      <c r="AD4542" s="217">
        <v>21.06</v>
      </c>
      <c r="AE4542" s="217">
        <v>22.16</v>
      </c>
      <c r="AF4542" s="217">
        <v>23.16</v>
      </c>
      <c r="AG4542" s="217">
        <v>23.71</v>
      </c>
      <c r="AH4542" s="217">
        <v>20.21</v>
      </c>
      <c r="AI4542" s="217">
        <v>17.97</v>
      </c>
      <c r="AJ4542" s="217">
        <v>16.93</v>
      </c>
      <c r="AK4542" s="217">
        <v>16.18</v>
      </c>
    </row>
    <row r="4543" spans="1:37" s="217" customFormat="1" x14ac:dyDescent="0.3">
      <c r="A4543" s="217" t="str">
        <f t="shared" si="108"/>
        <v>SDGbaseTRAv2_UrbAS_ERTv5_testGADJnoICAGRQVAXametp</v>
      </c>
      <c r="B4543" s="218" t="s">
        <v>221</v>
      </c>
      <c r="C4543" s="219" t="s">
        <v>311</v>
      </c>
      <c r="D4543" s="220" t="s">
        <v>211</v>
      </c>
      <c r="E4543" s="217" t="s">
        <v>55</v>
      </c>
      <c r="F4543" s="217">
        <v>33.25</v>
      </c>
      <c r="G4543" s="217">
        <v>29.96</v>
      </c>
      <c r="H4543" s="217">
        <v>30.91</v>
      </c>
      <c r="I4543" s="217">
        <v>31.62</v>
      </c>
      <c r="J4543" s="217">
        <v>32.28</v>
      </c>
      <c r="K4543" s="217">
        <v>33.03</v>
      </c>
      <c r="L4543" s="217">
        <v>33.950000000000003</v>
      </c>
      <c r="M4543" s="217">
        <v>35.020000000000003</v>
      </c>
      <c r="N4543" s="217">
        <v>36.119999999999997</v>
      </c>
      <c r="O4543" s="217">
        <v>38.119999999999997</v>
      </c>
      <c r="P4543" s="217">
        <v>39.47</v>
      </c>
      <c r="Q4543" s="217">
        <v>40.6</v>
      </c>
      <c r="R4543" s="217">
        <v>41.57</v>
      </c>
      <c r="S4543" s="217">
        <v>42.81</v>
      </c>
      <c r="T4543" s="217">
        <v>44.12</v>
      </c>
      <c r="U4543" s="217">
        <v>45.6</v>
      </c>
      <c r="V4543" s="217">
        <v>47.29</v>
      </c>
      <c r="W4543" s="217">
        <v>48.85</v>
      </c>
      <c r="X4543" s="217">
        <v>50.08</v>
      </c>
      <c r="Y4543" s="217">
        <v>51.59</v>
      </c>
      <c r="Z4543" s="217">
        <v>53.05</v>
      </c>
      <c r="AA4543" s="217">
        <v>54.58</v>
      </c>
      <c r="AB4543" s="217">
        <v>56.04</v>
      </c>
      <c r="AC4543" s="217">
        <v>57.57</v>
      </c>
      <c r="AD4543" s="217">
        <v>59.37</v>
      </c>
      <c r="AE4543" s="217">
        <v>61.32</v>
      </c>
      <c r="AF4543" s="217">
        <v>63.29</v>
      </c>
      <c r="AG4543" s="217">
        <v>65.08</v>
      </c>
      <c r="AH4543" s="217">
        <v>64.849999999999994</v>
      </c>
      <c r="AI4543" s="217">
        <v>64.38</v>
      </c>
      <c r="AJ4543" s="217">
        <v>64.099999999999994</v>
      </c>
      <c r="AK4543" s="217">
        <v>63.76</v>
      </c>
    </row>
    <row r="4544" spans="1:37" s="217" customFormat="1" x14ac:dyDescent="0.3">
      <c r="A4544" s="217" t="str">
        <f t="shared" si="108"/>
        <v>SDGbaseTRAv2_UrbAS_ERTv5_testGADJnoICAGRQVAXamach</v>
      </c>
      <c r="B4544" s="218" t="s">
        <v>221</v>
      </c>
      <c r="C4544" s="219" t="s">
        <v>311</v>
      </c>
      <c r="D4544" s="220" t="s">
        <v>211</v>
      </c>
      <c r="E4544" s="217" t="s">
        <v>56</v>
      </c>
      <c r="F4544" s="217">
        <v>38.67</v>
      </c>
      <c r="G4544" s="217">
        <v>34.78</v>
      </c>
      <c r="H4544" s="217">
        <v>35.869999999999997</v>
      </c>
      <c r="I4544" s="217">
        <v>36.799999999999997</v>
      </c>
      <c r="J4544" s="217">
        <v>37.51</v>
      </c>
      <c r="K4544" s="217">
        <v>38.33</v>
      </c>
      <c r="L4544" s="217">
        <v>39.39</v>
      </c>
      <c r="M4544" s="217">
        <v>40.74</v>
      </c>
      <c r="N4544" s="217">
        <v>42.08</v>
      </c>
      <c r="O4544" s="217">
        <v>44.54</v>
      </c>
      <c r="P4544" s="217">
        <v>46.14</v>
      </c>
      <c r="Q4544" s="217">
        <v>47.46</v>
      </c>
      <c r="R4544" s="217">
        <v>48.28</v>
      </c>
      <c r="S4544" s="217">
        <v>49.69</v>
      </c>
      <c r="T4544" s="217">
        <v>51.22</v>
      </c>
      <c r="U4544" s="217">
        <v>52.97</v>
      </c>
      <c r="V4544" s="217">
        <v>54.91</v>
      </c>
      <c r="W4544" s="217">
        <v>56.72</v>
      </c>
      <c r="X4544" s="217">
        <v>58.25</v>
      </c>
      <c r="Y4544" s="217">
        <v>60.1</v>
      </c>
      <c r="Z4544" s="217">
        <v>61.9</v>
      </c>
      <c r="AA4544" s="217">
        <v>63.81</v>
      </c>
      <c r="AB4544" s="217">
        <v>64.92</v>
      </c>
      <c r="AC4544" s="217">
        <v>66.38</v>
      </c>
      <c r="AD4544" s="217">
        <v>68.48</v>
      </c>
      <c r="AE4544" s="217">
        <v>70.83</v>
      </c>
      <c r="AF4544" s="217">
        <v>73.239999999999995</v>
      </c>
      <c r="AG4544" s="217">
        <v>75.38</v>
      </c>
      <c r="AH4544" s="217">
        <v>74.290000000000006</v>
      </c>
      <c r="AI4544" s="217">
        <v>73.099999999999994</v>
      </c>
      <c r="AJ4544" s="217">
        <v>72.45</v>
      </c>
      <c r="AK4544" s="217">
        <v>71.790000000000006</v>
      </c>
    </row>
    <row r="4545" spans="1:37" s="217" customFormat="1" x14ac:dyDescent="0.3">
      <c r="A4545" s="217" t="str">
        <f t="shared" si="108"/>
        <v>SDGbaseTRAv2_UrbAS_ERTv5_testGADJnoICAGRQVAXafcel</v>
      </c>
      <c r="B4545" s="218" t="s">
        <v>221</v>
      </c>
      <c r="C4545" s="219" t="s">
        <v>311</v>
      </c>
      <c r="D4545" s="220" t="s">
        <v>211</v>
      </c>
      <c r="E4545" s="217" t="s">
        <v>57</v>
      </c>
      <c r="F4545" s="217">
        <v>0.28999999999999998</v>
      </c>
      <c r="G4545" s="217">
        <v>0.28999999999999998</v>
      </c>
      <c r="H4545" s="217">
        <v>0.28999999999999998</v>
      </c>
      <c r="I4545" s="217">
        <v>0.28999999999999998</v>
      </c>
      <c r="J4545" s="217">
        <v>0.28999999999999998</v>
      </c>
      <c r="K4545" s="217">
        <v>0.28999999999999998</v>
      </c>
      <c r="L4545" s="217">
        <v>0.28999999999999998</v>
      </c>
      <c r="M4545" s="217">
        <v>0.28999999999999998</v>
      </c>
      <c r="N4545" s="217">
        <v>0.28999999999999998</v>
      </c>
      <c r="O4545" s="217">
        <v>0.28999999999999998</v>
      </c>
      <c r="P4545" s="217">
        <v>0.28999999999999998</v>
      </c>
      <c r="Q4545" s="217">
        <v>0.28999999999999998</v>
      </c>
      <c r="R4545" s="217">
        <v>0.28999999999999998</v>
      </c>
      <c r="S4545" s="217">
        <v>0.28999999999999998</v>
      </c>
      <c r="T4545" s="217">
        <v>0.28999999999999998</v>
      </c>
      <c r="U4545" s="217">
        <v>0.28999999999999998</v>
      </c>
      <c r="V4545" s="217">
        <v>0.28999999999999998</v>
      </c>
      <c r="W4545" s="217">
        <v>0.28999999999999998</v>
      </c>
      <c r="X4545" s="217">
        <v>0.28999999999999998</v>
      </c>
      <c r="Y4545" s="217">
        <v>4.22</v>
      </c>
      <c r="Z4545" s="217">
        <v>8.44</v>
      </c>
      <c r="AA4545" s="217">
        <v>12.66</v>
      </c>
      <c r="AB4545" s="217">
        <v>13.65</v>
      </c>
      <c r="AC4545" s="217">
        <v>14.64</v>
      </c>
      <c r="AD4545" s="217">
        <v>15.63</v>
      </c>
      <c r="AE4545" s="217">
        <v>16.62</v>
      </c>
      <c r="AF4545" s="217">
        <v>17.61</v>
      </c>
      <c r="AG4545" s="217">
        <v>17.559999999999999</v>
      </c>
      <c r="AH4545" s="217">
        <v>17.52</v>
      </c>
      <c r="AI4545" s="217">
        <v>17.47</v>
      </c>
      <c r="AJ4545" s="217">
        <v>17.43</v>
      </c>
      <c r="AK4545" s="217">
        <v>17.38</v>
      </c>
    </row>
    <row r="4546" spans="1:37" s="217" customFormat="1" x14ac:dyDescent="0.3">
      <c r="A4546" s="217" t="str">
        <f t="shared" si="108"/>
        <v>SDGbaseTRAv2_UrbAS_ERTv5_testGADJnoICAGRQVAXaelct</v>
      </c>
      <c r="B4546" s="218" t="s">
        <v>221</v>
      </c>
      <c r="C4546" s="219" t="s">
        <v>311</v>
      </c>
      <c r="D4546" s="220" t="s">
        <v>211</v>
      </c>
      <c r="E4546" s="217" t="s">
        <v>58</v>
      </c>
      <c r="F4546" s="217">
        <v>0.08</v>
      </c>
      <c r="G4546" s="217">
        <v>0.08</v>
      </c>
      <c r="H4546" s="217">
        <v>0.08</v>
      </c>
      <c r="I4546" s="217">
        <v>0.08</v>
      </c>
      <c r="J4546" s="217">
        <v>0.08</v>
      </c>
      <c r="K4546" s="217">
        <v>0.08</v>
      </c>
      <c r="L4546" s="217">
        <v>0.08</v>
      </c>
      <c r="M4546" s="217">
        <v>0.08</v>
      </c>
      <c r="N4546" s="217">
        <v>0.08</v>
      </c>
      <c r="O4546" s="217">
        <v>0.08</v>
      </c>
      <c r="P4546" s="217">
        <v>0.08</v>
      </c>
      <c r="Q4546" s="217">
        <v>0.08</v>
      </c>
      <c r="R4546" s="217">
        <v>0.08</v>
      </c>
      <c r="S4546" s="217">
        <v>0.08</v>
      </c>
      <c r="T4546" s="217">
        <v>0.08</v>
      </c>
      <c r="U4546" s="217">
        <v>0.08</v>
      </c>
      <c r="V4546" s="217">
        <v>0.08</v>
      </c>
      <c r="W4546" s="217">
        <v>0.08</v>
      </c>
      <c r="X4546" s="217">
        <v>3.19</v>
      </c>
      <c r="Y4546" s="217">
        <v>3.19</v>
      </c>
      <c r="Z4546" s="217">
        <v>1.76</v>
      </c>
      <c r="AA4546" s="217">
        <v>1.76</v>
      </c>
      <c r="AB4546" s="217">
        <v>1.76</v>
      </c>
      <c r="AC4546" s="217">
        <v>1.76</v>
      </c>
      <c r="AD4546" s="217">
        <v>0.99</v>
      </c>
      <c r="AE4546" s="217">
        <v>0.99</v>
      </c>
      <c r="AF4546" s="217">
        <v>0.99</v>
      </c>
      <c r="AG4546" s="217">
        <v>0.99</v>
      </c>
      <c r="AH4546" s="217">
        <v>0.99</v>
      </c>
      <c r="AI4546" s="217">
        <v>7.46</v>
      </c>
      <c r="AJ4546" s="217">
        <v>7.46</v>
      </c>
      <c r="AK4546" s="217">
        <v>7.46</v>
      </c>
    </row>
    <row r="4547" spans="1:37" s="217" customFormat="1" x14ac:dyDescent="0.3">
      <c r="A4547" s="217" t="str">
        <f t="shared" si="108"/>
        <v>SDGbaseTRAv2_UrbAS_ERTv5_testGADJnoICAGRQVAXaemch</v>
      </c>
      <c r="B4547" s="218" t="s">
        <v>221</v>
      </c>
      <c r="C4547" s="219" t="s">
        <v>311</v>
      </c>
      <c r="D4547" s="220" t="s">
        <v>211</v>
      </c>
      <c r="E4547" s="217" t="s">
        <v>59</v>
      </c>
      <c r="F4547" s="217">
        <v>8.99</v>
      </c>
      <c r="G4547" s="217">
        <v>8.2200000000000006</v>
      </c>
      <c r="H4547" s="217">
        <v>8.43</v>
      </c>
      <c r="I4547" s="217">
        <v>8.58</v>
      </c>
      <c r="J4547" s="217">
        <v>8.6999999999999993</v>
      </c>
      <c r="K4547" s="217">
        <v>8.8699999999999992</v>
      </c>
      <c r="L4547" s="217">
        <v>9.1199999999999992</v>
      </c>
      <c r="M4547" s="217">
        <v>9.48</v>
      </c>
      <c r="N4547" s="217">
        <v>9.82</v>
      </c>
      <c r="O4547" s="217">
        <v>10.5</v>
      </c>
      <c r="P4547" s="217">
        <v>10.9</v>
      </c>
      <c r="Q4547" s="217">
        <v>11.22</v>
      </c>
      <c r="R4547" s="217">
        <v>11.42</v>
      </c>
      <c r="S4547" s="217">
        <v>11.77</v>
      </c>
      <c r="T4547" s="217">
        <v>12.13</v>
      </c>
      <c r="U4547" s="217">
        <v>12.56</v>
      </c>
      <c r="V4547" s="217">
        <v>13.03</v>
      </c>
      <c r="W4547" s="217">
        <v>13.49</v>
      </c>
      <c r="X4547" s="217">
        <v>13.89</v>
      </c>
      <c r="Y4547" s="217">
        <v>14.34</v>
      </c>
      <c r="Z4547" s="217">
        <v>14.78</v>
      </c>
      <c r="AA4547" s="217">
        <v>15.24</v>
      </c>
      <c r="AB4547" s="217">
        <v>15.26</v>
      </c>
      <c r="AC4547" s="217">
        <v>15.47</v>
      </c>
      <c r="AD4547" s="217">
        <v>15.93</v>
      </c>
      <c r="AE4547" s="217">
        <v>16.48</v>
      </c>
      <c r="AF4547" s="217">
        <v>17.02</v>
      </c>
      <c r="AG4547" s="217">
        <v>17.57</v>
      </c>
      <c r="AH4547" s="217">
        <v>17.09</v>
      </c>
      <c r="AI4547" s="217">
        <v>16.59</v>
      </c>
      <c r="AJ4547" s="217">
        <v>16.37</v>
      </c>
      <c r="AK4547" s="217">
        <v>16.14</v>
      </c>
    </row>
    <row r="4548" spans="1:37" s="217" customFormat="1" x14ac:dyDescent="0.3">
      <c r="A4548" s="217" t="str">
        <f t="shared" si="108"/>
        <v>SDGbaseTRAv2_UrbAS_ERTv5_testGADJnoICAGRQVAXasequ</v>
      </c>
      <c r="B4548" s="218" t="s">
        <v>221</v>
      </c>
      <c r="C4548" s="219" t="s">
        <v>311</v>
      </c>
      <c r="D4548" s="220" t="s">
        <v>211</v>
      </c>
      <c r="E4548" s="217" t="s">
        <v>60</v>
      </c>
      <c r="F4548" s="217">
        <v>8.7799999999999994</v>
      </c>
      <c r="G4548" s="217">
        <v>8.33</v>
      </c>
      <c r="H4548" s="217">
        <v>8.58</v>
      </c>
      <c r="I4548" s="217">
        <v>8.69</v>
      </c>
      <c r="J4548" s="217">
        <v>8.85</v>
      </c>
      <c r="K4548" s="217">
        <v>9.06</v>
      </c>
      <c r="L4548" s="217">
        <v>9.33</v>
      </c>
      <c r="M4548" s="217">
        <v>9.73</v>
      </c>
      <c r="N4548" s="217">
        <v>10.119999999999999</v>
      </c>
      <c r="O4548" s="217">
        <v>10.82</v>
      </c>
      <c r="P4548" s="217">
        <v>11.27</v>
      </c>
      <c r="Q4548" s="217">
        <v>11.65</v>
      </c>
      <c r="R4548" s="217">
        <v>11.96</v>
      </c>
      <c r="S4548" s="217">
        <v>12.32</v>
      </c>
      <c r="T4548" s="217">
        <v>12.71</v>
      </c>
      <c r="U4548" s="217">
        <v>13.17</v>
      </c>
      <c r="V4548" s="217">
        <v>13.6</v>
      </c>
      <c r="W4548" s="217">
        <v>14.07</v>
      </c>
      <c r="X4548" s="217">
        <v>14.57</v>
      </c>
      <c r="Y4548" s="217">
        <v>15.07</v>
      </c>
      <c r="Z4548" s="217">
        <v>15.55</v>
      </c>
      <c r="AA4548" s="217">
        <v>16.07</v>
      </c>
      <c r="AB4548" s="217">
        <v>16.100000000000001</v>
      </c>
      <c r="AC4548" s="217">
        <v>16.3</v>
      </c>
      <c r="AD4548" s="217">
        <v>16.75</v>
      </c>
      <c r="AE4548" s="217">
        <v>17.29</v>
      </c>
      <c r="AF4548" s="217">
        <v>17.86</v>
      </c>
      <c r="AG4548" s="217">
        <v>18.38</v>
      </c>
      <c r="AH4548" s="217">
        <v>17.79</v>
      </c>
      <c r="AI4548" s="217">
        <v>17.2</v>
      </c>
      <c r="AJ4548" s="217">
        <v>16.89</v>
      </c>
      <c r="AK4548" s="217">
        <v>16.62</v>
      </c>
    </row>
    <row r="4549" spans="1:37" s="217" customFormat="1" x14ac:dyDescent="0.3">
      <c r="A4549" s="217" t="str">
        <f t="shared" si="108"/>
        <v>SDGbaseTRAv2_UrbAS_ERTv5_testGADJnoICAGRQVAXavehi</v>
      </c>
      <c r="B4549" s="218" t="s">
        <v>221</v>
      </c>
      <c r="C4549" s="219" t="s">
        <v>311</v>
      </c>
      <c r="D4549" s="220" t="s">
        <v>211</v>
      </c>
      <c r="E4549" s="217" t="s">
        <v>61</v>
      </c>
      <c r="F4549" s="217">
        <v>39.57</v>
      </c>
      <c r="G4549" s="217">
        <v>36.28</v>
      </c>
      <c r="H4549" s="217">
        <v>37.44</v>
      </c>
      <c r="I4549" s="217">
        <v>37.909999999999997</v>
      </c>
      <c r="J4549" s="217">
        <v>38.67</v>
      </c>
      <c r="K4549" s="217">
        <v>39.65</v>
      </c>
      <c r="L4549" s="217">
        <v>40.880000000000003</v>
      </c>
      <c r="M4549" s="217">
        <v>42.52</v>
      </c>
      <c r="N4549" s="217">
        <v>44.17</v>
      </c>
      <c r="O4549" s="217">
        <v>46.6</v>
      </c>
      <c r="P4549" s="217">
        <v>48.53</v>
      </c>
      <c r="Q4549" s="217">
        <v>50.3</v>
      </c>
      <c r="R4549" s="217">
        <v>52.15</v>
      </c>
      <c r="S4549" s="217">
        <v>54.04</v>
      </c>
      <c r="T4549" s="217">
        <v>56.07</v>
      </c>
      <c r="U4549" s="217">
        <v>58.42</v>
      </c>
      <c r="V4549" s="217">
        <v>60.93</v>
      </c>
      <c r="W4549" s="217">
        <v>63.43</v>
      </c>
      <c r="X4549" s="217">
        <v>65.73</v>
      </c>
      <c r="Y4549" s="217">
        <v>66.97</v>
      </c>
      <c r="Z4549" s="217">
        <v>68.180000000000007</v>
      </c>
      <c r="AA4549" s="217">
        <v>69.37</v>
      </c>
      <c r="AB4549" s="217">
        <v>70.19</v>
      </c>
      <c r="AC4549" s="217">
        <v>71.540000000000006</v>
      </c>
      <c r="AD4549" s="217">
        <v>73.760000000000005</v>
      </c>
      <c r="AE4549" s="217">
        <v>76.349999999999994</v>
      </c>
      <c r="AF4549" s="217">
        <v>79.06</v>
      </c>
      <c r="AG4549" s="217">
        <v>81.87</v>
      </c>
      <c r="AH4549" s="217">
        <v>80.69</v>
      </c>
      <c r="AI4549" s="217">
        <v>78.92</v>
      </c>
      <c r="AJ4549" s="217">
        <v>77.91</v>
      </c>
      <c r="AK4549" s="217">
        <v>76.98</v>
      </c>
    </row>
    <row r="4550" spans="1:37" s="217" customFormat="1" x14ac:dyDescent="0.3">
      <c r="A4550" s="217" t="str">
        <f t="shared" si="108"/>
        <v>SDGbaseTRAv2_UrbAS_ERTv5_testGADJnoICAGRQVAXatequ</v>
      </c>
      <c r="B4550" s="218" t="s">
        <v>221</v>
      </c>
      <c r="C4550" s="219" t="s">
        <v>311</v>
      </c>
      <c r="D4550" s="220" t="s">
        <v>211</v>
      </c>
      <c r="E4550" s="217" t="s">
        <v>62</v>
      </c>
      <c r="F4550" s="217">
        <v>7.09</v>
      </c>
      <c r="G4550" s="217">
        <v>6.14</v>
      </c>
      <c r="H4550" s="217">
        <v>6.35</v>
      </c>
      <c r="I4550" s="217">
        <v>6.36</v>
      </c>
      <c r="J4550" s="217">
        <v>6.46</v>
      </c>
      <c r="K4550" s="217">
        <v>6.59</v>
      </c>
      <c r="L4550" s="217">
        <v>6.81</v>
      </c>
      <c r="M4550" s="217">
        <v>7.22</v>
      </c>
      <c r="N4550" s="217">
        <v>7.6</v>
      </c>
      <c r="O4550" s="217">
        <v>8.77</v>
      </c>
      <c r="P4550" s="217">
        <v>9.33</v>
      </c>
      <c r="Q4550" s="217">
        <v>9.68</v>
      </c>
      <c r="R4550" s="217">
        <v>9.81</v>
      </c>
      <c r="S4550" s="217">
        <v>10.06</v>
      </c>
      <c r="T4550" s="217">
        <v>10.37</v>
      </c>
      <c r="U4550" s="217">
        <v>10.73</v>
      </c>
      <c r="V4550" s="217">
        <v>11.16</v>
      </c>
      <c r="W4550" s="217">
        <v>11.54</v>
      </c>
      <c r="X4550" s="217">
        <v>11.78</v>
      </c>
      <c r="Y4550" s="217">
        <v>12.13</v>
      </c>
      <c r="Z4550" s="217">
        <v>12.42</v>
      </c>
      <c r="AA4550" s="217">
        <v>12.8</v>
      </c>
      <c r="AB4550" s="217">
        <v>12.34</v>
      </c>
      <c r="AC4550" s="217">
        <v>12.27</v>
      </c>
      <c r="AD4550" s="217">
        <v>12.64</v>
      </c>
      <c r="AE4550" s="217">
        <v>13.13</v>
      </c>
      <c r="AF4550" s="217">
        <v>13.62</v>
      </c>
      <c r="AG4550" s="217">
        <v>13.95</v>
      </c>
      <c r="AH4550" s="217">
        <v>13.02</v>
      </c>
      <c r="AI4550" s="217">
        <v>12.19</v>
      </c>
      <c r="AJ4550" s="217">
        <v>11.77</v>
      </c>
      <c r="AK4550" s="217">
        <v>11.43</v>
      </c>
    </row>
    <row r="4551" spans="1:37" s="217" customFormat="1" x14ac:dyDescent="0.3">
      <c r="A4551" s="217" t="str">
        <f t="shared" si="108"/>
        <v>SDGbaseTRAv2_UrbAS_ERTv5_testGADJnoICAGRQVAXafurn</v>
      </c>
      <c r="B4551" s="218" t="s">
        <v>221</v>
      </c>
      <c r="C4551" s="219" t="s">
        <v>311</v>
      </c>
      <c r="D4551" s="220" t="s">
        <v>211</v>
      </c>
      <c r="E4551" s="217" t="s">
        <v>63</v>
      </c>
      <c r="F4551" s="217">
        <v>6.09</v>
      </c>
      <c r="G4551" s="217">
        <v>5.45</v>
      </c>
      <c r="H4551" s="217">
        <v>5.66</v>
      </c>
      <c r="I4551" s="217">
        <v>5.85</v>
      </c>
      <c r="J4551" s="217">
        <v>5.99</v>
      </c>
      <c r="K4551" s="217">
        <v>6.15</v>
      </c>
      <c r="L4551" s="217">
        <v>6.34</v>
      </c>
      <c r="M4551" s="217">
        <v>6.56</v>
      </c>
      <c r="N4551" s="217">
        <v>6.78</v>
      </c>
      <c r="O4551" s="217">
        <v>7.18</v>
      </c>
      <c r="P4551" s="217">
        <v>7.45</v>
      </c>
      <c r="Q4551" s="217">
        <v>7.68</v>
      </c>
      <c r="R4551" s="217">
        <v>7.85</v>
      </c>
      <c r="S4551" s="217">
        <v>8.11</v>
      </c>
      <c r="T4551" s="217">
        <v>8.3800000000000008</v>
      </c>
      <c r="U4551" s="217">
        <v>8.68</v>
      </c>
      <c r="V4551" s="217">
        <v>9</v>
      </c>
      <c r="W4551" s="217">
        <v>9.33</v>
      </c>
      <c r="X4551" s="217">
        <v>9.65</v>
      </c>
      <c r="Y4551" s="217">
        <v>9.9600000000000009</v>
      </c>
      <c r="Z4551" s="217">
        <v>10.27</v>
      </c>
      <c r="AA4551" s="217">
        <v>10.58</v>
      </c>
      <c r="AB4551" s="217">
        <v>10.93</v>
      </c>
      <c r="AC4551" s="217">
        <v>11.23</v>
      </c>
      <c r="AD4551" s="217">
        <v>11.56</v>
      </c>
      <c r="AE4551" s="217">
        <v>11.9</v>
      </c>
      <c r="AF4551" s="217">
        <v>12.26</v>
      </c>
      <c r="AG4551" s="217">
        <v>12.61</v>
      </c>
      <c r="AH4551" s="217">
        <v>12.6</v>
      </c>
      <c r="AI4551" s="217">
        <v>12.5</v>
      </c>
      <c r="AJ4551" s="217">
        <v>12.42</v>
      </c>
      <c r="AK4551" s="217">
        <v>12.31</v>
      </c>
    </row>
    <row r="4552" spans="1:37" s="217" customFormat="1" x14ac:dyDescent="0.3">
      <c r="A4552" s="217" t="str">
        <f t="shared" si="108"/>
        <v>SDGbaseTRAv2_UrbAS_ERTv5_testGADJnoICAGRQVAXaoman</v>
      </c>
      <c r="B4552" s="218" t="s">
        <v>221</v>
      </c>
      <c r="C4552" s="219" t="s">
        <v>311</v>
      </c>
      <c r="D4552" s="220" t="s">
        <v>211</v>
      </c>
      <c r="E4552" s="217" t="s">
        <v>64</v>
      </c>
      <c r="F4552" s="217">
        <v>25.46</v>
      </c>
      <c r="G4552" s="217">
        <v>23.29</v>
      </c>
      <c r="H4552" s="217">
        <v>24.38</v>
      </c>
      <c r="I4552" s="217">
        <v>25</v>
      </c>
      <c r="J4552" s="217">
        <v>25.66</v>
      </c>
      <c r="K4552" s="217">
        <v>26.38</v>
      </c>
      <c r="L4552" s="217">
        <v>27.24</v>
      </c>
      <c r="M4552" s="217">
        <v>28.21</v>
      </c>
      <c r="N4552" s="217">
        <v>29.25</v>
      </c>
      <c r="O4552" s="217">
        <v>31.03</v>
      </c>
      <c r="P4552" s="217">
        <v>32.61</v>
      </c>
      <c r="Q4552" s="217">
        <v>33.979999999999997</v>
      </c>
      <c r="R4552" s="217">
        <v>35.36</v>
      </c>
      <c r="S4552" s="217">
        <v>36.6</v>
      </c>
      <c r="T4552" s="217">
        <v>37.86</v>
      </c>
      <c r="U4552" s="217">
        <v>39.25</v>
      </c>
      <c r="V4552" s="217">
        <v>40.47</v>
      </c>
      <c r="W4552" s="217">
        <v>41.73</v>
      </c>
      <c r="X4552" s="217">
        <v>43.04</v>
      </c>
      <c r="Y4552" s="217">
        <v>44.2</v>
      </c>
      <c r="Z4552" s="217">
        <v>45.32</v>
      </c>
      <c r="AA4552" s="217">
        <v>46.49</v>
      </c>
      <c r="AB4552" s="217">
        <v>47.69</v>
      </c>
      <c r="AC4552" s="217">
        <v>48.72</v>
      </c>
      <c r="AD4552" s="217">
        <v>49.8</v>
      </c>
      <c r="AE4552" s="217">
        <v>50.92</v>
      </c>
      <c r="AF4552" s="217">
        <v>52.1</v>
      </c>
      <c r="AG4552" s="217">
        <v>53.2</v>
      </c>
      <c r="AH4552" s="217">
        <v>52.34</v>
      </c>
      <c r="AI4552" s="217">
        <v>51.2</v>
      </c>
      <c r="AJ4552" s="217">
        <v>50.22</v>
      </c>
      <c r="AK4552" s="217">
        <v>49.21</v>
      </c>
    </row>
    <row r="4553" spans="1:37" s="217" customFormat="1" x14ac:dyDescent="0.3">
      <c r="A4553" s="217" t="str">
        <f t="shared" si="108"/>
        <v>SDGbaseTRAv2_UrbAS_ERTv5_testGADJnoICAGRQVAXaelec</v>
      </c>
      <c r="B4553" s="218" t="s">
        <v>221</v>
      </c>
      <c r="C4553" s="219" t="s">
        <v>311</v>
      </c>
      <c r="D4553" s="220" t="s">
        <v>211</v>
      </c>
      <c r="E4553" s="217" t="s">
        <v>65</v>
      </c>
      <c r="F4553" s="217">
        <v>142.19999999999999</v>
      </c>
      <c r="G4553" s="217">
        <v>136.75</v>
      </c>
      <c r="H4553" s="217">
        <v>141.68</v>
      </c>
      <c r="I4553" s="217">
        <v>141.61000000000001</v>
      </c>
      <c r="J4553" s="217">
        <v>138.76</v>
      </c>
      <c r="K4553" s="217">
        <v>138.91</v>
      </c>
      <c r="L4553" s="217">
        <v>140.06</v>
      </c>
      <c r="M4553" s="217">
        <v>141.44</v>
      </c>
      <c r="N4553" s="217">
        <v>143.26</v>
      </c>
      <c r="O4553" s="217">
        <v>144.29</v>
      </c>
      <c r="P4553" s="217">
        <v>146.44</v>
      </c>
      <c r="Q4553" s="217">
        <v>148.01</v>
      </c>
      <c r="R4553" s="217">
        <v>151.47</v>
      </c>
      <c r="S4553" s="217">
        <v>155.85</v>
      </c>
      <c r="T4553" s="217">
        <v>159.32</v>
      </c>
      <c r="U4553" s="217">
        <v>163.65</v>
      </c>
      <c r="V4553" s="217">
        <v>164.36</v>
      </c>
      <c r="W4553" s="217">
        <v>167.89</v>
      </c>
      <c r="X4553" s="217">
        <v>177.4</v>
      </c>
      <c r="Y4553" s="217">
        <v>183.86</v>
      </c>
      <c r="Z4553" s="217">
        <v>190.31</v>
      </c>
      <c r="AA4553" s="217">
        <v>196.44</v>
      </c>
      <c r="AB4553" s="217">
        <v>202.76</v>
      </c>
      <c r="AC4553" s="217">
        <v>209.11</v>
      </c>
      <c r="AD4553" s="217">
        <v>215.49</v>
      </c>
      <c r="AE4553" s="217">
        <v>221.93</v>
      </c>
      <c r="AF4553" s="217">
        <v>224.1</v>
      </c>
      <c r="AG4553" s="217">
        <v>236.11</v>
      </c>
      <c r="AH4553" s="217">
        <v>246.57</v>
      </c>
      <c r="AI4553" s="217">
        <v>255</v>
      </c>
      <c r="AJ4553" s="217">
        <v>264.66000000000003</v>
      </c>
      <c r="AK4553" s="217">
        <v>273.87</v>
      </c>
    </row>
    <row r="4554" spans="1:37" s="217" customFormat="1" x14ac:dyDescent="0.3">
      <c r="A4554" s="217" t="str">
        <f t="shared" si="108"/>
        <v>SDGbaseTRAv2_UrbAS_ERTv5_testGADJnoICAGRQVAXawatr</v>
      </c>
      <c r="B4554" s="218" t="s">
        <v>221</v>
      </c>
      <c r="C4554" s="219" t="s">
        <v>311</v>
      </c>
      <c r="D4554" s="220" t="s">
        <v>211</v>
      </c>
      <c r="E4554" s="217" t="s">
        <v>66</v>
      </c>
      <c r="F4554" s="217">
        <v>38.119999999999997</v>
      </c>
      <c r="G4554" s="217">
        <v>37.619999999999997</v>
      </c>
      <c r="H4554" s="217">
        <v>38.6</v>
      </c>
      <c r="I4554" s="217">
        <v>39.200000000000003</v>
      </c>
      <c r="J4554" s="217">
        <v>40.03</v>
      </c>
      <c r="K4554" s="217">
        <v>41.02</v>
      </c>
      <c r="L4554" s="217">
        <v>42.25</v>
      </c>
      <c r="M4554" s="217">
        <v>43.56</v>
      </c>
      <c r="N4554" s="217">
        <v>44.91</v>
      </c>
      <c r="O4554" s="217">
        <v>46.59</v>
      </c>
      <c r="P4554" s="217">
        <v>48.14</v>
      </c>
      <c r="Q4554" s="217">
        <v>49.65</v>
      </c>
      <c r="R4554" s="217">
        <v>51.48</v>
      </c>
      <c r="S4554" s="217">
        <v>53.27</v>
      </c>
      <c r="T4554" s="217">
        <v>55.15</v>
      </c>
      <c r="U4554" s="217">
        <v>57.26</v>
      </c>
      <c r="V4554" s="217">
        <v>59.23</v>
      </c>
      <c r="W4554" s="217">
        <v>61.31</v>
      </c>
      <c r="X4554" s="217">
        <v>63.5</v>
      </c>
      <c r="Y4554" s="217">
        <v>65.510000000000005</v>
      </c>
      <c r="Z4554" s="217">
        <v>67.55</v>
      </c>
      <c r="AA4554" s="217">
        <v>69.61</v>
      </c>
      <c r="AB4554" s="217">
        <v>72.099999999999994</v>
      </c>
      <c r="AC4554" s="217">
        <v>74.47</v>
      </c>
      <c r="AD4554" s="217">
        <v>76.91</v>
      </c>
      <c r="AE4554" s="217">
        <v>79.489999999999995</v>
      </c>
      <c r="AF4554" s="217">
        <v>82.24</v>
      </c>
      <c r="AG4554" s="217">
        <v>85.03</v>
      </c>
      <c r="AH4554" s="217">
        <v>85.13</v>
      </c>
      <c r="AI4554" s="217">
        <v>85.07</v>
      </c>
      <c r="AJ4554" s="217">
        <v>85.18</v>
      </c>
      <c r="AK4554" s="217">
        <v>85.21</v>
      </c>
    </row>
    <row r="4555" spans="1:37" s="217" customFormat="1" x14ac:dyDescent="0.3">
      <c r="A4555" s="217" t="str">
        <f t="shared" si="108"/>
        <v>SDGbaseTRAv2_UrbAS_ERTv5_testGADJnoICAGRQVAXacons</v>
      </c>
      <c r="B4555" s="218" t="s">
        <v>221</v>
      </c>
      <c r="C4555" s="219" t="s">
        <v>311</v>
      </c>
      <c r="D4555" s="220" t="s">
        <v>211</v>
      </c>
      <c r="E4555" s="217" t="s">
        <v>67</v>
      </c>
      <c r="F4555" s="217">
        <v>140.65</v>
      </c>
      <c r="G4555" s="217">
        <v>129.35</v>
      </c>
      <c r="H4555" s="217">
        <v>133.29</v>
      </c>
      <c r="I4555" s="217">
        <v>137.75</v>
      </c>
      <c r="J4555" s="217">
        <v>140.44</v>
      </c>
      <c r="K4555" s="217">
        <v>143.47999999999999</v>
      </c>
      <c r="L4555" s="217">
        <v>147.1</v>
      </c>
      <c r="M4555" s="217">
        <v>151.16</v>
      </c>
      <c r="N4555" s="217">
        <v>155.44999999999999</v>
      </c>
      <c r="O4555" s="217">
        <v>160.87</v>
      </c>
      <c r="P4555" s="217">
        <v>165.85</v>
      </c>
      <c r="Q4555" s="217">
        <v>170.63</v>
      </c>
      <c r="R4555" s="217">
        <v>173.86</v>
      </c>
      <c r="S4555" s="217">
        <v>179.37</v>
      </c>
      <c r="T4555" s="217">
        <v>185.21</v>
      </c>
      <c r="U4555" s="217">
        <v>191.92</v>
      </c>
      <c r="V4555" s="217">
        <v>198.75</v>
      </c>
      <c r="W4555" s="217">
        <v>205.63</v>
      </c>
      <c r="X4555" s="217">
        <v>212.22</v>
      </c>
      <c r="Y4555" s="217">
        <v>218.82</v>
      </c>
      <c r="Z4555" s="217">
        <v>225.72</v>
      </c>
      <c r="AA4555" s="217">
        <v>232.49</v>
      </c>
      <c r="AB4555" s="217">
        <v>238.86</v>
      </c>
      <c r="AC4555" s="217">
        <v>245.1</v>
      </c>
      <c r="AD4555" s="217">
        <v>252.09</v>
      </c>
      <c r="AE4555" s="217">
        <v>259.57</v>
      </c>
      <c r="AF4555" s="217">
        <v>267.45999999999998</v>
      </c>
      <c r="AG4555" s="217">
        <v>275.25</v>
      </c>
      <c r="AH4555" s="217">
        <v>274.82</v>
      </c>
      <c r="AI4555" s="217">
        <v>273.31</v>
      </c>
      <c r="AJ4555" s="217">
        <v>272.39999999999998</v>
      </c>
      <c r="AK4555" s="217">
        <v>271.02</v>
      </c>
    </row>
    <row r="4556" spans="1:37" s="217" customFormat="1" x14ac:dyDescent="0.3">
      <c r="A4556" s="217" t="str">
        <f t="shared" si="108"/>
        <v>SDGbaseTRAv2_UrbAS_ERTv5_testGADJnoICAGRQVAXatrad</v>
      </c>
      <c r="B4556" s="218" t="s">
        <v>221</v>
      </c>
      <c r="C4556" s="219" t="s">
        <v>311</v>
      </c>
      <c r="D4556" s="220" t="s">
        <v>211</v>
      </c>
      <c r="E4556" s="217" t="s">
        <v>68</v>
      </c>
      <c r="F4556" s="217">
        <v>482.47</v>
      </c>
      <c r="G4556" s="217">
        <v>441.1</v>
      </c>
      <c r="H4556" s="217">
        <v>454.75</v>
      </c>
      <c r="I4556" s="217">
        <v>466.61</v>
      </c>
      <c r="J4556" s="217">
        <v>474.84</v>
      </c>
      <c r="K4556" s="217">
        <v>483.72</v>
      </c>
      <c r="L4556" s="217">
        <v>494.22</v>
      </c>
      <c r="M4556" s="217">
        <v>506.33</v>
      </c>
      <c r="N4556" s="217">
        <v>519.09</v>
      </c>
      <c r="O4556" s="217">
        <v>515.97</v>
      </c>
      <c r="P4556" s="217">
        <v>525.64</v>
      </c>
      <c r="Q4556" s="217">
        <v>539.36</v>
      </c>
      <c r="R4556" s="217">
        <v>553.94000000000005</v>
      </c>
      <c r="S4556" s="217">
        <v>568.87</v>
      </c>
      <c r="T4556" s="217">
        <v>584.61</v>
      </c>
      <c r="U4556" s="217">
        <v>602.46</v>
      </c>
      <c r="V4556" s="217">
        <v>620.4</v>
      </c>
      <c r="W4556" s="217">
        <v>638.98</v>
      </c>
      <c r="X4556" s="217">
        <v>657.44</v>
      </c>
      <c r="Y4556" s="217">
        <v>674.12</v>
      </c>
      <c r="Z4556" s="217">
        <v>690.01</v>
      </c>
      <c r="AA4556" s="217">
        <v>706.05</v>
      </c>
      <c r="AB4556" s="217">
        <v>715.26</v>
      </c>
      <c r="AC4556" s="217">
        <v>725.58</v>
      </c>
      <c r="AD4556" s="217">
        <v>738.74</v>
      </c>
      <c r="AE4556" s="217">
        <v>753.54</v>
      </c>
      <c r="AF4556" s="217">
        <v>769.29</v>
      </c>
      <c r="AG4556" s="217">
        <v>784.16</v>
      </c>
      <c r="AH4556" s="217">
        <v>775.54</v>
      </c>
      <c r="AI4556" s="217">
        <v>764.92</v>
      </c>
      <c r="AJ4556" s="217">
        <v>756.3</v>
      </c>
      <c r="AK4556" s="217">
        <v>747.23</v>
      </c>
    </row>
    <row r="4557" spans="1:37" s="217" customFormat="1" x14ac:dyDescent="0.3">
      <c r="A4557" s="217" t="str">
        <f t="shared" si="108"/>
        <v>SDGbaseTRAv2_UrbAS_ERTv5_testGADJnoICAGRQVAXahotl</v>
      </c>
      <c r="B4557" s="218" t="s">
        <v>221</v>
      </c>
      <c r="C4557" s="219" t="s">
        <v>311</v>
      </c>
      <c r="D4557" s="220" t="s">
        <v>211</v>
      </c>
      <c r="E4557" s="217" t="s">
        <v>69</v>
      </c>
      <c r="F4557" s="217">
        <v>37.69</v>
      </c>
      <c r="G4557" s="217">
        <v>35.229999999999997</v>
      </c>
      <c r="H4557" s="217">
        <v>36.82</v>
      </c>
      <c r="I4557" s="217">
        <v>37.6</v>
      </c>
      <c r="J4557" s="217">
        <v>38.64</v>
      </c>
      <c r="K4557" s="217">
        <v>39.78</v>
      </c>
      <c r="L4557" s="217">
        <v>41.09</v>
      </c>
      <c r="M4557" s="217">
        <v>42.5</v>
      </c>
      <c r="N4557" s="217">
        <v>44</v>
      </c>
      <c r="O4557" s="217">
        <v>46.21</v>
      </c>
      <c r="P4557" s="217">
        <v>48.1</v>
      </c>
      <c r="Q4557" s="217">
        <v>49.85</v>
      </c>
      <c r="R4557" s="217">
        <v>51.95</v>
      </c>
      <c r="S4557" s="217">
        <v>53.9</v>
      </c>
      <c r="T4557" s="217">
        <v>55.95</v>
      </c>
      <c r="U4557" s="217">
        <v>58.25</v>
      </c>
      <c r="V4557" s="217">
        <v>60.4</v>
      </c>
      <c r="W4557" s="217">
        <v>62.71</v>
      </c>
      <c r="X4557" s="217">
        <v>65.25</v>
      </c>
      <c r="Y4557" s="217">
        <v>67.63</v>
      </c>
      <c r="Z4557" s="217">
        <v>70.03</v>
      </c>
      <c r="AA4557" s="217">
        <v>72.510000000000005</v>
      </c>
      <c r="AB4557" s="217">
        <v>75.47</v>
      </c>
      <c r="AC4557" s="217">
        <v>78.09</v>
      </c>
      <c r="AD4557" s="217">
        <v>80.599999999999994</v>
      </c>
      <c r="AE4557" s="217">
        <v>83.13</v>
      </c>
      <c r="AF4557" s="217">
        <v>85.78</v>
      </c>
      <c r="AG4557" s="217">
        <v>88.5</v>
      </c>
      <c r="AH4557" s="217">
        <v>88.91</v>
      </c>
      <c r="AI4557" s="217">
        <v>88.73</v>
      </c>
      <c r="AJ4557" s="217">
        <v>88.48</v>
      </c>
      <c r="AK4557" s="217">
        <v>88.05</v>
      </c>
    </row>
    <row r="4558" spans="1:37" s="217" customFormat="1" x14ac:dyDescent="0.3">
      <c r="A4558" s="217" t="str">
        <f t="shared" si="108"/>
        <v>SDGbaseTRAv2_UrbAS_ERTv5_testGADJnoICAGRQVAXaltrp-p</v>
      </c>
      <c r="B4558" s="218" t="s">
        <v>221</v>
      </c>
      <c r="C4558" s="219" t="s">
        <v>311</v>
      </c>
      <c r="D4558" s="220" t="s">
        <v>211</v>
      </c>
      <c r="E4558" s="217" t="s">
        <v>70</v>
      </c>
      <c r="F4558" s="217">
        <v>60.68</v>
      </c>
      <c r="G4558" s="217">
        <v>58.24</v>
      </c>
      <c r="H4558" s="217">
        <v>59.72</v>
      </c>
      <c r="I4558" s="217">
        <v>60.78</v>
      </c>
      <c r="J4558" s="217">
        <v>61.93</v>
      </c>
      <c r="K4558" s="217">
        <v>63.17</v>
      </c>
      <c r="L4558" s="217">
        <v>64.64</v>
      </c>
      <c r="M4558" s="217">
        <v>66.28</v>
      </c>
      <c r="N4558" s="217">
        <v>68.17</v>
      </c>
      <c r="O4558" s="217">
        <v>70.790000000000006</v>
      </c>
      <c r="P4558" s="217">
        <v>73.260000000000005</v>
      </c>
      <c r="Q4558" s="217">
        <v>75.59</v>
      </c>
      <c r="R4558" s="217">
        <v>78.31</v>
      </c>
      <c r="S4558" s="217">
        <v>80.94</v>
      </c>
      <c r="T4558" s="217">
        <v>83.74</v>
      </c>
      <c r="U4558" s="217">
        <v>86.95</v>
      </c>
      <c r="V4558" s="217">
        <v>89.89</v>
      </c>
      <c r="W4558" s="217">
        <v>92.97</v>
      </c>
      <c r="X4558" s="217">
        <v>96.18</v>
      </c>
      <c r="Y4558" s="217">
        <v>99.09</v>
      </c>
      <c r="Z4558" s="217">
        <v>101.89</v>
      </c>
      <c r="AA4558" s="217">
        <v>104.67</v>
      </c>
      <c r="AB4558" s="217">
        <v>107.84</v>
      </c>
      <c r="AC4558" s="217">
        <v>110.6</v>
      </c>
      <c r="AD4558" s="217">
        <v>113.25</v>
      </c>
      <c r="AE4558" s="217">
        <v>115.9</v>
      </c>
      <c r="AF4558" s="217">
        <v>118.51</v>
      </c>
      <c r="AG4558" s="217">
        <v>120.98</v>
      </c>
      <c r="AH4558" s="217">
        <v>119.94</v>
      </c>
      <c r="AI4558" s="217">
        <v>118.67</v>
      </c>
      <c r="AJ4558" s="217">
        <v>117.75</v>
      </c>
      <c r="AK4558" s="217">
        <v>116.61</v>
      </c>
    </row>
    <row r="4559" spans="1:37" s="217" customFormat="1" x14ac:dyDescent="0.3">
      <c r="A4559" s="217" t="str">
        <f t="shared" si="108"/>
        <v>SDGbaseTRAv2_UrbAS_ERTv5_testGADJnoICAGRQVAXaltrp-f</v>
      </c>
      <c r="B4559" s="218" t="s">
        <v>221</v>
      </c>
      <c r="C4559" s="219" t="s">
        <v>311</v>
      </c>
      <c r="D4559" s="220" t="s">
        <v>211</v>
      </c>
      <c r="E4559" s="217" t="s">
        <v>71</v>
      </c>
      <c r="F4559" s="217">
        <v>247.43</v>
      </c>
      <c r="G4559" s="217">
        <v>234</v>
      </c>
      <c r="H4559" s="217">
        <v>239.63</v>
      </c>
      <c r="I4559" s="217">
        <v>244.84</v>
      </c>
      <c r="J4559" s="217">
        <v>249.94</v>
      </c>
      <c r="K4559" s="217">
        <v>254.82</v>
      </c>
      <c r="L4559" s="217">
        <v>260.29000000000002</v>
      </c>
      <c r="M4559" s="217">
        <v>266.08999999999997</v>
      </c>
      <c r="N4559" s="217">
        <v>274.06</v>
      </c>
      <c r="O4559" s="217">
        <v>283.43</v>
      </c>
      <c r="P4559" s="217">
        <v>293.73</v>
      </c>
      <c r="Q4559" s="217">
        <v>304.63</v>
      </c>
      <c r="R4559" s="217">
        <v>314.27999999999997</v>
      </c>
      <c r="S4559" s="217">
        <v>323.07</v>
      </c>
      <c r="T4559" s="217">
        <v>333.23</v>
      </c>
      <c r="U4559" s="217">
        <v>345.8</v>
      </c>
      <c r="V4559" s="217">
        <v>357.32</v>
      </c>
      <c r="W4559" s="217">
        <v>368.17</v>
      </c>
      <c r="X4559" s="217">
        <v>379.98</v>
      </c>
      <c r="Y4559" s="217">
        <v>392.82</v>
      </c>
      <c r="Z4559" s="217">
        <v>406.61</v>
      </c>
      <c r="AA4559" s="217">
        <v>420.29</v>
      </c>
      <c r="AB4559" s="217">
        <v>435.09</v>
      </c>
      <c r="AC4559" s="217">
        <v>448.9</v>
      </c>
      <c r="AD4559" s="217">
        <v>462.33</v>
      </c>
      <c r="AE4559" s="217">
        <v>475.84</v>
      </c>
      <c r="AF4559" s="217">
        <v>487.71</v>
      </c>
      <c r="AG4559" s="217">
        <v>498.39</v>
      </c>
      <c r="AH4559" s="217">
        <v>495.6</v>
      </c>
      <c r="AI4559" s="217">
        <v>491.91</v>
      </c>
      <c r="AJ4559" s="217">
        <v>489.61</v>
      </c>
      <c r="AK4559" s="217">
        <v>486.97</v>
      </c>
    </row>
    <row r="4560" spans="1:37" s="217" customFormat="1" x14ac:dyDescent="0.3">
      <c r="A4560" s="217" t="str">
        <f t="shared" si="108"/>
        <v>SDGbaseTRAv2_UrbAS_ERTv5_testGADJnoICAGRQVAXaotrp-p</v>
      </c>
      <c r="B4560" s="218" t="s">
        <v>221</v>
      </c>
      <c r="C4560" s="219" t="s">
        <v>311</v>
      </c>
      <c r="D4560" s="220" t="s">
        <v>211</v>
      </c>
      <c r="E4560" s="217" t="s">
        <v>72</v>
      </c>
      <c r="F4560" s="217">
        <v>8.1</v>
      </c>
      <c r="G4560" s="217">
        <v>7.98</v>
      </c>
      <c r="H4560" s="217">
        <v>8.42</v>
      </c>
      <c r="I4560" s="217">
        <v>8.84</v>
      </c>
      <c r="J4560" s="217">
        <v>9.24</v>
      </c>
      <c r="K4560" s="217">
        <v>9.6</v>
      </c>
      <c r="L4560" s="217">
        <v>9.9600000000000009</v>
      </c>
      <c r="M4560" s="217">
        <v>10.29</v>
      </c>
      <c r="N4560" s="217">
        <v>10.59</v>
      </c>
      <c r="O4560" s="217">
        <v>10.75</v>
      </c>
      <c r="P4560" s="217">
        <v>10.98</v>
      </c>
      <c r="Q4560" s="217">
        <v>11.22</v>
      </c>
      <c r="R4560" s="217">
        <v>11.53</v>
      </c>
      <c r="S4560" s="217">
        <v>11.81</v>
      </c>
      <c r="T4560" s="217">
        <v>12.1</v>
      </c>
      <c r="U4560" s="217">
        <v>12.42</v>
      </c>
      <c r="V4560" s="217">
        <v>12.71</v>
      </c>
      <c r="W4560" s="217">
        <v>13</v>
      </c>
      <c r="X4560" s="217">
        <v>13.25</v>
      </c>
      <c r="Y4560" s="217">
        <v>13.47</v>
      </c>
      <c r="Z4560" s="217">
        <v>13.67</v>
      </c>
      <c r="AA4560" s="217">
        <v>13.84</v>
      </c>
      <c r="AB4560" s="217">
        <v>13.99</v>
      </c>
      <c r="AC4560" s="217">
        <v>14.12</v>
      </c>
      <c r="AD4560" s="217">
        <v>14.3</v>
      </c>
      <c r="AE4560" s="217">
        <v>14.51</v>
      </c>
      <c r="AF4560" s="217">
        <v>14.74</v>
      </c>
      <c r="AG4560" s="217">
        <v>14.96</v>
      </c>
      <c r="AH4560" s="217">
        <v>14.83</v>
      </c>
      <c r="AI4560" s="217">
        <v>14.73</v>
      </c>
      <c r="AJ4560" s="217">
        <v>14.69</v>
      </c>
      <c r="AK4560" s="217">
        <v>14.65</v>
      </c>
    </row>
    <row r="4561" spans="1:37" s="217" customFormat="1" x14ac:dyDescent="0.3">
      <c r="A4561" s="217" t="str">
        <f t="shared" si="108"/>
        <v>SDGbaseTRAv2_UrbAS_ERTv5_testGADJnoICAGRQVAXaotrp-f</v>
      </c>
      <c r="B4561" s="218" t="s">
        <v>221</v>
      </c>
      <c r="C4561" s="219" t="s">
        <v>311</v>
      </c>
      <c r="D4561" s="220" t="s">
        <v>211</v>
      </c>
      <c r="E4561" s="217" t="s">
        <v>73</v>
      </c>
      <c r="F4561" s="217">
        <v>7.29</v>
      </c>
      <c r="G4561" s="217">
        <v>6.95</v>
      </c>
      <c r="H4561" s="217">
        <v>7.23</v>
      </c>
      <c r="I4561" s="217">
        <v>7.46</v>
      </c>
      <c r="J4561" s="217">
        <v>7.66</v>
      </c>
      <c r="K4561" s="217">
        <v>7.83</v>
      </c>
      <c r="L4561" s="217">
        <v>8.02</v>
      </c>
      <c r="M4561" s="217">
        <v>8.2200000000000006</v>
      </c>
      <c r="N4561" s="217">
        <v>8.4700000000000006</v>
      </c>
      <c r="O4561" s="217">
        <v>8.6999999999999993</v>
      </c>
      <c r="P4561" s="217">
        <v>8.98</v>
      </c>
      <c r="Q4561" s="217">
        <v>9.2799999999999994</v>
      </c>
      <c r="R4561" s="217">
        <v>9.5399999999999991</v>
      </c>
      <c r="S4561" s="217">
        <v>9.77</v>
      </c>
      <c r="T4561" s="217">
        <v>10.039999999999999</v>
      </c>
      <c r="U4561" s="217">
        <v>10.36</v>
      </c>
      <c r="V4561" s="217">
        <v>10.66</v>
      </c>
      <c r="W4561" s="217">
        <v>10.93</v>
      </c>
      <c r="X4561" s="217">
        <v>11.21</v>
      </c>
      <c r="Y4561" s="217">
        <v>11.52</v>
      </c>
      <c r="Z4561" s="217">
        <v>11.84</v>
      </c>
      <c r="AA4561" s="217">
        <v>12.15</v>
      </c>
      <c r="AB4561" s="217">
        <v>12.45</v>
      </c>
      <c r="AC4561" s="217">
        <v>12.75</v>
      </c>
      <c r="AD4561" s="217">
        <v>13.04</v>
      </c>
      <c r="AE4561" s="217">
        <v>13.34</v>
      </c>
      <c r="AF4561" s="217">
        <v>13.6</v>
      </c>
      <c r="AG4561" s="217">
        <v>13.84</v>
      </c>
      <c r="AH4561" s="217">
        <v>13.76</v>
      </c>
      <c r="AI4561" s="217">
        <v>13.68</v>
      </c>
      <c r="AJ4561" s="217">
        <v>13.63</v>
      </c>
      <c r="AK4561" s="217">
        <v>13.57</v>
      </c>
    </row>
    <row r="4562" spans="1:37" s="217" customFormat="1" x14ac:dyDescent="0.3">
      <c r="A4562" s="217" t="str">
        <f t="shared" si="108"/>
        <v>SDGbaseTRAv2_UrbAS_ERTv5_testGADJnoICAGRQVAXaprtr</v>
      </c>
      <c r="B4562" s="218" t="s">
        <v>221</v>
      </c>
      <c r="C4562" s="219" t="s">
        <v>311</v>
      </c>
      <c r="D4562" s="220" t="s">
        <v>211</v>
      </c>
      <c r="E4562" s="217" t="s">
        <v>74</v>
      </c>
      <c r="F4562" s="217">
        <v>0</v>
      </c>
      <c r="G4562" s="217">
        <v>0</v>
      </c>
      <c r="H4562" s="217">
        <v>0</v>
      </c>
      <c r="I4562" s="217">
        <v>0</v>
      </c>
      <c r="J4562" s="217">
        <v>0</v>
      </c>
      <c r="K4562" s="217">
        <v>0</v>
      </c>
      <c r="L4562" s="217">
        <v>0</v>
      </c>
      <c r="M4562" s="217">
        <v>0</v>
      </c>
      <c r="N4562" s="217">
        <v>0</v>
      </c>
      <c r="O4562" s="217">
        <v>0</v>
      </c>
      <c r="P4562" s="217">
        <v>0</v>
      </c>
      <c r="Q4562" s="217">
        <v>0</v>
      </c>
      <c r="R4562" s="217">
        <v>0</v>
      </c>
      <c r="S4562" s="217">
        <v>0</v>
      </c>
      <c r="T4562" s="217">
        <v>0</v>
      </c>
      <c r="U4562" s="217">
        <v>0</v>
      </c>
      <c r="V4562" s="217">
        <v>0</v>
      </c>
      <c r="W4562" s="217">
        <v>0</v>
      </c>
      <c r="X4562" s="217">
        <v>0</v>
      </c>
      <c r="Y4562" s="217">
        <v>0</v>
      </c>
      <c r="Z4562" s="217">
        <v>0</v>
      </c>
      <c r="AA4562" s="217">
        <v>0</v>
      </c>
      <c r="AB4562" s="217">
        <v>0</v>
      </c>
      <c r="AC4562" s="217">
        <v>0</v>
      </c>
      <c r="AD4562" s="217">
        <v>0</v>
      </c>
      <c r="AE4562" s="217">
        <v>0</v>
      </c>
      <c r="AF4562" s="217">
        <v>0</v>
      </c>
      <c r="AG4562" s="217">
        <v>0</v>
      </c>
      <c r="AH4562" s="217">
        <v>0</v>
      </c>
      <c r="AI4562" s="217">
        <v>0</v>
      </c>
      <c r="AJ4562" s="217">
        <v>0</v>
      </c>
      <c r="AK4562" s="217">
        <v>0</v>
      </c>
    </row>
    <row r="4563" spans="1:37" s="217" customFormat="1" x14ac:dyDescent="0.3">
      <c r="A4563" s="217" t="str">
        <f t="shared" si="108"/>
        <v>SDGbaseTRAv2_UrbAS_ERTv5_testGADJnoICAGRQVAXatrps</v>
      </c>
      <c r="B4563" s="218" t="s">
        <v>221</v>
      </c>
      <c r="C4563" s="219" t="s">
        <v>311</v>
      </c>
      <c r="D4563" s="220" t="s">
        <v>211</v>
      </c>
      <c r="E4563" s="217" t="s">
        <v>75</v>
      </c>
      <c r="F4563" s="217">
        <v>54.94</v>
      </c>
      <c r="G4563" s="217">
        <v>50.45</v>
      </c>
      <c r="H4563" s="217">
        <v>51.68</v>
      </c>
      <c r="I4563" s="217">
        <v>52.44</v>
      </c>
      <c r="J4563" s="217">
        <v>53.3</v>
      </c>
      <c r="K4563" s="217">
        <v>54.31</v>
      </c>
      <c r="L4563" s="217">
        <v>55.44</v>
      </c>
      <c r="M4563" s="217">
        <v>56.46</v>
      </c>
      <c r="N4563" s="217">
        <v>57.56</v>
      </c>
      <c r="O4563" s="217">
        <v>59.09</v>
      </c>
      <c r="P4563" s="217">
        <v>60.35</v>
      </c>
      <c r="Q4563" s="217">
        <v>61.41</v>
      </c>
      <c r="R4563" s="217">
        <v>62.84</v>
      </c>
      <c r="S4563" s="217">
        <v>64.44</v>
      </c>
      <c r="T4563" s="217">
        <v>66.09</v>
      </c>
      <c r="U4563" s="217">
        <v>67.989999999999995</v>
      </c>
      <c r="V4563" s="217">
        <v>69.73</v>
      </c>
      <c r="W4563" s="217">
        <v>71.680000000000007</v>
      </c>
      <c r="X4563" s="217">
        <v>73.599999999999994</v>
      </c>
      <c r="Y4563" s="217">
        <v>75.47</v>
      </c>
      <c r="Z4563" s="217">
        <v>77.34</v>
      </c>
      <c r="AA4563" s="217">
        <v>79.22</v>
      </c>
      <c r="AB4563" s="217">
        <v>82.48</v>
      </c>
      <c r="AC4563" s="217">
        <v>85.66</v>
      </c>
      <c r="AD4563" s="217">
        <v>88.96</v>
      </c>
      <c r="AE4563" s="217">
        <v>92.39</v>
      </c>
      <c r="AF4563" s="217">
        <v>95.96</v>
      </c>
      <c r="AG4563" s="217">
        <v>99.25</v>
      </c>
      <c r="AH4563" s="217">
        <v>100.43</v>
      </c>
      <c r="AI4563" s="217">
        <v>101.27</v>
      </c>
      <c r="AJ4563" s="217">
        <v>102.09</v>
      </c>
      <c r="AK4563" s="217">
        <v>102.77</v>
      </c>
    </row>
    <row r="4564" spans="1:37" s="217" customFormat="1" x14ac:dyDescent="0.3">
      <c r="A4564" s="217" t="str">
        <f t="shared" si="108"/>
        <v>SDGbaseTRAv2_UrbAS_ERTv5_testGADJnoICAGRQVAXacomm</v>
      </c>
      <c r="B4564" s="218" t="s">
        <v>221</v>
      </c>
      <c r="C4564" s="219" t="s">
        <v>311</v>
      </c>
      <c r="D4564" s="220" t="s">
        <v>211</v>
      </c>
      <c r="E4564" s="217" t="s">
        <v>76</v>
      </c>
      <c r="F4564" s="217">
        <v>84.05</v>
      </c>
      <c r="G4564" s="217">
        <v>79.66</v>
      </c>
      <c r="H4564" s="217">
        <v>82.13</v>
      </c>
      <c r="I4564" s="217">
        <v>83.69</v>
      </c>
      <c r="J4564" s="217">
        <v>85.58</v>
      </c>
      <c r="K4564" s="217">
        <v>87.7</v>
      </c>
      <c r="L4564" s="217">
        <v>90.18</v>
      </c>
      <c r="M4564" s="217">
        <v>92.96</v>
      </c>
      <c r="N4564" s="217">
        <v>95.92</v>
      </c>
      <c r="O4564" s="217">
        <v>99.72</v>
      </c>
      <c r="P4564" s="217">
        <v>103.19</v>
      </c>
      <c r="Q4564" s="217">
        <v>106.57</v>
      </c>
      <c r="R4564" s="217">
        <v>110.37</v>
      </c>
      <c r="S4564" s="217">
        <v>114.02</v>
      </c>
      <c r="T4564" s="217">
        <v>117.88</v>
      </c>
      <c r="U4564" s="217">
        <v>122.24</v>
      </c>
      <c r="V4564" s="217">
        <v>126.45</v>
      </c>
      <c r="W4564" s="217">
        <v>130.93</v>
      </c>
      <c r="X4564" s="217">
        <v>135.71</v>
      </c>
      <c r="Y4564" s="217">
        <v>140.26</v>
      </c>
      <c r="Z4564" s="217">
        <v>144.88</v>
      </c>
      <c r="AA4564" s="217">
        <v>149.54</v>
      </c>
      <c r="AB4564" s="217">
        <v>154.16999999999999</v>
      </c>
      <c r="AC4564" s="217">
        <v>158.51</v>
      </c>
      <c r="AD4564" s="217">
        <v>163.07</v>
      </c>
      <c r="AE4564" s="217">
        <v>167.87</v>
      </c>
      <c r="AF4564" s="217">
        <v>172.93</v>
      </c>
      <c r="AG4564" s="217">
        <v>178.01</v>
      </c>
      <c r="AH4564" s="217">
        <v>178.17</v>
      </c>
      <c r="AI4564" s="217">
        <v>177.62</v>
      </c>
      <c r="AJ4564" s="217">
        <v>177.16</v>
      </c>
      <c r="AK4564" s="217">
        <v>176.46</v>
      </c>
    </row>
    <row r="4565" spans="1:37" s="217" customFormat="1" x14ac:dyDescent="0.3">
      <c r="A4565" s="217" t="str">
        <f t="shared" si="108"/>
        <v>SDGbaseTRAv2_UrbAS_ERTv5_testGADJnoICAGRQVAXafsrv</v>
      </c>
      <c r="B4565" s="218" t="s">
        <v>221</v>
      </c>
      <c r="C4565" s="219" t="s">
        <v>311</v>
      </c>
      <c r="D4565" s="220" t="s">
        <v>211</v>
      </c>
      <c r="E4565" s="217" t="s">
        <v>77</v>
      </c>
      <c r="F4565" s="217">
        <v>413.44</v>
      </c>
      <c r="G4565" s="217">
        <v>391.23</v>
      </c>
      <c r="H4565" s="217">
        <v>404.87</v>
      </c>
      <c r="I4565" s="217">
        <v>412.11</v>
      </c>
      <c r="J4565" s="217">
        <v>422.2</v>
      </c>
      <c r="K4565" s="217">
        <v>433.28</v>
      </c>
      <c r="L4565" s="217">
        <v>445.96</v>
      </c>
      <c r="M4565" s="217">
        <v>459.71</v>
      </c>
      <c r="N4565" s="217">
        <v>474.7</v>
      </c>
      <c r="O4565" s="217">
        <v>494.69</v>
      </c>
      <c r="P4565" s="217">
        <v>512.78</v>
      </c>
      <c r="Q4565" s="217">
        <v>530.41</v>
      </c>
      <c r="R4565" s="217">
        <v>551.16999999999996</v>
      </c>
      <c r="S4565" s="217">
        <v>570.79</v>
      </c>
      <c r="T4565" s="217">
        <v>591.5</v>
      </c>
      <c r="U4565" s="217">
        <v>614.54999999999995</v>
      </c>
      <c r="V4565" s="217">
        <v>636.79</v>
      </c>
      <c r="W4565" s="217">
        <v>660.88</v>
      </c>
      <c r="X4565" s="217">
        <v>687.09</v>
      </c>
      <c r="Y4565" s="217">
        <v>712.41</v>
      </c>
      <c r="Z4565" s="217">
        <v>738.3</v>
      </c>
      <c r="AA4565" s="217">
        <v>764.4</v>
      </c>
      <c r="AB4565" s="217">
        <v>794.33</v>
      </c>
      <c r="AC4565" s="217">
        <v>821.81</v>
      </c>
      <c r="AD4565" s="217">
        <v>848.29</v>
      </c>
      <c r="AE4565" s="217">
        <v>875.35</v>
      </c>
      <c r="AF4565" s="217">
        <v>904.07</v>
      </c>
      <c r="AG4565" s="217">
        <v>933.78</v>
      </c>
      <c r="AH4565" s="217">
        <v>943.56</v>
      </c>
      <c r="AI4565" s="217">
        <v>947.87</v>
      </c>
      <c r="AJ4565" s="217">
        <v>949.92</v>
      </c>
      <c r="AK4565" s="217">
        <v>949.84</v>
      </c>
    </row>
    <row r="4566" spans="1:37" s="217" customFormat="1" x14ac:dyDescent="0.3">
      <c r="A4566" s="217" t="str">
        <f t="shared" si="108"/>
        <v>SDGbaseTRAv2_UrbAS_ERTv5_testGADJnoICAGRQVAXabsrv</v>
      </c>
      <c r="B4566" s="218" t="s">
        <v>221</v>
      </c>
      <c r="C4566" s="219" t="s">
        <v>311</v>
      </c>
      <c r="D4566" s="220" t="s">
        <v>211</v>
      </c>
      <c r="E4566" s="217" t="s">
        <v>78</v>
      </c>
      <c r="F4566" s="217">
        <v>367.48</v>
      </c>
      <c r="G4566" s="217">
        <v>348.35</v>
      </c>
      <c r="H4566" s="217">
        <v>359.29</v>
      </c>
      <c r="I4566" s="217">
        <v>366.26</v>
      </c>
      <c r="J4566" s="217">
        <v>374.72</v>
      </c>
      <c r="K4566" s="217">
        <v>384.11</v>
      </c>
      <c r="L4566" s="217">
        <v>395.02</v>
      </c>
      <c r="M4566" s="217">
        <v>406.94</v>
      </c>
      <c r="N4566" s="217">
        <v>419.78</v>
      </c>
      <c r="O4566" s="217">
        <v>435.87</v>
      </c>
      <c r="P4566" s="217">
        <v>451.02</v>
      </c>
      <c r="Q4566" s="217">
        <v>465.91</v>
      </c>
      <c r="R4566" s="217">
        <v>482.94</v>
      </c>
      <c r="S4566" s="217">
        <v>499.11</v>
      </c>
      <c r="T4566" s="217">
        <v>516.20000000000005</v>
      </c>
      <c r="U4566" s="217">
        <v>535.42999999999995</v>
      </c>
      <c r="V4566" s="217">
        <v>554.04999999999995</v>
      </c>
      <c r="W4566" s="217">
        <v>573.84</v>
      </c>
      <c r="X4566" s="217">
        <v>594.85</v>
      </c>
      <c r="Y4566" s="217">
        <v>614.9</v>
      </c>
      <c r="Z4566" s="217">
        <v>635.34</v>
      </c>
      <c r="AA4566" s="217">
        <v>655.87</v>
      </c>
      <c r="AB4566" s="217">
        <v>677.78</v>
      </c>
      <c r="AC4566" s="217">
        <v>697.91</v>
      </c>
      <c r="AD4566" s="217">
        <v>718.22</v>
      </c>
      <c r="AE4566" s="217">
        <v>739.4</v>
      </c>
      <c r="AF4566" s="217">
        <v>761.75</v>
      </c>
      <c r="AG4566" s="217">
        <v>784.31</v>
      </c>
      <c r="AH4566" s="217">
        <v>787.03</v>
      </c>
      <c r="AI4566" s="217">
        <v>786.39</v>
      </c>
      <c r="AJ4566" s="217">
        <v>785.29</v>
      </c>
      <c r="AK4566" s="217">
        <v>782.94</v>
      </c>
    </row>
    <row r="4567" spans="1:37" s="217" customFormat="1" x14ac:dyDescent="0.3">
      <c r="A4567" s="217" t="str">
        <f t="shared" si="108"/>
        <v>SDGbaseTRAv2_UrbAS_ERTv5_testGADJnoICAGRQVAXagsrv</v>
      </c>
      <c r="B4567" s="218" t="s">
        <v>221</v>
      </c>
      <c r="C4567" s="219" t="s">
        <v>311</v>
      </c>
      <c r="D4567" s="220" t="s">
        <v>211</v>
      </c>
      <c r="E4567" s="217" t="s">
        <v>79</v>
      </c>
      <c r="F4567" s="217">
        <v>789.44</v>
      </c>
      <c r="G4567" s="217">
        <v>739.2</v>
      </c>
      <c r="H4567" s="217">
        <v>760.64</v>
      </c>
      <c r="I4567" s="217">
        <v>802.88</v>
      </c>
      <c r="J4567" s="217">
        <v>829.83</v>
      </c>
      <c r="K4567" s="217">
        <v>857.24</v>
      </c>
      <c r="L4567" s="217">
        <v>886.52</v>
      </c>
      <c r="M4567" s="217">
        <v>916.92</v>
      </c>
      <c r="N4567" s="217">
        <v>950.48</v>
      </c>
      <c r="O4567" s="217">
        <v>993.68</v>
      </c>
      <c r="P4567" s="217">
        <v>1035.02</v>
      </c>
      <c r="Q4567" s="217">
        <v>1076.71</v>
      </c>
      <c r="R4567" s="217">
        <v>1103.55</v>
      </c>
      <c r="S4567" s="217">
        <v>1130.6500000000001</v>
      </c>
      <c r="T4567" s="217">
        <v>1158.3599999999999</v>
      </c>
      <c r="U4567" s="217">
        <v>1186.8499999999999</v>
      </c>
      <c r="V4567" s="217">
        <v>1215.95</v>
      </c>
      <c r="W4567" s="217">
        <v>1245.96</v>
      </c>
      <c r="X4567" s="217">
        <v>1276.83</v>
      </c>
      <c r="Y4567" s="217">
        <v>1308.18</v>
      </c>
      <c r="Z4567" s="217">
        <v>1340.3</v>
      </c>
      <c r="AA4567" s="217">
        <v>1373.02</v>
      </c>
      <c r="AB4567" s="217">
        <v>1406.83</v>
      </c>
      <c r="AC4567" s="217">
        <v>1441.1</v>
      </c>
      <c r="AD4567" s="217">
        <v>1476.02</v>
      </c>
      <c r="AE4567" s="217">
        <v>1511.8</v>
      </c>
      <c r="AF4567" s="217">
        <v>1548.66</v>
      </c>
      <c r="AG4567" s="217">
        <v>1586.47</v>
      </c>
      <c r="AH4567" s="217">
        <v>1623.51</v>
      </c>
      <c r="AI4567" s="217">
        <v>1660.64</v>
      </c>
      <c r="AJ4567" s="217">
        <v>1698.04</v>
      </c>
      <c r="AK4567" s="217">
        <v>1735.98</v>
      </c>
    </row>
    <row r="4568" spans="1:37" s="217" customFormat="1" x14ac:dyDescent="0.3">
      <c r="A4568" s="217" t="str">
        <f t="shared" si="108"/>
        <v>SDGbaseTRAv2_UrbAS_ERTv5_testGADJnoICAGRQVAXaosrv</v>
      </c>
      <c r="B4568" s="218" t="s">
        <v>221</v>
      </c>
      <c r="C4568" s="219" t="s">
        <v>311</v>
      </c>
      <c r="D4568" s="220" t="s">
        <v>211</v>
      </c>
      <c r="E4568" s="217" t="s">
        <v>80</v>
      </c>
      <c r="F4568" s="217">
        <v>475.08</v>
      </c>
      <c r="G4568" s="217">
        <v>430.1</v>
      </c>
      <c r="H4568" s="217">
        <v>447.52</v>
      </c>
      <c r="I4568" s="217">
        <v>457.99</v>
      </c>
      <c r="J4568" s="217">
        <v>469.79</v>
      </c>
      <c r="K4568" s="217">
        <v>482.25</v>
      </c>
      <c r="L4568" s="217">
        <v>496.41</v>
      </c>
      <c r="M4568" s="217">
        <v>511.55</v>
      </c>
      <c r="N4568" s="217">
        <v>527.85</v>
      </c>
      <c r="O4568" s="217">
        <v>547.84</v>
      </c>
      <c r="P4568" s="217">
        <v>566.9</v>
      </c>
      <c r="Q4568" s="217">
        <v>585.54</v>
      </c>
      <c r="R4568" s="217">
        <v>607.12</v>
      </c>
      <c r="S4568" s="217">
        <v>627.57000000000005</v>
      </c>
      <c r="T4568" s="217">
        <v>649.29</v>
      </c>
      <c r="U4568" s="217">
        <v>673.9</v>
      </c>
      <c r="V4568" s="217">
        <v>697.52</v>
      </c>
      <c r="W4568" s="217">
        <v>722.71</v>
      </c>
      <c r="X4568" s="217">
        <v>749.71</v>
      </c>
      <c r="Y4568" s="217">
        <v>775.47</v>
      </c>
      <c r="Z4568" s="217">
        <v>801.66</v>
      </c>
      <c r="AA4568" s="217">
        <v>828.09</v>
      </c>
      <c r="AB4568" s="217">
        <v>856.69</v>
      </c>
      <c r="AC4568" s="217">
        <v>882.98</v>
      </c>
      <c r="AD4568" s="217">
        <v>908.97</v>
      </c>
      <c r="AE4568" s="217">
        <v>935.78</v>
      </c>
      <c r="AF4568" s="217">
        <v>964.01</v>
      </c>
      <c r="AG4568" s="217">
        <v>992.49</v>
      </c>
      <c r="AH4568" s="217">
        <v>994.2</v>
      </c>
      <c r="AI4568" s="217">
        <v>991.91</v>
      </c>
      <c r="AJ4568" s="217">
        <v>989.21</v>
      </c>
      <c r="AK4568" s="217">
        <v>984.92</v>
      </c>
    </row>
    <row r="4569" spans="1:37" s="217" customFormat="1" x14ac:dyDescent="0.3">
      <c r="A4569" s="217" t="str">
        <f t="shared" si="108"/>
        <v>SDGbaseTRAv2_UrbAS_ERTv5_testGADJnoICAGRPVAXaawhe</v>
      </c>
      <c r="B4569" s="218" t="s">
        <v>221</v>
      </c>
      <c r="C4569" s="219" t="s">
        <v>311</v>
      </c>
      <c r="D4569" s="220" t="s">
        <v>212</v>
      </c>
      <c r="E4569" s="217" t="s">
        <v>4</v>
      </c>
      <c r="F4569" s="217">
        <v>1</v>
      </c>
      <c r="G4569" s="217">
        <v>0.94</v>
      </c>
      <c r="H4569" s="217">
        <v>0.95</v>
      </c>
      <c r="I4569" s="217">
        <v>0.97</v>
      </c>
      <c r="J4569" s="217">
        <v>0.99</v>
      </c>
      <c r="K4569" s="217">
        <v>0.99</v>
      </c>
      <c r="L4569" s="217">
        <v>1</v>
      </c>
      <c r="M4569" s="217">
        <v>0.99</v>
      </c>
      <c r="N4569" s="217">
        <v>0.99</v>
      </c>
      <c r="O4569" s="217">
        <v>1.02</v>
      </c>
      <c r="P4569" s="217">
        <v>1.01</v>
      </c>
      <c r="Q4569" s="217">
        <v>1</v>
      </c>
      <c r="R4569" s="217">
        <v>1.01</v>
      </c>
      <c r="S4569" s="217">
        <v>1.01</v>
      </c>
      <c r="T4569" s="217">
        <v>1.01</v>
      </c>
      <c r="U4569" s="217">
        <v>1.02</v>
      </c>
      <c r="V4569" s="217">
        <v>1.02</v>
      </c>
      <c r="W4569" s="217">
        <v>1.02</v>
      </c>
      <c r="X4569" s="217">
        <v>1.02</v>
      </c>
      <c r="Y4569" s="217">
        <v>1.02</v>
      </c>
      <c r="Z4569" s="217">
        <v>1.02</v>
      </c>
      <c r="AA4569" s="217">
        <v>1.02</v>
      </c>
      <c r="AB4569" s="217">
        <v>1.03</v>
      </c>
      <c r="AC4569" s="217">
        <v>1.03</v>
      </c>
      <c r="AD4569" s="217">
        <v>1.04</v>
      </c>
      <c r="AE4569" s="217">
        <v>1.05</v>
      </c>
      <c r="AF4569" s="217">
        <v>1.06</v>
      </c>
      <c r="AG4569" s="217">
        <v>1.06</v>
      </c>
      <c r="AH4569" s="217">
        <v>1.04</v>
      </c>
      <c r="AI4569" s="217">
        <v>1.02</v>
      </c>
      <c r="AJ4569" s="217">
        <v>1.01</v>
      </c>
      <c r="AK4569" s="217">
        <v>1</v>
      </c>
    </row>
    <row r="4570" spans="1:37" s="217" customFormat="1" x14ac:dyDescent="0.3">
      <c r="A4570" s="217" t="str">
        <f t="shared" si="108"/>
        <v>SDGbaseTRAv2_UrbAS_ERTv5_testGADJnoICAGRPVAXaamai</v>
      </c>
      <c r="B4570" s="218" t="s">
        <v>221</v>
      </c>
      <c r="C4570" s="219" t="s">
        <v>311</v>
      </c>
      <c r="D4570" s="220" t="s">
        <v>212</v>
      </c>
      <c r="E4570" s="217" t="s">
        <v>5</v>
      </c>
      <c r="F4570" s="217">
        <v>1</v>
      </c>
      <c r="G4570" s="217">
        <v>0.95</v>
      </c>
      <c r="H4570" s="217">
        <v>0.97</v>
      </c>
      <c r="I4570" s="217">
        <v>1</v>
      </c>
      <c r="J4570" s="217">
        <v>1.03</v>
      </c>
      <c r="K4570" s="217">
        <v>1.03</v>
      </c>
      <c r="L4570" s="217">
        <v>1.04</v>
      </c>
      <c r="M4570" s="217">
        <v>1.03</v>
      </c>
      <c r="N4570" s="217">
        <v>1.03</v>
      </c>
      <c r="O4570" s="217">
        <v>1.08</v>
      </c>
      <c r="P4570" s="217">
        <v>1.07</v>
      </c>
      <c r="Q4570" s="217">
        <v>1.06</v>
      </c>
      <c r="R4570" s="217">
        <v>1.06</v>
      </c>
      <c r="S4570" s="217">
        <v>1.06</v>
      </c>
      <c r="T4570" s="217">
        <v>1.06</v>
      </c>
      <c r="U4570" s="217">
        <v>1.06</v>
      </c>
      <c r="V4570" s="217">
        <v>1.05</v>
      </c>
      <c r="W4570" s="217">
        <v>1.05</v>
      </c>
      <c r="X4570" s="217">
        <v>1.05</v>
      </c>
      <c r="Y4570" s="217">
        <v>1.04</v>
      </c>
      <c r="Z4570" s="217">
        <v>1.04</v>
      </c>
      <c r="AA4570" s="217">
        <v>1.04</v>
      </c>
      <c r="AB4570" s="217">
        <v>1.05</v>
      </c>
      <c r="AC4570" s="217">
        <v>1.06</v>
      </c>
      <c r="AD4570" s="217">
        <v>1.07</v>
      </c>
      <c r="AE4570" s="217">
        <v>1.08</v>
      </c>
      <c r="AF4570" s="217">
        <v>1.08</v>
      </c>
      <c r="AG4570" s="217">
        <v>1.07</v>
      </c>
      <c r="AH4570" s="217">
        <v>1.03</v>
      </c>
      <c r="AI4570" s="217">
        <v>1</v>
      </c>
      <c r="AJ4570" s="217">
        <v>0.98</v>
      </c>
      <c r="AK4570" s="217">
        <v>0.95</v>
      </c>
    </row>
    <row r="4571" spans="1:37" s="217" customFormat="1" x14ac:dyDescent="0.3">
      <c r="A4571" s="217" t="str">
        <f t="shared" si="108"/>
        <v>SDGbaseTRAv2_UrbAS_ERTv5_testGADJnoICAGRPVAXaaoce</v>
      </c>
      <c r="B4571" s="218" t="s">
        <v>221</v>
      </c>
      <c r="C4571" s="219" t="s">
        <v>311</v>
      </c>
      <c r="D4571" s="220" t="s">
        <v>212</v>
      </c>
      <c r="E4571" s="217" t="s">
        <v>6</v>
      </c>
      <c r="F4571" s="217">
        <v>1</v>
      </c>
      <c r="G4571" s="217">
        <v>0.93</v>
      </c>
      <c r="H4571" s="217">
        <v>0.96</v>
      </c>
      <c r="I4571" s="217">
        <v>0.99</v>
      </c>
      <c r="J4571" s="217">
        <v>1.03</v>
      </c>
      <c r="K4571" s="217">
        <v>1.05</v>
      </c>
      <c r="L4571" s="217">
        <v>1.06</v>
      </c>
      <c r="M4571" s="217">
        <v>1.06</v>
      </c>
      <c r="N4571" s="217">
        <v>1.06</v>
      </c>
      <c r="O4571" s="217">
        <v>1.1200000000000001</v>
      </c>
      <c r="P4571" s="217">
        <v>1.1299999999999999</v>
      </c>
      <c r="Q4571" s="217">
        <v>1.1200000000000001</v>
      </c>
      <c r="R4571" s="217">
        <v>1.1299999999999999</v>
      </c>
      <c r="S4571" s="217">
        <v>1.1399999999999999</v>
      </c>
      <c r="T4571" s="217">
        <v>1.1399999999999999</v>
      </c>
      <c r="U4571" s="217">
        <v>1.1499999999999999</v>
      </c>
      <c r="V4571" s="217">
        <v>1.1499999999999999</v>
      </c>
      <c r="W4571" s="217">
        <v>1.1499999999999999</v>
      </c>
      <c r="X4571" s="217">
        <v>1.1599999999999999</v>
      </c>
      <c r="Y4571" s="217">
        <v>1.1599999999999999</v>
      </c>
      <c r="Z4571" s="217">
        <v>1.1599999999999999</v>
      </c>
      <c r="AA4571" s="217">
        <v>1.17</v>
      </c>
      <c r="AB4571" s="217">
        <v>1.19</v>
      </c>
      <c r="AC4571" s="217">
        <v>1.21</v>
      </c>
      <c r="AD4571" s="217">
        <v>1.22</v>
      </c>
      <c r="AE4571" s="217">
        <v>1.23</v>
      </c>
      <c r="AF4571" s="217">
        <v>1.24</v>
      </c>
      <c r="AG4571" s="217">
        <v>1.23</v>
      </c>
      <c r="AH4571" s="217">
        <v>1.2</v>
      </c>
      <c r="AI4571" s="217">
        <v>1.17</v>
      </c>
      <c r="AJ4571" s="217">
        <v>1.1499999999999999</v>
      </c>
      <c r="AK4571" s="217">
        <v>1.1200000000000001</v>
      </c>
    </row>
    <row r="4572" spans="1:37" s="217" customFormat="1" x14ac:dyDescent="0.3">
      <c r="A4572" s="217" t="str">
        <f t="shared" si="108"/>
        <v>SDGbaseTRAv2_UrbAS_ERTv5_testGADJnoICAGRPVAXaaveg</v>
      </c>
      <c r="B4572" s="218" t="s">
        <v>221</v>
      </c>
      <c r="C4572" s="219" t="s">
        <v>311</v>
      </c>
      <c r="D4572" s="220" t="s">
        <v>212</v>
      </c>
      <c r="E4572" s="217" t="s">
        <v>7</v>
      </c>
      <c r="F4572" s="217">
        <v>1</v>
      </c>
      <c r="G4572" s="217">
        <v>1</v>
      </c>
      <c r="H4572" s="217">
        <v>0.99</v>
      </c>
      <c r="I4572" s="217">
        <v>0.99</v>
      </c>
      <c r="J4572" s="217">
        <v>0.99</v>
      </c>
      <c r="K4572" s="217">
        <v>0.99</v>
      </c>
      <c r="L4572" s="217">
        <v>0.99</v>
      </c>
      <c r="M4572" s="217">
        <v>0.98</v>
      </c>
      <c r="N4572" s="217">
        <v>0.98</v>
      </c>
      <c r="O4572" s="217">
        <v>0.98</v>
      </c>
      <c r="P4572" s="217">
        <v>0.97</v>
      </c>
      <c r="Q4572" s="217">
        <v>0.97</v>
      </c>
      <c r="R4572" s="217">
        <v>0.98</v>
      </c>
      <c r="S4572" s="217">
        <v>0.98</v>
      </c>
      <c r="T4572" s="217">
        <v>0.98</v>
      </c>
      <c r="U4572" s="217">
        <v>0.98</v>
      </c>
      <c r="V4572" s="217">
        <v>0.99</v>
      </c>
      <c r="W4572" s="217">
        <v>0.99</v>
      </c>
      <c r="X4572" s="217">
        <v>0.99</v>
      </c>
      <c r="Y4572" s="217">
        <v>0.99</v>
      </c>
      <c r="Z4572" s="217">
        <v>0.98</v>
      </c>
      <c r="AA4572" s="217">
        <v>0.98</v>
      </c>
      <c r="AB4572" s="217">
        <v>0.98</v>
      </c>
      <c r="AC4572" s="217">
        <v>0.98</v>
      </c>
      <c r="AD4572" s="217">
        <v>0.99</v>
      </c>
      <c r="AE4572" s="217">
        <v>1</v>
      </c>
      <c r="AF4572" s="217">
        <v>1</v>
      </c>
      <c r="AG4572" s="217">
        <v>1</v>
      </c>
      <c r="AH4572" s="217">
        <v>0.98</v>
      </c>
      <c r="AI4572" s="217">
        <v>0.97</v>
      </c>
      <c r="AJ4572" s="217">
        <v>0.96</v>
      </c>
      <c r="AK4572" s="217">
        <v>0.96</v>
      </c>
    </row>
    <row r="4573" spans="1:37" s="217" customFormat="1" x14ac:dyDescent="0.3">
      <c r="A4573" s="217" t="str">
        <f t="shared" si="108"/>
        <v>SDGbaseTRAv2_UrbAS_ERTv5_testGADJnoICAGRPVAXaaofr</v>
      </c>
      <c r="B4573" s="218" t="s">
        <v>221</v>
      </c>
      <c r="C4573" s="219" t="s">
        <v>311</v>
      </c>
      <c r="D4573" s="220" t="s">
        <v>212</v>
      </c>
      <c r="E4573" s="217" t="s">
        <v>8</v>
      </c>
      <c r="F4573" s="217">
        <v>1</v>
      </c>
      <c r="G4573" s="217">
        <v>1.01</v>
      </c>
      <c r="H4573" s="217">
        <v>1</v>
      </c>
      <c r="I4573" s="217">
        <v>1</v>
      </c>
      <c r="J4573" s="217">
        <v>1</v>
      </c>
      <c r="K4573" s="217">
        <v>0.99</v>
      </c>
      <c r="L4573" s="217">
        <v>0.99</v>
      </c>
      <c r="M4573" s="217">
        <v>0.99</v>
      </c>
      <c r="N4573" s="217">
        <v>0.99</v>
      </c>
      <c r="O4573" s="217">
        <v>1.01</v>
      </c>
      <c r="P4573" s="217">
        <v>1</v>
      </c>
      <c r="Q4573" s="217">
        <v>0.99</v>
      </c>
      <c r="R4573" s="217">
        <v>0.99</v>
      </c>
      <c r="S4573" s="217">
        <v>0.99</v>
      </c>
      <c r="T4573" s="217">
        <v>0.99</v>
      </c>
      <c r="U4573" s="217">
        <v>0.99</v>
      </c>
      <c r="V4573" s="217">
        <v>1</v>
      </c>
      <c r="W4573" s="217">
        <v>1</v>
      </c>
      <c r="X4573" s="217">
        <v>1</v>
      </c>
      <c r="Y4573" s="217">
        <v>0.99</v>
      </c>
      <c r="Z4573" s="217">
        <v>0.99</v>
      </c>
      <c r="AA4573" s="217">
        <v>0.99</v>
      </c>
      <c r="AB4573" s="217">
        <v>0.99</v>
      </c>
      <c r="AC4573" s="217">
        <v>1</v>
      </c>
      <c r="AD4573" s="217">
        <v>1</v>
      </c>
      <c r="AE4573" s="217">
        <v>1.01</v>
      </c>
      <c r="AF4573" s="217">
        <v>1.01</v>
      </c>
      <c r="AG4573" s="217">
        <v>1.01</v>
      </c>
      <c r="AH4573" s="217">
        <v>0.99</v>
      </c>
      <c r="AI4573" s="217">
        <v>0.97</v>
      </c>
      <c r="AJ4573" s="217">
        <v>0.97</v>
      </c>
      <c r="AK4573" s="217">
        <v>0.96</v>
      </c>
    </row>
    <row r="4574" spans="1:37" s="217" customFormat="1" x14ac:dyDescent="0.3">
      <c r="A4574" s="217" t="str">
        <f t="shared" si="108"/>
        <v>SDGbaseTRAv2_UrbAS_ERTv5_testGADJnoICAGRPVAXaagra</v>
      </c>
      <c r="B4574" s="218" t="s">
        <v>221</v>
      </c>
      <c r="C4574" s="219" t="s">
        <v>311</v>
      </c>
      <c r="D4574" s="220" t="s">
        <v>212</v>
      </c>
      <c r="E4574" s="217" t="s">
        <v>9</v>
      </c>
      <c r="F4574" s="217">
        <v>1</v>
      </c>
      <c r="G4574" s="217">
        <v>1.03</v>
      </c>
      <c r="H4574" s="217">
        <v>1.03</v>
      </c>
      <c r="I4574" s="217">
        <v>1.02</v>
      </c>
      <c r="J4574" s="217">
        <v>1.02</v>
      </c>
      <c r="K4574" s="217">
        <v>1.02</v>
      </c>
      <c r="L4574" s="217">
        <v>1.02</v>
      </c>
      <c r="M4574" s="217">
        <v>1.02</v>
      </c>
      <c r="N4574" s="217">
        <v>1.03</v>
      </c>
      <c r="O4574" s="217">
        <v>1.05</v>
      </c>
      <c r="P4574" s="217">
        <v>1.05</v>
      </c>
      <c r="Q4574" s="217">
        <v>1.04</v>
      </c>
      <c r="R4574" s="217">
        <v>1.04</v>
      </c>
      <c r="S4574" s="217">
        <v>1.04</v>
      </c>
      <c r="T4574" s="217">
        <v>1.04</v>
      </c>
      <c r="U4574" s="217">
        <v>1.04</v>
      </c>
      <c r="V4574" s="217">
        <v>1.05</v>
      </c>
      <c r="W4574" s="217">
        <v>1.05</v>
      </c>
      <c r="X4574" s="217">
        <v>1.05</v>
      </c>
      <c r="Y4574" s="217">
        <v>1.05</v>
      </c>
      <c r="Z4574" s="217">
        <v>1.05</v>
      </c>
      <c r="AA4574" s="217">
        <v>1.04</v>
      </c>
      <c r="AB4574" s="217">
        <v>1.05</v>
      </c>
      <c r="AC4574" s="217">
        <v>1.05</v>
      </c>
      <c r="AD4574" s="217">
        <v>1.06</v>
      </c>
      <c r="AE4574" s="217">
        <v>1.06</v>
      </c>
      <c r="AF4574" s="217">
        <v>1.06</v>
      </c>
      <c r="AG4574" s="217">
        <v>1.05</v>
      </c>
      <c r="AH4574" s="217">
        <v>1.03</v>
      </c>
      <c r="AI4574" s="217">
        <v>1.01</v>
      </c>
      <c r="AJ4574" s="217">
        <v>0.99</v>
      </c>
      <c r="AK4574" s="217">
        <v>0.98</v>
      </c>
    </row>
    <row r="4575" spans="1:37" s="217" customFormat="1" x14ac:dyDescent="0.3">
      <c r="A4575" s="217" t="str">
        <f t="shared" si="108"/>
        <v>SDGbaseTRAv2_UrbAS_ERTv5_testGADJnoICAGRPVAXaaoil</v>
      </c>
      <c r="B4575" s="218" t="s">
        <v>221</v>
      </c>
      <c r="C4575" s="219" t="s">
        <v>311</v>
      </c>
      <c r="D4575" s="220" t="s">
        <v>212</v>
      </c>
      <c r="E4575" s="217" t="s">
        <v>10</v>
      </c>
      <c r="F4575" s="217">
        <v>1</v>
      </c>
      <c r="G4575" s="217">
        <v>0.92</v>
      </c>
      <c r="H4575" s="217">
        <v>0.94</v>
      </c>
      <c r="I4575" s="217">
        <v>0.97</v>
      </c>
      <c r="J4575" s="217">
        <v>1</v>
      </c>
      <c r="K4575" s="217">
        <v>1.01</v>
      </c>
      <c r="L4575" s="217">
        <v>1.02</v>
      </c>
      <c r="M4575" s="217">
        <v>1.02</v>
      </c>
      <c r="N4575" s="217">
        <v>1.02</v>
      </c>
      <c r="O4575" s="217">
        <v>1.04</v>
      </c>
      <c r="P4575" s="217">
        <v>1.04</v>
      </c>
      <c r="Q4575" s="217">
        <v>1.04</v>
      </c>
      <c r="R4575" s="217">
        <v>1.06</v>
      </c>
      <c r="S4575" s="217">
        <v>1.07</v>
      </c>
      <c r="T4575" s="217">
        <v>1.08</v>
      </c>
      <c r="U4575" s="217">
        <v>1.08</v>
      </c>
      <c r="V4575" s="217">
        <v>1.0900000000000001</v>
      </c>
      <c r="W4575" s="217">
        <v>1.1000000000000001</v>
      </c>
      <c r="X4575" s="217">
        <v>1.1000000000000001</v>
      </c>
      <c r="Y4575" s="217">
        <v>1.1100000000000001</v>
      </c>
      <c r="Z4575" s="217">
        <v>1.1100000000000001</v>
      </c>
      <c r="AA4575" s="217">
        <v>1.1100000000000001</v>
      </c>
      <c r="AB4575" s="217">
        <v>1.1299999999999999</v>
      </c>
      <c r="AC4575" s="217">
        <v>1.1399999999999999</v>
      </c>
      <c r="AD4575" s="217">
        <v>1.1499999999999999</v>
      </c>
      <c r="AE4575" s="217">
        <v>1.17</v>
      </c>
      <c r="AF4575" s="217">
        <v>1.18</v>
      </c>
      <c r="AG4575" s="217">
        <v>1.18</v>
      </c>
      <c r="AH4575" s="217">
        <v>1.1499999999999999</v>
      </c>
      <c r="AI4575" s="217">
        <v>1.1299999999999999</v>
      </c>
      <c r="AJ4575" s="217">
        <v>1.1200000000000001</v>
      </c>
      <c r="AK4575" s="217">
        <v>1.1000000000000001</v>
      </c>
    </row>
    <row r="4576" spans="1:37" s="217" customFormat="1" x14ac:dyDescent="0.3">
      <c r="A4576" s="217" t="str">
        <f t="shared" si="108"/>
        <v>SDGbaseTRAv2_UrbAS_ERTv5_testGADJnoICAGRPVAXaatub</v>
      </c>
      <c r="B4576" s="218" t="s">
        <v>221</v>
      </c>
      <c r="C4576" s="219" t="s">
        <v>311</v>
      </c>
      <c r="D4576" s="220" t="s">
        <v>212</v>
      </c>
      <c r="E4576" s="217" t="s">
        <v>11</v>
      </c>
      <c r="F4576" s="217">
        <v>1</v>
      </c>
      <c r="G4576" s="217">
        <v>0.98</v>
      </c>
      <c r="H4576" s="217">
        <v>0.97</v>
      </c>
      <c r="I4576" s="217">
        <v>0.98</v>
      </c>
      <c r="J4576" s="217">
        <v>0.98</v>
      </c>
      <c r="K4576" s="217">
        <v>0.98</v>
      </c>
      <c r="L4576" s="217">
        <v>0.97</v>
      </c>
      <c r="M4576" s="217">
        <v>0.97</v>
      </c>
      <c r="N4576" s="217">
        <v>0.97</v>
      </c>
      <c r="O4576" s="217">
        <v>0.97</v>
      </c>
      <c r="P4576" s="217">
        <v>0.96</v>
      </c>
      <c r="Q4576" s="217">
        <v>0.96</v>
      </c>
      <c r="R4576" s="217">
        <v>0.96</v>
      </c>
      <c r="S4576" s="217">
        <v>0.97</v>
      </c>
      <c r="T4576" s="217">
        <v>0.97</v>
      </c>
      <c r="U4576" s="217">
        <v>0.97</v>
      </c>
      <c r="V4576" s="217">
        <v>0.97</v>
      </c>
      <c r="W4576" s="217">
        <v>0.97</v>
      </c>
      <c r="X4576" s="217">
        <v>0.97</v>
      </c>
      <c r="Y4576" s="217">
        <v>0.97</v>
      </c>
      <c r="Z4576" s="217">
        <v>0.97</v>
      </c>
      <c r="AA4576" s="217">
        <v>0.97</v>
      </c>
      <c r="AB4576" s="217">
        <v>0.97</v>
      </c>
      <c r="AC4576" s="217">
        <v>0.97</v>
      </c>
      <c r="AD4576" s="217">
        <v>0.98</v>
      </c>
      <c r="AE4576" s="217">
        <v>0.99</v>
      </c>
      <c r="AF4576" s="217">
        <v>0.99</v>
      </c>
      <c r="AG4576" s="217">
        <v>0.99</v>
      </c>
      <c r="AH4576" s="217">
        <v>0.97</v>
      </c>
      <c r="AI4576" s="217">
        <v>0.96</v>
      </c>
      <c r="AJ4576" s="217">
        <v>0.95</v>
      </c>
      <c r="AK4576" s="217">
        <v>0.94</v>
      </c>
    </row>
    <row r="4577" spans="1:37" s="217" customFormat="1" x14ac:dyDescent="0.3">
      <c r="A4577" s="217" t="str">
        <f t="shared" ref="A4577:A4640" si="109">_xlfn.CONCAT(C4577,D4577,E4577)</f>
        <v>SDGbaseTRAv2_UrbAS_ERTv5_testGADJnoICAGRPVAXaapul</v>
      </c>
      <c r="B4577" s="218" t="s">
        <v>221</v>
      </c>
      <c r="C4577" s="219" t="s">
        <v>311</v>
      </c>
      <c r="D4577" s="220" t="s">
        <v>212</v>
      </c>
      <c r="E4577" s="217" t="s">
        <v>12</v>
      </c>
      <c r="F4577" s="217">
        <v>1</v>
      </c>
      <c r="G4577" s="217">
        <v>0.95</v>
      </c>
      <c r="H4577" s="217">
        <v>0.94</v>
      </c>
      <c r="I4577" s="217">
        <v>0.96</v>
      </c>
      <c r="J4577" s="217">
        <v>0.97</v>
      </c>
      <c r="K4577" s="217">
        <v>0.97</v>
      </c>
      <c r="L4577" s="217">
        <v>0.97</v>
      </c>
      <c r="M4577" s="217">
        <v>0.96</v>
      </c>
      <c r="N4577" s="217">
        <v>0.95</v>
      </c>
      <c r="O4577" s="217">
        <v>0.95</v>
      </c>
      <c r="P4577" s="217">
        <v>0.94</v>
      </c>
      <c r="Q4577" s="217">
        <v>0.94</v>
      </c>
      <c r="R4577" s="217">
        <v>0.95</v>
      </c>
      <c r="S4577" s="217">
        <v>0.95</v>
      </c>
      <c r="T4577" s="217">
        <v>0.95</v>
      </c>
      <c r="U4577" s="217">
        <v>0.95</v>
      </c>
      <c r="V4577" s="217">
        <v>0.96</v>
      </c>
      <c r="W4577" s="217">
        <v>0.96</v>
      </c>
      <c r="X4577" s="217">
        <v>0.96</v>
      </c>
      <c r="Y4577" s="217">
        <v>0.96</v>
      </c>
      <c r="Z4577" s="217">
        <v>0.96</v>
      </c>
      <c r="AA4577" s="217">
        <v>0.96</v>
      </c>
      <c r="AB4577" s="217">
        <v>0.96</v>
      </c>
      <c r="AC4577" s="217">
        <v>0.96</v>
      </c>
      <c r="AD4577" s="217">
        <v>0.97</v>
      </c>
      <c r="AE4577" s="217">
        <v>0.99</v>
      </c>
      <c r="AF4577" s="217">
        <v>0.99</v>
      </c>
      <c r="AG4577" s="217">
        <v>1</v>
      </c>
      <c r="AH4577" s="217">
        <v>0.98</v>
      </c>
      <c r="AI4577" s="217">
        <v>0.98</v>
      </c>
      <c r="AJ4577" s="217">
        <v>0.98</v>
      </c>
      <c r="AK4577" s="217">
        <v>0.98</v>
      </c>
    </row>
    <row r="4578" spans="1:37" s="217" customFormat="1" x14ac:dyDescent="0.3">
      <c r="A4578" s="217" t="str">
        <f t="shared" si="109"/>
        <v>SDGbaseTRAv2_UrbAS_ERTv5_testGADJnoICAGRPVAXaasug</v>
      </c>
      <c r="B4578" s="218" t="s">
        <v>221</v>
      </c>
      <c r="C4578" s="219" t="s">
        <v>311</v>
      </c>
      <c r="D4578" s="220" t="s">
        <v>212</v>
      </c>
      <c r="E4578" s="217" t="s">
        <v>13</v>
      </c>
      <c r="F4578" s="217">
        <v>1</v>
      </c>
      <c r="G4578" s="217">
        <v>0.98</v>
      </c>
      <c r="H4578" s="217">
        <v>0.97</v>
      </c>
      <c r="I4578" s="217">
        <v>0.97</v>
      </c>
      <c r="J4578" s="217">
        <v>0.98</v>
      </c>
      <c r="K4578" s="217">
        <v>0.98</v>
      </c>
      <c r="L4578" s="217">
        <v>0.98</v>
      </c>
      <c r="M4578" s="217">
        <v>0.97</v>
      </c>
      <c r="N4578" s="217">
        <v>0.97</v>
      </c>
      <c r="O4578" s="217">
        <v>0.98</v>
      </c>
      <c r="P4578" s="217">
        <v>0.97</v>
      </c>
      <c r="Q4578" s="217">
        <v>0.96</v>
      </c>
      <c r="R4578" s="217">
        <v>0.97</v>
      </c>
      <c r="S4578" s="217">
        <v>0.97</v>
      </c>
      <c r="T4578" s="217">
        <v>0.97</v>
      </c>
      <c r="U4578" s="217">
        <v>0.97</v>
      </c>
      <c r="V4578" s="217">
        <v>0.97</v>
      </c>
      <c r="W4578" s="217">
        <v>0.97</v>
      </c>
      <c r="X4578" s="217">
        <v>0.97</v>
      </c>
      <c r="Y4578" s="217">
        <v>0.97</v>
      </c>
      <c r="Z4578" s="217">
        <v>0.97</v>
      </c>
      <c r="AA4578" s="217">
        <v>0.97</v>
      </c>
      <c r="AB4578" s="217">
        <v>0.97</v>
      </c>
      <c r="AC4578" s="217">
        <v>0.97</v>
      </c>
      <c r="AD4578" s="217">
        <v>0.97</v>
      </c>
      <c r="AE4578" s="217">
        <v>0.97</v>
      </c>
      <c r="AF4578" s="217">
        <v>0.98</v>
      </c>
      <c r="AG4578" s="217">
        <v>0.98</v>
      </c>
      <c r="AH4578" s="217">
        <v>0.96</v>
      </c>
      <c r="AI4578" s="217">
        <v>0.95</v>
      </c>
      <c r="AJ4578" s="217">
        <v>0.95</v>
      </c>
      <c r="AK4578" s="217">
        <v>0.95</v>
      </c>
    </row>
    <row r="4579" spans="1:37" s="217" customFormat="1" x14ac:dyDescent="0.3">
      <c r="A4579" s="217" t="str">
        <f t="shared" si="109"/>
        <v>SDGbaseTRAv2_UrbAS_ERTv5_testGADJnoICAGRPVAXaaoth</v>
      </c>
      <c r="B4579" s="218" t="s">
        <v>221</v>
      </c>
      <c r="C4579" s="219" t="s">
        <v>311</v>
      </c>
      <c r="D4579" s="220" t="s">
        <v>212</v>
      </c>
      <c r="E4579" s="217" t="s">
        <v>14</v>
      </c>
      <c r="F4579" s="217">
        <v>1</v>
      </c>
      <c r="G4579" s="217">
        <v>0.93</v>
      </c>
      <c r="H4579" s="217">
        <v>0.96</v>
      </c>
      <c r="I4579" s="217">
        <v>0.98</v>
      </c>
      <c r="J4579" s="217">
        <v>1</v>
      </c>
      <c r="K4579" s="217">
        <v>1.03</v>
      </c>
      <c r="L4579" s="217">
        <v>1.06</v>
      </c>
      <c r="M4579" s="217">
        <v>1.08</v>
      </c>
      <c r="N4579" s="217">
        <v>1.1100000000000001</v>
      </c>
      <c r="O4579" s="217">
        <v>1.2</v>
      </c>
      <c r="P4579" s="217">
        <v>1.23</v>
      </c>
      <c r="Q4579" s="217">
        <v>1.25</v>
      </c>
      <c r="R4579" s="217">
        <v>1.27</v>
      </c>
      <c r="S4579" s="217">
        <v>1.29</v>
      </c>
      <c r="T4579" s="217">
        <v>1.32</v>
      </c>
      <c r="U4579" s="217">
        <v>1.35</v>
      </c>
      <c r="V4579" s="217">
        <v>1.38</v>
      </c>
      <c r="W4579" s="217">
        <v>1.42</v>
      </c>
      <c r="X4579" s="217">
        <v>1.46</v>
      </c>
      <c r="Y4579" s="217">
        <v>1.49</v>
      </c>
      <c r="Z4579" s="217">
        <v>1.51</v>
      </c>
      <c r="AA4579" s="217">
        <v>1.54</v>
      </c>
      <c r="AB4579" s="217">
        <v>1.58</v>
      </c>
      <c r="AC4579" s="217">
        <v>1.61</v>
      </c>
      <c r="AD4579" s="217">
        <v>1.64</v>
      </c>
      <c r="AE4579" s="217">
        <v>1.67</v>
      </c>
      <c r="AF4579" s="217">
        <v>1.7</v>
      </c>
      <c r="AG4579" s="217">
        <v>1.73</v>
      </c>
      <c r="AH4579" s="217">
        <v>1.68</v>
      </c>
      <c r="AI4579" s="217">
        <v>1.62</v>
      </c>
      <c r="AJ4579" s="217">
        <v>1.56</v>
      </c>
      <c r="AK4579" s="217">
        <v>1.5</v>
      </c>
    </row>
    <row r="4580" spans="1:37" s="217" customFormat="1" x14ac:dyDescent="0.3">
      <c r="A4580" s="217" t="str">
        <f t="shared" si="109"/>
        <v>SDGbaseTRAv2_UrbAS_ERTv5_testGADJnoICAGRPVAXalani</v>
      </c>
      <c r="B4580" s="218" t="s">
        <v>221</v>
      </c>
      <c r="C4580" s="219" t="s">
        <v>311</v>
      </c>
      <c r="D4580" s="220" t="s">
        <v>212</v>
      </c>
      <c r="E4580" s="217" t="s">
        <v>15</v>
      </c>
      <c r="F4580" s="217">
        <v>1</v>
      </c>
      <c r="G4580" s="217">
        <v>0.8</v>
      </c>
      <c r="H4580" s="217">
        <v>0.86</v>
      </c>
      <c r="I4580" s="217">
        <v>0.87</v>
      </c>
      <c r="J4580" s="217">
        <v>0.9</v>
      </c>
      <c r="K4580" s="217">
        <v>0.91</v>
      </c>
      <c r="L4580" s="217">
        <v>0.91</v>
      </c>
      <c r="M4580" s="217">
        <v>0.91</v>
      </c>
      <c r="N4580" s="217">
        <v>0.91</v>
      </c>
      <c r="O4580" s="217">
        <v>0.96</v>
      </c>
      <c r="P4580" s="217">
        <v>0.95</v>
      </c>
      <c r="Q4580" s="217">
        <v>0.94</v>
      </c>
      <c r="R4580" s="217">
        <v>0.94</v>
      </c>
      <c r="S4580" s="217">
        <v>0.94</v>
      </c>
      <c r="T4580" s="217">
        <v>0.94</v>
      </c>
      <c r="U4580" s="217">
        <v>0.94</v>
      </c>
      <c r="V4580" s="217">
        <v>0.94</v>
      </c>
      <c r="W4580" s="217">
        <v>0.94</v>
      </c>
      <c r="X4580" s="217">
        <v>0.94</v>
      </c>
      <c r="Y4580" s="217">
        <v>0.94</v>
      </c>
      <c r="Z4580" s="217">
        <v>0.94</v>
      </c>
      <c r="AA4580" s="217">
        <v>0.94</v>
      </c>
      <c r="AB4580" s="217">
        <v>0.96</v>
      </c>
      <c r="AC4580" s="217">
        <v>0.96</v>
      </c>
      <c r="AD4580" s="217">
        <v>0.96</v>
      </c>
      <c r="AE4580" s="217">
        <v>0.97</v>
      </c>
      <c r="AF4580" s="217">
        <v>0.97</v>
      </c>
      <c r="AG4580" s="217">
        <v>0.96</v>
      </c>
      <c r="AH4580" s="217">
        <v>0.99</v>
      </c>
      <c r="AI4580" s="217">
        <v>1.01</v>
      </c>
      <c r="AJ4580" s="217">
        <v>1.01</v>
      </c>
      <c r="AK4580" s="217">
        <v>1.01</v>
      </c>
    </row>
    <row r="4581" spans="1:37" s="217" customFormat="1" x14ac:dyDescent="0.3">
      <c r="A4581" s="217" t="str">
        <f t="shared" si="109"/>
        <v>SDGbaseTRAv2_UrbAS_ERTv5_testGADJnoICAGRPVAXafore</v>
      </c>
      <c r="B4581" s="218" t="s">
        <v>221</v>
      </c>
      <c r="C4581" s="219" t="s">
        <v>311</v>
      </c>
      <c r="D4581" s="220" t="s">
        <v>212</v>
      </c>
      <c r="E4581" s="217" t="s">
        <v>16</v>
      </c>
      <c r="F4581" s="217">
        <v>1</v>
      </c>
      <c r="G4581" s="217">
        <v>0.96</v>
      </c>
      <c r="H4581" s="217">
        <v>0.95</v>
      </c>
      <c r="I4581" s="217">
        <v>0.96</v>
      </c>
      <c r="J4581" s="217">
        <v>0.96</v>
      </c>
      <c r="K4581" s="217">
        <v>0.96</v>
      </c>
      <c r="L4581" s="217">
        <v>0.95</v>
      </c>
      <c r="M4581" s="217">
        <v>0.95</v>
      </c>
      <c r="N4581" s="217">
        <v>0.95</v>
      </c>
      <c r="O4581" s="217">
        <v>0.96</v>
      </c>
      <c r="P4581" s="217">
        <v>0.95</v>
      </c>
      <c r="Q4581" s="217">
        <v>0.95</v>
      </c>
      <c r="R4581" s="217">
        <v>0.95</v>
      </c>
      <c r="S4581" s="217">
        <v>0.95</v>
      </c>
      <c r="T4581" s="217">
        <v>0.95</v>
      </c>
      <c r="U4581" s="217">
        <v>0.96</v>
      </c>
      <c r="V4581" s="217">
        <v>0.96</v>
      </c>
      <c r="W4581" s="217">
        <v>0.97</v>
      </c>
      <c r="X4581" s="217">
        <v>0.97</v>
      </c>
      <c r="Y4581" s="217">
        <v>0.98</v>
      </c>
      <c r="Z4581" s="217">
        <v>0.98</v>
      </c>
      <c r="AA4581" s="217">
        <v>0.97</v>
      </c>
      <c r="AB4581" s="217">
        <v>0.97</v>
      </c>
      <c r="AC4581" s="217">
        <v>0.97</v>
      </c>
      <c r="AD4581" s="217">
        <v>0.97</v>
      </c>
      <c r="AE4581" s="217">
        <v>0.98</v>
      </c>
      <c r="AF4581" s="217">
        <v>0.98</v>
      </c>
      <c r="AG4581" s="217">
        <v>0.98</v>
      </c>
      <c r="AH4581" s="217">
        <v>0.97</v>
      </c>
      <c r="AI4581" s="217">
        <v>0.96</v>
      </c>
      <c r="AJ4581" s="217">
        <v>0.95</v>
      </c>
      <c r="AK4581" s="217">
        <v>0.95</v>
      </c>
    </row>
    <row r="4582" spans="1:37" s="217" customFormat="1" x14ac:dyDescent="0.3">
      <c r="A4582" s="217" t="str">
        <f t="shared" si="109"/>
        <v>SDGbaseTRAv2_UrbAS_ERTv5_testGADJnoICAGRPVAXafish</v>
      </c>
      <c r="B4582" s="218" t="s">
        <v>221</v>
      </c>
      <c r="C4582" s="219" t="s">
        <v>311</v>
      </c>
      <c r="D4582" s="220" t="s">
        <v>212</v>
      </c>
      <c r="E4582" s="217" t="s">
        <v>17</v>
      </c>
      <c r="F4582" s="217">
        <v>1</v>
      </c>
      <c r="G4582" s="217">
        <v>0.93</v>
      </c>
      <c r="H4582" s="217">
        <v>0.94</v>
      </c>
      <c r="I4582" s="217">
        <v>0.93</v>
      </c>
      <c r="J4582" s="217">
        <v>0.93</v>
      </c>
      <c r="K4582" s="217">
        <v>0.94</v>
      </c>
      <c r="L4582" s="217">
        <v>0.93</v>
      </c>
      <c r="M4582" s="217">
        <v>0.93</v>
      </c>
      <c r="N4582" s="217">
        <v>0.94</v>
      </c>
      <c r="O4582" s="217">
        <v>0.97</v>
      </c>
      <c r="P4582" s="217">
        <v>0.97</v>
      </c>
      <c r="Q4582" s="217">
        <v>0.97</v>
      </c>
      <c r="R4582" s="217">
        <v>0.96</v>
      </c>
      <c r="S4582" s="217">
        <v>0.96</v>
      </c>
      <c r="T4582" s="217">
        <v>0.96</v>
      </c>
      <c r="U4582" s="217">
        <v>0.96</v>
      </c>
      <c r="V4582" s="217">
        <v>0.96</v>
      </c>
      <c r="W4582" s="217">
        <v>0.96</v>
      </c>
      <c r="X4582" s="217">
        <v>0.96</v>
      </c>
      <c r="Y4582" s="217">
        <v>0.96</v>
      </c>
      <c r="Z4582" s="217">
        <v>0.96</v>
      </c>
      <c r="AA4582" s="217">
        <v>0.97</v>
      </c>
      <c r="AB4582" s="217">
        <v>0.98</v>
      </c>
      <c r="AC4582" s="217">
        <v>0.98</v>
      </c>
      <c r="AD4582" s="217">
        <v>0.98</v>
      </c>
      <c r="AE4582" s="217">
        <v>0.98</v>
      </c>
      <c r="AF4582" s="217">
        <v>0.98</v>
      </c>
      <c r="AG4582" s="217">
        <v>0.98</v>
      </c>
      <c r="AH4582" s="217">
        <v>0.99</v>
      </c>
      <c r="AI4582" s="217">
        <v>0.99</v>
      </c>
      <c r="AJ4582" s="217">
        <v>0.99</v>
      </c>
      <c r="AK4582" s="217">
        <v>0.99</v>
      </c>
    </row>
    <row r="4583" spans="1:37" s="217" customFormat="1" x14ac:dyDescent="0.3">
      <c r="A4583" s="217" t="str">
        <f t="shared" si="109"/>
        <v>SDGbaseTRAv2_UrbAS_ERTv5_testGADJnoICAGRPVAXacoal</v>
      </c>
      <c r="B4583" s="218" t="s">
        <v>221</v>
      </c>
      <c r="C4583" s="219" t="s">
        <v>311</v>
      </c>
      <c r="D4583" s="220" t="s">
        <v>212</v>
      </c>
      <c r="E4583" s="217" t="s">
        <v>18</v>
      </c>
      <c r="F4583" s="217">
        <v>1</v>
      </c>
      <c r="G4583" s="217">
        <v>1.03</v>
      </c>
      <c r="H4583" s="217">
        <v>1.05</v>
      </c>
      <c r="I4583" s="217">
        <v>1.04</v>
      </c>
      <c r="J4583" s="217">
        <v>1.05</v>
      </c>
      <c r="K4583" s="217">
        <v>1.05</v>
      </c>
      <c r="L4583" s="217">
        <v>1.05</v>
      </c>
      <c r="M4583" s="217">
        <v>1.07</v>
      </c>
      <c r="N4583" s="217">
        <v>1.08</v>
      </c>
      <c r="O4583" s="217">
        <v>1.1299999999999999</v>
      </c>
      <c r="P4583" s="217">
        <v>1.1399999999999999</v>
      </c>
      <c r="Q4583" s="217">
        <v>1.1599999999999999</v>
      </c>
      <c r="R4583" s="217">
        <v>1.1599999999999999</v>
      </c>
      <c r="S4583" s="217">
        <v>1.1599999999999999</v>
      </c>
      <c r="T4583" s="217">
        <v>1.17</v>
      </c>
      <c r="U4583" s="217">
        <v>1.18</v>
      </c>
      <c r="V4583" s="217">
        <v>1.18</v>
      </c>
      <c r="W4583" s="217">
        <v>1.19</v>
      </c>
      <c r="X4583" s="217">
        <v>1.4</v>
      </c>
      <c r="Y4583" s="217">
        <v>1.66</v>
      </c>
      <c r="Z4583" s="217">
        <v>2.06</v>
      </c>
      <c r="AA4583" s="217">
        <v>2.71</v>
      </c>
      <c r="AB4583" s="217">
        <v>2.89</v>
      </c>
      <c r="AC4583" s="217">
        <v>2.62</v>
      </c>
      <c r="AD4583" s="217">
        <v>2.1</v>
      </c>
      <c r="AE4583" s="217">
        <v>1.39</v>
      </c>
      <c r="AF4583" s="217">
        <v>1.33</v>
      </c>
      <c r="AG4583" s="217">
        <v>1.37</v>
      </c>
      <c r="AH4583" s="217">
        <v>1.4</v>
      </c>
      <c r="AI4583" s="217">
        <v>1.45</v>
      </c>
      <c r="AJ4583" s="217">
        <v>1.54</v>
      </c>
      <c r="AK4583" s="217">
        <v>1.71</v>
      </c>
    </row>
    <row r="4584" spans="1:37" s="217" customFormat="1" x14ac:dyDescent="0.3">
      <c r="A4584" s="217" t="str">
        <f t="shared" si="109"/>
        <v>SDGbaseTRAv2_UrbAS_ERTv5_testGADJnoICAGRPVAXagold</v>
      </c>
      <c r="B4584" s="218" t="s">
        <v>221</v>
      </c>
      <c r="C4584" s="219" t="s">
        <v>311</v>
      </c>
      <c r="D4584" s="220" t="s">
        <v>212</v>
      </c>
      <c r="E4584" s="217" t="s">
        <v>19</v>
      </c>
      <c r="F4584" s="217">
        <v>1</v>
      </c>
      <c r="G4584" s="217">
        <v>0.98</v>
      </c>
      <c r="H4584" s="217">
        <v>1</v>
      </c>
      <c r="I4584" s="217">
        <v>1.01</v>
      </c>
      <c r="J4584" s="217">
        <v>1.01</v>
      </c>
      <c r="K4584" s="217">
        <v>1.03</v>
      </c>
      <c r="L4584" s="217">
        <v>1.04</v>
      </c>
      <c r="M4584" s="217">
        <v>1.07</v>
      </c>
      <c r="N4584" s="217">
        <v>1.1000000000000001</v>
      </c>
      <c r="O4584" s="217">
        <v>1.18</v>
      </c>
      <c r="P4584" s="217">
        <v>1.22</v>
      </c>
      <c r="Q4584" s="217">
        <v>1.23</v>
      </c>
      <c r="R4584" s="217">
        <v>1.24</v>
      </c>
      <c r="S4584" s="217">
        <v>1.26</v>
      </c>
      <c r="T4584" s="217">
        <v>1.27</v>
      </c>
      <c r="U4584" s="217">
        <v>1.29</v>
      </c>
      <c r="V4584" s="217">
        <v>1.3</v>
      </c>
      <c r="W4584" s="217">
        <v>1.32</v>
      </c>
      <c r="X4584" s="217">
        <v>1.33</v>
      </c>
      <c r="Y4584" s="217">
        <v>1.34</v>
      </c>
      <c r="Z4584" s="217">
        <v>1.33</v>
      </c>
      <c r="AA4584" s="217">
        <v>1.33</v>
      </c>
      <c r="AB4584" s="217">
        <v>1.35</v>
      </c>
      <c r="AC4584" s="217">
        <v>1.38</v>
      </c>
      <c r="AD4584" s="217">
        <v>1.4</v>
      </c>
      <c r="AE4584" s="217">
        <v>1.42</v>
      </c>
      <c r="AF4584" s="217">
        <v>1.43</v>
      </c>
      <c r="AG4584" s="217">
        <v>1.39</v>
      </c>
      <c r="AH4584" s="217">
        <v>1.33</v>
      </c>
      <c r="AI4584" s="217">
        <v>1.25</v>
      </c>
      <c r="AJ4584" s="217">
        <v>1.17</v>
      </c>
      <c r="AK4584" s="217">
        <v>1.0900000000000001</v>
      </c>
    </row>
    <row r="4585" spans="1:37" s="217" customFormat="1" x14ac:dyDescent="0.3">
      <c r="A4585" s="217" t="str">
        <f t="shared" si="109"/>
        <v>SDGbaseTRAv2_UrbAS_ERTv5_testGADJnoICAGRPVAXangas</v>
      </c>
      <c r="B4585" s="218" t="s">
        <v>221</v>
      </c>
      <c r="C4585" s="219" t="s">
        <v>311</v>
      </c>
      <c r="D4585" s="220" t="s">
        <v>212</v>
      </c>
      <c r="E4585" s="217" t="s">
        <v>20</v>
      </c>
      <c r="F4585" s="217">
        <v>1</v>
      </c>
      <c r="G4585" s="217">
        <v>1.05</v>
      </c>
      <c r="H4585" s="217">
        <v>1.06</v>
      </c>
      <c r="I4585" s="217">
        <v>1.06</v>
      </c>
      <c r="J4585" s="217">
        <v>1.06</v>
      </c>
      <c r="K4585" s="217">
        <v>1.07</v>
      </c>
      <c r="L4585" s="217">
        <v>1.08</v>
      </c>
      <c r="M4585" s="217">
        <v>1.1000000000000001</v>
      </c>
      <c r="N4585" s="217">
        <v>1.1100000000000001</v>
      </c>
      <c r="O4585" s="217">
        <v>1.18</v>
      </c>
      <c r="P4585" s="217">
        <v>1.2</v>
      </c>
      <c r="Q4585" s="217">
        <v>1.21</v>
      </c>
      <c r="R4585" s="217">
        <v>1.21</v>
      </c>
      <c r="S4585" s="217">
        <v>1.21</v>
      </c>
      <c r="T4585" s="217">
        <v>1.22</v>
      </c>
      <c r="U4585" s="217">
        <v>1.22</v>
      </c>
      <c r="V4585" s="217">
        <v>1.23</v>
      </c>
      <c r="W4585" s="217">
        <v>1.23</v>
      </c>
      <c r="X4585" s="217">
        <v>1.24</v>
      </c>
      <c r="Y4585" s="217">
        <v>1.24</v>
      </c>
      <c r="Z4585" s="217">
        <v>1.23</v>
      </c>
      <c r="AA4585" s="217">
        <v>1.24</v>
      </c>
      <c r="AB4585" s="217">
        <v>1.25</v>
      </c>
      <c r="AC4585" s="217">
        <v>1.26</v>
      </c>
      <c r="AD4585" s="217">
        <v>1.27</v>
      </c>
      <c r="AE4585" s="217">
        <v>1.27</v>
      </c>
      <c r="AF4585" s="217">
        <v>1.27</v>
      </c>
      <c r="AG4585" s="217">
        <v>1.27</v>
      </c>
      <c r="AH4585" s="217">
        <v>1.26</v>
      </c>
      <c r="AI4585" s="217">
        <v>1.24</v>
      </c>
      <c r="AJ4585" s="217">
        <v>1.22</v>
      </c>
      <c r="AK4585" s="217">
        <v>1.2</v>
      </c>
    </row>
    <row r="4586" spans="1:37" s="217" customFormat="1" x14ac:dyDescent="0.3">
      <c r="A4586" s="217" t="str">
        <f t="shared" si="109"/>
        <v>SDGbaseTRAv2_UrbAS_ERTv5_testGADJnoICAGRPVAXapgm</v>
      </c>
      <c r="B4586" s="218" t="s">
        <v>221</v>
      </c>
      <c r="C4586" s="219" t="s">
        <v>311</v>
      </c>
      <c r="D4586" s="220" t="s">
        <v>212</v>
      </c>
      <c r="E4586" s="217" t="s">
        <v>21</v>
      </c>
      <c r="F4586" s="217">
        <v>1</v>
      </c>
      <c r="G4586" s="217">
        <v>0.69</v>
      </c>
      <c r="H4586" s="217">
        <v>0.83</v>
      </c>
      <c r="I4586" s="217">
        <v>0.95</v>
      </c>
      <c r="J4586" s="217">
        <v>1.03</v>
      </c>
      <c r="K4586" s="217">
        <v>1.07</v>
      </c>
      <c r="L4586" s="217">
        <v>1.08</v>
      </c>
      <c r="M4586" s="217">
        <v>1</v>
      </c>
      <c r="N4586" s="217">
        <v>0.96</v>
      </c>
      <c r="O4586" s="217">
        <v>0.94</v>
      </c>
      <c r="P4586" s="217">
        <v>0.93</v>
      </c>
      <c r="Q4586" s="217">
        <v>0.93</v>
      </c>
      <c r="R4586" s="217">
        <v>0.95</v>
      </c>
      <c r="S4586" s="217">
        <v>0.97</v>
      </c>
      <c r="T4586" s="217">
        <v>0.99</v>
      </c>
      <c r="U4586" s="217">
        <v>0.99</v>
      </c>
      <c r="V4586" s="217">
        <v>1</v>
      </c>
      <c r="W4586" s="217">
        <v>1</v>
      </c>
      <c r="X4586" s="217">
        <v>1</v>
      </c>
      <c r="Y4586" s="217">
        <v>1</v>
      </c>
      <c r="Z4586" s="217">
        <v>1</v>
      </c>
      <c r="AA4586" s="217">
        <v>1</v>
      </c>
      <c r="AB4586" s="217">
        <v>1.4</v>
      </c>
      <c r="AC4586" s="217">
        <v>1.54</v>
      </c>
      <c r="AD4586" s="217">
        <v>1.51</v>
      </c>
      <c r="AE4586" s="217">
        <v>1.45</v>
      </c>
      <c r="AF4586" s="217">
        <v>1.4</v>
      </c>
      <c r="AG4586" s="217">
        <v>1.37</v>
      </c>
      <c r="AH4586" s="217">
        <v>1.56</v>
      </c>
      <c r="AI4586" s="217">
        <v>1.68</v>
      </c>
      <c r="AJ4586" s="217">
        <v>1.69</v>
      </c>
      <c r="AK4586" s="217">
        <v>1.68</v>
      </c>
    </row>
    <row r="4587" spans="1:37" s="217" customFormat="1" x14ac:dyDescent="0.3">
      <c r="A4587" s="217" t="str">
        <f t="shared" si="109"/>
        <v>SDGbaseTRAv2_UrbAS_ERTv5_testGADJnoICAGRPVAXamore</v>
      </c>
      <c r="B4587" s="218" t="s">
        <v>221</v>
      </c>
      <c r="C4587" s="219" t="s">
        <v>311</v>
      </c>
      <c r="D4587" s="220" t="s">
        <v>212</v>
      </c>
      <c r="E4587" s="217" t="s">
        <v>22</v>
      </c>
      <c r="F4587" s="217">
        <v>1</v>
      </c>
      <c r="G4587" s="217">
        <v>1.06</v>
      </c>
      <c r="H4587" s="217">
        <v>1.07</v>
      </c>
      <c r="I4587" s="217">
        <v>1.06</v>
      </c>
      <c r="J4587" s="217">
        <v>1.06</v>
      </c>
      <c r="K4587" s="217">
        <v>1.05</v>
      </c>
      <c r="L4587" s="217">
        <v>1.05</v>
      </c>
      <c r="M4587" s="217">
        <v>1.06</v>
      </c>
      <c r="N4587" s="217">
        <v>1.06</v>
      </c>
      <c r="O4587" s="217">
        <v>1.0900000000000001</v>
      </c>
      <c r="P4587" s="217">
        <v>1.0900000000000001</v>
      </c>
      <c r="Q4587" s="217">
        <v>1.08</v>
      </c>
      <c r="R4587" s="217">
        <v>1.07</v>
      </c>
      <c r="S4587" s="217">
        <v>1.07</v>
      </c>
      <c r="T4587" s="217">
        <v>1.06</v>
      </c>
      <c r="U4587" s="217">
        <v>1.06</v>
      </c>
      <c r="V4587" s="217">
        <v>1.06</v>
      </c>
      <c r="W4587" s="217">
        <v>1.06</v>
      </c>
      <c r="X4587" s="217">
        <v>1.06</v>
      </c>
      <c r="Y4587" s="217">
        <v>1.05</v>
      </c>
      <c r="Z4587" s="217">
        <v>1.04</v>
      </c>
      <c r="AA4587" s="217">
        <v>1.04</v>
      </c>
      <c r="AB4587" s="217">
        <v>1.04</v>
      </c>
      <c r="AC4587" s="217">
        <v>1.04</v>
      </c>
      <c r="AD4587" s="217">
        <v>1.04</v>
      </c>
      <c r="AE4587" s="217">
        <v>1.04</v>
      </c>
      <c r="AF4587" s="217">
        <v>1.04</v>
      </c>
      <c r="AG4587" s="217">
        <v>1.03</v>
      </c>
      <c r="AH4587" s="217">
        <v>1.01</v>
      </c>
      <c r="AI4587" s="217">
        <v>0.99</v>
      </c>
      <c r="AJ4587" s="217">
        <v>0.97</v>
      </c>
      <c r="AK4587" s="217">
        <v>0.95</v>
      </c>
    </row>
    <row r="4588" spans="1:37" s="217" customFormat="1" x14ac:dyDescent="0.3">
      <c r="A4588" s="217" t="str">
        <f t="shared" si="109"/>
        <v>SDGbaseTRAv2_UrbAS_ERTv5_testGADJnoICAGRPVAXamine</v>
      </c>
      <c r="B4588" s="218" t="s">
        <v>221</v>
      </c>
      <c r="C4588" s="219" t="s">
        <v>311</v>
      </c>
      <c r="D4588" s="220" t="s">
        <v>212</v>
      </c>
      <c r="E4588" s="217" t="s">
        <v>23</v>
      </c>
      <c r="F4588" s="217">
        <v>1</v>
      </c>
      <c r="G4588" s="217">
        <v>1.03</v>
      </c>
      <c r="H4588" s="217">
        <v>1.03</v>
      </c>
      <c r="I4588" s="217">
        <v>1.04</v>
      </c>
      <c r="J4588" s="217">
        <v>1.04</v>
      </c>
      <c r="K4588" s="217">
        <v>1.03</v>
      </c>
      <c r="L4588" s="217">
        <v>1.03</v>
      </c>
      <c r="M4588" s="217">
        <v>1.04</v>
      </c>
      <c r="N4588" s="217">
        <v>1.04</v>
      </c>
      <c r="O4588" s="217">
        <v>1.05</v>
      </c>
      <c r="P4588" s="217">
        <v>1.04</v>
      </c>
      <c r="Q4588" s="217">
        <v>1.04</v>
      </c>
      <c r="R4588" s="217">
        <v>1.03</v>
      </c>
      <c r="S4588" s="217">
        <v>1.03</v>
      </c>
      <c r="T4588" s="217">
        <v>1.04</v>
      </c>
      <c r="U4588" s="217">
        <v>1.04</v>
      </c>
      <c r="V4588" s="217">
        <v>1.04</v>
      </c>
      <c r="W4588" s="217">
        <v>1.04</v>
      </c>
      <c r="X4588" s="217">
        <v>1.05</v>
      </c>
      <c r="Y4588" s="217">
        <v>1.05</v>
      </c>
      <c r="Z4588" s="217">
        <v>1.05</v>
      </c>
      <c r="AA4588" s="217">
        <v>1.05</v>
      </c>
      <c r="AB4588" s="217">
        <v>1.05</v>
      </c>
      <c r="AC4588" s="217">
        <v>1.05</v>
      </c>
      <c r="AD4588" s="217">
        <v>1.04</v>
      </c>
      <c r="AE4588" s="217">
        <v>1.05</v>
      </c>
      <c r="AF4588" s="217">
        <v>1.05</v>
      </c>
      <c r="AG4588" s="217">
        <v>1.05</v>
      </c>
      <c r="AH4588" s="217">
        <v>1.05</v>
      </c>
      <c r="AI4588" s="217">
        <v>1.04</v>
      </c>
      <c r="AJ4588" s="217">
        <v>1.03</v>
      </c>
      <c r="AK4588" s="217">
        <v>1.03</v>
      </c>
    </row>
    <row r="4589" spans="1:37" s="217" customFormat="1" x14ac:dyDescent="0.3">
      <c r="A4589" s="217" t="str">
        <f t="shared" si="109"/>
        <v>SDGbaseTRAv2_UrbAS_ERTv5_testGADJnoICAGRPVAXameat</v>
      </c>
      <c r="B4589" s="218" t="s">
        <v>221</v>
      </c>
      <c r="C4589" s="219" t="s">
        <v>311</v>
      </c>
      <c r="D4589" s="220" t="s">
        <v>212</v>
      </c>
      <c r="E4589" s="217" t="s">
        <v>24</v>
      </c>
      <c r="F4589" s="217">
        <v>1</v>
      </c>
      <c r="G4589" s="217">
        <v>0.96</v>
      </c>
      <c r="H4589" s="217">
        <v>0.93</v>
      </c>
      <c r="I4589" s="217">
        <v>0.93</v>
      </c>
      <c r="J4589" s="217">
        <v>0.93</v>
      </c>
      <c r="K4589" s="217">
        <v>0.94</v>
      </c>
      <c r="L4589" s="217">
        <v>0.94</v>
      </c>
      <c r="M4589" s="217">
        <v>0.94</v>
      </c>
      <c r="N4589" s="217">
        <v>0.93</v>
      </c>
      <c r="O4589" s="217">
        <v>0.94</v>
      </c>
      <c r="P4589" s="217">
        <v>0.94</v>
      </c>
      <c r="Q4589" s="217">
        <v>0.94</v>
      </c>
      <c r="R4589" s="217">
        <v>0.95</v>
      </c>
      <c r="S4589" s="217">
        <v>0.95</v>
      </c>
      <c r="T4589" s="217">
        <v>0.96</v>
      </c>
      <c r="U4589" s="217">
        <v>0.96</v>
      </c>
      <c r="V4589" s="217">
        <v>0.96</v>
      </c>
      <c r="W4589" s="217">
        <v>0.96</v>
      </c>
      <c r="X4589" s="217">
        <v>0.96</v>
      </c>
      <c r="Y4589" s="217">
        <v>0.95</v>
      </c>
      <c r="Z4589" s="217">
        <v>0.95</v>
      </c>
      <c r="AA4589" s="217">
        <v>0.95</v>
      </c>
      <c r="AB4589" s="217">
        <v>0.95</v>
      </c>
      <c r="AC4589" s="217">
        <v>0.95</v>
      </c>
      <c r="AD4589" s="217">
        <v>0.96</v>
      </c>
      <c r="AE4589" s="217">
        <v>0.96</v>
      </c>
      <c r="AF4589" s="217">
        <v>0.97</v>
      </c>
      <c r="AG4589" s="217">
        <v>0.96</v>
      </c>
      <c r="AH4589" s="217">
        <v>0.96</v>
      </c>
      <c r="AI4589" s="217">
        <v>0.97</v>
      </c>
      <c r="AJ4589" s="217">
        <v>0.97</v>
      </c>
      <c r="AK4589" s="217">
        <v>0.98</v>
      </c>
    </row>
    <row r="4590" spans="1:37" s="217" customFormat="1" x14ac:dyDescent="0.3">
      <c r="A4590" s="217" t="str">
        <f t="shared" si="109"/>
        <v>SDGbaseTRAv2_UrbAS_ERTv5_testGADJnoICAGRPVAXapfis</v>
      </c>
      <c r="B4590" s="218" t="s">
        <v>221</v>
      </c>
      <c r="C4590" s="219" t="s">
        <v>311</v>
      </c>
      <c r="D4590" s="220" t="s">
        <v>212</v>
      </c>
      <c r="E4590" s="217" t="s">
        <v>25</v>
      </c>
      <c r="F4590" s="217">
        <v>1</v>
      </c>
      <c r="G4590" s="217">
        <v>1</v>
      </c>
      <c r="H4590" s="217">
        <v>1</v>
      </c>
      <c r="I4590" s="217">
        <v>0.99</v>
      </c>
      <c r="J4590" s="217">
        <v>0.99</v>
      </c>
      <c r="K4590" s="217">
        <v>0.98</v>
      </c>
      <c r="L4590" s="217">
        <v>0.98</v>
      </c>
      <c r="M4590" s="217">
        <v>0.98</v>
      </c>
      <c r="N4590" s="217">
        <v>0.98</v>
      </c>
      <c r="O4590" s="217">
        <v>0.99</v>
      </c>
      <c r="P4590" s="217">
        <v>0.99</v>
      </c>
      <c r="Q4590" s="217">
        <v>0.99</v>
      </c>
      <c r="R4590" s="217">
        <v>0.99</v>
      </c>
      <c r="S4590" s="217">
        <v>0.99</v>
      </c>
      <c r="T4590" s="217">
        <v>0.99</v>
      </c>
      <c r="U4590" s="217">
        <v>0.99</v>
      </c>
      <c r="V4590" s="217">
        <v>0.99</v>
      </c>
      <c r="W4590" s="217">
        <v>1</v>
      </c>
      <c r="X4590" s="217">
        <v>1</v>
      </c>
      <c r="Y4590" s="217">
        <v>1</v>
      </c>
      <c r="Z4590" s="217">
        <v>0.99</v>
      </c>
      <c r="AA4590" s="217">
        <v>0.99</v>
      </c>
      <c r="AB4590" s="217">
        <v>1</v>
      </c>
      <c r="AC4590" s="217">
        <v>1</v>
      </c>
      <c r="AD4590" s="217">
        <v>1</v>
      </c>
      <c r="AE4590" s="217">
        <v>1</v>
      </c>
      <c r="AF4590" s="217">
        <v>1</v>
      </c>
      <c r="AG4590" s="217">
        <v>1</v>
      </c>
      <c r="AH4590" s="217">
        <v>0.99</v>
      </c>
      <c r="AI4590" s="217">
        <v>0.97</v>
      </c>
      <c r="AJ4590" s="217">
        <v>0.97</v>
      </c>
      <c r="AK4590" s="217">
        <v>0.96</v>
      </c>
    </row>
    <row r="4591" spans="1:37" s="217" customFormat="1" x14ac:dyDescent="0.3">
      <c r="A4591" s="217" t="str">
        <f t="shared" si="109"/>
        <v>SDGbaseTRAv2_UrbAS_ERTv5_testGADJnoICAGRPVAXavege</v>
      </c>
      <c r="B4591" s="218" t="s">
        <v>221</v>
      </c>
      <c r="C4591" s="219" t="s">
        <v>311</v>
      </c>
      <c r="D4591" s="220" t="s">
        <v>212</v>
      </c>
      <c r="E4591" s="217" t="s">
        <v>26</v>
      </c>
      <c r="F4591" s="217">
        <v>1</v>
      </c>
      <c r="G4591" s="217">
        <v>0.98</v>
      </c>
      <c r="H4591" s="217">
        <v>0.99</v>
      </c>
      <c r="I4591" s="217">
        <v>0.98</v>
      </c>
      <c r="J4591" s="217">
        <v>0.99</v>
      </c>
      <c r="K4591" s="217">
        <v>0.99</v>
      </c>
      <c r="L4591" s="217">
        <v>0.99</v>
      </c>
      <c r="M4591" s="217">
        <v>0.99</v>
      </c>
      <c r="N4591" s="217">
        <v>0.99</v>
      </c>
      <c r="O4591" s="217">
        <v>1</v>
      </c>
      <c r="P4591" s="217">
        <v>1</v>
      </c>
      <c r="Q4591" s="217">
        <v>1</v>
      </c>
      <c r="R4591" s="217">
        <v>1</v>
      </c>
      <c r="S4591" s="217">
        <v>1</v>
      </c>
      <c r="T4591" s="217">
        <v>1</v>
      </c>
      <c r="U4591" s="217">
        <v>1</v>
      </c>
      <c r="V4591" s="217">
        <v>1</v>
      </c>
      <c r="W4591" s="217">
        <v>1</v>
      </c>
      <c r="X4591" s="217">
        <v>1</v>
      </c>
      <c r="Y4591" s="217">
        <v>1</v>
      </c>
      <c r="Z4591" s="217">
        <v>1</v>
      </c>
      <c r="AA4591" s="217">
        <v>1</v>
      </c>
      <c r="AB4591" s="217">
        <v>1</v>
      </c>
      <c r="AC4591" s="217">
        <v>1</v>
      </c>
      <c r="AD4591" s="217">
        <v>1</v>
      </c>
      <c r="AE4591" s="217">
        <v>1.01</v>
      </c>
      <c r="AF4591" s="217">
        <v>1.01</v>
      </c>
      <c r="AG4591" s="217">
        <v>1</v>
      </c>
      <c r="AH4591" s="217">
        <v>0.99</v>
      </c>
      <c r="AI4591" s="217">
        <v>0.98</v>
      </c>
      <c r="AJ4591" s="217">
        <v>0.97</v>
      </c>
      <c r="AK4591" s="217">
        <v>0.96</v>
      </c>
    </row>
    <row r="4592" spans="1:37" s="217" customFormat="1" x14ac:dyDescent="0.3">
      <c r="A4592" s="217" t="str">
        <f t="shared" si="109"/>
        <v>SDGbaseTRAv2_UrbAS_ERTv5_testGADJnoICAGRPVAXafats</v>
      </c>
      <c r="B4592" s="218" t="s">
        <v>221</v>
      </c>
      <c r="C4592" s="219" t="s">
        <v>311</v>
      </c>
      <c r="D4592" s="220" t="s">
        <v>212</v>
      </c>
      <c r="E4592" s="217" t="s">
        <v>27</v>
      </c>
      <c r="F4592" s="217">
        <v>1</v>
      </c>
      <c r="G4592" s="217">
        <v>0.97</v>
      </c>
      <c r="H4592" s="217">
        <v>0.96</v>
      </c>
      <c r="I4592" s="217">
        <v>0.94</v>
      </c>
      <c r="J4592" s="217">
        <v>0.95</v>
      </c>
      <c r="K4592" s="217">
        <v>0.94</v>
      </c>
      <c r="L4592" s="217">
        <v>0.93</v>
      </c>
      <c r="M4592" s="217">
        <v>0.93</v>
      </c>
      <c r="N4592" s="217">
        <v>0.93</v>
      </c>
      <c r="O4592" s="217">
        <v>1.02</v>
      </c>
      <c r="P4592" s="217">
        <v>1</v>
      </c>
      <c r="Q4592" s="217">
        <v>0.97</v>
      </c>
      <c r="R4592" s="217">
        <v>0.95</v>
      </c>
      <c r="S4592" s="217">
        <v>0.94</v>
      </c>
      <c r="T4592" s="217">
        <v>0.93</v>
      </c>
      <c r="U4592" s="217">
        <v>0.92</v>
      </c>
      <c r="V4592" s="217">
        <v>0.91</v>
      </c>
      <c r="W4592" s="217">
        <v>0.91</v>
      </c>
      <c r="X4592" s="217">
        <v>0.92</v>
      </c>
      <c r="Y4592" s="217">
        <v>0.92</v>
      </c>
      <c r="Z4592" s="217">
        <v>0.91</v>
      </c>
      <c r="AA4592" s="217">
        <v>0.92</v>
      </c>
      <c r="AB4592" s="217">
        <v>0.94</v>
      </c>
      <c r="AC4592" s="217">
        <v>0.94</v>
      </c>
      <c r="AD4592" s="217">
        <v>0.94</v>
      </c>
      <c r="AE4592" s="217">
        <v>0.93</v>
      </c>
      <c r="AF4592" s="217">
        <v>0.92</v>
      </c>
      <c r="AG4592" s="217">
        <v>0.91</v>
      </c>
      <c r="AH4592" s="217">
        <v>0.93</v>
      </c>
      <c r="AI4592" s="217">
        <v>0.93</v>
      </c>
      <c r="AJ4592" s="217">
        <v>0.93</v>
      </c>
      <c r="AK4592" s="217">
        <v>0.93</v>
      </c>
    </row>
    <row r="4593" spans="1:37" s="217" customFormat="1" x14ac:dyDescent="0.3">
      <c r="A4593" s="217" t="str">
        <f t="shared" si="109"/>
        <v>SDGbaseTRAv2_UrbAS_ERTv5_testGADJnoICAGRPVAXadair</v>
      </c>
      <c r="B4593" s="218" t="s">
        <v>221</v>
      </c>
      <c r="C4593" s="219" t="s">
        <v>311</v>
      </c>
      <c r="D4593" s="220" t="s">
        <v>212</v>
      </c>
      <c r="E4593" s="217" t="s">
        <v>28</v>
      </c>
      <c r="F4593" s="217">
        <v>1</v>
      </c>
      <c r="G4593" s="217">
        <v>0.99</v>
      </c>
      <c r="H4593" s="217">
        <v>0.98</v>
      </c>
      <c r="I4593" s="217">
        <v>0.98</v>
      </c>
      <c r="J4593" s="217">
        <v>0.98</v>
      </c>
      <c r="K4593" s="217">
        <v>0.98</v>
      </c>
      <c r="L4593" s="217">
        <v>0.98</v>
      </c>
      <c r="M4593" s="217">
        <v>0.98</v>
      </c>
      <c r="N4593" s="217">
        <v>0.98</v>
      </c>
      <c r="O4593" s="217">
        <v>0.99</v>
      </c>
      <c r="P4593" s="217">
        <v>0.99</v>
      </c>
      <c r="Q4593" s="217">
        <v>0.98</v>
      </c>
      <c r="R4593" s="217">
        <v>0.99</v>
      </c>
      <c r="S4593" s="217">
        <v>0.99</v>
      </c>
      <c r="T4593" s="217">
        <v>0.99</v>
      </c>
      <c r="U4593" s="217">
        <v>0.99</v>
      </c>
      <c r="V4593" s="217">
        <v>0.99</v>
      </c>
      <c r="W4593" s="217">
        <v>1</v>
      </c>
      <c r="X4593" s="217">
        <v>1</v>
      </c>
      <c r="Y4593" s="217">
        <v>1</v>
      </c>
      <c r="Z4593" s="217">
        <v>0.99</v>
      </c>
      <c r="AA4593" s="217">
        <v>0.99</v>
      </c>
      <c r="AB4593" s="217">
        <v>1</v>
      </c>
      <c r="AC4593" s="217">
        <v>1</v>
      </c>
      <c r="AD4593" s="217">
        <v>1</v>
      </c>
      <c r="AE4593" s="217">
        <v>1</v>
      </c>
      <c r="AF4593" s="217">
        <v>1</v>
      </c>
      <c r="AG4593" s="217">
        <v>1</v>
      </c>
      <c r="AH4593" s="217">
        <v>0.99</v>
      </c>
      <c r="AI4593" s="217">
        <v>0.98</v>
      </c>
      <c r="AJ4593" s="217">
        <v>0.97</v>
      </c>
      <c r="AK4593" s="217">
        <v>0.97</v>
      </c>
    </row>
    <row r="4594" spans="1:37" s="217" customFormat="1" x14ac:dyDescent="0.3">
      <c r="A4594" s="217" t="str">
        <f t="shared" si="109"/>
        <v>SDGbaseTRAv2_UrbAS_ERTv5_testGADJnoICAGRPVAXagrai</v>
      </c>
      <c r="B4594" s="218" t="s">
        <v>221</v>
      </c>
      <c r="C4594" s="219" t="s">
        <v>311</v>
      </c>
      <c r="D4594" s="220" t="s">
        <v>212</v>
      </c>
      <c r="E4594" s="217" t="s">
        <v>29</v>
      </c>
      <c r="F4594" s="217">
        <v>1</v>
      </c>
      <c r="G4594" s="217">
        <v>1</v>
      </c>
      <c r="H4594" s="217">
        <v>0.98</v>
      </c>
      <c r="I4594" s="217">
        <v>0.98</v>
      </c>
      <c r="J4594" s="217">
        <v>0.98</v>
      </c>
      <c r="K4594" s="217">
        <v>0.97</v>
      </c>
      <c r="L4594" s="217">
        <v>0.96</v>
      </c>
      <c r="M4594" s="217">
        <v>0.95</v>
      </c>
      <c r="N4594" s="217">
        <v>0.95</v>
      </c>
      <c r="O4594" s="217">
        <v>0.94</v>
      </c>
      <c r="P4594" s="217">
        <v>0.94</v>
      </c>
      <c r="Q4594" s="217">
        <v>0.93</v>
      </c>
      <c r="R4594" s="217">
        <v>0.94</v>
      </c>
      <c r="S4594" s="217">
        <v>0.93</v>
      </c>
      <c r="T4594" s="217">
        <v>0.93</v>
      </c>
      <c r="U4594" s="217">
        <v>0.93</v>
      </c>
      <c r="V4594" s="217">
        <v>0.94</v>
      </c>
      <c r="W4594" s="217">
        <v>0.94</v>
      </c>
      <c r="X4594" s="217">
        <v>0.93</v>
      </c>
      <c r="Y4594" s="217">
        <v>0.93</v>
      </c>
      <c r="Z4594" s="217">
        <v>0.93</v>
      </c>
      <c r="AA4594" s="217">
        <v>0.93</v>
      </c>
      <c r="AB4594" s="217">
        <v>0.94</v>
      </c>
      <c r="AC4594" s="217">
        <v>0.94</v>
      </c>
      <c r="AD4594" s="217">
        <v>0.94</v>
      </c>
      <c r="AE4594" s="217">
        <v>0.95</v>
      </c>
      <c r="AF4594" s="217">
        <v>0.95</v>
      </c>
      <c r="AG4594" s="217">
        <v>0.95</v>
      </c>
      <c r="AH4594" s="217">
        <v>0.93</v>
      </c>
      <c r="AI4594" s="217">
        <v>0.93</v>
      </c>
      <c r="AJ4594" s="217">
        <v>0.93</v>
      </c>
      <c r="AK4594" s="217">
        <v>0.93</v>
      </c>
    </row>
    <row r="4595" spans="1:37" s="217" customFormat="1" x14ac:dyDescent="0.3">
      <c r="A4595" s="217" t="str">
        <f t="shared" si="109"/>
        <v>SDGbaseTRAv2_UrbAS_ERTv5_testGADJnoICAGRPVAXastar</v>
      </c>
      <c r="B4595" s="218" t="s">
        <v>221</v>
      </c>
      <c r="C4595" s="219" t="s">
        <v>311</v>
      </c>
      <c r="D4595" s="220" t="s">
        <v>212</v>
      </c>
      <c r="E4595" s="217" t="s">
        <v>30</v>
      </c>
      <c r="F4595" s="217">
        <v>1</v>
      </c>
      <c r="G4595" s="217">
        <v>0.99</v>
      </c>
      <c r="H4595" s="217">
        <v>0.98</v>
      </c>
      <c r="I4595" s="217">
        <v>0.97</v>
      </c>
      <c r="J4595" s="217">
        <v>0.97</v>
      </c>
      <c r="K4595" s="217">
        <v>0.96</v>
      </c>
      <c r="L4595" s="217">
        <v>0.95</v>
      </c>
      <c r="M4595" s="217">
        <v>0.94</v>
      </c>
      <c r="N4595" s="217">
        <v>0.94</v>
      </c>
      <c r="O4595" s="217">
        <v>0.94</v>
      </c>
      <c r="P4595" s="217">
        <v>0.93</v>
      </c>
      <c r="Q4595" s="217">
        <v>0.93</v>
      </c>
      <c r="R4595" s="217">
        <v>0.92</v>
      </c>
      <c r="S4595" s="217">
        <v>0.92</v>
      </c>
      <c r="T4595" s="217">
        <v>0.92</v>
      </c>
      <c r="U4595" s="217">
        <v>0.92</v>
      </c>
      <c r="V4595" s="217">
        <v>0.92</v>
      </c>
      <c r="W4595" s="217">
        <v>0.92</v>
      </c>
      <c r="X4595" s="217">
        <v>0.91</v>
      </c>
      <c r="Y4595" s="217">
        <v>0.91</v>
      </c>
      <c r="Z4595" s="217">
        <v>0.91</v>
      </c>
      <c r="AA4595" s="217">
        <v>0.91</v>
      </c>
      <c r="AB4595" s="217">
        <v>0.91</v>
      </c>
      <c r="AC4595" s="217">
        <v>0.91</v>
      </c>
      <c r="AD4595" s="217">
        <v>0.92</v>
      </c>
      <c r="AE4595" s="217">
        <v>0.93</v>
      </c>
      <c r="AF4595" s="217">
        <v>0.93</v>
      </c>
      <c r="AG4595" s="217">
        <v>0.9</v>
      </c>
      <c r="AH4595" s="217">
        <v>0.88</v>
      </c>
      <c r="AI4595" s="217">
        <v>0.86</v>
      </c>
      <c r="AJ4595" s="217">
        <v>0.84</v>
      </c>
      <c r="AK4595" s="217">
        <v>0.83</v>
      </c>
    </row>
    <row r="4596" spans="1:37" s="217" customFormat="1" x14ac:dyDescent="0.3">
      <c r="A4596" s="217" t="str">
        <f t="shared" si="109"/>
        <v>SDGbaseTRAv2_UrbAS_ERTv5_testGADJnoICAGRPVAXafeed</v>
      </c>
      <c r="B4596" s="218" t="s">
        <v>221</v>
      </c>
      <c r="C4596" s="219" t="s">
        <v>311</v>
      </c>
      <c r="D4596" s="220" t="s">
        <v>212</v>
      </c>
      <c r="E4596" s="217" t="s">
        <v>31</v>
      </c>
      <c r="F4596" s="217">
        <v>1</v>
      </c>
      <c r="G4596" s="217">
        <v>0.78</v>
      </c>
      <c r="H4596" s="217">
        <v>0.87</v>
      </c>
      <c r="I4596" s="217">
        <v>0.87</v>
      </c>
      <c r="J4596" s="217">
        <v>0.9</v>
      </c>
      <c r="K4596" s="217">
        <v>0.92</v>
      </c>
      <c r="L4596" s="217">
        <v>0.92</v>
      </c>
      <c r="M4596" s="217">
        <v>0.92</v>
      </c>
      <c r="N4596" s="217">
        <v>0.92</v>
      </c>
      <c r="O4596" s="217">
        <v>0.96</v>
      </c>
      <c r="P4596" s="217">
        <v>0.96</v>
      </c>
      <c r="Q4596" s="217">
        <v>0.95</v>
      </c>
      <c r="R4596" s="217">
        <v>0.97</v>
      </c>
      <c r="S4596" s="217">
        <v>0.97</v>
      </c>
      <c r="T4596" s="217">
        <v>0.97</v>
      </c>
      <c r="U4596" s="217">
        <v>0.97</v>
      </c>
      <c r="V4596" s="217">
        <v>0.97</v>
      </c>
      <c r="W4596" s="217">
        <v>0.98</v>
      </c>
      <c r="X4596" s="217">
        <v>0.98</v>
      </c>
      <c r="Y4596" s="217">
        <v>0.98</v>
      </c>
      <c r="Z4596" s="217">
        <v>0.98</v>
      </c>
      <c r="AA4596" s="217">
        <v>0.98</v>
      </c>
      <c r="AB4596" s="217">
        <v>0.99</v>
      </c>
      <c r="AC4596" s="217">
        <v>1</v>
      </c>
      <c r="AD4596" s="217">
        <v>0.99</v>
      </c>
      <c r="AE4596" s="217">
        <v>0.99</v>
      </c>
      <c r="AF4596" s="217">
        <v>0.99</v>
      </c>
      <c r="AG4596" s="217">
        <v>0.99</v>
      </c>
      <c r="AH4596" s="217">
        <v>1.04</v>
      </c>
      <c r="AI4596" s="217">
        <v>1.07</v>
      </c>
      <c r="AJ4596" s="217">
        <v>1.06</v>
      </c>
      <c r="AK4596" s="217">
        <v>1.06</v>
      </c>
    </row>
    <row r="4597" spans="1:37" s="217" customFormat="1" x14ac:dyDescent="0.3">
      <c r="A4597" s="217" t="str">
        <f t="shared" si="109"/>
        <v>SDGbaseTRAv2_UrbAS_ERTv5_testGADJnoICAGRPVAXabake</v>
      </c>
      <c r="B4597" s="218" t="s">
        <v>221</v>
      </c>
      <c r="C4597" s="219" t="s">
        <v>311</v>
      </c>
      <c r="D4597" s="220" t="s">
        <v>212</v>
      </c>
      <c r="E4597" s="217" t="s">
        <v>32</v>
      </c>
      <c r="F4597" s="217">
        <v>1</v>
      </c>
      <c r="G4597" s="217">
        <v>1.01</v>
      </c>
      <c r="H4597" s="217">
        <v>1.01</v>
      </c>
      <c r="I4597" s="217">
        <v>1.01</v>
      </c>
      <c r="J4597" s="217">
        <v>1</v>
      </c>
      <c r="K4597" s="217">
        <v>1</v>
      </c>
      <c r="L4597" s="217">
        <v>1</v>
      </c>
      <c r="M4597" s="217">
        <v>1</v>
      </c>
      <c r="N4597" s="217">
        <v>1</v>
      </c>
      <c r="O4597" s="217">
        <v>0.99</v>
      </c>
      <c r="P4597" s="217">
        <v>0.99</v>
      </c>
      <c r="Q4597" s="217">
        <v>0.99</v>
      </c>
      <c r="R4597" s="217">
        <v>0.99</v>
      </c>
      <c r="S4597" s="217">
        <v>1</v>
      </c>
      <c r="T4597" s="217">
        <v>1</v>
      </c>
      <c r="U4597" s="217">
        <v>1</v>
      </c>
      <c r="V4597" s="217">
        <v>1</v>
      </c>
      <c r="W4597" s="217">
        <v>1.01</v>
      </c>
      <c r="X4597" s="217">
        <v>1.01</v>
      </c>
      <c r="Y4597" s="217">
        <v>1</v>
      </c>
      <c r="Z4597" s="217">
        <v>1</v>
      </c>
      <c r="AA4597" s="217">
        <v>1</v>
      </c>
      <c r="AB4597" s="217">
        <v>1</v>
      </c>
      <c r="AC4597" s="217">
        <v>1</v>
      </c>
      <c r="AD4597" s="217">
        <v>1</v>
      </c>
      <c r="AE4597" s="217">
        <v>1.01</v>
      </c>
      <c r="AF4597" s="217">
        <v>1.01</v>
      </c>
      <c r="AG4597" s="217">
        <v>1</v>
      </c>
      <c r="AH4597" s="217">
        <v>0.98</v>
      </c>
      <c r="AI4597" s="217">
        <v>0.97</v>
      </c>
      <c r="AJ4597" s="217">
        <v>0.96</v>
      </c>
      <c r="AK4597" s="217">
        <v>0.95</v>
      </c>
    </row>
    <row r="4598" spans="1:37" s="217" customFormat="1" x14ac:dyDescent="0.3">
      <c r="A4598" s="217" t="str">
        <f t="shared" si="109"/>
        <v>SDGbaseTRAv2_UrbAS_ERTv5_testGADJnoICAGRPVAXasuga</v>
      </c>
      <c r="B4598" s="218" t="s">
        <v>221</v>
      </c>
      <c r="C4598" s="219" t="s">
        <v>311</v>
      </c>
      <c r="D4598" s="220" t="s">
        <v>212</v>
      </c>
      <c r="E4598" s="217" t="s">
        <v>33</v>
      </c>
      <c r="F4598" s="217">
        <v>1</v>
      </c>
      <c r="G4598" s="217">
        <v>1.01</v>
      </c>
      <c r="H4598" s="217">
        <v>1</v>
      </c>
      <c r="I4598" s="217">
        <v>1</v>
      </c>
      <c r="J4598" s="217">
        <v>1</v>
      </c>
      <c r="K4598" s="217">
        <v>0.99</v>
      </c>
      <c r="L4598" s="217">
        <v>0.99</v>
      </c>
      <c r="M4598" s="217">
        <v>0.98</v>
      </c>
      <c r="N4598" s="217">
        <v>0.98</v>
      </c>
      <c r="O4598" s="217">
        <v>0.98</v>
      </c>
      <c r="P4598" s="217">
        <v>0.98</v>
      </c>
      <c r="Q4598" s="217">
        <v>0.97</v>
      </c>
      <c r="R4598" s="217">
        <v>0.97</v>
      </c>
      <c r="S4598" s="217">
        <v>0.97</v>
      </c>
      <c r="T4598" s="217">
        <v>0.97</v>
      </c>
      <c r="U4598" s="217">
        <v>0.97</v>
      </c>
      <c r="V4598" s="217">
        <v>0.97</v>
      </c>
      <c r="W4598" s="217">
        <v>0.98</v>
      </c>
      <c r="X4598" s="217">
        <v>0.98</v>
      </c>
      <c r="Y4598" s="217">
        <v>0.97</v>
      </c>
      <c r="Z4598" s="217">
        <v>0.97</v>
      </c>
      <c r="AA4598" s="217">
        <v>0.97</v>
      </c>
      <c r="AB4598" s="217">
        <v>0.97</v>
      </c>
      <c r="AC4598" s="217">
        <v>0.97</v>
      </c>
      <c r="AD4598" s="217">
        <v>0.97</v>
      </c>
      <c r="AE4598" s="217">
        <v>0.98</v>
      </c>
      <c r="AF4598" s="217">
        <v>0.98</v>
      </c>
      <c r="AG4598" s="217">
        <v>0.98</v>
      </c>
      <c r="AH4598" s="217">
        <v>0.97</v>
      </c>
      <c r="AI4598" s="217">
        <v>0.96</v>
      </c>
      <c r="AJ4598" s="217">
        <v>0.96</v>
      </c>
      <c r="AK4598" s="217">
        <v>0.95</v>
      </c>
    </row>
    <row r="4599" spans="1:37" s="217" customFormat="1" x14ac:dyDescent="0.3">
      <c r="A4599" s="217" t="str">
        <f t="shared" si="109"/>
        <v>SDGbaseTRAv2_UrbAS_ERTv5_testGADJnoICAGRPVAXaconf</v>
      </c>
      <c r="B4599" s="218" t="s">
        <v>221</v>
      </c>
      <c r="C4599" s="219" t="s">
        <v>311</v>
      </c>
      <c r="D4599" s="220" t="s">
        <v>212</v>
      </c>
      <c r="E4599" s="217" t="s">
        <v>34</v>
      </c>
      <c r="F4599" s="217">
        <v>1</v>
      </c>
      <c r="G4599" s="217">
        <v>1</v>
      </c>
      <c r="H4599" s="217">
        <v>1.01</v>
      </c>
      <c r="I4599" s="217">
        <v>1</v>
      </c>
      <c r="J4599" s="217">
        <v>1</v>
      </c>
      <c r="K4599" s="217">
        <v>1</v>
      </c>
      <c r="L4599" s="217">
        <v>1.01</v>
      </c>
      <c r="M4599" s="217">
        <v>1.01</v>
      </c>
      <c r="N4599" s="217">
        <v>1.01</v>
      </c>
      <c r="O4599" s="217">
        <v>1.01</v>
      </c>
      <c r="P4599" s="217">
        <v>1.02</v>
      </c>
      <c r="Q4599" s="217">
        <v>1.02</v>
      </c>
      <c r="R4599" s="217">
        <v>1.03</v>
      </c>
      <c r="S4599" s="217">
        <v>1.03</v>
      </c>
      <c r="T4599" s="217">
        <v>1.03</v>
      </c>
      <c r="U4599" s="217">
        <v>1.04</v>
      </c>
      <c r="V4599" s="217">
        <v>1.04</v>
      </c>
      <c r="W4599" s="217">
        <v>1.04</v>
      </c>
      <c r="X4599" s="217">
        <v>1.04</v>
      </c>
      <c r="Y4599" s="217">
        <v>1.04</v>
      </c>
      <c r="Z4599" s="217">
        <v>1.04</v>
      </c>
      <c r="AA4599" s="217">
        <v>1.04</v>
      </c>
      <c r="AB4599" s="217">
        <v>1.04</v>
      </c>
      <c r="AC4599" s="217">
        <v>1.04</v>
      </c>
      <c r="AD4599" s="217">
        <v>1.04</v>
      </c>
      <c r="AE4599" s="217">
        <v>1.04</v>
      </c>
      <c r="AF4599" s="217">
        <v>1.04</v>
      </c>
      <c r="AG4599" s="217">
        <v>1.04</v>
      </c>
      <c r="AH4599" s="217">
        <v>1.02</v>
      </c>
      <c r="AI4599" s="217">
        <v>1</v>
      </c>
      <c r="AJ4599" s="217">
        <v>0.99</v>
      </c>
      <c r="AK4599" s="217">
        <v>0.98</v>
      </c>
    </row>
    <row r="4600" spans="1:37" s="217" customFormat="1" x14ac:dyDescent="0.3">
      <c r="A4600" s="217" t="str">
        <f t="shared" si="109"/>
        <v>SDGbaseTRAv2_UrbAS_ERTv5_testGADJnoICAGRPVAXapast</v>
      </c>
      <c r="B4600" s="218" t="s">
        <v>221</v>
      </c>
      <c r="C4600" s="219" t="s">
        <v>311</v>
      </c>
      <c r="D4600" s="220" t="s">
        <v>212</v>
      </c>
      <c r="E4600" s="217" t="s">
        <v>35</v>
      </c>
      <c r="F4600" s="217">
        <v>1</v>
      </c>
      <c r="G4600" s="217">
        <v>0.93</v>
      </c>
      <c r="H4600" s="217">
        <v>0.94</v>
      </c>
      <c r="I4600" s="217">
        <v>0.92</v>
      </c>
      <c r="J4600" s="217">
        <v>0.93</v>
      </c>
      <c r="K4600" s="217">
        <v>0.94</v>
      </c>
      <c r="L4600" s="217">
        <v>0.94</v>
      </c>
      <c r="M4600" s="217">
        <v>0.95</v>
      </c>
      <c r="N4600" s="217">
        <v>0.94</v>
      </c>
      <c r="O4600" s="217">
        <v>0.98</v>
      </c>
      <c r="P4600" s="217">
        <v>0.98</v>
      </c>
      <c r="Q4600" s="217">
        <v>0.97</v>
      </c>
      <c r="R4600" s="217">
        <v>0.97</v>
      </c>
      <c r="S4600" s="217">
        <v>0.98</v>
      </c>
      <c r="T4600" s="217">
        <v>0.98</v>
      </c>
      <c r="U4600" s="217">
        <v>0.97</v>
      </c>
      <c r="V4600" s="217">
        <v>0.97</v>
      </c>
      <c r="W4600" s="217">
        <v>0.97</v>
      </c>
      <c r="X4600" s="217">
        <v>0.97</v>
      </c>
      <c r="Y4600" s="217">
        <v>0.97</v>
      </c>
      <c r="Z4600" s="217">
        <v>0.96</v>
      </c>
      <c r="AA4600" s="217">
        <v>0.96</v>
      </c>
      <c r="AB4600" s="217">
        <v>0.97</v>
      </c>
      <c r="AC4600" s="217">
        <v>0.97</v>
      </c>
      <c r="AD4600" s="217">
        <v>0.97</v>
      </c>
      <c r="AE4600" s="217">
        <v>0.97</v>
      </c>
      <c r="AF4600" s="217">
        <v>0.97</v>
      </c>
      <c r="AG4600" s="217">
        <v>0.96</v>
      </c>
      <c r="AH4600" s="217">
        <v>0.98</v>
      </c>
      <c r="AI4600" s="217">
        <v>0.98</v>
      </c>
      <c r="AJ4600" s="217">
        <v>0.98</v>
      </c>
      <c r="AK4600" s="217">
        <v>0.97</v>
      </c>
    </row>
    <row r="4601" spans="1:37" s="217" customFormat="1" x14ac:dyDescent="0.3">
      <c r="A4601" s="217" t="str">
        <f t="shared" si="109"/>
        <v>SDGbaseTRAv2_UrbAS_ERTv5_testGADJnoICAGRPVAXaofoo</v>
      </c>
      <c r="B4601" s="218" t="s">
        <v>221</v>
      </c>
      <c r="C4601" s="219" t="s">
        <v>311</v>
      </c>
      <c r="D4601" s="220" t="s">
        <v>212</v>
      </c>
      <c r="E4601" s="217" t="s">
        <v>36</v>
      </c>
      <c r="F4601" s="217">
        <v>1</v>
      </c>
      <c r="G4601" s="217">
        <v>0.96</v>
      </c>
      <c r="H4601" s="217">
        <v>0.96</v>
      </c>
      <c r="I4601" s="217">
        <v>0.96</v>
      </c>
      <c r="J4601" s="217">
        <v>0.97</v>
      </c>
      <c r="K4601" s="217">
        <v>0.97</v>
      </c>
      <c r="L4601" s="217">
        <v>0.97</v>
      </c>
      <c r="M4601" s="217">
        <v>0.97</v>
      </c>
      <c r="N4601" s="217">
        <v>0.97</v>
      </c>
      <c r="O4601" s="217">
        <v>0.99</v>
      </c>
      <c r="P4601" s="217">
        <v>0.99</v>
      </c>
      <c r="Q4601" s="217">
        <v>0.98</v>
      </c>
      <c r="R4601" s="217">
        <v>0.98</v>
      </c>
      <c r="S4601" s="217">
        <v>0.98</v>
      </c>
      <c r="T4601" s="217">
        <v>0.98</v>
      </c>
      <c r="U4601" s="217">
        <v>0.98</v>
      </c>
      <c r="V4601" s="217">
        <v>0.98</v>
      </c>
      <c r="W4601" s="217">
        <v>0.98</v>
      </c>
      <c r="X4601" s="217">
        <v>0.98</v>
      </c>
      <c r="Y4601" s="217">
        <v>0.98</v>
      </c>
      <c r="Z4601" s="217">
        <v>0.98</v>
      </c>
      <c r="AA4601" s="217">
        <v>0.98</v>
      </c>
      <c r="AB4601" s="217">
        <v>0.99</v>
      </c>
      <c r="AC4601" s="217">
        <v>0.99</v>
      </c>
      <c r="AD4601" s="217">
        <v>0.99</v>
      </c>
      <c r="AE4601" s="217">
        <v>0.99</v>
      </c>
      <c r="AF4601" s="217">
        <v>0.99</v>
      </c>
      <c r="AG4601" s="217">
        <v>0.99</v>
      </c>
      <c r="AH4601" s="217">
        <v>0.98</v>
      </c>
      <c r="AI4601" s="217">
        <v>0.98</v>
      </c>
      <c r="AJ4601" s="217">
        <v>0.98</v>
      </c>
      <c r="AK4601" s="217">
        <v>0.97</v>
      </c>
    </row>
    <row r="4602" spans="1:37" s="217" customFormat="1" x14ac:dyDescent="0.3">
      <c r="A4602" s="217" t="str">
        <f t="shared" si="109"/>
        <v>SDGbaseTRAv2_UrbAS_ERTv5_testGADJnoICAGRPVAXabevt</v>
      </c>
      <c r="B4602" s="218" t="s">
        <v>221</v>
      </c>
      <c r="C4602" s="219" t="s">
        <v>311</v>
      </c>
      <c r="D4602" s="220" t="s">
        <v>212</v>
      </c>
      <c r="E4602" s="217" t="s">
        <v>37</v>
      </c>
      <c r="F4602" s="217">
        <v>1</v>
      </c>
      <c r="G4602" s="217">
        <v>1</v>
      </c>
      <c r="H4602" s="217">
        <v>1.02</v>
      </c>
      <c r="I4602" s="217">
        <v>1</v>
      </c>
      <c r="J4602" s="217">
        <v>1</v>
      </c>
      <c r="K4602" s="217">
        <v>1</v>
      </c>
      <c r="L4602" s="217">
        <v>1.01</v>
      </c>
      <c r="M4602" s="217">
        <v>1.01</v>
      </c>
      <c r="N4602" s="217">
        <v>1</v>
      </c>
      <c r="O4602" s="217">
        <v>1.04</v>
      </c>
      <c r="P4602" s="217">
        <v>1.03</v>
      </c>
      <c r="Q4602" s="217">
        <v>1.02</v>
      </c>
      <c r="R4602" s="217">
        <v>1.02</v>
      </c>
      <c r="S4602" s="217">
        <v>1.02</v>
      </c>
      <c r="T4602" s="217">
        <v>1.02</v>
      </c>
      <c r="U4602" s="217">
        <v>1.01</v>
      </c>
      <c r="V4602" s="217">
        <v>1.01</v>
      </c>
      <c r="W4602" s="217">
        <v>1.01</v>
      </c>
      <c r="X4602" s="217">
        <v>1.02</v>
      </c>
      <c r="Y4602" s="217">
        <v>1.01</v>
      </c>
      <c r="Z4602" s="217">
        <v>1.01</v>
      </c>
      <c r="AA4602" s="217">
        <v>1.01</v>
      </c>
      <c r="AB4602" s="217">
        <v>1.02</v>
      </c>
      <c r="AC4602" s="217">
        <v>1.02</v>
      </c>
      <c r="AD4602" s="217">
        <v>1.02</v>
      </c>
      <c r="AE4602" s="217">
        <v>1.01</v>
      </c>
      <c r="AF4602" s="217">
        <v>1.01</v>
      </c>
      <c r="AG4602" s="217">
        <v>1.01</v>
      </c>
      <c r="AH4602" s="217">
        <v>1</v>
      </c>
      <c r="AI4602" s="217">
        <v>0.99</v>
      </c>
      <c r="AJ4602" s="217">
        <v>0.98</v>
      </c>
      <c r="AK4602" s="217">
        <v>0.98</v>
      </c>
    </row>
    <row r="4603" spans="1:37" s="217" customFormat="1" x14ac:dyDescent="0.3">
      <c r="A4603" s="217" t="str">
        <f t="shared" si="109"/>
        <v>SDGbaseTRAv2_UrbAS_ERTv5_testGADJnoICAGRPVAXatext</v>
      </c>
      <c r="B4603" s="218" t="s">
        <v>221</v>
      </c>
      <c r="C4603" s="219" t="s">
        <v>311</v>
      </c>
      <c r="D4603" s="220" t="s">
        <v>212</v>
      </c>
      <c r="E4603" s="217" t="s">
        <v>38</v>
      </c>
      <c r="F4603" s="217">
        <v>1</v>
      </c>
      <c r="G4603" s="217">
        <v>1.1000000000000001</v>
      </c>
      <c r="H4603" s="217">
        <v>1.0900000000000001</v>
      </c>
      <c r="I4603" s="217">
        <v>1.08</v>
      </c>
      <c r="J4603" s="217">
        <v>1.08</v>
      </c>
      <c r="K4603" s="217">
        <v>1.08</v>
      </c>
      <c r="L4603" s="217">
        <v>1.08</v>
      </c>
      <c r="M4603" s="217">
        <v>1.08</v>
      </c>
      <c r="N4603" s="217">
        <v>1.0900000000000001</v>
      </c>
      <c r="O4603" s="217">
        <v>1.08</v>
      </c>
      <c r="P4603" s="217">
        <v>1.08</v>
      </c>
      <c r="Q4603" s="217">
        <v>1.08</v>
      </c>
      <c r="R4603" s="217">
        <v>1.08</v>
      </c>
      <c r="S4603" s="217">
        <v>1.0900000000000001</v>
      </c>
      <c r="T4603" s="217">
        <v>1.0900000000000001</v>
      </c>
      <c r="U4603" s="217">
        <v>1.0900000000000001</v>
      </c>
      <c r="V4603" s="217">
        <v>1.0900000000000001</v>
      </c>
      <c r="W4603" s="217">
        <v>1.1000000000000001</v>
      </c>
      <c r="X4603" s="217">
        <v>1.1000000000000001</v>
      </c>
      <c r="Y4603" s="217">
        <v>1.1000000000000001</v>
      </c>
      <c r="Z4603" s="217">
        <v>1.0900000000000001</v>
      </c>
      <c r="AA4603" s="217">
        <v>1.0900000000000001</v>
      </c>
      <c r="AB4603" s="217">
        <v>1.0900000000000001</v>
      </c>
      <c r="AC4603" s="217">
        <v>1.08</v>
      </c>
      <c r="AD4603" s="217">
        <v>1.0900000000000001</v>
      </c>
      <c r="AE4603" s="217">
        <v>1.0900000000000001</v>
      </c>
      <c r="AF4603" s="217">
        <v>1.0900000000000001</v>
      </c>
      <c r="AG4603" s="217">
        <v>1.0900000000000001</v>
      </c>
      <c r="AH4603" s="217">
        <v>1.06</v>
      </c>
      <c r="AI4603" s="217">
        <v>1.03</v>
      </c>
      <c r="AJ4603" s="217">
        <v>1.02</v>
      </c>
      <c r="AK4603" s="217">
        <v>1</v>
      </c>
    </row>
    <row r="4604" spans="1:37" s="217" customFormat="1" x14ac:dyDescent="0.3">
      <c r="A4604" s="217" t="str">
        <f t="shared" si="109"/>
        <v>SDGbaseTRAv2_UrbAS_ERTv5_testGADJnoICAGRPVAXaclth</v>
      </c>
      <c r="B4604" s="218" t="s">
        <v>221</v>
      </c>
      <c r="C4604" s="219" t="s">
        <v>311</v>
      </c>
      <c r="D4604" s="220" t="s">
        <v>212</v>
      </c>
      <c r="E4604" s="217" t="s">
        <v>39</v>
      </c>
      <c r="F4604" s="217">
        <v>1</v>
      </c>
      <c r="G4604" s="217">
        <v>1.1000000000000001</v>
      </c>
      <c r="H4604" s="217">
        <v>1.1000000000000001</v>
      </c>
      <c r="I4604" s="217">
        <v>1.1000000000000001</v>
      </c>
      <c r="J4604" s="217">
        <v>1.1000000000000001</v>
      </c>
      <c r="K4604" s="217">
        <v>1.1000000000000001</v>
      </c>
      <c r="L4604" s="217">
        <v>1.1000000000000001</v>
      </c>
      <c r="M4604" s="217">
        <v>1.1100000000000001</v>
      </c>
      <c r="N4604" s="217">
        <v>1.1100000000000001</v>
      </c>
      <c r="O4604" s="217">
        <v>1.1000000000000001</v>
      </c>
      <c r="P4604" s="217">
        <v>1.1000000000000001</v>
      </c>
      <c r="Q4604" s="217">
        <v>1.1000000000000001</v>
      </c>
      <c r="R4604" s="217">
        <v>1.1000000000000001</v>
      </c>
      <c r="S4604" s="217">
        <v>1.1000000000000001</v>
      </c>
      <c r="T4604" s="217">
        <v>1.1100000000000001</v>
      </c>
      <c r="U4604" s="217">
        <v>1.1100000000000001</v>
      </c>
      <c r="V4604" s="217">
        <v>1.1100000000000001</v>
      </c>
      <c r="W4604" s="217">
        <v>1.1200000000000001</v>
      </c>
      <c r="X4604" s="217">
        <v>1.1200000000000001</v>
      </c>
      <c r="Y4604" s="217">
        <v>1.1200000000000001</v>
      </c>
      <c r="Z4604" s="217">
        <v>1.1100000000000001</v>
      </c>
      <c r="AA4604" s="217">
        <v>1.1100000000000001</v>
      </c>
      <c r="AB4604" s="217">
        <v>1.1100000000000001</v>
      </c>
      <c r="AC4604" s="217">
        <v>1.1000000000000001</v>
      </c>
      <c r="AD4604" s="217">
        <v>1.1000000000000001</v>
      </c>
      <c r="AE4604" s="217">
        <v>1.1100000000000001</v>
      </c>
      <c r="AF4604" s="217">
        <v>1.1100000000000001</v>
      </c>
      <c r="AG4604" s="217">
        <v>1.1000000000000001</v>
      </c>
      <c r="AH4604" s="217">
        <v>1.07</v>
      </c>
      <c r="AI4604" s="217">
        <v>1.04</v>
      </c>
      <c r="AJ4604" s="217">
        <v>1.03</v>
      </c>
      <c r="AK4604" s="217">
        <v>1.01</v>
      </c>
    </row>
    <row r="4605" spans="1:37" s="217" customFormat="1" x14ac:dyDescent="0.3">
      <c r="A4605" s="217" t="str">
        <f t="shared" si="109"/>
        <v>SDGbaseTRAv2_UrbAS_ERTv5_testGADJnoICAGRPVAXaleat</v>
      </c>
      <c r="B4605" s="218" t="s">
        <v>221</v>
      </c>
      <c r="C4605" s="219" t="s">
        <v>311</v>
      </c>
      <c r="D4605" s="220" t="s">
        <v>212</v>
      </c>
      <c r="E4605" s="217" t="s">
        <v>40</v>
      </c>
      <c r="F4605" s="217">
        <v>1</v>
      </c>
      <c r="G4605" s="217">
        <v>1.0900000000000001</v>
      </c>
      <c r="H4605" s="217">
        <v>1.05</v>
      </c>
      <c r="I4605" s="217">
        <v>1.01</v>
      </c>
      <c r="J4605" s="217">
        <v>1</v>
      </c>
      <c r="K4605" s="217">
        <v>1</v>
      </c>
      <c r="L4605" s="217">
        <v>1.01</v>
      </c>
      <c r="M4605" s="217">
        <v>1.02</v>
      </c>
      <c r="N4605" s="217">
        <v>1.03</v>
      </c>
      <c r="O4605" s="217">
        <v>1.1200000000000001</v>
      </c>
      <c r="P4605" s="217">
        <v>1.1299999999999999</v>
      </c>
      <c r="Q4605" s="217">
        <v>1.1000000000000001</v>
      </c>
      <c r="R4605" s="217">
        <v>1.07</v>
      </c>
      <c r="S4605" s="217">
        <v>1.05</v>
      </c>
      <c r="T4605" s="217">
        <v>1.04</v>
      </c>
      <c r="U4605" s="217">
        <v>1.04</v>
      </c>
      <c r="V4605" s="217">
        <v>1.03</v>
      </c>
      <c r="W4605" s="217">
        <v>1.03</v>
      </c>
      <c r="X4605" s="217">
        <v>1.04</v>
      </c>
      <c r="Y4605" s="217">
        <v>1.03</v>
      </c>
      <c r="Z4605" s="217">
        <v>1.01</v>
      </c>
      <c r="AA4605" s="217">
        <v>1.01</v>
      </c>
      <c r="AB4605" s="217">
        <v>1.03</v>
      </c>
      <c r="AC4605" s="217">
        <v>1.04</v>
      </c>
      <c r="AD4605" s="217">
        <v>1.04</v>
      </c>
      <c r="AE4605" s="217">
        <v>1.03</v>
      </c>
      <c r="AF4605" s="217">
        <v>1.03</v>
      </c>
      <c r="AG4605" s="217">
        <v>1.02</v>
      </c>
      <c r="AH4605" s="217">
        <v>0.99</v>
      </c>
      <c r="AI4605" s="217">
        <v>0.96</v>
      </c>
      <c r="AJ4605" s="217">
        <v>0.94</v>
      </c>
      <c r="AK4605" s="217">
        <v>0.92</v>
      </c>
    </row>
    <row r="4606" spans="1:37" s="217" customFormat="1" x14ac:dyDescent="0.3">
      <c r="A4606" s="217" t="str">
        <f t="shared" si="109"/>
        <v>SDGbaseTRAv2_UrbAS_ERTv5_testGADJnoICAGRPVAXafoot</v>
      </c>
      <c r="B4606" s="218" t="s">
        <v>221</v>
      </c>
      <c r="C4606" s="219" t="s">
        <v>311</v>
      </c>
      <c r="D4606" s="220" t="s">
        <v>212</v>
      </c>
      <c r="E4606" s="217" t="s">
        <v>41</v>
      </c>
      <c r="F4606" s="217">
        <v>1</v>
      </c>
      <c r="G4606" s="217">
        <v>1.0900000000000001</v>
      </c>
      <c r="H4606" s="217">
        <v>1.0900000000000001</v>
      </c>
      <c r="I4606" s="217">
        <v>1.0900000000000001</v>
      </c>
      <c r="J4606" s="217">
        <v>1.08</v>
      </c>
      <c r="K4606" s="217">
        <v>1.08</v>
      </c>
      <c r="L4606" s="217">
        <v>1.0900000000000001</v>
      </c>
      <c r="M4606" s="217">
        <v>1.0900000000000001</v>
      </c>
      <c r="N4606" s="217">
        <v>1.0900000000000001</v>
      </c>
      <c r="O4606" s="217">
        <v>1.0900000000000001</v>
      </c>
      <c r="P4606" s="217">
        <v>1.08</v>
      </c>
      <c r="Q4606" s="217">
        <v>1.08</v>
      </c>
      <c r="R4606" s="217">
        <v>1.0900000000000001</v>
      </c>
      <c r="S4606" s="217">
        <v>1.0900000000000001</v>
      </c>
      <c r="T4606" s="217">
        <v>1.0900000000000001</v>
      </c>
      <c r="U4606" s="217">
        <v>1.0900000000000001</v>
      </c>
      <c r="V4606" s="217">
        <v>1.0900000000000001</v>
      </c>
      <c r="W4606" s="217">
        <v>1.1000000000000001</v>
      </c>
      <c r="X4606" s="217">
        <v>1.1000000000000001</v>
      </c>
      <c r="Y4606" s="217">
        <v>1.1000000000000001</v>
      </c>
      <c r="Z4606" s="217">
        <v>1.0900000000000001</v>
      </c>
      <c r="AA4606" s="217">
        <v>1.0900000000000001</v>
      </c>
      <c r="AB4606" s="217">
        <v>1.0900000000000001</v>
      </c>
      <c r="AC4606" s="217">
        <v>1.0900000000000001</v>
      </c>
      <c r="AD4606" s="217">
        <v>1.0900000000000001</v>
      </c>
      <c r="AE4606" s="217">
        <v>1.0900000000000001</v>
      </c>
      <c r="AF4606" s="217">
        <v>1.0900000000000001</v>
      </c>
      <c r="AG4606" s="217">
        <v>1.0900000000000001</v>
      </c>
      <c r="AH4606" s="217">
        <v>1.06</v>
      </c>
      <c r="AI4606" s="217">
        <v>1.04</v>
      </c>
      <c r="AJ4606" s="217">
        <v>1.02</v>
      </c>
      <c r="AK4606" s="217">
        <v>1.01</v>
      </c>
    </row>
    <row r="4607" spans="1:37" s="217" customFormat="1" x14ac:dyDescent="0.3">
      <c r="A4607" s="217" t="str">
        <f t="shared" si="109"/>
        <v>SDGbaseTRAv2_UrbAS_ERTv5_testGADJnoICAGRPVAXawood</v>
      </c>
      <c r="B4607" s="218" t="s">
        <v>221</v>
      </c>
      <c r="C4607" s="219" t="s">
        <v>311</v>
      </c>
      <c r="D4607" s="220" t="s">
        <v>212</v>
      </c>
      <c r="E4607" s="217" t="s">
        <v>42</v>
      </c>
      <c r="F4607" s="217">
        <v>1</v>
      </c>
      <c r="G4607" s="217">
        <v>1.02</v>
      </c>
      <c r="H4607" s="217">
        <v>1.01</v>
      </c>
      <c r="I4607" s="217">
        <v>1.01</v>
      </c>
      <c r="J4607" s="217">
        <v>1.01</v>
      </c>
      <c r="K4607" s="217">
        <v>1.01</v>
      </c>
      <c r="L4607" s="217">
        <v>1.01</v>
      </c>
      <c r="M4607" s="217">
        <v>1.01</v>
      </c>
      <c r="N4607" s="217">
        <v>1.01</v>
      </c>
      <c r="O4607" s="217">
        <v>1.02</v>
      </c>
      <c r="P4607" s="217">
        <v>1.02</v>
      </c>
      <c r="Q4607" s="217">
        <v>1.02</v>
      </c>
      <c r="R4607" s="217">
        <v>1.01</v>
      </c>
      <c r="S4607" s="217">
        <v>1.02</v>
      </c>
      <c r="T4607" s="217">
        <v>1.02</v>
      </c>
      <c r="U4607" s="217">
        <v>1.03</v>
      </c>
      <c r="V4607" s="217">
        <v>1.03</v>
      </c>
      <c r="W4607" s="217">
        <v>1.04</v>
      </c>
      <c r="X4607" s="217">
        <v>1.04</v>
      </c>
      <c r="Y4607" s="217">
        <v>1.04</v>
      </c>
      <c r="Z4607" s="217">
        <v>1.04</v>
      </c>
      <c r="AA4607" s="217">
        <v>1.04</v>
      </c>
      <c r="AB4607" s="217">
        <v>1.03</v>
      </c>
      <c r="AC4607" s="217">
        <v>1.03</v>
      </c>
      <c r="AD4607" s="217">
        <v>1.03</v>
      </c>
      <c r="AE4607" s="217">
        <v>1.03</v>
      </c>
      <c r="AF4607" s="217">
        <v>1.04</v>
      </c>
      <c r="AG4607" s="217">
        <v>1.04</v>
      </c>
      <c r="AH4607" s="217">
        <v>1.03</v>
      </c>
      <c r="AI4607" s="217">
        <v>1.01</v>
      </c>
      <c r="AJ4607" s="217">
        <v>1.01</v>
      </c>
      <c r="AK4607" s="217">
        <v>1</v>
      </c>
    </row>
    <row r="4608" spans="1:37" s="217" customFormat="1" x14ac:dyDescent="0.3">
      <c r="A4608" s="217" t="str">
        <f t="shared" si="109"/>
        <v>SDGbaseTRAv2_UrbAS_ERTv5_testGADJnoICAGRPVAXapapr</v>
      </c>
      <c r="B4608" s="218" t="s">
        <v>221</v>
      </c>
      <c r="C4608" s="219" t="s">
        <v>311</v>
      </c>
      <c r="D4608" s="220" t="s">
        <v>212</v>
      </c>
      <c r="E4608" s="217" t="s">
        <v>43</v>
      </c>
      <c r="F4608" s="217">
        <v>1</v>
      </c>
      <c r="G4608" s="217">
        <v>1.04</v>
      </c>
      <c r="H4608" s="217">
        <v>1.04</v>
      </c>
      <c r="I4608" s="217">
        <v>1.04</v>
      </c>
      <c r="J4608" s="217">
        <v>1.03</v>
      </c>
      <c r="K4608" s="217">
        <v>1.03</v>
      </c>
      <c r="L4608" s="217">
        <v>1.03</v>
      </c>
      <c r="M4608" s="217">
        <v>1.03</v>
      </c>
      <c r="N4608" s="217">
        <v>1.03</v>
      </c>
      <c r="O4608" s="217">
        <v>1.03</v>
      </c>
      <c r="P4608" s="217">
        <v>1.03</v>
      </c>
      <c r="Q4608" s="217">
        <v>1.03</v>
      </c>
      <c r="R4608" s="217">
        <v>1.04</v>
      </c>
      <c r="S4608" s="217">
        <v>1.04</v>
      </c>
      <c r="T4608" s="217">
        <v>1.04</v>
      </c>
      <c r="U4608" s="217">
        <v>1.04</v>
      </c>
      <c r="V4608" s="217">
        <v>1.05</v>
      </c>
      <c r="W4608" s="217">
        <v>1.05</v>
      </c>
      <c r="X4608" s="217">
        <v>1.05</v>
      </c>
      <c r="Y4608" s="217">
        <v>1.05</v>
      </c>
      <c r="Z4608" s="217">
        <v>1.04</v>
      </c>
      <c r="AA4608" s="217">
        <v>1.04</v>
      </c>
      <c r="AB4608" s="217">
        <v>1.04</v>
      </c>
      <c r="AC4608" s="217">
        <v>1.04</v>
      </c>
      <c r="AD4608" s="217">
        <v>1.04</v>
      </c>
      <c r="AE4608" s="217">
        <v>1.04</v>
      </c>
      <c r="AF4608" s="217">
        <v>1.04</v>
      </c>
      <c r="AG4608" s="217">
        <v>1.04</v>
      </c>
      <c r="AH4608" s="217">
        <v>1.02</v>
      </c>
      <c r="AI4608" s="217">
        <v>1.01</v>
      </c>
      <c r="AJ4608" s="217">
        <v>1</v>
      </c>
      <c r="AK4608" s="217">
        <v>0.99</v>
      </c>
    </row>
    <row r="4609" spans="1:37" s="217" customFormat="1" x14ac:dyDescent="0.3">
      <c r="A4609" s="217" t="str">
        <f t="shared" si="109"/>
        <v>SDGbaseTRAv2_UrbAS_ERTv5_testGADJnoICAGRPVAXaprnt</v>
      </c>
      <c r="B4609" s="218" t="s">
        <v>221</v>
      </c>
      <c r="C4609" s="219" t="s">
        <v>311</v>
      </c>
      <c r="D4609" s="220" t="s">
        <v>212</v>
      </c>
      <c r="E4609" s="217" t="s">
        <v>44</v>
      </c>
      <c r="F4609" s="217">
        <v>1</v>
      </c>
      <c r="G4609" s="217">
        <v>1.1000000000000001</v>
      </c>
      <c r="H4609" s="217">
        <v>1.1000000000000001</v>
      </c>
      <c r="I4609" s="217">
        <v>1.1000000000000001</v>
      </c>
      <c r="J4609" s="217">
        <v>1.0900000000000001</v>
      </c>
      <c r="K4609" s="217">
        <v>1.0900000000000001</v>
      </c>
      <c r="L4609" s="217">
        <v>1.1000000000000001</v>
      </c>
      <c r="M4609" s="217">
        <v>1.1000000000000001</v>
      </c>
      <c r="N4609" s="217">
        <v>1.1000000000000001</v>
      </c>
      <c r="O4609" s="217">
        <v>1.1000000000000001</v>
      </c>
      <c r="P4609" s="217">
        <v>1.1000000000000001</v>
      </c>
      <c r="Q4609" s="217">
        <v>1.0900000000000001</v>
      </c>
      <c r="R4609" s="217">
        <v>1.1000000000000001</v>
      </c>
      <c r="S4609" s="217">
        <v>1.1000000000000001</v>
      </c>
      <c r="T4609" s="217">
        <v>1.1000000000000001</v>
      </c>
      <c r="U4609" s="217">
        <v>1.1100000000000001</v>
      </c>
      <c r="V4609" s="217">
        <v>1.1100000000000001</v>
      </c>
      <c r="W4609" s="217">
        <v>1.1100000000000001</v>
      </c>
      <c r="X4609" s="217">
        <v>1.1100000000000001</v>
      </c>
      <c r="Y4609" s="217">
        <v>1.1100000000000001</v>
      </c>
      <c r="Z4609" s="217">
        <v>1.1100000000000001</v>
      </c>
      <c r="AA4609" s="217">
        <v>1.1100000000000001</v>
      </c>
      <c r="AB4609" s="217">
        <v>1.1000000000000001</v>
      </c>
      <c r="AC4609" s="217">
        <v>1.1000000000000001</v>
      </c>
      <c r="AD4609" s="217">
        <v>1.1000000000000001</v>
      </c>
      <c r="AE4609" s="217">
        <v>1.1000000000000001</v>
      </c>
      <c r="AF4609" s="217">
        <v>1.1000000000000001</v>
      </c>
      <c r="AG4609" s="217">
        <v>1.1000000000000001</v>
      </c>
      <c r="AH4609" s="217">
        <v>1.06</v>
      </c>
      <c r="AI4609" s="217">
        <v>1.04</v>
      </c>
      <c r="AJ4609" s="217">
        <v>1.02</v>
      </c>
      <c r="AK4609" s="217">
        <v>1</v>
      </c>
    </row>
    <row r="4610" spans="1:37" s="217" customFormat="1" x14ac:dyDescent="0.3">
      <c r="A4610" s="217" t="str">
        <f t="shared" si="109"/>
        <v>SDGbaseTRAv2_UrbAS_ERTv5_testGADJnoICAGRPVAXapetr</v>
      </c>
      <c r="B4610" s="218" t="s">
        <v>221</v>
      </c>
      <c r="C4610" s="219" t="s">
        <v>311</v>
      </c>
      <c r="D4610" s="220" t="s">
        <v>212</v>
      </c>
      <c r="E4610" s="217" t="s">
        <v>45</v>
      </c>
      <c r="F4610" s="217">
        <v>1</v>
      </c>
      <c r="G4610" s="217">
        <v>1.1599999999999999</v>
      </c>
      <c r="H4610" s="217">
        <v>0.85</v>
      </c>
      <c r="I4610" s="217">
        <v>0.66</v>
      </c>
      <c r="J4610" s="217">
        <v>0.63</v>
      </c>
      <c r="K4610" s="217">
        <v>0.61</v>
      </c>
      <c r="L4610" s="217">
        <v>0.61</v>
      </c>
      <c r="M4610" s="217">
        <v>0.63</v>
      </c>
      <c r="N4610" s="217">
        <v>0.65</v>
      </c>
      <c r="O4610" s="217">
        <v>1.2</v>
      </c>
      <c r="P4610" s="217">
        <v>1.58</v>
      </c>
      <c r="Q4610" s="217">
        <v>1.53</v>
      </c>
      <c r="R4610" s="217">
        <v>1.49</v>
      </c>
      <c r="S4610" s="217">
        <v>1.47</v>
      </c>
      <c r="T4610" s="217">
        <v>1.46</v>
      </c>
      <c r="U4610" s="217">
        <v>1.46</v>
      </c>
      <c r="V4610" s="217">
        <v>1.44</v>
      </c>
      <c r="W4610" s="217">
        <v>1.44</v>
      </c>
      <c r="X4610" s="217">
        <v>0.87</v>
      </c>
      <c r="Y4610" s="217">
        <v>0.1</v>
      </c>
      <c r="Z4610" s="217">
        <v>-1.1399999999999999</v>
      </c>
      <c r="AA4610" s="217">
        <v>-3.16</v>
      </c>
      <c r="AB4610" s="217">
        <v>-3.6</v>
      </c>
      <c r="AC4610" s="217">
        <v>-2.74</v>
      </c>
      <c r="AD4610" s="217">
        <v>-1.08</v>
      </c>
      <c r="AE4610" s="217">
        <v>1.22</v>
      </c>
      <c r="AF4610" s="217">
        <v>1.43</v>
      </c>
      <c r="AG4610" s="217">
        <v>1.3</v>
      </c>
      <c r="AH4610" s="217">
        <v>1.21</v>
      </c>
      <c r="AI4610" s="217">
        <v>1.03</v>
      </c>
      <c r="AJ4610" s="217">
        <v>0.84</v>
      </c>
      <c r="AK4610" s="217">
        <v>0.56000000000000005</v>
      </c>
    </row>
    <row r="4611" spans="1:37" s="217" customFormat="1" x14ac:dyDescent="0.3">
      <c r="A4611" s="217" t="str">
        <f t="shared" si="109"/>
        <v>SDGbaseTRAv2_UrbAS_ERTv5_testGADJnoICAGRPVAXahydr</v>
      </c>
      <c r="B4611" s="218" t="s">
        <v>221</v>
      </c>
      <c r="C4611" s="219" t="s">
        <v>311</v>
      </c>
      <c r="D4611" s="220" t="s">
        <v>212</v>
      </c>
      <c r="E4611" s="217" t="s">
        <v>46</v>
      </c>
      <c r="F4611" s="217">
        <v>1</v>
      </c>
      <c r="G4611" s="217">
        <v>2.6</v>
      </c>
      <c r="H4611" s="217">
        <v>2.71</v>
      </c>
      <c r="I4611" s="217">
        <v>2.7</v>
      </c>
      <c r="J4611" s="217">
        <v>2.71</v>
      </c>
      <c r="K4611" s="217">
        <v>2.74</v>
      </c>
      <c r="L4611" s="217">
        <v>2.77</v>
      </c>
      <c r="M4611" s="217">
        <v>2.82</v>
      </c>
      <c r="N4611" s="217">
        <v>2.86</v>
      </c>
      <c r="O4611" s="217">
        <v>3.07</v>
      </c>
      <c r="P4611" s="217">
        <v>3.14</v>
      </c>
      <c r="Q4611" s="217">
        <v>3.51</v>
      </c>
      <c r="R4611" s="217">
        <v>3.52</v>
      </c>
      <c r="S4611" s="217">
        <v>3.54</v>
      </c>
      <c r="T4611" s="217">
        <v>3.56</v>
      </c>
      <c r="U4611" s="217">
        <v>3.58</v>
      </c>
      <c r="V4611" s="217">
        <v>3.59</v>
      </c>
      <c r="W4611" s="217">
        <v>3.61</v>
      </c>
      <c r="X4611" s="217">
        <v>-1.07</v>
      </c>
      <c r="Y4611" s="217">
        <v>-1.03</v>
      </c>
      <c r="Z4611" s="217">
        <v>1.42</v>
      </c>
      <c r="AA4611" s="217">
        <v>1.19</v>
      </c>
      <c r="AB4611" s="217">
        <v>1.22</v>
      </c>
      <c r="AC4611" s="217">
        <v>1.41</v>
      </c>
      <c r="AD4611" s="217">
        <v>1.67</v>
      </c>
      <c r="AE4611" s="217">
        <v>1.96</v>
      </c>
      <c r="AF4611" s="217">
        <v>1.96</v>
      </c>
      <c r="AG4611" s="217">
        <v>1.75</v>
      </c>
      <c r="AH4611" s="217">
        <v>1.56</v>
      </c>
      <c r="AI4611" s="217">
        <v>1.23</v>
      </c>
      <c r="AJ4611" s="217">
        <v>0.94</v>
      </c>
      <c r="AK4611" s="217">
        <v>0.69</v>
      </c>
    </row>
    <row r="4612" spans="1:37" s="217" customFormat="1" x14ac:dyDescent="0.3">
      <c r="A4612" s="217" t="str">
        <f t="shared" si="109"/>
        <v>SDGbaseTRAv2_UrbAS_ERTv5_testGADJnoICAGRPVAXaammo</v>
      </c>
      <c r="B4612" s="218" t="s">
        <v>221</v>
      </c>
      <c r="C4612" s="219" t="s">
        <v>311</v>
      </c>
      <c r="D4612" s="220" t="s">
        <v>212</v>
      </c>
      <c r="E4612" s="217" t="s">
        <v>47</v>
      </c>
      <c r="F4612" s="217">
        <v>1</v>
      </c>
      <c r="G4612" s="217">
        <v>1.03</v>
      </c>
      <c r="H4612" s="217">
        <v>1.02</v>
      </c>
      <c r="I4612" s="217">
        <v>1.02</v>
      </c>
      <c r="J4612" s="217">
        <v>1.02</v>
      </c>
      <c r="K4612" s="217">
        <v>1.02</v>
      </c>
      <c r="L4612" s="217">
        <v>1.02</v>
      </c>
      <c r="M4612" s="217">
        <v>1.02</v>
      </c>
      <c r="N4612" s="217">
        <v>1.03</v>
      </c>
      <c r="O4612" s="217">
        <v>1.01</v>
      </c>
      <c r="P4612" s="217">
        <v>1.01</v>
      </c>
      <c r="Q4612" s="217">
        <v>1.01</v>
      </c>
      <c r="R4612" s="217">
        <v>1.01</v>
      </c>
      <c r="S4612" s="217">
        <v>1.02</v>
      </c>
      <c r="T4612" s="217">
        <v>1.02</v>
      </c>
      <c r="U4612" s="217">
        <v>1.03</v>
      </c>
      <c r="V4612" s="217">
        <v>1.03</v>
      </c>
      <c r="W4612" s="217">
        <v>1.04</v>
      </c>
      <c r="X4612" s="217">
        <v>1.04</v>
      </c>
      <c r="Y4612" s="217">
        <v>1.04</v>
      </c>
      <c r="Z4612" s="217">
        <v>1.03</v>
      </c>
      <c r="AA4612" s="217">
        <v>1.03</v>
      </c>
      <c r="AB4612" s="217">
        <v>1.01</v>
      </c>
      <c r="AC4612" s="217">
        <v>1</v>
      </c>
      <c r="AD4612" s="217">
        <v>0.99</v>
      </c>
      <c r="AE4612" s="217">
        <v>0.99</v>
      </c>
      <c r="AF4612" s="217">
        <v>0.99</v>
      </c>
      <c r="AG4612" s="217">
        <v>0.99</v>
      </c>
      <c r="AH4612" s="217">
        <v>0.96</v>
      </c>
      <c r="AI4612" s="217">
        <v>0.93</v>
      </c>
      <c r="AJ4612" s="217">
        <v>0.91</v>
      </c>
      <c r="AK4612" s="217">
        <v>0.9</v>
      </c>
    </row>
    <row r="4613" spans="1:37" s="217" customFormat="1" x14ac:dyDescent="0.3">
      <c r="A4613" s="217" t="str">
        <f t="shared" si="109"/>
        <v>SDGbaseTRAv2_UrbAS_ERTv5_testGADJnoICAGRPVAXabchm</v>
      </c>
      <c r="B4613" s="218" t="s">
        <v>221</v>
      </c>
      <c r="C4613" s="219" t="s">
        <v>311</v>
      </c>
      <c r="D4613" s="220" t="s">
        <v>212</v>
      </c>
      <c r="E4613" s="217" t="s">
        <v>48</v>
      </c>
      <c r="F4613" s="217">
        <v>1</v>
      </c>
      <c r="G4613" s="217">
        <v>1.27</v>
      </c>
      <c r="H4613" s="217">
        <v>1.37</v>
      </c>
      <c r="I4613" s="217">
        <v>1.37</v>
      </c>
      <c r="J4613" s="217">
        <v>1.41</v>
      </c>
      <c r="K4613" s="217">
        <v>1.46</v>
      </c>
      <c r="L4613" s="217">
        <v>1.51</v>
      </c>
      <c r="M4613" s="217">
        <v>1.57</v>
      </c>
      <c r="N4613" s="217">
        <v>1.63</v>
      </c>
      <c r="O4613" s="217">
        <v>1.91</v>
      </c>
      <c r="P4613" s="217">
        <v>1.99</v>
      </c>
      <c r="Q4613" s="217">
        <v>2.0099999999999998</v>
      </c>
      <c r="R4613" s="217">
        <v>2.0299999999999998</v>
      </c>
      <c r="S4613" s="217">
        <v>2.0299999999999998</v>
      </c>
      <c r="T4613" s="217">
        <v>2.0499999999999998</v>
      </c>
      <c r="U4613" s="217">
        <v>2.06</v>
      </c>
      <c r="V4613" s="217">
        <v>2.06</v>
      </c>
      <c r="W4613" s="217">
        <v>2.08</v>
      </c>
      <c r="X4613" s="217">
        <v>2.1</v>
      </c>
      <c r="Y4613" s="217">
        <v>2.06</v>
      </c>
      <c r="Z4613" s="217">
        <v>2.02</v>
      </c>
      <c r="AA4613" s="217">
        <v>1.96</v>
      </c>
      <c r="AB4613" s="217">
        <v>2.0299999999999998</v>
      </c>
      <c r="AC4613" s="217">
        <v>2.08</v>
      </c>
      <c r="AD4613" s="217">
        <v>2.13</v>
      </c>
      <c r="AE4613" s="217">
        <v>2.17</v>
      </c>
      <c r="AF4613" s="217">
        <v>2.1800000000000002</v>
      </c>
      <c r="AG4613" s="217">
        <v>2.13</v>
      </c>
      <c r="AH4613" s="217">
        <v>2.0699999999999998</v>
      </c>
      <c r="AI4613" s="217">
        <v>1.96</v>
      </c>
      <c r="AJ4613" s="217">
        <v>1.85</v>
      </c>
      <c r="AK4613" s="217">
        <v>1.74</v>
      </c>
    </row>
    <row r="4614" spans="1:37" s="217" customFormat="1" x14ac:dyDescent="0.3">
      <c r="A4614" s="217" t="str">
        <f t="shared" si="109"/>
        <v>SDGbaseTRAv2_UrbAS_ERTv5_testGADJnoICAGRPVAXaochm</v>
      </c>
      <c r="B4614" s="218" t="s">
        <v>221</v>
      </c>
      <c r="C4614" s="219" t="s">
        <v>311</v>
      </c>
      <c r="D4614" s="220" t="s">
        <v>212</v>
      </c>
      <c r="E4614" s="217" t="s">
        <v>49</v>
      </c>
      <c r="F4614" s="217">
        <v>1</v>
      </c>
      <c r="G4614" s="217">
        <v>1.19</v>
      </c>
      <c r="H4614" s="217">
        <v>1.27</v>
      </c>
      <c r="I4614" s="217">
        <v>1.25</v>
      </c>
      <c r="J4614" s="217">
        <v>1.28</v>
      </c>
      <c r="K4614" s="217">
        <v>1.31</v>
      </c>
      <c r="L4614" s="217">
        <v>1.34</v>
      </c>
      <c r="M4614" s="217">
        <v>1.38</v>
      </c>
      <c r="N4614" s="217">
        <v>1.42</v>
      </c>
      <c r="O4614" s="217">
        <v>1.67</v>
      </c>
      <c r="P4614" s="217">
        <v>1.72</v>
      </c>
      <c r="Q4614" s="217">
        <v>1.73</v>
      </c>
      <c r="R4614" s="217">
        <v>1.73</v>
      </c>
      <c r="S4614" s="217">
        <v>1.73</v>
      </c>
      <c r="T4614" s="217">
        <v>1.73</v>
      </c>
      <c r="U4614" s="217">
        <v>1.74</v>
      </c>
      <c r="V4614" s="217">
        <v>1.73</v>
      </c>
      <c r="W4614" s="217">
        <v>1.73</v>
      </c>
      <c r="X4614" s="217">
        <v>1.75</v>
      </c>
      <c r="Y4614" s="217">
        <v>1.73</v>
      </c>
      <c r="Z4614" s="217">
        <v>1.71</v>
      </c>
      <c r="AA4614" s="217">
        <v>1.7</v>
      </c>
      <c r="AB4614" s="217">
        <v>1.76</v>
      </c>
      <c r="AC4614" s="217">
        <v>1.79</v>
      </c>
      <c r="AD4614" s="217">
        <v>1.8</v>
      </c>
      <c r="AE4614" s="217">
        <v>1.8</v>
      </c>
      <c r="AF4614" s="217">
        <v>1.8</v>
      </c>
      <c r="AG4614" s="217">
        <v>1.77</v>
      </c>
      <c r="AH4614" s="217">
        <v>1.74</v>
      </c>
      <c r="AI4614" s="217">
        <v>1.68</v>
      </c>
      <c r="AJ4614" s="217">
        <v>1.62</v>
      </c>
      <c r="AK4614" s="217">
        <v>1.56</v>
      </c>
    </row>
    <row r="4615" spans="1:37" s="217" customFormat="1" x14ac:dyDescent="0.3">
      <c r="A4615" s="217" t="str">
        <f t="shared" si="109"/>
        <v>SDGbaseTRAv2_UrbAS_ERTv5_testGADJnoICAGRPVAXarubb</v>
      </c>
      <c r="B4615" s="218" t="s">
        <v>221</v>
      </c>
      <c r="C4615" s="219" t="s">
        <v>311</v>
      </c>
      <c r="D4615" s="220" t="s">
        <v>212</v>
      </c>
      <c r="E4615" s="217" t="s">
        <v>50</v>
      </c>
      <c r="F4615" s="217">
        <v>1</v>
      </c>
      <c r="G4615" s="217">
        <v>1.01</v>
      </c>
      <c r="H4615" s="217">
        <v>1.01</v>
      </c>
      <c r="I4615" s="217">
        <v>1.01</v>
      </c>
      <c r="J4615" s="217">
        <v>1</v>
      </c>
      <c r="K4615" s="217">
        <v>1.01</v>
      </c>
      <c r="L4615" s="217">
        <v>1.01</v>
      </c>
      <c r="M4615" s="217">
        <v>1.01</v>
      </c>
      <c r="N4615" s="217">
        <v>1.01</v>
      </c>
      <c r="O4615" s="217">
        <v>1.02</v>
      </c>
      <c r="P4615" s="217">
        <v>1.02</v>
      </c>
      <c r="Q4615" s="217">
        <v>1.02</v>
      </c>
      <c r="R4615" s="217">
        <v>1.02</v>
      </c>
      <c r="S4615" s="217">
        <v>1.02</v>
      </c>
      <c r="T4615" s="217">
        <v>1.02</v>
      </c>
      <c r="U4615" s="217">
        <v>1.03</v>
      </c>
      <c r="V4615" s="217">
        <v>1.03</v>
      </c>
      <c r="W4615" s="217">
        <v>1.03</v>
      </c>
      <c r="X4615" s="217">
        <v>1.03</v>
      </c>
      <c r="Y4615" s="217">
        <v>1.03</v>
      </c>
      <c r="Z4615" s="217">
        <v>1.02</v>
      </c>
      <c r="AA4615" s="217">
        <v>1.02</v>
      </c>
      <c r="AB4615" s="217">
        <v>1.02</v>
      </c>
      <c r="AC4615" s="217">
        <v>1.03</v>
      </c>
      <c r="AD4615" s="217">
        <v>1.04</v>
      </c>
      <c r="AE4615" s="217">
        <v>1.04</v>
      </c>
      <c r="AF4615" s="217">
        <v>1.04</v>
      </c>
      <c r="AG4615" s="217">
        <v>1.04</v>
      </c>
      <c r="AH4615" s="217">
        <v>1.02</v>
      </c>
      <c r="AI4615" s="217">
        <v>1.01</v>
      </c>
      <c r="AJ4615" s="217">
        <v>1</v>
      </c>
      <c r="AK4615" s="217">
        <v>0.99</v>
      </c>
    </row>
    <row r="4616" spans="1:37" s="217" customFormat="1" x14ac:dyDescent="0.3">
      <c r="A4616" s="217" t="str">
        <f t="shared" si="109"/>
        <v>SDGbaseTRAv2_UrbAS_ERTv5_testGADJnoICAGRPVAXaplas</v>
      </c>
      <c r="B4616" s="218" t="s">
        <v>221</v>
      </c>
      <c r="C4616" s="219" t="s">
        <v>311</v>
      </c>
      <c r="D4616" s="220" t="s">
        <v>212</v>
      </c>
      <c r="E4616" s="217" t="s">
        <v>51</v>
      </c>
      <c r="F4616" s="217">
        <v>1</v>
      </c>
      <c r="G4616" s="217">
        <v>1.06</v>
      </c>
      <c r="H4616" s="217">
        <v>1.06</v>
      </c>
      <c r="I4616" s="217">
        <v>1.05</v>
      </c>
      <c r="J4616" s="217">
        <v>1.05</v>
      </c>
      <c r="K4616" s="217">
        <v>1.05</v>
      </c>
      <c r="L4616" s="217">
        <v>1.05</v>
      </c>
      <c r="M4616" s="217">
        <v>1.06</v>
      </c>
      <c r="N4616" s="217">
        <v>1.06</v>
      </c>
      <c r="O4616" s="217">
        <v>1.05</v>
      </c>
      <c r="P4616" s="217">
        <v>1.05</v>
      </c>
      <c r="Q4616" s="217">
        <v>1.05</v>
      </c>
      <c r="R4616" s="217">
        <v>1.05</v>
      </c>
      <c r="S4616" s="217">
        <v>1.05</v>
      </c>
      <c r="T4616" s="217">
        <v>1.05</v>
      </c>
      <c r="U4616" s="217">
        <v>1.06</v>
      </c>
      <c r="V4616" s="217">
        <v>1.06</v>
      </c>
      <c r="W4616" s="217">
        <v>1.07</v>
      </c>
      <c r="X4616" s="217">
        <v>1.07</v>
      </c>
      <c r="Y4616" s="217">
        <v>1.07</v>
      </c>
      <c r="Z4616" s="217">
        <v>1.06</v>
      </c>
      <c r="AA4616" s="217">
        <v>1.06</v>
      </c>
      <c r="AB4616" s="217">
        <v>1.06</v>
      </c>
      <c r="AC4616" s="217">
        <v>1.05</v>
      </c>
      <c r="AD4616" s="217">
        <v>1.05</v>
      </c>
      <c r="AE4616" s="217">
        <v>1.06</v>
      </c>
      <c r="AF4616" s="217">
        <v>1.06</v>
      </c>
      <c r="AG4616" s="217">
        <v>1.05</v>
      </c>
      <c r="AH4616" s="217">
        <v>1.02</v>
      </c>
      <c r="AI4616" s="217">
        <v>1</v>
      </c>
      <c r="AJ4616" s="217">
        <v>0.98</v>
      </c>
      <c r="AK4616" s="217">
        <v>0.97</v>
      </c>
    </row>
    <row r="4617" spans="1:37" s="217" customFormat="1" x14ac:dyDescent="0.3">
      <c r="A4617" s="217" t="str">
        <f t="shared" si="109"/>
        <v>SDGbaseTRAv2_UrbAS_ERTv5_testGADJnoICAGRPVAXanmet</v>
      </c>
      <c r="B4617" s="218" t="s">
        <v>221</v>
      </c>
      <c r="C4617" s="219" t="s">
        <v>311</v>
      </c>
      <c r="D4617" s="220" t="s">
        <v>212</v>
      </c>
      <c r="E4617" s="217" t="s">
        <v>52</v>
      </c>
      <c r="F4617" s="217">
        <v>1</v>
      </c>
      <c r="G4617" s="217">
        <v>1.08</v>
      </c>
      <c r="H4617" s="217">
        <v>1.07</v>
      </c>
      <c r="I4617" s="217">
        <v>1.07</v>
      </c>
      <c r="J4617" s="217">
        <v>1.06</v>
      </c>
      <c r="K4617" s="217">
        <v>1.06</v>
      </c>
      <c r="L4617" s="217">
        <v>1.06</v>
      </c>
      <c r="M4617" s="217">
        <v>1.06</v>
      </c>
      <c r="N4617" s="217">
        <v>1.06</v>
      </c>
      <c r="O4617" s="217">
        <v>1.06</v>
      </c>
      <c r="P4617" s="217">
        <v>1.06</v>
      </c>
      <c r="Q4617" s="217">
        <v>1.06</v>
      </c>
      <c r="R4617" s="217">
        <v>1.06</v>
      </c>
      <c r="S4617" s="217">
        <v>1.06</v>
      </c>
      <c r="T4617" s="217">
        <v>1.06</v>
      </c>
      <c r="U4617" s="217">
        <v>1.07</v>
      </c>
      <c r="V4617" s="217">
        <v>1.08</v>
      </c>
      <c r="W4617" s="217">
        <v>1.08</v>
      </c>
      <c r="X4617" s="217">
        <v>1.08</v>
      </c>
      <c r="Y4617" s="217">
        <v>1.08</v>
      </c>
      <c r="Z4617" s="217">
        <v>1.08</v>
      </c>
      <c r="AA4617" s="217">
        <v>1.08</v>
      </c>
      <c r="AB4617" s="217">
        <v>1.07</v>
      </c>
      <c r="AC4617" s="217">
        <v>1.07</v>
      </c>
      <c r="AD4617" s="217">
        <v>1.07</v>
      </c>
      <c r="AE4617" s="217">
        <v>1.08</v>
      </c>
      <c r="AF4617" s="217">
        <v>1.08</v>
      </c>
      <c r="AG4617" s="217">
        <v>1.08</v>
      </c>
      <c r="AH4617" s="217">
        <v>1.06</v>
      </c>
      <c r="AI4617" s="217">
        <v>1.04</v>
      </c>
      <c r="AJ4617" s="217">
        <v>1.03</v>
      </c>
      <c r="AK4617" s="217">
        <v>1.02</v>
      </c>
    </row>
    <row r="4618" spans="1:37" s="217" customFormat="1" x14ac:dyDescent="0.3">
      <c r="A4618" s="217" t="str">
        <f t="shared" si="109"/>
        <v>SDGbaseTRAv2_UrbAS_ERTv5_testGADJnoICAGRPVAXairon</v>
      </c>
      <c r="B4618" s="218" t="s">
        <v>221</v>
      </c>
      <c r="C4618" s="219" t="s">
        <v>311</v>
      </c>
      <c r="D4618" s="220" t="s">
        <v>212</v>
      </c>
      <c r="E4618" s="217" t="s">
        <v>53</v>
      </c>
      <c r="F4618" s="217">
        <v>1</v>
      </c>
      <c r="G4618" s="217">
        <v>1.2</v>
      </c>
      <c r="H4618" s="217">
        <v>1.17</v>
      </c>
      <c r="I4618" s="217">
        <v>1.1599999999999999</v>
      </c>
      <c r="J4618" s="217">
        <v>1.1399999999999999</v>
      </c>
      <c r="K4618" s="217">
        <v>1.1399999999999999</v>
      </c>
      <c r="L4618" s="217">
        <v>1.1399999999999999</v>
      </c>
      <c r="M4618" s="217">
        <v>1.1399999999999999</v>
      </c>
      <c r="N4618" s="217">
        <v>1.1399999999999999</v>
      </c>
      <c r="O4618" s="217">
        <v>1.1399999999999999</v>
      </c>
      <c r="P4618" s="217">
        <v>1.1399999999999999</v>
      </c>
      <c r="Q4618" s="217">
        <v>1.1399999999999999</v>
      </c>
      <c r="R4618" s="217">
        <v>1.1399999999999999</v>
      </c>
      <c r="S4618" s="217">
        <v>1.1399999999999999</v>
      </c>
      <c r="T4618" s="217">
        <v>1.1399999999999999</v>
      </c>
      <c r="U4618" s="217">
        <v>1.1399999999999999</v>
      </c>
      <c r="V4618" s="217">
        <v>1.1499999999999999</v>
      </c>
      <c r="W4618" s="217">
        <v>1.1599999999999999</v>
      </c>
      <c r="X4618" s="217">
        <v>1.1599999999999999</v>
      </c>
      <c r="Y4618" s="217">
        <v>1.1499999999999999</v>
      </c>
      <c r="Z4618" s="217">
        <v>1.1499999999999999</v>
      </c>
      <c r="AA4618" s="217">
        <v>1.1499999999999999</v>
      </c>
      <c r="AB4618" s="217">
        <v>1.1399999999999999</v>
      </c>
      <c r="AC4618" s="217">
        <v>1.1299999999999999</v>
      </c>
      <c r="AD4618" s="217">
        <v>1.1399999999999999</v>
      </c>
      <c r="AE4618" s="217">
        <v>1.1399999999999999</v>
      </c>
      <c r="AF4618" s="217">
        <v>1.1499999999999999</v>
      </c>
      <c r="AG4618" s="217">
        <v>1.1499999999999999</v>
      </c>
      <c r="AH4618" s="217">
        <v>1.1100000000000001</v>
      </c>
      <c r="AI4618" s="217">
        <v>1.0900000000000001</v>
      </c>
      <c r="AJ4618" s="217">
        <v>1.07</v>
      </c>
      <c r="AK4618" s="217">
        <v>1.06</v>
      </c>
    </row>
    <row r="4619" spans="1:37" s="217" customFormat="1" x14ac:dyDescent="0.3">
      <c r="A4619" s="217" t="str">
        <f t="shared" si="109"/>
        <v>SDGbaseTRAv2_UrbAS_ERTv5_testGADJnoICAGRPVAXanfrm</v>
      </c>
      <c r="B4619" s="218" t="s">
        <v>221</v>
      </c>
      <c r="C4619" s="219" t="s">
        <v>311</v>
      </c>
      <c r="D4619" s="220" t="s">
        <v>212</v>
      </c>
      <c r="E4619" s="217" t="s">
        <v>54</v>
      </c>
      <c r="F4619" s="217">
        <v>1</v>
      </c>
      <c r="G4619" s="217">
        <v>1.17</v>
      </c>
      <c r="H4619" s="217">
        <v>1.1100000000000001</v>
      </c>
      <c r="I4619" s="217">
        <v>1.06</v>
      </c>
      <c r="J4619" s="217">
        <v>1.05</v>
      </c>
      <c r="K4619" s="217">
        <v>1.05</v>
      </c>
      <c r="L4619" s="217">
        <v>1.07</v>
      </c>
      <c r="M4619" s="217">
        <v>1.1299999999999999</v>
      </c>
      <c r="N4619" s="217">
        <v>1.1599999999999999</v>
      </c>
      <c r="O4619" s="217">
        <v>1.25</v>
      </c>
      <c r="P4619" s="217">
        <v>1.24</v>
      </c>
      <c r="Q4619" s="217">
        <v>1.21</v>
      </c>
      <c r="R4619" s="217">
        <v>1.18</v>
      </c>
      <c r="S4619" s="217">
        <v>1.17</v>
      </c>
      <c r="T4619" s="217">
        <v>1.1599999999999999</v>
      </c>
      <c r="U4619" s="217">
        <v>1.1599999999999999</v>
      </c>
      <c r="V4619" s="217">
        <v>1.2</v>
      </c>
      <c r="W4619" s="217">
        <v>1.21</v>
      </c>
      <c r="X4619" s="217">
        <v>1.18</v>
      </c>
      <c r="Y4619" s="217">
        <v>1.17</v>
      </c>
      <c r="Z4619" s="217">
        <v>1.1499999999999999</v>
      </c>
      <c r="AA4619" s="217">
        <v>1.1499999999999999</v>
      </c>
      <c r="AB4619" s="217">
        <v>1.03</v>
      </c>
      <c r="AC4619" s="217">
        <v>1.01</v>
      </c>
      <c r="AD4619" s="217">
        <v>1.04</v>
      </c>
      <c r="AE4619" s="217">
        <v>1.08</v>
      </c>
      <c r="AF4619" s="217">
        <v>1.1100000000000001</v>
      </c>
      <c r="AG4619" s="217">
        <v>1.1100000000000001</v>
      </c>
      <c r="AH4619" s="217">
        <v>1</v>
      </c>
      <c r="AI4619" s="217">
        <v>0.93</v>
      </c>
      <c r="AJ4619" s="217">
        <v>0.91</v>
      </c>
      <c r="AK4619" s="217">
        <v>0.89</v>
      </c>
    </row>
    <row r="4620" spans="1:37" s="217" customFormat="1" x14ac:dyDescent="0.3">
      <c r="A4620" s="217" t="str">
        <f t="shared" si="109"/>
        <v>SDGbaseTRAv2_UrbAS_ERTv5_testGADJnoICAGRPVAXametp</v>
      </c>
      <c r="B4620" s="218" t="s">
        <v>221</v>
      </c>
      <c r="C4620" s="219" t="s">
        <v>311</v>
      </c>
      <c r="D4620" s="220" t="s">
        <v>212</v>
      </c>
      <c r="E4620" s="217" t="s">
        <v>55</v>
      </c>
      <c r="F4620" s="217">
        <v>1</v>
      </c>
      <c r="G4620" s="217">
        <v>1.19</v>
      </c>
      <c r="H4620" s="217">
        <v>1.19</v>
      </c>
      <c r="I4620" s="217">
        <v>1.18</v>
      </c>
      <c r="J4620" s="217">
        <v>1.17</v>
      </c>
      <c r="K4620" s="217">
        <v>1.17</v>
      </c>
      <c r="L4620" s="217">
        <v>1.18</v>
      </c>
      <c r="M4620" s="217">
        <v>1.18</v>
      </c>
      <c r="N4620" s="217">
        <v>1.18</v>
      </c>
      <c r="O4620" s="217">
        <v>1.18</v>
      </c>
      <c r="P4620" s="217">
        <v>1.18</v>
      </c>
      <c r="Q4620" s="217">
        <v>1.18</v>
      </c>
      <c r="R4620" s="217">
        <v>1.18</v>
      </c>
      <c r="S4620" s="217">
        <v>1.18</v>
      </c>
      <c r="T4620" s="217">
        <v>1.18</v>
      </c>
      <c r="U4620" s="217">
        <v>1.19</v>
      </c>
      <c r="V4620" s="217">
        <v>1.19</v>
      </c>
      <c r="W4620" s="217">
        <v>1.19</v>
      </c>
      <c r="X4620" s="217">
        <v>1.19</v>
      </c>
      <c r="Y4620" s="217">
        <v>1.19</v>
      </c>
      <c r="Z4620" s="217">
        <v>1.19</v>
      </c>
      <c r="AA4620" s="217">
        <v>1.19</v>
      </c>
      <c r="AB4620" s="217">
        <v>1.18</v>
      </c>
      <c r="AC4620" s="217">
        <v>1.18</v>
      </c>
      <c r="AD4620" s="217">
        <v>1.18</v>
      </c>
      <c r="AE4620" s="217">
        <v>1.18</v>
      </c>
      <c r="AF4620" s="217">
        <v>1.18</v>
      </c>
      <c r="AG4620" s="217">
        <v>1.18</v>
      </c>
      <c r="AH4620" s="217">
        <v>1.1499999999999999</v>
      </c>
      <c r="AI4620" s="217">
        <v>1.1200000000000001</v>
      </c>
      <c r="AJ4620" s="217">
        <v>1.1000000000000001</v>
      </c>
      <c r="AK4620" s="217">
        <v>1.08</v>
      </c>
    </row>
    <row r="4621" spans="1:37" s="217" customFormat="1" x14ac:dyDescent="0.3">
      <c r="A4621" s="217" t="str">
        <f t="shared" si="109"/>
        <v>SDGbaseTRAv2_UrbAS_ERTv5_testGADJnoICAGRPVAXamach</v>
      </c>
      <c r="B4621" s="218" t="s">
        <v>221</v>
      </c>
      <c r="C4621" s="219" t="s">
        <v>311</v>
      </c>
      <c r="D4621" s="220" t="s">
        <v>212</v>
      </c>
      <c r="E4621" s="217" t="s">
        <v>56</v>
      </c>
      <c r="F4621" s="217">
        <v>1</v>
      </c>
      <c r="G4621" s="217">
        <v>1.18</v>
      </c>
      <c r="H4621" s="217">
        <v>1.17</v>
      </c>
      <c r="I4621" s="217">
        <v>1.1599999999999999</v>
      </c>
      <c r="J4621" s="217">
        <v>1.1499999999999999</v>
      </c>
      <c r="K4621" s="217">
        <v>1.1399999999999999</v>
      </c>
      <c r="L4621" s="217">
        <v>1.1399999999999999</v>
      </c>
      <c r="M4621" s="217">
        <v>1.1499999999999999</v>
      </c>
      <c r="N4621" s="217">
        <v>1.1499999999999999</v>
      </c>
      <c r="O4621" s="217">
        <v>1.1499999999999999</v>
      </c>
      <c r="P4621" s="217">
        <v>1.1499999999999999</v>
      </c>
      <c r="Q4621" s="217">
        <v>1.1499999999999999</v>
      </c>
      <c r="R4621" s="217">
        <v>1.1399999999999999</v>
      </c>
      <c r="S4621" s="217">
        <v>1.1399999999999999</v>
      </c>
      <c r="T4621" s="217">
        <v>1.1499999999999999</v>
      </c>
      <c r="U4621" s="217">
        <v>1.1499999999999999</v>
      </c>
      <c r="V4621" s="217">
        <v>1.1599999999999999</v>
      </c>
      <c r="W4621" s="217">
        <v>1.1599999999999999</v>
      </c>
      <c r="X4621" s="217">
        <v>1.1599999999999999</v>
      </c>
      <c r="Y4621" s="217">
        <v>1.1599999999999999</v>
      </c>
      <c r="Z4621" s="217">
        <v>1.1599999999999999</v>
      </c>
      <c r="AA4621" s="217">
        <v>1.1599999999999999</v>
      </c>
      <c r="AB4621" s="217">
        <v>1.1499999999999999</v>
      </c>
      <c r="AC4621" s="217">
        <v>1.1399999999999999</v>
      </c>
      <c r="AD4621" s="217">
        <v>1.1499999999999999</v>
      </c>
      <c r="AE4621" s="217">
        <v>1.1599999999999999</v>
      </c>
      <c r="AF4621" s="217">
        <v>1.1599999999999999</v>
      </c>
      <c r="AG4621" s="217">
        <v>1.1599999999999999</v>
      </c>
      <c r="AH4621" s="217">
        <v>1.1200000000000001</v>
      </c>
      <c r="AI4621" s="217">
        <v>1.1000000000000001</v>
      </c>
      <c r="AJ4621" s="217">
        <v>1.08</v>
      </c>
      <c r="AK4621" s="217">
        <v>1.07</v>
      </c>
    </row>
    <row r="4622" spans="1:37" s="217" customFormat="1" x14ac:dyDescent="0.3">
      <c r="A4622" s="217" t="str">
        <f t="shared" si="109"/>
        <v>SDGbaseTRAv2_UrbAS_ERTv5_testGADJnoICAGRPVAXafcel</v>
      </c>
      <c r="B4622" s="218" t="s">
        <v>221</v>
      </c>
      <c r="C4622" s="219" t="s">
        <v>311</v>
      </c>
      <c r="D4622" s="220" t="s">
        <v>212</v>
      </c>
      <c r="E4622" s="217" t="s">
        <v>57</v>
      </c>
      <c r="F4622" s="217">
        <v>1</v>
      </c>
      <c r="G4622" s="217">
        <v>1</v>
      </c>
      <c r="H4622" s="217">
        <v>1.01</v>
      </c>
      <c r="I4622" s="217">
        <v>0.97</v>
      </c>
      <c r="J4622" s="217">
        <v>0.96</v>
      </c>
      <c r="K4622" s="217">
        <v>0.96</v>
      </c>
      <c r="L4622" s="217">
        <v>0.97</v>
      </c>
      <c r="M4622" s="217">
        <v>1.01</v>
      </c>
      <c r="N4622" s="217">
        <v>1.05</v>
      </c>
      <c r="O4622" s="217">
        <v>1.19</v>
      </c>
      <c r="P4622" s="217">
        <v>1.23</v>
      </c>
      <c r="Q4622" s="217">
        <v>1.24</v>
      </c>
      <c r="R4622" s="217">
        <v>1.23</v>
      </c>
      <c r="S4622" s="217">
        <v>1.23</v>
      </c>
      <c r="T4622" s="217">
        <v>1.24</v>
      </c>
      <c r="U4622" s="217">
        <v>1.24</v>
      </c>
      <c r="V4622" s="217">
        <v>1.27</v>
      </c>
      <c r="W4622" s="217">
        <v>1.28</v>
      </c>
      <c r="X4622" s="217">
        <v>1.25</v>
      </c>
      <c r="Y4622" s="217">
        <v>1.25</v>
      </c>
      <c r="Z4622" s="217">
        <v>1.23</v>
      </c>
      <c r="AA4622" s="217">
        <v>1.23</v>
      </c>
      <c r="AB4622" s="217">
        <v>1.19</v>
      </c>
      <c r="AC4622" s="217">
        <v>1.17</v>
      </c>
      <c r="AD4622" s="217">
        <v>1.17</v>
      </c>
      <c r="AE4622" s="217">
        <v>1.18</v>
      </c>
      <c r="AF4622" s="217">
        <v>1.18</v>
      </c>
      <c r="AG4622" s="217">
        <v>1.18</v>
      </c>
      <c r="AH4622" s="217">
        <v>1.1000000000000001</v>
      </c>
      <c r="AI4622" s="217">
        <v>1.01</v>
      </c>
      <c r="AJ4622" s="217">
        <v>0.96</v>
      </c>
      <c r="AK4622" s="217">
        <v>0.91</v>
      </c>
    </row>
    <row r="4623" spans="1:37" s="217" customFormat="1" x14ac:dyDescent="0.3">
      <c r="A4623" s="217" t="str">
        <f t="shared" si="109"/>
        <v>SDGbaseTRAv2_UrbAS_ERTv5_testGADJnoICAGRPVAXaelct</v>
      </c>
      <c r="B4623" s="218" t="s">
        <v>221</v>
      </c>
      <c r="C4623" s="219" t="s">
        <v>311</v>
      </c>
      <c r="D4623" s="220" t="s">
        <v>212</v>
      </c>
      <c r="E4623" s="217" t="s">
        <v>58</v>
      </c>
      <c r="F4623" s="217">
        <v>1</v>
      </c>
      <c r="G4623" s="217">
        <v>1</v>
      </c>
      <c r="H4623" s="217">
        <v>1.01</v>
      </c>
      <c r="I4623" s="217">
        <v>0.97</v>
      </c>
      <c r="J4623" s="217">
        <v>0.96</v>
      </c>
      <c r="K4623" s="217">
        <v>0.97</v>
      </c>
      <c r="L4623" s="217">
        <v>0.98</v>
      </c>
      <c r="M4623" s="217">
        <v>1.02</v>
      </c>
      <c r="N4623" s="217">
        <v>1.05</v>
      </c>
      <c r="O4623" s="217">
        <v>1.18</v>
      </c>
      <c r="P4623" s="217">
        <v>1.22</v>
      </c>
      <c r="Q4623" s="217">
        <v>1.23</v>
      </c>
      <c r="R4623" s="217">
        <v>1.22</v>
      </c>
      <c r="S4623" s="217">
        <v>1.22</v>
      </c>
      <c r="T4623" s="217">
        <v>1.23</v>
      </c>
      <c r="U4623" s="217">
        <v>1.23</v>
      </c>
      <c r="V4623" s="217">
        <v>1.25</v>
      </c>
      <c r="W4623" s="217">
        <v>1.26</v>
      </c>
      <c r="X4623" s="217">
        <v>1.24</v>
      </c>
      <c r="Y4623" s="217">
        <v>1.23</v>
      </c>
      <c r="Z4623" s="217">
        <v>1.22</v>
      </c>
      <c r="AA4623" s="217">
        <v>1.22</v>
      </c>
      <c r="AB4623" s="217">
        <v>1.18</v>
      </c>
      <c r="AC4623" s="217">
        <v>1.1599999999999999</v>
      </c>
      <c r="AD4623" s="217">
        <v>1.17</v>
      </c>
      <c r="AE4623" s="217">
        <v>1.18</v>
      </c>
      <c r="AF4623" s="217">
        <v>1.18</v>
      </c>
      <c r="AG4623" s="217">
        <v>1.17</v>
      </c>
      <c r="AH4623" s="217">
        <v>1.1000000000000001</v>
      </c>
      <c r="AI4623" s="217">
        <v>1.02</v>
      </c>
      <c r="AJ4623" s="217">
        <v>0.97</v>
      </c>
      <c r="AK4623" s="217">
        <v>0.93</v>
      </c>
    </row>
    <row r="4624" spans="1:37" s="217" customFormat="1" x14ac:dyDescent="0.3">
      <c r="A4624" s="217" t="str">
        <f t="shared" si="109"/>
        <v>SDGbaseTRAv2_UrbAS_ERTv5_testGADJnoICAGRPVAXaemch</v>
      </c>
      <c r="B4624" s="218" t="s">
        <v>221</v>
      </c>
      <c r="C4624" s="219" t="s">
        <v>311</v>
      </c>
      <c r="D4624" s="220" t="s">
        <v>212</v>
      </c>
      <c r="E4624" s="217" t="s">
        <v>59</v>
      </c>
      <c r="F4624" s="217">
        <v>1</v>
      </c>
      <c r="G4624" s="217">
        <v>1.19</v>
      </c>
      <c r="H4624" s="217">
        <v>1.19</v>
      </c>
      <c r="I4624" s="217">
        <v>1.19</v>
      </c>
      <c r="J4624" s="217">
        <v>1.18</v>
      </c>
      <c r="K4624" s="217">
        <v>1.18</v>
      </c>
      <c r="L4624" s="217">
        <v>1.19</v>
      </c>
      <c r="M4624" s="217">
        <v>1.19</v>
      </c>
      <c r="N4624" s="217">
        <v>1.19</v>
      </c>
      <c r="O4624" s="217">
        <v>1.19</v>
      </c>
      <c r="P4624" s="217">
        <v>1.19</v>
      </c>
      <c r="Q4624" s="217">
        <v>1.18</v>
      </c>
      <c r="R4624" s="217">
        <v>1.19</v>
      </c>
      <c r="S4624" s="217">
        <v>1.19</v>
      </c>
      <c r="T4624" s="217">
        <v>1.19</v>
      </c>
      <c r="U4624" s="217">
        <v>1.19</v>
      </c>
      <c r="V4624" s="217">
        <v>1.2</v>
      </c>
      <c r="W4624" s="217">
        <v>1.2</v>
      </c>
      <c r="X4624" s="217">
        <v>1.2</v>
      </c>
      <c r="Y4624" s="217">
        <v>1.2</v>
      </c>
      <c r="Z4624" s="217">
        <v>1.2</v>
      </c>
      <c r="AA4624" s="217">
        <v>1.2</v>
      </c>
      <c r="AB4624" s="217">
        <v>1.19</v>
      </c>
      <c r="AC4624" s="217">
        <v>1.19</v>
      </c>
      <c r="AD4624" s="217">
        <v>1.19</v>
      </c>
      <c r="AE4624" s="217">
        <v>1.19</v>
      </c>
      <c r="AF4624" s="217">
        <v>1.19</v>
      </c>
      <c r="AG4624" s="217">
        <v>1.19</v>
      </c>
      <c r="AH4624" s="217">
        <v>1.1499999999999999</v>
      </c>
      <c r="AI4624" s="217">
        <v>1.1200000000000001</v>
      </c>
      <c r="AJ4624" s="217">
        <v>1.1000000000000001</v>
      </c>
      <c r="AK4624" s="217">
        <v>1.08</v>
      </c>
    </row>
    <row r="4625" spans="1:37" s="217" customFormat="1" x14ac:dyDescent="0.3">
      <c r="A4625" s="217" t="str">
        <f t="shared" si="109"/>
        <v>SDGbaseTRAv2_UrbAS_ERTv5_testGADJnoICAGRPVAXasequ</v>
      </c>
      <c r="B4625" s="218" t="s">
        <v>221</v>
      </c>
      <c r="C4625" s="219" t="s">
        <v>311</v>
      </c>
      <c r="D4625" s="220" t="s">
        <v>212</v>
      </c>
      <c r="E4625" s="217" t="s">
        <v>60</v>
      </c>
      <c r="F4625" s="217">
        <v>1</v>
      </c>
      <c r="G4625" s="217">
        <v>1.2</v>
      </c>
      <c r="H4625" s="217">
        <v>1.17</v>
      </c>
      <c r="I4625" s="217">
        <v>1.1499999999999999</v>
      </c>
      <c r="J4625" s="217">
        <v>1.1299999999999999</v>
      </c>
      <c r="K4625" s="217">
        <v>1.1299999999999999</v>
      </c>
      <c r="L4625" s="217">
        <v>1.1299999999999999</v>
      </c>
      <c r="M4625" s="217">
        <v>1.1399999999999999</v>
      </c>
      <c r="N4625" s="217">
        <v>1.1399999999999999</v>
      </c>
      <c r="O4625" s="217">
        <v>1.1499999999999999</v>
      </c>
      <c r="P4625" s="217">
        <v>1.1499999999999999</v>
      </c>
      <c r="Q4625" s="217">
        <v>1.1399999999999999</v>
      </c>
      <c r="R4625" s="217">
        <v>1.1299999999999999</v>
      </c>
      <c r="S4625" s="217">
        <v>1.1299999999999999</v>
      </c>
      <c r="T4625" s="217">
        <v>1.1299999999999999</v>
      </c>
      <c r="U4625" s="217">
        <v>1.1399999999999999</v>
      </c>
      <c r="V4625" s="217">
        <v>1.1399999999999999</v>
      </c>
      <c r="W4625" s="217">
        <v>1.1499999999999999</v>
      </c>
      <c r="X4625" s="217">
        <v>1.1499999999999999</v>
      </c>
      <c r="Y4625" s="217">
        <v>1.1499999999999999</v>
      </c>
      <c r="Z4625" s="217">
        <v>1.1499999999999999</v>
      </c>
      <c r="AA4625" s="217">
        <v>1.1399999999999999</v>
      </c>
      <c r="AB4625" s="217">
        <v>1.1200000000000001</v>
      </c>
      <c r="AC4625" s="217">
        <v>1.1100000000000001</v>
      </c>
      <c r="AD4625" s="217">
        <v>1.1200000000000001</v>
      </c>
      <c r="AE4625" s="217">
        <v>1.1299999999999999</v>
      </c>
      <c r="AF4625" s="217">
        <v>1.1399999999999999</v>
      </c>
      <c r="AG4625" s="217">
        <v>1.1399999999999999</v>
      </c>
      <c r="AH4625" s="217">
        <v>1.0900000000000001</v>
      </c>
      <c r="AI4625" s="217">
        <v>1.05</v>
      </c>
      <c r="AJ4625" s="217">
        <v>1.04</v>
      </c>
      <c r="AK4625" s="217">
        <v>1.02</v>
      </c>
    </row>
    <row r="4626" spans="1:37" s="217" customFormat="1" x14ac:dyDescent="0.3">
      <c r="A4626" s="217" t="str">
        <f t="shared" si="109"/>
        <v>SDGbaseTRAv2_UrbAS_ERTv5_testGADJnoICAGRPVAXavehi</v>
      </c>
      <c r="B4626" s="218" t="s">
        <v>221</v>
      </c>
      <c r="C4626" s="219" t="s">
        <v>311</v>
      </c>
      <c r="D4626" s="220" t="s">
        <v>212</v>
      </c>
      <c r="E4626" s="217" t="s">
        <v>61</v>
      </c>
      <c r="F4626" s="217">
        <v>1</v>
      </c>
      <c r="G4626" s="217">
        <v>1.18</v>
      </c>
      <c r="H4626" s="217">
        <v>1.18</v>
      </c>
      <c r="I4626" s="217">
        <v>1.17</v>
      </c>
      <c r="J4626" s="217">
        <v>1.1599999999999999</v>
      </c>
      <c r="K4626" s="217">
        <v>1.1599999999999999</v>
      </c>
      <c r="L4626" s="217">
        <v>1.1599999999999999</v>
      </c>
      <c r="M4626" s="217">
        <v>1.17</v>
      </c>
      <c r="N4626" s="217">
        <v>1.17</v>
      </c>
      <c r="O4626" s="217">
        <v>1.1599999999999999</v>
      </c>
      <c r="P4626" s="217">
        <v>1.1599999999999999</v>
      </c>
      <c r="Q4626" s="217">
        <v>1.1599999999999999</v>
      </c>
      <c r="R4626" s="217">
        <v>1.17</v>
      </c>
      <c r="S4626" s="217">
        <v>1.17</v>
      </c>
      <c r="T4626" s="217">
        <v>1.17</v>
      </c>
      <c r="U4626" s="217">
        <v>1.18</v>
      </c>
      <c r="V4626" s="217">
        <v>1.18</v>
      </c>
      <c r="W4626" s="217">
        <v>1.19</v>
      </c>
      <c r="X4626" s="217">
        <v>1.18</v>
      </c>
      <c r="Y4626" s="217">
        <v>1.18</v>
      </c>
      <c r="Z4626" s="217">
        <v>1.17</v>
      </c>
      <c r="AA4626" s="217">
        <v>1.17</v>
      </c>
      <c r="AB4626" s="217">
        <v>1.1599999999999999</v>
      </c>
      <c r="AC4626" s="217">
        <v>1.1499999999999999</v>
      </c>
      <c r="AD4626" s="217">
        <v>1.1599999999999999</v>
      </c>
      <c r="AE4626" s="217">
        <v>1.1599999999999999</v>
      </c>
      <c r="AF4626" s="217">
        <v>1.17</v>
      </c>
      <c r="AG4626" s="217">
        <v>1.17</v>
      </c>
      <c r="AH4626" s="217">
        <v>1.1299999999999999</v>
      </c>
      <c r="AI4626" s="217">
        <v>1.1000000000000001</v>
      </c>
      <c r="AJ4626" s="217">
        <v>1.08</v>
      </c>
      <c r="AK4626" s="217">
        <v>1.07</v>
      </c>
    </row>
    <row r="4627" spans="1:37" s="217" customFormat="1" x14ac:dyDescent="0.3">
      <c r="A4627" s="217" t="str">
        <f t="shared" si="109"/>
        <v>SDGbaseTRAv2_UrbAS_ERTv5_testGADJnoICAGRPVAXatequ</v>
      </c>
      <c r="B4627" s="218" t="s">
        <v>221</v>
      </c>
      <c r="C4627" s="219" t="s">
        <v>311</v>
      </c>
      <c r="D4627" s="220" t="s">
        <v>212</v>
      </c>
      <c r="E4627" s="217" t="s">
        <v>62</v>
      </c>
      <c r="F4627" s="217">
        <v>1</v>
      </c>
      <c r="G4627" s="217">
        <v>1.18</v>
      </c>
      <c r="H4627" s="217">
        <v>1.17</v>
      </c>
      <c r="I4627" s="217">
        <v>1.1599999999999999</v>
      </c>
      <c r="J4627" s="217">
        <v>1.1599999999999999</v>
      </c>
      <c r="K4627" s="217">
        <v>1.1499999999999999</v>
      </c>
      <c r="L4627" s="217">
        <v>1.1599999999999999</v>
      </c>
      <c r="M4627" s="217">
        <v>1.17</v>
      </c>
      <c r="N4627" s="217">
        <v>1.17</v>
      </c>
      <c r="O4627" s="217">
        <v>1.18</v>
      </c>
      <c r="P4627" s="217">
        <v>1.18</v>
      </c>
      <c r="Q4627" s="217">
        <v>1.17</v>
      </c>
      <c r="R4627" s="217">
        <v>1.17</v>
      </c>
      <c r="S4627" s="217">
        <v>1.17</v>
      </c>
      <c r="T4627" s="217">
        <v>1.17</v>
      </c>
      <c r="U4627" s="217">
        <v>1.17</v>
      </c>
      <c r="V4627" s="217">
        <v>1.18</v>
      </c>
      <c r="W4627" s="217">
        <v>1.18</v>
      </c>
      <c r="X4627" s="217">
        <v>1.18</v>
      </c>
      <c r="Y4627" s="217">
        <v>1.18</v>
      </c>
      <c r="Z4627" s="217">
        <v>1.17</v>
      </c>
      <c r="AA4627" s="217">
        <v>1.17</v>
      </c>
      <c r="AB4627" s="217">
        <v>1.1499999999999999</v>
      </c>
      <c r="AC4627" s="217">
        <v>1.1499999999999999</v>
      </c>
      <c r="AD4627" s="217">
        <v>1.1499999999999999</v>
      </c>
      <c r="AE4627" s="217">
        <v>1.1599999999999999</v>
      </c>
      <c r="AF4627" s="217">
        <v>1.1599999999999999</v>
      </c>
      <c r="AG4627" s="217">
        <v>1.1599999999999999</v>
      </c>
      <c r="AH4627" s="217">
        <v>1.1200000000000001</v>
      </c>
      <c r="AI4627" s="217">
        <v>1.08</v>
      </c>
      <c r="AJ4627" s="217">
        <v>1.06</v>
      </c>
      <c r="AK4627" s="217">
        <v>1.04</v>
      </c>
    </row>
    <row r="4628" spans="1:37" s="217" customFormat="1" x14ac:dyDescent="0.3">
      <c r="A4628" s="217" t="str">
        <f t="shared" si="109"/>
        <v>SDGbaseTRAv2_UrbAS_ERTv5_testGADJnoICAGRPVAXafurn</v>
      </c>
      <c r="B4628" s="218" t="s">
        <v>221</v>
      </c>
      <c r="C4628" s="219" t="s">
        <v>311</v>
      </c>
      <c r="D4628" s="220" t="s">
        <v>212</v>
      </c>
      <c r="E4628" s="217" t="s">
        <v>63</v>
      </c>
      <c r="F4628" s="217">
        <v>1</v>
      </c>
      <c r="G4628" s="217">
        <v>1.19</v>
      </c>
      <c r="H4628" s="217">
        <v>1.17</v>
      </c>
      <c r="I4628" s="217">
        <v>1.17</v>
      </c>
      <c r="J4628" s="217">
        <v>1.1499999999999999</v>
      </c>
      <c r="K4628" s="217">
        <v>1.1499999999999999</v>
      </c>
      <c r="L4628" s="217">
        <v>1.1499999999999999</v>
      </c>
      <c r="M4628" s="217">
        <v>1.1599999999999999</v>
      </c>
      <c r="N4628" s="217">
        <v>1.1599999999999999</v>
      </c>
      <c r="O4628" s="217">
        <v>1.1599999999999999</v>
      </c>
      <c r="P4628" s="217">
        <v>1.1599999999999999</v>
      </c>
      <c r="Q4628" s="217">
        <v>1.1599999999999999</v>
      </c>
      <c r="R4628" s="217">
        <v>1.1499999999999999</v>
      </c>
      <c r="S4628" s="217">
        <v>1.1599999999999999</v>
      </c>
      <c r="T4628" s="217">
        <v>1.1599999999999999</v>
      </c>
      <c r="U4628" s="217">
        <v>1.1599999999999999</v>
      </c>
      <c r="V4628" s="217">
        <v>1.17</v>
      </c>
      <c r="W4628" s="217">
        <v>1.17</v>
      </c>
      <c r="X4628" s="217">
        <v>1.17</v>
      </c>
      <c r="Y4628" s="217">
        <v>1.17</v>
      </c>
      <c r="Z4628" s="217">
        <v>1.17</v>
      </c>
      <c r="AA4628" s="217">
        <v>1.17</v>
      </c>
      <c r="AB4628" s="217">
        <v>1.1599999999999999</v>
      </c>
      <c r="AC4628" s="217">
        <v>1.1599999999999999</v>
      </c>
      <c r="AD4628" s="217">
        <v>1.1599999999999999</v>
      </c>
      <c r="AE4628" s="217">
        <v>1.17</v>
      </c>
      <c r="AF4628" s="217">
        <v>1.17</v>
      </c>
      <c r="AG4628" s="217">
        <v>1.1599999999999999</v>
      </c>
      <c r="AH4628" s="217">
        <v>1.1399999999999999</v>
      </c>
      <c r="AI4628" s="217">
        <v>1.1100000000000001</v>
      </c>
      <c r="AJ4628" s="217">
        <v>1.1000000000000001</v>
      </c>
      <c r="AK4628" s="217">
        <v>1.08</v>
      </c>
    </row>
    <row r="4629" spans="1:37" s="217" customFormat="1" x14ac:dyDescent="0.3">
      <c r="A4629" s="217" t="str">
        <f t="shared" si="109"/>
        <v>SDGbaseTRAv2_UrbAS_ERTv5_testGADJnoICAGRPVAXaoman</v>
      </c>
      <c r="B4629" s="218" t="s">
        <v>221</v>
      </c>
      <c r="C4629" s="219" t="s">
        <v>311</v>
      </c>
      <c r="D4629" s="220" t="s">
        <v>212</v>
      </c>
      <c r="E4629" s="217" t="s">
        <v>64</v>
      </c>
      <c r="F4629" s="217">
        <v>1</v>
      </c>
      <c r="G4629" s="217">
        <v>1.1200000000000001</v>
      </c>
      <c r="H4629" s="217">
        <v>1.1000000000000001</v>
      </c>
      <c r="I4629" s="217">
        <v>1.07</v>
      </c>
      <c r="J4629" s="217">
        <v>1.07</v>
      </c>
      <c r="K4629" s="217">
        <v>1.06</v>
      </c>
      <c r="L4629" s="217">
        <v>1.06</v>
      </c>
      <c r="M4629" s="217">
        <v>1.07</v>
      </c>
      <c r="N4629" s="217">
        <v>1.08</v>
      </c>
      <c r="O4629" s="217">
        <v>1.1499999999999999</v>
      </c>
      <c r="P4629" s="217">
        <v>1.1399999999999999</v>
      </c>
      <c r="Q4629" s="217">
        <v>1.1299999999999999</v>
      </c>
      <c r="R4629" s="217">
        <v>1.1100000000000001</v>
      </c>
      <c r="S4629" s="217">
        <v>1.1000000000000001</v>
      </c>
      <c r="T4629" s="217">
        <v>1.0900000000000001</v>
      </c>
      <c r="U4629" s="217">
        <v>1.0900000000000001</v>
      </c>
      <c r="V4629" s="217">
        <v>1.08</v>
      </c>
      <c r="W4629" s="217">
        <v>1.08</v>
      </c>
      <c r="X4629" s="217">
        <v>1.08</v>
      </c>
      <c r="Y4629" s="217">
        <v>1.08</v>
      </c>
      <c r="Z4629" s="217">
        <v>1.07</v>
      </c>
      <c r="AA4629" s="217">
        <v>1.07</v>
      </c>
      <c r="AB4629" s="217">
        <v>1.06</v>
      </c>
      <c r="AC4629" s="217">
        <v>1.06</v>
      </c>
      <c r="AD4629" s="217">
        <v>1.07</v>
      </c>
      <c r="AE4629" s="217">
        <v>1.07</v>
      </c>
      <c r="AF4629" s="217">
        <v>1.08</v>
      </c>
      <c r="AG4629" s="217">
        <v>1.07</v>
      </c>
      <c r="AH4629" s="217">
        <v>1.05</v>
      </c>
      <c r="AI4629" s="217">
        <v>1.03</v>
      </c>
      <c r="AJ4629" s="217">
        <v>1.02</v>
      </c>
      <c r="AK4629" s="217">
        <v>1.01</v>
      </c>
    </row>
    <row r="4630" spans="1:37" s="217" customFormat="1" x14ac:dyDescent="0.3">
      <c r="A4630" s="217" t="str">
        <f t="shared" si="109"/>
        <v>SDGbaseTRAv2_UrbAS_ERTv5_testGADJnoICAGRPVAXaelec</v>
      </c>
      <c r="B4630" s="218" t="s">
        <v>221</v>
      </c>
      <c r="C4630" s="219" t="s">
        <v>311</v>
      </c>
      <c r="D4630" s="220" t="s">
        <v>212</v>
      </c>
      <c r="E4630" s="217" t="s">
        <v>65</v>
      </c>
      <c r="F4630" s="217">
        <v>1</v>
      </c>
      <c r="G4630" s="217">
        <v>1.1200000000000001</v>
      </c>
      <c r="H4630" s="217">
        <v>1</v>
      </c>
      <c r="I4630" s="217">
        <v>1.01</v>
      </c>
      <c r="J4630" s="217">
        <v>1.05</v>
      </c>
      <c r="K4630" s="217">
        <v>1.07</v>
      </c>
      <c r="L4630" s="217">
        <v>1.0900000000000001</v>
      </c>
      <c r="M4630" s="217">
        <v>1.08</v>
      </c>
      <c r="N4630" s="217">
        <v>1.06</v>
      </c>
      <c r="O4630" s="217">
        <v>1.05</v>
      </c>
      <c r="P4630" s="217">
        <v>1.06</v>
      </c>
      <c r="Q4630" s="217">
        <v>1.0900000000000001</v>
      </c>
      <c r="R4630" s="217">
        <v>1.1399999999999999</v>
      </c>
      <c r="S4630" s="217">
        <v>1.1599999999999999</v>
      </c>
      <c r="T4630" s="217">
        <v>1.18</v>
      </c>
      <c r="U4630" s="217">
        <v>1.19</v>
      </c>
      <c r="V4630" s="217">
        <v>1.19</v>
      </c>
      <c r="W4630" s="217">
        <v>1.21</v>
      </c>
      <c r="X4630" s="217">
        <v>1.21</v>
      </c>
      <c r="Y4630" s="217">
        <v>1.23</v>
      </c>
      <c r="Z4630" s="217">
        <v>1.26</v>
      </c>
      <c r="AA4630" s="217">
        <v>1.28</v>
      </c>
      <c r="AB4630" s="217">
        <v>1.3</v>
      </c>
      <c r="AC4630" s="217">
        <v>1.34</v>
      </c>
      <c r="AD4630" s="217">
        <v>1.37</v>
      </c>
      <c r="AE4630" s="217">
        <v>1.39</v>
      </c>
      <c r="AF4630" s="217">
        <v>1.42</v>
      </c>
      <c r="AG4630" s="217">
        <v>1.54</v>
      </c>
      <c r="AH4630" s="217">
        <v>1.63</v>
      </c>
      <c r="AI4630" s="217">
        <v>1.76</v>
      </c>
      <c r="AJ4630" s="217">
        <v>1.87</v>
      </c>
      <c r="AK4630" s="217">
        <v>1.97</v>
      </c>
    </row>
    <row r="4631" spans="1:37" s="217" customFormat="1" x14ac:dyDescent="0.3">
      <c r="A4631" s="217" t="str">
        <f t="shared" si="109"/>
        <v>SDGbaseTRAv2_UrbAS_ERTv5_testGADJnoICAGRPVAXawatr</v>
      </c>
      <c r="B4631" s="218" t="s">
        <v>221</v>
      </c>
      <c r="C4631" s="219" t="s">
        <v>311</v>
      </c>
      <c r="D4631" s="220" t="s">
        <v>212</v>
      </c>
      <c r="E4631" s="217" t="s">
        <v>66</v>
      </c>
      <c r="F4631" s="217">
        <v>1</v>
      </c>
      <c r="G4631" s="217">
        <v>0.85</v>
      </c>
      <c r="H4631" s="217">
        <v>0.89</v>
      </c>
      <c r="I4631" s="217">
        <v>0.9</v>
      </c>
      <c r="J4631" s="217">
        <v>0.92</v>
      </c>
      <c r="K4631" s="217">
        <v>0.93</v>
      </c>
      <c r="L4631" s="217">
        <v>0.94</v>
      </c>
      <c r="M4631" s="217">
        <v>0.94</v>
      </c>
      <c r="N4631" s="217">
        <v>0.94</v>
      </c>
      <c r="O4631" s="217">
        <v>0.94</v>
      </c>
      <c r="P4631" s="217">
        <v>0.94</v>
      </c>
      <c r="Q4631" s="217">
        <v>0.95</v>
      </c>
      <c r="R4631" s="217">
        <v>0.96</v>
      </c>
      <c r="S4631" s="217">
        <v>0.97</v>
      </c>
      <c r="T4631" s="217">
        <v>0.97</v>
      </c>
      <c r="U4631" s="217">
        <v>0.97</v>
      </c>
      <c r="V4631" s="217">
        <v>0.98</v>
      </c>
      <c r="W4631" s="217">
        <v>0.98</v>
      </c>
      <c r="X4631" s="217">
        <v>0.98</v>
      </c>
      <c r="Y4631" s="217">
        <v>0.98</v>
      </c>
      <c r="Z4631" s="217">
        <v>0.98</v>
      </c>
      <c r="AA4631" s="217">
        <v>0.98</v>
      </c>
      <c r="AB4631" s="217">
        <v>0.98</v>
      </c>
      <c r="AC4631" s="217">
        <v>0.99</v>
      </c>
      <c r="AD4631" s="217">
        <v>1</v>
      </c>
      <c r="AE4631" s="217">
        <v>1</v>
      </c>
      <c r="AF4631" s="217">
        <v>1.01</v>
      </c>
      <c r="AG4631" s="217">
        <v>1.01</v>
      </c>
      <c r="AH4631" s="217">
        <v>1.03</v>
      </c>
      <c r="AI4631" s="217">
        <v>1.04</v>
      </c>
      <c r="AJ4631" s="217">
        <v>1.05</v>
      </c>
      <c r="AK4631" s="217">
        <v>1.06</v>
      </c>
    </row>
    <row r="4632" spans="1:37" s="217" customFormat="1" x14ac:dyDescent="0.3">
      <c r="A4632" s="217" t="str">
        <f t="shared" si="109"/>
        <v>SDGbaseTRAv2_UrbAS_ERTv5_testGADJnoICAGRPVAXacons</v>
      </c>
      <c r="B4632" s="218" t="s">
        <v>221</v>
      </c>
      <c r="C4632" s="219" t="s">
        <v>311</v>
      </c>
      <c r="D4632" s="220" t="s">
        <v>212</v>
      </c>
      <c r="E4632" s="217" t="s">
        <v>67</v>
      </c>
      <c r="F4632" s="217">
        <v>1</v>
      </c>
      <c r="G4632" s="217">
        <v>1.1599999999999999</v>
      </c>
      <c r="H4632" s="217">
        <v>1.1200000000000001</v>
      </c>
      <c r="I4632" s="217">
        <v>1.1200000000000001</v>
      </c>
      <c r="J4632" s="217">
        <v>1.1000000000000001</v>
      </c>
      <c r="K4632" s="217">
        <v>1.0900000000000001</v>
      </c>
      <c r="L4632" s="217">
        <v>1.0900000000000001</v>
      </c>
      <c r="M4632" s="217">
        <v>1.0900000000000001</v>
      </c>
      <c r="N4632" s="217">
        <v>1.0900000000000001</v>
      </c>
      <c r="O4632" s="217">
        <v>1.08</v>
      </c>
      <c r="P4632" s="217">
        <v>1.0900000000000001</v>
      </c>
      <c r="Q4632" s="217">
        <v>1.0900000000000001</v>
      </c>
      <c r="R4632" s="217">
        <v>1.08</v>
      </c>
      <c r="S4632" s="217">
        <v>1.0900000000000001</v>
      </c>
      <c r="T4632" s="217">
        <v>1.1000000000000001</v>
      </c>
      <c r="U4632" s="217">
        <v>1.1100000000000001</v>
      </c>
      <c r="V4632" s="217">
        <v>1.1200000000000001</v>
      </c>
      <c r="W4632" s="217">
        <v>1.1299999999999999</v>
      </c>
      <c r="X4632" s="217">
        <v>1.1200000000000001</v>
      </c>
      <c r="Y4632" s="217">
        <v>1.1200000000000001</v>
      </c>
      <c r="Z4632" s="217">
        <v>1.1200000000000001</v>
      </c>
      <c r="AA4632" s="217">
        <v>1.1200000000000001</v>
      </c>
      <c r="AB4632" s="217">
        <v>1.1100000000000001</v>
      </c>
      <c r="AC4632" s="217">
        <v>1.1100000000000001</v>
      </c>
      <c r="AD4632" s="217">
        <v>1.1200000000000001</v>
      </c>
      <c r="AE4632" s="217">
        <v>1.1200000000000001</v>
      </c>
      <c r="AF4632" s="217">
        <v>1.1299999999999999</v>
      </c>
      <c r="AG4632" s="217">
        <v>1.1299999999999999</v>
      </c>
      <c r="AH4632" s="217">
        <v>1.1200000000000001</v>
      </c>
      <c r="AI4632" s="217">
        <v>1.1000000000000001</v>
      </c>
      <c r="AJ4632" s="217">
        <v>1.1000000000000001</v>
      </c>
      <c r="AK4632" s="217">
        <v>1.1000000000000001</v>
      </c>
    </row>
    <row r="4633" spans="1:37" s="217" customFormat="1" x14ac:dyDescent="0.3">
      <c r="A4633" s="217" t="str">
        <f t="shared" si="109"/>
        <v>SDGbaseTRAv2_UrbAS_ERTv5_testGADJnoICAGRPVAXatrad</v>
      </c>
      <c r="B4633" s="218" t="s">
        <v>221</v>
      </c>
      <c r="C4633" s="219" t="s">
        <v>311</v>
      </c>
      <c r="D4633" s="220" t="s">
        <v>212</v>
      </c>
      <c r="E4633" s="217" t="s">
        <v>68</v>
      </c>
      <c r="F4633" s="217">
        <v>1</v>
      </c>
      <c r="G4633" s="217">
        <v>1.01</v>
      </c>
      <c r="H4633" s="217">
        <v>1.02</v>
      </c>
      <c r="I4633" s="217">
        <v>1.03</v>
      </c>
      <c r="J4633" s="217">
        <v>1.02</v>
      </c>
      <c r="K4633" s="217">
        <v>1.02</v>
      </c>
      <c r="L4633" s="217">
        <v>1.02</v>
      </c>
      <c r="M4633" s="217">
        <v>1.02</v>
      </c>
      <c r="N4633" s="217">
        <v>1.02</v>
      </c>
      <c r="O4633" s="217">
        <v>0.97</v>
      </c>
      <c r="P4633" s="217">
        <v>0.98</v>
      </c>
      <c r="Q4633" s="217">
        <v>1</v>
      </c>
      <c r="R4633" s="217">
        <v>1.01</v>
      </c>
      <c r="S4633" s="217">
        <v>1.02</v>
      </c>
      <c r="T4633" s="217">
        <v>1.03</v>
      </c>
      <c r="U4633" s="217">
        <v>1.03</v>
      </c>
      <c r="V4633" s="217">
        <v>1.04</v>
      </c>
      <c r="W4633" s="217">
        <v>1.05</v>
      </c>
      <c r="X4633" s="217">
        <v>1.05</v>
      </c>
      <c r="Y4633" s="217">
        <v>1.05</v>
      </c>
      <c r="Z4633" s="217">
        <v>1.04</v>
      </c>
      <c r="AA4633" s="217">
        <v>1.04</v>
      </c>
      <c r="AB4633" s="217">
        <v>1.02</v>
      </c>
      <c r="AC4633" s="217">
        <v>1.02</v>
      </c>
      <c r="AD4633" s="217">
        <v>1.02</v>
      </c>
      <c r="AE4633" s="217">
        <v>1.03</v>
      </c>
      <c r="AF4633" s="217">
        <v>1.04</v>
      </c>
      <c r="AG4633" s="217">
        <v>1.04</v>
      </c>
      <c r="AH4633" s="217">
        <v>1.02</v>
      </c>
      <c r="AI4633" s="217">
        <v>1</v>
      </c>
      <c r="AJ4633" s="217">
        <v>0.99</v>
      </c>
      <c r="AK4633" s="217">
        <v>0.99</v>
      </c>
    </row>
    <row r="4634" spans="1:37" s="217" customFormat="1" x14ac:dyDescent="0.3">
      <c r="A4634" s="217" t="str">
        <f t="shared" si="109"/>
        <v>SDGbaseTRAv2_UrbAS_ERTv5_testGADJnoICAGRPVAXahotl</v>
      </c>
      <c r="B4634" s="218" t="s">
        <v>221</v>
      </c>
      <c r="C4634" s="219" t="s">
        <v>311</v>
      </c>
      <c r="D4634" s="220" t="s">
        <v>212</v>
      </c>
      <c r="E4634" s="217" t="s">
        <v>69</v>
      </c>
      <c r="F4634" s="217">
        <v>1</v>
      </c>
      <c r="G4634" s="217">
        <v>1.02</v>
      </c>
      <c r="H4634" s="217">
        <v>1.04</v>
      </c>
      <c r="I4634" s="217">
        <v>1.03</v>
      </c>
      <c r="J4634" s="217">
        <v>1.03</v>
      </c>
      <c r="K4634" s="217">
        <v>1.03</v>
      </c>
      <c r="L4634" s="217">
        <v>1.03</v>
      </c>
      <c r="M4634" s="217">
        <v>1.03</v>
      </c>
      <c r="N4634" s="217">
        <v>1.04</v>
      </c>
      <c r="O4634" s="217">
        <v>1.05</v>
      </c>
      <c r="P4634" s="217">
        <v>1.05</v>
      </c>
      <c r="Q4634" s="217">
        <v>1.05</v>
      </c>
      <c r="R4634" s="217">
        <v>1.06</v>
      </c>
      <c r="S4634" s="217">
        <v>1.06</v>
      </c>
      <c r="T4634" s="217">
        <v>1.06</v>
      </c>
      <c r="U4634" s="217">
        <v>1.06</v>
      </c>
      <c r="V4634" s="217">
        <v>1.07</v>
      </c>
      <c r="W4634" s="217">
        <v>1.07</v>
      </c>
      <c r="X4634" s="217">
        <v>1.07</v>
      </c>
      <c r="Y4634" s="217">
        <v>1.07</v>
      </c>
      <c r="Z4634" s="217">
        <v>1.07</v>
      </c>
      <c r="AA4634" s="217">
        <v>1.07</v>
      </c>
      <c r="AB4634" s="217">
        <v>1.07</v>
      </c>
      <c r="AC4634" s="217">
        <v>1.07</v>
      </c>
      <c r="AD4634" s="217">
        <v>1.07</v>
      </c>
      <c r="AE4634" s="217">
        <v>1.07</v>
      </c>
      <c r="AF4634" s="217">
        <v>1.07</v>
      </c>
      <c r="AG4634" s="217">
        <v>1.07</v>
      </c>
      <c r="AH4634" s="217">
        <v>1.07</v>
      </c>
      <c r="AI4634" s="217">
        <v>1.07</v>
      </c>
      <c r="AJ4634" s="217">
        <v>1.06</v>
      </c>
      <c r="AK4634" s="217">
        <v>1.05</v>
      </c>
    </row>
    <row r="4635" spans="1:37" s="217" customFormat="1" x14ac:dyDescent="0.3">
      <c r="A4635" s="217" t="str">
        <f t="shared" si="109"/>
        <v>SDGbaseTRAv2_UrbAS_ERTv5_testGADJnoICAGRPVAXaltrp-p</v>
      </c>
      <c r="B4635" s="218" t="s">
        <v>221</v>
      </c>
      <c r="C4635" s="219" t="s">
        <v>311</v>
      </c>
      <c r="D4635" s="220" t="s">
        <v>212</v>
      </c>
      <c r="E4635" s="217" t="s">
        <v>70</v>
      </c>
      <c r="F4635" s="217">
        <v>1</v>
      </c>
      <c r="G4635" s="217">
        <v>0.98</v>
      </c>
      <c r="H4635" s="217">
        <v>0.96</v>
      </c>
      <c r="I4635" s="217">
        <v>0.96</v>
      </c>
      <c r="J4635" s="217">
        <v>0.96</v>
      </c>
      <c r="K4635" s="217">
        <v>0.96</v>
      </c>
      <c r="L4635" s="217">
        <v>0.96</v>
      </c>
      <c r="M4635" s="217">
        <v>0.97</v>
      </c>
      <c r="N4635" s="217">
        <v>0.97</v>
      </c>
      <c r="O4635" s="217">
        <v>0.99</v>
      </c>
      <c r="P4635" s="217">
        <v>1</v>
      </c>
      <c r="Q4635" s="217">
        <v>1</v>
      </c>
      <c r="R4635" s="217">
        <v>1.01</v>
      </c>
      <c r="S4635" s="217">
        <v>1.02</v>
      </c>
      <c r="T4635" s="217">
        <v>1.02</v>
      </c>
      <c r="U4635" s="217">
        <v>1.03</v>
      </c>
      <c r="V4635" s="217">
        <v>1.03</v>
      </c>
      <c r="W4635" s="217">
        <v>1.03</v>
      </c>
      <c r="X4635" s="217">
        <v>1.03</v>
      </c>
      <c r="Y4635" s="217">
        <v>1.02</v>
      </c>
      <c r="Z4635" s="217">
        <v>1.02</v>
      </c>
      <c r="AA4635" s="217">
        <v>1.01</v>
      </c>
      <c r="AB4635" s="217">
        <v>1.01</v>
      </c>
      <c r="AC4635" s="217">
        <v>1.01</v>
      </c>
      <c r="AD4635" s="217">
        <v>1.01</v>
      </c>
      <c r="AE4635" s="217">
        <v>1.01</v>
      </c>
      <c r="AF4635" s="217">
        <v>1.01</v>
      </c>
      <c r="AG4635" s="217">
        <v>1.01</v>
      </c>
      <c r="AH4635" s="217">
        <v>1.01</v>
      </c>
      <c r="AI4635" s="217">
        <v>1.01</v>
      </c>
      <c r="AJ4635" s="217">
        <v>1.02</v>
      </c>
      <c r="AK4635" s="217">
        <v>1.02</v>
      </c>
    </row>
    <row r="4636" spans="1:37" s="217" customFormat="1" x14ac:dyDescent="0.3">
      <c r="A4636" s="217" t="str">
        <f t="shared" si="109"/>
        <v>SDGbaseTRAv2_UrbAS_ERTv5_testGADJnoICAGRPVAXaltrp-f</v>
      </c>
      <c r="B4636" s="218" t="s">
        <v>221</v>
      </c>
      <c r="C4636" s="219" t="s">
        <v>311</v>
      </c>
      <c r="D4636" s="220" t="s">
        <v>212</v>
      </c>
      <c r="E4636" s="217" t="s">
        <v>71</v>
      </c>
      <c r="F4636" s="217">
        <v>1</v>
      </c>
      <c r="G4636" s="217">
        <v>0.94</v>
      </c>
      <c r="H4636" s="217">
        <v>0.94</v>
      </c>
      <c r="I4636" s="217">
        <v>0.97</v>
      </c>
      <c r="J4636" s="217">
        <v>0.97</v>
      </c>
      <c r="K4636" s="217">
        <v>0.96</v>
      </c>
      <c r="L4636" s="217">
        <v>0.96</v>
      </c>
      <c r="M4636" s="217">
        <v>0.96</v>
      </c>
      <c r="N4636" s="217">
        <v>0.97</v>
      </c>
      <c r="O4636" s="217">
        <v>0.98</v>
      </c>
      <c r="P4636" s="217">
        <v>1</v>
      </c>
      <c r="Q4636" s="217">
        <v>1.02</v>
      </c>
      <c r="R4636" s="217">
        <v>1</v>
      </c>
      <c r="S4636" s="217">
        <v>1</v>
      </c>
      <c r="T4636" s="217">
        <v>1.01</v>
      </c>
      <c r="U4636" s="217">
        <v>1.02</v>
      </c>
      <c r="V4636" s="217">
        <v>1.02</v>
      </c>
      <c r="W4636" s="217">
        <v>1.02</v>
      </c>
      <c r="X4636" s="217">
        <v>1.02</v>
      </c>
      <c r="Y4636" s="217">
        <v>1.03</v>
      </c>
      <c r="Z4636" s="217">
        <v>1.04</v>
      </c>
      <c r="AA4636" s="217">
        <v>1.04</v>
      </c>
      <c r="AB4636" s="217">
        <v>1.04</v>
      </c>
      <c r="AC4636" s="217">
        <v>1.04</v>
      </c>
      <c r="AD4636" s="217">
        <v>1.04</v>
      </c>
      <c r="AE4636" s="217">
        <v>1.04</v>
      </c>
      <c r="AF4636" s="217">
        <v>1.03</v>
      </c>
      <c r="AG4636" s="217">
        <v>1.02</v>
      </c>
      <c r="AH4636" s="217">
        <v>1.03</v>
      </c>
      <c r="AI4636" s="217">
        <v>1.04</v>
      </c>
      <c r="AJ4636" s="217">
        <v>1.05</v>
      </c>
      <c r="AK4636" s="217">
        <v>1.06</v>
      </c>
    </row>
    <row r="4637" spans="1:37" s="217" customFormat="1" x14ac:dyDescent="0.3">
      <c r="A4637" s="217" t="str">
        <f t="shared" si="109"/>
        <v>SDGbaseTRAv2_UrbAS_ERTv5_testGADJnoICAGRPVAXaotrp-p</v>
      </c>
      <c r="B4637" s="218" t="s">
        <v>221</v>
      </c>
      <c r="C4637" s="219" t="s">
        <v>311</v>
      </c>
      <c r="D4637" s="220" t="s">
        <v>212</v>
      </c>
      <c r="E4637" s="217" t="s">
        <v>72</v>
      </c>
      <c r="F4637" s="217">
        <v>1</v>
      </c>
      <c r="G4637" s="217">
        <v>1.08</v>
      </c>
      <c r="H4637" s="217">
        <v>1.08</v>
      </c>
      <c r="I4637" s="217">
        <v>1.0900000000000001</v>
      </c>
      <c r="J4637" s="217">
        <v>1.0900000000000001</v>
      </c>
      <c r="K4637" s="217">
        <v>1.07</v>
      </c>
      <c r="L4637" s="217">
        <v>1.05</v>
      </c>
      <c r="M4637" s="217">
        <v>1.03</v>
      </c>
      <c r="N4637" s="217">
        <v>1.01</v>
      </c>
      <c r="O4637" s="217">
        <v>0.96</v>
      </c>
      <c r="P4637" s="217">
        <v>0.96</v>
      </c>
      <c r="Q4637" s="217">
        <v>0.97</v>
      </c>
      <c r="R4637" s="217">
        <v>0.98</v>
      </c>
      <c r="S4637" s="217">
        <v>0.99</v>
      </c>
      <c r="T4637" s="217">
        <v>0.99</v>
      </c>
      <c r="U4637" s="217">
        <v>0.99</v>
      </c>
      <c r="V4637" s="217">
        <v>1</v>
      </c>
      <c r="W4637" s="217">
        <v>1</v>
      </c>
      <c r="X4637" s="217">
        <v>0.99</v>
      </c>
      <c r="Y4637" s="217">
        <v>0.98</v>
      </c>
      <c r="Z4637" s="217">
        <v>0.98</v>
      </c>
      <c r="AA4637" s="217">
        <v>0.97</v>
      </c>
      <c r="AB4637" s="217">
        <v>0.96</v>
      </c>
      <c r="AC4637" s="217">
        <v>0.96</v>
      </c>
      <c r="AD4637" s="217">
        <v>0.97</v>
      </c>
      <c r="AE4637" s="217">
        <v>0.98</v>
      </c>
      <c r="AF4637" s="217">
        <v>0.98</v>
      </c>
      <c r="AG4637" s="217">
        <v>0.99</v>
      </c>
      <c r="AH4637" s="217">
        <v>0.98</v>
      </c>
      <c r="AI4637" s="217">
        <v>0.99</v>
      </c>
      <c r="AJ4637" s="217">
        <v>1.01</v>
      </c>
      <c r="AK4637" s="217">
        <v>1.02</v>
      </c>
    </row>
    <row r="4638" spans="1:37" s="217" customFormat="1" x14ac:dyDescent="0.3">
      <c r="A4638" s="217" t="str">
        <f t="shared" si="109"/>
        <v>SDGbaseTRAv2_UrbAS_ERTv5_testGADJnoICAGRPVAXaotrp-f</v>
      </c>
      <c r="B4638" s="218" t="s">
        <v>221</v>
      </c>
      <c r="C4638" s="219" t="s">
        <v>311</v>
      </c>
      <c r="D4638" s="220" t="s">
        <v>212</v>
      </c>
      <c r="E4638" s="217" t="s">
        <v>73</v>
      </c>
      <c r="F4638" s="217">
        <v>1</v>
      </c>
      <c r="G4638" s="217">
        <v>1.01</v>
      </c>
      <c r="H4638" s="217">
        <v>1.02</v>
      </c>
      <c r="I4638" s="217">
        <v>1.03</v>
      </c>
      <c r="J4638" s="217">
        <v>1.02</v>
      </c>
      <c r="K4638" s="217">
        <v>1.01</v>
      </c>
      <c r="L4638" s="217">
        <v>1</v>
      </c>
      <c r="M4638" s="217">
        <v>0.99</v>
      </c>
      <c r="N4638" s="217">
        <v>1</v>
      </c>
      <c r="O4638" s="217">
        <v>0.98</v>
      </c>
      <c r="P4638" s="217">
        <v>0.99</v>
      </c>
      <c r="Q4638" s="217">
        <v>1.01</v>
      </c>
      <c r="R4638" s="217">
        <v>1</v>
      </c>
      <c r="S4638" s="217">
        <v>1</v>
      </c>
      <c r="T4638" s="217">
        <v>1.01</v>
      </c>
      <c r="U4638" s="217">
        <v>1.01</v>
      </c>
      <c r="V4638" s="217">
        <v>1.02</v>
      </c>
      <c r="W4638" s="217">
        <v>1.01</v>
      </c>
      <c r="X4638" s="217">
        <v>1.01</v>
      </c>
      <c r="Y4638" s="217">
        <v>1.02</v>
      </c>
      <c r="Z4638" s="217">
        <v>1.02</v>
      </c>
      <c r="AA4638" s="217">
        <v>1.02</v>
      </c>
      <c r="AB4638" s="217">
        <v>1.01</v>
      </c>
      <c r="AC4638" s="217">
        <v>1.01</v>
      </c>
      <c r="AD4638" s="217">
        <v>1.02</v>
      </c>
      <c r="AE4638" s="217">
        <v>1.02</v>
      </c>
      <c r="AF4638" s="217">
        <v>1.02</v>
      </c>
      <c r="AG4638" s="217">
        <v>1.01</v>
      </c>
      <c r="AH4638" s="217">
        <v>1.01</v>
      </c>
      <c r="AI4638" s="217">
        <v>1.01</v>
      </c>
      <c r="AJ4638" s="217">
        <v>1.02</v>
      </c>
      <c r="AK4638" s="217">
        <v>1.03</v>
      </c>
    </row>
    <row r="4639" spans="1:37" s="217" customFormat="1" x14ac:dyDescent="0.3">
      <c r="A4639" s="217" t="str">
        <f t="shared" si="109"/>
        <v>SDGbaseTRAv2_UrbAS_ERTv5_testGADJnoICAGRPVAXaprtr</v>
      </c>
      <c r="B4639" s="218" t="s">
        <v>221</v>
      </c>
      <c r="C4639" s="219" t="s">
        <v>311</v>
      </c>
      <c r="D4639" s="220" t="s">
        <v>212</v>
      </c>
      <c r="E4639" s="217" t="s">
        <v>74</v>
      </c>
      <c r="F4639" s="217">
        <v>1</v>
      </c>
      <c r="G4639" s="217">
        <v>1.02</v>
      </c>
      <c r="H4639" s="217">
        <v>1.02</v>
      </c>
      <c r="I4639" s="217">
        <v>1.01</v>
      </c>
      <c r="J4639" s="217">
        <v>0.99</v>
      </c>
      <c r="K4639" s="217">
        <v>0.99</v>
      </c>
      <c r="L4639" s="217">
        <v>0.99</v>
      </c>
      <c r="M4639" s="217">
        <v>0.99</v>
      </c>
      <c r="N4639" s="217">
        <v>0.99</v>
      </c>
      <c r="O4639" s="217">
        <v>0.98</v>
      </c>
      <c r="P4639" s="217">
        <v>0.98</v>
      </c>
      <c r="Q4639" s="217">
        <v>0.99</v>
      </c>
      <c r="R4639" s="217">
        <v>1</v>
      </c>
      <c r="S4639" s="217">
        <v>1.01</v>
      </c>
      <c r="T4639" s="217">
        <v>1.02</v>
      </c>
      <c r="U4639" s="217">
        <v>1.02</v>
      </c>
      <c r="V4639" s="217">
        <v>1.03</v>
      </c>
      <c r="W4639" s="217">
        <v>1.03</v>
      </c>
      <c r="X4639" s="217">
        <v>1.03</v>
      </c>
      <c r="Y4639" s="217">
        <v>1.03</v>
      </c>
      <c r="Z4639" s="217">
        <v>1.03</v>
      </c>
      <c r="AA4639" s="217">
        <v>1.03</v>
      </c>
      <c r="AB4639" s="217">
        <v>1.02</v>
      </c>
      <c r="AC4639" s="217">
        <v>1.02</v>
      </c>
      <c r="AD4639" s="217">
        <v>1.03</v>
      </c>
      <c r="AE4639" s="217">
        <v>1.04</v>
      </c>
      <c r="AF4639" s="217">
        <v>1.04</v>
      </c>
      <c r="AG4639" s="217">
        <v>1.03</v>
      </c>
      <c r="AH4639" s="217">
        <v>1.01</v>
      </c>
      <c r="AI4639" s="217">
        <v>0.98</v>
      </c>
      <c r="AJ4639" s="217">
        <v>0.96</v>
      </c>
      <c r="AK4639" s="217">
        <v>0.95</v>
      </c>
    </row>
    <row r="4640" spans="1:37" s="217" customFormat="1" x14ac:dyDescent="0.3">
      <c r="A4640" s="217" t="str">
        <f t="shared" si="109"/>
        <v>SDGbaseTRAv2_UrbAS_ERTv5_testGADJnoICAGRPVAXatrps</v>
      </c>
      <c r="B4640" s="218" t="s">
        <v>221</v>
      </c>
      <c r="C4640" s="219" t="s">
        <v>311</v>
      </c>
      <c r="D4640" s="220" t="s">
        <v>212</v>
      </c>
      <c r="E4640" s="217" t="s">
        <v>75</v>
      </c>
      <c r="F4640" s="217">
        <v>1</v>
      </c>
      <c r="G4640" s="217">
        <v>1</v>
      </c>
      <c r="H4640" s="217">
        <v>1</v>
      </c>
      <c r="I4640" s="217">
        <v>0.99</v>
      </c>
      <c r="J4640" s="217">
        <v>0.99</v>
      </c>
      <c r="K4640" s="217">
        <v>1</v>
      </c>
      <c r="L4640" s="217">
        <v>1</v>
      </c>
      <c r="M4640" s="217">
        <v>1</v>
      </c>
      <c r="N4640" s="217">
        <v>0.99</v>
      </c>
      <c r="O4640" s="217">
        <v>0.99</v>
      </c>
      <c r="P4640" s="217">
        <v>0.99</v>
      </c>
      <c r="Q4640" s="217">
        <v>0.99</v>
      </c>
      <c r="R4640" s="217">
        <v>0.99</v>
      </c>
      <c r="S4640" s="217">
        <v>1</v>
      </c>
      <c r="T4640" s="217">
        <v>1.01</v>
      </c>
      <c r="U4640" s="217">
        <v>1.02</v>
      </c>
      <c r="V4640" s="217">
        <v>1.02</v>
      </c>
      <c r="W4640" s="217">
        <v>1.03</v>
      </c>
      <c r="X4640" s="217">
        <v>1.03</v>
      </c>
      <c r="Y4640" s="217">
        <v>1.03</v>
      </c>
      <c r="Z4640" s="217">
        <v>1.03</v>
      </c>
      <c r="AA4640" s="217">
        <v>1.03</v>
      </c>
      <c r="AB4640" s="217">
        <v>1.04</v>
      </c>
      <c r="AC4640" s="217">
        <v>1.06</v>
      </c>
      <c r="AD4640" s="217">
        <v>1.07</v>
      </c>
      <c r="AE4640" s="217">
        <v>1.08</v>
      </c>
      <c r="AF4640" s="217">
        <v>1.08</v>
      </c>
      <c r="AG4640" s="217">
        <v>1.08</v>
      </c>
      <c r="AH4640" s="217">
        <v>1.08</v>
      </c>
      <c r="AI4640" s="217">
        <v>1.08</v>
      </c>
      <c r="AJ4640" s="217">
        <v>1.08</v>
      </c>
      <c r="AK4640" s="217">
        <v>1.0900000000000001</v>
      </c>
    </row>
    <row r="4641" spans="1:37" s="217" customFormat="1" x14ac:dyDescent="0.3">
      <c r="A4641" s="217" t="str">
        <f t="shared" ref="A4641:A4645" si="110">_xlfn.CONCAT(C4641,D4641,E4641)</f>
        <v>SDGbaseTRAv2_UrbAS_ERTv5_testGADJnoICAGRPVAXacomm</v>
      </c>
      <c r="B4641" s="218" t="s">
        <v>221</v>
      </c>
      <c r="C4641" s="219" t="s">
        <v>311</v>
      </c>
      <c r="D4641" s="220" t="s">
        <v>212</v>
      </c>
      <c r="E4641" s="217" t="s">
        <v>76</v>
      </c>
      <c r="F4641" s="217">
        <v>1</v>
      </c>
      <c r="G4641" s="217">
        <v>0.88</v>
      </c>
      <c r="H4641" s="217">
        <v>0.92</v>
      </c>
      <c r="I4641" s="217">
        <v>0.93</v>
      </c>
      <c r="J4641" s="217">
        <v>0.94</v>
      </c>
      <c r="K4641" s="217">
        <v>0.95</v>
      </c>
      <c r="L4641" s="217">
        <v>0.96</v>
      </c>
      <c r="M4641" s="217">
        <v>0.96</v>
      </c>
      <c r="N4641" s="217">
        <v>0.97</v>
      </c>
      <c r="O4641" s="217">
        <v>0.96</v>
      </c>
      <c r="P4641" s="217">
        <v>0.97</v>
      </c>
      <c r="Q4641" s="217">
        <v>0.97</v>
      </c>
      <c r="R4641" s="217">
        <v>0.98</v>
      </c>
      <c r="S4641" s="217">
        <v>0.98</v>
      </c>
      <c r="T4641" s="217">
        <v>0.99</v>
      </c>
      <c r="U4641" s="217">
        <v>0.99</v>
      </c>
      <c r="V4641" s="217">
        <v>1</v>
      </c>
      <c r="W4641" s="217">
        <v>1</v>
      </c>
      <c r="X4641" s="217">
        <v>1</v>
      </c>
      <c r="Y4641" s="217">
        <v>1</v>
      </c>
      <c r="Z4641" s="217">
        <v>1</v>
      </c>
      <c r="AA4641" s="217">
        <v>1</v>
      </c>
      <c r="AB4641" s="217">
        <v>0.99</v>
      </c>
      <c r="AC4641" s="217">
        <v>0.99</v>
      </c>
      <c r="AD4641" s="217">
        <v>1</v>
      </c>
      <c r="AE4641" s="217">
        <v>1</v>
      </c>
      <c r="AF4641" s="217">
        <v>1.01</v>
      </c>
      <c r="AG4641" s="217">
        <v>1.01</v>
      </c>
      <c r="AH4641" s="217">
        <v>1.01</v>
      </c>
      <c r="AI4641" s="217">
        <v>1.01</v>
      </c>
      <c r="AJ4641" s="217">
        <v>1.01</v>
      </c>
      <c r="AK4641" s="217">
        <v>1</v>
      </c>
    </row>
    <row r="4642" spans="1:37" s="217" customFormat="1" x14ac:dyDescent="0.3">
      <c r="A4642" s="217" t="str">
        <f t="shared" si="110"/>
        <v>SDGbaseTRAv2_UrbAS_ERTv5_testGADJnoICAGRPVAXafsrv</v>
      </c>
      <c r="B4642" s="218" t="s">
        <v>221</v>
      </c>
      <c r="C4642" s="219" t="s">
        <v>311</v>
      </c>
      <c r="D4642" s="220" t="s">
        <v>212</v>
      </c>
      <c r="E4642" s="217" t="s">
        <v>77</v>
      </c>
      <c r="F4642" s="217">
        <v>1</v>
      </c>
      <c r="G4642" s="217">
        <v>0.96</v>
      </c>
      <c r="H4642" s="217">
        <v>0.97</v>
      </c>
      <c r="I4642" s="217">
        <v>0.97</v>
      </c>
      <c r="J4642" s="217">
        <v>0.97</v>
      </c>
      <c r="K4642" s="217">
        <v>0.98</v>
      </c>
      <c r="L4642" s="217">
        <v>0.98</v>
      </c>
      <c r="M4642" s="217">
        <v>0.99</v>
      </c>
      <c r="N4642" s="217">
        <v>0.99</v>
      </c>
      <c r="O4642" s="217">
        <v>0.99</v>
      </c>
      <c r="P4642" s="217">
        <v>0.99</v>
      </c>
      <c r="Q4642" s="217">
        <v>0.99</v>
      </c>
      <c r="R4642" s="217">
        <v>1</v>
      </c>
      <c r="S4642" s="217">
        <v>1</v>
      </c>
      <c r="T4642" s="217">
        <v>1.01</v>
      </c>
      <c r="U4642" s="217">
        <v>1.01</v>
      </c>
      <c r="V4642" s="217">
        <v>1.02</v>
      </c>
      <c r="W4642" s="217">
        <v>1.02</v>
      </c>
      <c r="X4642" s="217">
        <v>1.02</v>
      </c>
      <c r="Y4642" s="217">
        <v>1.02</v>
      </c>
      <c r="Z4642" s="217">
        <v>1.02</v>
      </c>
      <c r="AA4642" s="217">
        <v>1.02</v>
      </c>
      <c r="AB4642" s="217">
        <v>1.02</v>
      </c>
      <c r="AC4642" s="217">
        <v>1.02</v>
      </c>
      <c r="AD4642" s="217">
        <v>1.02</v>
      </c>
      <c r="AE4642" s="217">
        <v>1.02</v>
      </c>
      <c r="AF4642" s="217">
        <v>1.02</v>
      </c>
      <c r="AG4642" s="217">
        <v>1.02</v>
      </c>
      <c r="AH4642" s="217">
        <v>1.01</v>
      </c>
      <c r="AI4642" s="217">
        <v>1</v>
      </c>
      <c r="AJ4642" s="217">
        <v>0.99</v>
      </c>
      <c r="AK4642" s="217">
        <v>0.98</v>
      </c>
    </row>
    <row r="4643" spans="1:37" s="217" customFormat="1" x14ac:dyDescent="0.3">
      <c r="A4643" s="217" t="str">
        <f t="shared" si="110"/>
        <v>SDGbaseTRAv2_UrbAS_ERTv5_testGADJnoICAGRPVAXabsrv</v>
      </c>
      <c r="B4643" s="218" t="s">
        <v>221</v>
      </c>
      <c r="C4643" s="219" t="s">
        <v>311</v>
      </c>
      <c r="D4643" s="220" t="s">
        <v>212</v>
      </c>
      <c r="E4643" s="217" t="s">
        <v>78</v>
      </c>
      <c r="F4643" s="217">
        <v>1</v>
      </c>
      <c r="G4643" s="217">
        <v>0.89</v>
      </c>
      <c r="H4643" s="217">
        <v>0.91</v>
      </c>
      <c r="I4643" s="217">
        <v>0.93</v>
      </c>
      <c r="J4643" s="217">
        <v>0.93</v>
      </c>
      <c r="K4643" s="217">
        <v>0.94</v>
      </c>
      <c r="L4643" s="217">
        <v>0.95</v>
      </c>
      <c r="M4643" s="217">
        <v>0.95</v>
      </c>
      <c r="N4643" s="217">
        <v>0.96</v>
      </c>
      <c r="O4643" s="217">
        <v>0.95</v>
      </c>
      <c r="P4643" s="217">
        <v>0.96</v>
      </c>
      <c r="Q4643" s="217">
        <v>0.96</v>
      </c>
      <c r="R4643" s="217">
        <v>0.97</v>
      </c>
      <c r="S4643" s="217">
        <v>0.98</v>
      </c>
      <c r="T4643" s="217">
        <v>0.98</v>
      </c>
      <c r="U4643" s="217">
        <v>0.98</v>
      </c>
      <c r="V4643" s="217">
        <v>0.99</v>
      </c>
      <c r="W4643" s="217">
        <v>0.99</v>
      </c>
      <c r="X4643" s="217">
        <v>1</v>
      </c>
      <c r="Y4643" s="217">
        <v>1</v>
      </c>
      <c r="Z4643" s="217">
        <v>1</v>
      </c>
      <c r="AA4643" s="217">
        <v>0.99</v>
      </c>
      <c r="AB4643" s="217">
        <v>0.99</v>
      </c>
      <c r="AC4643" s="217">
        <v>0.99</v>
      </c>
      <c r="AD4643" s="217">
        <v>0.99</v>
      </c>
      <c r="AE4643" s="217">
        <v>1</v>
      </c>
      <c r="AF4643" s="217">
        <v>1</v>
      </c>
      <c r="AG4643" s="217">
        <v>1</v>
      </c>
      <c r="AH4643" s="217">
        <v>1</v>
      </c>
      <c r="AI4643" s="217">
        <v>1</v>
      </c>
      <c r="AJ4643" s="217">
        <v>0.99</v>
      </c>
      <c r="AK4643" s="217">
        <v>0.99</v>
      </c>
    </row>
    <row r="4644" spans="1:37" s="217" customFormat="1" x14ac:dyDescent="0.3">
      <c r="A4644" s="217" t="str">
        <f t="shared" si="110"/>
        <v>SDGbaseTRAv2_UrbAS_ERTv5_testGADJnoICAGRPVAXagsrv</v>
      </c>
      <c r="B4644" s="218" t="s">
        <v>221</v>
      </c>
      <c r="C4644" s="219" t="s">
        <v>311</v>
      </c>
      <c r="D4644" s="220" t="s">
        <v>212</v>
      </c>
      <c r="E4644" s="217" t="s">
        <v>79</v>
      </c>
      <c r="F4644" s="217">
        <v>1</v>
      </c>
      <c r="G4644" s="217">
        <v>1.01</v>
      </c>
      <c r="H4644" s="217">
        <v>1.02</v>
      </c>
      <c r="I4644" s="217">
        <v>1.03</v>
      </c>
      <c r="J4644" s="217">
        <v>1.02</v>
      </c>
      <c r="K4644" s="217">
        <v>1.02</v>
      </c>
      <c r="L4644" s="217">
        <v>1.03</v>
      </c>
      <c r="M4644" s="217">
        <v>1.03</v>
      </c>
      <c r="N4644" s="217">
        <v>1.03</v>
      </c>
      <c r="O4644" s="217">
        <v>1.03</v>
      </c>
      <c r="P4644" s="217">
        <v>1.03</v>
      </c>
      <c r="Q4644" s="217">
        <v>1.03</v>
      </c>
      <c r="R4644" s="217">
        <v>1.03</v>
      </c>
      <c r="S4644" s="217">
        <v>1.03</v>
      </c>
      <c r="T4644" s="217">
        <v>1.03</v>
      </c>
      <c r="U4644" s="217">
        <v>1.03</v>
      </c>
      <c r="V4644" s="217">
        <v>1.03</v>
      </c>
      <c r="W4644" s="217">
        <v>1.04</v>
      </c>
      <c r="X4644" s="217">
        <v>1.04</v>
      </c>
      <c r="Y4644" s="217">
        <v>1.03</v>
      </c>
      <c r="Z4644" s="217">
        <v>1.03</v>
      </c>
      <c r="AA4644" s="217">
        <v>1.03</v>
      </c>
      <c r="AB4644" s="217">
        <v>1.03</v>
      </c>
      <c r="AC4644" s="217">
        <v>1.02</v>
      </c>
      <c r="AD4644" s="217">
        <v>1.03</v>
      </c>
      <c r="AE4644" s="217">
        <v>1.03</v>
      </c>
      <c r="AF4644" s="217">
        <v>1.03</v>
      </c>
      <c r="AG4644" s="217">
        <v>1.03</v>
      </c>
      <c r="AH4644" s="217">
        <v>1</v>
      </c>
      <c r="AI4644" s="217">
        <v>0.99</v>
      </c>
      <c r="AJ4644" s="217">
        <v>0.97</v>
      </c>
      <c r="AK4644" s="217">
        <v>0.96</v>
      </c>
    </row>
    <row r="4645" spans="1:37" s="217" customFormat="1" x14ac:dyDescent="0.3">
      <c r="A4645" s="217" t="str">
        <f t="shared" si="110"/>
        <v>SDGbaseTRAv2_UrbAS_ERTv5_testGADJnoICAGRPVAXaosrv</v>
      </c>
      <c r="B4645" s="218" t="s">
        <v>221</v>
      </c>
      <c r="C4645" s="219" t="s">
        <v>311</v>
      </c>
      <c r="D4645" s="220" t="s">
        <v>212</v>
      </c>
      <c r="E4645" s="217" t="s">
        <v>80</v>
      </c>
      <c r="F4645" s="217">
        <v>1</v>
      </c>
      <c r="G4645" s="217">
        <v>1.1399999999999999</v>
      </c>
      <c r="H4645" s="217">
        <v>1.1200000000000001</v>
      </c>
      <c r="I4645" s="217">
        <v>1.1000000000000001</v>
      </c>
      <c r="J4645" s="217">
        <v>1.1000000000000001</v>
      </c>
      <c r="K4645" s="217">
        <v>1.0900000000000001</v>
      </c>
      <c r="L4645" s="217">
        <v>1.0900000000000001</v>
      </c>
      <c r="M4645" s="217">
        <v>1.0900000000000001</v>
      </c>
      <c r="N4645" s="217">
        <v>1.0900000000000001</v>
      </c>
      <c r="O4645" s="217">
        <v>1.0900000000000001</v>
      </c>
      <c r="P4645" s="217">
        <v>1.0900000000000001</v>
      </c>
      <c r="Q4645" s="217">
        <v>1.1000000000000001</v>
      </c>
      <c r="R4645" s="217">
        <v>1.1100000000000001</v>
      </c>
      <c r="S4645" s="217">
        <v>1.1100000000000001</v>
      </c>
      <c r="T4645" s="217">
        <v>1.1200000000000001</v>
      </c>
      <c r="U4645" s="217">
        <v>1.1200000000000001</v>
      </c>
      <c r="V4645" s="217">
        <v>1.1299999999999999</v>
      </c>
      <c r="W4645" s="217">
        <v>1.1299999999999999</v>
      </c>
      <c r="X4645" s="217">
        <v>1.1299999999999999</v>
      </c>
      <c r="Y4645" s="217">
        <v>1.1299999999999999</v>
      </c>
      <c r="Z4645" s="217">
        <v>1.1299999999999999</v>
      </c>
      <c r="AA4645" s="217">
        <v>1.1299999999999999</v>
      </c>
      <c r="AB4645" s="217">
        <v>1.1299999999999999</v>
      </c>
      <c r="AC4645" s="217">
        <v>1.1299999999999999</v>
      </c>
      <c r="AD4645" s="217">
        <v>1.1299999999999999</v>
      </c>
      <c r="AE4645" s="217">
        <v>1.1299999999999999</v>
      </c>
      <c r="AF4645" s="217">
        <v>1.1299999999999999</v>
      </c>
      <c r="AG4645" s="217">
        <v>1.1399999999999999</v>
      </c>
      <c r="AH4645" s="217">
        <v>1.1399999999999999</v>
      </c>
      <c r="AI4645" s="217">
        <v>1.1299999999999999</v>
      </c>
      <c r="AJ4645" s="217">
        <v>1.1299999999999999</v>
      </c>
      <c r="AK4645" s="217">
        <v>1.1299999999999999</v>
      </c>
    </row>
    <row r="4646" spans="1:37" s="217" customFormat="1" x14ac:dyDescent="0.3">
      <c r="A4646" s="217" t="str">
        <f t="shared" ref="A4646" si="111">_xlfn.CONCAT(C4646,D4646,E4646)</f>
        <v>SDGbaseTRAv2_UrbAS_ERTv5_testGADJnoICAGREXRXbase</v>
      </c>
      <c r="B4646" s="218" t="s">
        <v>221</v>
      </c>
      <c r="C4646" s="219" t="s">
        <v>311</v>
      </c>
      <c r="D4646" s="220" t="s">
        <v>257</v>
      </c>
      <c r="E4646" s="220" t="s">
        <v>219</v>
      </c>
      <c r="F4646" s="217">
        <v>0.99999999999994504</v>
      </c>
      <c r="G4646" s="217">
        <v>1.02459662322482</v>
      </c>
      <c r="H4646" s="217">
        <v>1.0381482350654301</v>
      </c>
      <c r="I4646" s="217">
        <v>1.0352807952757399</v>
      </c>
      <c r="J4646" s="217">
        <v>1.03732613951101</v>
      </c>
      <c r="K4646" s="217">
        <v>1.0408077619249101</v>
      </c>
      <c r="L4646" s="217">
        <v>1.04512359102588</v>
      </c>
      <c r="M4646" s="217">
        <v>1.0520496856945101</v>
      </c>
      <c r="N4646" s="217">
        <v>1.0582079627890999</v>
      </c>
      <c r="O4646" s="217">
        <v>1.0942072175134401</v>
      </c>
      <c r="P4646" s="217">
        <v>1.1038180123966601</v>
      </c>
      <c r="Q4646" s="217">
        <v>1.10650890296685</v>
      </c>
      <c r="R4646" s="217">
        <v>1.10644042015022</v>
      </c>
      <c r="S4646" s="217">
        <v>1.10784573648479</v>
      </c>
      <c r="T4646" s="217">
        <v>1.1100657606361899</v>
      </c>
      <c r="U4646" s="217">
        <v>1.11236059921238</v>
      </c>
      <c r="V4646" s="217">
        <v>1.1122880740457699</v>
      </c>
      <c r="W4646" s="217">
        <v>1.1138460659801801</v>
      </c>
      <c r="X4646" s="217">
        <v>1.11723049837182</v>
      </c>
      <c r="Y4646" s="217">
        <v>1.1172286821981099</v>
      </c>
      <c r="Z4646" s="217">
        <v>1.1156932468577301</v>
      </c>
      <c r="AA4646" s="217">
        <v>1.1170291947123201</v>
      </c>
      <c r="AB4646" s="217">
        <v>1.12496140928614</v>
      </c>
      <c r="AC4646" s="217">
        <v>1.12860319742411</v>
      </c>
      <c r="AD4646" s="217">
        <v>1.12962943446632</v>
      </c>
      <c r="AE4646" s="217">
        <v>1.1290284801743</v>
      </c>
      <c r="AF4646" s="217">
        <v>1.12775738618454</v>
      </c>
      <c r="AG4646" s="217">
        <v>1.1263874334525299</v>
      </c>
      <c r="AH4646" s="217">
        <v>1.12298676742479</v>
      </c>
      <c r="AI4646" s="217">
        <v>1.1132461312678801</v>
      </c>
      <c r="AJ4646" s="217">
        <v>1.1059802919992601</v>
      </c>
      <c r="AK4646" s="217">
        <v>1.0990774621355499</v>
      </c>
    </row>
    <row r="4647" spans="1:37" s="217" customFormat="1" x14ac:dyDescent="0.3">
      <c r="A4647" s="217" t="str">
        <f t="shared" ref="A4647" si="112">_xlfn.CONCAT(C4647,D4647,E4647)</f>
        <v>SDGbaseTRAv2_UrbAS_ERTv5_testGADJnoICAGRGDP_RUNbase</v>
      </c>
      <c r="B4647" s="218" t="s">
        <v>221</v>
      </c>
      <c r="C4647" s="219" t="s">
        <v>311</v>
      </c>
      <c r="D4647" s="220" t="s">
        <v>275</v>
      </c>
      <c r="E4647" s="220" t="s">
        <v>219</v>
      </c>
      <c r="F4647" s="217">
        <v>4436.7667702664303</v>
      </c>
      <c r="G4647" s="217">
        <v>4128.5306735708</v>
      </c>
      <c r="H4647" s="217">
        <v>4254.5632323938298</v>
      </c>
      <c r="I4647" s="217">
        <v>4369.1655596422297</v>
      </c>
      <c r="J4647" s="217">
        <v>4462.8402806005897</v>
      </c>
      <c r="K4647" s="217">
        <v>4566.7163884280699</v>
      </c>
      <c r="L4647" s="217">
        <v>4684.6668211712604</v>
      </c>
      <c r="M4647" s="217">
        <v>4809.5261697227897</v>
      </c>
      <c r="N4647" s="217">
        <v>4946.5986137298196</v>
      </c>
      <c r="O4647" s="217">
        <v>5093.6750621559504</v>
      </c>
      <c r="P4647" s="217">
        <v>5248.5698987567202</v>
      </c>
      <c r="Q4647" s="217">
        <v>5404.5351780316796</v>
      </c>
      <c r="R4647" s="217">
        <v>5559.2788273837205</v>
      </c>
      <c r="S4647" s="217">
        <v>5716.7901306105196</v>
      </c>
      <c r="T4647" s="217">
        <v>5880.7551517813399</v>
      </c>
      <c r="U4647" s="217">
        <v>6064.7671457442202</v>
      </c>
      <c r="V4647" s="217">
        <v>6240.1283119814498</v>
      </c>
      <c r="W4647" s="217">
        <v>6426.3215172219298</v>
      </c>
      <c r="X4647" s="217">
        <v>6628.5996457034798</v>
      </c>
      <c r="Y4647" s="217">
        <v>6821.3723822596103</v>
      </c>
      <c r="Z4647" s="217">
        <v>7013.8957540329802</v>
      </c>
      <c r="AA4647" s="217">
        <v>7209.12150502856</v>
      </c>
      <c r="AB4647" s="217">
        <v>7417.3569919887004</v>
      </c>
      <c r="AC4647" s="217">
        <v>7618.8128273413904</v>
      </c>
      <c r="AD4647" s="217">
        <v>7826.7484151259496</v>
      </c>
      <c r="AE4647" s="217">
        <v>8043.6747528815404</v>
      </c>
      <c r="AF4647" s="217">
        <v>8262.8414996700594</v>
      </c>
      <c r="AG4647" s="217">
        <v>8485.1124214453503</v>
      </c>
      <c r="AH4647" s="217">
        <v>8535.1831820960106</v>
      </c>
      <c r="AI4647" s="217">
        <v>8564.9300488513309</v>
      </c>
      <c r="AJ4647" s="217">
        <v>8595.9086326216202</v>
      </c>
      <c r="AK4647" s="217">
        <v>8618.5892404937094</v>
      </c>
    </row>
    <row r="4648" spans="1:37" s="217" customFormat="1" x14ac:dyDescent="0.3">
      <c r="A4648" s="217" t="str">
        <f t="shared" ref="A4648:A4655" si="113">_xlfn.CONCAT(C4648,D4648,E4648)</f>
        <v>SDGbaseTRAv2_UrbAS_ERTv5_testGADJnoICAGRutaxbase</v>
      </c>
      <c r="B4648" s="218" t="s">
        <v>221</v>
      </c>
      <c r="C4648" s="219" t="s">
        <v>311</v>
      </c>
      <c r="D4648" s="219" t="s">
        <v>225</v>
      </c>
      <c r="E4648" s="220" t="s">
        <v>219</v>
      </c>
      <c r="F4648" s="217">
        <v>58.648751329495703</v>
      </c>
      <c r="G4648" s="217">
        <v>55.583243315480502</v>
      </c>
      <c r="H4648" s="217">
        <v>57.228719535001403</v>
      </c>
      <c r="I4648" s="217">
        <v>58.258171754074297</v>
      </c>
      <c r="J4648" s="217">
        <v>55.271055303355901</v>
      </c>
      <c r="K4648" s="217">
        <v>56.565647045773503</v>
      </c>
      <c r="L4648" s="217">
        <v>58.080314899264003</v>
      </c>
      <c r="M4648" s="217">
        <v>59.429850991145202</v>
      </c>
      <c r="N4648" s="217">
        <v>59.688634475085401</v>
      </c>
      <c r="O4648" s="217">
        <v>60.0085564808589</v>
      </c>
      <c r="P4648" s="217">
        <v>61.0417952016006</v>
      </c>
      <c r="Q4648" s="217">
        <v>62.083283377793599</v>
      </c>
      <c r="R4648" s="217">
        <v>64.549989103609306</v>
      </c>
      <c r="S4648" s="217">
        <v>67.167317201394397</v>
      </c>
      <c r="T4648" s="217">
        <v>68.915539870739707</v>
      </c>
      <c r="U4648" s="217">
        <v>71.034452127990804</v>
      </c>
      <c r="V4648" s="217">
        <v>73.188385275857897</v>
      </c>
      <c r="W4648" s="217">
        <v>75.329588790709195</v>
      </c>
      <c r="X4648" s="217">
        <v>77.497278120578997</v>
      </c>
      <c r="Y4648" s="217">
        <v>81.257350795834697</v>
      </c>
      <c r="Z4648" s="217">
        <v>86.226195894442398</v>
      </c>
      <c r="AA4648" s="217">
        <v>92.461454109101197</v>
      </c>
      <c r="AB4648" s="217">
        <v>100.34354571907799</v>
      </c>
      <c r="AC4648" s="217">
        <v>102.488550065048</v>
      </c>
      <c r="AD4648" s="217">
        <v>100.827815396638</v>
      </c>
      <c r="AE4648" s="217">
        <v>97.299393609290306</v>
      </c>
      <c r="AF4648" s="217">
        <v>92.632278669715106</v>
      </c>
      <c r="AG4648" s="217">
        <v>93.592500937650797</v>
      </c>
      <c r="AH4648" s="217">
        <v>97.427411652910607</v>
      </c>
      <c r="AI4648" s="217">
        <v>99.670664525489599</v>
      </c>
      <c r="AJ4648" s="217">
        <v>103.67453116429699</v>
      </c>
      <c r="AK4648" s="217">
        <v>106.773954737228</v>
      </c>
    </row>
    <row r="4649" spans="1:37" s="217" customFormat="1" x14ac:dyDescent="0.3">
      <c r="A4649" s="217" t="str">
        <f t="shared" si="113"/>
        <v>SDGbaseTRAv2_UrbAS_ERTv5_testGADJnoICAGRimptaxbase</v>
      </c>
      <c r="B4649" s="218" t="s">
        <v>221</v>
      </c>
      <c r="C4649" s="219" t="s">
        <v>311</v>
      </c>
      <c r="D4649" s="219" t="s">
        <v>220</v>
      </c>
      <c r="E4649" s="220" t="s">
        <v>219</v>
      </c>
      <c r="F4649" s="217">
        <v>53.826071644541003</v>
      </c>
      <c r="G4649" s="217">
        <v>51.0837549263521</v>
      </c>
      <c r="H4649" s="217">
        <v>53.156780295626199</v>
      </c>
      <c r="I4649" s="217">
        <v>54.245468022326101</v>
      </c>
      <c r="J4649" s="217">
        <v>55.585836717259703</v>
      </c>
      <c r="K4649" s="217">
        <v>57.062088475075797</v>
      </c>
      <c r="L4649" s="217">
        <v>58.765106685309597</v>
      </c>
      <c r="M4649" s="217">
        <v>60.691704862295602</v>
      </c>
      <c r="N4649" s="217">
        <v>62.691449187001403</v>
      </c>
      <c r="O4649" s="217">
        <v>66.318631162374999</v>
      </c>
      <c r="P4649" s="217">
        <v>68.834528769798098</v>
      </c>
      <c r="Q4649" s="217">
        <v>71.023922662382006</v>
      </c>
      <c r="R4649" s="217">
        <v>73.419306083583507</v>
      </c>
      <c r="S4649" s="217">
        <v>75.897836372498801</v>
      </c>
      <c r="T4649" s="217">
        <v>78.519199849938403</v>
      </c>
      <c r="U4649" s="217">
        <v>81.477583768097006</v>
      </c>
      <c r="V4649" s="217">
        <v>84.283081452863399</v>
      </c>
      <c r="W4649" s="217">
        <v>87.3024157393059</v>
      </c>
      <c r="X4649" s="217">
        <v>90.5431738385833</v>
      </c>
      <c r="Y4649" s="217">
        <v>93.239226399017795</v>
      </c>
      <c r="Z4649" s="217">
        <v>95.851742866213598</v>
      </c>
      <c r="AA4649" s="217">
        <v>98.604405309502795</v>
      </c>
      <c r="AB4649" s="217">
        <v>101.876037945124</v>
      </c>
      <c r="AC4649" s="217">
        <v>104.810504259222</v>
      </c>
      <c r="AD4649" s="217">
        <v>107.836388863528</v>
      </c>
      <c r="AE4649" s="217">
        <v>110.989206181542</v>
      </c>
      <c r="AF4649" s="217">
        <v>114.26315040590001</v>
      </c>
      <c r="AG4649" s="217">
        <v>117.56646008877399</v>
      </c>
      <c r="AH4649" s="217">
        <v>117.477891455714</v>
      </c>
      <c r="AI4649" s="217">
        <v>116.60489079014199</v>
      </c>
      <c r="AJ4649" s="217">
        <v>115.93348428179701</v>
      </c>
      <c r="AK4649" s="217">
        <v>115.137592533939</v>
      </c>
    </row>
    <row r="4650" spans="1:37" s="217" customFormat="1" x14ac:dyDescent="0.3">
      <c r="A4650" s="217" t="str">
        <f t="shared" si="113"/>
        <v>SDGbaseTRAv2_UrbAS_ERTv5_testGADJnoICAGRvataxbase</v>
      </c>
      <c r="B4650" s="218" t="s">
        <v>221</v>
      </c>
      <c r="C4650" s="219" t="s">
        <v>311</v>
      </c>
      <c r="D4650" s="219" t="s">
        <v>226</v>
      </c>
      <c r="E4650" s="220" t="s">
        <v>219</v>
      </c>
      <c r="F4650" s="221">
        <v>2.2587798931727801E-11</v>
      </c>
      <c r="G4650" s="221">
        <v>5.1841197749358903E-11</v>
      </c>
      <c r="H4650" s="221">
        <v>9.4627203032227805E-11</v>
      </c>
      <c r="I4650" s="221">
        <v>-6.9916432141364402E-11</v>
      </c>
      <c r="J4650" s="221">
        <v>-7.3612228765201803E-11</v>
      </c>
      <c r="K4650" s="221">
        <v>4.7748475022181003E-12</v>
      </c>
      <c r="L4650" s="221">
        <v>7.3896448884126001E-13</v>
      </c>
      <c r="M4650" s="221">
        <v>1.2732925853387801E-11</v>
      </c>
      <c r="N4650" s="221">
        <v>1.02318153565376E-11</v>
      </c>
      <c r="O4650" s="221">
        <v>6.5938365542171103E-12</v>
      </c>
      <c r="P4650" s="221">
        <v>8.9217109189376204E-12</v>
      </c>
      <c r="Q4650" s="221">
        <v>2.0918378144699E-11</v>
      </c>
      <c r="R4650" s="221">
        <v>-2.15861672790411E-12</v>
      </c>
      <c r="S4650" s="221">
        <v>-1.06838260858092E-11</v>
      </c>
      <c r="T4650" s="221">
        <v>-1.31833000436792E-11</v>
      </c>
      <c r="U4650" s="221">
        <v>-1.6876281506086E-11</v>
      </c>
      <c r="V4650" s="221">
        <v>-2.00755658558286E-11</v>
      </c>
      <c r="W4650" s="221">
        <v>-1.9099384401400101E-11</v>
      </c>
      <c r="X4650" s="221">
        <v>-4.54747343371639E-12</v>
      </c>
      <c r="Y4650" s="221">
        <v>2.6830093701561199E-11</v>
      </c>
      <c r="Z4650" s="221">
        <v>-1.3642420545579501E-11</v>
      </c>
      <c r="AA4650" s="221">
        <v>-3.0509855339739899E-11</v>
      </c>
      <c r="AB4650" s="221">
        <v>-7.0713168933239695E-11</v>
      </c>
      <c r="AC4650" s="221">
        <v>3.6550318328079698E-11</v>
      </c>
      <c r="AD4650" s="221">
        <v>1.1368569438836001E-12</v>
      </c>
      <c r="AE4650" s="221">
        <v>-1.9781509778069902E-11</v>
      </c>
      <c r="AF4650" s="221">
        <v>3.2969183117197101E-12</v>
      </c>
      <c r="AG4650" s="221">
        <v>9.3223190530154506E-12</v>
      </c>
      <c r="AH4650" s="221">
        <v>6.1390915030503302E-12</v>
      </c>
      <c r="AI4650" s="221">
        <v>9.2086338520600395E-12</v>
      </c>
      <c r="AK4650" s="221">
        <v>-3.18323145398617E-12</v>
      </c>
    </row>
    <row r="4651" spans="1:37" s="217" customFormat="1" x14ac:dyDescent="0.3">
      <c r="A4651" s="217" t="str">
        <f t="shared" si="113"/>
        <v>SDGbaseTRAv2_UrbAS_ERTv5_testGADJnoICAGRacttaxbase</v>
      </c>
      <c r="B4651" s="218" t="s">
        <v>221</v>
      </c>
      <c r="C4651" s="219" t="s">
        <v>311</v>
      </c>
      <c r="D4651" s="219" t="s">
        <v>218</v>
      </c>
      <c r="E4651" s="220" t="s">
        <v>219</v>
      </c>
      <c r="F4651" s="217">
        <v>94.683488898731298</v>
      </c>
      <c r="G4651" s="217">
        <v>83.997983384561707</v>
      </c>
      <c r="H4651" s="217">
        <v>84.410977747354593</v>
      </c>
      <c r="I4651" s="217">
        <v>86.537810487142295</v>
      </c>
      <c r="J4651" s="217">
        <v>88.654277993959496</v>
      </c>
      <c r="K4651" s="217">
        <v>90.800423086177005</v>
      </c>
      <c r="L4651" s="217">
        <v>93.362958001889794</v>
      </c>
      <c r="M4651" s="217">
        <v>96.177604878367504</v>
      </c>
      <c r="N4651" s="217">
        <v>99.553308899350696</v>
      </c>
      <c r="O4651" s="217">
        <v>102.265310862917</v>
      </c>
      <c r="P4651" s="217">
        <v>106.291330478232</v>
      </c>
      <c r="Q4651" s="217">
        <v>110.597022005996</v>
      </c>
      <c r="R4651" s="217">
        <v>114.448580519309</v>
      </c>
      <c r="S4651" s="217">
        <v>118.43256143182801</v>
      </c>
      <c r="T4651" s="217">
        <v>122.70023260108</v>
      </c>
      <c r="U4651" s="217">
        <v>127.551924736451</v>
      </c>
      <c r="V4651" s="217">
        <v>132.40567833872601</v>
      </c>
      <c r="W4651" s="217">
        <v>137.31678828685401</v>
      </c>
      <c r="X4651" s="217">
        <v>142.377935913606</v>
      </c>
      <c r="Y4651" s="217">
        <v>147.326316962129</v>
      </c>
      <c r="Z4651" s="217">
        <v>152.371325387177</v>
      </c>
      <c r="AA4651" s="217">
        <v>157.12481750389199</v>
      </c>
      <c r="AB4651" s="217">
        <v>161.707224430271</v>
      </c>
      <c r="AC4651" s="217">
        <v>166.83120701707</v>
      </c>
      <c r="AD4651" s="217">
        <v>172.57068351811901</v>
      </c>
      <c r="AE4651" s="217">
        <v>178.78101794611601</v>
      </c>
      <c r="AF4651" s="217">
        <v>185.32436623165</v>
      </c>
      <c r="AG4651" s="217">
        <v>190.94387475340099</v>
      </c>
      <c r="AH4651" s="217">
        <v>191.70990873579899</v>
      </c>
      <c r="AI4651" s="217">
        <v>192.111134369616</v>
      </c>
      <c r="AJ4651" s="217">
        <v>192.212373548871</v>
      </c>
      <c r="AK4651" s="217">
        <v>192.04634531425799</v>
      </c>
    </row>
    <row r="4652" spans="1:37" s="217" customFormat="1" x14ac:dyDescent="0.3">
      <c r="A4652" s="217" t="str">
        <f t="shared" si="113"/>
        <v>SDGbaseTRAv2_UrbAS_ERTv5_testGADJnoICAGRcomtaxbase</v>
      </c>
      <c r="B4652" s="218" t="s">
        <v>221</v>
      </c>
      <c r="C4652" s="219" t="s">
        <v>311</v>
      </c>
      <c r="D4652" s="219" t="s">
        <v>227</v>
      </c>
      <c r="E4652" s="220" t="s">
        <v>219</v>
      </c>
      <c r="F4652" s="217">
        <v>497.90817031404998</v>
      </c>
      <c r="G4652" s="217">
        <v>448.29761945596999</v>
      </c>
      <c r="H4652" s="217">
        <v>447.50594913257697</v>
      </c>
      <c r="I4652" s="217">
        <v>455.532730938626</v>
      </c>
      <c r="J4652" s="217">
        <v>466.32931993752197</v>
      </c>
      <c r="K4652" s="217">
        <v>476.89042041988603</v>
      </c>
      <c r="L4652" s="217">
        <v>489.64441093808102</v>
      </c>
      <c r="M4652" s="217">
        <v>503.60406285523402</v>
      </c>
      <c r="N4652" s="217">
        <v>519.76043586889296</v>
      </c>
      <c r="O4652" s="217">
        <v>538.11782926391504</v>
      </c>
      <c r="P4652" s="217">
        <v>557.384457567916</v>
      </c>
      <c r="Q4652" s="217">
        <v>576.54666407544698</v>
      </c>
      <c r="R4652" s="217">
        <v>594.93759324671703</v>
      </c>
      <c r="S4652" s="217">
        <v>613.06905779520196</v>
      </c>
      <c r="T4652" s="217">
        <v>632.60730884316695</v>
      </c>
      <c r="U4652" s="217">
        <v>654.56984591227297</v>
      </c>
      <c r="V4652" s="217">
        <v>675.91462538701001</v>
      </c>
      <c r="W4652" s="217">
        <v>697.87467572360697</v>
      </c>
      <c r="X4652" s="217">
        <v>720.19567436439604</v>
      </c>
      <c r="Y4652" s="217">
        <v>740.27588143811204</v>
      </c>
      <c r="Z4652" s="217">
        <v>760.68313600426097</v>
      </c>
      <c r="AA4652" s="217">
        <v>779.21530866987996</v>
      </c>
      <c r="AB4652" s="217">
        <v>799.71403615040299</v>
      </c>
      <c r="AC4652" s="217">
        <v>822.96646525476501</v>
      </c>
      <c r="AD4652" s="217">
        <v>849.42163073655797</v>
      </c>
      <c r="AE4652" s="217">
        <v>878.276577222583</v>
      </c>
      <c r="AF4652" s="217">
        <v>908.03865275221699</v>
      </c>
      <c r="AG4652" s="217">
        <v>933.91744876953999</v>
      </c>
      <c r="AH4652" s="217">
        <v>935.66390857060503</v>
      </c>
      <c r="AI4652" s="217">
        <v>936.34736644756902</v>
      </c>
      <c r="AJ4652" s="217">
        <v>935.87243968484802</v>
      </c>
      <c r="AK4652" s="217">
        <v>934.76230977322996</v>
      </c>
    </row>
    <row r="4653" spans="1:37" s="217" customFormat="1" x14ac:dyDescent="0.3">
      <c r="A4653" s="217" t="str">
        <f t="shared" si="113"/>
        <v>SDGbaseTRAv2_UrbAS_ERTv5_testGADJnoICAGRDIRTAXbase</v>
      </c>
      <c r="B4653" s="218" t="s">
        <v>221</v>
      </c>
      <c r="C4653" s="219" t="s">
        <v>311</v>
      </c>
      <c r="D4653" s="219" t="s">
        <v>228</v>
      </c>
      <c r="E4653" s="220" t="s">
        <v>219</v>
      </c>
      <c r="F4653" s="217">
        <v>784.14526173304796</v>
      </c>
      <c r="G4653" s="217">
        <v>771.78829722593002</v>
      </c>
      <c r="H4653" s="217">
        <v>771.36618036704203</v>
      </c>
      <c r="I4653" s="217">
        <v>851.17377691813897</v>
      </c>
      <c r="J4653" s="217">
        <v>870.80974928952003</v>
      </c>
      <c r="K4653" s="217">
        <v>891.840142257906</v>
      </c>
      <c r="L4653" s="217">
        <v>915.71449622267301</v>
      </c>
      <c r="M4653" s="217">
        <v>940.98815576401103</v>
      </c>
      <c r="N4653" s="217">
        <v>967.36784137846803</v>
      </c>
      <c r="O4653" s="217">
        <v>997.99649756627105</v>
      </c>
      <c r="P4653" s="217">
        <v>1029.7906287384101</v>
      </c>
      <c r="Q4653" s="217">
        <v>1061.56886414529</v>
      </c>
      <c r="R4653" s="217">
        <v>1036.8405216751</v>
      </c>
      <c r="S4653" s="217">
        <v>1048.16230807332</v>
      </c>
      <c r="T4653" s="217">
        <v>1059.44660394026</v>
      </c>
      <c r="U4653" s="217">
        <v>1070.83028329232</v>
      </c>
      <c r="V4653" s="217">
        <v>1086.98487053605</v>
      </c>
      <c r="W4653" s="217">
        <v>1101.97360353301</v>
      </c>
      <c r="X4653" s="217">
        <v>1115.5681070624501</v>
      </c>
      <c r="Y4653" s="217">
        <v>1127.5142093812401</v>
      </c>
      <c r="Z4653" s="217">
        <v>1137.7902288287</v>
      </c>
      <c r="AA4653" s="217">
        <v>1150.63252705829</v>
      </c>
      <c r="AB4653" s="217">
        <v>1153.6088796977399</v>
      </c>
      <c r="AC4653" s="217">
        <v>1171.05876104096</v>
      </c>
      <c r="AD4653" s="217">
        <v>1196.1435166424101</v>
      </c>
      <c r="AE4653" s="217">
        <v>1223.5781584589699</v>
      </c>
      <c r="AF4653" s="217">
        <v>1251.3628913958701</v>
      </c>
      <c r="AG4653" s="217">
        <v>1271.3366344390099</v>
      </c>
      <c r="AH4653" s="217">
        <v>1297.1784256411199</v>
      </c>
      <c r="AI4653" s="217">
        <v>1324.41640120637</v>
      </c>
      <c r="AJ4653" s="217">
        <v>1361.0236121569101</v>
      </c>
      <c r="AK4653" s="217">
        <v>1403.9592366514601</v>
      </c>
    </row>
    <row r="4654" spans="1:37" s="217" customFormat="1" x14ac:dyDescent="0.3">
      <c r="A4654" s="217" t="str">
        <f t="shared" si="113"/>
        <v>SDGbaseTRAv2_UrbAS_ERTv5_testGADJnoICAGRFACINCbase</v>
      </c>
      <c r="B4654" s="218" t="s">
        <v>221</v>
      </c>
      <c r="C4654" s="219" t="s">
        <v>311</v>
      </c>
      <c r="D4654" s="219" t="s">
        <v>229</v>
      </c>
      <c r="E4654" s="220" t="s">
        <v>219</v>
      </c>
      <c r="F4654" s="217">
        <v>108.72526139301399</v>
      </c>
      <c r="G4654" s="217">
        <v>98.129396972178498</v>
      </c>
      <c r="H4654" s="217">
        <v>101.96872974434601</v>
      </c>
      <c r="I4654" s="217">
        <v>105.105453316449</v>
      </c>
      <c r="J4654" s="217">
        <v>107.806803095928</v>
      </c>
      <c r="K4654" s="217">
        <v>110.688013653665</v>
      </c>
      <c r="L4654" s="217">
        <v>113.779543673815</v>
      </c>
      <c r="M4654" s="217">
        <v>117.03979384115701</v>
      </c>
      <c r="N4654" s="217">
        <v>120.88682447648</v>
      </c>
      <c r="O4654" s="217">
        <v>125.85941318649201</v>
      </c>
      <c r="P4654" s="217">
        <v>130.57144334823201</v>
      </c>
      <c r="Q4654" s="217">
        <v>135.159769752773</v>
      </c>
      <c r="R4654" s="217">
        <v>139.78323050655601</v>
      </c>
      <c r="S4654" s="217">
        <v>144.64585594894601</v>
      </c>
      <c r="T4654" s="217">
        <v>149.721281486809</v>
      </c>
      <c r="U4654" s="217">
        <v>155.38504590368299</v>
      </c>
      <c r="V4654" s="217">
        <v>161.01536766839101</v>
      </c>
      <c r="W4654" s="217">
        <v>166.666138987566</v>
      </c>
      <c r="X4654" s="217">
        <v>172.50894531933301</v>
      </c>
      <c r="Y4654" s="217">
        <v>178.48699514158099</v>
      </c>
      <c r="Z4654" s="217">
        <v>185.196823585327</v>
      </c>
      <c r="AA4654" s="217">
        <v>191.62154539126999</v>
      </c>
      <c r="AB4654" s="217">
        <v>199.395597567349</v>
      </c>
      <c r="AC4654" s="217">
        <v>205.61167240001899</v>
      </c>
      <c r="AD4654" s="217">
        <v>210.951737694679</v>
      </c>
      <c r="AE4654" s="217">
        <v>216.23596984337601</v>
      </c>
      <c r="AF4654" s="217">
        <v>222.23289661611699</v>
      </c>
      <c r="AG4654" s="217">
        <v>227.278650046363</v>
      </c>
      <c r="AH4654" s="217">
        <v>229.960426339994</v>
      </c>
      <c r="AI4654" s="217">
        <v>230.950357467396</v>
      </c>
      <c r="AJ4654" s="217">
        <v>230.85166120291001</v>
      </c>
      <c r="AK4654" s="217">
        <v>230.08509896891201</v>
      </c>
    </row>
    <row r="4655" spans="1:37" s="217" customFormat="1" x14ac:dyDescent="0.3">
      <c r="A4655" s="217" t="str">
        <f t="shared" si="113"/>
        <v>SDGbaseTRAv2_UrbAS_ERTv5_testGADJnoICAGRTRNSFRbase</v>
      </c>
      <c r="B4655" s="218" t="s">
        <v>221</v>
      </c>
      <c r="C4655" s="219" t="s">
        <v>311</v>
      </c>
      <c r="D4655" s="219" t="s">
        <v>230</v>
      </c>
      <c r="E4655" s="220" t="s">
        <v>219</v>
      </c>
      <c r="F4655" s="217">
        <v>-48.3117601953644</v>
      </c>
      <c r="G4655" s="217">
        <v>-49.500066358220302</v>
      </c>
      <c r="H4655" s="217">
        <v>-50.154768579724703</v>
      </c>
      <c r="I4655" s="217">
        <v>-50.016237516230497</v>
      </c>
      <c r="J4655" s="217">
        <v>-50.115051696441697</v>
      </c>
      <c r="K4655" s="217">
        <v>-50.283255003592899</v>
      </c>
      <c r="L4655" s="217">
        <v>-50.491760304163201</v>
      </c>
      <c r="M4655" s="217">
        <v>-50.826372128884401</v>
      </c>
      <c r="N4655" s="217">
        <v>-51.123889335094702</v>
      </c>
      <c r="O4655" s="217">
        <v>-52.863076696548902</v>
      </c>
      <c r="P4655" s="217">
        <v>-53.327391114233997</v>
      </c>
      <c r="Q4655" s="217">
        <v>-53.457392774173101</v>
      </c>
      <c r="R4655" s="217">
        <v>-53.454084248758399</v>
      </c>
      <c r="S4655" s="217">
        <v>-53.5219775545131</v>
      </c>
      <c r="T4655" s="217">
        <v>-53.629230828943399</v>
      </c>
      <c r="U4655" s="217">
        <v>-53.740098519923201</v>
      </c>
      <c r="V4655" s="217">
        <v>-53.736594701466103</v>
      </c>
      <c r="W4655" s="217">
        <v>-53.811864034187302</v>
      </c>
      <c r="X4655" s="217">
        <v>-53.975371920289703</v>
      </c>
      <c r="Y4655" s="217">
        <v>-53.975284177741102</v>
      </c>
      <c r="Z4655" s="217">
        <v>-53.901104593781099</v>
      </c>
      <c r="AA4655" s="217">
        <v>-53.965646586165697</v>
      </c>
      <c r="AB4655" s="217">
        <v>-54.348865834474203</v>
      </c>
      <c r="AC4655" s="217">
        <v>-54.5248070296783</v>
      </c>
      <c r="AD4655" s="217">
        <v>-54.574386347564797</v>
      </c>
      <c r="AE4655" s="217">
        <v>-54.545353187920597</v>
      </c>
      <c r="AF4655" s="217">
        <v>-54.483944399901397</v>
      </c>
      <c r="AG4655" s="217">
        <v>-54.417759572033603</v>
      </c>
      <c r="AH4655" s="217">
        <v>-54.253467410397</v>
      </c>
      <c r="AI4655" s="217">
        <v>-53.782880132234098</v>
      </c>
      <c r="AJ4655" s="217">
        <v>-53.431854647870203</v>
      </c>
      <c r="AK4655" s="217">
        <v>-53.098366786825203</v>
      </c>
    </row>
  </sheetData>
  <autoFilter ref="B2:AK4190" xr:uid="{86870D73-8663-4F0D-AD7B-083F42447323}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FE-C7E0-4AD2-825F-50A40F38799E}">
  <dimension ref="A1:AK54"/>
  <sheetViews>
    <sheetView zoomScale="84" zoomScaleNormal="75" workbookViewId="0">
      <pane xSplit="4" ySplit="10" topLeftCell="E11" activePane="bottomRight" state="frozen"/>
      <selection pane="topRight" activeCell="E1" sqref="E1"/>
      <selection pane="bottomLeft" activeCell="A6" sqref="A6"/>
      <selection pane="bottomRight" activeCell="B7" sqref="B7"/>
    </sheetView>
  </sheetViews>
  <sheetFormatPr defaultRowHeight="14.4" x14ac:dyDescent="0.3"/>
  <cols>
    <col min="1" max="1" width="4.44140625" customWidth="1"/>
    <col min="2" max="2" width="10.77734375" customWidth="1"/>
    <col min="3" max="3" width="38.44140625" customWidth="1"/>
    <col min="4" max="4" width="11.33203125" customWidth="1"/>
    <col min="5" max="7" width="10.44140625" style="33" customWidth="1"/>
    <col min="8" max="8" width="8.6640625" style="88" customWidth="1"/>
    <col min="9" max="10" width="8.6640625" style="89" customWidth="1"/>
    <col min="11" max="12" width="8.6640625" style="130" customWidth="1"/>
    <col min="13" max="14" width="8.6640625" style="109" customWidth="1"/>
    <col min="15" max="16" width="8.6640625" style="130" customWidth="1"/>
    <col min="17" max="18" width="8.6640625" style="33" customWidth="1"/>
    <col min="19" max="23" width="8.6640625" style="118" customWidth="1"/>
    <col min="24" max="37" width="8.6640625" style="33" customWidth="1"/>
  </cols>
  <sheetData>
    <row r="1" spans="1:37" x14ac:dyDescent="0.3">
      <c r="A1" s="26"/>
      <c r="B1" s="26"/>
      <c r="C1" s="26"/>
      <c r="D1" s="152" t="s">
        <v>301</v>
      </c>
      <c r="E1" s="158" t="s">
        <v>292</v>
      </c>
      <c r="F1" s="26"/>
      <c r="G1" s="26"/>
      <c r="H1" s="164" t="s">
        <v>307</v>
      </c>
      <c r="I1" s="164"/>
      <c r="J1" s="164"/>
      <c r="K1" s="165" t="s">
        <v>306</v>
      </c>
      <c r="L1" s="165"/>
      <c r="M1" s="166" t="s">
        <v>314</v>
      </c>
      <c r="N1" s="167"/>
      <c r="O1" s="165" t="s">
        <v>299</v>
      </c>
      <c r="P1" s="165"/>
      <c r="Q1" s="168" t="s">
        <v>300</v>
      </c>
      <c r="R1" s="169"/>
      <c r="S1" s="170" t="s">
        <v>302</v>
      </c>
      <c r="T1" s="171"/>
      <c r="U1" s="170" t="s">
        <v>313</v>
      </c>
      <c r="V1" s="170"/>
      <c r="W1" s="171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151" customFormat="1" ht="147" customHeight="1" x14ac:dyDescent="0.3">
      <c r="A2" s="144"/>
      <c r="B2" s="144"/>
      <c r="C2" s="68"/>
      <c r="D2" s="145" t="s">
        <v>238</v>
      </c>
      <c r="E2" s="146" t="s">
        <v>272</v>
      </c>
      <c r="F2" s="146" t="s">
        <v>272</v>
      </c>
      <c r="G2" s="146" t="s">
        <v>272</v>
      </c>
      <c r="H2" s="147" t="s">
        <v>277</v>
      </c>
      <c r="I2" s="147" t="s">
        <v>277</v>
      </c>
      <c r="J2" s="147" t="s">
        <v>277</v>
      </c>
      <c r="K2" s="149" t="s">
        <v>278</v>
      </c>
      <c r="L2" s="149" t="s">
        <v>278</v>
      </c>
      <c r="M2" s="148" t="s">
        <v>290</v>
      </c>
      <c r="N2" s="148" t="s">
        <v>290</v>
      </c>
      <c r="O2" s="149" t="s">
        <v>284</v>
      </c>
      <c r="P2" s="149" t="s">
        <v>284</v>
      </c>
      <c r="Q2" s="146" t="s">
        <v>288</v>
      </c>
      <c r="R2" s="146" t="s">
        <v>288</v>
      </c>
      <c r="S2" s="163" t="s">
        <v>291</v>
      </c>
      <c r="T2" s="163" t="s">
        <v>291</v>
      </c>
      <c r="U2" s="163" t="s">
        <v>311</v>
      </c>
      <c r="V2" s="163" t="s">
        <v>311</v>
      </c>
      <c r="W2" s="163" t="s">
        <v>311</v>
      </c>
      <c r="X2" s="150" t="s">
        <v>231</v>
      </c>
      <c r="Y2" s="150" t="s">
        <v>231</v>
      </c>
      <c r="Z2" s="150" t="s">
        <v>232</v>
      </c>
      <c r="AA2" s="150" t="s">
        <v>232</v>
      </c>
      <c r="AB2" s="150" t="s">
        <v>233</v>
      </c>
      <c r="AC2" s="150" t="s">
        <v>233</v>
      </c>
      <c r="AD2" s="150" t="s">
        <v>234</v>
      </c>
      <c r="AE2" s="150" t="s">
        <v>234</v>
      </c>
      <c r="AF2" s="150" t="s">
        <v>235</v>
      </c>
      <c r="AG2" s="150" t="s">
        <v>235</v>
      </c>
      <c r="AH2" s="150" t="s">
        <v>236</v>
      </c>
      <c r="AI2" s="150" t="s">
        <v>236</v>
      </c>
      <c r="AJ2" s="150" t="s">
        <v>237</v>
      </c>
      <c r="AK2" s="150" t="s">
        <v>237</v>
      </c>
    </row>
    <row r="3" spans="1:37" s="25" customFormat="1" x14ac:dyDescent="0.3">
      <c r="A3" s="69"/>
      <c r="B3" s="70" t="s">
        <v>215</v>
      </c>
      <c r="C3" s="70" t="s">
        <v>239</v>
      </c>
      <c r="D3" s="70" t="s">
        <v>241</v>
      </c>
      <c r="E3" s="27">
        <v>2021</v>
      </c>
      <c r="F3" s="27">
        <v>2025</v>
      </c>
      <c r="G3" s="27">
        <v>2030</v>
      </c>
      <c r="H3" s="73">
        <v>2021</v>
      </c>
      <c r="I3" s="73">
        <v>2025</v>
      </c>
      <c r="J3" s="73">
        <v>2030</v>
      </c>
      <c r="K3" s="126">
        <v>2025</v>
      </c>
      <c r="L3" s="126">
        <v>2030</v>
      </c>
      <c r="M3" s="96">
        <v>2025</v>
      </c>
      <c r="N3" s="96">
        <v>2030</v>
      </c>
      <c r="O3" s="126">
        <v>2025</v>
      </c>
      <c r="P3" s="126">
        <v>2030</v>
      </c>
      <c r="Q3" s="27">
        <v>2025</v>
      </c>
      <c r="R3" s="27">
        <v>2030</v>
      </c>
      <c r="S3" s="114">
        <v>2025</v>
      </c>
      <c r="T3" s="114">
        <v>2030</v>
      </c>
      <c r="U3" s="114">
        <v>2021</v>
      </c>
      <c r="V3" s="114">
        <v>2025</v>
      </c>
      <c r="W3" s="114">
        <v>2030</v>
      </c>
      <c r="X3" s="27">
        <v>2025</v>
      </c>
      <c r="Y3" s="27">
        <v>2030</v>
      </c>
      <c r="Z3" s="27">
        <v>2025</v>
      </c>
      <c r="AA3" s="27">
        <v>2030</v>
      </c>
      <c r="AB3" s="27">
        <v>2025</v>
      </c>
      <c r="AC3" s="27">
        <v>2030</v>
      </c>
      <c r="AD3" s="27">
        <v>2025</v>
      </c>
      <c r="AE3" s="27">
        <v>2030</v>
      </c>
      <c r="AF3" s="27">
        <v>2025</v>
      </c>
      <c r="AG3" s="27">
        <v>2030</v>
      </c>
      <c r="AH3" s="27">
        <v>2025</v>
      </c>
      <c r="AI3" s="27">
        <v>2030</v>
      </c>
      <c r="AJ3" s="27">
        <v>2025</v>
      </c>
      <c r="AK3" s="27">
        <v>2030</v>
      </c>
    </row>
    <row r="4" spans="1:37" ht="14.4" customHeight="1" x14ac:dyDescent="0.3">
      <c r="B4" s="34" t="s">
        <v>266</v>
      </c>
      <c r="D4" t="s">
        <v>312</v>
      </c>
      <c r="H4" s="74">
        <f t="shared" ref="H4:J4" si="0">H5+H7</f>
        <v>0</v>
      </c>
      <c r="I4" s="74">
        <f t="shared" si="0"/>
        <v>38.807018243621016</v>
      </c>
      <c r="J4" s="74">
        <f t="shared" si="0"/>
        <v>44.310725516098124</v>
      </c>
      <c r="K4" s="127">
        <f t="shared" ref="K4:AK4" si="1">K5+K7</f>
        <v>38.807018243621016</v>
      </c>
      <c r="L4" s="127">
        <f t="shared" si="1"/>
        <v>44.310725516098124</v>
      </c>
      <c r="M4" s="97">
        <f t="shared" ref="M4:N4" si="2">M5+M7</f>
        <v>38.807018243621016</v>
      </c>
      <c r="N4" s="97">
        <f t="shared" si="2"/>
        <v>44.310725516098124</v>
      </c>
      <c r="O4" s="127">
        <f t="shared" ref="O4:P4" si="3">O5+O7</f>
        <v>86.681217370732355</v>
      </c>
      <c r="P4" s="127">
        <f t="shared" si="3"/>
        <v>160.29587958501983</v>
      </c>
      <c r="Q4" s="44">
        <f t="shared" si="1"/>
        <v>86.681217370732355</v>
      </c>
      <c r="R4" s="44">
        <f t="shared" si="1"/>
        <v>160.29587958501983</v>
      </c>
      <c r="S4" s="115">
        <f t="shared" ref="S4:U4" si="4">S5+S7</f>
        <v>108.24624446744612</v>
      </c>
      <c r="T4" s="115">
        <f t="shared" si="4"/>
        <v>217.35868451187241</v>
      </c>
      <c r="U4" s="115">
        <f t="shared" si="4"/>
        <v>0</v>
      </c>
      <c r="V4" s="115">
        <f t="shared" ref="V4:W4" si="5">V5+V7</f>
        <v>108.24624446744612</v>
      </c>
      <c r="W4" s="115">
        <f t="shared" si="5"/>
        <v>217.35868451187241</v>
      </c>
      <c r="X4" s="44">
        <f t="shared" si="1"/>
        <v>0</v>
      </c>
      <c r="Y4" s="44">
        <f t="shared" si="1"/>
        <v>0</v>
      </c>
      <c r="Z4" s="44">
        <f t="shared" si="1"/>
        <v>0</v>
      </c>
      <c r="AA4" s="44">
        <f t="shared" si="1"/>
        <v>0</v>
      </c>
      <c r="AB4" s="44">
        <f t="shared" si="1"/>
        <v>0</v>
      </c>
      <c r="AC4" s="44">
        <f t="shared" si="1"/>
        <v>0</v>
      </c>
      <c r="AD4" s="44">
        <f t="shared" si="1"/>
        <v>0</v>
      </c>
      <c r="AE4" s="44">
        <f t="shared" si="1"/>
        <v>0</v>
      </c>
      <c r="AF4" s="44">
        <f t="shared" si="1"/>
        <v>0</v>
      </c>
      <c r="AG4" s="44">
        <f t="shared" si="1"/>
        <v>0</v>
      </c>
      <c r="AH4" s="44">
        <f t="shared" si="1"/>
        <v>0</v>
      </c>
      <c r="AI4" s="44">
        <f t="shared" si="1"/>
        <v>0</v>
      </c>
      <c r="AJ4" s="44">
        <f t="shared" si="1"/>
        <v>0</v>
      </c>
      <c r="AK4" s="44">
        <f t="shared" si="1"/>
        <v>0</v>
      </c>
    </row>
    <row r="5" spans="1:37" x14ac:dyDescent="0.3">
      <c r="C5" s="16" t="s">
        <v>289</v>
      </c>
      <c r="D5" s="16"/>
      <c r="E5" s="66"/>
      <c r="F5" s="66"/>
      <c r="G5" s="66"/>
      <c r="H5" s="75"/>
      <c r="I5" s="75">
        <f>[1]FundingParamsTRA!$L$20+[1]FundingParamsTRA!$L$21</f>
        <v>4.1792173493130322</v>
      </c>
      <c r="J5" s="75">
        <f>[1]FundingParamsTRA!$Q$20+[1]FundingParamsTRA!$Q$21</f>
        <v>4.7719242863490283</v>
      </c>
      <c r="K5" s="128">
        <f>[1]FundingParamsTRA!$L$20+[1]FundingParamsTRA!$L$21</f>
        <v>4.1792173493130322</v>
      </c>
      <c r="L5" s="128">
        <f>[1]FundingParamsTRA!$Q$20+[1]FundingParamsTRA!$Q$21</f>
        <v>4.7719242863490283</v>
      </c>
      <c r="M5" s="98">
        <f>[1]FundingParamsTRA!$L$20+[1]FundingParamsTRA!$L$21</f>
        <v>4.1792173493130322</v>
      </c>
      <c r="N5" s="98">
        <f>[1]FundingParamsTRA!$Q$20+[1]FundingParamsTRA!$Q$21</f>
        <v>4.7719242863490283</v>
      </c>
      <c r="O5" s="128">
        <f>[1]FundingParamsTRA!$L$48+[1]FundingParamsTRA!$L$49</f>
        <v>13.134683097840957</v>
      </c>
      <c r="P5" s="128">
        <f>[1]FundingParamsTRA!$Q$48+[1]FundingParamsTRA!$Q$49</f>
        <v>14.997476328525519</v>
      </c>
      <c r="Q5" s="38">
        <f>[1]FundingParamsTRA!$L$48+[1]FundingParamsTRA!$L$49</f>
        <v>13.134683097840957</v>
      </c>
      <c r="R5" s="38">
        <f>[1]FundingParamsTRA!$Q$48+[1]FundingParamsTRA!$Q$49</f>
        <v>14.997476328525519</v>
      </c>
      <c r="S5" s="116">
        <f>[1]FundingParamsTRA!$L$76+[1]FundingParamsTRA!$L$77</f>
        <v>17.910931497055852</v>
      </c>
      <c r="T5" s="116">
        <f>[1]FundingParamsTRA!$Q$76+[1]FundingParamsTRA!$Q$77</f>
        <v>20.451104084352981</v>
      </c>
      <c r="U5" s="116"/>
      <c r="V5" s="116">
        <f>[1]FundingParamsTRA!$L$76+[1]FundingParamsTRA!$L$77</f>
        <v>17.910931497055852</v>
      </c>
      <c r="W5" s="116">
        <f>[1]FundingParamsTRA!$Q$76+[1]FundingParamsTRA!$Q$77</f>
        <v>20.451104084352981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spans="1:37" x14ac:dyDescent="0.3">
      <c r="C6" s="110" t="s">
        <v>268</v>
      </c>
      <c r="D6" s="39"/>
      <c r="E6" s="67"/>
      <c r="F6" s="67"/>
      <c r="G6" s="67"/>
      <c r="H6" s="76">
        <f>[1]FundingParamsTRA!$L$47</f>
        <v>3.331658239108044</v>
      </c>
      <c r="I6" s="76">
        <f>[1]FundingParamsTRA!$L$20</f>
        <v>3.3352522609409538</v>
      </c>
      <c r="J6" s="76">
        <f>[1]FundingParamsTRA!$Q$20</f>
        <v>3.8082659825531215</v>
      </c>
      <c r="K6" s="159">
        <v>0</v>
      </c>
      <c r="L6" s="159">
        <v>0</v>
      </c>
      <c r="M6" s="99">
        <f>[1]FundingParamsTRA!$L$20</f>
        <v>3.3352522609409538</v>
      </c>
      <c r="N6" s="99">
        <f>[1]FundingParamsTRA!$Q$20</f>
        <v>3.8082659825531215</v>
      </c>
      <c r="O6" s="129">
        <f>[1]FundingParamsTRA!$L$48-[1]FundingParamsTRA!$L$47</f>
        <v>8.9554657485279243</v>
      </c>
      <c r="P6" s="129">
        <f>[1]FundingParamsTRA!$Q$48-[1]FundingParamsTRA!$Q$47</f>
        <v>10.225552042176488</v>
      </c>
      <c r="Q6" s="111">
        <f>[1]FundingParamsTRA!$L$48</f>
        <v>12.287123987635969</v>
      </c>
      <c r="R6" s="111">
        <f>[1]FundingParamsTRA!$Q$48</f>
        <v>14.029714289834619</v>
      </c>
      <c r="S6" s="117">
        <f>[1]FundingParamsTRA!$L$76</f>
        <v>17.038587638886248</v>
      </c>
      <c r="T6" s="117">
        <f>[1]FundingParamsTRA!$Q$76</f>
        <v>19.455042263464147</v>
      </c>
      <c r="U6" s="117"/>
      <c r="V6" s="117">
        <f>[1]FundingParamsTRA!$L$76</f>
        <v>17.038587638886248</v>
      </c>
      <c r="W6" s="117">
        <f>[1]FundingParamsTRA!$Q$76</f>
        <v>19.455042263464147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 spans="1:37" x14ac:dyDescent="0.3">
      <c r="C7" s="16" t="s">
        <v>267</v>
      </c>
      <c r="D7" s="16">
        <f>7391/G9-1</f>
        <v>4.4330715559411482E-2</v>
      </c>
      <c r="E7" s="66"/>
      <c r="F7" s="66"/>
      <c r="G7" s="66"/>
      <c r="H7" s="75"/>
      <c r="I7" s="75">
        <f>[1]FundingParamsTRA!$L$22+[1]FundingParamsTRA!$L$23</f>
        <v>34.627800894307981</v>
      </c>
      <c r="J7" s="75">
        <f>[1]FundingParamsTRA!$Q$22+[1]FundingParamsTRA!$Q$23</f>
        <v>39.538801229749097</v>
      </c>
      <c r="K7" s="128">
        <f>[1]FundingParamsTRA!$L$22+[1]FundingParamsTRA!$L$23</f>
        <v>34.627800894307981</v>
      </c>
      <c r="L7" s="128">
        <f>[1]FundingParamsTRA!$Q$22+[1]FundingParamsTRA!$Q$23</f>
        <v>39.538801229749097</v>
      </c>
      <c r="M7" s="98">
        <f>[1]FundingParamsTRA!$L$22+[1]FundingParamsTRA!$L$23</f>
        <v>34.627800894307981</v>
      </c>
      <c r="N7" s="98">
        <f>[1]FundingParamsTRA!$Q$22+[1]FundingParamsTRA!$Q$23</f>
        <v>39.538801229749097</v>
      </c>
      <c r="O7" s="128">
        <f>[1]FundingParamsTRA!$L$50+[1]FundingParamsTRA!$L$51</f>
        <v>73.546534272891392</v>
      </c>
      <c r="P7" s="128">
        <f>[1]FundingParamsTRA!$Q$50+[1]FundingParamsTRA!$Q$51</f>
        <v>145.29840325649431</v>
      </c>
      <c r="Q7" s="38">
        <f>[1]FundingParamsTRA!$L$50+[1]FundingParamsTRA!$L$51</f>
        <v>73.546534272891392</v>
      </c>
      <c r="R7" s="38">
        <f>[1]FundingParamsTRA!$Q$50+[1]FundingParamsTRA!$Q$51</f>
        <v>145.29840325649431</v>
      </c>
      <c r="S7" s="116">
        <f>[1]FundingParamsTRA!$L$78+[1]FundingParamsTRA!$L$79</f>
        <v>90.335312970390262</v>
      </c>
      <c r="T7" s="116">
        <f>[1]FundingParamsTRA!$Q$78+[1]FundingParamsTRA!$Q$79</f>
        <v>196.90758042751943</v>
      </c>
      <c r="U7" s="116"/>
      <c r="V7" s="116">
        <f>[1]FundingParamsTRA!$L$78+[1]FundingParamsTRA!$L$79</f>
        <v>90.335312970390262</v>
      </c>
      <c r="W7" s="116">
        <f>[1]FundingParamsTRA!$Q$78+[1]FundingParamsTRA!$Q$79</f>
        <v>196.90758042751943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</row>
    <row r="8" spans="1:37" ht="14.4" customHeight="1" x14ac:dyDescent="0.3">
      <c r="B8" s="43" t="s">
        <v>269</v>
      </c>
      <c r="C8" s="16"/>
      <c r="D8" s="16"/>
      <c r="E8" s="66"/>
      <c r="F8" s="66"/>
      <c r="G8" s="66"/>
      <c r="H8" s="77"/>
      <c r="I8" s="75"/>
      <c r="J8" s="75"/>
      <c r="K8" s="128"/>
      <c r="L8" s="128"/>
      <c r="M8" s="98"/>
      <c r="N8" s="98"/>
      <c r="W8" s="223">
        <f>(1+W10)/(1+G10)-1</f>
        <v>3.6960356952714601E-2</v>
      </c>
    </row>
    <row r="9" spans="1:37" x14ac:dyDescent="0.3">
      <c r="B9" t="s">
        <v>223</v>
      </c>
      <c r="C9" t="s">
        <v>240</v>
      </c>
      <c r="D9" t="s">
        <v>1</v>
      </c>
      <c r="E9" s="28">
        <f>INDEX(ResTRA,MATCH(_xlfn.CONCAT(E$2,$B9,$D9),Results_TRA!$A$2:$A$19997,0),MATCH(TRA_Report!E$3,Results_TRA!$A$2:$AK$2,0))</f>
        <v>5697.92</v>
      </c>
      <c r="F9" s="29">
        <f>INDEX(ResTRA,MATCH(_xlfn.CONCAT(F$2,$B9,$D9),Results_TRA!$A$2:$A$19997,0),MATCH(TRA_Report!F$3,Results_TRA!$A$2:$AK$2,0))</f>
        <v>6196.94</v>
      </c>
      <c r="G9" s="29">
        <f>INDEX(ResTRA,MATCH(_xlfn.CONCAT(G$2,$B9,$D9),Results_TRA!$A$2:$A$19997,0),MATCH(TRA_Report!G$3,Results_TRA!$A$2:$AK$2,0))</f>
        <v>7077.26</v>
      </c>
      <c r="H9" s="78">
        <f>INDEX(ResTRA,MATCH(_xlfn.CONCAT(H$2,$B9,$D9),Results_TRA!$A$2:$A$19997,0),MATCH(TRA_Report!H$3,Results_TRA!$A$2:$AK$2,0))</f>
        <v>5696.26</v>
      </c>
      <c r="I9" s="79">
        <f>INDEX(ResTRA,MATCH(_xlfn.CONCAT(I$2,$B9,$D9),Results_TRA!$A$2:$A$19997,0),MATCH(TRA_Report!I$3,Results_TRA!$A$2:$AK$2,0))</f>
        <v>6136.64</v>
      </c>
      <c r="J9" s="79">
        <f>INDEX(ResTRA,MATCH(_xlfn.CONCAT(J$2,$B9,$D9),Results_TRA!$A$2:$A$19997,0),MATCH(TRA_Report!J$3,Results_TRA!$A$2:$AK$2,0))</f>
        <v>6936.21</v>
      </c>
      <c r="K9" s="131">
        <f>INDEX(ResTRA,MATCH(_xlfn.CONCAT(K$2,$B9,$D9),Results_TRA!$A$2:$A$19997,0),MATCH(TRA_Report!K$3,Results_TRA!$A$2:$AK$2,0))</f>
        <v>6116.61</v>
      </c>
      <c r="L9" s="131">
        <f>INDEX(ResTRA,MATCH(_xlfn.CONCAT(L$2,$B9,$D9),Results_TRA!$A$2:$A$19997,0),MATCH(TRA_Report!L$3,Results_TRA!$A$2:$AK$2,0))</f>
        <v>6912.06</v>
      </c>
      <c r="M9" s="100">
        <f>INDEX(ResTRA,MATCH(_xlfn.CONCAT(M$2,$B9,$D9),Results_TRA!$A$2:$A$19997,0),MATCH(TRA_Report!M$3,Results_TRA!$A$2:$AK$2,0))</f>
        <v>6163.99</v>
      </c>
      <c r="N9" s="100">
        <f>INDEX(ResTRA,MATCH(_xlfn.CONCAT(N$2,$B9,$D9),Results_TRA!$A$2:$A$19997,0),MATCH(TRA_Report!N$3,Results_TRA!$A$2:$AK$2,0))</f>
        <v>7026.5</v>
      </c>
      <c r="O9" s="131">
        <f>INDEX(ResTRA,MATCH(_xlfn.CONCAT(O$2,$B9,$D9),Results_TRA!$A$2:$A$19997,0),MATCH(TRA_Report!O$3,Results_TRA!$A$2:$AK$2,0))</f>
        <v>6118.84</v>
      </c>
      <c r="P9" s="131">
        <f>INDEX(ResTRA,MATCH(_xlfn.CONCAT(P$2,$B9,$D9),Results_TRA!$A$2:$A$19997,0),MATCH(TRA_Report!P$3,Results_TRA!$A$2:$AK$2,0))</f>
        <v>6921.14</v>
      </c>
      <c r="Q9" s="29">
        <f>INDEX(ResTRA,MATCH(_xlfn.CONCAT(Q$2,$B9,$D9),Results_TRA!$A$2:$A$19997,0),MATCH(TRA_Report!Q$3,Results_TRA!$A$2:$AK$2,0))</f>
        <v>6166.32</v>
      </c>
      <c r="R9" s="29">
        <f>INDEX(ResTRA,MATCH(_xlfn.CONCAT(R$2,$B9,$D9),Results_TRA!$A$2:$A$19997,0),MATCH(TRA_Report!R$3,Results_TRA!$A$2:$AK$2,0))</f>
        <v>7036.53</v>
      </c>
      <c r="S9" s="119">
        <f>INDEX(ResTRA,MATCH(_xlfn.CONCAT(S$2,$B9,$D9),Results_TRA!$A$2:$A$19997,0),MATCH(TRA_Report!S$3,Results_TRA!$A$2:$AK$2,0))</f>
        <v>6172.16</v>
      </c>
      <c r="T9" s="119">
        <f>INDEX(ResTRA,MATCH(_xlfn.CONCAT(T$2,$B9,$D9),Results_TRA!$A$2:$A$19997,0),MATCH(TRA_Report!T$3,Results_TRA!$A$2:$AK$2,0))</f>
        <v>7061.04</v>
      </c>
      <c r="U9" s="119">
        <f>INDEX(ResTRA,MATCH(_xlfn.CONCAT(U$2,$B9,$D9),Results_TRA!$A$2:$A$19997,0),MATCH(TRA_Report!U$3,Results_TRA!$A$2:$AK$2,0))</f>
        <v>5697.92</v>
      </c>
      <c r="V9" s="119">
        <f>INDEX(ResTRA,MATCH(_xlfn.CONCAT(V$2,$B9,$D9),Results_TRA!$A$2:$A$19997,0),MATCH(TRA_Report!V$3,Results_TRA!$A$2:$AK$2,0))</f>
        <v>6290.15</v>
      </c>
      <c r="W9" s="119">
        <f>INDEX(ResTRA,MATCH(_xlfn.CONCAT(W$2,$B9,$D9),Results_TRA!$A$2:$A$19997,0),MATCH(TRA_Report!W$3,Results_TRA!$A$2:$AK$2,0))</f>
        <v>7336.7</v>
      </c>
      <c r="X9" s="29" t="e">
        <f>INDEX(ResTRA,MATCH(_xlfn.CONCAT(X$2,$B9,$D9),Results_TRA!$A$2:$A$19997,0),MATCH(TRA_Report!X$3,Results_TRA!$A$2:$AK$2,0))</f>
        <v>#N/A</v>
      </c>
      <c r="Y9" s="29" t="e">
        <f>INDEX(ResTRA,MATCH(_xlfn.CONCAT(Y$2,$B9,$D9),Results_TRA!$A$2:$A$19997,0),MATCH(TRA_Report!Y$3,Results_TRA!$A$2:$AK$2,0))</f>
        <v>#N/A</v>
      </c>
      <c r="Z9" s="29" t="e">
        <f>INDEX(ResTRA,MATCH(_xlfn.CONCAT(Z$2,$B9,$D9),Results_TRA!$A$2:$A$19997,0),MATCH(TRA_Report!Z$3,Results_TRA!$A$2:$AK$2,0))</f>
        <v>#N/A</v>
      </c>
      <c r="AA9" s="29" t="e">
        <f>INDEX(ResTRA,MATCH(_xlfn.CONCAT(AA$2,$B9,$D9),Results_TRA!$A$2:$A$19997,0),MATCH(TRA_Report!AA$3,Results_TRA!$A$2:$AK$2,0))</f>
        <v>#N/A</v>
      </c>
      <c r="AB9" s="29" t="e">
        <f>INDEX(ResTRA,MATCH(_xlfn.CONCAT(AB$2,$B9,$D9),Results_TRA!$A$2:$A$19997,0),MATCH(TRA_Report!AB$3,Results_TRA!$A$2:$AK$2,0))</f>
        <v>#N/A</v>
      </c>
      <c r="AC9" s="29" t="e">
        <f>INDEX(ResTRA,MATCH(_xlfn.CONCAT(AC$2,$B9,$D9),Results_TRA!$A$2:$A$19997,0),MATCH(TRA_Report!AC$3,Results_TRA!$A$2:$AK$2,0))</f>
        <v>#N/A</v>
      </c>
      <c r="AD9" s="29" t="e">
        <f>INDEX(ResTRA,MATCH(_xlfn.CONCAT(AD$2,$B9,$D9),Results_TRA!$A$2:$A$19997,0),MATCH(TRA_Report!AD$3,Results_TRA!$A$2:$AK$2,0))</f>
        <v>#N/A</v>
      </c>
      <c r="AE9" s="29" t="e">
        <f>INDEX(ResTRA,MATCH(_xlfn.CONCAT(AE$2,$B9,$D9),Results_TRA!$A$2:$A$19997,0),MATCH(TRA_Report!AE$3,Results_TRA!$A$2:$AK$2,0))</f>
        <v>#N/A</v>
      </c>
      <c r="AF9" s="29" t="e">
        <f>INDEX(ResTRA,MATCH(_xlfn.CONCAT(AF$2,$B9,$D9),Results_TRA!$A$2:$A$19997,0),MATCH(TRA_Report!AF$3,Results_TRA!$A$2:$AK$2,0))</f>
        <v>#N/A</v>
      </c>
      <c r="AG9" s="29" t="e">
        <f>INDEX(ResTRA,MATCH(_xlfn.CONCAT(AG$2,$B9,$D9),Results_TRA!$A$2:$A$19997,0),MATCH(TRA_Report!AG$3,Results_TRA!$A$2:$AK$2,0))</f>
        <v>#N/A</v>
      </c>
      <c r="AH9" s="29" t="e">
        <f>INDEX(ResTRA,MATCH(_xlfn.CONCAT(AH$2,$B9,$D9),Results_TRA!$A$2:$A$19997,0),MATCH(TRA_Report!AH$3,Results_TRA!$A$2:$AK$2,0))</f>
        <v>#N/A</v>
      </c>
      <c r="AI9" s="29" t="e">
        <f>INDEX(ResTRA,MATCH(_xlfn.CONCAT(AI$2,$B9,$D9),Results_TRA!$A$2:$A$19997,0),MATCH(TRA_Report!AI$3,Results_TRA!$A$2:$AK$2,0))</f>
        <v>#N/A</v>
      </c>
      <c r="AJ9" s="29" t="e">
        <f>INDEX(ResTRA,MATCH(_xlfn.CONCAT(AJ$2,$B9,$D9),Results_TRA!$A$2:$A$19997,0),MATCH(TRA_Report!AJ$3,Results_TRA!$A$2:$AK$2,0))</f>
        <v>#N/A</v>
      </c>
      <c r="AK9" s="29" t="e">
        <f>INDEX(ResTRA,MATCH(_xlfn.CONCAT(AK$2,$B9,$D9),Results_TRA!$A$2:$A$19997,0),MATCH(TRA_Report!AK$3,Results_TRA!$A$2:$AK$2,0))</f>
        <v>#N/A</v>
      </c>
    </row>
    <row r="10" spans="1:37" s="24" customFormat="1" x14ac:dyDescent="0.3">
      <c r="C10" s="24" t="s">
        <v>247</v>
      </c>
      <c r="E10" s="153">
        <f t="shared" ref="E10:L10" si="6">E9/$E9-1</f>
        <v>0</v>
      </c>
      <c r="F10" s="153">
        <f t="shared" si="6"/>
        <v>8.7579327193080925E-2</v>
      </c>
      <c r="G10" s="153">
        <f t="shared" si="6"/>
        <v>0.24207781085027524</v>
      </c>
      <c r="H10" s="154">
        <f t="shared" si="6"/>
        <v>-2.9133438166906167E-4</v>
      </c>
      <c r="I10" s="154">
        <f t="shared" si="6"/>
        <v>7.6996518027631078E-2</v>
      </c>
      <c r="J10" s="154">
        <f t="shared" si="6"/>
        <v>0.21732316354037962</v>
      </c>
      <c r="K10" s="156">
        <f t="shared" si="6"/>
        <v>7.3481200157250237E-2</v>
      </c>
      <c r="L10" s="156">
        <f t="shared" si="6"/>
        <v>0.21308477479501287</v>
      </c>
      <c r="M10" s="155">
        <f t="shared" ref="M10:N10" si="7">M9/$E9-1</f>
        <v>8.179651521958875E-2</v>
      </c>
      <c r="N10" s="155">
        <f t="shared" si="7"/>
        <v>0.2331692968662249</v>
      </c>
      <c r="O10" s="156">
        <f t="shared" ref="O10:Q10" si="8">O9/$H9-1</f>
        <v>7.4185518217216195E-2</v>
      </c>
      <c r="P10" s="156">
        <f t="shared" ref="P10:S10" si="9">P9/$H9-1</f>
        <v>0.21503231945171053</v>
      </c>
      <c r="Q10" s="153">
        <f t="shared" si="8"/>
        <v>8.2520811901142022E-2</v>
      </c>
      <c r="R10" s="153">
        <f t="shared" si="9"/>
        <v>0.23528947063511829</v>
      </c>
      <c r="S10" s="157">
        <f t="shared" si="9"/>
        <v>8.3546046002113572E-2</v>
      </c>
      <c r="T10" s="157">
        <f t="shared" ref="T10:V10" si="10">T9/$H9-1</f>
        <v>0.23959229389107928</v>
      </c>
      <c r="U10" s="157">
        <f t="shared" ref="U10" si="11">U9/$H9-1</f>
        <v>2.9141928212550461E-4</v>
      </c>
      <c r="V10" s="157">
        <f t="shared" si="10"/>
        <v>0.1042596370249953</v>
      </c>
      <c r="W10" s="157">
        <f t="shared" ref="W10" si="12">W9/$H9-1</f>
        <v>0.28798545010234777</v>
      </c>
      <c r="X10" s="153" t="e">
        <f t="shared" ref="X10" si="13">X9/$H9-1</f>
        <v>#N/A</v>
      </c>
      <c r="Y10" s="153" t="e">
        <f t="shared" ref="Y10" si="14">Y9/$H9-1</f>
        <v>#N/A</v>
      </c>
      <c r="Z10" s="153" t="e">
        <f t="shared" ref="Z10" si="15">Z9/$H9-1</f>
        <v>#N/A</v>
      </c>
      <c r="AA10" s="153" t="e">
        <f t="shared" ref="AA10" si="16">AA9/$H9-1</f>
        <v>#N/A</v>
      </c>
      <c r="AB10" s="153" t="e">
        <f t="shared" ref="AB10" si="17">AB9/$H9-1</f>
        <v>#N/A</v>
      </c>
      <c r="AC10" s="153" t="e">
        <f t="shared" ref="AC10" si="18">AC9/$H9-1</f>
        <v>#N/A</v>
      </c>
      <c r="AD10" s="153" t="e">
        <f t="shared" ref="AD10" si="19">AD9/$H9-1</f>
        <v>#N/A</v>
      </c>
      <c r="AE10" s="153" t="e">
        <f t="shared" ref="AE10" si="20">AE9/$H9-1</f>
        <v>#N/A</v>
      </c>
      <c r="AF10" s="153" t="e">
        <f t="shared" ref="AF10" si="21">AF9/$H9-1</f>
        <v>#N/A</v>
      </c>
      <c r="AG10" s="153" t="e">
        <f t="shared" ref="AG10" si="22">AG9/$H9-1</f>
        <v>#N/A</v>
      </c>
      <c r="AH10" s="153" t="e">
        <f t="shared" ref="AH10" si="23">AH9/$H9-1</f>
        <v>#N/A</v>
      </c>
      <c r="AI10" s="153" t="e">
        <f t="shared" ref="AI10" si="24">AI9/$H9-1</f>
        <v>#N/A</v>
      </c>
      <c r="AJ10" s="153" t="e">
        <f t="shared" ref="AJ10" si="25">AJ9/$H9-1</f>
        <v>#N/A</v>
      </c>
      <c r="AK10" s="153" t="e">
        <f t="shared" ref="AK10" si="26">AK9/$H9-1</f>
        <v>#N/A</v>
      </c>
    </row>
    <row r="11" spans="1:37" x14ac:dyDescent="0.3">
      <c r="B11" t="s">
        <v>210</v>
      </c>
      <c r="C11" t="s">
        <v>246</v>
      </c>
      <c r="D11" t="s">
        <v>1</v>
      </c>
      <c r="E11" s="32">
        <f>INDEX(ResTRA,MATCH(_xlfn.CONCAT(E$2,$B11,$D11),Results_TRA!$A$2:$A$19997,0),MATCH(TRA_Report!E$3,Results_TRA!$A$2:$AK$2,0))</f>
        <v>0.4</v>
      </c>
      <c r="F11" s="32">
        <f>INDEX(ResTRA,MATCH(_xlfn.CONCAT(F$2,$B11,$D11),Results_TRA!$A$2:$A$19997,0),MATCH(TRA_Report!F$3,Results_TRA!$A$2:$AK$2,0))</f>
        <v>0.42</v>
      </c>
      <c r="G11" s="32">
        <f>INDEX(ResTRA,MATCH(_xlfn.CONCAT(G$2,$B11,$D11),Results_TRA!$A$2:$A$19997,0),MATCH(TRA_Report!G$3,Results_TRA!$A$2:$AK$2,0))</f>
        <v>0.45</v>
      </c>
      <c r="H11" s="80">
        <f>INDEX(ResTRA,MATCH(_xlfn.CONCAT(H$2,$B11,$D11),Results_TRA!$A$2:$A$19997,0),MATCH(TRA_Report!H$3,Results_TRA!$A$2:$AK$2,0))</f>
        <v>0.4</v>
      </c>
      <c r="I11" s="81">
        <f>INDEX(ResTRA,MATCH(_xlfn.CONCAT(I$2,$B11,$D11),Results_TRA!$A$2:$A$19997,0),MATCH(TRA_Report!I$3,Results_TRA!$A$2:$AK$2,0))</f>
        <v>0.42</v>
      </c>
      <c r="J11" s="81">
        <f>INDEX(ResTRA,MATCH(_xlfn.CONCAT(J$2,$B11,$D11),Results_TRA!$A$2:$A$19997,0),MATCH(TRA_Report!J$3,Results_TRA!$A$2:$AK$2,0))</f>
        <v>0.44</v>
      </c>
      <c r="K11" s="132">
        <f>INDEX(ResTRA,MATCH(_xlfn.CONCAT(K$2,$B11,$D11),Results_TRA!$A$2:$A$19997,0),MATCH(TRA_Report!K$3,Results_TRA!$A$2:$AK$2,0))</f>
        <v>0.42</v>
      </c>
      <c r="L11" s="132">
        <f>INDEX(ResTRA,MATCH(_xlfn.CONCAT(L$2,$B11,$D11),Results_TRA!$A$2:$A$19997,0),MATCH(TRA_Report!L$3,Results_TRA!$A$2:$AK$2,0))</f>
        <v>0.44</v>
      </c>
      <c r="M11" s="101">
        <f>INDEX(ResTRA,MATCH(_xlfn.CONCAT(M$2,$B11,$D11),Results_TRA!$A$2:$A$19997,0),MATCH(TRA_Report!M$3,Results_TRA!$A$2:$AK$2,0))</f>
        <v>0.42</v>
      </c>
      <c r="N11" s="101">
        <f>INDEX(ResTRA,MATCH(_xlfn.CONCAT(N$2,$B11,$D11),Results_TRA!$A$2:$A$19997,0),MATCH(TRA_Report!N$3,Results_TRA!$A$2:$AK$2,0))</f>
        <v>0.45</v>
      </c>
      <c r="O11" s="132">
        <f>INDEX(ResTRA,MATCH(_xlfn.CONCAT(O$2,$B11,$D11),Results_TRA!$A$2:$A$19997,0),MATCH(TRA_Report!O$3,Results_TRA!$A$2:$AK$2,0))</f>
        <v>0.42</v>
      </c>
      <c r="P11" s="132">
        <f>INDEX(ResTRA,MATCH(_xlfn.CONCAT(P$2,$B11,$D11),Results_TRA!$A$2:$A$19997,0),MATCH(TRA_Report!P$3,Results_TRA!$A$2:$AK$2,0))</f>
        <v>0.44</v>
      </c>
      <c r="Q11" s="32">
        <f>INDEX(ResTRA,MATCH(_xlfn.CONCAT(Q$2,$B11,$D11),Results_TRA!$A$2:$A$19997,0),MATCH(TRA_Report!Q$3,Results_TRA!$A$2:$AK$2,0))</f>
        <v>0.42</v>
      </c>
      <c r="R11" s="32">
        <f>INDEX(ResTRA,MATCH(_xlfn.CONCAT(R$2,$B11,$D11),Results_TRA!$A$2:$A$19997,0),MATCH(TRA_Report!R$3,Results_TRA!$A$2:$AK$2,0))</f>
        <v>0.45</v>
      </c>
      <c r="S11" s="120">
        <f>INDEX(ResTRA,MATCH(_xlfn.CONCAT(S$2,$B11,$D11),Results_TRA!$A$2:$A$19997,0),MATCH(TRA_Report!S$3,Results_TRA!$A$2:$AK$2,0))</f>
        <v>0.42</v>
      </c>
      <c r="T11" s="120">
        <f>INDEX(ResTRA,MATCH(_xlfn.CONCAT(T$2,$B11,$D11),Results_TRA!$A$2:$A$19997,0),MATCH(TRA_Report!T$3,Results_TRA!$A$2:$AK$2,0))</f>
        <v>0.45</v>
      </c>
      <c r="U11" s="120">
        <f>INDEX(ResTRA,MATCH(_xlfn.CONCAT(U$2,$B11,$D11),Results_TRA!$A$2:$A$19997,0),MATCH(TRA_Report!U$3,Results_TRA!$A$2:$AK$2,0))</f>
        <v>0.4</v>
      </c>
      <c r="V11" s="120">
        <f>INDEX(ResTRA,MATCH(_xlfn.CONCAT(V$2,$B11,$D11),Results_TRA!$A$2:$A$19997,0),MATCH(TRA_Report!V$3,Results_TRA!$A$2:$AK$2,0))</f>
        <v>0.43</v>
      </c>
      <c r="W11" s="120">
        <f>INDEX(ResTRA,MATCH(_xlfn.CONCAT(W$2,$B11,$D11),Results_TRA!$A$2:$A$19997,0),MATCH(TRA_Report!W$3,Results_TRA!$A$2:$AK$2,0))</f>
        <v>0.46</v>
      </c>
      <c r="X11" s="32" t="e">
        <f>INDEX(ResTRA,MATCH(_xlfn.CONCAT(X$2,$B11,$D11),Results_TRA!$A$2:$A$19997,0),MATCH(TRA_Report!X$3,Results_TRA!$A$2:$AK$2,0))</f>
        <v>#N/A</v>
      </c>
      <c r="Y11" s="32" t="e">
        <f>INDEX(ResTRA,MATCH(_xlfn.CONCAT(Y$2,$B11,$D11),Results_TRA!$A$2:$A$19997,0),MATCH(TRA_Report!Y$3,Results_TRA!$A$2:$AK$2,0))</f>
        <v>#N/A</v>
      </c>
      <c r="Z11" s="32" t="e">
        <f>INDEX(ResTRA,MATCH(_xlfn.CONCAT(Z$2,$B11,$D11),Results_TRA!$A$2:$A$19997,0),MATCH(TRA_Report!Z$3,Results_TRA!$A$2:$AK$2,0))</f>
        <v>#N/A</v>
      </c>
      <c r="AA11" s="32" t="e">
        <f>INDEX(ResTRA,MATCH(_xlfn.CONCAT(AA$2,$B11,$D11),Results_TRA!$A$2:$A$19997,0),MATCH(TRA_Report!AA$3,Results_TRA!$A$2:$AK$2,0))</f>
        <v>#N/A</v>
      </c>
      <c r="AB11" s="32" t="e">
        <f>INDEX(ResTRA,MATCH(_xlfn.CONCAT(AB$2,$B11,$D11),Results_TRA!$A$2:$A$19997,0),MATCH(TRA_Report!AB$3,Results_TRA!$A$2:$AK$2,0))</f>
        <v>#N/A</v>
      </c>
      <c r="AC11" s="32" t="e">
        <f>INDEX(ResTRA,MATCH(_xlfn.CONCAT(AC$2,$B11,$D11),Results_TRA!$A$2:$A$19997,0),MATCH(TRA_Report!AC$3,Results_TRA!$A$2:$AK$2,0))</f>
        <v>#N/A</v>
      </c>
      <c r="AD11" s="32" t="e">
        <f>INDEX(ResTRA,MATCH(_xlfn.CONCAT(AD$2,$B11,$D11),Results_TRA!$A$2:$A$19997,0),MATCH(TRA_Report!AD$3,Results_TRA!$A$2:$AK$2,0))</f>
        <v>#N/A</v>
      </c>
      <c r="AE11" s="32" t="e">
        <f>INDEX(ResTRA,MATCH(_xlfn.CONCAT(AE$2,$B11,$D11),Results_TRA!$A$2:$A$19997,0),MATCH(TRA_Report!AE$3,Results_TRA!$A$2:$AK$2,0))</f>
        <v>#N/A</v>
      </c>
      <c r="AF11" s="32" t="e">
        <f>INDEX(ResTRA,MATCH(_xlfn.CONCAT(AF$2,$B11,$D11),Results_TRA!$A$2:$A$19997,0),MATCH(TRA_Report!AF$3,Results_TRA!$A$2:$AK$2,0))</f>
        <v>#N/A</v>
      </c>
      <c r="AG11" s="32" t="e">
        <f>INDEX(ResTRA,MATCH(_xlfn.CONCAT(AG$2,$B11,$D11),Results_TRA!$A$2:$A$19997,0),MATCH(TRA_Report!AG$3,Results_TRA!$A$2:$AK$2,0))</f>
        <v>#N/A</v>
      </c>
      <c r="AH11" s="32" t="e">
        <f>INDEX(ResTRA,MATCH(_xlfn.CONCAT(AH$2,$B11,$D11),Results_TRA!$A$2:$A$19997,0),MATCH(TRA_Report!AH$3,Results_TRA!$A$2:$AK$2,0))</f>
        <v>#N/A</v>
      </c>
      <c r="AI11" s="32" t="e">
        <f>INDEX(ResTRA,MATCH(_xlfn.CONCAT(AI$2,$B11,$D11),Results_TRA!$A$2:$A$19997,0),MATCH(TRA_Report!AI$3,Results_TRA!$A$2:$AK$2,0))</f>
        <v>#N/A</v>
      </c>
      <c r="AJ11" s="32" t="e">
        <f>INDEX(ResTRA,MATCH(_xlfn.CONCAT(AJ$2,$B11,$D11),Results_TRA!$A$2:$A$19997,0),MATCH(TRA_Report!AJ$3,Results_TRA!$A$2:$AK$2,0))</f>
        <v>#N/A</v>
      </c>
      <c r="AK11" s="32" t="e">
        <f>INDEX(ResTRA,MATCH(_xlfn.CONCAT(AK$2,$B11,$D11),Results_TRA!$A$2:$A$19997,0),MATCH(TRA_Report!AK$3,Results_TRA!$A$2:$AK$2,0))</f>
        <v>#N/A</v>
      </c>
    </row>
    <row r="12" spans="1:37" x14ac:dyDescent="0.3">
      <c r="B12" s="24" t="s">
        <v>0</v>
      </c>
      <c r="C12" s="24" t="s">
        <v>0</v>
      </c>
      <c r="D12" t="s">
        <v>1</v>
      </c>
      <c r="E12" s="31">
        <f>INDEX(ResTRA,MATCH(_xlfn.CONCAT(E$2,$B12,$D12),Results_TRA!$A$2:$A$19997,0),MATCH(TRA_Report!E$3,Results_TRA!$A$2:$AK$2,0))</f>
        <v>3.7</v>
      </c>
      <c r="F12" s="31">
        <f>INDEX(ResTRA,MATCH(_xlfn.CONCAT(F$2,$B12,$D12),Results_TRA!$A$2:$A$19997,0),MATCH(TRA_Report!F$3,Results_TRA!$A$2:$AK$2,0))</f>
        <v>3.64</v>
      </c>
      <c r="G12" s="31">
        <f>INDEX(ResTRA,MATCH(_xlfn.CONCAT(G$2,$B12,$D12),Results_TRA!$A$2:$A$19997,0),MATCH(TRA_Report!G$3,Results_TRA!$A$2:$AK$2,0))</f>
        <v>3.59</v>
      </c>
      <c r="H12" s="82">
        <f>INDEX(ResTRA,MATCH(_xlfn.CONCAT(H$2,$B12,$D12),Results_TRA!$A$2:$A$19997,0),MATCH(TRA_Report!H$3,Results_TRA!$A$2:$AK$2,0))</f>
        <v>3.7</v>
      </c>
      <c r="I12" s="83">
        <f>INDEX(ResTRA,MATCH(_xlfn.CONCAT(I$2,$B12,$D12),Results_TRA!$A$2:$A$19997,0),MATCH(TRA_Report!I$3,Results_TRA!$A$2:$AK$2,0))</f>
        <v>3.6</v>
      </c>
      <c r="J12" s="83">
        <f>INDEX(ResTRA,MATCH(_xlfn.CONCAT(J$2,$B12,$D12),Results_TRA!$A$2:$A$19997,0),MATCH(TRA_Report!J$3,Results_TRA!$A$2:$AK$2,0))</f>
        <v>3.52</v>
      </c>
      <c r="K12" s="133">
        <f>INDEX(ResTRA,MATCH(_xlfn.CONCAT(K$2,$B12,$D12),Results_TRA!$A$2:$A$19997,0),MATCH(TRA_Report!K$3,Results_TRA!$A$2:$AK$2,0))</f>
        <v>3.59</v>
      </c>
      <c r="L12" s="133">
        <f>INDEX(ResTRA,MATCH(_xlfn.CONCAT(L$2,$B12,$D12),Results_TRA!$A$2:$A$19997,0),MATCH(TRA_Report!L$3,Results_TRA!$A$2:$AK$2,0))</f>
        <v>3.51</v>
      </c>
      <c r="M12" s="102">
        <f>INDEX(ResTRA,MATCH(_xlfn.CONCAT(M$2,$B12,$D12),Results_TRA!$A$2:$A$19997,0),MATCH(TRA_Report!M$3,Results_TRA!$A$2:$AK$2,0))</f>
        <v>3.62</v>
      </c>
      <c r="N12" s="102">
        <f>INDEX(ResTRA,MATCH(_xlfn.CONCAT(N$2,$B12,$D12),Results_TRA!$A$2:$A$19997,0),MATCH(TRA_Report!N$3,Results_TRA!$A$2:$AK$2,0))</f>
        <v>3.55</v>
      </c>
      <c r="O12" s="133">
        <f>INDEX(ResTRA,MATCH(_xlfn.CONCAT(O$2,$B12,$D12),Results_TRA!$A$2:$A$19997,0),MATCH(TRA_Report!O$3,Results_TRA!$A$2:$AK$2,0))</f>
        <v>3.59</v>
      </c>
      <c r="P12" s="133">
        <f>INDEX(ResTRA,MATCH(_xlfn.CONCAT(P$2,$B12,$D12),Results_TRA!$A$2:$A$19997,0),MATCH(TRA_Report!P$3,Results_TRA!$A$2:$AK$2,0))</f>
        <v>3.49</v>
      </c>
      <c r="Q12" s="31">
        <f>INDEX(ResTRA,MATCH(_xlfn.CONCAT(Q$2,$B12,$D12),Results_TRA!$A$2:$A$19997,0),MATCH(TRA_Report!Q$3,Results_TRA!$A$2:$AK$2,0))</f>
        <v>3.61</v>
      </c>
      <c r="R12" s="31">
        <f>INDEX(ResTRA,MATCH(_xlfn.CONCAT(R$2,$B12,$D12),Results_TRA!$A$2:$A$19997,0),MATCH(TRA_Report!R$3,Results_TRA!$A$2:$AK$2,0))</f>
        <v>3.54</v>
      </c>
      <c r="S12" s="121">
        <f>INDEX(ResTRA,MATCH(_xlfn.CONCAT(S$2,$B12,$D12),Results_TRA!$A$2:$A$19997,0),MATCH(TRA_Report!S$3,Results_TRA!$A$2:$AK$2,0))</f>
        <v>3.61</v>
      </c>
      <c r="T12" s="121">
        <f>INDEX(ResTRA,MATCH(_xlfn.CONCAT(T$2,$B12,$D12),Results_TRA!$A$2:$A$19997,0),MATCH(TRA_Report!T$3,Results_TRA!$A$2:$AK$2,0))</f>
        <v>3.54</v>
      </c>
      <c r="U12" s="121">
        <f>INDEX(ResTRA,MATCH(_xlfn.CONCAT(U$2,$B12,$D12),Results_TRA!$A$2:$A$19997,0),MATCH(TRA_Report!U$3,Results_TRA!$A$2:$AK$2,0))</f>
        <v>3.7</v>
      </c>
      <c r="V12" s="121">
        <f>INDEX(ResTRA,MATCH(_xlfn.CONCAT(V$2,$B12,$D12),Results_TRA!$A$2:$A$19997,0),MATCH(TRA_Report!V$3,Results_TRA!$A$2:$AK$2,0))</f>
        <v>3.68</v>
      </c>
      <c r="W12" s="121">
        <f>INDEX(ResTRA,MATCH(_xlfn.CONCAT(W$2,$B12,$D12),Results_TRA!$A$2:$A$19997,0),MATCH(TRA_Report!W$3,Results_TRA!$A$2:$AK$2,0))</f>
        <v>3.67</v>
      </c>
      <c r="X12" s="31" t="e">
        <f>INDEX(ResTRA,MATCH(_xlfn.CONCAT(X$2,$B12,$D12),Results_TRA!$A$2:$A$19997,0),MATCH(TRA_Report!X$3,Results_TRA!$A$2:$AK$2,0))</f>
        <v>#N/A</v>
      </c>
      <c r="Y12" s="31" t="e">
        <f>INDEX(ResTRA,MATCH(_xlfn.CONCAT(Y$2,$B12,$D12),Results_TRA!$A$2:$A$19997,0),MATCH(TRA_Report!Y$3,Results_TRA!$A$2:$AK$2,0))</f>
        <v>#N/A</v>
      </c>
      <c r="Z12" s="31" t="e">
        <f>INDEX(ResTRA,MATCH(_xlfn.CONCAT(Z$2,$B12,$D12),Results_TRA!$A$2:$A$19997,0),MATCH(TRA_Report!Z$3,Results_TRA!$A$2:$AK$2,0))</f>
        <v>#N/A</v>
      </c>
      <c r="AA12" s="31" t="e">
        <f>INDEX(ResTRA,MATCH(_xlfn.CONCAT(AA$2,$B12,$D12),Results_TRA!$A$2:$A$19997,0),MATCH(TRA_Report!AA$3,Results_TRA!$A$2:$AK$2,0))</f>
        <v>#N/A</v>
      </c>
      <c r="AB12" s="31" t="e">
        <f>INDEX(ResTRA,MATCH(_xlfn.CONCAT(AB$2,$B12,$D12),Results_TRA!$A$2:$A$19997,0),MATCH(TRA_Report!AB$3,Results_TRA!$A$2:$AK$2,0))</f>
        <v>#N/A</v>
      </c>
      <c r="AC12" s="31" t="e">
        <f>INDEX(ResTRA,MATCH(_xlfn.CONCAT(AC$2,$B12,$D12),Results_TRA!$A$2:$A$19997,0),MATCH(TRA_Report!AC$3,Results_TRA!$A$2:$AK$2,0))</f>
        <v>#N/A</v>
      </c>
      <c r="AD12" s="31" t="e">
        <f>INDEX(ResTRA,MATCH(_xlfn.CONCAT(AD$2,$B12,$D12),Results_TRA!$A$2:$A$19997,0),MATCH(TRA_Report!AD$3,Results_TRA!$A$2:$AK$2,0))</f>
        <v>#N/A</v>
      </c>
      <c r="AE12" s="31" t="e">
        <f>INDEX(ResTRA,MATCH(_xlfn.CONCAT(AE$2,$B12,$D12),Results_TRA!$A$2:$A$19997,0),MATCH(TRA_Report!AE$3,Results_TRA!$A$2:$AK$2,0))</f>
        <v>#N/A</v>
      </c>
      <c r="AF12" s="31" t="e">
        <f>INDEX(ResTRA,MATCH(_xlfn.CONCAT(AF$2,$B12,$D12),Results_TRA!$A$2:$A$19997,0),MATCH(TRA_Report!AF$3,Results_TRA!$A$2:$AK$2,0))</f>
        <v>#N/A</v>
      </c>
      <c r="AG12" s="31" t="e">
        <f>INDEX(ResTRA,MATCH(_xlfn.CONCAT(AG$2,$B12,$D12),Results_TRA!$A$2:$A$19997,0),MATCH(TRA_Report!AG$3,Results_TRA!$A$2:$AK$2,0))</f>
        <v>#N/A</v>
      </c>
      <c r="AH12" s="31" t="e">
        <f>INDEX(ResTRA,MATCH(_xlfn.CONCAT(AH$2,$B12,$D12),Results_TRA!$A$2:$A$19997,0),MATCH(TRA_Report!AH$3,Results_TRA!$A$2:$AK$2,0))</f>
        <v>#N/A</v>
      </c>
      <c r="AI12" s="31" t="e">
        <f>INDEX(ResTRA,MATCH(_xlfn.CONCAT(AI$2,$B12,$D12),Results_TRA!$A$2:$A$19997,0),MATCH(TRA_Report!AI$3,Results_TRA!$A$2:$AK$2,0))</f>
        <v>#N/A</v>
      </c>
      <c r="AJ12" s="31" t="e">
        <f>INDEX(ResTRA,MATCH(_xlfn.CONCAT(AJ$2,$B12,$D12),Results_TRA!$A$2:$A$19997,0),MATCH(TRA_Report!AJ$3,Results_TRA!$A$2:$AK$2,0))</f>
        <v>#N/A</v>
      </c>
      <c r="AK12" s="31" t="e">
        <f>INDEX(ResTRA,MATCH(_xlfn.CONCAT(AK$2,$B12,$D12),Results_TRA!$A$2:$A$19997,0),MATCH(TRA_Report!AK$3,Results_TRA!$A$2:$AK$2,0))</f>
        <v>#N/A</v>
      </c>
    </row>
    <row r="13" spans="1:37" s="45" customFormat="1" x14ac:dyDescent="0.3">
      <c r="A13"/>
      <c r="B13" s="47" t="s">
        <v>187</v>
      </c>
      <c r="C13" s="47" t="s">
        <v>242</v>
      </c>
      <c r="D13" s="47" t="s">
        <v>1</v>
      </c>
      <c r="E13" s="30">
        <f>INDEX(ResTRA,MATCH(_xlfn.CONCAT(E$2,$B13,$D13),Results_TRA!$A$2:$A$19997,0),MATCH(TRA_Report!E$3,Results_TRA!$A$2:$AK$2,0))</f>
        <v>0.94</v>
      </c>
      <c r="F13" s="30">
        <f>INDEX(ResTRA,MATCH(_xlfn.CONCAT(F$2,$B13,$D13),Results_TRA!$A$2:$A$19997,0),MATCH(TRA_Report!F$3,Results_TRA!$A$2:$AK$2,0))</f>
        <v>1.02</v>
      </c>
      <c r="G13" s="30">
        <f>INDEX(ResTRA,MATCH(_xlfn.CONCAT(G$2,$B13,$D13),Results_TRA!$A$2:$A$19997,0),MATCH(TRA_Report!G$3,Results_TRA!$A$2:$AK$2,0))</f>
        <v>1.18</v>
      </c>
      <c r="H13" s="82">
        <f>INDEX(ResTRA,MATCH(_xlfn.CONCAT(H$2,$B13,$D13),Results_TRA!$A$2:$A$19997,0),MATCH(TRA_Report!H$3,Results_TRA!$A$2:$AK$2,0))</f>
        <v>0.94</v>
      </c>
      <c r="I13" s="82">
        <f>INDEX(ResTRA,MATCH(_xlfn.CONCAT(I$2,$B13,$D13),Results_TRA!$A$2:$A$19997,0),MATCH(TRA_Report!I$3,Results_TRA!$A$2:$AK$2,0))</f>
        <v>1.02</v>
      </c>
      <c r="J13" s="82">
        <f>INDEX(ResTRA,MATCH(_xlfn.CONCAT(J$2,$B13,$D13),Results_TRA!$A$2:$A$19997,0),MATCH(TRA_Report!J$3,Results_TRA!$A$2:$AK$2,0))</f>
        <v>1.18</v>
      </c>
      <c r="K13" s="134">
        <f>INDEX(ResTRA,MATCH(_xlfn.CONCAT(K$2,$B13,$D13),Results_TRA!$A$2:$A$19997,0),MATCH(TRA_Report!K$3,Results_TRA!$A$2:$AK$2,0))</f>
        <v>1.02</v>
      </c>
      <c r="L13" s="134">
        <f>INDEX(ResTRA,MATCH(_xlfn.CONCAT(L$2,$B13,$D13),Results_TRA!$A$2:$A$19997,0),MATCH(TRA_Report!L$3,Results_TRA!$A$2:$AK$2,0))</f>
        <v>1.18</v>
      </c>
      <c r="M13" s="103">
        <f>INDEX(ResTRA,MATCH(_xlfn.CONCAT(M$2,$B13,$D13),Results_TRA!$A$2:$A$19997,0),MATCH(TRA_Report!M$3,Results_TRA!$A$2:$AK$2,0))</f>
        <v>1.02</v>
      </c>
      <c r="N13" s="103">
        <f>INDEX(ResTRA,MATCH(_xlfn.CONCAT(N$2,$B13,$D13),Results_TRA!$A$2:$A$19997,0),MATCH(TRA_Report!N$3,Results_TRA!$A$2:$AK$2,0))</f>
        <v>1.18</v>
      </c>
      <c r="O13" s="134">
        <f>INDEX(ResTRA,MATCH(_xlfn.CONCAT(O$2,$B13,$D13),Results_TRA!$A$2:$A$19997,0),MATCH(TRA_Report!O$3,Results_TRA!$A$2:$AK$2,0))</f>
        <v>1.03</v>
      </c>
      <c r="P13" s="134">
        <f>INDEX(ResTRA,MATCH(_xlfn.CONCAT(P$2,$B13,$D13),Results_TRA!$A$2:$A$19997,0),MATCH(TRA_Report!P$3,Results_TRA!$A$2:$AK$2,0))</f>
        <v>1.19</v>
      </c>
      <c r="Q13" s="30">
        <f>INDEX(ResTRA,MATCH(_xlfn.CONCAT(Q$2,$B13,$D13),Results_TRA!$A$2:$A$19997,0),MATCH(TRA_Report!Q$3,Results_TRA!$A$2:$AK$2,0))</f>
        <v>1.03</v>
      </c>
      <c r="R13" s="30">
        <f>INDEX(ResTRA,MATCH(_xlfn.CONCAT(R$2,$B13,$D13),Results_TRA!$A$2:$A$19997,0),MATCH(TRA_Report!R$3,Results_TRA!$A$2:$AK$2,0))</f>
        <v>1.19</v>
      </c>
      <c r="S13" s="122">
        <f>INDEX(ResTRA,MATCH(_xlfn.CONCAT(S$2,$B13,$D13),Results_TRA!$A$2:$A$19997,0),MATCH(TRA_Report!S$3,Results_TRA!$A$2:$AK$2,0))</f>
        <v>1.04</v>
      </c>
      <c r="T13" s="122">
        <f>INDEX(ResTRA,MATCH(_xlfn.CONCAT(T$2,$B13,$D13),Results_TRA!$A$2:$A$19997,0),MATCH(TRA_Report!T$3,Results_TRA!$A$2:$AK$2,0))</f>
        <v>1.2</v>
      </c>
      <c r="U13" s="122">
        <f>INDEX(ResTRA,MATCH(_xlfn.CONCAT(U$2,$B13,$D13),Results_TRA!$A$2:$A$19997,0),MATCH(TRA_Report!U$3,Results_TRA!$A$2:$AK$2,0))</f>
        <v>0.94</v>
      </c>
      <c r="V13" s="122">
        <f>INDEX(ResTRA,MATCH(_xlfn.CONCAT(V$2,$B13,$D13),Results_TRA!$A$2:$A$19997,0),MATCH(TRA_Report!V$3,Results_TRA!$A$2:$AK$2,0))</f>
        <v>1.04</v>
      </c>
      <c r="W13" s="122">
        <f>INDEX(ResTRA,MATCH(_xlfn.CONCAT(W$2,$B13,$D13),Results_TRA!$A$2:$A$19997,0),MATCH(TRA_Report!W$3,Results_TRA!$A$2:$AK$2,0))</f>
        <v>1.2</v>
      </c>
      <c r="X13" s="30" t="e">
        <f>INDEX(ResTRA,MATCH(_xlfn.CONCAT(X$2,$B13,$D13),Results_TRA!$A$2:$A$19997,0),MATCH(TRA_Report!X$3,Results_TRA!$A$2:$AK$2,0))</f>
        <v>#N/A</v>
      </c>
      <c r="Y13" s="30" t="e">
        <f>INDEX(ResTRA,MATCH(_xlfn.CONCAT(Y$2,$B13,$D13),Results_TRA!$A$2:$A$19997,0),MATCH(TRA_Report!Y$3,Results_TRA!$A$2:$AK$2,0))</f>
        <v>#N/A</v>
      </c>
      <c r="Z13" s="30" t="e">
        <f>INDEX(ResTRA,MATCH(_xlfn.CONCAT(Z$2,$B13,$D13),Results_TRA!$A$2:$A$19997,0),MATCH(TRA_Report!Z$3,Results_TRA!$A$2:$AK$2,0))</f>
        <v>#N/A</v>
      </c>
      <c r="AA13" s="30" t="e">
        <f>INDEX(ResTRA,MATCH(_xlfn.CONCAT(AA$2,$B13,$D13),Results_TRA!$A$2:$A$19997,0),MATCH(TRA_Report!AA$3,Results_TRA!$A$2:$AK$2,0))</f>
        <v>#N/A</v>
      </c>
      <c r="AB13" s="30" t="e">
        <f>INDEX(ResTRA,MATCH(_xlfn.CONCAT(AB$2,$B13,$D13),Results_TRA!$A$2:$A$19997,0),MATCH(TRA_Report!AB$3,Results_TRA!$A$2:$AK$2,0))</f>
        <v>#N/A</v>
      </c>
      <c r="AC13" s="30" t="e">
        <f>INDEX(ResTRA,MATCH(_xlfn.CONCAT(AC$2,$B13,$D13),Results_TRA!$A$2:$A$19997,0),MATCH(TRA_Report!AC$3,Results_TRA!$A$2:$AK$2,0))</f>
        <v>#N/A</v>
      </c>
      <c r="AD13" s="30" t="e">
        <f>INDEX(ResTRA,MATCH(_xlfn.CONCAT(AD$2,$B13,$D13),Results_TRA!$A$2:$A$19997,0),MATCH(TRA_Report!AD$3,Results_TRA!$A$2:$AK$2,0))</f>
        <v>#N/A</v>
      </c>
      <c r="AE13" s="30" t="e">
        <f>INDEX(ResTRA,MATCH(_xlfn.CONCAT(AE$2,$B13,$D13),Results_TRA!$A$2:$A$19997,0),MATCH(TRA_Report!AE$3,Results_TRA!$A$2:$AK$2,0))</f>
        <v>#N/A</v>
      </c>
      <c r="AF13" s="30" t="e">
        <f>INDEX(ResTRA,MATCH(_xlfn.CONCAT(AF$2,$B13,$D13),Results_TRA!$A$2:$A$19997,0),MATCH(TRA_Report!AF$3,Results_TRA!$A$2:$AK$2,0))</f>
        <v>#N/A</v>
      </c>
      <c r="AG13" s="30" t="e">
        <f>INDEX(ResTRA,MATCH(_xlfn.CONCAT(AG$2,$B13,$D13),Results_TRA!$A$2:$A$19997,0),MATCH(TRA_Report!AG$3,Results_TRA!$A$2:$AK$2,0))</f>
        <v>#N/A</v>
      </c>
      <c r="AH13" s="30" t="e">
        <f>INDEX(ResTRA,MATCH(_xlfn.CONCAT(AH$2,$B13,$D13),Results_TRA!$A$2:$A$19997,0),MATCH(TRA_Report!AH$3,Results_TRA!$A$2:$AK$2,0))</f>
        <v>#N/A</v>
      </c>
      <c r="AI13" s="30" t="e">
        <f>INDEX(ResTRA,MATCH(_xlfn.CONCAT(AI$2,$B13,$D13),Results_TRA!$A$2:$A$19997,0),MATCH(TRA_Report!AI$3,Results_TRA!$A$2:$AK$2,0))</f>
        <v>#N/A</v>
      </c>
      <c r="AJ13" s="30" t="e">
        <f>INDEX(ResTRA,MATCH(_xlfn.CONCAT(AJ$2,$B13,$D13),Results_TRA!$A$2:$A$19997,0),MATCH(TRA_Report!AJ$3,Results_TRA!$A$2:$AK$2,0))</f>
        <v>#N/A</v>
      </c>
      <c r="AK13" s="30" t="e">
        <f>INDEX(ResTRA,MATCH(_xlfn.CONCAT(AK$2,$B13,$D13),Results_TRA!$A$2:$A$19997,0),MATCH(TRA_Report!AK$3,Results_TRA!$A$2:$AK$2,0))</f>
        <v>#N/A</v>
      </c>
    </row>
    <row r="14" spans="1:37" s="45" customFormat="1" x14ac:dyDescent="0.3">
      <c r="A14"/>
      <c r="B14" s="43" t="s">
        <v>190</v>
      </c>
      <c r="C14" s="43" t="s">
        <v>245</v>
      </c>
      <c r="D14" s="43" t="s">
        <v>1</v>
      </c>
      <c r="E14" s="30">
        <f>INDEX(ResTRA,MATCH(_xlfn.CONCAT(E$2,$B14,$D14),Results_TRA!$A$2:$A$19997,0),MATCH(TRA_Report!E$3,Results_TRA!$A$2:$AK$2,0))</f>
        <v>0.96</v>
      </c>
      <c r="F14" s="30">
        <f>INDEX(ResTRA,MATCH(_xlfn.CONCAT(F$2,$B14,$D14),Results_TRA!$A$2:$A$19997,0),MATCH(TRA_Report!F$3,Results_TRA!$A$2:$AK$2,0))</f>
        <v>1.04</v>
      </c>
      <c r="G14" s="30">
        <f>INDEX(ResTRA,MATCH(_xlfn.CONCAT(G$2,$B14,$D14),Results_TRA!$A$2:$A$19997,0),MATCH(TRA_Report!G$3,Results_TRA!$A$2:$AK$2,0))</f>
        <v>1.19</v>
      </c>
      <c r="H14" s="82">
        <f>INDEX(ResTRA,MATCH(_xlfn.CONCAT(H$2,$B14,$D14),Results_TRA!$A$2:$A$19997,0),MATCH(TRA_Report!H$3,Results_TRA!$A$2:$AK$2,0))</f>
        <v>0.96</v>
      </c>
      <c r="I14" s="82">
        <f>INDEX(ResTRA,MATCH(_xlfn.CONCAT(I$2,$B14,$D14),Results_TRA!$A$2:$A$19997,0),MATCH(TRA_Report!I$3,Results_TRA!$A$2:$AK$2,0))</f>
        <v>1.07</v>
      </c>
      <c r="J14" s="82">
        <f>INDEX(ResTRA,MATCH(_xlfn.CONCAT(J$2,$B14,$D14),Results_TRA!$A$2:$A$19997,0),MATCH(TRA_Report!J$3,Results_TRA!$A$2:$AK$2,0))</f>
        <v>1.22</v>
      </c>
      <c r="K14" s="134">
        <f>INDEX(ResTRA,MATCH(_xlfn.CONCAT(K$2,$B14,$D14),Results_TRA!$A$2:$A$19997,0),MATCH(TRA_Report!K$3,Results_TRA!$A$2:$AK$2,0))</f>
        <v>1.04</v>
      </c>
      <c r="L14" s="134">
        <f>INDEX(ResTRA,MATCH(_xlfn.CONCAT(L$2,$B14,$D14),Results_TRA!$A$2:$A$19997,0),MATCH(TRA_Report!L$3,Results_TRA!$A$2:$AK$2,0))</f>
        <v>1.19</v>
      </c>
      <c r="M14" s="103">
        <f>INDEX(ResTRA,MATCH(_xlfn.CONCAT(M$2,$B14,$D14),Results_TRA!$A$2:$A$19997,0),MATCH(TRA_Report!M$3,Results_TRA!$A$2:$AK$2,0))</f>
        <v>1.04</v>
      </c>
      <c r="N14" s="103">
        <f>INDEX(ResTRA,MATCH(_xlfn.CONCAT(N$2,$B14,$D14),Results_TRA!$A$2:$A$19997,0),MATCH(TRA_Report!N$3,Results_TRA!$A$2:$AK$2,0))</f>
        <v>1.19</v>
      </c>
      <c r="O14" s="134">
        <f>INDEX(ResTRA,MATCH(_xlfn.CONCAT(O$2,$B14,$D14),Results_TRA!$A$2:$A$19997,0),MATCH(TRA_Report!O$3,Results_TRA!$A$2:$AK$2,0))</f>
        <v>1.04</v>
      </c>
      <c r="P14" s="134">
        <f>INDEX(ResTRA,MATCH(_xlfn.CONCAT(P$2,$B14,$D14),Results_TRA!$A$2:$A$19997,0),MATCH(TRA_Report!P$3,Results_TRA!$A$2:$AK$2,0))</f>
        <v>1.19</v>
      </c>
      <c r="Q14" s="30">
        <f>INDEX(ResTRA,MATCH(_xlfn.CONCAT(Q$2,$B14,$D14),Results_TRA!$A$2:$A$19997,0),MATCH(TRA_Report!Q$3,Results_TRA!$A$2:$AK$2,0))</f>
        <v>1.04</v>
      </c>
      <c r="R14" s="30">
        <f>INDEX(ResTRA,MATCH(_xlfn.CONCAT(R$2,$B14,$D14),Results_TRA!$A$2:$A$19997,0),MATCH(TRA_Report!R$3,Results_TRA!$A$2:$AK$2,0))</f>
        <v>1.19</v>
      </c>
      <c r="S14" s="122">
        <f>INDEX(ResTRA,MATCH(_xlfn.CONCAT(S$2,$B14,$D14),Results_TRA!$A$2:$A$19997,0),MATCH(TRA_Report!S$3,Results_TRA!$A$2:$AK$2,0))</f>
        <v>1.04</v>
      </c>
      <c r="T14" s="122">
        <f>INDEX(ResTRA,MATCH(_xlfn.CONCAT(T$2,$B14,$D14),Results_TRA!$A$2:$A$19997,0),MATCH(TRA_Report!T$3,Results_TRA!$A$2:$AK$2,0))</f>
        <v>1.19</v>
      </c>
      <c r="U14" s="222">
        <f>INDEX(ResTRA,MATCH(_xlfn.CONCAT(U$2,$B14,$D14),Results_TRA!$A$2:$A$19997,0),MATCH(TRA_Report!U$3,Results_TRA!$A$2:$AK$2,0))</f>
        <v>0.96</v>
      </c>
      <c r="V14" s="222">
        <f>INDEX(ResTRA,MATCH(_xlfn.CONCAT(V$2,$B14,$D14),Results_TRA!$A$2:$A$19997,0),MATCH(TRA_Report!V$3,Results_TRA!$A$2:$AK$2,0))</f>
        <v>1.1299999999999999</v>
      </c>
      <c r="W14" s="222">
        <f>INDEX(ResTRA,MATCH(_xlfn.CONCAT(W$2,$B14,$D14),Results_TRA!$A$2:$A$19997,0),MATCH(TRA_Report!W$3,Results_TRA!$A$2:$AK$2,0))</f>
        <v>1.37</v>
      </c>
      <c r="X14" s="30" t="e">
        <f>INDEX(ResTRA,MATCH(_xlfn.CONCAT(X$2,$B14,$D14),Results_TRA!$A$2:$A$19997,0),MATCH(TRA_Report!X$3,Results_TRA!$A$2:$AK$2,0))</f>
        <v>#N/A</v>
      </c>
      <c r="Y14" s="30" t="e">
        <f>INDEX(ResTRA,MATCH(_xlfn.CONCAT(Y$2,$B14,$D14),Results_TRA!$A$2:$A$19997,0),MATCH(TRA_Report!Y$3,Results_TRA!$A$2:$AK$2,0))</f>
        <v>#N/A</v>
      </c>
      <c r="Z14" s="30" t="e">
        <f>INDEX(ResTRA,MATCH(_xlfn.CONCAT(Z$2,$B14,$D14),Results_TRA!$A$2:$A$19997,0),MATCH(TRA_Report!Z$3,Results_TRA!$A$2:$AK$2,0))</f>
        <v>#N/A</v>
      </c>
      <c r="AA14" s="30" t="e">
        <f>INDEX(ResTRA,MATCH(_xlfn.CONCAT(AA$2,$B14,$D14),Results_TRA!$A$2:$A$19997,0),MATCH(TRA_Report!AA$3,Results_TRA!$A$2:$AK$2,0))</f>
        <v>#N/A</v>
      </c>
      <c r="AB14" s="30" t="e">
        <f>INDEX(ResTRA,MATCH(_xlfn.CONCAT(AB$2,$B14,$D14),Results_TRA!$A$2:$A$19997,0),MATCH(TRA_Report!AB$3,Results_TRA!$A$2:$AK$2,0))</f>
        <v>#N/A</v>
      </c>
      <c r="AC14" s="30" t="e">
        <f>INDEX(ResTRA,MATCH(_xlfn.CONCAT(AC$2,$B14,$D14),Results_TRA!$A$2:$A$19997,0),MATCH(TRA_Report!AC$3,Results_TRA!$A$2:$AK$2,0))</f>
        <v>#N/A</v>
      </c>
      <c r="AD14" s="30" t="e">
        <f>INDEX(ResTRA,MATCH(_xlfn.CONCAT(AD$2,$B14,$D14),Results_TRA!$A$2:$A$19997,0),MATCH(TRA_Report!AD$3,Results_TRA!$A$2:$AK$2,0))</f>
        <v>#N/A</v>
      </c>
      <c r="AE14" s="30" t="e">
        <f>INDEX(ResTRA,MATCH(_xlfn.CONCAT(AE$2,$B14,$D14),Results_TRA!$A$2:$A$19997,0),MATCH(TRA_Report!AE$3,Results_TRA!$A$2:$AK$2,0))</f>
        <v>#N/A</v>
      </c>
      <c r="AF14" s="30" t="e">
        <f>INDEX(ResTRA,MATCH(_xlfn.CONCAT(AF$2,$B14,$D14),Results_TRA!$A$2:$A$19997,0),MATCH(TRA_Report!AF$3,Results_TRA!$A$2:$AK$2,0))</f>
        <v>#N/A</v>
      </c>
      <c r="AG14" s="30" t="e">
        <f>INDEX(ResTRA,MATCH(_xlfn.CONCAT(AG$2,$B14,$D14),Results_TRA!$A$2:$A$19997,0),MATCH(TRA_Report!AG$3,Results_TRA!$A$2:$AK$2,0))</f>
        <v>#N/A</v>
      </c>
      <c r="AH14" s="30" t="e">
        <f>INDEX(ResTRA,MATCH(_xlfn.CONCAT(AH$2,$B14,$D14),Results_TRA!$A$2:$A$19997,0),MATCH(TRA_Report!AH$3,Results_TRA!$A$2:$AK$2,0))</f>
        <v>#N/A</v>
      </c>
      <c r="AI14" s="30" t="e">
        <f>INDEX(ResTRA,MATCH(_xlfn.CONCAT(AI$2,$B14,$D14),Results_TRA!$A$2:$A$19997,0),MATCH(TRA_Report!AI$3,Results_TRA!$A$2:$AK$2,0))</f>
        <v>#N/A</v>
      </c>
      <c r="AJ14" s="30" t="e">
        <f>INDEX(ResTRA,MATCH(_xlfn.CONCAT(AJ$2,$B14,$D14),Results_TRA!$A$2:$A$19997,0),MATCH(TRA_Report!AJ$3,Results_TRA!$A$2:$AK$2,0))</f>
        <v>#N/A</v>
      </c>
      <c r="AK14" s="30" t="e">
        <f>INDEX(ResTRA,MATCH(_xlfn.CONCAT(AK$2,$B14,$D14),Results_TRA!$A$2:$A$19997,0),MATCH(TRA_Report!AK$3,Results_TRA!$A$2:$AK$2,0))</f>
        <v>#N/A</v>
      </c>
    </row>
    <row r="15" spans="1:37" s="45" customFormat="1" x14ac:dyDescent="0.3">
      <c r="A15"/>
      <c r="B15" s="47" t="s">
        <v>197</v>
      </c>
      <c r="C15" s="47" t="s">
        <v>244</v>
      </c>
      <c r="D15" s="47" t="s">
        <v>1</v>
      </c>
      <c r="E15" s="29">
        <f>INDEX(ResTRA,MATCH(_xlfn.CONCAT(E$2,$B15,$D15),Results_TRA!$A$2:$A$19997,0),MATCH(TRA_Report!E$3,Results_TRA!$A$2:$AK$2,0))</f>
        <v>1465.03</v>
      </c>
      <c r="F15" s="29">
        <f>INDEX(ResTRA,MATCH(_xlfn.CONCAT(F$2,$B15,$D15),Results_TRA!$A$2:$A$19997,0),MATCH(TRA_Report!F$3,Results_TRA!$A$2:$AK$2,0))</f>
        <v>1584.83</v>
      </c>
      <c r="G15" s="29">
        <f>INDEX(ResTRA,MATCH(_xlfn.CONCAT(G$2,$B15,$D15),Results_TRA!$A$2:$A$19997,0),MATCH(TRA_Report!G$3,Results_TRA!$A$2:$AK$2,0))</f>
        <v>1792.71</v>
      </c>
      <c r="H15" s="78">
        <f>INDEX(ResTRA,MATCH(_xlfn.CONCAT(H$2,$B15,$D15),Results_TRA!$A$2:$A$19997,0),MATCH(TRA_Report!H$3,Results_TRA!$A$2:$AK$2,0))</f>
        <v>1468.03</v>
      </c>
      <c r="I15" s="79">
        <f>INDEX(ResTRA,MATCH(_xlfn.CONCAT(I$2,$B15,$D15),Results_TRA!$A$2:$A$19997,0),MATCH(TRA_Report!I$3,Results_TRA!$A$2:$AK$2,0))</f>
        <v>1658.55</v>
      </c>
      <c r="J15" s="79">
        <f>INDEX(ResTRA,MATCH(_xlfn.CONCAT(J$2,$B15,$D15),Results_TRA!$A$2:$A$19997,0),MATCH(TRA_Report!J$3,Results_TRA!$A$2:$AK$2,0))</f>
        <v>1886.38</v>
      </c>
      <c r="K15" s="131">
        <f>INDEX(ResTRA,MATCH(_xlfn.CONCAT(K$2,$B15,$D15),Results_TRA!$A$2:$A$19997,0),MATCH(TRA_Report!K$3,Results_TRA!$A$2:$AK$2,0))</f>
        <v>1623.45</v>
      </c>
      <c r="L15" s="131">
        <f>INDEX(ResTRA,MATCH(_xlfn.CONCAT(L$2,$B15,$D15),Results_TRA!$A$2:$A$19997,0),MATCH(TRA_Report!L$3,Results_TRA!$A$2:$AK$2,0))</f>
        <v>1848.09</v>
      </c>
      <c r="M15" s="100">
        <f>INDEX(ResTRA,MATCH(_xlfn.CONCAT(M$2,$B15,$D15),Results_TRA!$A$2:$A$19997,0),MATCH(TRA_Report!M$3,Results_TRA!$A$2:$AK$2,0))</f>
        <v>1625.91</v>
      </c>
      <c r="N15" s="100">
        <f>INDEX(ResTRA,MATCH(_xlfn.CONCAT(N$2,$B15,$D15),Results_TRA!$A$2:$A$19997,0),MATCH(TRA_Report!N$3,Results_TRA!$A$2:$AK$2,0))</f>
        <v>1852.5</v>
      </c>
      <c r="O15" s="131">
        <f>INDEX(ResTRA,MATCH(_xlfn.CONCAT(O$2,$B15,$D15),Results_TRA!$A$2:$A$19997,0),MATCH(TRA_Report!O$3,Results_TRA!$A$2:$AK$2,0))</f>
        <v>1659.5</v>
      </c>
      <c r="P15" s="131">
        <f>INDEX(ResTRA,MATCH(_xlfn.CONCAT(P$2,$B15,$D15),Results_TRA!$A$2:$A$19997,0),MATCH(TRA_Report!P$3,Results_TRA!$A$2:$AK$2,0))</f>
        <v>1964.45</v>
      </c>
      <c r="Q15" s="29">
        <f>INDEX(ResTRA,MATCH(_xlfn.CONCAT(Q$2,$B15,$D15),Results_TRA!$A$2:$A$19997,0),MATCH(TRA_Report!Q$3,Results_TRA!$A$2:$AK$2,0))</f>
        <v>1661.86</v>
      </c>
      <c r="R15" s="29">
        <f>INDEX(ResTRA,MATCH(_xlfn.CONCAT(R$2,$B15,$D15),Results_TRA!$A$2:$A$19997,0),MATCH(TRA_Report!R$3,Results_TRA!$A$2:$AK$2,0))</f>
        <v>1968.59</v>
      </c>
      <c r="S15" s="119">
        <f>INDEX(ResTRA,MATCH(_xlfn.CONCAT(S$2,$B15,$D15),Results_TRA!$A$2:$A$19997,0),MATCH(TRA_Report!S$3,Results_TRA!$A$2:$AK$2,0))</f>
        <v>1681.97</v>
      </c>
      <c r="T15" s="119">
        <f>INDEX(ResTRA,MATCH(_xlfn.CONCAT(T$2,$B15,$D15),Results_TRA!$A$2:$A$19997,0),MATCH(TRA_Report!T$3,Results_TRA!$A$2:$AK$2,0))</f>
        <v>2024.31</v>
      </c>
      <c r="U15" s="119">
        <f>INDEX(ResTRA,MATCH(_xlfn.CONCAT(U$2,$B15,$D15),Results_TRA!$A$2:$A$19997,0),MATCH(TRA_Report!U$3,Results_TRA!$A$2:$AK$2,0))</f>
        <v>1465.03</v>
      </c>
      <c r="V15" s="119">
        <f>INDEX(ResTRA,MATCH(_xlfn.CONCAT(V$2,$B15,$D15),Results_TRA!$A$2:$A$19997,0),MATCH(TRA_Report!V$3,Results_TRA!$A$2:$AK$2,0))</f>
        <v>1675.16</v>
      </c>
      <c r="W15" s="119">
        <f>INDEX(ResTRA,MATCH(_xlfn.CONCAT(W$2,$B15,$D15),Results_TRA!$A$2:$A$19997,0),MATCH(TRA_Report!W$3,Results_TRA!$A$2:$AK$2,0))</f>
        <v>1979.09</v>
      </c>
      <c r="X15" s="29" t="e">
        <f>INDEX(ResTRA,MATCH(_xlfn.CONCAT(X$2,$B15,$D15),Results_TRA!$A$2:$A$19997,0),MATCH(TRA_Report!X$3,Results_TRA!$A$2:$AK$2,0))</f>
        <v>#N/A</v>
      </c>
      <c r="Y15" s="29" t="e">
        <f>INDEX(ResTRA,MATCH(_xlfn.CONCAT(Y$2,$B15,$D15),Results_TRA!$A$2:$A$19997,0),MATCH(TRA_Report!Y$3,Results_TRA!$A$2:$AK$2,0))</f>
        <v>#N/A</v>
      </c>
      <c r="Z15" s="29" t="e">
        <f>INDEX(ResTRA,MATCH(_xlfn.CONCAT(Z$2,$B15,$D15),Results_TRA!$A$2:$A$19997,0),MATCH(TRA_Report!Z$3,Results_TRA!$A$2:$AK$2,0))</f>
        <v>#N/A</v>
      </c>
      <c r="AA15" s="29" t="e">
        <f>INDEX(ResTRA,MATCH(_xlfn.CONCAT(AA$2,$B15,$D15),Results_TRA!$A$2:$A$19997,0),MATCH(TRA_Report!AA$3,Results_TRA!$A$2:$AK$2,0))</f>
        <v>#N/A</v>
      </c>
      <c r="AB15" s="29" t="e">
        <f>INDEX(ResTRA,MATCH(_xlfn.CONCAT(AB$2,$B15,$D15),Results_TRA!$A$2:$A$19997,0),MATCH(TRA_Report!AB$3,Results_TRA!$A$2:$AK$2,0))</f>
        <v>#N/A</v>
      </c>
      <c r="AC15" s="29" t="e">
        <f>INDEX(ResTRA,MATCH(_xlfn.CONCAT(AC$2,$B15,$D15),Results_TRA!$A$2:$A$19997,0),MATCH(TRA_Report!AC$3,Results_TRA!$A$2:$AK$2,0))</f>
        <v>#N/A</v>
      </c>
      <c r="AD15" s="29" t="e">
        <f>INDEX(ResTRA,MATCH(_xlfn.CONCAT(AD$2,$B15,$D15),Results_TRA!$A$2:$A$19997,0),MATCH(TRA_Report!AD$3,Results_TRA!$A$2:$AK$2,0))</f>
        <v>#N/A</v>
      </c>
      <c r="AE15" s="29" t="e">
        <f>INDEX(ResTRA,MATCH(_xlfn.CONCAT(AE$2,$B15,$D15),Results_TRA!$A$2:$A$19997,0),MATCH(TRA_Report!AE$3,Results_TRA!$A$2:$AK$2,0))</f>
        <v>#N/A</v>
      </c>
      <c r="AF15" s="29" t="e">
        <f>INDEX(ResTRA,MATCH(_xlfn.CONCAT(AF$2,$B15,$D15),Results_TRA!$A$2:$A$19997,0),MATCH(TRA_Report!AF$3,Results_TRA!$A$2:$AK$2,0))</f>
        <v>#N/A</v>
      </c>
      <c r="AG15" s="29" t="e">
        <f>INDEX(ResTRA,MATCH(_xlfn.CONCAT(AG$2,$B15,$D15),Results_TRA!$A$2:$A$19997,0),MATCH(TRA_Report!AG$3,Results_TRA!$A$2:$AK$2,0))</f>
        <v>#N/A</v>
      </c>
      <c r="AH15" s="29" t="e">
        <f>INDEX(ResTRA,MATCH(_xlfn.CONCAT(AH$2,$B15,$D15),Results_TRA!$A$2:$A$19997,0),MATCH(TRA_Report!AH$3,Results_TRA!$A$2:$AK$2,0))</f>
        <v>#N/A</v>
      </c>
      <c r="AI15" s="29" t="e">
        <f>INDEX(ResTRA,MATCH(_xlfn.CONCAT(AI$2,$B15,$D15),Results_TRA!$A$2:$A$19997,0),MATCH(TRA_Report!AI$3,Results_TRA!$A$2:$AK$2,0))</f>
        <v>#N/A</v>
      </c>
      <c r="AJ15" s="29" t="e">
        <f>INDEX(ResTRA,MATCH(_xlfn.CONCAT(AJ$2,$B15,$D15),Results_TRA!$A$2:$A$19997,0),MATCH(TRA_Report!AJ$3,Results_TRA!$A$2:$AK$2,0))</f>
        <v>#N/A</v>
      </c>
      <c r="AK15" s="29" t="e">
        <f>INDEX(ResTRA,MATCH(_xlfn.CONCAT(AK$2,$B15,$D15),Results_TRA!$A$2:$A$19997,0),MATCH(TRA_Report!AK$3,Results_TRA!$A$2:$AK$2,0))</f>
        <v>#N/A</v>
      </c>
    </row>
    <row r="16" spans="1:37" x14ac:dyDescent="0.3">
      <c r="B16" s="5" t="s">
        <v>224</v>
      </c>
      <c r="C16" t="s">
        <v>254</v>
      </c>
      <c r="D16" t="s">
        <v>1</v>
      </c>
      <c r="E16" s="29">
        <f>INDEX(ResTRA,MATCH(_xlfn.CONCAT(E$2,$B16,$D16),Results_TRA!$A$2:$A$19997,0),MATCH(TRA_Report!E$3,Results_TRA!$A$2:$AK$2,0))</f>
        <v>1452.49</v>
      </c>
      <c r="F16" s="29">
        <f>INDEX(ResTRA,MATCH(_xlfn.CONCAT(F$2,$B16,$D16),Results_TRA!$A$2:$A$19997,0),MATCH(TRA_Report!F$3,Results_TRA!$A$2:$AK$2,0))</f>
        <v>1571.07</v>
      </c>
      <c r="G16" s="29">
        <f>INDEX(ResTRA,MATCH(_xlfn.CONCAT(G$2,$B16,$D16),Results_TRA!$A$2:$A$19997,0),MATCH(TRA_Report!G$3,Results_TRA!$A$2:$AK$2,0))</f>
        <v>1777.24</v>
      </c>
      <c r="H16" s="78">
        <f>INDEX(ResTRA,MATCH(_xlfn.CONCAT(H$2,$B16,$D16),Results_TRA!$A$2:$A$19997,0),MATCH(TRA_Report!H$3,Results_TRA!$A$2:$AK$2,0))</f>
        <v>1457.43</v>
      </c>
      <c r="I16" s="79">
        <f>INDEX(ResTRA,MATCH(_xlfn.CONCAT(I$2,$B16,$D16),Results_TRA!$A$2:$A$19997,0),MATCH(TRA_Report!I$3,Results_TRA!$A$2:$AK$2,0))</f>
        <v>1680.18</v>
      </c>
      <c r="J16" s="60">
        <f>INDEX(ResTRA,MATCH(_xlfn.CONCAT(J$2,$B16,$D16),Results_TRA!$A$2:$A$19997,0),MATCH(TRA_Report!J$3,Results_TRA!$A$2:$AK$2,0))</f>
        <v>1924.36</v>
      </c>
      <c r="K16" s="131">
        <f>INDEX(ResTRA,MATCH(_xlfn.CONCAT(K$2,$B16,$D16),Results_TRA!$A$2:$A$19997,0),MATCH(TRA_Report!K$3,Results_TRA!$A$2:$AK$2,0))</f>
        <v>1642.49</v>
      </c>
      <c r="L16" s="160">
        <f>INDEX(ResTRA,MATCH(_xlfn.CONCAT(L$2,$B16,$D16),Results_TRA!$A$2:$A$19997,0),MATCH(TRA_Report!L$3,Results_TRA!$A$2:$AK$2,0))</f>
        <v>1884.01</v>
      </c>
      <c r="M16" s="100">
        <f>INDEX(ResTRA,MATCH(_xlfn.CONCAT(M$2,$B16,$D16),Results_TRA!$A$2:$A$19997,0),MATCH(TRA_Report!M$3,Results_TRA!$A$2:$AK$2,0))</f>
        <v>1634.98</v>
      </c>
      <c r="N16" s="104">
        <f>INDEX(ResTRA,MATCH(_xlfn.CONCAT(N$2,$B16,$D16),Results_TRA!$A$2:$A$19997,0),MATCH(TRA_Report!N$3,Results_TRA!$A$2:$AK$2,0))</f>
        <v>1864.81</v>
      </c>
      <c r="O16" s="131">
        <f>INDEX(ResTRA,MATCH(_xlfn.CONCAT(O$2,$B16,$D16),Results_TRA!$A$2:$A$19997,0),MATCH(TRA_Report!O$3,Results_TRA!$A$2:$AK$2,0))</f>
        <v>1692.56</v>
      </c>
      <c r="P16" s="131">
        <f>INDEX(ResTRA,MATCH(_xlfn.CONCAT(P$2,$B16,$D16),Results_TRA!$A$2:$A$19997,0),MATCH(TRA_Report!P$3,Results_TRA!$A$2:$AK$2,0))</f>
        <v>2024.13</v>
      </c>
      <c r="Q16" s="29">
        <f>INDEX(ResTRA,MATCH(_xlfn.CONCAT(Q$2,$B16,$D16),Results_TRA!$A$2:$A$19997,0),MATCH(TRA_Report!Q$3,Results_TRA!$A$2:$AK$2,0))</f>
        <v>1684.92</v>
      </c>
      <c r="R16" s="29">
        <f>INDEX(ResTRA,MATCH(_xlfn.CONCAT(R$2,$B16,$D16),Results_TRA!$A$2:$A$19997,0),MATCH(TRA_Report!R$3,Results_TRA!$A$2:$AK$2,0))</f>
        <v>2004.36</v>
      </c>
      <c r="S16" s="119">
        <f>INDEX(ResTRA,MATCH(_xlfn.CONCAT(S$2,$B16,$D16),Results_TRA!$A$2:$A$19997,0),MATCH(TRA_Report!S$3,Results_TRA!$A$2:$AK$2,0))</f>
        <v>1711.2</v>
      </c>
      <c r="T16" s="119">
        <f>INDEX(ResTRA,MATCH(_xlfn.CONCAT(T$2,$B16,$D16),Results_TRA!$A$2:$A$19997,0),MATCH(TRA_Report!T$3,Results_TRA!$A$2:$AK$2,0))</f>
        <v>2067.0700000000002</v>
      </c>
      <c r="U16" s="119">
        <f>INDEX(ResTRA,MATCH(_xlfn.CONCAT(U$2,$B16,$D16),Results_TRA!$A$2:$A$19997,0),MATCH(TRA_Report!U$3,Results_TRA!$A$2:$AK$2,0))</f>
        <v>1452.49</v>
      </c>
      <c r="V16" s="119">
        <f>INDEX(ResTRA,MATCH(_xlfn.CONCAT(V$2,$B16,$D16),Results_TRA!$A$2:$A$19997,0),MATCH(TRA_Report!V$3,Results_TRA!$A$2:$AK$2,0))</f>
        <v>1678.86</v>
      </c>
      <c r="W16" s="119">
        <f>INDEX(ResTRA,MATCH(_xlfn.CONCAT(W$2,$B16,$D16),Results_TRA!$A$2:$A$19997,0),MATCH(TRA_Report!W$3,Results_TRA!$A$2:$AK$2,0))</f>
        <v>1963.52</v>
      </c>
      <c r="X16" s="29" t="e">
        <f>INDEX(ResTRA,MATCH(_xlfn.CONCAT(X$2,$B16,$D16),Results_TRA!$A$2:$A$19997,0),MATCH(TRA_Report!X$3,Results_TRA!$A$2:$AK$2,0))</f>
        <v>#N/A</v>
      </c>
      <c r="Y16" s="29" t="e">
        <f>INDEX(ResTRA,MATCH(_xlfn.CONCAT(Y$2,$B16,$D16),Results_TRA!$A$2:$A$19997,0),MATCH(TRA_Report!Y$3,Results_TRA!$A$2:$AK$2,0))</f>
        <v>#N/A</v>
      </c>
      <c r="Z16" s="29" t="e">
        <f>INDEX(ResTRA,MATCH(_xlfn.CONCAT(Z$2,$B16,$D16),Results_TRA!$A$2:$A$19997,0),MATCH(TRA_Report!Z$3,Results_TRA!$A$2:$AK$2,0))</f>
        <v>#N/A</v>
      </c>
      <c r="AA16" s="29" t="e">
        <f>INDEX(ResTRA,MATCH(_xlfn.CONCAT(AA$2,$B16,$D16),Results_TRA!$A$2:$A$19997,0),MATCH(TRA_Report!AA$3,Results_TRA!$A$2:$AK$2,0))</f>
        <v>#N/A</v>
      </c>
      <c r="AB16" s="29" t="e">
        <f>INDEX(ResTRA,MATCH(_xlfn.CONCAT(AB$2,$B16,$D16),Results_TRA!$A$2:$A$19997,0),MATCH(TRA_Report!AB$3,Results_TRA!$A$2:$AK$2,0))</f>
        <v>#N/A</v>
      </c>
      <c r="AC16" s="29" t="e">
        <f>INDEX(ResTRA,MATCH(_xlfn.CONCAT(AC$2,$B16,$D16),Results_TRA!$A$2:$A$19997,0),MATCH(TRA_Report!AC$3,Results_TRA!$A$2:$AK$2,0))</f>
        <v>#N/A</v>
      </c>
      <c r="AD16" s="29" t="e">
        <f>INDEX(ResTRA,MATCH(_xlfn.CONCAT(AD$2,$B16,$D16),Results_TRA!$A$2:$A$19997,0),MATCH(TRA_Report!AD$3,Results_TRA!$A$2:$AK$2,0))</f>
        <v>#N/A</v>
      </c>
      <c r="AE16" s="29" t="e">
        <f>INDEX(ResTRA,MATCH(_xlfn.CONCAT(AE$2,$B16,$D16),Results_TRA!$A$2:$A$19997,0),MATCH(TRA_Report!AE$3,Results_TRA!$A$2:$AK$2,0))</f>
        <v>#N/A</v>
      </c>
      <c r="AF16" s="29" t="e">
        <f>INDEX(ResTRA,MATCH(_xlfn.CONCAT(AF$2,$B16,$D16),Results_TRA!$A$2:$A$19997,0),MATCH(TRA_Report!AF$3,Results_TRA!$A$2:$AK$2,0))</f>
        <v>#N/A</v>
      </c>
      <c r="AG16" s="29" t="e">
        <f>INDEX(ResTRA,MATCH(_xlfn.CONCAT(AG$2,$B16,$D16),Results_TRA!$A$2:$A$19997,0),MATCH(TRA_Report!AG$3,Results_TRA!$A$2:$AK$2,0))</f>
        <v>#N/A</v>
      </c>
      <c r="AH16" s="29" t="e">
        <f>INDEX(ResTRA,MATCH(_xlfn.CONCAT(AH$2,$B16,$D16),Results_TRA!$A$2:$A$19997,0),MATCH(TRA_Report!AH$3,Results_TRA!$A$2:$AK$2,0))</f>
        <v>#N/A</v>
      </c>
      <c r="AI16" s="29" t="e">
        <f>INDEX(ResTRA,MATCH(_xlfn.CONCAT(AI$2,$B16,$D16),Results_TRA!$A$2:$A$19997,0),MATCH(TRA_Report!AI$3,Results_TRA!$A$2:$AK$2,0))</f>
        <v>#N/A</v>
      </c>
      <c r="AJ16" s="29" t="e">
        <f>INDEX(ResTRA,MATCH(_xlfn.CONCAT(AJ$2,$B16,$D16),Results_TRA!$A$2:$A$19997,0),MATCH(TRA_Report!AJ$3,Results_TRA!$A$2:$AK$2,0))</f>
        <v>#N/A</v>
      </c>
      <c r="AK16" s="29" t="e">
        <f>INDEX(ResTRA,MATCH(_xlfn.CONCAT(AK$2,$B16,$D16),Results_TRA!$A$2:$A$19997,0),MATCH(TRA_Report!AK$3,Results_TRA!$A$2:$AK$2,0))</f>
        <v>#N/A</v>
      </c>
    </row>
    <row r="17" spans="1:37" x14ac:dyDescent="0.3">
      <c r="C17" s="9" t="s">
        <v>281</v>
      </c>
      <c r="E17" s="36">
        <f t="shared" ref="E17:AK17" si="27">E16-E23</f>
        <v>681.12370946276906</v>
      </c>
      <c r="F17" s="36">
        <f t="shared" si="27"/>
        <v>746.69797762948292</v>
      </c>
      <c r="G17" s="36">
        <f t="shared" si="27"/>
        <v>861.29165254958696</v>
      </c>
      <c r="H17" s="84">
        <f t="shared" si="27"/>
        <v>681.18177581750706</v>
      </c>
      <c r="I17" s="85">
        <f t="shared" si="27"/>
        <v>745.00260071824005</v>
      </c>
      <c r="J17" s="85">
        <f t="shared" si="27"/>
        <v>851.73377321714997</v>
      </c>
      <c r="K17" s="135">
        <f t="shared" si="27"/>
        <v>740.780501175111</v>
      </c>
      <c r="L17" s="135">
        <f t="shared" si="27"/>
        <v>846.84744661625996</v>
      </c>
      <c r="M17" s="105">
        <f t="shared" si="27"/>
        <v>746.05573350773307</v>
      </c>
      <c r="N17" s="105">
        <f t="shared" si="27"/>
        <v>859.76435971357</v>
      </c>
      <c r="O17" s="135">
        <f t="shared" si="27"/>
        <v>743.91459221072091</v>
      </c>
      <c r="P17" s="135">
        <f t="shared" si="27"/>
        <v>856.18864326238008</v>
      </c>
      <c r="Q17" s="36">
        <f t="shared" si="27"/>
        <v>749.20606892365606</v>
      </c>
      <c r="R17" s="36">
        <f t="shared" si="27"/>
        <v>869.19441365812986</v>
      </c>
      <c r="S17" s="123">
        <f t="shared" si="27"/>
        <v>751.46059938196402</v>
      </c>
      <c r="T17" s="123">
        <f t="shared" si="27"/>
        <v>875.94252536396016</v>
      </c>
      <c r="U17" s="123">
        <f t="shared" ref="U17:V17" si="28">U16-U23</f>
        <v>681.12381963295798</v>
      </c>
      <c r="V17" s="123">
        <f t="shared" si="28"/>
        <v>763.14550377732689</v>
      </c>
      <c r="W17" s="123">
        <f t="shared" ref="W17" si="29">W16-W23</f>
        <v>901.95113585470995</v>
      </c>
      <c r="X17" s="36" t="e">
        <f t="shared" si="27"/>
        <v>#N/A</v>
      </c>
      <c r="Y17" s="36" t="e">
        <f t="shared" si="27"/>
        <v>#N/A</v>
      </c>
      <c r="Z17" s="36" t="e">
        <f t="shared" si="27"/>
        <v>#N/A</v>
      </c>
      <c r="AA17" s="36" t="e">
        <f t="shared" si="27"/>
        <v>#N/A</v>
      </c>
      <c r="AB17" s="36" t="e">
        <f t="shared" si="27"/>
        <v>#N/A</v>
      </c>
      <c r="AC17" s="36" t="e">
        <f t="shared" si="27"/>
        <v>#N/A</v>
      </c>
      <c r="AD17" s="36" t="e">
        <f t="shared" si="27"/>
        <v>#N/A</v>
      </c>
      <c r="AE17" s="36" t="e">
        <f t="shared" si="27"/>
        <v>#N/A</v>
      </c>
      <c r="AF17" s="36" t="e">
        <f t="shared" si="27"/>
        <v>#N/A</v>
      </c>
      <c r="AG17" s="36" t="e">
        <f t="shared" si="27"/>
        <v>#N/A</v>
      </c>
      <c r="AH17" s="36" t="e">
        <f t="shared" si="27"/>
        <v>#N/A</v>
      </c>
      <c r="AI17" s="36" t="e">
        <f t="shared" si="27"/>
        <v>#N/A</v>
      </c>
      <c r="AJ17" s="36" t="e">
        <f t="shared" si="27"/>
        <v>#N/A</v>
      </c>
      <c r="AK17" s="36" t="e">
        <f t="shared" si="27"/>
        <v>#N/A</v>
      </c>
    </row>
    <row r="18" spans="1:37" x14ac:dyDescent="0.3">
      <c r="B18" s="5" t="s">
        <v>225</v>
      </c>
      <c r="C18" t="s">
        <v>251</v>
      </c>
      <c r="D18" t="s">
        <v>219</v>
      </c>
      <c r="E18" s="29">
        <f>INDEX(ResTRA,MATCH(_xlfn.CONCAT(E$2,$B18,$D18),Results_TRA!$A$2:$A$19997,0),MATCH(TRA_Report!E$3,Results_TRA!$A$2:$AK$2,0))</f>
        <v>57.228720567669399</v>
      </c>
      <c r="F18" s="29">
        <f>INDEX(ResTRA,MATCH(_xlfn.CONCAT(F$2,$B18,$D18),Results_TRA!$A$2:$A$19997,0),MATCH(TRA_Report!F$3,Results_TRA!$A$2:$AK$2,0))</f>
        <v>57.610360597872102</v>
      </c>
      <c r="G18" s="29">
        <f>INDEX(ResTRA,MATCH(_xlfn.CONCAT(G$2,$B18,$D18),Results_TRA!$A$2:$A$19997,0),MATCH(TRA_Report!G$3,Results_TRA!$A$2:$AK$2,0))</f>
        <v>60.145327517920201</v>
      </c>
      <c r="H18" s="78">
        <f>INDEX(ResTRA,MATCH(_xlfn.CONCAT(H$2,$B18,$D18),Results_TRA!$A$2:$A$19997,0),MATCH(TRA_Report!H$3,Results_TRA!$A$2:$AK$2,0))</f>
        <v>57.173087149566797</v>
      </c>
      <c r="I18" s="79">
        <f>INDEX(ResTRA,MATCH(_xlfn.CONCAT(I$2,$B18,$D18),Results_TRA!$A$2:$A$19997,0),MATCH(TRA_Report!I$3,Results_TRA!$A$2:$AK$2,0))</f>
        <v>56.323540601838701</v>
      </c>
      <c r="J18" s="79">
        <f>INDEX(ResTRA,MATCH(_xlfn.CONCAT(J$2,$B18,$D18),Results_TRA!$A$2:$A$19997,0),MATCH(TRA_Report!J$3,Results_TRA!$A$2:$AK$2,0))</f>
        <v>58.050504577970599</v>
      </c>
      <c r="K18" s="131">
        <f>INDEX(ResTRA,MATCH(_xlfn.CONCAT(K$2,$B18,$D18),Results_TRA!$A$2:$A$19997,0),MATCH(TRA_Report!K$3,Results_TRA!$A$2:$AK$2,0))</f>
        <v>56.331334891006698</v>
      </c>
      <c r="L18" s="131">
        <f>INDEX(ResTRA,MATCH(_xlfn.CONCAT(L$2,$B18,$D18),Results_TRA!$A$2:$A$19997,0),MATCH(TRA_Report!L$3,Results_TRA!$A$2:$AK$2,0))</f>
        <v>58.043078778439998</v>
      </c>
      <c r="M18" s="100">
        <f>INDEX(ResTRA,MATCH(_xlfn.CONCAT(M$2,$B18,$D18),Results_TRA!$A$2:$A$19997,0),MATCH(TRA_Report!M$3,Results_TRA!$A$2:$AK$2,0))</f>
        <v>56.868235807411097</v>
      </c>
      <c r="N18" s="100">
        <f>INDEX(ResTRA,MATCH(_xlfn.CONCAT(N$2,$B18,$D18),Results_TRA!$A$2:$A$19997,0),MATCH(TRA_Report!N$3,Results_TRA!$A$2:$AK$2,0))</f>
        <v>59.133113436695901</v>
      </c>
      <c r="O18" s="131">
        <f>INDEX(ResTRA,MATCH(_xlfn.CONCAT(O$2,$B18,$D18),Results_TRA!$A$2:$A$19997,0),MATCH(TRA_Report!O$3,Results_TRA!$A$2:$AK$2,0))</f>
        <v>56.087950221956802</v>
      </c>
      <c r="P18" s="131">
        <f>INDEX(ResTRA,MATCH(_xlfn.CONCAT(P$2,$B18,$D18),Results_TRA!$A$2:$A$19997,0),MATCH(TRA_Report!P$3,Results_TRA!$A$2:$AK$2,0))</f>
        <v>57.372868693528297</v>
      </c>
      <c r="Q18" s="29">
        <f>INDEX(ResTRA,MATCH(_xlfn.CONCAT(Q$2,$B18,$D18),Results_TRA!$A$2:$A$19997,0),MATCH(TRA_Report!Q$3,Results_TRA!$A$2:$AK$2,0))</f>
        <v>56.627498262365897</v>
      </c>
      <c r="R18" s="29">
        <f>INDEX(ResTRA,MATCH(_xlfn.CONCAT(R$2,$B18,$D18),Results_TRA!$A$2:$A$19997,0),MATCH(TRA_Report!R$3,Results_TRA!$A$2:$AK$2,0))</f>
        <v>58.481271529277599</v>
      </c>
      <c r="S18" s="119">
        <f>INDEX(ResTRA,MATCH(_xlfn.CONCAT(S$2,$B18,$D18),Results_TRA!$A$2:$A$19997,0),MATCH(TRA_Report!S$3,Results_TRA!$A$2:$AK$2,0))</f>
        <v>56.4890591041653</v>
      </c>
      <c r="T18" s="119">
        <f>INDEX(ResTRA,MATCH(_xlfn.CONCAT(T$2,$B18,$D18),Results_TRA!$A$2:$A$19997,0),MATCH(TRA_Report!T$3,Results_TRA!$A$2:$AK$2,0))</f>
        <v>58.4425834393437</v>
      </c>
      <c r="U18" s="119">
        <f>INDEX(ResTRA,MATCH(_xlfn.CONCAT(U$2,$B18,$D18),Results_TRA!$A$2:$A$19997,0),MATCH(TRA_Report!U$3,Results_TRA!$A$2:$AK$2,0))</f>
        <v>57.228719535001403</v>
      </c>
      <c r="V18" s="119">
        <f>INDEX(ResTRA,MATCH(_xlfn.CONCAT(V$2,$B18,$D18),Results_TRA!$A$2:$A$19997,0),MATCH(TRA_Report!V$3,Results_TRA!$A$2:$AK$2,0))</f>
        <v>58.080314899264003</v>
      </c>
      <c r="W18" s="119">
        <f>INDEX(ResTRA,MATCH(_xlfn.CONCAT(W$2,$B18,$D18),Results_TRA!$A$2:$A$19997,0),MATCH(TRA_Report!W$3,Results_TRA!$A$2:$AK$2,0))</f>
        <v>62.083283377793599</v>
      </c>
      <c r="X18" s="29" t="e">
        <f>INDEX(ResTRA,MATCH(_xlfn.CONCAT(X$2,$B18,$D18),Results_TRA!$A$2:$A$19997,0),MATCH(TRA_Report!X$3,Results_TRA!$A$2:$AK$2,0))</f>
        <v>#N/A</v>
      </c>
      <c r="Y18" s="29" t="e">
        <f>INDEX(ResTRA,MATCH(_xlfn.CONCAT(Y$2,$B18,$D18),Results_TRA!$A$2:$A$19997,0),MATCH(TRA_Report!Y$3,Results_TRA!$A$2:$AK$2,0))</f>
        <v>#N/A</v>
      </c>
      <c r="Z18" s="29" t="e">
        <f>INDEX(ResTRA,MATCH(_xlfn.CONCAT(Z$2,$B18,$D18),Results_TRA!$A$2:$A$19997,0),MATCH(TRA_Report!Z$3,Results_TRA!$A$2:$AK$2,0))</f>
        <v>#N/A</v>
      </c>
      <c r="AA18" s="29" t="e">
        <f>INDEX(ResTRA,MATCH(_xlfn.CONCAT(AA$2,$B18,$D18),Results_TRA!$A$2:$A$19997,0),MATCH(TRA_Report!AA$3,Results_TRA!$A$2:$AK$2,0))</f>
        <v>#N/A</v>
      </c>
      <c r="AB18" s="29" t="e">
        <f>INDEX(ResTRA,MATCH(_xlfn.CONCAT(AB$2,$B18,$D18),Results_TRA!$A$2:$A$19997,0),MATCH(TRA_Report!AB$3,Results_TRA!$A$2:$AK$2,0))</f>
        <v>#N/A</v>
      </c>
      <c r="AC18" s="29" t="e">
        <f>INDEX(ResTRA,MATCH(_xlfn.CONCAT(AC$2,$B18,$D18),Results_TRA!$A$2:$A$19997,0),MATCH(TRA_Report!AC$3,Results_TRA!$A$2:$AK$2,0))</f>
        <v>#N/A</v>
      </c>
      <c r="AD18" s="29" t="e">
        <f>INDEX(ResTRA,MATCH(_xlfn.CONCAT(AD$2,$B18,$D18),Results_TRA!$A$2:$A$19997,0),MATCH(TRA_Report!AD$3,Results_TRA!$A$2:$AK$2,0))</f>
        <v>#N/A</v>
      </c>
      <c r="AE18" s="29" t="e">
        <f>INDEX(ResTRA,MATCH(_xlfn.CONCAT(AE$2,$B18,$D18),Results_TRA!$A$2:$A$19997,0),MATCH(TRA_Report!AE$3,Results_TRA!$A$2:$AK$2,0))</f>
        <v>#N/A</v>
      </c>
      <c r="AF18" s="29" t="e">
        <f>INDEX(ResTRA,MATCH(_xlfn.CONCAT(AF$2,$B18,$D18),Results_TRA!$A$2:$A$19997,0),MATCH(TRA_Report!AF$3,Results_TRA!$A$2:$AK$2,0))</f>
        <v>#N/A</v>
      </c>
      <c r="AG18" s="29" t="e">
        <f>INDEX(ResTRA,MATCH(_xlfn.CONCAT(AG$2,$B18,$D18),Results_TRA!$A$2:$A$19997,0),MATCH(TRA_Report!AG$3,Results_TRA!$A$2:$AK$2,0))</f>
        <v>#N/A</v>
      </c>
      <c r="AH18" s="29" t="e">
        <f>INDEX(ResTRA,MATCH(_xlfn.CONCAT(AH$2,$B18,$D18),Results_TRA!$A$2:$A$19997,0),MATCH(TRA_Report!AH$3,Results_TRA!$A$2:$AK$2,0))</f>
        <v>#N/A</v>
      </c>
      <c r="AI18" s="29" t="e">
        <f>INDEX(ResTRA,MATCH(_xlfn.CONCAT(AI$2,$B18,$D18),Results_TRA!$A$2:$A$19997,0),MATCH(TRA_Report!AI$3,Results_TRA!$A$2:$AK$2,0))</f>
        <v>#N/A</v>
      </c>
      <c r="AJ18" s="29" t="e">
        <f>INDEX(ResTRA,MATCH(_xlfn.CONCAT(AJ$2,$B18,$D18),Results_TRA!$A$2:$A$19997,0),MATCH(TRA_Report!AJ$3,Results_TRA!$A$2:$AK$2,0))</f>
        <v>#N/A</v>
      </c>
      <c r="AK18" s="29" t="e">
        <f>INDEX(ResTRA,MATCH(_xlfn.CONCAT(AK$2,$B18,$D18),Results_TRA!$A$2:$A$19997,0),MATCH(TRA_Report!AK$3,Results_TRA!$A$2:$AK$2,0))</f>
        <v>#N/A</v>
      </c>
    </row>
    <row r="19" spans="1:37" x14ac:dyDescent="0.3">
      <c r="B19" s="5" t="s">
        <v>220</v>
      </c>
      <c r="C19" t="s">
        <v>248</v>
      </c>
      <c r="D19" t="s">
        <v>219</v>
      </c>
      <c r="E19" s="29">
        <f>INDEX(ResTRA,MATCH(_xlfn.CONCAT(E$2,$B19,$D19),Results_TRA!$A$2:$A$19997,0),MATCH(TRA_Report!E$3,Results_TRA!$A$2:$AK$2,0))</f>
        <v>53.156780282988798</v>
      </c>
      <c r="F19" s="29">
        <f>INDEX(ResTRA,MATCH(_xlfn.CONCAT(F$2,$B19,$D19),Results_TRA!$A$2:$A$19997,0),MATCH(TRA_Report!F$3,Results_TRA!$A$2:$AK$2,0))</f>
        <v>57.960637204087497</v>
      </c>
      <c r="G19" s="29">
        <f>INDEX(ResTRA,MATCH(_xlfn.CONCAT(G$2,$B19,$D19),Results_TRA!$A$2:$A$19997,0),MATCH(TRA_Report!G$3,Results_TRA!$A$2:$AK$2,0))</f>
        <v>68.813936960509196</v>
      </c>
      <c r="H19" s="78">
        <f>INDEX(ResTRA,MATCH(_xlfn.CONCAT(H$2,$B19,$D19),Results_TRA!$A$2:$A$19997,0),MATCH(TRA_Report!H$3,Results_TRA!$A$2:$AK$2,0))</f>
        <v>53.125793971149903</v>
      </c>
      <c r="I19" s="79">
        <f>INDEX(ResTRA,MATCH(_xlfn.CONCAT(I$2,$B19,$D19),Results_TRA!$A$2:$A$19997,0),MATCH(TRA_Report!I$3,Results_TRA!$A$2:$AK$2,0))</f>
        <v>57.033891911521302</v>
      </c>
      <c r="J19" s="79">
        <f>INDEX(ResTRA,MATCH(_xlfn.CONCAT(J$2,$B19,$D19),Results_TRA!$A$2:$A$19997,0),MATCH(TRA_Report!J$3,Results_TRA!$A$2:$AK$2,0))</f>
        <v>66.947466415656507</v>
      </c>
      <c r="K19" s="131">
        <f>INDEX(ResTRA,MATCH(_xlfn.CONCAT(K$2,$B19,$D19),Results_TRA!$A$2:$A$19997,0),MATCH(TRA_Report!K$3,Results_TRA!$A$2:$AK$2,0))</f>
        <v>56.972437066850198</v>
      </c>
      <c r="L19" s="131">
        <f>INDEX(ResTRA,MATCH(_xlfn.CONCAT(L$2,$B19,$D19),Results_TRA!$A$2:$A$19997,0),MATCH(TRA_Report!L$3,Results_TRA!$A$2:$AK$2,0))</f>
        <v>66.8555902973293</v>
      </c>
      <c r="M19" s="100">
        <f>INDEX(ResTRA,MATCH(_xlfn.CONCAT(M$2,$B19,$D19),Results_TRA!$A$2:$A$19997,0),MATCH(TRA_Report!M$3,Results_TRA!$A$2:$AK$2,0))</f>
        <v>57.527821774848803</v>
      </c>
      <c r="N19" s="100">
        <f>INDEX(ResTRA,MATCH(_xlfn.CONCAT(N$2,$B19,$D19),Results_TRA!$A$2:$A$19997,0),MATCH(TRA_Report!N$3,Results_TRA!$A$2:$AK$2,0))</f>
        <v>68.1347440106954</v>
      </c>
      <c r="O19" s="131">
        <f>INDEX(ResTRA,MATCH(_xlfn.CONCAT(O$2,$B19,$D19),Results_TRA!$A$2:$A$19997,0),MATCH(TRA_Report!O$3,Results_TRA!$A$2:$AK$2,0))</f>
        <v>56.983659431072297</v>
      </c>
      <c r="P19" s="131">
        <f>INDEX(ResTRA,MATCH(_xlfn.CONCAT(P$2,$B19,$D19),Results_TRA!$A$2:$A$19997,0),MATCH(TRA_Report!P$3,Results_TRA!$A$2:$AK$2,0))</f>
        <v>66.542886275855295</v>
      </c>
      <c r="Q19" s="29">
        <f>INDEX(ResTRA,MATCH(_xlfn.CONCAT(Q$2,$B19,$D19),Results_TRA!$A$2:$A$19997,0),MATCH(TRA_Report!Q$3,Results_TRA!$A$2:$AK$2,0))</f>
        <v>57.540538103126103</v>
      </c>
      <c r="R19" s="29">
        <f>INDEX(ResTRA,MATCH(_xlfn.CONCAT(R$2,$B19,$D19),Results_TRA!$A$2:$A$19997,0),MATCH(TRA_Report!R$3,Results_TRA!$A$2:$AK$2,0))</f>
        <v>67.832302049406394</v>
      </c>
      <c r="S19" s="119">
        <f>INDEX(ResTRA,MATCH(_xlfn.CONCAT(S$2,$B19,$D19),Results_TRA!$A$2:$A$19997,0),MATCH(TRA_Report!S$3,Results_TRA!$A$2:$AK$2,0))</f>
        <v>57.591437603598003</v>
      </c>
      <c r="T19" s="119">
        <f>INDEX(ResTRA,MATCH(_xlfn.CONCAT(T$2,$B19,$D19),Results_TRA!$A$2:$A$19997,0),MATCH(TRA_Report!T$3,Results_TRA!$A$2:$AK$2,0))</f>
        <v>67.904630339702194</v>
      </c>
      <c r="U19" s="119">
        <f>INDEX(ResTRA,MATCH(_xlfn.CONCAT(U$2,$B19,$D19),Results_TRA!$A$2:$A$19997,0),MATCH(TRA_Report!U$3,Results_TRA!$A$2:$AK$2,0))</f>
        <v>53.156780295626199</v>
      </c>
      <c r="V19" s="119">
        <f>INDEX(ResTRA,MATCH(_xlfn.CONCAT(V$2,$B19,$D19),Results_TRA!$A$2:$A$19997,0),MATCH(TRA_Report!V$3,Results_TRA!$A$2:$AK$2,0))</f>
        <v>58.765106685309597</v>
      </c>
      <c r="W19" s="119">
        <f>INDEX(ResTRA,MATCH(_xlfn.CONCAT(W$2,$B19,$D19),Results_TRA!$A$2:$A$19997,0),MATCH(TRA_Report!W$3,Results_TRA!$A$2:$AK$2,0))</f>
        <v>71.023922662382006</v>
      </c>
      <c r="X19" s="29" t="e">
        <f>INDEX(ResTRA,MATCH(_xlfn.CONCAT(X$2,$B19,$D19),Results_TRA!$A$2:$A$19997,0),MATCH(TRA_Report!X$3,Results_TRA!$A$2:$AK$2,0))</f>
        <v>#N/A</v>
      </c>
      <c r="Y19" s="29" t="e">
        <f>INDEX(ResTRA,MATCH(_xlfn.CONCAT(Y$2,$B19,$D19),Results_TRA!$A$2:$A$19997,0),MATCH(TRA_Report!Y$3,Results_TRA!$A$2:$AK$2,0))</f>
        <v>#N/A</v>
      </c>
      <c r="Z19" s="29" t="e">
        <f>INDEX(ResTRA,MATCH(_xlfn.CONCAT(Z$2,$B19,$D19),Results_TRA!$A$2:$A$19997,0),MATCH(TRA_Report!Z$3,Results_TRA!$A$2:$AK$2,0))</f>
        <v>#N/A</v>
      </c>
      <c r="AA19" s="29" t="e">
        <f>INDEX(ResTRA,MATCH(_xlfn.CONCAT(AA$2,$B19,$D19),Results_TRA!$A$2:$A$19997,0),MATCH(TRA_Report!AA$3,Results_TRA!$A$2:$AK$2,0))</f>
        <v>#N/A</v>
      </c>
      <c r="AB19" s="29" t="e">
        <f>INDEX(ResTRA,MATCH(_xlfn.CONCAT(AB$2,$B19,$D19),Results_TRA!$A$2:$A$19997,0),MATCH(TRA_Report!AB$3,Results_TRA!$A$2:$AK$2,0))</f>
        <v>#N/A</v>
      </c>
      <c r="AC19" s="29" t="e">
        <f>INDEX(ResTRA,MATCH(_xlfn.CONCAT(AC$2,$B19,$D19),Results_TRA!$A$2:$A$19997,0),MATCH(TRA_Report!AC$3,Results_TRA!$A$2:$AK$2,0))</f>
        <v>#N/A</v>
      </c>
      <c r="AD19" s="29" t="e">
        <f>INDEX(ResTRA,MATCH(_xlfn.CONCAT(AD$2,$B19,$D19),Results_TRA!$A$2:$A$19997,0),MATCH(TRA_Report!AD$3,Results_TRA!$A$2:$AK$2,0))</f>
        <v>#N/A</v>
      </c>
      <c r="AE19" s="29" t="e">
        <f>INDEX(ResTRA,MATCH(_xlfn.CONCAT(AE$2,$B19,$D19),Results_TRA!$A$2:$A$19997,0),MATCH(TRA_Report!AE$3,Results_TRA!$A$2:$AK$2,0))</f>
        <v>#N/A</v>
      </c>
      <c r="AF19" s="29" t="e">
        <f>INDEX(ResTRA,MATCH(_xlfn.CONCAT(AF$2,$B19,$D19),Results_TRA!$A$2:$A$19997,0),MATCH(TRA_Report!AF$3,Results_TRA!$A$2:$AK$2,0))</f>
        <v>#N/A</v>
      </c>
      <c r="AG19" s="29" t="e">
        <f>INDEX(ResTRA,MATCH(_xlfn.CONCAT(AG$2,$B19,$D19),Results_TRA!$A$2:$A$19997,0),MATCH(TRA_Report!AG$3,Results_TRA!$A$2:$AK$2,0))</f>
        <v>#N/A</v>
      </c>
      <c r="AH19" s="29" t="e">
        <f>INDEX(ResTRA,MATCH(_xlfn.CONCAT(AH$2,$B19,$D19),Results_TRA!$A$2:$A$19997,0),MATCH(TRA_Report!AH$3,Results_TRA!$A$2:$AK$2,0))</f>
        <v>#N/A</v>
      </c>
      <c r="AI19" s="29" t="e">
        <f>INDEX(ResTRA,MATCH(_xlfn.CONCAT(AI$2,$B19,$D19),Results_TRA!$A$2:$A$19997,0),MATCH(TRA_Report!AI$3,Results_TRA!$A$2:$AK$2,0))</f>
        <v>#N/A</v>
      </c>
      <c r="AJ19" s="29" t="e">
        <f>INDEX(ResTRA,MATCH(_xlfn.CONCAT(AJ$2,$B19,$D19),Results_TRA!$A$2:$A$19997,0),MATCH(TRA_Report!AJ$3,Results_TRA!$A$2:$AK$2,0))</f>
        <v>#N/A</v>
      </c>
      <c r="AK19" s="29" t="e">
        <f>INDEX(ResTRA,MATCH(_xlfn.CONCAT(AK$2,$B19,$D19),Results_TRA!$A$2:$A$19997,0),MATCH(TRA_Report!AK$3,Results_TRA!$A$2:$AK$2,0))</f>
        <v>#N/A</v>
      </c>
    </row>
    <row r="20" spans="1:37" x14ac:dyDescent="0.3">
      <c r="B20" s="5" t="s">
        <v>226</v>
      </c>
      <c r="C20" t="s">
        <v>249</v>
      </c>
      <c r="D20" t="s">
        <v>219</v>
      </c>
      <c r="E20" s="29">
        <f>INDEX(ResTRA,MATCH(_xlfn.CONCAT(E$2,$B20,$D20),Results_TRA!$A$2:$A$19997,0),MATCH(TRA_Report!E$3,Results_TRA!$A$2:$AK$2,0))</f>
        <v>2.95585759655773E-12</v>
      </c>
      <c r="F20" s="29">
        <f>INDEX(ResTRA,MATCH(_xlfn.CONCAT(F$2,$B20,$D20),Results_TRA!$A$2:$A$19997,0),MATCH(TRA_Report!F$3,Results_TRA!$A$2:$AK$2,0))</f>
        <v>-2.16998670061735E-12</v>
      </c>
      <c r="G20" s="29">
        <f>INDEX(ResTRA,MATCH(_xlfn.CONCAT(G$2,$B20,$D20),Results_TRA!$A$2:$A$19997,0),MATCH(TRA_Report!G$3,Results_TRA!$A$2:$AK$2,0))</f>
        <v>1.70530256592611E-11</v>
      </c>
      <c r="H20" s="78">
        <f>INDEX(ResTRA,MATCH(_xlfn.CONCAT(H$2,$B20,$D20),Results_TRA!$A$2:$A$19997,0),MATCH(TRA_Report!H$3,Results_TRA!$A$2:$AK$2,0))</f>
        <v>1.0459188362342399E-11</v>
      </c>
      <c r="I20" s="79">
        <f>INDEX(ResTRA,MATCH(_xlfn.CONCAT(I$2,$B20,$D20),Results_TRA!$A$2:$A$19997,0),MATCH(TRA_Report!I$3,Results_TRA!$A$2:$AK$2,0))</f>
        <v>-6.8212124589617698E-13</v>
      </c>
      <c r="J20" s="79">
        <f>INDEX(ResTRA,MATCH(_xlfn.CONCAT(J$2,$B20,$D20),Results_TRA!$A$2:$A$19997,0),MATCH(TRA_Report!J$3,Results_TRA!$A$2:$AK$2,0))</f>
        <v>-4.0927269060140097E-12</v>
      </c>
      <c r="K20" s="131">
        <f>INDEX(ResTRA,MATCH(_xlfn.CONCAT(K$2,$B20,$D20),Results_TRA!$A$2:$A$19997,0),MATCH(TRA_Report!K$3,Results_TRA!$A$2:$AK$2,0))</f>
        <v>1.6484597065325701E-12</v>
      </c>
      <c r="L20" s="131">
        <f>INDEX(ResTRA,MATCH(_xlfn.CONCAT(L$2,$B20,$D20),Results_TRA!$A$2:$A$19997,0),MATCH(TRA_Report!L$3,Results_TRA!$A$2:$AK$2,0))</f>
        <v>9.0949488401975005E-13</v>
      </c>
      <c r="M20" s="100">
        <f>INDEX(ResTRA,MATCH(_xlfn.CONCAT(M$2,$B20,$D20),Results_TRA!$A$2:$A$19997,0),MATCH(TRA_Report!M$3,Results_TRA!$A$2:$AK$2,0))</f>
        <v>-2.8421714943515999E-13</v>
      </c>
      <c r="N20" s="100">
        <f>INDEX(ResTRA,MATCH(_xlfn.CONCAT(N$2,$B20,$D20),Results_TRA!$A$2:$A$19997,0),MATCH(TRA_Report!N$3,Results_TRA!$A$2:$AK$2,0))</f>
        <v>-1.02318158695864E-12</v>
      </c>
      <c r="O20" s="131">
        <f>INDEX(ResTRA,MATCH(_xlfn.CONCAT(O$2,$B20,$D20),Results_TRA!$A$2:$A$19997,0),MATCH(TRA_Report!O$3,Results_TRA!$A$2:$AK$2,0))</f>
        <v>3.9221972741787103E-12</v>
      </c>
      <c r="P20" s="131">
        <f>INDEX(ResTRA,MATCH(_xlfn.CONCAT(P$2,$B20,$D20),Results_TRA!$A$2:$A$19997,0),MATCH(TRA_Report!P$3,Results_TRA!$A$2:$AK$2,0))</f>
        <v>2.8990148059005698E-12</v>
      </c>
      <c r="Q20" s="29">
        <f>INDEX(ResTRA,MATCH(_xlfn.CONCAT(Q$2,$B20,$D20),Results_TRA!$A$2:$A$19997,0),MATCH(TRA_Report!Q$3,Results_TRA!$A$2:$AK$2,0))</f>
        <v>0</v>
      </c>
      <c r="R20" s="29">
        <f>INDEX(ResTRA,MATCH(_xlfn.CONCAT(R$2,$B20,$D20),Results_TRA!$A$2:$A$19997,0),MATCH(TRA_Report!R$3,Results_TRA!$A$2:$AK$2,0))</f>
        <v>-1.4210855109300999E-11</v>
      </c>
      <c r="S20" s="119">
        <f>INDEX(ResTRA,MATCH(_xlfn.CONCAT(S$2,$B20,$D20),Results_TRA!$A$2:$A$19997,0),MATCH(TRA_Report!S$3,Results_TRA!$A$2:$AK$2,0))</f>
        <v>2.2737367546516598E-13</v>
      </c>
      <c r="T20" s="119">
        <f>INDEX(ResTRA,MATCH(_xlfn.CONCAT(T$2,$B20,$D20),Results_TRA!$A$2:$A$19997,0),MATCH(TRA_Report!T$3,Results_TRA!$A$2:$AK$2,0))</f>
        <v>2.2737367894003702E-13</v>
      </c>
      <c r="U20" s="119">
        <f>INDEX(ResTRA,MATCH(_xlfn.CONCAT(U$2,$B20,$D20),Results_TRA!$A$2:$A$19997,0),MATCH(TRA_Report!U$3,Results_TRA!$A$2:$AK$2,0))</f>
        <v>9.4627203032227805E-11</v>
      </c>
      <c r="V20" s="119">
        <f>INDEX(ResTRA,MATCH(_xlfn.CONCAT(V$2,$B20,$D20),Results_TRA!$A$2:$A$19997,0),MATCH(TRA_Report!V$3,Results_TRA!$A$2:$AK$2,0))</f>
        <v>7.3896448884126001E-13</v>
      </c>
      <c r="W20" s="119">
        <f>INDEX(ResTRA,MATCH(_xlfn.CONCAT(W$2,$B20,$D20),Results_TRA!$A$2:$A$19997,0),MATCH(TRA_Report!W$3,Results_TRA!$A$2:$AK$2,0))</f>
        <v>2.0918378144699E-11</v>
      </c>
      <c r="X20" s="29" t="e">
        <f>INDEX(ResTRA,MATCH(_xlfn.CONCAT(X$2,$B20,$D20),Results_TRA!$A$2:$A$19997,0),MATCH(TRA_Report!X$3,Results_TRA!$A$2:$AK$2,0))</f>
        <v>#N/A</v>
      </c>
      <c r="Y20" s="29" t="e">
        <f>INDEX(ResTRA,MATCH(_xlfn.CONCAT(Y$2,$B20,$D20),Results_TRA!$A$2:$A$19997,0),MATCH(TRA_Report!Y$3,Results_TRA!$A$2:$AK$2,0))</f>
        <v>#N/A</v>
      </c>
      <c r="Z20" s="29" t="e">
        <f>INDEX(ResTRA,MATCH(_xlfn.CONCAT(Z$2,$B20,$D20),Results_TRA!$A$2:$A$19997,0),MATCH(TRA_Report!Z$3,Results_TRA!$A$2:$AK$2,0))</f>
        <v>#N/A</v>
      </c>
      <c r="AA20" s="29" t="e">
        <f>INDEX(ResTRA,MATCH(_xlfn.CONCAT(AA$2,$B20,$D20),Results_TRA!$A$2:$A$19997,0),MATCH(TRA_Report!AA$3,Results_TRA!$A$2:$AK$2,0))</f>
        <v>#N/A</v>
      </c>
      <c r="AB20" s="29" t="e">
        <f>INDEX(ResTRA,MATCH(_xlfn.CONCAT(AB$2,$B20,$D20),Results_TRA!$A$2:$A$19997,0),MATCH(TRA_Report!AB$3,Results_TRA!$A$2:$AK$2,0))</f>
        <v>#N/A</v>
      </c>
      <c r="AC20" s="29" t="e">
        <f>INDEX(ResTRA,MATCH(_xlfn.CONCAT(AC$2,$B20,$D20),Results_TRA!$A$2:$A$19997,0),MATCH(TRA_Report!AC$3,Results_TRA!$A$2:$AK$2,0))</f>
        <v>#N/A</v>
      </c>
      <c r="AD20" s="29" t="e">
        <f>INDEX(ResTRA,MATCH(_xlfn.CONCAT(AD$2,$B20,$D20),Results_TRA!$A$2:$A$19997,0),MATCH(TRA_Report!AD$3,Results_TRA!$A$2:$AK$2,0))</f>
        <v>#N/A</v>
      </c>
      <c r="AE20" s="29" t="e">
        <f>INDEX(ResTRA,MATCH(_xlfn.CONCAT(AE$2,$B20,$D20),Results_TRA!$A$2:$A$19997,0),MATCH(TRA_Report!AE$3,Results_TRA!$A$2:$AK$2,0))</f>
        <v>#N/A</v>
      </c>
      <c r="AF20" s="29" t="e">
        <f>INDEX(ResTRA,MATCH(_xlfn.CONCAT(AF$2,$B20,$D20),Results_TRA!$A$2:$A$19997,0),MATCH(TRA_Report!AF$3,Results_TRA!$A$2:$AK$2,0))</f>
        <v>#N/A</v>
      </c>
      <c r="AG20" s="29" t="e">
        <f>INDEX(ResTRA,MATCH(_xlfn.CONCAT(AG$2,$B20,$D20),Results_TRA!$A$2:$A$19997,0),MATCH(TRA_Report!AG$3,Results_TRA!$A$2:$AK$2,0))</f>
        <v>#N/A</v>
      </c>
      <c r="AH20" s="29" t="e">
        <f>INDEX(ResTRA,MATCH(_xlfn.CONCAT(AH$2,$B20,$D20),Results_TRA!$A$2:$A$19997,0),MATCH(TRA_Report!AH$3,Results_TRA!$A$2:$AK$2,0))</f>
        <v>#N/A</v>
      </c>
      <c r="AI20" s="29" t="e">
        <f>INDEX(ResTRA,MATCH(_xlfn.CONCAT(AI$2,$B20,$D20),Results_TRA!$A$2:$A$19997,0),MATCH(TRA_Report!AI$3,Results_TRA!$A$2:$AK$2,0))</f>
        <v>#N/A</v>
      </c>
      <c r="AJ20" s="29" t="e">
        <f>INDEX(ResTRA,MATCH(_xlfn.CONCAT(AJ$2,$B20,$D20),Results_TRA!$A$2:$A$19997,0),MATCH(TRA_Report!AJ$3,Results_TRA!$A$2:$AK$2,0))</f>
        <v>#N/A</v>
      </c>
      <c r="AK20" s="29" t="e">
        <f>INDEX(ResTRA,MATCH(_xlfn.CONCAT(AK$2,$B20,$D20),Results_TRA!$A$2:$A$19997,0),MATCH(TRA_Report!AK$3,Results_TRA!$A$2:$AK$2,0))</f>
        <v>#N/A</v>
      </c>
    </row>
    <row r="21" spans="1:37" x14ac:dyDescent="0.3">
      <c r="B21" s="5" t="s">
        <v>218</v>
      </c>
      <c r="C21" t="s">
        <v>250</v>
      </c>
      <c r="D21" t="s">
        <v>219</v>
      </c>
      <c r="E21" s="29">
        <f>INDEX(ResTRA,MATCH(_xlfn.CONCAT(E$2,$B21,$D21),Results_TRA!$A$2:$A$19997,0),MATCH(TRA_Report!E$3,Results_TRA!$A$2:$AK$2,0))</f>
        <v>84.410976570283907</v>
      </c>
      <c r="F21" s="29">
        <f>INDEX(ResTRA,MATCH(_xlfn.CONCAT(F$2,$B21,$D21),Results_TRA!$A$2:$A$19997,0),MATCH(TRA_Report!F$3,Results_TRA!$A$2:$AK$2,0))</f>
        <v>90.895130972308607</v>
      </c>
      <c r="G21" s="29">
        <f>INDEX(ResTRA,MATCH(_xlfn.CONCAT(G$2,$B21,$D21),Results_TRA!$A$2:$A$19997,0),MATCH(TRA_Report!G$3,Results_TRA!$A$2:$AK$2,0))</f>
        <v>104.88696921032999</v>
      </c>
      <c r="H21" s="78">
        <f>INDEX(ResTRA,MATCH(_xlfn.CONCAT(H$2,$B21,$D21),Results_TRA!$A$2:$A$19997,0),MATCH(TRA_Report!H$3,Results_TRA!$A$2:$AK$2,0))</f>
        <v>84.458213617158293</v>
      </c>
      <c r="I21" s="79">
        <f>INDEX(ResTRA,MATCH(_xlfn.CONCAT(I$2,$B21,$D21),Results_TRA!$A$2:$A$19997,0),MATCH(TRA_Report!I$3,Results_TRA!$A$2:$AK$2,0))</f>
        <v>91.525586288160497</v>
      </c>
      <c r="J21" s="79">
        <f>INDEX(ResTRA,MATCH(_xlfn.CONCAT(J$2,$B21,$D21),Results_TRA!$A$2:$A$19997,0),MATCH(TRA_Report!J$3,Results_TRA!$A$2:$AK$2,0))</f>
        <v>104.8429992722</v>
      </c>
      <c r="K21" s="131">
        <f>INDEX(ResTRA,MATCH(_xlfn.CONCAT(K$2,$B21,$D21),Results_TRA!$A$2:$A$19997,0),MATCH(TRA_Report!K$3,Results_TRA!$A$2:$AK$2,0))</f>
        <v>90.792602104127795</v>
      </c>
      <c r="L21" s="131">
        <f>INDEX(ResTRA,MATCH(_xlfn.CONCAT(L$2,$B21,$D21),Results_TRA!$A$2:$A$19997,0),MATCH(TRA_Report!L$3,Results_TRA!$A$2:$AK$2,0))</f>
        <v>104.00608819872799</v>
      </c>
      <c r="M21" s="100">
        <f>INDEX(ResTRA,MATCH(_xlfn.CONCAT(M$2,$B21,$D21),Results_TRA!$A$2:$A$19997,0),MATCH(TRA_Report!M$3,Results_TRA!$A$2:$AK$2,0))</f>
        <v>91.295119490505897</v>
      </c>
      <c r="N21" s="100">
        <f>INDEX(ResTRA,MATCH(_xlfn.CONCAT(N$2,$B21,$D21),Results_TRA!$A$2:$A$19997,0),MATCH(TRA_Report!N$3,Results_TRA!$A$2:$AK$2,0))</f>
        <v>105.32523753738499</v>
      </c>
      <c r="O21" s="131">
        <f>INDEX(ResTRA,MATCH(_xlfn.CONCAT(O$2,$B21,$D21),Results_TRA!$A$2:$A$19997,0),MATCH(TRA_Report!O$3,Results_TRA!$A$2:$AK$2,0))</f>
        <v>91.331472130683096</v>
      </c>
      <c r="P21" s="131">
        <f>INDEX(ResTRA,MATCH(_xlfn.CONCAT(P$2,$B21,$D21),Results_TRA!$A$2:$A$19997,0),MATCH(TRA_Report!P$3,Results_TRA!$A$2:$AK$2,0))</f>
        <v>105.693442280477</v>
      </c>
      <c r="Q21" s="29">
        <f>INDEX(ResTRA,MATCH(_xlfn.CONCAT(Q$2,$B21,$D21),Results_TRA!$A$2:$A$19997,0),MATCH(TRA_Report!Q$3,Results_TRA!$A$2:$AK$2,0))</f>
        <v>91.832327613016602</v>
      </c>
      <c r="R21" s="29">
        <f>INDEX(ResTRA,MATCH(_xlfn.CONCAT(R$2,$B21,$D21),Results_TRA!$A$2:$A$19997,0),MATCH(TRA_Report!R$3,Results_TRA!$A$2:$AK$2,0))</f>
        <v>107.012468762509</v>
      </c>
      <c r="S21" s="119">
        <f>INDEX(ResTRA,MATCH(_xlfn.CONCAT(S$2,$B21,$D21),Results_TRA!$A$2:$A$19997,0),MATCH(TRA_Report!S$3,Results_TRA!$A$2:$AK$2,0))</f>
        <v>92.191626738454104</v>
      </c>
      <c r="T21" s="119">
        <f>INDEX(ResTRA,MATCH(_xlfn.CONCAT(T$2,$B21,$D21),Results_TRA!$A$2:$A$19997,0),MATCH(TRA_Report!T$3,Results_TRA!$A$2:$AK$2,0))</f>
        <v>108.026019961529</v>
      </c>
      <c r="U21" s="119">
        <f>INDEX(ResTRA,MATCH(_xlfn.CONCAT(U$2,$B21,$D21),Results_TRA!$A$2:$A$19997,0),MATCH(TRA_Report!U$3,Results_TRA!$A$2:$AK$2,0))</f>
        <v>84.410977747354593</v>
      </c>
      <c r="V21" s="119">
        <f>INDEX(ResTRA,MATCH(_xlfn.CONCAT(V$2,$B21,$D21),Results_TRA!$A$2:$A$19997,0),MATCH(TRA_Report!V$3,Results_TRA!$A$2:$AK$2,0))</f>
        <v>93.362958001889794</v>
      </c>
      <c r="W21" s="119">
        <f>INDEX(ResTRA,MATCH(_xlfn.CONCAT(W$2,$B21,$D21),Results_TRA!$A$2:$A$19997,0),MATCH(TRA_Report!W$3,Results_TRA!$A$2:$AK$2,0))</f>
        <v>110.597022005996</v>
      </c>
      <c r="X21" s="29" t="e">
        <f>INDEX(ResTRA,MATCH(_xlfn.CONCAT(X$2,$B21,$D21),Results_TRA!$A$2:$A$19997,0),MATCH(TRA_Report!X$3,Results_TRA!$A$2:$AK$2,0))</f>
        <v>#N/A</v>
      </c>
      <c r="Y21" s="29" t="e">
        <f>INDEX(ResTRA,MATCH(_xlfn.CONCAT(Y$2,$B21,$D21),Results_TRA!$A$2:$A$19997,0),MATCH(TRA_Report!Y$3,Results_TRA!$A$2:$AK$2,0))</f>
        <v>#N/A</v>
      </c>
      <c r="Z21" s="29" t="e">
        <f>INDEX(ResTRA,MATCH(_xlfn.CONCAT(Z$2,$B21,$D21),Results_TRA!$A$2:$A$19997,0),MATCH(TRA_Report!Z$3,Results_TRA!$A$2:$AK$2,0))</f>
        <v>#N/A</v>
      </c>
      <c r="AA21" s="29" t="e">
        <f>INDEX(ResTRA,MATCH(_xlfn.CONCAT(AA$2,$B21,$D21),Results_TRA!$A$2:$A$19997,0),MATCH(TRA_Report!AA$3,Results_TRA!$A$2:$AK$2,0))</f>
        <v>#N/A</v>
      </c>
      <c r="AB21" s="29" t="e">
        <f>INDEX(ResTRA,MATCH(_xlfn.CONCAT(AB$2,$B21,$D21),Results_TRA!$A$2:$A$19997,0),MATCH(TRA_Report!AB$3,Results_TRA!$A$2:$AK$2,0))</f>
        <v>#N/A</v>
      </c>
      <c r="AC21" s="29" t="e">
        <f>INDEX(ResTRA,MATCH(_xlfn.CONCAT(AC$2,$B21,$D21),Results_TRA!$A$2:$A$19997,0),MATCH(TRA_Report!AC$3,Results_TRA!$A$2:$AK$2,0))</f>
        <v>#N/A</v>
      </c>
      <c r="AD21" s="29" t="e">
        <f>INDEX(ResTRA,MATCH(_xlfn.CONCAT(AD$2,$B21,$D21),Results_TRA!$A$2:$A$19997,0),MATCH(TRA_Report!AD$3,Results_TRA!$A$2:$AK$2,0))</f>
        <v>#N/A</v>
      </c>
      <c r="AE21" s="29" t="e">
        <f>INDEX(ResTRA,MATCH(_xlfn.CONCAT(AE$2,$B21,$D21),Results_TRA!$A$2:$A$19997,0),MATCH(TRA_Report!AE$3,Results_TRA!$A$2:$AK$2,0))</f>
        <v>#N/A</v>
      </c>
      <c r="AF21" s="29" t="e">
        <f>INDEX(ResTRA,MATCH(_xlfn.CONCAT(AF$2,$B21,$D21),Results_TRA!$A$2:$A$19997,0),MATCH(TRA_Report!AF$3,Results_TRA!$A$2:$AK$2,0))</f>
        <v>#N/A</v>
      </c>
      <c r="AG21" s="29" t="e">
        <f>INDEX(ResTRA,MATCH(_xlfn.CONCAT(AG$2,$B21,$D21),Results_TRA!$A$2:$A$19997,0),MATCH(TRA_Report!AG$3,Results_TRA!$A$2:$AK$2,0))</f>
        <v>#N/A</v>
      </c>
      <c r="AH21" s="29" t="e">
        <f>INDEX(ResTRA,MATCH(_xlfn.CONCAT(AH$2,$B21,$D21),Results_TRA!$A$2:$A$19997,0),MATCH(TRA_Report!AH$3,Results_TRA!$A$2:$AK$2,0))</f>
        <v>#N/A</v>
      </c>
      <c r="AI21" s="29" t="e">
        <f>INDEX(ResTRA,MATCH(_xlfn.CONCAT(AI$2,$B21,$D21),Results_TRA!$A$2:$A$19997,0),MATCH(TRA_Report!AI$3,Results_TRA!$A$2:$AK$2,0))</f>
        <v>#N/A</v>
      </c>
      <c r="AJ21" s="29" t="e">
        <f>INDEX(ResTRA,MATCH(_xlfn.CONCAT(AJ$2,$B21,$D21),Results_TRA!$A$2:$A$19997,0),MATCH(TRA_Report!AJ$3,Results_TRA!$A$2:$AK$2,0))</f>
        <v>#N/A</v>
      </c>
      <c r="AK21" s="29" t="e">
        <f>INDEX(ResTRA,MATCH(_xlfn.CONCAT(AK$2,$B21,$D21),Results_TRA!$A$2:$A$19997,0),MATCH(TRA_Report!AK$3,Results_TRA!$A$2:$AK$2,0))</f>
        <v>#N/A</v>
      </c>
    </row>
    <row r="22" spans="1:37" x14ac:dyDescent="0.3">
      <c r="B22" s="5" t="s">
        <v>227</v>
      </c>
      <c r="C22" t="s">
        <v>251</v>
      </c>
      <c r="D22" t="s">
        <v>219</v>
      </c>
      <c r="E22" s="29">
        <f>INDEX(ResTRA,MATCH(_xlfn.CONCAT(E$2,$B22,$D22),Results_TRA!$A$2:$A$19997,0),MATCH(TRA_Report!E$3,Results_TRA!$A$2:$AK$2,0))</f>
        <v>447.50594805729298</v>
      </c>
      <c r="F22" s="29">
        <f>INDEX(ResTRA,MATCH(_xlfn.CONCAT(F$2,$B22,$D22),Results_TRA!$A$2:$A$19997,0),MATCH(TRA_Report!F$3,Results_TRA!$A$2:$AK$2,0))</f>
        <v>478.67810921799799</v>
      </c>
      <c r="G22" s="29">
        <f>INDEX(ResTRA,MATCH(_xlfn.CONCAT(G$2,$B22,$D22),Results_TRA!$A$2:$A$19997,0),MATCH(TRA_Report!G$3,Results_TRA!$A$2:$AK$2,0))</f>
        <v>550.72076243415904</v>
      </c>
      <c r="H22" s="78">
        <f>INDEX(ResTRA,MATCH(_xlfn.CONCAT(H$2,$B22,$D22),Results_TRA!$A$2:$A$19997,0),MATCH(TRA_Report!H$3,Results_TRA!$A$2:$AK$2,0))</f>
        <v>447.59233681822099</v>
      </c>
      <c r="I22" s="79">
        <f>INDEX(ResTRA,MATCH(_xlfn.CONCAT(I$2,$B22,$D22),Results_TRA!$A$2:$A$19997,0),MATCH(TRA_Report!I$3,Results_TRA!$A$2:$AK$2,0))</f>
        <v>478.620128576063</v>
      </c>
      <c r="J22" s="79">
        <f>INDEX(ResTRA,MATCH(_xlfn.CONCAT(J$2,$B22,$D22),Results_TRA!$A$2:$A$19997,0),MATCH(TRA_Report!J$3,Results_TRA!$A$2:$AK$2,0))</f>
        <v>546.15316089258897</v>
      </c>
      <c r="K22" s="131">
        <f>INDEX(ResTRA,MATCH(_xlfn.CONCAT(K$2,$B22,$D22),Results_TRA!$A$2:$A$19997,0),MATCH(TRA_Report!K$3,Results_TRA!$A$2:$AK$2,0))</f>
        <v>475.60186399556301</v>
      </c>
      <c r="L22" s="131">
        <f>INDEX(ResTRA,MATCH(_xlfn.CONCAT(L$2,$B22,$D22),Results_TRA!$A$2:$A$19997,0),MATCH(TRA_Report!L$3,Results_TRA!$A$2:$AK$2,0))</f>
        <v>542.75044583280203</v>
      </c>
      <c r="M22" s="100">
        <f>INDEX(ResTRA,MATCH(_xlfn.CONCAT(M$2,$B22,$D22),Results_TRA!$A$2:$A$19997,0),MATCH(TRA_Report!M$3,Results_TRA!$A$2:$AK$2,0))</f>
        <v>478.73876402986201</v>
      </c>
      <c r="N22" s="100">
        <f>INDEX(ResTRA,MATCH(_xlfn.CONCAT(N$2,$B22,$D22),Results_TRA!$A$2:$A$19997,0),MATCH(TRA_Report!N$3,Results_TRA!$A$2:$AK$2,0))</f>
        <v>550.34994988580002</v>
      </c>
      <c r="O22" s="131">
        <f>INDEX(ResTRA,MATCH(_xlfn.CONCAT(O$2,$B22,$D22),Results_TRA!$A$2:$A$19997,0),MATCH(TRA_Report!O$3,Results_TRA!$A$2:$AK$2,0))</f>
        <v>477.570284775179</v>
      </c>
      <c r="P22" s="131">
        <f>INDEX(ResTRA,MATCH(_xlfn.CONCAT(P$2,$B22,$D22),Results_TRA!$A$2:$A$19997,0),MATCH(TRA_Report!P$3,Results_TRA!$A$2:$AK$2,0))</f>
        <v>548.57306992389704</v>
      </c>
      <c r="Q22" s="29">
        <f>INDEX(ResTRA,MATCH(_xlfn.CONCAT(Q$2,$B22,$D22),Results_TRA!$A$2:$A$19997,0),MATCH(TRA_Report!Q$3,Results_TRA!$A$2:$AK$2,0))</f>
        <v>480.70743546011698</v>
      </c>
      <c r="R22" s="29">
        <f>INDEX(ResTRA,MATCH(_xlfn.CONCAT(R$2,$B22,$D22),Results_TRA!$A$2:$A$19997,0),MATCH(TRA_Report!R$3,Results_TRA!$A$2:$AK$2,0))</f>
        <v>556.21309409815899</v>
      </c>
      <c r="S22" s="119">
        <f>INDEX(ResTRA,MATCH(_xlfn.CONCAT(S$2,$B22,$D22),Results_TRA!$A$2:$A$19997,0),MATCH(TRA_Report!S$3,Results_TRA!$A$2:$AK$2,0))</f>
        <v>482.10743942939899</v>
      </c>
      <c r="T22" s="119">
        <f>INDEX(ResTRA,MATCH(_xlfn.CONCAT(T$2,$B22,$D22),Results_TRA!$A$2:$A$19997,0),MATCH(TRA_Report!T$3,Results_TRA!$A$2:$AK$2,0))</f>
        <v>560.22506504313401</v>
      </c>
      <c r="U22" s="119">
        <f>INDEX(ResTRA,MATCH(_xlfn.CONCAT(U$2,$B22,$D22),Results_TRA!$A$2:$A$19997,0),MATCH(TRA_Report!U$3,Results_TRA!$A$2:$AK$2,0))</f>
        <v>447.50594913257697</v>
      </c>
      <c r="V22" s="119">
        <f>INDEX(ResTRA,MATCH(_xlfn.CONCAT(V$2,$B22,$D22),Results_TRA!$A$2:$A$19997,0),MATCH(TRA_Report!V$3,Results_TRA!$A$2:$AK$2,0))</f>
        <v>489.64441093808102</v>
      </c>
      <c r="W22" s="119">
        <f>INDEX(ResTRA,MATCH(_xlfn.CONCAT(W$2,$B22,$D22),Results_TRA!$A$2:$A$19997,0),MATCH(TRA_Report!W$3,Results_TRA!$A$2:$AK$2,0))</f>
        <v>576.54666407544698</v>
      </c>
      <c r="X22" s="29" t="e">
        <f>INDEX(ResTRA,MATCH(_xlfn.CONCAT(X$2,$B22,$D22),Results_TRA!$A$2:$A$19997,0),MATCH(TRA_Report!X$3,Results_TRA!$A$2:$AK$2,0))</f>
        <v>#N/A</v>
      </c>
      <c r="Y22" s="29" t="e">
        <f>INDEX(ResTRA,MATCH(_xlfn.CONCAT(Y$2,$B22,$D22),Results_TRA!$A$2:$A$19997,0),MATCH(TRA_Report!Y$3,Results_TRA!$A$2:$AK$2,0))</f>
        <v>#N/A</v>
      </c>
      <c r="Z22" s="29" t="e">
        <f>INDEX(ResTRA,MATCH(_xlfn.CONCAT(Z$2,$B22,$D22),Results_TRA!$A$2:$A$19997,0),MATCH(TRA_Report!Z$3,Results_TRA!$A$2:$AK$2,0))</f>
        <v>#N/A</v>
      </c>
      <c r="AA22" s="29" t="e">
        <f>INDEX(ResTRA,MATCH(_xlfn.CONCAT(AA$2,$B22,$D22),Results_TRA!$A$2:$A$19997,0),MATCH(TRA_Report!AA$3,Results_TRA!$A$2:$AK$2,0))</f>
        <v>#N/A</v>
      </c>
      <c r="AB22" s="29" t="e">
        <f>INDEX(ResTRA,MATCH(_xlfn.CONCAT(AB$2,$B22,$D22),Results_TRA!$A$2:$A$19997,0),MATCH(TRA_Report!AB$3,Results_TRA!$A$2:$AK$2,0))</f>
        <v>#N/A</v>
      </c>
      <c r="AC22" s="29" t="e">
        <f>INDEX(ResTRA,MATCH(_xlfn.CONCAT(AC$2,$B22,$D22),Results_TRA!$A$2:$A$19997,0),MATCH(TRA_Report!AC$3,Results_TRA!$A$2:$AK$2,0))</f>
        <v>#N/A</v>
      </c>
      <c r="AD22" s="29" t="e">
        <f>INDEX(ResTRA,MATCH(_xlfn.CONCAT(AD$2,$B22,$D22),Results_TRA!$A$2:$A$19997,0),MATCH(TRA_Report!AD$3,Results_TRA!$A$2:$AK$2,0))</f>
        <v>#N/A</v>
      </c>
      <c r="AE22" s="29" t="e">
        <f>INDEX(ResTRA,MATCH(_xlfn.CONCAT(AE$2,$B22,$D22),Results_TRA!$A$2:$A$19997,0),MATCH(TRA_Report!AE$3,Results_TRA!$A$2:$AK$2,0))</f>
        <v>#N/A</v>
      </c>
      <c r="AF22" s="29" t="e">
        <f>INDEX(ResTRA,MATCH(_xlfn.CONCAT(AF$2,$B22,$D22),Results_TRA!$A$2:$A$19997,0),MATCH(TRA_Report!AF$3,Results_TRA!$A$2:$AK$2,0))</f>
        <v>#N/A</v>
      </c>
      <c r="AG22" s="29" t="e">
        <f>INDEX(ResTRA,MATCH(_xlfn.CONCAT(AG$2,$B22,$D22),Results_TRA!$A$2:$A$19997,0),MATCH(TRA_Report!AG$3,Results_TRA!$A$2:$AK$2,0))</f>
        <v>#N/A</v>
      </c>
      <c r="AH22" s="29" t="e">
        <f>INDEX(ResTRA,MATCH(_xlfn.CONCAT(AH$2,$B22,$D22),Results_TRA!$A$2:$A$19997,0),MATCH(TRA_Report!AH$3,Results_TRA!$A$2:$AK$2,0))</f>
        <v>#N/A</v>
      </c>
      <c r="AI22" s="29" t="e">
        <f>INDEX(ResTRA,MATCH(_xlfn.CONCAT(AI$2,$B22,$D22),Results_TRA!$A$2:$A$19997,0),MATCH(TRA_Report!AI$3,Results_TRA!$A$2:$AK$2,0))</f>
        <v>#N/A</v>
      </c>
      <c r="AJ22" s="29" t="e">
        <f>INDEX(ResTRA,MATCH(_xlfn.CONCAT(AJ$2,$B22,$D22),Results_TRA!$A$2:$A$19997,0),MATCH(TRA_Report!AJ$3,Results_TRA!$A$2:$AK$2,0))</f>
        <v>#N/A</v>
      </c>
      <c r="AK22" s="29" t="e">
        <f>INDEX(ResTRA,MATCH(_xlfn.CONCAT(AK$2,$B22,$D22),Results_TRA!$A$2:$A$19997,0),MATCH(TRA_Report!AK$3,Results_TRA!$A$2:$AK$2,0))</f>
        <v>#N/A</v>
      </c>
    </row>
    <row r="23" spans="1:37" x14ac:dyDescent="0.3">
      <c r="B23" s="5" t="s">
        <v>228</v>
      </c>
      <c r="C23" t="s">
        <v>252</v>
      </c>
      <c r="D23" t="s">
        <v>219</v>
      </c>
      <c r="E23" s="29">
        <f>INDEX(ResTRA,MATCH(_xlfn.CONCAT(E$2,$B23,$D23),Results_TRA!$A$2:$A$19997,0),MATCH(TRA_Report!E$3,Results_TRA!$A$2:$AK$2,0))</f>
        <v>771.36629053723095</v>
      </c>
      <c r="F23" s="29">
        <f>INDEX(ResTRA,MATCH(_xlfn.CONCAT(F$2,$B23,$D23),Results_TRA!$A$2:$A$19997,0),MATCH(TRA_Report!F$3,Results_TRA!$A$2:$AK$2,0))</f>
        <v>824.37202237051702</v>
      </c>
      <c r="G23" s="29">
        <f>INDEX(ResTRA,MATCH(_xlfn.CONCAT(G$2,$B23,$D23),Results_TRA!$A$2:$A$19997,0),MATCH(TRA_Report!G$3,Results_TRA!$A$2:$AK$2,0))</f>
        <v>915.94834745041305</v>
      </c>
      <c r="H23" s="78">
        <f>INDEX(ResTRA,MATCH(_xlfn.CONCAT(H$2,$B23,$D23),Results_TRA!$A$2:$A$19997,0),MATCH(TRA_Report!H$3,Results_TRA!$A$2:$AK$2,0))</f>
        <v>776.248224182493</v>
      </c>
      <c r="I23" s="79">
        <f>INDEX(ResTRA,MATCH(_xlfn.CONCAT(I$2,$B23,$D23),Results_TRA!$A$2:$A$19997,0),MATCH(TRA_Report!I$3,Results_TRA!$A$2:$AK$2,0))</f>
        <v>935.17739928176002</v>
      </c>
      <c r="J23" s="79">
        <f>INDEX(ResTRA,MATCH(_xlfn.CONCAT(J$2,$B23,$D23),Results_TRA!$A$2:$A$19997,0),MATCH(TRA_Report!J$3,Results_TRA!$A$2:$AK$2,0))</f>
        <v>1072.6262267828499</v>
      </c>
      <c r="K23" s="131">
        <f>INDEX(ResTRA,MATCH(_xlfn.CONCAT(K$2,$B23,$D23),Results_TRA!$A$2:$A$19997,0),MATCH(TRA_Report!K$3,Results_TRA!$A$2:$AK$2,0))</f>
        <v>901.70949882488901</v>
      </c>
      <c r="L23" s="131">
        <f>INDEX(ResTRA,MATCH(_xlfn.CONCAT(L$2,$B23,$D23),Results_TRA!$A$2:$A$19997,0),MATCH(TRA_Report!L$3,Results_TRA!$A$2:$AK$2,0))</f>
        <v>1037.16255338374</v>
      </c>
      <c r="M23" s="100">
        <f>INDEX(ResTRA,MATCH(_xlfn.CONCAT(M$2,$B23,$D23),Results_TRA!$A$2:$A$19997,0),MATCH(TRA_Report!M$3,Results_TRA!$A$2:$AK$2,0))</f>
        <v>888.92426649226695</v>
      </c>
      <c r="N23" s="100">
        <f>INDEX(ResTRA,MATCH(_xlfn.CONCAT(N$2,$B23,$D23),Results_TRA!$A$2:$A$19997,0),MATCH(TRA_Report!N$3,Results_TRA!$A$2:$AK$2,0))</f>
        <v>1005.0456402864299</v>
      </c>
      <c r="O23" s="131">
        <f>INDEX(ResTRA,MATCH(_xlfn.CONCAT(O$2,$B23,$D23),Results_TRA!$A$2:$A$19997,0),MATCH(TRA_Report!O$3,Results_TRA!$A$2:$AK$2,0))</f>
        <v>948.64540778927903</v>
      </c>
      <c r="P23" s="131">
        <f>INDEX(ResTRA,MATCH(_xlfn.CONCAT(P$2,$B23,$D23),Results_TRA!$A$2:$A$19997,0),MATCH(TRA_Report!P$3,Results_TRA!$A$2:$AK$2,0))</f>
        <v>1167.94135673762</v>
      </c>
      <c r="Q23" s="29">
        <f>INDEX(ResTRA,MATCH(_xlfn.CONCAT(Q$2,$B23,$D23),Results_TRA!$A$2:$A$19997,0),MATCH(TRA_Report!Q$3,Results_TRA!$A$2:$AK$2,0))</f>
        <v>935.71393107634401</v>
      </c>
      <c r="R23" s="29">
        <f>INDEX(ResTRA,MATCH(_xlfn.CONCAT(R$2,$B23,$D23),Results_TRA!$A$2:$A$19997,0),MATCH(TRA_Report!R$3,Results_TRA!$A$2:$AK$2,0))</f>
        <v>1135.16558634187</v>
      </c>
      <c r="S23" s="119">
        <f>INDEX(ResTRA,MATCH(_xlfn.CONCAT(S$2,$B23,$D23),Results_TRA!$A$2:$A$19997,0),MATCH(TRA_Report!S$3,Results_TRA!$A$2:$AK$2,0))</f>
        <v>959.73940061803603</v>
      </c>
      <c r="T23" s="119">
        <f>INDEX(ResTRA,MATCH(_xlfn.CONCAT(T$2,$B23,$D23),Results_TRA!$A$2:$A$19997,0),MATCH(TRA_Report!T$3,Results_TRA!$A$2:$AK$2,0))</f>
        <v>1191.12747463604</v>
      </c>
      <c r="U23" s="119">
        <f>INDEX(ResTRA,MATCH(_xlfn.CONCAT(U$2,$B23,$D23),Results_TRA!$A$2:$A$19997,0),MATCH(TRA_Report!U$3,Results_TRA!$A$2:$AK$2,0))</f>
        <v>771.36618036704203</v>
      </c>
      <c r="V23" s="119">
        <f>INDEX(ResTRA,MATCH(_xlfn.CONCAT(V$2,$B23,$D23),Results_TRA!$A$2:$A$19997,0),MATCH(TRA_Report!V$3,Results_TRA!$A$2:$AK$2,0))</f>
        <v>915.71449622267301</v>
      </c>
      <c r="W23" s="119">
        <f>INDEX(ResTRA,MATCH(_xlfn.CONCAT(W$2,$B23,$D23),Results_TRA!$A$2:$A$19997,0),MATCH(TRA_Report!W$3,Results_TRA!$A$2:$AK$2,0))</f>
        <v>1061.56886414529</v>
      </c>
      <c r="X23" s="29" t="e">
        <f>INDEX(ResTRA,MATCH(_xlfn.CONCAT(X$2,$B23,$D23),Results_TRA!$A$2:$A$19997,0),MATCH(TRA_Report!X$3,Results_TRA!$A$2:$AK$2,0))</f>
        <v>#N/A</v>
      </c>
      <c r="Y23" s="29" t="e">
        <f>INDEX(ResTRA,MATCH(_xlfn.CONCAT(Y$2,$B23,$D23),Results_TRA!$A$2:$A$19997,0),MATCH(TRA_Report!Y$3,Results_TRA!$A$2:$AK$2,0))</f>
        <v>#N/A</v>
      </c>
      <c r="Z23" s="29" t="e">
        <f>INDEX(ResTRA,MATCH(_xlfn.CONCAT(Z$2,$B23,$D23),Results_TRA!$A$2:$A$19997,0),MATCH(TRA_Report!Z$3,Results_TRA!$A$2:$AK$2,0))</f>
        <v>#N/A</v>
      </c>
      <c r="AA23" s="29" t="e">
        <f>INDEX(ResTRA,MATCH(_xlfn.CONCAT(AA$2,$B23,$D23),Results_TRA!$A$2:$A$19997,0),MATCH(TRA_Report!AA$3,Results_TRA!$A$2:$AK$2,0))</f>
        <v>#N/A</v>
      </c>
      <c r="AB23" s="29" t="e">
        <f>INDEX(ResTRA,MATCH(_xlfn.CONCAT(AB$2,$B23,$D23),Results_TRA!$A$2:$A$19997,0),MATCH(TRA_Report!AB$3,Results_TRA!$A$2:$AK$2,0))</f>
        <v>#N/A</v>
      </c>
      <c r="AC23" s="29" t="e">
        <f>INDEX(ResTRA,MATCH(_xlfn.CONCAT(AC$2,$B23,$D23),Results_TRA!$A$2:$A$19997,0),MATCH(TRA_Report!AC$3,Results_TRA!$A$2:$AK$2,0))</f>
        <v>#N/A</v>
      </c>
      <c r="AD23" s="29" t="e">
        <f>INDEX(ResTRA,MATCH(_xlfn.CONCAT(AD$2,$B23,$D23),Results_TRA!$A$2:$A$19997,0),MATCH(TRA_Report!AD$3,Results_TRA!$A$2:$AK$2,0))</f>
        <v>#N/A</v>
      </c>
      <c r="AE23" s="29" t="e">
        <f>INDEX(ResTRA,MATCH(_xlfn.CONCAT(AE$2,$B23,$D23),Results_TRA!$A$2:$A$19997,0),MATCH(TRA_Report!AE$3,Results_TRA!$A$2:$AK$2,0))</f>
        <v>#N/A</v>
      </c>
      <c r="AF23" s="29" t="e">
        <f>INDEX(ResTRA,MATCH(_xlfn.CONCAT(AF$2,$B23,$D23),Results_TRA!$A$2:$A$19997,0),MATCH(TRA_Report!AF$3,Results_TRA!$A$2:$AK$2,0))</f>
        <v>#N/A</v>
      </c>
      <c r="AG23" s="29" t="e">
        <f>INDEX(ResTRA,MATCH(_xlfn.CONCAT(AG$2,$B23,$D23),Results_TRA!$A$2:$A$19997,0),MATCH(TRA_Report!AG$3,Results_TRA!$A$2:$AK$2,0))</f>
        <v>#N/A</v>
      </c>
      <c r="AH23" s="29" t="e">
        <f>INDEX(ResTRA,MATCH(_xlfn.CONCAT(AH$2,$B23,$D23),Results_TRA!$A$2:$A$19997,0),MATCH(TRA_Report!AH$3,Results_TRA!$A$2:$AK$2,0))</f>
        <v>#N/A</v>
      </c>
      <c r="AI23" s="29" t="e">
        <f>INDEX(ResTRA,MATCH(_xlfn.CONCAT(AI$2,$B23,$D23),Results_TRA!$A$2:$A$19997,0),MATCH(TRA_Report!AI$3,Results_TRA!$A$2:$AK$2,0))</f>
        <v>#N/A</v>
      </c>
      <c r="AJ23" s="29" t="e">
        <f>INDEX(ResTRA,MATCH(_xlfn.CONCAT(AJ$2,$B23,$D23),Results_TRA!$A$2:$A$19997,0),MATCH(TRA_Report!AJ$3,Results_TRA!$A$2:$AK$2,0))</f>
        <v>#N/A</v>
      </c>
      <c r="AK23" s="29" t="e">
        <f>INDEX(ResTRA,MATCH(_xlfn.CONCAT(AK$2,$B23,$D23),Results_TRA!$A$2:$A$19997,0),MATCH(TRA_Report!AK$3,Results_TRA!$A$2:$AK$2,0))</f>
        <v>#N/A</v>
      </c>
    </row>
    <row r="24" spans="1:37" s="47" customFormat="1" x14ac:dyDescent="0.3">
      <c r="A24" s="43"/>
      <c r="B24" s="47" t="s">
        <v>94</v>
      </c>
      <c r="C24" s="47" t="s">
        <v>270</v>
      </c>
      <c r="D24" s="47" t="s">
        <v>93</v>
      </c>
      <c r="E24" s="30">
        <f>INDEX(ResTRA,MATCH(_xlfn.CONCAT(E$2,$B24,$D24),Results_TRA!$A$2:$A$19997,0),MATCH(TRA_Report!E$3,Results_TRA!$A$2:$AK$2,0))</f>
        <v>0.2</v>
      </c>
      <c r="F24" s="30">
        <f>INDEX(ResTRA,MATCH(_xlfn.CONCAT(F$2,$B24,$D24),Results_TRA!$A$2:$A$19997,0),MATCH(TRA_Report!F$3,Results_TRA!$A$2:$AK$2,0))</f>
        <v>0.2</v>
      </c>
      <c r="G24" s="30">
        <f>INDEX(ResTRA,MATCH(_xlfn.CONCAT(G$2,$B24,$D24),Results_TRA!$A$2:$A$19997,0),MATCH(TRA_Report!G$3,Results_TRA!$A$2:$AK$2,0))</f>
        <v>0.2</v>
      </c>
      <c r="H24" s="82">
        <f>INDEX(ResTRA,MATCH(_xlfn.CONCAT(H$2,$B24,$D24),Results_TRA!$A$2:$A$19997,0),MATCH(TRA_Report!H$3,Results_TRA!$A$2:$AK$2,0))</f>
        <v>0.21</v>
      </c>
      <c r="I24" s="82">
        <f>INDEX(ResTRA,MATCH(_xlfn.CONCAT(I$2,$B24,$D24),Results_TRA!$A$2:$A$19997,0),MATCH(TRA_Report!I$3,Results_TRA!$A$2:$AK$2,0))</f>
        <v>0.23</v>
      </c>
      <c r="J24" s="61">
        <f>INDEX(ResTRA,MATCH(_xlfn.CONCAT(J$2,$B24,$D24),Results_TRA!$A$2:$A$19997,0),MATCH(TRA_Report!J$3,Results_TRA!$A$2:$AK$2,0))</f>
        <v>0.23</v>
      </c>
      <c r="K24" s="134">
        <f>INDEX(ResTRA,MATCH(_xlfn.CONCAT(K$2,$B24,$D24),Results_TRA!$A$2:$A$19997,0),MATCH(TRA_Report!K$3,Results_TRA!$A$2:$AK$2,0))</f>
        <v>0.22</v>
      </c>
      <c r="L24" s="161">
        <f>INDEX(ResTRA,MATCH(_xlfn.CONCAT(L$2,$B24,$D24),Results_TRA!$A$2:$A$19997,0),MATCH(TRA_Report!L$3,Results_TRA!$A$2:$AK$2,0))</f>
        <v>0.23</v>
      </c>
      <c r="M24" s="103">
        <f>INDEX(ResTRA,MATCH(_xlfn.CONCAT(M$2,$B24,$D24),Results_TRA!$A$2:$A$19997,0),MATCH(TRA_Report!M$3,Results_TRA!$A$2:$AK$2,0))</f>
        <v>0.22</v>
      </c>
      <c r="N24" s="106">
        <f>INDEX(ResTRA,MATCH(_xlfn.CONCAT(N$2,$B24,$D24),Results_TRA!$A$2:$A$19997,0),MATCH(TRA_Report!N$3,Results_TRA!$A$2:$AK$2,0))</f>
        <v>0.22</v>
      </c>
      <c r="O24" s="134">
        <f>INDEX(ResTRA,MATCH(_xlfn.CONCAT(O$2,$B24,$D24),Results_TRA!$A$2:$A$19997,0),MATCH(TRA_Report!O$3,Results_TRA!$A$2:$AK$2,0))</f>
        <v>0.23</v>
      </c>
      <c r="P24" s="134">
        <f>INDEX(ResTRA,MATCH(_xlfn.CONCAT(P$2,$B24,$D24),Results_TRA!$A$2:$A$19997,0),MATCH(TRA_Report!P$3,Results_TRA!$A$2:$AK$2,0))</f>
        <v>0.26</v>
      </c>
      <c r="Q24" s="30">
        <f>INDEX(ResTRA,MATCH(_xlfn.CONCAT(Q$2,$B24,$D24),Results_TRA!$A$2:$A$19997,0),MATCH(TRA_Report!Q$3,Results_TRA!$A$2:$AK$2,0))</f>
        <v>0.23</v>
      </c>
      <c r="R24" s="30">
        <f>INDEX(ResTRA,MATCH(_xlfn.CONCAT(R$2,$B24,$D24),Results_TRA!$A$2:$A$19997,0),MATCH(TRA_Report!R$3,Results_TRA!$A$2:$AK$2,0))</f>
        <v>0.24</v>
      </c>
      <c r="S24" s="122">
        <f>INDEX(ResTRA,MATCH(_xlfn.CONCAT(S$2,$B24,$D24),Results_TRA!$A$2:$A$19997,0),MATCH(TRA_Report!S$3,Results_TRA!$A$2:$AK$2,0))</f>
        <v>0.24</v>
      </c>
      <c r="T24" s="122">
        <f>INDEX(ResTRA,MATCH(_xlfn.CONCAT(T$2,$B24,$D24),Results_TRA!$A$2:$A$19997,0),MATCH(TRA_Report!T$3,Results_TRA!$A$2:$AK$2,0))</f>
        <v>0.26</v>
      </c>
      <c r="U24" s="122">
        <f>INDEX(ResTRA,MATCH(_xlfn.CONCAT(U$2,$B24,$D24),Results_TRA!$A$2:$A$19997,0),MATCH(TRA_Report!U$3,Results_TRA!$A$2:$AK$2,0))</f>
        <v>0.2</v>
      </c>
      <c r="V24" s="122">
        <f>INDEX(ResTRA,MATCH(_xlfn.CONCAT(V$2,$B24,$D24),Results_TRA!$A$2:$A$19997,0),MATCH(TRA_Report!V$3,Results_TRA!$A$2:$AK$2,0))</f>
        <v>0.22</v>
      </c>
      <c r="W24" s="122">
        <f>INDEX(ResTRA,MATCH(_xlfn.CONCAT(W$2,$B24,$D24),Results_TRA!$A$2:$A$19997,0),MATCH(TRA_Report!W$3,Results_TRA!$A$2:$AK$2,0))</f>
        <v>0.22</v>
      </c>
      <c r="X24" s="30" t="e">
        <f>INDEX(ResTRA,MATCH(_xlfn.CONCAT(X$2,$B24,$D24),Results_TRA!$A$2:$A$19997,0),MATCH(TRA_Report!X$3,Results_TRA!$A$2:$AK$2,0))</f>
        <v>#N/A</v>
      </c>
      <c r="Y24" s="30" t="e">
        <f>INDEX(ResTRA,MATCH(_xlfn.CONCAT(Y$2,$B24,$D24),Results_TRA!$A$2:$A$19997,0),MATCH(TRA_Report!Y$3,Results_TRA!$A$2:$AK$2,0))</f>
        <v>#N/A</v>
      </c>
      <c r="Z24" s="30" t="e">
        <f>INDEX(ResTRA,MATCH(_xlfn.CONCAT(Z$2,$B24,$D24),Results_TRA!$A$2:$A$19997,0),MATCH(TRA_Report!Z$3,Results_TRA!$A$2:$AK$2,0))</f>
        <v>#N/A</v>
      </c>
      <c r="AA24" s="30" t="e">
        <f>INDEX(ResTRA,MATCH(_xlfn.CONCAT(AA$2,$B24,$D24),Results_TRA!$A$2:$A$19997,0),MATCH(TRA_Report!AA$3,Results_TRA!$A$2:$AK$2,0))</f>
        <v>#N/A</v>
      </c>
      <c r="AB24" s="30" t="e">
        <f>INDEX(ResTRA,MATCH(_xlfn.CONCAT(AB$2,$B24,$D24),Results_TRA!$A$2:$A$19997,0),MATCH(TRA_Report!AB$3,Results_TRA!$A$2:$AK$2,0))</f>
        <v>#N/A</v>
      </c>
      <c r="AC24" s="30" t="e">
        <f>INDEX(ResTRA,MATCH(_xlfn.CONCAT(AC$2,$B24,$D24),Results_TRA!$A$2:$A$19997,0),MATCH(TRA_Report!AC$3,Results_TRA!$A$2:$AK$2,0))</f>
        <v>#N/A</v>
      </c>
      <c r="AD24" s="30" t="e">
        <f>INDEX(ResTRA,MATCH(_xlfn.CONCAT(AD$2,$B24,$D24),Results_TRA!$A$2:$A$19997,0),MATCH(TRA_Report!AD$3,Results_TRA!$A$2:$AK$2,0))</f>
        <v>#N/A</v>
      </c>
      <c r="AE24" s="30" t="e">
        <f>INDEX(ResTRA,MATCH(_xlfn.CONCAT(AE$2,$B24,$D24),Results_TRA!$A$2:$A$19997,0),MATCH(TRA_Report!AE$3,Results_TRA!$A$2:$AK$2,0))</f>
        <v>#N/A</v>
      </c>
      <c r="AF24" s="30" t="e">
        <f>INDEX(ResTRA,MATCH(_xlfn.CONCAT(AF$2,$B24,$D24),Results_TRA!$A$2:$A$19997,0),MATCH(TRA_Report!AF$3,Results_TRA!$A$2:$AK$2,0))</f>
        <v>#N/A</v>
      </c>
      <c r="AG24" s="30" t="e">
        <f>INDEX(ResTRA,MATCH(_xlfn.CONCAT(AG$2,$B24,$D24),Results_TRA!$A$2:$A$19997,0),MATCH(TRA_Report!AG$3,Results_TRA!$A$2:$AK$2,0))</f>
        <v>#N/A</v>
      </c>
      <c r="AH24" s="30" t="e">
        <f>INDEX(ResTRA,MATCH(_xlfn.CONCAT(AH$2,$B24,$D24),Results_TRA!$A$2:$A$19997,0),MATCH(TRA_Report!AH$3,Results_TRA!$A$2:$AK$2,0))</f>
        <v>#N/A</v>
      </c>
      <c r="AI24" s="30" t="e">
        <f>INDEX(ResTRA,MATCH(_xlfn.CONCAT(AI$2,$B24,$D24),Results_TRA!$A$2:$A$19997,0),MATCH(TRA_Report!AI$3,Results_TRA!$A$2:$AK$2,0))</f>
        <v>#N/A</v>
      </c>
      <c r="AJ24" s="30" t="e">
        <f>INDEX(ResTRA,MATCH(_xlfn.CONCAT(AJ$2,$B24,$D24),Results_TRA!$A$2:$A$19997,0),MATCH(TRA_Report!AJ$3,Results_TRA!$A$2:$AK$2,0))</f>
        <v>#N/A</v>
      </c>
      <c r="AK24" s="30" t="e">
        <f>INDEX(ResTRA,MATCH(_xlfn.CONCAT(AK$2,$B24,$D24),Results_TRA!$A$2:$A$19997,0),MATCH(TRA_Report!AK$3,Results_TRA!$A$2:$AK$2,0))</f>
        <v>#N/A</v>
      </c>
    </row>
    <row r="25" spans="1:37" x14ac:dyDescent="0.3">
      <c r="B25" s="22"/>
      <c r="C25" s="16" t="s">
        <v>263</v>
      </c>
      <c r="D25" s="16"/>
      <c r="E25" s="35">
        <f>$E$24/E24*E23</f>
        <v>771.36629053723095</v>
      </c>
      <c r="F25" s="35">
        <f>$F$24/F24*F23</f>
        <v>824.37202237051702</v>
      </c>
      <c r="G25" s="35">
        <f>$G$24/G24*G23</f>
        <v>915.94834745041305</v>
      </c>
      <c r="H25" s="71">
        <f>$E$24/H24*H23</f>
        <v>739.28402303094572</v>
      </c>
      <c r="I25" s="72">
        <f>$F$24/I24*I23</f>
        <v>813.19773850587831</v>
      </c>
      <c r="J25" s="72">
        <f>$G$24/J24*J23</f>
        <v>932.7184580720434</v>
      </c>
      <c r="K25" s="136">
        <f>$F$24/K24*K23</f>
        <v>819.7359080226264</v>
      </c>
      <c r="L25" s="136">
        <f>$G$24/L24*L23</f>
        <v>901.8804812032522</v>
      </c>
      <c r="M25" s="107">
        <f>$F$24/M24*M23</f>
        <v>808.11296953842452</v>
      </c>
      <c r="N25" s="107">
        <f>$G$24/N24*N23</f>
        <v>913.67785480584553</v>
      </c>
      <c r="O25" s="136">
        <f>$F$24/O24*O23</f>
        <v>824.909050251547</v>
      </c>
      <c r="P25" s="136">
        <f>$G$24/P24*P23</f>
        <v>898.4164282597078</v>
      </c>
      <c r="Q25" s="35">
        <f>$F$24/Q24*Q23</f>
        <v>813.664287892473</v>
      </c>
      <c r="R25" s="35">
        <f>$G$24/R24*R23</f>
        <v>945.97132195155837</v>
      </c>
      <c r="S25" s="124">
        <f>$F$24/S24*S23</f>
        <v>799.78283384836334</v>
      </c>
      <c r="T25" s="124">
        <f>$G$24/T24*T23</f>
        <v>916.25190356618464</v>
      </c>
      <c r="U25" s="124">
        <f>$F$24/U24*U23</f>
        <v>771.36618036704203</v>
      </c>
      <c r="V25" s="124">
        <f>$F$24/V24*V23</f>
        <v>832.46772383879375</v>
      </c>
      <c r="W25" s="124">
        <f>$G$24/W24*W23</f>
        <v>965.06260376844557</v>
      </c>
      <c r="X25" s="35" t="e">
        <f>#REF!/X24*X23</f>
        <v>#REF!</v>
      </c>
      <c r="Y25" s="35" t="e">
        <f>#REF!/Y24*Y23</f>
        <v>#REF!</v>
      </c>
      <c r="Z25" s="35" t="e">
        <f>#REF!/Z24*Z23</f>
        <v>#REF!</v>
      </c>
      <c r="AA25" s="35" t="e">
        <f>#REF!/AA24*AA23</f>
        <v>#REF!</v>
      </c>
      <c r="AB25" s="35" t="e">
        <f>#REF!/AB24*AB23</f>
        <v>#REF!</v>
      </c>
      <c r="AC25" s="35" t="e">
        <f>#REF!/AC24*AC23</f>
        <v>#REF!</v>
      </c>
      <c r="AD25" s="35" t="e">
        <f>#REF!/AD24*AD23</f>
        <v>#REF!</v>
      </c>
      <c r="AE25" s="35" t="e">
        <f>#REF!/AE24*AE23</f>
        <v>#REF!</v>
      </c>
      <c r="AF25" s="35" t="e">
        <f>#REF!/AF24*AF23</f>
        <v>#REF!</v>
      </c>
      <c r="AG25" s="35" t="e">
        <f>#REF!/AG24*AG23</f>
        <v>#REF!</v>
      </c>
      <c r="AH25" s="35" t="e">
        <f>#REF!/AH24*AH23</f>
        <v>#REF!</v>
      </c>
      <c r="AI25" s="35" t="e">
        <f>#REF!/AI24*AI23</f>
        <v>#REF!</v>
      </c>
      <c r="AJ25" s="35" t="e">
        <f>#REF!/AJ24*AJ23</f>
        <v>#REF!</v>
      </c>
      <c r="AK25" s="35" t="e">
        <f>#REF!/AK24*AK23</f>
        <v>#REF!</v>
      </c>
    </row>
    <row r="26" spans="1:37" x14ac:dyDescent="0.3">
      <c r="B26" s="5" t="s">
        <v>229</v>
      </c>
      <c r="C26" t="s">
        <v>253</v>
      </c>
      <c r="D26" t="s">
        <v>219</v>
      </c>
      <c r="E26" s="29">
        <f>INDEX(ResTRA,MATCH(_xlfn.CONCAT(E$2,$B26,$D26),Results_TRA!$A$2:$A$19997,0),MATCH(TRA_Report!E$3,Results_TRA!$A$2:$AK$2,0))</f>
        <v>101.968729814819</v>
      </c>
      <c r="F26" s="29">
        <f>INDEX(ResTRA,MATCH(_xlfn.CONCAT(F$2,$B26,$D26),Results_TRA!$A$2:$A$19997,0),MATCH(TRA_Report!F$3,Results_TRA!$A$2:$AK$2,0))</f>
        <v>111.822256303822</v>
      </c>
      <c r="G26" s="29">
        <f>INDEX(ResTRA,MATCH(_xlfn.CONCAT(G$2,$B26,$D26),Results_TRA!$A$2:$A$19997,0),MATCH(TRA_Report!G$3,Results_TRA!$A$2:$AK$2,0))</f>
        <v>129.80094115721701</v>
      </c>
      <c r="H26" s="78">
        <f>INDEX(ResTRA,MATCH(_xlfn.CONCAT(H$2,$B26,$D26),Results_TRA!$A$2:$A$19997,0),MATCH(TRA_Report!H$3,Results_TRA!$A$2:$AK$2,0))</f>
        <v>101.96622828339299</v>
      </c>
      <c r="I26" s="79">
        <f>INDEX(ResTRA,MATCH(_xlfn.CONCAT(I$2,$B26,$D26),Results_TRA!$A$2:$A$19997,0),MATCH(TRA_Report!I$3,Results_TRA!$A$2:$AK$2,0))</f>
        <v>111.554329069893</v>
      </c>
      <c r="J26" s="79">
        <f>INDEX(ResTRA,MATCH(_xlfn.CONCAT(J$2,$B26,$D26),Results_TRA!$A$2:$A$19997,0),MATCH(TRA_Report!J$3,Results_TRA!$A$2:$AK$2,0))</f>
        <v>128.476385258851</v>
      </c>
      <c r="K26" s="131">
        <f>INDEX(ResTRA,MATCH(_xlfn.CONCAT(K$2,$B26,$D26),Results_TRA!$A$2:$A$19997,0),MATCH(TRA_Report!K$3,Results_TRA!$A$2:$AK$2,0))</f>
        <v>111.11839012668899</v>
      </c>
      <c r="L26" s="131">
        <f>INDEX(ResTRA,MATCH(_xlfn.CONCAT(L$2,$B26,$D26),Results_TRA!$A$2:$A$19997,0),MATCH(TRA_Report!L$3,Results_TRA!$A$2:$AK$2,0))</f>
        <v>127.91152599948001</v>
      </c>
      <c r="M26" s="100">
        <f>INDEX(ResTRA,MATCH(_xlfn.CONCAT(M$2,$B26,$D26),Results_TRA!$A$2:$A$19997,0),MATCH(TRA_Report!M$3,Results_TRA!$A$2:$AK$2,0))</f>
        <v>111.81643427297401</v>
      </c>
      <c r="N26" s="100">
        <f>INDEX(ResTRA,MATCH(_xlfn.CONCAT(N$2,$B26,$D26),Results_TRA!$A$2:$A$19997,0),MATCH(TRA_Report!N$3,Results_TRA!$A$2:$AK$2,0))</f>
        <v>129.77998366591501</v>
      </c>
      <c r="O26" s="131">
        <f>INDEX(ResTRA,MATCH(_xlfn.CONCAT(O$2,$B26,$D26),Results_TRA!$A$2:$A$19997,0),MATCH(TRA_Report!O$3,Results_TRA!$A$2:$AK$2,0))</f>
        <v>112.104473298622</v>
      </c>
      <c r="P26" s="131">
        <f>INDEX(ResTRA,MATCH(_xlfn.CONCAT(P$2,$B26,$D26),Results_TRA!$A$2:$A$19997,0),MATCH(TRA_Report!P$3,Results_TRA!$A$2:$AK$2,0))</f>
        <v>130.83291360965401</v>
      </c>
      <c r="Q26" s="29">
        <f>INDEX(ResTRA,MATCH(_xlfn.CONCAT(Q$2,$B26,$D26),Results_TRA!$A$2:$A$19997,0),MATCH(TRA_Report!Q$3,Results_TRA!$A$2:$AK$2,0))</f>
        <v>112.80184518305801</v>
      </c>
      <c r="R26" s="29">
        <f>INDEX(ResTRA,MATCH(_xlfn.CONCAT(R$2,$B26,$D26),Results_TRA!$A$2:$A$19997,0),MATCH(TRA_Report!R$3,Results_TRA!$A$2:$AK$2,0))</f>
        <v>132.71352088838901</v>
      </c>
      <c r="S26" s="119">
        <f>INDEX(ResTRA,MATCH(_xlfn.CONCAT(S$2,$B26,$D26),Results_TRA!$A$2:$A$19997,0),MATCH(TRA_Report!S$3,Results_TRA!$A$2:$AK$2,0))</f>
        <v>113.467964850539</v>
      </c>
      <c r="T26" s="119">
        <f>INDEX(ResTRA,MATCH(_xlfn.CONCAT(T$2,$B26,$D26),Results_TRA!$A$2:$A$19997,0),MATCH(TRA_Report!T$3,Results_TRA!$A$2:$AK$2,0))</f>
        <v>134.48577359701099</v>
      </c>
      <c r="U26" s="119">
        <f>INDEX(ResTRA,MATCH(_xlfn.CONCAT(U$2,$B26,$D26),Results_TRA!$A$2:$A$19997,0),MATCH(TRA_Report!U$3,Results_TRA!$A$2:$AK$2,0))</f>
        <v>101.96872974434601</v>
      </c>
      <c r="V26" s="119">
        <f>INDEX(ResTRA,MATCH(_xlfn.CONCAT(V$2,$B26,$D26),Results_TRA!$A$2:$A$19997,0),MATCH(TRA_Report!V$3,Results_TRA!$A$2:$AK$2,0))</f>
        <v>113.779543673815</v>
      </c>
      <c r="W26" s="119">
        <f>INDEX(ResTRA,MATCH(_xlfn.CONCAT(W$2,$B26,$D26),Results_TRA!$A$2:$A$19997,0),MATCH(TRA_Report!W$3,Results_TRA!$A$2:$AK$2,0))</f>
        <v>135.159769752773</v>
      </c>
      <c r="X26" s="29" t="e">
        <f>INDEX(ResTRA,MATCH(_xlfn.CONCAT(X$2,$B26,$D26),Results_TRA!$A$2:$A$19997,0),MATCH(TRA_Report!X$3,Results_TRA!$A$2:$AK$2,0))</f>
        <v>#N/A</v>
      </c>
      <c r="Y26" s="29" t="e">
        <f>INDEX(ResTRA,MATCH(_xlfn.CONCAT(Y$2,$B26,$D26),Results_TRA!$A$2:$A$19997,0),MATCH(TRA_Report!Y$3,Results_TRA!$A$2:$AK$2,0))</f>
        <v>#N/A</v>
      </c>
      <c r="Z26" s="29" t="e">
        <f>INDEX(ResTRA,MATCH(_xlfn.CONCAT(Z$2,$B26,$D26),Results_TRA!$A$2:$A$19997,0),MATCH(TRA_Report!Z$3,Results_TRA!$A$2:$AK$2,0))</f>
        <v>#N/A</v>
      </c>
      <c r="AA26" s="29" t="e">
        <f>INDEX(ResTRA,MATCH(_xlfn.CONCAT(AA$2,$B26,$D26),Results_TRA!$A$2:$A$19997,0),MATCH(TRA_Report!AA$3,Results_TRA!$A$2:$AK$2,0))</f>
        <v>#N/A</v>
      </c>
      <c r="AB26" s="29" t="e">
        <f>INDEX(ResTRA,MATCH(_xlfn.CONCAT(AB$2,$B26,$D26),Results_TRA!$A$2:$A$19997,0),MATCH(TRA_Report!AB$3,Results_TRA!$A$2:$AK$2,0))</f>
        <v>#N/A</v>
      </c>
      <c r="AC26" s="29" t="e">
        <f>INDEX(ResTRA,MATCH(_xlfn.CONCAT(AC$2,$B26,$D26),Results_TRA!$A$2:$A$19997,0),MATCH(TRA_Report!AC$3,Results_TRA!$A$2:$AK$2,0))</f>
        <v>#N/A</v>
      </c>
      <c r="AD26" s="29" t="e">
        <f>INDEX(ResTRA,MATCH(_xlfn.CONCAT(AD$2,$B26,$D26),Results_TRA!$A$2:$A$19997,0),MATCH(TRA_Report!AD$3,Results_TRA!$A$2:$AK$2,0))</f>
        <v>#N/A</v>
      </c>
      <c r="AE26" s="29" t="e">
        <f>INDEX(ResTRA,MATCH(_xlfn.CONCAT(AE$2,$B26,$D26),Results_TRA!$A$2:$A$19997,0),MATCH(TRA_Report!AE$3,Results_TRA!$A$2:$AK$2,0))</f>
        <v>#N/A</v>
      </c>
      <c r="AF26" s="29" t="e">
        <f>INDEX(ResTRA,MATCH(_xlfn.CONCAT(AF$2,$B26,$D26),Results_TRA!$A$2:$A$19997,0),MATCH(TRA_Report!AF$3,Results_TRA!$A$2:$AK$2,0))</f>
        <v>#N/A</v>
      </c>
      <c r="AG26" s="29" t="e">
        <f>INDEX(ResTRA,MATCH(_xlfn.CONCAT(AG$2,$B26,$D26),Results_TRA!$A$2:$A$19997,0),MATCH(TRA_Report!AG$3,Results_TRA!$A$2:$AK$2,0))</f>
        <v>#N/A</v>
      </c>
      <c r="AH26" s="29" t="e">
        <f>INDEX(ResTRA,MATCH(_xlfn.CONCAT(AH$2,$B26,$D26),Results_TRA!$A$2:$A$19997,0),MATCH(TRA_Report!AH$3,Results_TRA!$A$2:$AK$2,0))</f>
        <v>#N/A</v>
      </c>
      <c r="AI26" s="29" t="e">
        <f>INDEX(ResTRA,MATCH(_xlfn.CONCAT(AI$2,$B26,$D26),Results_TRA!$A$2:$A$19997,0),MATCH(TRA_Report!AI$3,Results_TRA!$A$2:$AK$2,0))</f>
        <v>#N/A</v>
      </c>
      <c r="AJ26" s="29" t="e">
        <f>INDEX(ResTRA,MATCH(_xlfn.CONCAT(AJ$2,$B26,$D26),Results_TRA!$A$2:$A$19997,0),MATCH(TRA_Report!AJ$3,Results_TRA!$A$2:$AK$2,0))</f>
        <v>#N/A</v>
      </c>
      <c r="AK26" s="29" t="e">
        <f>INDEX(ResTRA,MATCH(_xlfn.CONCAT(AK$2,$B26,$D26),Results_TRA!$A$2:$A$19997,0),MATCH(TRA_Report!AK$3,Results_TRA!$A$2:$AK$2,0))</f>
        <v>#N/A</v>
      </c>
    </row>
    <row r="27" spans="1:37" x14ac:dyDescent="0.3">
      <c r="B27" s="22" t="s">
        <v>230</v>
      </c>
      <c r="C27" t="s">
        <v>285</v>
      </c>
      <c r="D27" t="s">
        <v>219</v>
      </c>
      <c r="E27" s="29">
        <f>INDEX(ResTRA,MATCH(_xlfn.CONCAT(E$2,$B27,$D27),Results_TRA!$A$2:$A$19997,0),MATCH(TRA_Report!E$3,Results_TRA!$A$2:$AK$2,0))</f>
        <v>-50.154768613862601</v>
      </c>
      <c r="F27" s="29">
        <f>INDEX(ResTRA,MATCH(_xlfn.CONCAT(F$2,$B27,$D27),Results_TRA!$A$2:$A$19997,0),MATCH(TRA_Report!F$3,Results_TRA!$A$2:$AK$2,0))</f>
        <v>-50.271943133417103</v>
      </c>
      <c r="G27" s="29">
        <f>INDEX(ResTRA,MATCH(_xlfn.CONCAT(G$2,$B27,$D27),Results_TRA!$A$2:$A$19997,0),MATCH(TRA_Report!G$3,Results_TRA!$A$2:$AK$2,0))</f>
        <v>-53.074822200605396</v>
      </c>
      <c r="H27" s="78">
        <f>INDEX(ResTRA,MATCH(_xlfn.CONCAT(H$2,$B27,$D27),Results_TRA!$A$2:$A$19997,0),MATCH(TRA_Report!H$3,Results_TRA!$A$2:$AK$2,0))</f>
        <v>-50.146688674951299</v>
      </c>
      <c r="I27" s="79">
        <f>INDEX(ResTRA,MATCH(_xlfn.CONCAT(I$2,$B27,$D27),Results_TRA!$A$2:$A$19997,0),MATCH(TRA_Report!I$3,Results_TRA!$A$2:$AK$2,0))</f>
        <v>-50.057970657208401</v>
      </c>
      <c r="J27" s="79">
        <f>INDEX(ResTRA,MATCH(_xlfn.CONCAT(J$2,$B27,$D27),Results_TRA!$A$2:$A$19997,0),MATCH(TRA_Report!J$3,Results_TRA!$A$2:$AK$2,0))</f>
        <v>-52.740006286532001</v>
      </c>
      <c r="K27" s="131">
        <f>INDEX(ResTRA,MATCH(_xlfn.CONCAT(K$2,$B27,$D27),Results_TRA!$A$2:$A$19997,0),MATCH(TRA_Report!K$3,Results_TRA!$A$2:$AK$2,0))</f>
        <v>-50.041119222320098</v>
      </c>
      <c r="L27" s="131">
        <f>INDEX(ResTRA,MATCH(_xlfn.CONCAT(L$2,$B27,$D27),Results_TRA!$A$2:$A$19997,0),MATCH(TRA_Report!L$3,Results_TRA!$A$2:$AK$2,0))</f>
        <v>-52.724159821707303</v>
      </c>
      <c r="M27" s="100">
        <f>INDEX(ResTRA,MATCH(_xlfn.CONCAT(M$2,$B27,$D27),Results_TRA!$A$2:$A$19997,0),MATCH(TRA_Report!M$3,Results_TRA!$A$2:$AK$2,0))</f>
        <v>-50.186284961583603</v>
      </c>
      <c r="N27" s="100">
        <f>INDEX(ResTRA,MATCH(_xlfn.CONCAT(N$2,$B27,$D27),Results_TRA!$A$2:$A$19997,0),MATCH(TRA_Report!N$3,Results_TRA!$A$2:$AK$2,0))</f>
        <v>-52.954400579040502</v>
      </c>
      <c r="O27" s="131">
        <f>INDEX(ResTRA,MATCH(_xlfn.CONCAT(O$2,$B27,$D27),Results_TRA!$A$2:$A$19997,0),MATCH(TRA_Report!O$3,Results_TRA!$A$2:$AK$2,0))</f>
        <v>-50.161622176653701</v>
      </c>
      <c r="P27" s="131">
        <f>INDEX(ResTRA,MATCH(_xlfn.CONCAT(P$2,$B27,$D27),Results_TRA!$A$2:$A$19997,0),MATCH(TRA_Report!P$3,Results_TRA!$A$2:$AK$2,0))</f>
        <v>-52.8260074641872</v>
      </c>
      <c r="Q27" s="29">
        <f>INDEX(ResTRA,MATCH(_xlfn.CONCAT(Q$2,$B27,$D27),Results_TRA!$A$2:$A$19997,0),MATCH(TRA_Report!Q$3,Results_TRA!$A$2:$AK$2,0))</f>
        <v>-50.305912643960198</v>
      </c>
      <c r="R27" s="29">
        <f>INDEX(ResTRA,MATCH(_xlfn.CONCAT(R$2,$B27,$D27),Results_TRA!$A$2:$A$19997,0),MATCH(TRA_Report!R$3,Results_TRA!$A$2:$AK$2,0))</f>
        <v>-53.054616128568199</v>
      </c>
      <c r="S27" s="119">
        <f>INDEX(ResTRA,MATCH(_xlfn.CONCAT(S$2,$B27,$D27),Results_TRA!$A$2:$A$19997,0),MATCH(TRA_Report!S$3,Results_TRA!$A$2:$AK$2,0))</f>
        <v>-50.382479682718703</v>
      </c>
      <c r="T27" s="119">
        <f>INDEX(ResTRA,MATCH(_xlfn.CONCAT(T$2,$B27,$D27),Results_TRA!$A$2:$A$19997,0),MATCH(TRA_Report!T$3,Results_TRA!$A$2:$AK$2,0))</f>
        <v>-53.1388497813493</v>
      </c>
      <c r="U27" s="119">
        <f>INDEX(ResTRA,MATCH(_xlfn.CONCAT(U$2,$B27,$D27),Results_TRA!$A$2:$A$19997,0),MATCH(TRA_Report!U$3,Results_TRA!$A$2:$AK$2,0))</f>
        <v>-50.154768579724703</v>
      </c>
      <c r="V27" s="119">
        <f>INDEX(ResTRA,MATCH(_xlfn.CONCAT(V$2,$B27,$D27),Results_TRA!$A$2:$A$19997,0),MATCH(TRA_Report!V$3,Results_TRA!$A$2:$AK$2,0))</f>
        <v>-50.491760304163201</v>
      </c>
      <c r="W27" s="119">
        <f>INDEX(ResTRA,MATCH(_xlfn.CONCAT(W$2,$B27,$D27),Results_TRA!$A$2:$A$19997,0),MATCH(TRA_Report!W$3,Results_TRA!$A$2:$AK$2,0))</f>
        <v>-53.457392774173101</v>
      </c>
      <c r="X27" s="29" t="e">
        <f>INDEX(ResTRA,MATCH(_xlfn.CONCAT(X$2,$B27,$D27),Results_TRA!$A$2:$A$19997,0),MATCH(TRA_Report!X$3,Results_TRA!$A$2:$AK$2,0))</f>
        <v>#N/A</v>
      </c>
      <c r="Y27" s="29" t="e">
        <f>INDEX(ResTRA,MATCH(_xlfn.CONCAT(Y$2,$B27,$D27),Results_TRA!$A$2:$A$19997,0),MATCH(TRA_Report!Y$3,Results_TRA!$A$2:$AK$2,0))</f>
        <v>#N/A</v>
      </c>
      <c r="Z27" s="29" t="e">
        <f>INDEX(ResTRA,MATCH(_xlfn.CONCAT(Z$2,$B27,$D27),Results_TRA!$A$2:$A$19997,0),MATCH(TRA_Report!Z$3,Results_TRA!$A$2:$AK$2,0))</f>
        <v>#N/A</v>
      </c>
      <c r="AA27" s="29" t="e">
        <f>INDEX(ResTRA,MATCH(_xlfn.CONCAT(AA$2,$B27,$D27),Results_TRA!$A$2:$A$19997,0),MATCH(TRA_Report!AA$3,Results_TRA!$A$2:$AK$2,0))</f>
        <v>#N/A</v>
      </c>
      <c r="AB27" s="29" t="e">
        <f>INDEX(ResTRA,MATCH(_xlfn.CONCAT(AB$2,$B27,$D27),Results_TRA!$A$2:$A$19997,0),MATCH(TRA_Report!AB$3,Results_TRA!$A$2:$AK$2,0))</f>
        <v>#N/A</v>
      </c>
      <c r="AC27" s="29" t="e">
        <f>INDEX(ResTRA,MATCH(_xlfn.CONCAT(AC$2,$B27,$D27),Results_TRA!$A$2:$A$19997,0),MATCH(TRA_Report!AC$3,Results_TRA!$A$2:$AK$2,0))</f>
        <v>#N/A</v>
      </c>
      <c r="AD27" s="29" t="e">
        <f>INDEX(ResTRA,MATCH(_xlfn.CONCAT(AD$2,$B27,$D27),Results_TRA!$A$2:$A$19997,0),MATCH(TRA_Report!AD$3,Results_TRA!$A$2:$AK$2,0))</f>
        <v>#N/A</v>
      </c>
      <c r="AE27" s="29" t="e">
        <f>INDEX(ResTRA,MATCH(_xlfn.CONCAT(AE$2,$B27,$D27),Results_TRA!$A$2:$A$19997,0),MATCH(TRA_Report!AE$3,Results_TRA!$A$2:$AK$2,0))</f>
        <v>#N/A</v>
      </c>
      <c r="AF27" s="29" t="e">
        <f>INDEX(ResTRA,MATCH(_xlfn.CONCAT(AF$2,$B27,$D27),Results_TRA!$A$2:$A$19997,0),MATCH(TRA_Report!AF$3,Results_TRA!$A$2:$AK$2,0))</f>
        <v>#N/A</v>
      </c>
      <c r="AG27" s="29" t="e">
        <f>INDEX(ResTRA,MATCH(_xlfn.CONCAT(AG$2,$B27,$D27),Results_TRA!$A$2:$A$19997,0),MATCH(TRA_Report!AG$3,Results_TRA!$A$2:$AK$2,0))</f>
        <v>#N/A</v>
      </c>
      <c r="AH27" s="29" t="e">
        <f>INDEX(ResTRA,MATCH(_xlfn.CONCAT(AH$2,$B27,$D27),Results_TRA!$A$2:$A$19997,0),MATCH(TRA_Report!AH$3,Results_TRA!$A$2:$AK$2,0))</f>
        <v>#N/A</v>
      </c>
      <c r="AI27" s="29" t="e">
        <f>INDEX(ResTRA,MATCH(_xlfn.CONCAT(AI$2,$B27,$D27),Results_TRA!$A$2:$A$19997,0),MATCH(TRA_Report!AI$3,Results_TRA!$A$2:$AK$2,0))</f>
        <v>#N/A</v>
      </c>
      <c r="AJ27" s="29" t="e">
        <f>INDEX(ResTRA,MATCH(_xlfn.CONCAT(AJ$2,$B27,$D27),Results_TRA!$A$2:$A$19997,0),MATCH(TRA_Report!AJ$3,Results_TRA!$A$2:$AK$2,0))</f>
        <v>#N/A</v>
      </c>
      <c r="AK27" s="29" t="e">
        <f>INDEX(ResTRA,MATCH(_xlfn.CONCAT(AK$2,$B27,$D27),Results_TRA!$A$2:$A$19997,0),MATCH(TRA_Report!AK$3,Results_TRA!$A$2:$AK$2,0))</f>
        <v>#N/A</v>
      </c>
    </row>
    <row r="28" spans="1:37" x14ac:dyDescent="0.3">
      <c r="B28" s="15" t="s">
        <v>196</v>
      </c>
      <c r="C28" t="s">
        <v>286</v>
      </c>
      <c r="D28" t="s">
        <v>1</v>
      </c>
      <c r="E28" s="29">
        <f>INDEX(ResTRA,MATCH(_xlfn.CONCAT(E$2,$B28,$D28),Results_TRA!$A$2:$A$19997,0),MATCH(TRA_Report!E$3,Results_TRA!$A$2:$AK$2,0))</f>
        <v>397.55</v>
      </c>
      <c r="F28" s="29">
        <f>INDEX(ResTRA,MATCH(_xlfn.CONCAT(F$2,$B28,$D28),Results_TRA!$A$2:$A$19997,0),MATCH(TRA_Report!F$3,Results_TRA!$A$2:$AK$2,0))</f>
        <v>417.75</v>
      </c>
      <c r="G28" s="29">
        <f>INDEX(ResTRA,MATCH(_xlfn.CONCAT(G$2,$B28,$D28),Results_TRA!$A$2:$A$19997,0),MATCH(TRA_Report!G$3,Results_TRA!$A$2:$AK$2,0))</f>
        <v>449.73</v>
      </c>
      <c r="H28" s="78">
        <f>INDEX(ResTRA,MATCH(_xlfn.CONCAT(H$2,$B28,$D28),Results_TRA!$A$2:$A$19997,0),MATCH(TRA_Report!H$3,Results_TRA!$A$2:$AK$2,0))</f>
        <v>397.55</v>
      </c>
      <c r="I28" s="79">
        <f>INDEX(ResTRA,MATCH(_xlfn.CONCAT(I$2,$B28,$D28),Results_TRA!$A$2:$A$19997,0),MATCH(TRA_Report!I$3,Results_TRA!$A$2:$AK$2,0))</f>
        <v>417.75</v>
      </c>
      <c r="J28" s="79">
        <f>INDEX(ResTRA,MATCH(_xlfn.CONCAT(J$2,$B28,$D28),Results_TRA!$A$2:$A$19997,0),MATCH(TRA_Report!J$3,Results_TRA!$A$2:$AK$2,0))</f>
        <v>449.73</v>
      </c>
      <c r="K28" s="131">
        <f>INDEX(ResTRA,MATCH(_xlfn.CONCAT(K$2,$B28,$D28),Results_TRA!$A$2:$A$19997,0),MATCH(TRA_Report!K$3,Results_TRA!$A$2:$AK$2,0))</f>
        <v>417.75</v>
      </c>
      <c r="L28" s="131">
        <f>INDEX(ResTRA,MATCH(_xlfn.CONCAT(L$2,$B28,$D28),Results_TRA!$A$2:$A$19997,0),MATCH(TRA_Report!L$3,Results_TRA!$A$2:$AK$2,0))</f>
        <v>449.73</v>
      </c>
      <c r="M28" s="100">
        <f>INDEX(ResTRA,MATCH(_xlfn.CONCAT(M$2,$B28,$D28),Results_TRA!$A$2:$A$19997,0),MATCH(TRA_Report!M$3,Results_TRA!$A$2:$AK$2,0))</f>
        <v>417.75</v>
      </c>
      <c r="N28" s="100">
        <f>INDEX(ResTRA,MATCH(_xlfn.CONCAT(N$2,$B28,$D28),Results_TRA!$A$2:$A$19997,0),MATCH(TRA_Report!N$3,Results_TRA!$A$2:$AK$2,0))</f>
        <v>449.73</v>
      </c>
      <c r="O28" s="131">
        <f>INDEX(ResTRA,MATCH(_xlfn.CONCAT(O$2,$B28,$D28),Results_TRA!$A$2:$A$19997,0),MATCH(TRA_Report!O$3,Results_TRA!$A$2:$AK$2,0))</f>
        <v>417.75</v>
      </c>
      <c r="P28" s="131">
        <f>INDEX(ResTRA,MATCH(_xlfn.CONCAT(P$2,$B28,$D28),Results_TRA!$A$2:$A$19997,0),MATCH(TRA_Report!P$3,Results_TRA!$A$2:$AK$2,0))</f>
        <v>449.73</v>
      </c>
      <c r="Q28" s="29">
        <f>INDEX(ResTRA,MATCH(_xlfn.CONCAT(Q$2,$B28,$D28),Results_TRA!$A$2:$A$19997,0),MATCH(TRA_Report!Q$3,Results_TRA!$A$2:$AK$2,0))</f>
        <v>417.75</v>
      </c>
      <c r="R28" s="29">
        <f>INDEX(ResTRA,MATCH(_xlfn.CONCAT(R$2,$B28,$D28),Results_TRA!$A$2:$A$19997,0),MATCH(TRA_Report!R$3,Results_TRA!$A$2:$AK$2,0))</f>
        <v>449.73</v>
      </c>
      <c r="S28" s="119">
        <f>INDEX(ResTRA,MATCH(_xlfn.CONCAT(S$2,$B28,$D28),Results_TRA!$A$2:$A$19997,0),MATCH(TRA_Report!S$3,Results_TRA!$A$2:$AK$2,0))</f>
        <v>417.75</v>
      </c>
      <c r="T28" s="119">
        <f>INDEX(ResTRA,MATCH(_xlfn.CONCAT(T$2,$B28,$D28),Results_TRA!$A$2:$A$19997,0),MATCH(TRA_Report!T$3,Results_TRA!$A$2:$AK$2,0))</f>
        <v>449.73</v>
      </c>
      <c r="U28" s="119">
        <f>INDEX(ResTRA,MATCH(_xlfn.CONCAT(U$2,$B28,$D28),Results_TRA!$A$2:$A$19997,0),MATCH(TRA_Report!U$3,Results_TRA!$A$2:$AK$2,0))</f>
        <v>397.55</v>
      </c>
      <c r="V28" s="119">
        <f>INDEX(ResTRA,MATCH(_xlfn.CONCAT(V$2,$B28,$D28),Results_TRA!$A$2:$A$19997,0),MATCH(TRA_Report!V$3,Results_TRA!$A$2:$AK$2,0))</f>
        <v>417.75</v>
      </c>
      <c r="W28" s="119">
        <f>INDEX(ResTRA,MATCH(_xlfn.CONCAT(W$2,$B28,$D28),Results_TRA!$A$2:$A$19997,0),MATCH(TRA_Report!W$3,Results_TRA!$A$2:$AK$2,0))</f>
        <v>449.73</v>
      </c>
      <c r="X28" s="29" t="e">
        <f>INDEX(ResTRA,MATCH(_xlfn.CONCAT(X$2,$B28,$D28),Results_TRA!$A$2:$A$19997,0),MATCH(TRA_Report!X$3,Results_TRA!$A$2:$AK$2,0))</f>
        <v>#N/A</v>
      </c>
      <c r="Y28" s="29" t="e">
        <f>INDEX(ResTRA,MATCH(_xlfn.CONCAT(Y$2,$B28,$D28),Results_TRA!$A$2:$A$19997,0),MATCH(TRA_Report!Y$3,Results_TRA!$A$2:$AK$2,0))</f>
        <v>#N/A</v>
      </c>
      <c r="Z28" s="29" t="e">
        <f>INDEX(ResTRA,MATCH(_xlfn.CONCAT(Z$2,$B28,$D28),Results_TRA!$A$2:$A$19997,0),MATCH(TRA_Report!Z$3,Results_TRA!$A$2:$AK$2,0))</f>
        <v>#N/A</v>
      </c>
      <c r="AA28" s="29" t="e">
        <f>INDEX(ResTRA,MATCH(_xlfn.CONCAT(AA$2,$B28,$D28),Results_TRA!$A$2:$A$19997,0),MATCH(TRA_Report!AA$3,Results_TRA!$A$2:$AK$2,0))</f>
        <v>#N/A</v>
      </c>
      <c r="AB28" s="29" t="e">
        <f>INDEX(ResTRA,MATCH(_xlfn.CONCAT(AB$2,$B28,$D28),Results_TRA!$A$2:$A$19997,0),MATCH(TRA_Report!AB$3,Results_TRA!$A$2:$AK$2,0))</f>
        <v>#N/A</v>
      </c>
      <c r="AC28" s="29" t="e">
        <f>INDEX(ResTRA,MATCH(_xlfn.CONCAT(AC$2,$B28,$D28),Results_TRA!$A$2:$A$19997,0),MATCH(TRA_Report!AC$3,Results_TRA!$A$2:$AK$2,0))</f>
        <v>#N/A</v>
      </c>
      <c r="AD28" s="29" t="e">
        <f>INDEX(ResTRA,MATCH(_xlfn.CONCAT(AD$2,$B28,$D28),Results_TRA!$A$2:$A$19997,0),MATCH(TRA_Report!AD$3,Results_TRA!$A$2:$AK$2,0))</f>
        <v>#N/A</v>
      </c>
      <c r="AE28" s="29" t="e">
        <f>INDEX(ResTRA,MATCH(_xlfn.CONCAT(AE$2,$B28,$D28),Results_TRA!$A$2:$A$19997,0),MATCH(TRA_Report!AE$3,Results_TRA!$A$2:$AK$2,0))</f>
        <v>#N/A</v>
      </c>
      <c r="AF28" s="29" t="e">
        <f>INDEX(ResTRA,MATCH(_xlfn.CONCAT(AF$2,$B28,$D28),Results_TRA!$A$2:$A$19997,0),MATCH(TRA_Report!AF$3,Results_TRA!$A$2:$AK$2,0))</f>
        <v>#N/A</v>
      </c>
      <c r="AG28" s="29" t="e">
        <f>INDEX(ResTRA,MATCH(_xlfn.CONCAT(AG$2,$B28,$D28),Results_TRA!$A$2:$A$19997,0),MATCH(TRA_Report!AG$3,Results_TRA!$A$2:$AK$2,0))</f>
        <v>#N/A</v>
      </c>
      <c r="AH28" s="29" t="e">
        <f>INDEX(ResTRA,MATCH(_xlfn.CONCAT(AH$2,$B28,$D28),Results_TRA!$A$2:$A$19997,0),MATCH(TRA_Report!AH$3,Results_TRA!$A$2:$AK$2,0))</f>
        <v>#N/A</v>
      </c>
      <c r="AI28" s="29" t="e">
        <f>INDEX(ResTRA,MATCH(_xlfn.CONCAT(AI$2,$B28,$D28),Results_TRA!$A$2:$A$19997,0),MATCH(TRA_Report!AI$3,Results_TRA!$A$2:$AK$2,0))</f>
        <v>#N/A</v>
      </c>
      <c r="AJ28" s="29" t="e">
        <f>INDEX(ResTRA,MATCH(_xlfn.CONCAT(AJ$2,$B28,$D28),Results_TRA!$A$2:$A$19997,0),MATCH(TRA_Report!AJ$3,Results_TRA!$A$2:$AK$2,0))</f>
        <v>#N/A</v>
      </c>
      <c r="AK28" s="29" t="e">
        <f>INDEX(ResTRA,MATCH(_xlfn.CONCAT(AK$2,$B28,$D28),Results_TRA!$A$2:$A$19997,0),MATCH(TRA_Report!AK$3,Results_TRA!$A$2:$AK$2,0))</f>
        <v>#N/A</v>
      </c>
    </row>
    <row r="29" spans="1:37" x14ac:dyDescent="0.3">
      <c r="B29" s="5" t="s">
        <v>97</v>
      </c>
      <c r="C29" t="s">
        <v>256</v>
      </c>
      <c r="D29" t="s">
        <v>1</v>
      </c>
      <c r="E29" s="29">
        <f>INDEX(ResTRA,MATCH(_xlfn.CONCAT(E$2,$B29,$D29),Results_TRA!$A$2:$A$19997,0),MATCH(TRA_Report!E$3,Results_TRA!$A$2:$AK$2,0))</f>
        <v>185.01</v>
      </c>
      <c r="F29" s="29">
        <f>INDEX(ResTRA,MATCH(_xlfn.CONCAT(F$2,$B29,$D29),Results_TRA!$A$2:$A$19997,0),MATCH(TRA_Report!F$3,Results_TRA!$A$2:$AK$2,0))</f>
        <v>197.92</v>
      </c>
      <c r="G29" s="29">
        <f>INDEX(ResTRA,MATCH(_xlfn.CONCAT(G$2,$B29,$D29),Results_TRA!$A$2:$A$19997,0),MATCH(TRA_Report!G$3,Results_TRA!$A$2:$AK$2,0))</f>
        <v>215.32</v>
      </c>
      <c r="H29" s="78">
        <f>INDEX(ResTRA,MATCH(_xlfn.CONCAT(H$2,$B29,$D29),Results_TRA!$A$2:$A$19997,0),MATCH(TRA_Report!H$3,Results_TRA!$A$2:$AK$2,0))</f>
        <v>183.79</v>
      </c>
      <c r="I29" s="79">
        <f>INDEX(ResTRA,MATCH(_xlfn.CONCAT(I$2,$B29,$D29),Results_TRA!$A$2:$A$19997,0),MATCH(TRA_Report!I$3,Results_TRA!$A$2:$AK$2,0))</f>
        <v>196.61</v>
      </c>
      <c r="J29" s="79">
        <f>INDEX(ResTRA,MATCH(_xlfn.CONCAT(J$2,$B29,$D29),Results_TRA!$A$2:$A$19997,0),MATCH(TRA_Report!J$3,Results_TRA!$A$2:$AK$2,0))</f>
        <v>213.9</v>
      </c>
      <c r="K29" s="131">
        <f>INDEX(ResTRA,MATCH(_xlfn.CONCAT(K$2,$B29,$D29),Results_TRA!$A$2:$A$19997,0),MATCH(TRA_Report!K$3,Results_TRA!$A$2:$AK$2,0))</f>
        <v>196.52</v>
      </c>
      <c r="L29" s="131">
        <f>INDEX(ResTRA,MATCH(_xlfn.CONCAT(L$2,$B29,$D29),Results_TRA!$A$2:$A$19997,0),MATCH(TRA_Report!L$3,Results_TRA!$A$2:$AK$2,0))</f>
        <v>213.8</v>
      </c>
      <c r="M29" s="100">
        <f>INDEX(ResTRA,MATCH(_xlfn.CONCAT(M$2,$B29,$D29),Results_TRA!$A$2:$A$19997,0),MATCH(TRA_Report!M$3,Results_TRA!$A$2:$AK$2,0))</f>
        <v>196.81</v>
      </c>
      <c r="N29" s="100">
        <f>INDEX(ResTRA,MATCH(_xlfn.CONCAT(N$2,$B29,$D29),Results_TRA!$A$2:$A$19997,0),MATCH(TRA_Report!N$3,Results_TRA!$A$2:$AK$2,0))</f>
        <v>214.11</v>
      </c>
      <c r="O29" s="131">
        <f>INDEX(ResTRA,MATCH(_xlfn.CONCAT(O$2,$B29,$D29),Results_TRA!$A$2:$A$19997,0),MATCH(TRA_Report!O$3,Results_TRA!$A$2:$AK$2,0))</f>
        <v>194.85</v>
      </c>
      <c r="P29" s="131">
        <f>INDEX(ResTRA,MATCH(_xlfn.CONCAT(P$2,$B29,$D29),Results_TRA!$A$2:$A$19997,0),MATCH(TRA_Report!P$3,Results_TRA!$A$2:$AK$2,0))</f>
        <v>211.98</v>
      </c>
      <c r="Q29" s="29">
        <f>INDEX(ResTRA,MATCH(_xlfn.CONCAT(Q$2,$B29,$D29),Results_TRA!$A$2:$A$19997,0),MATCH(TRA_Report!Q$3,Results_TRA!$A$2:$AK$2,0))</f>
        <v>195.11</v>
      </c>
      <c r="R29" s="29">
        <f>INDEX(ResTRA,MATCH(_xlfn.CONCAT(R$2,$B29,$D29),Results_TRA!$A$2:$A$19997,0),MATCH(TRA_Report!R$3,Results_TRA!$A$2:$AK$2,0))</f>
        <v>212.26</v>
      </c>
      <c r="S29" s="119">
        <f>INDEX(ResTRA,MATCH(_xlfn.CONCAT(S$2,$B29,$D29),Results_TRA!$A$2:$A$19997,0),MATCH(TRA_Report!S$3,Results_TRA!$A$2:$AK$2,0))</f>
        <v>194.29</v>
      </c>
      <c r="T29" s="119">
        <f>INDEX(ResTRA,MATCH(_xlfn.CONCAT(T$2,$B29,$D29),Results_TRA!$A$2:$A$19997,0),MATCH(TRA_Report!T$3,Results_TRA!$A$2:$AK$2,0))</f>
        <v>211.37</v>
      </c>
      <c r="U29" s="119">
        <f>INDEX(ResTRA,MATCH(_xlfn.CONCAT(U$2,$B29,$D29),Results_TRA!$A$2:$A$19997,0),MATCH(TRA_Report!U$3,Results_TRA!$A$2:$AK$2,0))</f>
        <v>186.24</v>
      </c>
      <c r="V29" s="119">
        <f>INDEX(ResTRA,MATCH(_xlfn.CONCAT(V$2,$B29,$D29),Results_TRA!$A$2:$A$19997,0),MATCH(TRA_Report!V$3,Results_TRA!$A$2:$AK$2,0))</f>
        <v>199.24</v>
      </c>
      <c r="W29" s="119">
        <f>INDEX(ResTRA,MATCH(_xlfn.CONCAT(W$2,$B29,$D29),Results_TRA!$A$2:$A$19997,0),MATCH(TRA_Report!W$3,Results_TRA!$A$2:$AK$2,0))</f>
        <v>216.76</v>
      </c>
      <c r="X29" s="29" t="e">
        <f>INDEX(ResTRA,MATCH(_xlfn.CONCAT(X$2,$B29,$D29),Results_TRA!$A$2:$A$19997,0),MATCH(TRA_Report!X$3,Results_TRA!$A$2:$AK$2,0))</f>
        <v>#N/A</v>
      </c>
      <c r="Y29" s="29" t="e">
        <f>INDEX(ResTRA,MATCH(_xlfn.CONCAT(Y$2,$B29,$D29),Results_TRA!$A$2:$A$19997,0),MATCH(TRA_Report!Y$3,Results_TRA!$A$2:$AK$2,0))</f>
        <v>#N/A</v>
      </c>
      <c r="Z29" s="29" t="e">
        <f>INDEX(ResTRA,MATCH(_xlfn.CONCAT(Z$2,$B29,$D29),Results_TRA!$A$2:$A$19997,0),MATCH(TRA_Report!Z$3,Results_TRA!$A$2:$AK$2,0))</f>
        <v>#N/A</v>
      </c>
      <c r="AA29" s="29" t="e">
        <f>INDEX(ResTRA,MATCH(_xlfn.CONCAT(AA$2,$B29,$D29),Results_TRA!$A$2:$A$19997,0),MATCH(TRA_Report!AA$3,Results_TRA!$A$2:$AK$2,0))</f>
        <v>#N/A</v>
      </c>
      <c r="AB29" s="29" t="e">
        <f>INDEX(ResTRA,MATCH(_xlfn.CONCAT(AB$2,$B29,$D29),Results_TRA!$A$2:$A$19997,0),MATCH(TRA_Report!AB$3,Results_TRA!$A$2:$AK$2,0))</f>
        <v>#N/A</v>
      </c>
      <c r="AC29" s="29" t="e">
        <f>INDEX(ResTRA,MATCH(_xlfn.CONCAT(AC$2,$B29,$D29),Results_TRA!$A$2:$A$19997,0),MATCH(TRA_Report!AC$3,Results_TRA!$A$2:$AK$2,0))</f>
        <v>#N/A</v>
      </c>
      <c r="AD29" s="29" t="e">
        <f>INDEX(ResTRA,MATCH(_xlfn.CONCAT(AD$2,$B29,$D29),Results_TRA!$A$2:$A$19997,0),MATCH(TRA_Report!AD$3,Results_TRA!$A$2:$AK$2,0))</f>
        <v>#N/A</v>
      </c>
      <c r="AE29" s="29" t="e">
        <f>INDEX(ResTRA,MATCH(_xlfn.CONCAT(AE$2,$B29,$D29),Results_TRA!$A$2:$A$19997,0),MATCH(TRA_Report!AE$3,Results_TRA!$A$2:$AK$2,0))</f>
        <v>#N/A</v>
      </c>
      <c r="AF29" s="29" t="e">
        <f>INDEX(ResTRA,MATCH(_xlfn.CONCAT(AF$2,$B29,$D29),Results_TRA!$A$2:$A$19997,0),MATCH(TRA_Report!AF$3,Results_TRA!$A$2:$AK$2,0))</f>
        <v>#N/A</v>
      </c>
      <c r="AG29" s="29" t="e">
        <f>INDEX(ResTRA,MATCH(_xlfn.CONCAT(AG$2,$B29,$D29),Results_TRA!$A$2:$A$19997,0),MATCH(TRA_Report!AG$3,Results_TRA!$A$2:$AK$2,0))</f>
        <v>#N/A</v>
      </c>
      <c r="AH29" s="29" t="e">
        <f>INDEX(ResTRA,MATCH(_xlfn.CONCAT(AH$2,$B29,$D29),Results_TRA!$A$2:$A$19997,0),MATCH(TRA_Report!AH$3,Results_TRA!$A$2:$AK$2,0))</f>
        <v>#N/A</v>
      </c>
      <c r="AI29" s="29" t="e">
        <f>INDEX(ResTRA,MATCH(_xlfn.CONCAT(AI$2,$B29,$D29),Results_TRA!$A$2:$A$19997,0),MATCH(TRA_Report!AI$3,Results_TRA!$A$2:$AK$2,0))</f>
        <v>#N/A</v>
      </c>
      <c r="AJ29" s="29" t="e">
        <f>INDEX(ResTRA,MATCH(_xlfn.CONCAT(AJ$2,$B29,$D29),Results_TRA!$A$2:$A$19997,0),MATCH(TRA_Report!AJ$3,Results_TRA!$A$2:$AK$2,0))</f>
        <v>#N/A</v>
      </c>
      <c r="AK29" s="29" t="e">
        <f>INDEX(ResTRA,MATCH(_xlfn.CONCAT(AK$2,$B29,$D29),Results_TRA!$A$2:$A$19997,0),MATCH(TRA_Report!AK$3,Results_TRA!$A$2:$AK$2,0))</f>
        <v>#N/A</v>
      </c>
    </row>
    <row r="30" spans="1:37" x14ac:dyDescent="0.3">
      <c r="B30" s="5" t="s">
        <v>257</v>
      </c>
      <c r="C30" t="s">
        <v>258</v>
      </c>
      <c r="D30" t="s">
        <v>219</v>
      </c>
      <c r="E30" s="31">
        <f>INDEX(ResTRA,MATCH(_xlfn.CONCAT(E$2,$B30,$D30),Results_TRA!$A$2:$A$19997,0),MATCH(TRA_Report!E$3,Results_TRA!$A$2:$AK$2,0))</f>
        <v>1.03814823577205</v>
      </c>
      <c r="F30" s="31">
        <f>INDEX(ResTRA,MATCH(_xlfn.CONCAT(F$2,$B30,$D30),Results_TRA!$A$2:$A$19997,0),MATCH(TRA_Report!F$3,Results_TRA!$A$2:$AK$2,0))</f>
        <v>1.04057361872396</v>
      </c>
      <c r="G30" s="31">
        <f>INDEX(ResTRA,MATCH(_xlfn.CONCAT(G$2,$B30,$D30),Results_TRA!$A$2:$A$19997,0),MATCH(TRA_Report!G$3,Results_TRA!$A$2:$AK$2,0))</f>
        <v>1.09859011524269</v>
      </c>
      <c r="H30" s="82">
        <f>INDEX(ResTRA,MATCH(_xlfn.CONCAT(H$2,$B30,$D30),Results_TRA!$A$2:$A$19997,0),MATCH(TRA_Report!H$3,Results_TRA!$A$2:$AK$2,0))</f>
        <v>1.0379809899735399</v>
      </c>
      <c r="I30" s="83">
        <f>INDEX(ResTRA,MATCH(_xlfn.CONCAT(I$2,$B30,$D30),Results_TRA!$A$2:$A$19997,0),MATCH(TRA_Report!I$3,Results_TRA!$A$2:$AK$2,0))</f>
        <v>1.03614462513433</v>
      </c>
      <c r="J30" s="83">
        <f>INDEX(ResTRA,MATCH(_xlfn.CONCAT(J$2,$B30,$D30),Results_TRA!$A$2:$A$19997,0),MATCH(TRA_Report!J$3,Results_TRA!$A$2:$AK$2,0))</f>
        <v>1.0916597961502099</v>
      </c>
      <c r="K30" s="133">
        <f>INDEX(ResTRA,MATCH(_xlfn.CONCAT(K$2,$B30,$D30),Results_TRA!$A$2:$A$19997,0),MATCH(TRA_Report!K$3,Results_TRA!$A$2:$AK$2,0))</f>
        <v>1.03579581907096</v>
      </c>
      <c r="L30" s="133">
        <f>INDEX(ResTRA,MATCH(_xlfn.CONCAT(L$2,$B30,$D30),Results_TRA!$A$2:$A$19997,0),MATCH(TRA_Report!L$3,Results_TRA!$A$2:$AK$2,0))</f>
        <v>1.09133179185559</v>
      </c>
      <c r="M30" s="102">
        <f>INDEX(ResTRA,MATCH(_xlfn.CONCAT(M$2,$B30,$D30),Results_TRA!$A$2:$A$19997,0),MATCH(TRA_Report!M$3,Results_TRA!$A$2:$AK$2,0))</f>
        <v>1.03880058931068</v>
      </c>
      <c r="N30" s="102">
        <f>INDEX(ResTRA,MATCH(_xlfn.CONCAT(N$2,$B30,$D30),Results_TRA!$A$2:$A$19997,0),MATCH(TRA_Report!N$3,Results_TRA!$A$2:$AK$2,0))</f>
        <v>1.09609752087068</v>
      </c>
      <c r="O30" s="133">
        <f>INDEX(ResTRA,MATCH(_xlfn.CONCAT(O$2,$B30,$D30),Results_TRA!$A$2:$A$19997,0),MATCH(TRA_Report!O$3,Results_TRA!$A$2:$AK$2,0))</f>
        <v>1.03829009694133</v>
      </c>
      <c r="P30" s="133">
        <f>INDEX(ResTRA,MATCH(_xlfn.CONCAT(P$2,$B30,$D30),Results_TRA!$A$2:$A$19997,0),MATCH(TRA_Report!P$3,Results_TRA!$A$2:$AK$2,0))</f>
        <v>1.0934399254046001</v>
      </c>
      <c r="Q30" s="31">
        <f>INDEX(ResTRA,MATCH(_xlfn.CONCAT(Q$2,$B30,$D30),Results_TRA!$A$2:$A$19997,0),MATCH(TRA_Report!Q$3,Results_TRA!$A$2:$AK$2,0))</f>
        <v>1.04127675001964</v>
      </c>
      <c r="R30" s="31">
        <f>INDEX(ResTRA,MATCH(_xlfn.CONCAT(R$2,$B30,$D30),Results_TRA!$A$2:$A$19997,0),MATCH(TRA_Report!R$3,Results_TRA!$A$2:$AK$2,0))</f>
        <v>1.09817187190079</v>
      </c>
      <c r="S30" s="121">
        <f>INDEX(ResTRA,MATCH(_xlfn.CONCAT(S$2,$B30,$D30),Results_TRA!$A$2:$A$19997,0),MATCH(TRA_Report!S$3,Results_TRA!$A$2:$AK$2,0))</f>
        <v>1.0428616030336699</v>
      </c>
      <c r="T30" s="121">
        <f>INDEX(ResTRA,MATCH(_xlfn.CONCAT(T$2,$B30,$D30),Results_TRA!$A$2:$A$19997,0),MATCH(TRA_Report!T$3,Results_TRA!$A$2:$AK$2,0))</f>
        <v>1.0999154153452899</v>
      </c>
      <c r="U30" s="121">
        <f>INDEX(ResTRA,MATCH(_xlfn.CONCAT(U$2,$B30,$D30),Results_TRA!$A$2:$A$19997,0),MATCH(TRA_Report!U$3,Results_TRA!$A$2:$AK$2,0))</f>
        <v>1.0381482350654301</v>
      </c>
      <c r="V30" s="121">
        <f>INDEX(ResTRA,MATCH(_xlfn.CONCAT(V$2,$B30,$D30),Results_TRA!$A$2:$A$19997,0),MATCH(TRA_Report!V$3,Results_TRA!$A$2:$AK$2,0))</f>
        <v>1.04512359102588</v>
      </c>
      <c r="W30" s="121">
        <f>INDEX(ResTRA,MATCH(_xlfn.CONCAT(W$2,$B30,$D30),Results_TRA!$A$2:$A$19997,0),MATCH(TRA_Report!W$3,Results_TRA!$A$2:$AK$2,0))</f>
        <v>1.10650890296685</v>
      </c>
      <c r="X30" s="31" t="e">
        <f>INDEX(ResTRA,MATCH(_xlfn.CONCAT(X$2,$B30,$D30),Results_TRA!$A$2:$A$19997,0),MATCH(TRA_Report!X$3,Results_TRA!$A$2:$AK$2,0))</f>
        <v>#N/A</v>
      </c>
      <c r="Y30" s="31" t="e">
        <f>INDEX(ResTRA,MATCH(_xlfn.CONCAT(Y$2,$B30,$D30),Results_TRA!$A$2:$A$19997,0),MATCH(TRA_Report!Y$3,Results_TRA!$A$2:$AK$2,0))</f>
        <v>#N/A</v>
      </c>
      <c r="Z30" s="31" t="e">
        <f>INDEX(ResTRA,MATCH(_xlfn.CONCAT(Z$2,$B30,$D30),Results_TRA!$A$2:$A$19997,0),MATCH(TRA_Report!Z$3,Results_TRA!$A$2:$AK$2,0))</f>
        <v>#N/A</v>
      </c>
      <c r="AA30" s="31" t="e">
        <f>INDEX(ResTRA,MATCH(_xlfn.CONCAT(AA$2,$B30,$D30),Results_TRA!$A$2:$A$19997,0),MATCH(TRA_Report!AA$3,Results_TRA!$A$2:$AK$2,0))</f>
        <v>#N/A</v>
      </c>
      <c r="AB30" s="31" t="e">
        <f>INDEX(ResTRA,MATCH(_xlfn.CONCAT(AB$2,$B30,$D30),Results_TRA!$A$2:$A$19997,0),MATCH(TRA_Report!AB$3,Results_TRA!$A$2:$AK$2,0))</f>
        <v>#N/A</v>
      </c>
      <c r="AC30" s="31" t="e">
        <f>INDEX(ResTRA,MATCH(_xlfn.CONCAT(AC$2,$B30,$D30),Results_TRA!$A$2:$A$19997,0),MATCH(TRA_Report!AC$3,Results_TRA!$A$2:$AK$2,0))</f>
        <v>#N/A</v>
      </c>
      <c r="AD30" s="31" t="e">
        <f>INDEX(ResTRA,MATCH(_xlfn.CONCAT(AD$2,$B30,$D30),Results_TRA!$A$2:$A$19997,0),MATCH(TRA_Report!AD$3,Results_TRA!$A$2:$AK$2,0))</f>
        <v>#N/A</v>
      </c>
      <c r="AE30" s="31" t="e">
        <f>INDEX(ResTRA,MATCH(_xlfn.CONCAT(AE$2,$B30,$D30),Results_TRA!$A$2:$A$19997,0),MATCH(TRA_Report!AE$3,Results_TRA!$A$2:$AK$2,0))</f>
        <v>#N/A</v>
      </c>
      <c r="AF30" s="31" t="e">
        <f>INDEX(ResTRA,MATCH(_xlfn.CONCAT(AF$2,$B30,$D30),Results_TRA!$A$2:$A$19997,0),MATCH(TRA_Report!AF$3,Results_TRA!$A$2:$AK$2,0))</f>
        <v>#N/A</v>
      </c>
      <c r="AG30" s="31" t="e">
        <f>INDEX(ResTRA,MATCH(_xlfn.CONCAT(AG$2,$B30,$D30),Results_TRA!$A$2:$A$19997,0),MATCH(TRA_Report!AG$3,Results_TRA!$A$2:$AK$2,0))</f>
        <v>#N/A</v>
      </c>
      <c r="AH30" s="31" t="e">
        <f>INDEX(ResTRA,MATCH(_xlfn.CONCAT(AH$2,$B30,$D30),Results_TRA!$A$2:$A$19997,0),MATCH(TRA_Report!AH$3,Results_TRA!$A$2:$AK$2,0))</f>
        <v>#N/A</v>
      </c>
      <c r="AI30" s="31" t="e">
        <f>INDEX(ResTRA,MATCH(_xlfn.CONCAT(AI$2,$B30,$D30),Results_TRA!$A$2:$A$19997,0),MATCH(TRA_Report!AI$3,Results_TRA!$A$2:$AK$2,0))</f>
        <v>#N/A</v>
      </c>
      <c r="AJ30" s="31" t="e">
        <f>INDEX(ResTRA,MATCH(_xlfn.CONCAT(AJ$2,$B30,$D30),Results_TRA!$A$2:$A$19997,0),MATCH(TRA_Report!AJ$3,Results_TRA!$A$2:$AK$2,0))</f>
        <v>#N/A</v>
      </c>
      <c r="AK30" s="31" t="e">
        <f>INDEX(ResTRA,MATCH(_xlfn.CONCAT(AK$2,$B30,$D30),Results_TRA!$A$2:$A$19997,0),MATCH(TRA_Report!AK$3,Results_TRA!$A$2:$AK$2,0))</f>
        <v>#N/A</v>
      </c>
    </row>
    <row r="31" spans="1:37" x14ac:dyDescent="0.3">
      <c r="C31" s="138" t="s">
        <v>259</v>
      </c>
      <c r="D31" s="138"/>
      <c r="E31" s="139">
        <f t="shared" ref="E31:AK31" si="30">E29*E30</f>
        <v>192.06780510018694</v>
      </c>
      <c r="F31" s="139">
        <f t="shared" si="30"/>
        <v>205.95033061784616</v>
      </c>
      <c r="G31" s="139">
        <f t="shared" si="30"/>
        <v>236.54842361405602</v>
      </c>
      <c r="H31" s="140">
        <f t="shared" si="30"/>
        <v>190.77052614723689</v>
      </c>
      <c r="I31" s="140">
        <f t="shared" si="30"/>
        <v>203.71639474766064</v>
      </c>
      <c r="J31" s="140">
        <f t="shared" si="30"/>
        <v>233.50603039652989</v>
      </c>
      <c r="K31" s="142">
        <f t="shared" si="30"/>
        <v>203.55459436382506</v>
      </c>
      <c r="L31" s="142">
        <f t="shared" si="30"/>
        <v>233.32673709872518</v>
      </c>
      <c r="M31" s="141">
        <f t="shared" ref="M31" si="31">M29*M30</f>
        <v>204.44634398223494</v>
      </c>
      <c r="N31" s="141">
        <f t="shared" ref="N31" si="32">N29*N30</f>
        <v>234.6854401936213</v>
      </c>
      <c r="O31" s="142">
        <f t="shared" si="30"/>
        <v>202.31082538901813</v>
      </c>
      <c r="P31" s="142">
        <f t="shared" si="30"/>
        <v>231.78739538726711</v>
      </c>
      <c r="Q31" s="139">
        <f t="shared" si="30"/>
        <v>203.16350669633198</v>
      </c>
      <c r="R31" s="139">
        <f t="shared" si="30"/>
        <v>233.09796152966169</v>
      </c>
      <c r="S31" s="143">
        <f t="shared" ref="S31:U31" si="33">S29*S30</f>
        <v>202.61758085341171</v>
      </c>
      <c r="T31" s="143">
        <f t="shared" si="33"/>
        <v>232.48912134153395</v>
      </c>
      <c r="U31" s="143">
        <f t="shared" si="33"/>
        <v>193.3447272985857</v>
      </c>
      <c r="V31" s="143">
        <f t="shared" ref="V31:W31" si="34">V29*V30</f>
        <v>208.23042427599634</v>
      </c>
      <c r="W31" s="143">
        <f t="shared" si="34"/>
        <v>239.84686980709441</v>
      </c>
      <c r="X31" s="139" t="e">
        <f t="shared" si="30"/>
        <v>#N/A</v>
      </c>
      <c r="Y31" s="139" t="e">
        <f t="shared" si="30"/>
        <v>#N/A</v>
      </c>
      <c r="Z31" s="139" t="e">
        <f t="shared" si="30"/>
        <v>#N/A</v>
      </c>
      <c r="AA31" s="139" t="e">
        <f t="shared" si="30"/>
        <v>#N/A</v>
      </c>
      <c r="AB31" s="139" t="e">
        <f t="shared" si="30"/>
        <v>#N/A</v>
      </c>
      <c r="AC31" s="139" t="e">
        <f t="shared" si="30"/>
        <v>#N/A</v>
      </c>
      <c r="AD31" s="139" t="e">
        <f t="shared" si="30"/>
        <v>#N/A</v>
      </c>
      <c r="AE31" s="139" t="e">
        <f t="shared" si="30"/>
        <v>#N/A</v>
      </c>
      <c r="AF31" s="139" t="e">
        <f t="shared" si="30"/>
        <v>#N/A</v>
      </c>
      <c r="AG31" s="139" t="e">
        <f t="shared" si="30"/>
        <v>#N/A</v>
      </c>
      <c r="AH31" s="139" t="e">
        <f t="shared" si="30"/>
        <v>#N/A</v>
      </c>
      <c r="AI31" s="139" t="e">
        <f t="shared" si="30"/>
        <v>#N/A</v>
      </c>
      <c r="AJ31" s="139" t="e">
        <f t="shared" si="30"/>
        <v>#N/A</v>
      </c>
      <c r="AK31" s="139" t="e">
        <f t="shared" si="30"/>
        <v>#N/A</v>
      </c>
    </row>
    <row r="32" spans="1:37" x14ac:dyDescent="0.3">
      <c r="B32" s="5" t="s">
        <v>96</v>
      </c>
      <c r="C32" t="s">
        <v>255</v>
      </c>
      <c r="D32" t="s">
        <v>1</v>
      </c>
      <c r="E32" s="29">
        <f>INDEX(ResTRA,MATCH(_xlfn.CONCAT(E$2,$B32,$D32),Results_TRA!$A$2:$A$19997,0),MATCH(TRA_Report!E$3,Results_TRA!$A$2:$AK$2,0))</f>
        <v>729.51</v>
      </c>
      <c r="F32" s="29">
        <f>INDEX(ResTRA,MATCH(_xlfn.CONCAT(F$2,$B32,$D32),Results_TRA!$A$2:$A$19997,0),MATCH(TRA_Report!F$3,Results_TRA!$A$2:$AK$2,0))</f>
        <v>799.39</v>
      </c>
      <c r="G32" s="29">
        <f>INDEX(ResTRA,MATCH(_xlfn.CONCAT(G$2,$B32,$D32),Results_TRA!$A$2:$A$19997,0),MATCH(TRA_Report!G$3,Results_TRA!$A$2:$AK$2,0))</f>
        <v>917.34</v>
      </c>
      <c r="H32" s="78">
        <f>INDEX(ResTRA,MATCH(_xlfn.CONCAT(H$2,$B32,$D32),Results_TRA!$A$2:$A$19997,0),MATCH(TRA_Report!H$3,Results_TRA!$A$2:$AK$2,0))</f>
        <v>728.36</v>
      </c>
      <c r="I32" s="79">
        <f>INDEX(ResTRA,MATCH(_xlfn.CONCAT(I$2,$B32,$D32),Results_TRA!$A$2:$A$19997,0),MATCH(TRA_Report!I$3,Results_TRA!$A$2:$AK$2,0))</f>
        <v>771.96</v>
      </c>
      <c r="J32" s="79">
        <f>INDEX(ResTRA,MATCH(_xlfn.CONCAT(J$2,$B32,$D32),Results_TRA!$A$2:$A$19997,0),MATCH(TRA_Report!J$3,Results_TRA!$A$2:$AK$2,0))</f>
        <v>870.12</v>
      </c>
      <c r="K32" s="131">
        <f>INDEX(ResTRA,MATCH(_xlfn.CONCAT(K$2,$B32,$D32),Results_TRA!$A$2:$A$19997,0),MATCH(TRA_Report!K$3,Results_TRA!$A$2:$AK$2,0))</f>
        <v>775.03</v>
      </c>
      <c r="L32" s="131">
        <f>INDEX(ResTRA,MATCH(_xlfn.CONCAT(L$2,$B32,$D32),Results_TRA!$A$2:$A$19997,0),MATCH(TRA_Report!L$3,Results_TRA!$A$2:$AK$2,0))</f>
        <v>872.74</v>
      </c>
      <c r="M32" s="100">
        <f>INDEX(ResTRA,MATCH(_xlfn.CONCAT(M$2,$B32,$D32),Results_TRA!$A$2:$A$19997,0),MATCH(TRA_Report!M$3,Results_TRA!$A$2:$AK$2,0))</f>
        <v>783.73</v>
      </c>
      <c r="N32" s="100">
        <f>INDEX(ResTRA,MATCH(_xlfn.CONCAT(N$2,$B32,$D32),Results_TRA!$A$2:$A$19997,0),MATCH(TRA_Report!N$3,Results_TRA!$A$2:$AK$2,0))</f>
        <v>895.12</v>
      </c>
      <c r="O32" s="131">
        <f>INDEX(ResTRA,MATCH(_xlfn.CONCAT(O$2,$B32,$D32),Results_TRA!$A$2:$A$19997,0),MATCH(TRA_Report!O$3,Results_TRA!$A$2:$AK$2,0))</f>
        <v>769.45</v>
      </c>
      <c r="P32" s="131">
        <f>INDEX(ResTRA,MATCH(_xlfn.CONCAT(P$2,$B32,$D32),Results_TRA!$A$2:$A$19997,0),MATCH(TRA_Report!P$3,Results_TRA!$A$2:$AK$2,0))</f>
        <v>858.14</v>
      </c>
      <c r="Q32" s="29">
        <f>INDEX(ResTRA,MATCH(_xlfn.CONCAT(Q$2,$B32,$D32),Results_TRA!$A$2:$A$19997,0),MATCH(TRA_Report!Q$3,Results_TRA!$A$2:$AK$2,0))</f>
        <v>778.2</v>
      </c>
      <c r="R32" s="29">
        <f>INDEX(ResTRA,MATCH(_xlfn.CONCAT(R$2,$B32,$D32),Results_TRA!$A$2:$A$19997,0),MATCH(TRA_Report!R$3,Results_TRA!$A$2:$AK$2,0))</f>
        <v>880.83</v>
      </c>
      <c r="S32" s="119">
        <f>INDEX(ResTRA,MATCH(_xlfn.CONCAT(S$2,$B32,$D32),Results_TRA!$A$2:$A$19997,0),MATCH(TRA_Report!S$3,Results_TRA!$A$2:$AK$2,0))</f>
        <v>776.45</v>
      </c>
      <c r="T32" s="119">
        <f>INDEX(ResTRA,MATCH(_xlfn.CONCAT(T$2,$B32,$D32),Results_TRA!$A$2:$A$19997,0),MATCH(TRA_Report!T$3,Results_TRA!$A$2:$AK$2,0))</f>
        <v>878.41</v>
      </c>
      <c r="U32" s="119">
        <f>INDEX(ResTRA,MATCH(_xlfn.CONCAT(U$2,$B32,$D32),Results_TRA!$A$2:$A$19997,0),MATCH(TRA_Report!U$3,Results_TRA!$A$2:$AK$2,0))</f>
        <v>729.51</v>
      </c>
      <c r="V32" s="119">
        <f>INDEX(ResTRA,MATCH(_xlfn.CONCAT(V$2,$B32,$D32),Results_TRA!$A$2:$A$19997,0),MATCH(TRA_Report!V$3,Results_TRA!$A$2:$AK$2,0))</f>
        <v>797.25</v>
      </c>
      <c r="W32" s="119">
        <f>INDEX(ResTRA,MATCH(_xlfn.CONCAT(W$2,$B32,$D32),Results_TRA!$A$2:$A$19997,0),MATCH(TRA_Report!W$3,Results_TRA!$A$2:$AK$2,0))</f>
        <v>932.85</v>
      </c>
      <c r="X32" s="29" t="e">
        <f>INDEX(ResTRA,MATCH(_xlfn.CONCAT(X$2,$B32,$D32),Results_TRA!$A$2:$A$19997,0),MATCH(TRA_Report!X$3,Results_TRA!$A$2:$AK$2,0))</f>
        <v>#N/A</v>
      </c>
      <c r="Y32" s="29" t="e">
        <f>INDEX(ResTRA,MATCH(_xlfn.CONCAT(Y$2,$B32,$D32),Results_TRA!$A$2:$A$19997,0),MATCH(TRA_Report!Y$3,Results_TRA!$A$2:$AK$2,0))</f>
        <v>#N/A</v>
      </c>
      <c r="Z32" s="29" t="e">
        <f>INDEX(ResTRA,MATCH(_xlfn.CONCAT(Z$2,$B32,$D32),Results_TRA!$A$2:$A$19997,0),MATCH(TRA_Report!Z$3,Results_TRA!$A$2:$AK$2,0))</f>
        <v>#N/A</v>
      </c>
      <c r="AA32" s="29" t="e">
        <f>INDEX(ResTRA,MATCH(_xlfn.CONCAT(AA$2,$B32,$D32),Results_TRA!$A$2:$A$19997,0),MATCH(TRA_Report!AA$3,Results_TRA!$A$2:$AK$2,0))</f>
        <v>#N/A</v>
      </c>
      <c r="AB32" s="29" t="e">
        <f>INDEX(ResTRA,MATCH(_xlfn.CONCAT(AB$2,$B32,$D32),Results_TRA!$A$2:$A$19997,0),MATCH(TRA_Report!AB$3,Results_TRA!$A$2:$AK$2,0))</f>
        <v>#N/A</v>
      </c>
      <c r="AC32" s="29" t="e">
        <f>INDEX(ResTRA,MATCH(_xlfn.CONCAT(AC$2,$B32,$D32),Results_TRA!$A$2:$A$19997,0),MATCH(TRA_Report!AC$3,Results_TRA!$A$2:$AK$2,0))</f>
        <v>#N/A</v>
      </c>
      <c r="AD32" s="29" t="e">
        <f>INDEX(ResTRA,MATCH(_xlfn.CONCAT(AD$2,$B32,$D32),Results_TRA!$A$2:$A$19997,0),MATCH(TRA_Report!AD$3,Results_TRA!$A$2:$AK$2,0))</f>
        <v>#N/A</v>
      </c>
      <c r="AE32" s="29" t="e">
        <f>INDEX(ResTRA,MATCH(_xlfn.CONCAT(AE$2,$B32,$D32),Results_TRA!$A$2:$A$19997,0),MATCH(TRA_Report!AE$3,Results_TRA!$A$2:$AK$2,0))</f>
        <v>#N/A</v>
      </c>
      <c r="AF32" s="29" t="e">
        <f>INDEX(ResTRA,MATCH(_xlfn.CONCAT(AF$2,$B32,$D32),Results_TRA!$A$2:$A$19997,0),MATCH(TRA_Report!AF$3,Results_TRA!$A$2:$AK$2,0))</f>
        <v>#N/A</v>
      </c>
      <c r="AG32" s="29" t="e">
        <f>INDEX(ResTRA,MATCH(_xlfn.CONCAT(AG$2,$B32,$D32),Results_TRA!$A$2:$A$19997,0),MATCH(TRA_Report!AG$3,Results_TRA!$A$2:$AK$2,0))</f>
        <v>#N/A</v>
      </c>
      <c r="AH32" s="29" t="e">
        <f>INDEX(ResTRA,MATCH(_xlfn.CONCAT(AH$2,$B32,$D32),Results_TRA!$A$2:$A$19997,0),MATCH(TRA_Report!AH$3,Results_TRA!$A$2:$AK$2,0))</f>
        <v>#N/A</v>
      </c>
      <c r="AI32" s="29" t="e">
        <f>INDEX(ResTRA,MATCH(_xlfn.CONCAT(AI$2,$B32,$D32),Results_TRA!$A$2:$A$19997,0),MATCH(TRA_Report!AI$3,Results_TRA!$A$2:$AK$2,0))</f>
        <v>#N/A</v>
      </c>
      <c r="AJ32" s="29" t="e">
        <f>INDEX(ResTRA,MATCH(_xlfn.CONCAT(AJ$2,$B32,$D32),Results_TRA!$A$2:$A$19997,0),MATCH(TRA_Report!AJ$3,Results_TRA!$A$2:$AK$2,0))</f>
        <v>#N/A</v>
      </c>
      <c r="AK32" s="29" t="e">
        <f>INDEX(ResTRA,MATCH(_xlfn.CONCAT(AK$2,$B32,$D32),Results_TRA!$A$2:$A$19997,0),MATCH(TRA_Report!AK$3,Results_TRA!$A$2:$AK$2,0))</f>
        <v>#N/A</v>
      </c>
    </row>
    <row r="33" spans="1:37" s="47" customFormat="1" x14ac:dyDescent="0.3">
      <c r="A33" s="43"/>
      <c r="B33" s="47" t="s">
        <v>98</v>
      </c>
      <c r="C33" s="47" t="s">
        <v>243</v>
      </c>
      <c r="D33" s="47" t="s">
        <v>1</v>
      </c>
      <c r="E33" s="46">
        <f>INDEX(ResTRA,MATCH(_xlfn.CONCAT(E$2,$B33,$D33),Results_TRA!$A$2:$A$19997,0),MATCH(TRA_Report!E$3,Results_TRA!$A$2:$AK$2,0))</f>
        <v>-12.54</v>
      </c>
      <c r="F33" s="46">
        <f>INDEX(ResTRA,MATCH(_xlfn.CONCAT(F$2,$B33,$D33),Results_TRA!$A$2:$A$19997,0),MATCH(TRA_Report!F$3,Results_TRA!$A$2:$AK$2,0))</f>
        <v>-13.77</v>
      </c>
      <c r="G33" s="46">
        <f>INDEX(ResTRA,MATCH(_xlfn.CONCAT(G$2,$B33,$D33),Results_TRA!$A$2:$A$19997,0),MATCH(TRA_Report!G$3,Results_TRA!$A$2:$AK$2,0))</f>
        <v>-15.47</v>
      </c>
      <c r="H33" s="78">
        <f>INDEX(ResTRA,MATCH(_xlfn.CONCAT(H$2,$B33,$D33),Results_TRA!$A$2:$A$19997,0),MATCH(TRA_Report!H$3,Results_TRA!$A$2:$AK$2,0))</f>
        <v>-10.6</v>
      </c>
      <c r="I33" s="78">
        <f>INDEX(ResTRA,MATCH(_xlfn.CONCAT(I$2,$B33,$D33),Results_TRA!$A$2:$A$19997,0),MATCH(TRA_Report!I$3,Results_TRA!$A$2:$AK$2,0))</f>
        <v>21.63</v>
      </c>
      <c r="J33" s="78">
        <f>INDEX(ResTRA,MATCH(_xlfn.CONCAT(J$2,$B33,$D33),Results_TRA!$A$2:$A$19997,0),MATCH(TRA_Report!J$3,Results_TRA!$A$2:$AK$2,0))</f>
        <v>37.97</v>
      </c>
      <c r="K33" s="162">
        <f>INDEX(ResTRA,MATCH(_xlfn.CONCAT(K$2,$B33,$D33),Results_TRA!$A$2:$A$19997,0),MATCH(TRA_Report!K$3,Results_TRA!$A$2:$AK$2,0))</f>
        <v>19.04</v>
      </c>
      <c r="L33" s="162">
        <f>INDEX(ResTRA,MATCH(_xlfn.CONCAT(L$2,$B33,$D33),Results_TRA!$A$2:$A$19997,0),MATCH(TRA_Report!L$3,Results_TRA!$A$2:$AK$2,0))</f>
        <v>35.909999999999997</v>
      </c>
      <c r="M33" s="46">
        <f>INDEX(ResTRA,MATCH(_xlfn.CONCAT(M$2,$B33,$D33),Results_TRA!$A$2:$A$19997,0),MATCH(TRA_Report!M$3,Results_TRA!$A$2:$AK$2,0))</f>
        <v>9.07</v>
      </c>
      <c r="N33" s="46">
        <f>INDEX(ResTRA,MATCH(_xlfn.CONCAT(N$2,$B33,$D33),Results_TRA!$A$2:$A$19997,0),MATCH(TRA_Report!N$3,Results_TRA!$A$2:$AK$2,0))</f>
        <v>12.32</v>
      </c>
      <c r="O33" s="131">
        <f>INDEX(ResTRA,MATCH(_xlfn.CONCAT(O$2,$B33,$D33),Results_TRA!$A$2:$A$19997,0),MATCH(TRA_Report!O$3,Results_TRA!$A$2:$AK$2,0))</f>
        <v>33.06</v>
      </c>
      <c r="P33" s="131">
        <f>INDEX(ResTRA,MATCH(_xlfn.CONCAT(P$2,$B33,$D33),Results_TRA!$A$2:$A$19997,0),MATCH(TRA_Report!P$3,Results_TRA!$A$2:$AK$2,0))</f>
        <v>59.68</v>
      </c>
      <c r="Q33" s="46">
        <f>INDEX(ResTRA,MATCH(_xlfn.CONCAT(Q$2,$B33,$D33),Results_TRA!$A$2:$A$19997,0),MATCH(TRA_Report!Q$3,Results_TRA!$A$2:$AK$2,0))</f>
        <v>23.06</v>
      </c>
      <c r="R33" s="46">
        <f>INDEX(ResTRA,MATCH(_xlfn.CONCAT(R$2,$B33,$D33),Results_TRA!$A$2:$A$19997,0),MATCH(TRA_Report!R$3,Results_TRA!$A$2:$AK$2,0))</f>
        <v>35.770000000000003</v>
      </c>
      <c r="S33" s="46">
        <f>INDEX(ResTRA,MATCH(_xlfn.CONCAT(S$2,$B33,$D33),Results_TRA!$A$2:$A$19997,0),MATCH(TRA_Report!S$3,Results_TRA!$A$2:$AK$2,0))</f>
        <v>29.24</v>
      </c>
      <c r="T33" s="46">
        <f>INDEX(ResTRA,MATCH(_xlfn.CONCAT(T$2,$B33,$D33),Results_TRA!$A$2:$A$19997,0),MATCH(TRA_Report!T$3,Results_TRA!$A$2:$AK$2,0))</f>
        <v>42.77</v>
      </c>
      <c r="U33" s="46">
        <f>INDEX(ResTRA,MATCH(_xlfn.CONCAT(U$2,$B33,$D33),Results_TRA!$A$2:$A$19997,0),MATCH(TRA_Report!U$3,Results_TRA!$A$2:$AK$2,0))</f>
        <v>-12.54</v>
      </c>
      <c r="V33" s="46">
        <f>INDEX(ResTRA,MATCH(_xlfn.CONCAT(V$2,$B33,$D33),Results_TRA!$A$2:$A$19997,0),MATCH(TRA_Report!V$3,Results_TRA!$A$2:$AK$2,0))</f>
        <v>3.69</v>
      </c>
      <c r="W33" s="46">
        <f>INDEX(ResTRA,MATCH(_xlfn.CONCAT(W$2,$B33,$D33),Results_TRA!$A$2:$A$19997,0),MATCH(TRA_Report!W$3,Results_TRA!$A$2:$AK$2,0))</f>
        <v>-15.57</v>
      </c>
      <c r="X33" s="46" t="e">
        <f>INDEX(ResTRA,MATCH(_xlfn.CONCAT(X$2,$B33,$D33),Results_TRA!$A$2:$A$19997,0),MATCH(TRA_Report!X$3,Results_TRA!$A$2:$AK$2,0))</f>
        <v>#N/A</v>
      </c>
      <c r="Y33" s="46" t="e">
        <f>INDEX(ResTRA,MATCH(_xlfn.CONCAT(Y$2,$B33,$D33),Results_TRA!$A$2:$A$19997,0),MATCH(TRA_Report!Y$3,Results_TRA!$A$2:$AK$2,0))</f>
        <v>#N/A</v>
      </c>
      <c r="Z33" s="46" t="e">
        <f>INDEX(ResTRA,MATCH(_xlfn.CONCAT(Z$2,$B33,$D33),Results_TRA!$A$2:$A$19997,0),MATCH(TRA_Report!Z$3,Results_TRA!$A$2:$AK$2,0))</f>
        <v>#N/A</v>
      </c>
      <c r="AA33" s="46" t="e">
        <f>INDEX(ResTRA,MATCH(_xlfn.CONCAT(AA$2,$B33,$D33),Results_TRA!$A$2:$A$19997,0),MATCH(TRA_Report!AA$3,Results_TRA!$A$2:$AK$2,0))</f>
        <v>#N/A</v>
      </c>
      <c r="AB33" s="46" t="e">
        <f>INDEX(ResTRA,MATCH(_xlfn.CONCAT(AB$2,$B33,$D33),Results_TRA!$A$2:$A$19997,0),MATCH(TRA_Report!AB$3,Results_TRA!$A$2:$AK$2,0))</f>
        <v>#N/A</v>
      </c>
      <c r="AC33" s="46" t="e">
        <f>INDEX(ResTRA,MATCH(_xlfn.CONCAT(AC$2,$B33,$D33),Results_TRA!$A$2:$A$19997,0),MATCH(TRA_Report!AC$3,Results_TRA!$A$2:$AK$2,0))</f>
        <v>#N/A</v>
      </c>
      <c r="AD33" s="46" t="e">
        <f>INDEX(ResTRA,MATCH(_xlfn.CONCAT(AD$2,$B33,$D33),Results_TRA!$A$2:$A$19997,0),MATCH(TRA_Report!AD$3,Results_TRA!$A$2:$AK$2,0))</f>
        <v>#N/A</v>
      </c>
      <c r="AE33" s="46" t="e">
        <f>INDEX(ResTRA,MATCH(_xlfn.CONCAT(AE$2,$B33,$D33),Results_TRA!$A$2:$A$19997,0),MATCH(TRA_Report!AE$3,Results_TRA!$A$2:$AK$2,0))</f>
        <v>#N/A</v>
      </c>
      <c r="AF33" s="46" t="e">
        <f>INDEX(ResTRA,MATCH(_xlfn.CONCAT(AF$2,$B33,$D33),Results_TRA!$A$2:$A$19997,0),MATCH(TRA_Report!AF$3,Results_TRA!$A$2:$AK$2,0))</f>
        <v>#N/A</v>
      </c>
      <c r="AG33" s="46" t="e">
        <f>INDEX(ResTRA,MATCH(_xlfn.CONCAT(AG$2,$B33,$D33),Results_TRA!$A$2:$A$19997,0),MATCH(TRA_Report!AG$3,Results_TRA!$A$2:$AK$2,0))</f>
        <v>#N/A</v>
      </c>
      <c r="AH33" s="46" t="e">
        <f>INDEX(ResTRA,MATCH(_xlfn.CONCAT(AH$2,$B33,$D33),Results_TRA!$A$2:$A$19997,0),MATCH(TRA_Report!AH$3,Results_TRA!$A$2:$AK$2,0))</f>
        <v>#N/A</v>
      </c>
      <c r="AI33" s="46" t="e">
        <f>INDEX(ResTRA,MATCH(_xlfn.CONCAT(AI$2,$B33,$D33),Results_TRA!$A$2:$A$19997,0),MATCH(TRA_Report!AI$3,Results_TRA!$A$2:$AK$2,0))</f>
        <v>#N/A</v>
      </c>
      <c r="AJ33" s="46" t="e">
        <f>INDEX(ResTRA,MATCH(_xlfn.CONCAT(AJ$2,$B33,$D33),Results_TRA!$A$2:$A$19997,0),MATCH(TRA_Report!AJ$3,Results_TRA!$A$2:$AK$2,0))</f>
        <v>#N/A</v>
      </c>
      <c r="AK33" s="46" t="e">
        <f>INDEX(ResTRA,MATCH(_xlfn.CONCAT(AK$2,$B33,$D33),Results_TRA!$A$2:$A$19997,0),MATCH(TRA_Report!AK$3,Results_TRA!$A$2:$AK$2,0))</f>
        <v>#N/A</v>
      </c>
    </row>
    <row r="34" spans="1:37" x14ac:dyDescent="0.3">
      <c r="B34" s="5" t="s">
        <v>260</v>
      </c>
      <c r="C34" t="s">
        <v>261</v>
      </c>
      <c r="D34" t="s">
        <v>1</v>
      </c>
      <c r="E34" s="29">
        <f>INDEX(ResTRA,MATCH(_xlfn.CONCAT(E$2,$B34,$D34),Results_TRA!$A$2:$A$19997,0),MATCH(TRA_Report!E$3,Results_TRA!$A$2:$AK$2,0))</f>
        <v>901.98</v>
      </c>
      <c r="F34" s="29">
        <f>INDEX(ResTRA,MATCH(_xlfn.CONCAT(F$2,$B34,$D34),Results_TRA!$A$2:$A$19997,0),MATCH(TRA_Report!F$3,Results_TRA!$A$2:$AK$2,0))</f>
        <v>983.54</v>
      </c>
      <c r="G34" s="29">
        <f>INDEX(ResTRA,MATCH(_xlfn.CONCAT(G$2,$B34,$D34),Results_TRA!$A$2:$A$19997,0),MATCH(TRA_Report!G$3,Results_TRA!$A$2:$AK$2,0))</f>
        <v>1117.19</v>
      </c>
      <c r="H34" s="78">
        <f>INDEX(ResTRA,MATCH(_xlfn.CONCAT(H$2,$B34,$D34),Results_TRA!$A$2:$A$19997,0),MATCH(TRA_Report!H$3,Results_TRA!$A$2:$AK$2,0))</f>
        <v>901.55</v>
      </c>
      <c r="I34" s="79">
        <f>INDEX(ResTRA,MATCH(_xlfn.CONCAT(I$2,$B34,$D34),Results_TRA!$A$2:$A$19997,0),MATCH(TRA_Report!I$3,Results_TRA!$A$2:$AK$2,0))</f>
        <v>990.19</v>
      </c>
      <c r="J34" s="79">
        <f>INDEX(ResTRA,MATCH(_xlfn.CONCAT(J$2,$B34,$D34),Results_TRA!$A$2:$A$19997,0),MATCH(TRA_Report!J$3,Results_TRA!$A$2:$AK$2,0))</f>
        <v>1121.99</v>
      </c>
      <c r="K34" s="131">
        <f>INDEX(ResTRA,MATCH(_xlfn.CONCAT(K$2,$B34,$D34),Results_TRA!$A$2:$A$19997,0),MATCH(TRA_Report!K$3,Results_TRA!$A$2:$AK$2,0))</f>
        <v>990.59</v>
      </c>
      <c r="L34" s="131">
        <f>INDEX(ResTRA,MATCH(_xlfn.CONCAT(L$2,$B34,$D34),Results_TRA!$A$2:$A$19997,0),MATCH(TRA_Report!L$3,Results_TRA!$A$2:$AK$2,0))</f>
        <v>1122.45</v>
      </c>
      <c r="M34" s="100">
        <f>INDEX(ResTRA,MATCH(_xlfn.CONCAT(M$2,$B34,$D34),Results_TRA!$A$2:$A$19997,0),MATCH(TRA_Report!M$3,Results_TRA!$A$2:$AK$2,0))</f>
        <v>989.61</v>
      </c>
      <c r="N34" s="100">
        <f>INDEX(ResTRA,MATCH(_xlfn.CONCAT(N$2,$B34,$D34),Results_TRA!$A$2:$A$19997,0),MATCH(TRA_Report!N$3,Results_TRA!$A$2:$AK$2,0))</f>
        <v>1121.55</v>
      </c>
      <c r="O34" s="131">
        <f>INDEX(ResTRA,MATCH(_xlfn.CONCAT(O$2,$B34,$D34),Results_TRA!$A$2:$A$19997,0),MATCH(TRA_Report!O$3,Results_TRA!$A$2:$AK$2,0))</f>
        <v>997.36</v>
      </c>
      <c r="P34" s="131">
        <f>INDEX(ResTRA,MATCH(_xlfn.CONCAT(P$2,$B34,$D34),Results_TRA!$A$2:$A$19997,0),MATCH(TRA_Report!P$3,Results_TRA!$A$2:$AK$2,0))</f>
        <v>1129.81</v>
      </c>
      <c r="Q34" s="29">
        <f>INDEX(ResTRA,MATCH(_xlfn.CONCAT(Q$2,$B34,$D34),Results_TRA!$A$2:$A$19997,0),MATCH(TRA_Report!Q$3,Results_TRA!$A$2:$AK$2,0))</f>
        <v>996.36</v>
      </c>
      <c r="R34" s="29">
        <f>INDEX(ResTRA,MATCH(_xlfn.CONCAT(R$2,$B34,$D34),Results_TRA!$A$2:$A$19997,0),MATCH(TRA_Report!R$3,Results_TRA!$A$2:$AK$2,0))</f>
        <v>1128.8599999999999</v>
      </c>
      <c r="S34" s="119">
        <f>INDEX(ResTRA,MATCH(_xlfn.CONCAT(S$2,$B34,$D34),Results_TRA!$A$2:$A$19997,0),MATCH(TRA_Report!S$3,Results_TRA!$A$2:$AK$2,0))</f>
        <v>999.98</v>
      </c>
      <c r="T34" s="119">
        <f>INDEX(ResTRA,MATCH(_xlfn.CONCAT(T$2,$B34,$D34),Results_TRA!$A$2:$A$19997,0),MATCH(TRA_Report!T$3,Results_TRA!$A$2:$AK$2,0))</f>
        <v>1132.56</v>
      </c>
      <c r="U34" s="119">
        <f>INDEX(ResTRA,MATCH(_xlfn.CONCAT(U$2,$B34,$D34),Results_TRA!$A$2:$A$19997,0),MATCH(TRA_Report!U$3,Results_TRA!$A$2:$AK$2,0))</f>
        <v>903.21</v>
      </c>
      <c r="V34" s="119">
        <f>INDEX(ResTRA,MATCH(_xlfn.CONCAT(V$2,$B34,$D34),Results_TRA!$A$2:$A$19997,0),MATCH(TRA_Report!V$3,Results_TRA!$A$2:$AK$2,0))</f>
        <v>1000.18</v>
      </c>
      <c r="W34" s="119">
        <f>INDEX(ResTRA,MATCH(_xlfn.CONCAT(W$2,$B34,$D34),Results_TRA!$A$2:$A$19997,0),MATCH(TRA_Report!W$3,Results_TRA!$A$2:$AK$2,0))</f>
        <v>1134.04</v>
      </c>
      <c r="X34" s="29" t="e">
        <f>INDEX(ResTRA,MATCH(_xlfn.CONCAT(X$2,$B34,$D34),Results_TRA!$A$2:$A$19997,0),MATCH(TRA_Report!X$3,Results_TRA!$A$2:$AK$2,0))</f>
        <v>#N/A</v>
      </c>
      <c r="Y34" s="29" t="e">
        <f>INDEX(ResTRA,MATCH(_xlfn.CONCAT(Y$2,$B34,$D34),Results_TRA!$A$2:$A$19997,0),MATCH(TRA_Report!Y$3,Results_TRA!$A$2:$AK$2,0))</f>
        <v>#N/A</v>
      </c>
      <c r="Z34" s="29" t="e">
        <f>INDEX(ResTRA,MATCH(_xlfn.CONCAT(Z$2,$B34,$D34),Results_TRA!$A$2:$A$19997,0),MATCH(TRA_Report!Z$3,Results_TRA!$A$2:$AK$2,0))</f>
        <v>#N/A</v>
      </c>
      <c r="AA34" s="29" t="e">
        <f>INDEX(ResTRA,MATCH(_xlfn.CONCAT(AA$2,$B34,$D34),Results_TRA!$A$2:$A$19997,0),MATCH(TRA_Report!AA$3,Results_TRA!$A$2:$AK$2,0))</f>
        <v>#N/A</v>
      </c>
      <c r="AB34" s="29" t="e">
        <f>INDEX(ResTRA,MATCH(_xlfn.CONCAT(AB$2,$B34,$D34),Results_TRA!$A$2:$A$19997,0),MATCH(TRA_Report!AB$3,Results_TRA!$A$2:$AK$2,0))</f>
        <v>#N/A</v>
      </c>
      <c r="AC34" s="29" t="e">
        <f>INDEX(ResTRA,MATCH(_xlfn.CONCAT(AC$2,$B34,$D34),Results_TRA!$A$2:$A$19997,0),MATCH(TRA_Report!AC$3,Results_TRA!$A$2:$AK$2,0))</f>
        <v>#N/A</v>
      </c>
      <c r="AD34" s="29" t="e">
        <f>INDEX(ResTRA,MATCH(_xlfn.CONCAT(AD$2,$B34,$D34),Results_TRA!$A$2:$A$19997,0),MATCH(TRA_Report!AD$3,Results_TRA!$A$2:$AK$2,0))</f>
        <v>#N/A</v>
      </c>
      <c r="AE34" s="29" t="e">
        <f>INDEX(ResTRA,MATCH(_xlfn.CONCAT(AE$2,$B34,$D34),Results_TRA!$A$2:$A$19997,0),MATCH(TRA_Report!AE$3,Results_TRA!$A$2:$AK$2,0))</f>
        <v>#N/A</v>
      </c>
      <c r="AF34" s="29" t="e">
        <f>INDEX(ResTRA,MATCH(_xlfn.CONCAT(AF$2,$B34,$D34),Results_TRA!$A$2:$A$19997,0),MATCH(TRA_Report!AF$3,Results_TRA!$A$2:$AK$2,0))</f>
        <v>#N/A</v>
      </c>
      <c r="AG34" s="29" t="e">
        <f>INDEX(ResTRA,MATCH(_xlfn.CONCAT(AG$2,$B34,$D34),Results_TRA!$A$2:$A$19997,0),MATCH(TRA_Report!AG$3,Results_TRA!$A$2:$AK$2,0))</f>
        <v>#N/A</v>
      </c>
      <c r="AH34" s="29" t="e">
        <f>INDEX(ResTRA,MATCH(_xlfn.CONCAT(AH$2,$B34,$D34),Results_TRA!$A$2:$A$19997,0),MATCH(TRA_Report!AH$3,Results_TRA!$A$2:$AK$2,0))</f>
        <v>#N/A</v>
      </c>
      <c r="AI34" s="29" t="e">
        <f>INDEX(ResTRA,MATCH(_xlfn.CONCAT(AI$2,$B34,$D34),Results_TRA!$A$2:$A$19997,0),MATCH(TRA_Report!AI$3,Results_TRA!$A$2:$AK$2,0))</f>
        <v>#N/A</v>
      </c>
      <c r="AJ34" s="29" t="e">
        <f>INDEX(ResTRA,MATCH(_xlfn.CONCAT(AJ$2,$B34,$D34),Results_TRA!$A$2:$A$19997,0),MATCH(TRA_Report!AJ$3,Results_TRA!$A$2:$AK$2,0))</f>
        <v>#N/A</v>
      </c>
      <c r="AK34" s="29" t="e">
        <f>INDEX(ResTRA,MATCH(_xlfn.CONCAT(AK$2,$B34,$D34),Results_TRA!$A$2:$A$19997,0),MATCH(TRA_Report!AK$3,Results_TRA!$A$2:$AK$2,0))</f>
        <v>#N/A</v>
      </c>
    </row>
    <row r="35" spans="1:37" x14ac:dyDescent="0.3">
      <c r="B35" t="s">
        <v>186</v>
      </c>
      <c r="C35" t="s">
        <v>262</v>
      </c>
      <c r="D35" t="s">
        <v>1</v>
      </c>
      <c r="E35" s="29">
        <f>INDEX(ResTRA,MATCH(_xlfn.CONCAT(E$2,$B35,$D35),Results_TRA!$A$2:$A$19997,0),MATCH(TRA_Report!E$3,Results_TRA!$A$2:$AK$2,0))</f>
        <v>884.94</v>
      </c>
      <c r="F35" s="29">
        <f>INDEX(ResTRA,MATCH(_xlfn.CONCAT(F$2,$B35,$D35),Results_TRA!$A$2:$A$19997,0),MATCH(TRA_Report!F$3,Results_TRA!$A$2:$AK$2,0))</f>
        <v>964.83</v>
      </c>
      <c r="G35" s="29">
        <f>INDEX(ResTRA,MATCH(_xlfn.CONCAT(G$2,$B35,$D35),Results_TRA!$A$2:$A$19997,0),MATCH(TRA_Report!G$3,Results_TRA!$A$2:$AK$2,0))</f>
        <v>1110.8800000000001</v>
      </c>
      <c r="H35" s="78">
        <f>INDEX(ResTRA,MATCH(_xlfn.CONCAT(H$2,$B35,$D35),Results_TRA!$A$2:$A$19997,0),MATCH(TRA_Report!H$3,Results_TRA!$A$2:$AK$2,0))</f>
        <v>885.7</v>
      </c>
      <c r="I35" s="79">
        <f>INDEX(ResTRA,MATCH(_xlfn.CONCAT(I$2,$B35,$D35),Results_TRA!$A$2:$A$19997,0),MATCH(TRA_Report!I$3,Results_TRA!$A$2:$AK$2,0))</f>
        <v>971.8</v>
      </c>
      <c r="J35" s="79">
        <f>INDEX(ResTRA,MATCH(_xlfn.CONCAT(J$2,$B35,$D35),Results_TRA!$A$2:$A$19997,0),MATCH(TRA_Report!J$3,Results_TRA!$A$2:$AK$2,0))</f>
        <v>1115.5899999999999</v>
      </c>
      <c r="K35" s="131">
        <f>INDEX(ResTRA,MATCH(_xlfn.CONCAT(K$2,$B35,$D35),Results_TRA!$A$2:$A$19997,0),MATCH(TRA_Report!K$3,Results_TRA!$A$2:$AK$2,0))</f>
        <v>972.2</v>
      </c>
      <c r="L35" s="131">
        <f>INDEX(ResTRA,MATCH(_xlfn.CONCAT(L$2,$B35,$D35),Results_TRA!$A$2:$A$19997,0),MATCH(TRA_Report!L$3,Results_TRA!$A$2:$AK$2,0))</f>
        <v>1116.08</v>
      </c>
      <c r="M35" s="100">
        <f>INDEX(ResTRA,MATCH(_xlfn.CONCAT(M$2,$B35,$D35),Results_TRA!$A$2:$A$19997,0),MATCH(TRA_Report!M$3,Results_TRA!$A$2:$AK$2,0))</f>
        <v>971.63</v>
      </c>
      <c r="N35" s="100">
        <f>INDEX(ResTRA,MATCH(_xlfn.CONCAT(N$2,$B35,$D35),Results_TRA!$A$2:$A$19997,0),MATCH(TRA_Report!N$3,Results_TRA!$A$2:$AK$2,0))</f>
        <v>1115.93</v>
      </c>
      <c r="O35" s="131">
        <f>INDEX(ResTRA,MATCH(_xlfn.CONCAT(O$2,$B35,$D35),Results_TRA!$A$2:$A$19997,0),MATCH(TRA_Report!O$3,Results_TRA!$A$2:$AK$2,0))</f>
        <v>981.19</v>
      </c>
      <c r="P35" s="131">
        <f>INDEX(ResTRA,MATCH(_xlfn.CONCAT(P$2,$B35,$D35),Results_TRA!$A$2:$A$19997,0),MATCH(TRA_Report!P$3,Results_TRA!$A$2:$AK$2,0))</f>
        <v>1125.73</v>
      </c>
      <c r="Q35" s="29">
        <f>INDEX(ResTRA,MATCH(_xlfn.CONCAT(Q$2,$B35,$D35),Results_TRA!$A$2:$A$19997,0),MATCH(TRA_Report!Q$3,Results_TRA!$A$2:$AK$2,0))</f>
        <v>980.61</v>
      </c>
      <c r="R35" s="29">
        <f>INDEX(ResTRA,MATCH(_xlfn.CONCAT(R$2,$B35,$D35),Results_TRA!$A$2:$A$19997,0),MATCH(TRA_Report!R$3,Results_TRA!$A$2:$AK$2,0))</f>
        <v>1125.56</v>
      </c>
      <c r="S35" s="119">
        <f>INDEX(ResTRA,MATCH(_xlfn.CONCAT(S$2,$B35,$D35),Results_TRA!$A$2:$A$19997,0),MATCH(TRA_Report!S$3,Results_TRA!$A$2:$AK$2,0))</f>
        <v>985.39</v>
      </c>
      <c r="T35" s="119">
        <f>INDEX(ResTRA,MATCH(_xlfn.CONCAT(T$2,$B35,$D35),Results_TRA!$A$2:$A$19997,0),MATCH(TRA_Report!T$3,Results_TRA!$A$2:$AK$2,0))</f>
        <v>1130.53</v>
      </c>
      <c r="U35" s="119">
        <f>INDEX(ResTRA,MATCH(_xlfn.CONCAT(U$2,$B35,$D35),Results_TRA!$A$2:$A$19997,0),MATCH(TRA_Report!U$3,Results_TRA!$A$2:$AK$2,0))</f>
        <v>884.94</v>
      </c>
      <c r="V35" s="119">
        <f>INDEX(ResTRA,MATCH(_xlfn.CONCAT(V$2,$B35,$D35),Results_TRA!$A$2:$A$19997,0),MATCH(TRA_Report!V$3,Results_TRA!$A$2:$AK$2,0))</f>
        <v>981.15</v>
      </c>
      <c r="W35" s="119">
        <f>INDEX(ResTRA,MATCH(_xlfn.CONCAT(W$2,$B35,$D35),Results_TRA!$A$2:$A$19997,0),MATCH(TRA_Report!W$3,Results_TRA!$A$2:$AK$2,0))</f>
        <v>1127.99</v>
      </c>
      <c r="X35" s="29" t="e">
        <f>INDEX(ResTRA,MATCH(_xlfn.CONCAT(X$2,$B35,$D35),Results_TRA!$A$2:$A$19997,0),MATCH(TRA_Report!X$3,Results_TRA!$A$2:$AK$2,0))</f>
        <v>#N/A</v>
      </c>
      <c r="Y35" s="29" t="e">
        <f>INDEX(ResTRA,MATCH(_xlfn.CONCAT(Y$2,$B35,$D35),Results_TRA!$A$2:$A$19997,0),MATCH(TRA_Report!Y$3,Results_TRA!$A$2:$AK$2,0))</f>
        <v>#N/A</v>
      </c>
      <c r="Z35" s="29" t="e">
        <f>INDEX(ResTRA,MATCH(_xlfn.CONCAT(Z$2,$B35,$D35),Results_TRA!$A$2:$A$19997,0),MATCH(TRA_Report!Z$3,Results_TRA!$A$2:$AK$2,0))</f>
        <v>#N/A</v>
      </c>
      <c r="AA35" s="29" t="e">
        <f>INDEX(ResTRA,MATCH(_xlfn.CONCAT(AA$2,$B35,$D35),Results_TRA!$A$2:$A$19997,0),MATCH(TRA_Report!AA$3,Results_TRA!$A$2:$AK$2,0))</f>
        <v>#N/A</v>
      </c>
      <c r="AB35" s="29" t="e">
        <f>INDEX(ResTRA,MATCH(_xlfn.CONCAT(AB$2,$B35,$D35),Results_TRA!$A$2:$A$19997,0),MATCH(TRA_Report!AB$3,Results_TRA!$A$2:$AK$2,0))</f>
        <v>#N/A</v>
      </c>
      <c r="AC35" s="29" t="e">
        <f>INDEX(ResTRA,MATCH(_xlfn.CONCAT(AC$2,$B35,$D35),Results_TRA!$A$2:$A$19997,0),MATCH(TRA_Report!AC$3,Results_TRA!$A$2:$AK$2,0))</f>
        <v>#N/A</v>
      </c>
      <c r="AD35" s="29" t="e">
        <f>INDEX(ResTRA,MATCH(_xlfn.CONCAT(AD$2,$B35,$D35),Results_TRA!$A$2:$A$19997,0),MATCH(TRA_Report!AD$3,Results_TRA!$A$2:$AK$2,0))</f>
        <v>#N/A</v>
      </c>
      <c r="AE35" s="29" t="e">
        <f>INDEX(ResTRA,MATCH(_xlfn.CONCAT(AE$2,$B35,$D35),Results_TRA!$A$2:$A$19997,0),MATCH(TRA_Report!AE$3,Results_TRA!$A$2:$AK$2,0))</f>
        <v>#N/A</v>
      </c>
      <c r="AF35" s="29" t="e">
        <f>INDEX(ResTRA,MATCH(_xlfn.CONCAT(AF$2,$B35,$D35),Results_TRA!$A$2:$A$19997,0),MATCH(TRA_Report!AF$3,Results_TRA!$A$2:$AK$2,0))</f>
        <v>#N/A</v>
      </c>
      <c r="AG35" s="29" t="e">
        <f>INDEX(ResTRA,MATCH(_xlfn.CONCAT(AG$2,$B35,$D35),Results_TRA!$A$2:$A$19997,0),MATCH(TRA_Report!AG$3,Results_TRA!$A$2:$AK$2,0))</f>
        <v>#N/A</v>
      </c>
      <c r="AH35" s="29" t="e">
        <f>INDEX(ResTRA,MATCH(_xlfn.CONCAT(AH$2,$B35,$D35),Results_TRA!$A$2:$A$19997,0),MATCH(TRA_Report!AH$3,Results_TRA!$A$2:$AK$2,0))</f>
        <v>#N/A</v>
      </c>
      <c r="AI35" s="29" t="e">
        <f>INDEX(ResTRA,MATCH(_xlfn.CONCAT(AI$2,$B35,$D35),Results_TRA!$A$2:$A$19997,0),MATCH(TRA_Report!AI$3,Results_TRA!$A$2:$AK$2,0))</f>
        <v>#N/A</v>
      </c>
      <c r="AJ35" s="29" t="e">
        <f>INDEX(ResTRA,MATCH(_xlfn.CONCAT(AJ$2,$B35,$D35),Results_TRA!$A$2:$A$19997,0),MATCH(TRA_Report!AJ$3,Results_TRA!$A$2:$AK$2,0))</f>
        <v>#N/A</v>
      </c>
      <c r="AK35" s="29" t="e">
        <f>INDEX(ResTRA,MATCH(_xlfn.CONCAT(AK$2,$B35,$D35),Results_TRA!$A$2:$A$19997,0),MATCH(TRA_Report!AK$3,Results_TRA!$A$2:$AK$2,0))</f>
        <v>#N/A</v>
      </c>
    </row>
    <row r="36" spans="1:37" x14ac:dyDescent="0.3">
      <c r="C36" s="37" t="s">
        <v>265</v>
      </c>
      <c r="D36" s="37"/>
      <c r="E36" s="41">
        <v>0</v>
      </c>
      <c r="F36" s="42">
        <f>F35-$I$35</f>
        <v>-6.9699999999999136</v>
      </c>
      <c r="G36" s="42">
        <f>G35-$J$35</f>
        <v>-4.709999999999809</v>
      </c>
      <c r="H36" s="86">
        <v>0</v>
      </c>
      <c r="I36" s="87">
        <f>I35-$I$35</f>
        <v>0</v>
      </c>
      <c r="J36" s="87">
        <f>J35-$J$35</f>
        <v>0</v>
      </c>
      <c r="K36" s="137">
        <f>K35-$I$35</f>
        <v>0.40000000000009095</v>
      </c>
      <c r="L36" s="137">
        <f>L35-$J$35</f>
        <v>0.49000000000000909</v>
      </c>
      <c r="M36" s="108">
        <f>M35-$I$35</f>
        <v>-0.16999999999995907</v>
      </c>
      <c r="N36" s="108">
        <f>N35-$J$35</f>
        <v>0.34000000000014552</v>
      </c>
      <c r="O36" s="137">
        <f>O35-$I$35</f>
        <v>9.3900000000001</v>
      </c>
      <c r="P36" s="137">
        <f>P35-$J$35</f>
        <v>10.1400000000001</v>
      </c>
      <c r="Q36" s="42">
        <f>Q35-$I$35</f>
        <v>8.8100000000000591</v>
      </c>
      <c r="R36" s="42">
        <f>R35-$J$35</f>
        <v>9.9700000000000273</v>
      </c>
      <c r="S36" s="125">
        <f>S35-$I$35</f>
        <v>13.590000000000032</v>
      </c>
      <c r="T36" s="125">
        <f>T35-$J$35</f>
        <v>14.940000000000055</v>
      </c>
      <c r="U36" s="125">
        <f>U35-$I$35</f>
        <v>-86.8599999999999</v>
      </c>
      <c r="V36" s="125">
        <f>V35-$I$35</f>
        <v>9.3500000000000227</v>
      </c>
      <c r="W36" s="125">
        <f>W35-$J$35</f>
        <v>12.400000000000091</v>
      </c>
      <c r="X36" s="42" t="e">
        <f>X35-$I$35</f>
        <v>#N/A</v>
      </c>
      <c r="Y36" s="42" t="e">
        <f>Y35-$J$35</f>
        <v>#N/A</v>
      </c>
      <c r="Z36" s="42" t="e">
        <f>Z35-$I$35</f>
        <v>#N/A</v>
      </c>
      <c r="AA36" s="42" t="e">
        <f>AA35-$J$35</f>
        <v>#N/A</v>
      </c>
      <c r="AB36" s="42" t="e">
        <f>AB35-$I$35</f>
        <v>#N/A</v>
      </c>
      <c r="AC36" s="42" t="e">
        <f>AC35-$J$35</f>
        <v>#N/A</v>
      </c>
      <c r="AD36" s="42" t="e">
        <f>AD35-$I$35</f>
        <v>#N/A</v>
      </c>
      <c r="AE36" s="42" t="e">
        <f>AE35-$J$35</f>
        <v>#N/A</v>
      </c>
      <c r="AF36" s="42" t="e">
        <f>AF35-$I$35</f>
        <v>#N/A</v>
      </c>
      <c r="AG36" s="42" t="e">
        <f>AG35-$J$35</f>
        <v>#N/A</v>
      </c>
      <c r="AH36" s="42" t="e">
        <f>AH35-$I$35</f>
        <v>#N/A</v>
      </c>
      <c r="AI36" s="42" t="e">
        <f>AI35-$J$35</f>
        <v>#N/A</v>
      </c>
      <c r="AJ36" s="42" t="e">
        <f>AJ35-$I$35</f>
        <v>#N/A</v>
      </c>
      <c r="AK36" s="42" t="e">
        <f>AK35-$J$35</f>
        <v>#N/A</v>
      </c>
    </row>
    <row r="37" spans="1:37" x14ac:dyDescent="0.3">
      <c r="B37" t="s">
        <v>188</v>
      </c>
      <c r="C37" t="s">
        <v>271</v>
      </c>
      <c r="D37" t="s">
        <v>1</v>
      </c>
      <c r="E37" s="29">
        <f>INDEX(ResTRA,MATCH(_xlfn.CONCAT(E$2,$B37,$D37),Results_TRA!$A$2:$A$19997,0),MATCH(TRA_Report!E$3,Results_TRA!$A$2:$AK$2,0))</f>
        <v>945.55</v>
      </c>
      <c r="F37" s="29">
        <f>INDEX(ResTRA,MATCH(_xlfn.CONCAT(F$2,$B37,$D37),Results_TRA!$A$2:$A$19997,0),MATCH(TRA_Report!F$3,Results_TRA!$A$2:$AK$2,0))</f>
        <v>948.05</v>
      </c>
      <c r="G37" s="29">
        <f>INDEX(ResTRA,MATCH(_xlfn.CONCAT(G$2,$B37,$D37),Results_TRA!$A$2:$A$19997,0),MATCH(TRA_Report!G$3,Results_TRA!$A$2:$AK$2,0))</f>
        <v>943.58</v>
      </c>
      <c r="H37" s="78">
        <f>INDEX(ResTRA,MATCH(_xlfn.CONCAT(H$2,$B37,$D37),Results_TRA!$A$2:$A$19997,0),MATCH(TRA_Report!H$3,Results_TRA!$A$2:$AK$2,0))</f>
        <v>946.37</v>
      </c>
      <c r="I37" s="79">
        <f>INDEX(ResTRA,MATCH(_xlfn.CONCAT(I$2,$B37,$D37),Results_TRA!$A$2:$A$19997,0),MATCH(TRA_Report!I$3,Results_TRA!$A$2:$AK$2,0))</f>
        <v>950.64</v>
      </c>
      <c r="J37" s="79">
        <f>INDEX(ResTRA,MATCH(_xlfn.CONCAT(J$2,$B37,$D37),Results_TRA!$A$2:$A$19997,0),MATCH(TRA_Report!J$3,Results_TRA!$A$2:$AK$2,0))</f>
        <v>943.41</v>
      </c>
      <c r="K37" s="131">
        <f>INDEX(ResTRA,MATCH(_xlfn.CONCAT(K$2,$B37,$D37),Results_TRA!$A$2:$A$19997,0),MATCH(TRA_Report!K$3,Results_TRA!$A$2:$AK$2,0))</f>
        <v>951.04</v>
      </c>
      <c r="L37" s="131">
        <f>INDEX(ResTRA,MATCH(_xlfn.CONCAT(L$2,$B37,$D37),Results_TRA!$A$2:$A$19997,0),MATCH(TRA_Report!L$3,Results_TRA!$A$2:$AK$2,0))</f>
        <v>943.82</v>
      </c>
      <c r="M37" s="100">
        <f>INDEX(ResTRA,MATCH(_xlfn.CONCAT(M$2,$B37,$D37),Results_TRA!$A$2:$A$19997,0),MATCH(TRA_Report!M$3,Results_TRA!$A$2:$AK$2,0))</f>
        <v>950.47</v>
      </c>
      <c r="N37" s="100">
        <f>INDEX(ResTRA,MATCH(_xlfn.CONCAT(N$2,$B37,$D37),Results_TRA!$A$2:$A$19997,0),MATCH(TRA_Report!N$3,Results_TRA!$A$2:$AK$2,0))</f>
        <v>943.69</v>
      </c>
      <c r="O37" s="131">
        <f>INDEX(ResTRA,MATCH(_xlfn.CONCAT(O$2,$B37,$D37),Results_TRA!$A$2:$A$19997,0),MATCH(TRA_Report!O$3,Results_TRA!$A$2:$AK$2,0))</f>
        <v>950.73</v>
      </c>
      <c r="P37" s="131">
        <f>INDEX(ResTRA,MATCH(_xlfn.CONCAT(P$2,$B37,$D37),Results_TRA!$A$2:$A$19997,0),MATCH(TRA_Report!P$3,Results_TRA!$A$2:$AK$2,0))</f>
        <v>943.09</v>
      </c>
      <c r="Q37" s="29">
        <f>INDEX(ResTRA,MATCH(_xlfn.CONCAT(Q$2,$B37,$D37),Results_TRA!$A$2:$A$19997,0),MATCH(TRA_Report!Q$3,Results_TRA!$A$2:$AK$2,0))</f>
        <v>950.17</v>
      </c>
      <c r="R37" s="29">
        <f>INDEX(ResTRA,MATCH(_xlfn.CONCAT(R$2,$B37,$D37),Results_TRA!$A$2:$A$19997,0),MATCH(TRA_Report!R$3,Results_TRA!$A$2:$AK$2,0))</f>
        <v>942.94</v>
      </c>
      <c r="S37" s="119">
        <f>INDEX(ResTRA,MATCH(_xlfn.CONCAT(S$2,$B37,$D37),Results_TRA!$A$2:$A$19997,0),MATCH(TRA_Report!S$3,Results_TRA!$A$2:$AK$2,0))</f>
        <v>950</v>
      </c>
      <c r="T37" s="119">
        <f>INDEX(ResTRA,MATCH(_xlfn.CONCAT(T$2,$B37,$D37),Results_TRA!$A$2:$A$19997,0),MATCH(TRA_Report!T$3,Results_TRA!$A$2:$AK$2,0))</f>
        <v>942.41</v>
      </c>
      <c r="U37" s="119">
        <f>INDEX(ResTRA,MATCH(_xlfn.CONCAT(U$2,$B37,$D37),Results_TRA!$A$2:$A$19997,0),MATCH(TRA_Report!U$3,Results_TRA!$A$2:$AK$2,0))</f>
        <v>945.55</v>
      </c>
      <c r="V37" s="119">
        <f>INDEX(ResTRA,MATCH(_xlfn.CONCAT(V$2,$B37,$D37),Results_TRA!$A$2:$A$19997,0),MATCH(TRA_Report!V$3,Results_TRA!$A$2:$AK$2,0))</f>
        <v>945.92</v>
      </c>
      <c r="W37" s="119">
        <f>INDEX(ResTRA,MATCH(_xlfn.CONCAT(W$2,$B37,$D37),Results_TRA!$A$2:$A$19997,0),MATCH(TRA_Report!W$3,Results_TRA!$A$2:$AK$2,0))</f>
        <v>940.29</v>
      </c>
      <c r="X37" s="29" t="e">
        <f>INDEX(ResTRA,MATCH(_xlfn.CONCAT(X$2,$B37,$D37),Results_TRA!$A$2:$A$19997,0),MATCH(TRA_Report!X$3,Results_TRA!$A$2:$AK$2,0))</f>
        <v>#N/A</v>
      </c>
      <c r="Y37" s="29" t="e">
        <f>INDEX(ResTRA,MATCH(_xlfn.CONCAT(Y$2,$B37,$D37),Results_TRA!$A$2:$A$19997,0),MATCH(TRA_Report!Y$3,Results_TRA!$A$2:$AK$2,0))</f>
        <v>#N/A</v>
      </c>
      <c r="Z37" s="29" t="e">
        <f>INDEX(ResTRA,MATCH(_xlfn.CONCAT(Z$2,$B37,$D37),Results_TRA!$A$2:$A$19997,0),MATCH(TRA_Report!Z$3,Results_TRA!$A$2:$AK$2,0))</f>
        <v>#N/A</v>
      </c>
      <c r="AA37" s="29" t="e">
        <f>INDEX(ResTRA,MATCH(_xlfn.CONCAT(AA$2,$B37,$D37),Results_TRA!$A$2:$A$19997,0),MATCH(TRA_Report!AA$3,Results_TRA!$A$2:$AK$2,0))</f>
        <v>#N/A</v>
      </c>
      <c r="AB37" s="29" t="e">
        <f>INDEX(ResTRA,MATCH(_xlfn.CONCAT(AB$2,$B37,$D37),Results_TRA!$A$2:$A$19997,0),MATCH(TRA_Report!AB$3,Results_TRA!$A$2:$AK$2,0))</f>
        <v>#N/A</v>
      </c>
      <c r="AC37" s="29" t="e">
        <f>INDEX(ResTRA,MATCH(_xlfn.CONCAT(AC$2,$B37,$D37),Results_TRA!$A$2:$A$19997,0),MATCH(TRA_Report!AC$3,Results_TRA!$A$2:$AK$2,0))</f>
        <v>#N/A</v>
      </c>
      <c r="AD37" s="29" t="e">
        <f>INDEX(ResTRA,MATCH(_xlfn.CONCAT(AD$2,$B37,$D37),Results_TRA!$A$2:$A$19997,0),MATCH(TRA_Report!AD$3,Results_TRA!$A$2:$AK$2,0))</f>
        <v>#N/A</v>
      </c>
      <c r="AE37" s="29" t="e">
        <f>INDEX(ResTRA,MATCH(_xlfn.CONCAT(AE$2,$B37,$D37),Results_TRA!$A$2:$A$19997,0),MATCH(TRA_Report!AE$3,Results_TRA!$A$2:$AK$2,0))</f>
        <v>#N/A</v>
      </c>
      <c r="AF37" s="29" t="e">
        <f>INDEX(ResTRA,MATCH(_xlfn.CONCAT(AF$2,$B37,$D37),Results_TRA!$A$2:$A$19997,0),MATCH(TRA_Report!AF$3,Results_TRA!$A$2:$AK$2,0))</f>
        <v>#N/A</v>
      </c>
      <c r="AG37" s="29" t="e">
        <f>INDEX(ResTRA,MATCH(_xlfn.CONCAT(AG$2,$B37,$D37),Results_TRA!$A$2:$A$19997,0),MATCH(TRA_Report!AG$3,Results_TRA!$A$2:$AK$2,0))</f>
        <v>#N/A</v>
      </c>
      <c r="AH37" s="29" t="e">
        <f>INDEX(ResTRA,MATCH(_xlfn.CONCAT(AH$2,$B37,$D37),Results_TRA!$A$2:$A$19997,0),MATCH(TRA_Report!AH$3,Results_TRA!$A$2:$AK$2,0))</f>
        <v>#N/A</v>
      </c>
      <c r="AI37" s="29" t="e">
        <f>INDEX(ResTRA,MATCH(_xlfn.CONCAT(AI$2,$B37,$D37),Results_TRA!$A$2:$A$19997,0),MATCH(TRA_Report!AI$3,Results_TRA!$A$2:$AK$2,0))</f>
        <v>#N/A</v>
      </c>
      <c r="AJ37" s="29" t="e">
        <f>INDEX(ResTRA,MATCH(_xlfn.CONCAT(AJ$2,$B37,$D37),Results_TRA!$A$2:$A$19997,0),MATCH(TRA_Report!AJ$3,Results_TRA!$A$2:$AK$2,0))</f>
        <v>#N/A</v>
      </c>
      <c r="AK37" s="29" t="e">
        <f>INDEX(ResTRA,MATCH(_xlfn.CONCAT(AK$2,$B37,$D37),Results_TRA!$A$2:$A$19997,0),MATCH(TRA_Report!AK$3,Results_TRA!$A$2:$AK$2,0))</f>
        <v>#N/A</v>
      </c>
    </row>
    <row r="38" spans="1:37" x14ac:dyDescent="0.3">
      <c r="C38" s="37" t="s">
        <v>265</v>
      </c>
      <c r="D38" s="37"/>
      <c r="E38" s="41">
        <v>0</v>
      </c>
      <c r="F38" s="42">
        <f>F37-$I$37</f>
        <v>-2.5900000000000318</v>
      </c>
      <c r="G38" s="42">
        <f>G37-$J$37</f>
        <v>0.17000000000007276</v>
      </c>
      <c r="H38" s="86">
        <v>0</v>
      </c>
      <c r="I38" s="87">
        <f>I37-$I$37</f>
        <v>0</v>
      </c>
      <c r="J38" s="87">
        <f>J37-$J$37</f>
        <v>0</v>
      </c>
      <c r="K38" s="137">
        <f>K37-$I$37</f>
        <v>0.39999999999997726</v>
      </c>
      <c r="L38" s="137">
        <f>L37-$J$37</f>
        <v>0.41000000000008185</v>
      </c>
      <c r="M38" s="108">
        <f>M37-$I$37</f>
        <v>-0.16999999999995907</v>
      </c>
      <c r="N38" s="108">
        <f>N37-$J$37</f>
        <v>0.2800000000000864</v>
      </c>
      <c r="O38" s="137">
        <f>O37-$I$37</f>
        <v>9.0000000000031832E-2</v>
      </c>
      <c r="P38" s="137">
        <f>P37-$J$37</f>
        <v>-0.31999999999993634</v>
      </c>
      <c r="Q38" s="42">
        <f>Q37-$I$37</f>
        <v>-0.47000000000002728</v>
      </c>
      <c r="R38" s="42">
        <f>R37-$J$37</f>
        <v>-0.4699999999999136</v>
      </c>
      <c r="S38" s="125">
        <f>S37-$I$37</f>
        <v>-0.63999999999998636</v>
      </c>
      <c r="T38" s="125">
        <f>T37-$J$37</f>
        <v>-1</v>
      </c>
      <c r="U38" s="125">
        <f>U37-$I$37</f>
        <v>-5.0900000000000318</v>
      </c>
      <c r="V38" s="125">
        <f>V37-$I$37</f>
        <v>-4.7200000000000273</v>
      </c>
      <c r="W38" s="125">
        <f>W37-$J$37</f>
        <v>-3.1200000000000045</v>
      </c>
      <c r="X38" s="42" t="e">
        <f>X37-$I$37</f>
        <v>#N/A</v>
      </c>
      <c r="Y38" s="42" t="e">
        <f>Y37-$J$37</f>
        <v>#N/A</v>
      </c>
      <c r="Z38" s="42" t="e">
        <f>Z37-$I$37</f>
        <v>#N/A</v>
      </c>
      <c r="AA38" s="42" t="e">
        <f>AA37-$J$37</f>
        <v>#N/A</v>
      </c>
      <c r="AB38" s="42" t="e">
        <f>AB37-$I$37</f>
        <v>#N/A</v>
      </c>
      <c r="AC38" s="42" t="e">
        <f>AC37-$J$37</f>
        <v>#N/A</v>
      </c>
      <c r="AD38" s="42" t="e">
        <f>AD37-$I$37</f>
        <v>#N/A</v>
      </c>
      <c r="AE38" s="42" t="e">
        <f>AE37-$J$37</f>
        <v>#N/A</v>
      </c>
      <c r="AF38" s="42" t="e">
        <f>AF37-$I$37</f>
        <v>#N/A</v>
      </c>
      <c r="AG38" s="42" t="e">
        <f>AG37-$J$37</f>
        <v>#N/A</v>
      </c>
      <c r="AH38" s="42" t="e">
        <f>AH37-$I$37</f>
        <v>#N/A</v>
      </c>
      <c r="AI38" s="42" t="e">
        <f>AI37-$J$37</f>
        <v>#N/A</v>
      </c>
      <c r="AJ38" s="42" t="e">
        <f>AJ37-$I$37</f>
        <v>#N/A</v>
      </c>
      <c r="AK38" s="42" t="e">
        <f>AK37-$J$37</f>
        <v>#N/A</v>
      </c>
    </row>
    <row r="39" spans="1:37" s="172" customFormat="1" x14ac:dyDescent="0.3">
      <c r="B39" s="210" t="s">
        <v>308</v>
      </c>
      <c r="C39" s="198"/>
      <c r="D39" s="198"/>
      <c r="E39" s="211"/>
      <c r="F39" s="211"/>
      <c r="G39" s="211"/>
      <c r="H39" s="212"/>
      <c r="I39" s="213"/>
      <c r="J39" s="213"/>
      <c r="K39" s="214"/>
      <c r="L39" s="214"/>
      <c r="M39" s="215"/>
      <c r="N39" s="215"/>
      <c r="O39" s="214"/>
      <c r="P39" s="214"/>
      <c r="Q39" s="211"/>
      <c r="R39" s="211"/>
      <c r="S39" s="216"/>
      <c r="T39" s="216"/>
      <c r="U39" s="216"/>
      <c r="V39" s="216"/>
      <c r="W39" s="216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</row>
    <row r="40" spans="1:37" s="172" customFormat="1" x14ac:dyDescent="0.3">
      <c r="C40" s="191" t="s">
        <v>305</v>
      </c>
      <c r="D40" s="191" t="s">
        <v>303</v>
      </c>
      <c r="E40" s="192">
        <f>E34-$E34-E41-E43</f>
        <v>0</v>
      </c>
      <c r="F40" s="192">
        <f>F34-$F34-F41-F43</f>
        <v>0</v>
      </c>
      <c r="G40" s="192">
        <f>G34-$G34-G41-G43</f>
        <v>0</v>
      </c>
      <c r="H40" s="193">
        <f>H34-$E34-H41-H43</f>
        <v>-0.43000000000006366</v>
      </c>
      <c r="I40" s="193">
        <f>I34-$F34-I41-I43</f>
        <v>-26.516064129814389</v>
      </c>
      <c r="J40" s="193">
        <f>J34-$G34-J41-J43</f>
        <v>-45.597606782473918</v>
      </c>
      <c r="K40" s="194">
        <f>K34-$F34-K41-K43</f>
        <v>-23.364263745978832</v>
      </c>
      <c r="L40" s="194">
        <f>L34-$G34-L41-L43</f>
        <v>-42.89831348466916</v>
      </c>
      <c r="M40" s="195">
        <f>M34-$F34-M41-M43</f>
        <v>-15.266013364388723</v>
      </c>
      <c r="N40" s="195">
        <f>N34-$G34-N41-N43</f>
        <v>-21.567016579565383</v>
      </c>
      <c r="O40" s="194">
        <f>O34-$F34-O41-O43</f>
        <v>-29.37049477117192</v>
      </c>
      <c r="P40" s="194">
        <f>P34-$G34-P41-P43</f>
        <v>-57.768971773211206</v>
      </c>
      <c r="Q40" s="196">
        <f>Q34-$F34-Q41-Q43</f>
        <v>-21.223176078485764</v>
      </c>
      <c r="R40" s="196">
        <f>R34-$G34-R41-R43</f>
        <v>-36.119537915605825</v>
      </c>
      <c r="S40" s="197">
        <f>S34-$F34-S41-S43</f>
        <v>-23.23725023556549</v>
      </c>
      <c r="T40" s="197">
        <f>T34-$G34-T41-T43</f>
        <v>-38.810697727478036</v>
      </c>
      <c r="U40" s="197">
        <f>U34-$F34-U41-U43</f>
        <v>-68.954396680739464</v>
      </c>
      <c r="V40" s="197">
        <f>V34-$F34-V41-V43</f>
        <v>-3.1000936581501932</v>
      </c>
      <c r="W40" s="197">
        <f>W34-$G34-W41-W43</f>
        <v>13.651553806961521</v>
      </c>
      <c r="X40" s="192" t="e">
        <f>X34-$F34-X41-X43</f>
        <v>#N/A</v>
      </c>
      <c r="Y40" s="192" t="e">
        <f>Y34-$G34-Y41-Y43</f>
        <v>#N/A</v>
      </c>
      <c r="Z40" s="192" t="e">
        <f>Z34-$F34-Z41-Z43</f>
        <v>#N/A</v>
      </c>
      <c r="AA40" s="192" t="e">
        <f>AA34-$G34-AA41-AA43</f>
        <v>#N/A</v>
      </c>
      <c r="AB40" s="192" t="e">
        <f>AB34-$F34-AB41-AB43</f>
        <v>#N/A</v>
      </c>
      <c r="AC40" s="192" t="e">
        <f>AC34-$G34-AC41-AC43</f>
        <v>#N/A</v>
      </c>
      <c r="AD40" s="192" t="e">
        <f>AD34-$F34-AD41-AD43</f>
        <v>#N/A</v>
      </c>
      <c r="AE40" s="192" t="e">
        <f>AE34-$G34-AE41-AE43</f>
        <v>#N/A</v>
      </c>
      <c r="AF40" s="192" t="e">
        <f>AF34-$F34-AF41-AF43</f>
        <v>#N/A</v>
      </c>
      <c r="AG40" s="192" t="e">
        <f>AG34-$G34-AG41-AG43</f>
        <v>#N/A</v>
      </c>
      <c r="AH40" s="192" t="e">
        <f>AH34-$F34-AH41-AH43</f>
        <v>#N/A</v>
      </c>
      <c r="AI40" s="192" t="e">
        <f>AI34-$G34-AI41-AI43</f>
        <v>#N/A</v>
      </c>
      <c r="AJ40" s="192" t="e">
        <f>AJ34-$F34-AJ41-AJ43</f>
        <v>#N/A</v>
      </c>
      <c r="AK40" s="192" t="e">
        <f>AK34-$G34-AK41-AK43</f>
        <v>#N/A</v>
      </c>
    </row>
    <row r="41" spans="1:37" s="172" customFormat="1" x14ac:dyDescent="0.3">
      <c r="C41" s="198" t="s">
        <v>282</v>
      </c>
      <c r="D41" s="198" t="s">
        <v>303</v>
      </c>
      <c r="E41" s="199">
        <f>E31-$E31</f>
        <v>0</v>
      </c>
      <c r="F41" s="199">
        <f>F31-$F31</f>
        <v>0</v>
      </c>
      <c r="G41" s="199">
        <f>G31-$G31</f>
        <v>0</v>
      </c>
      <c r="H41" s="200">
        <v>0</v>
      </c>
      <c r="I41" s="200">
        <f>I31-$F31</f>
        <v>-2.233935870185519</v>
      </c>
      <c r="J41" s="200">
        <f>J31-$G31</f>
        <v>-3.0423932175261257</v>
      </c>
      <c r="K41" s="201">
        <f>K31-$F31</f>
        <v>-2.3957362540211022</v>
      </c>
      <c r="L41" s="201">
        <f>L31-$G31</f>
        <v>-3.2216865153308447</v>
      </c>
      <c r="M41" s="202">
        <f>M31-$F31</f>
        <v>-1.503986635611227</v>
      </c>
      <c r="N41" s="202">
        <f>N31-$G31</f>
        <v>-1.8629834204347162</v>
      </c>
      <c r="O41" s="201">
        <f>O31-$F31</f>
        <v>-3.6395052288280283</v>
      </c>
      <c r="P41" s="201">
        <f>P31-$G31</f>
        <v>-4.761028226788909</v>
      </c>
      <c r="Q41" s="199">
        <f>Q31-$F31</f>
        <v>-2.7868239215141841</v>
      </c>
      <c r="R41" s="199">
        <f>R31-$G31</f>
        <v>-3.4504620843943314</v>
      </c>
      <c r="S41" s="203">
        <f>S31-$F31</f>
        <v>-3.3327497644344533</v>
      </c>
      <c r="T41" s="203">
        <f>T31-$G31</f>
        <v>-4.0593022725220749</v>
      </c>
      <c r="U41" s="203">
        <f>U31-$F31</f>
        <v>-12.605603319260467</v>
      </c>
      <c r="V41" s="203">
        <f>V31-$F31</f>
        <v>2.2800936581501787</v>
      </c>
      <c r="W41" s="203">
        <f>W31-$G31</f>
        <v>3.2984461930383873</v>
      </c>
      <c r="X41" s="199" t="e">
        <f>X31-$F31</f>
        <v>#N/A</v>
      </c>
      <c r="Y41" s="199" t="e">
        <f>Y31-$G31</f>
        <v>#N/A</v>
      </c>
      <c r="Z41" s="199" t="e">
        <f>Z31-$F31</f>
        <v>#N/A</v>
      </c>
      <c r="AA41" s="199" t="e">
        <f>AA31-$G31</f>
        <v>#N/A</v>
      </c>
      <c r="AB41" s="199" t="e">
        <f>AB31-$F31</f>
        <v>#N/A</v>
      </c>
      <c r="AC41" s="199" t="e">
        <f>AC31-$G31</f>
        <v>#N/A</v>
      </c>
      <c r="AD41" s="199" t="e">
        <f>AD31-$F31</f>
        <v>#N/A</v>
      </c>
      <c r="AE41" s="199" t="e">
        <f>AE31-$G31</f>
        <v>#N/A</v>
      </c>
      <c r="AF41" s="199" t="e">
        <f>AF31-$F31</f>
        <v>#N/A</v>
      </c>
      <c r="AG41" s="199" t="e">
        <f>AG31-$G31</f>
        <v>#N/A</v>
      </c>
      <c r="AH41" s="199" t="e">
        <f>AH31-$F31</f>
        <v>#N/A</v>
      </c>
      <c r="AI41" s="199" t="e">
        <f>AI31-$G31</f>
        <v>#N/A</v>
      </c>
      <c r="AJ41" s="199" t="e">
        <f>AJ31-$F31</f>
        <v>#N/A</v>
      </c>
      <c r="AK41" s="199" t="e">
        <f>AK31-$G31</f>
        <v>#N/A</v>
      </c>
    </row>
    <row r="42" spans="1:37" s="172" customFormat="1" x14ac:dyDescent="0.3">
      <c r="C42" s="204" t="s">
        <v>310</v>
      </c>
      <c r="D42" s="204" t="s">
        <v>303</v>
      </c>
      <c r="E42" s="205">
        <f>SUM(E43,E40:E41)</f>
        <v>0</v>
      </c>
      <c r="F42" s="205">
        <f t="shared" ref="F42:AK42" si="35">SUM(F43,F40:F41)</f>
        <v>0</v>
      </c>
      <c r="G42" s="205">
        <f t="shared" si="35"/>
        <v>0</v>
      </c>
      <c r="H42" s="206">
        <f t="shared" si="35"/>
        <v>-0.43000000000006366</v>
      </c>
      <c r="I42" s="206">
        <f t="shared" si="35"/>
        <v>6.6500000000000909</v>
      </c>
      <c r="J42" s="206">
        <f t="shared" si="35"/>
        <v>4.7999999999999545</v>
      </c>
      <c r="K42" s="207">
        <f t="shared" si="35"/>
        <v>7.0500000000000682</v>
      </c>
      <c r="L42" s="207">
        <f t="shared" si="35"/>
        <v>5.2599999999999909</v>
      </c>
      <c r="M42" s="208">
        <f t="shared" si="35"/>
        <v>6.07000000000005</v>
      </c>
      <c r="N42" s="208">
        <f t="shared" si="35"/>
        <v>4.3599999999999</v>
      </c>
      <c r="O42" s="207">
        <f t="shared" si="35"/>
        <v>13.82000000000005</v>
      </c>
      <c r="P42" s="207">
        <f t="shared" si="35"/>
        <v>12.619999999999891</v>
      </c>
      <c r="Q42" s="205">
        <f t="shared" si="35"/>
        <v>12.82000000000005</v>
      </c>
      <c r="R42" s="205">
        <f t="shared" si="35"/>
        <v>11.669999999999845</v>
      </c>
      <c r="S42" s="209">
        <f t="shared" si="35"/>
        <v>16.440000000000055</v>
      </c>
      <c r="T42" s="209">
        <f t="shared" si="35"/>
        <v>15.369999999999891</v>
      </c>
      <c r="U42" s="209">
        <f t="shared" ref="U42:V42" si="36">SUM(U43,U40:U41)</f>
        <v>-80.329999999999927</v>
      </c>
      <c r="V42" s="209">
        <f t="shared" si="36"/>
        <v>16.639999999999986</v>
      </c>
      <c r="W42" s="209">
        <f t="shared" ref="W42" si="37">SUM(W43,W40:W41)</f>
        <v>16.849999999999909</v>
      </c>
      <c r="X42" s="205" t="e">
        <f t="shared" si="35"/>
        <v>#N/A</v>
      </c>
      <c r="Y42" s="205" t="e">
        <f t="shared" si="35"/>
        <v>#N/A</v>
      </c>
      <c r="Z42" s="205" t="e">
        <f t="shared" si="35"/>
        <v>#N/A</v>
      </c>
      <c r="AA42" s="205" t="e">
        <f t="shared" si="35"/>
        <v>#N/A</v>
      </c>
      <c r="AB42" s="205" t="e">
        <f t="shared" si="35"/>
        <v>#N/A</v>
      </c>
      <c r="AC42" s="205" t="e">
        <f t="shared" si="35"/>
        <v>#N/A</v>
      </c>
      <c r="AD42" s="205" t="e">
        <f t="shared" si="35"/>
        <v>#N/A</v>
      </c>
      <c r="AE42" s="205" t="e">
        <f t="shared" si="35"/>
        <v>#N/A</v>
      </c>
      <c r="AF42" s="205" t="e">
        <f t="shared" si="35"/>
        <v>#N/A</v>
      </c>
      <c r="AG42" s="205" t="e">
        <f t="shared" si="35"/>
        <v>#N/A</v>
      </c>
      <c r="AH42" s="205" t="e">
        <f t="shared" si="35"/>
        <v>#N/A</v>
      </c>
      <c r="AI42" s="205" t="e">
        <f t="shared" si="35"/>
        <v>#N/A</v>
      </c>
      <c r="AJ42" s="205" t="e">
        <f t="shared" si="35"/>
        <v>#N/A</v>
      </c>
      <c r="AK42" s="205" t="e">
        <f t="shared" si="35"/>
        <v>#N/A</v>
      </c>
    </row>
    <row r="43" spans="1:37" s="172" customFormat="1" x14ac:dyDescent="0.3">
      <c r="C43" s="173" t="s">
        <v>280</v>
      </c>
      <c r="D43" s="173" t="s">
        <v>303</v>
      </c>
      <c r="E43" s="179">
        <f>E33-$E33</f>
        <v>0</v>
      </c>
      <c r="F43" s="179">
        <f>F33-$F33</f>
        <v>0</v>
      </c>
      <c r="G43" s="179">
        <f>G33-$G33</f>
        <v>0</v>
      </c>
      <c r="H43" s="180">
        <v>0</v>
      </c>
      <c r="I43" s="180">
        <f>I33-$F33</f>
        <v>35.4</v>
      </c>
      <c r="J43" s="180">
        <f>J33-$G33</f>
        <v>53.44</v>
      </c>
      <c r="K43" s="181">
        <f>K33-$F33</f>
        <v>32.81</v>
      </c>
      <c r="L43" s="181">
        <f>L33-$G33</f>
        <v>51.379999999999995</v>
      </c>
      <c r="M43" s="182">
        <f>M33-$F33</f>
        <v>22.84</v>
      </c>
      <c r="N43" s="182">
        <f>N33-$G33</f>
        <v>27.79</v>
      </c>
      <c r="O43" s="181">
        <f>O33-$F33</f>
        <v>46.83</v>
      </c>
      <c r="P43" s="181">
        <f>P33-$G33</f>
        <v>75.150000000000006</v>
      </c>
      <c r="Q43" s="179">
        <f>Q33-$F33</f>
        <v>36.83</v>
      </c>
      <c r="R43" s="179">
        <f>R33-$G33</f>
        <v>51.24</v>
      </c>
      <c r="S43" s="183">
        <f>S33-$F33</f>
        <v>43.01</v>
      </c>
      <c r="T43" s="183">
        <f>T33-$G33</f>
        <v>58.24</v>
      </c>
      <c r="U43" s="183">
        <f>U33-$F33</f>
        <v>1.2300000000000004</v>
      </c>
      <c r="V43" s="183">
        <f>V33-$F33</f>
        <v>17.46</v>
      </c>
      <c r="W43" s="183">
        <f>W33-$G33</f>
        <v>-9.9999999999999645E-2</v>
      </c>
      <c r="X43" s="179" t="e">
        <f>X33-$F33</f>
        <v>#N/A</v>
      </c>
      <c r="Y43" s="179" t="e">
        <f>Y33-$G33</f>
        <v>#N/A</v>
      </c>
      <c r="Z43" s="179" t="e">
        <f>Z33-$F33</f>
        <v>#N/A</v>
      </c>
      <c r="AA43" s="179" t="e">
        <f>AA33-$G33</f>
        <v>#N/A</v>
      </c>
      <c r="AB43" s="179" t="e">
        <f>AB33-$F33</f>
        <v>#N/A</v>
      </c>
      <c r="AC43" s="179" t="e">
        <f>AC33-$G33</f>
        <v>#N/A</v>
      </c>
      <c r="AD43" s="179" t="e">
        <f>AD33-$F33</f>
        <v>#N/A</v>
      </c>
      <c r="AE43" s="179" t="e">
        <f>AE33-$G33</f>
        <v>#N/A</v>
      </c>
      <c r="AF43" s="179" t="e">
        <f>AF33-$F33</f>
        <v>#N/A</v>
      </c>
      <c r="AG43" s="179" t="e">
        <f>AG33-$G33</f>
        <v>#N/A</v>
      </c>
      <c r="AH43" s="179" t="e">
        <f>AH33-$F33</f>
        <v>#N/A</v>
      </c>
      <c r="AI43" s="179" t="e">
        <f>AI33-$G33</f>
        <v>#N/A</v>
      </c>
      <c r="AJ43" s="179" t="e">
        <f>AJ33-$F33</f>
        <v>#N/A</v>
      </c>
      <c r="AK43" s="179" t="e">
        <f>AK33-$G33</f>
        <v>#N/A</v>
      </c>
    </row>
    <row r="44" spans="1:37" s="172" customFormat="1" x14ac:dyDescent="0.3">
      <c r="C44" s="198" t="s">
        <v>297</v>
      </c>
      <c r="D44" s="198" t="s">
        <v>303</v>
      </c>
      <c r="E44" s="199">
        <f>E15-$E15</f>
        <v>0</v>
      </c>
      <c r="F44" s="199">
        <f>F15-$F15</f>
        <v>0</v>
      </c>
      <c r="G44" s="199">
        <f>G15-$G15</f>
        <v>0</v>
      </c>
      <c r="H44" s="200">
        <v>0</v>
      </c>
      <c r="I44" s="200">
        <f>I15-$F15</f>
        <v>73.720000000000027</v>
      </c>
      <c r="J44" s="200">
        <f>J15-$G15</f>
        <v>93.670000000000073</v>
      </c>
      <c r="K44" s="201">
        <f>K15-$F15</f>
        <v>38.620000000000118</v>
      </c>
      <c r="L44" s="201">
        <f>L15-$G15</f>
        <v>55.379999999999882</v>
      </c>
      <c r="M44" s="202">
        <f>M15-$F15</f>
        <v>41.080000000000155</v>
      </c>
      <c r="N44" s="202">
        <f>N15-$G15</f>
        <v>59.789999999999964</v>
      </c>
      <c r="O44" s="201">
        <f>O15-$F15</f>
        <v>74.670000000000073</v>
      </c>
      <c r="P44" s="201">
        <f>P15-$G15</f>
        <v>171.74</v>
      </c>
      <c r="Q44" s="199">
        <f>Q15-$F15</f>
        <v>77.029999999999973</v>
      </c>
      <c r="R44" s="199">
        <f>R15-$G15</f>
        <v>175.87999999999988</v>
      </c>
      <c r="S44" s="203">
        <f>S15-$F15</f>
        <v>97.1400000000001</v>
      </c>
      <c r="T44" s="203">
        <f>T15-$G15</f>
        <v>231.59999999999991</v>
      </c>
      <c r="U44" s="203">
        <f>U15-$F15</f>
        <v>-119.79999999999995</v>
      </c>
      <c r="V44" s="203">
        <f>V15-$F15</f>
        <v>90.330000000000155</v>
      </c>
      <c r="W44" s="203">
        <f>W15-$G15</f>
        <v>186.37999999999988</v>
      </c>
      <c r="X44" s="199" t="e">
        <f>X15-$F15</f>
        <v>#N/A</v>
      </c>
      <c r="Y44" s="199" t="e">
        <f>Y15-$G15</f>
        <v>#N/A</v>
      </c>
      <c r="Z44" s="199" t="e">
        <f>Z15-$F15</f>
        <v>#N/A</v>
      </c>
      <c r="AA44" s="199" t="e">
        <f>AA15-$G15</f>
        <v>#N/A</v>
      </c>
      <c r="AB44" s="199" t="e">
        <f>AB15-$F15</f>
        <v>#N/A</v>
      </c>
      <c r="AC44" s="199" t="e">
        <f>AC15-$G15</f>
        <v>#N/A</v>
      </c>
      <c r="AD44" s="199" t="e">
        <f>AD15-$F15</f>
        <v>#N/A</v>
      </c>
      <c r="AE44" s="199" t="e">
        <f>AE15-$G15</f>
        <v>#N/A</v>
      </c>
      <c r="AF44" s="199" t="e">
        <f>AF15-$F15</f>
        <v>#N/A</v>
      </c>
      <c r="AG44" s="199" t="e">
        <f>AG15-$G15</f>
        <v>#N/A</v>
      </c>
      <c r="AH44" s="199" t="e">
        <f>AH15-$F15</f>
        <v>#N/A</v>
      </c>
      <c r="AI44" s="199" t="e">
        <f>AI15-$G15</f>
        <v>#N/A</v>
      </c>
      <c r="AJ44" s="199" t="e">
        <f>AJ15-$F15</f>
        <v>#N/A</v>
      </c>
      <c r="AK44" s="199" t="e">
        <f>AK15-$G15</f>
        <v>#N/A</v>
      </c>
    </row>
    <row r="45" spans="1:37" s="172" customFormat="1" x14ac:dyDescent="0.3">
      <c r="C45" s="172" t="s">
        <v>298</v>
      </c>
      <c r="D45" s="172" t="s">
        <v>303</v>
      </c>
      <c r="E45" s="174">
        <f>E16-$E16</f>
        <v>0</v>
      </c>
      <c r="F45" s="174">
        <f>F16-$F16</f>
        <v>0</v>
      </c>
      <c r="G45" s="174">
        <f>G16-$G16</f>
        <v>0</v>
      </c>
      <c r="H45" s="175">
        <v>0</v>
      </c>
      <c r="I45" s="175">
        <f>I16-$F16</f>
        <v>109.11000000000013</v>
      </c>
      <c r="J45" s="175">
        <f>J16-$G16</f>
        <v>147.11999999999989</v>
      </c>
      <c r="K45" s="176">
        <f>K16-$F16</f>
        <v>71.420000000000073</v>
      </c>
      <c r="L45" s="176">
        <f>L16-$G16</f>
        <v>106.76999999999998</v>
      </c>
      <c r="M45" s="177">
        <f>M16-$F16</f>
        <v>63.910000000000082</v>
      </c>
      <c r="N45" s="177">
        <f>N16-$G16</f>
        <v>87.569999999999936</v>
      </c>
      <c r="O45" s="176">
        <f>O16-$F16</f>
        <v>121.49000000000001</v>
      </c>
      <c r="P45" s="176">
        <f>P16-$G16</f>
        <v>246.8900000000001</v>
      </c>
      <c r="Q45" s="174">
        <f>Q16-$F16</f>
        <v>113.85000000000014</v>
      </c>
      <c r="R45" s="174">
        <f>R16-$G16</f>
        <v>227.11999999999989</v>
      </c>
      <c r="S45" s="178">
        <f>S16-$F16</f>
        <v>140.13000000000011</v>
      </c>
      <c r="T45" s="178">
        <f>T16-$G16</f>
        <v>289.83000000000015</v>
      </c>
      <c r="U45" s="178">
        <f>U16-$F16</f>
        <v>-118.57999999999993</v>
      </c>
      <c r="V45" s="178">
        <f>V16-$F16</f>
        <v>107.78999999999996</v>
      </c>
      <c r="W45" s="178">
        <f>W16-$G16</f>
        <v>186.27999999999997</v>
      </c>
      <c r="X45" s="174" t="e">
        <f>X16-$F16</f>
        <v>#N/A</v>
      </c>
      <c r="Y45" s="174" t="e">
        <f>Y16-$G16</f>
        <v>#N/A</v>
      </c>
      <c r="Z45" s="174" t="e">
        <f>Z16-$F16</f>
        <v>#N/A</v>
      </c>
      <c r="AA45" s="174" t="e">
        <f>AA16-$G16</f>
        <v>#N/A</v>
      </c>
      <c r="AB45" s="174" t="e">
        <f>AB16-$F16</f>
        <v>#N/A</v>
      </c>
      <c r="AC45" s="174" t="e">
        <f>AC16-$G16</f>
        <v>#N/A</v>
      </c>
      <c r="AD45" s="174" t="e">
        <f>AD16-$F16</f>
        <v>#N/A</v>
      </c>
      <c r="AE45" s="174" t="e">
        <f>AE16-$G16</f>
        <v>#N/A</v>
      </c>
      <c r="AF45" s="174" t="e">
        <f>AF16-$F16</f>
        <v>#N/A</v>
      </c>
      <c r="AG45" s="174" t="e">
        <f>AG16-$G16</f>
        <v>#N/A</v>
      </c>
      <c r="AH45" s="174" t="e">
        <f>AH16-$F16</f>
        <v>#N/A</v>
      </c>
      <c r="AI45" s="174" t="e">
        <f>AI16-$G16</f>
        <v>#N/A</v>
      </c>
      <c r="AJ45" s="174" t="e">
        <f>AJ16-$F16</f>
        <v>#N/A</v>
      </c>
      <c r="AK45" s="174" t="e">
        <f>AK16-$G16</f>
        <v>#N/A</v>
      </c>
    </row>
    <row r="46" spans="1:37" s="172" customFormat="1" x14ac:dyDescent="0.3">
      <c r="C46" s="184" t="s">
        <v>309</v>
      </c>
      <c r="E46" s="179"/>
      <c r="F46" s="174"/>
      <c r="G46" s="174"/>
      <c r="H46" s="180"/>
      <c r="I46" s="175"/>
      <c r="J46" s="175"/>
      <c r="K46" s="181"/>
      <c r="L46" s="181"/>
      <c r="M46" s="182"/>
      <c r="N46" s="182"/>
      <c r="O46" s="181"/>
      <c r="P46" s="181"/>
      <c r="Q46" s="179"/>
      <c r="R46" s="179"/>
      <c r="S46" s="183"/>
      <c r="T46" s="183"/>
      <c r="U46" s="183"/>
      <c r="V46" s="183"/>
      <c r="W46" s="183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</row>
    <row r="47" spans="1:37" s="172" customFormat="1" x14ac:dyDescent="0.3">
      <c r="C47" s="172" t="s">
        <v>293</v>
      </c>
      <c r="D47" s="172" t="s">
        <v>303</v>
      </c>
      <c r="E47" s="174">
        <f>E18-$E18</f>
        <v>0</v>
      </c>
      <c r="F47" s="174">
        <f>F18-$F18</f>
        <v>0</v>
      </c>
      <c r="G47" s="174">
        <f>G18-$G18</f>
        <v>0</v>
      </c>
      <c r="H47" s="175">
        <v>0</v>
      </c>
      <c r="I47" s="175">
        <f>I18-$F18</f>
        <v>-1.286819996033401</v>
      </c>
      <c r="J47" s="175">
        <f>J18-$G18</f>
        <v>-2.0948229399496014</v>
      </c>
      <c r="K47" s="176">
        <f>K18-$F18</f>
        <v>-1.2790257068654043</v>
      </c>
      <c r="L47" s="176">
        <f>L18-$G18</f>
        <v>-2.1022487394802027</v>
      </c>
      <c r="M47" s="177">
        <f>M18-$F18</f>
        <v>-0.74212479046100555</v>
      </c>
      <c r="N47" s="177">
        <f>N18-$G18</f>
        <v>-1.0122140812243003</v>
      </c>
      <c r="O47" s="176">
        <f>O18-$F18</f>
        <v>-1.5224103759152996</v>
      </c>
      <c r="P47" s="176">
        <f>P18-$G18</f>
        <v>-2.7724588243919044</v>
      </c>
      <c r="Q47" s="174">
        <f>Q18-$F18</f>
        <v>-0.98286233550620494</v>
      </c>
      <c r="R47" s="174">
        <f>R18-$G18</f>
        <v>-1.6640559886426018</v>
      </c>
      <c r="S47" s="178">
        <f>S18-$F18</f>
        <v>-1.1213014937068024</v>
      </c>
      <c r="T47" s="178">
        <f>T18-$G18</f>
        <v>-1.7027440785765009</v>
      </c>
      <c r="U47" s="178">
        <f>U18-$F18</f>
        <v>-0.38164106287069899</v>
      </c>
      <c r="V47" s="178">
        <f>V18-$F18</f>
        <v>0.4699543013919012</v>
      </c>
      <c r="W47" s="178">
        <f>W18-$G18</f>
        <v>1.9379558598733979</v>
      </c>
      <c r="X47" s="174" t="e">
        <f>X18-$F18</f>
        <v>#N/A</v>
      </c>
      <c r="Y47" s="174" t="e">
        <f>Y18-$G18</f>
        <v>#N/A</v>
      </c>
      <c r="Z47" s="174" t="e">
        <f>Z18-$F18</f>
        <v>#N/A</v>
      </c>
      <c r="AA47" s="174" t="e">
        <f>AA18-$G18</f>
        <v>#N/A</v>
      </c>
      <c r="AB47" s="174" t="e">
        <f>AB18-$F18</f>
        <v>#N/A</v>
      </c>
      <c r="AC47" s="174" t="e">
        <f>AC18-$G18</f>
        <v>#N/A</v>
      </c>
      <c r="AD47" s="174" t="e">
        <f>AD18-$F18</f>
        <v>#N/A</v>
      </c>
      <c r="AE47" s="174" t="e">
        <f>AE18-$G18</f>
        <v>#N/A</v>
      </c>
      <c r="AF47" s="174" t="e">
        <f>AF18-$F18</f>
        <v>#N/A</v>
      </c>
      <c r="AG47" s="174" t="e">
        <f>AG18-$G18</f>
        <v>#N/A</v>
      </c>
      <c r="AH47" s="174" t="e">
        <f>AH18-$F18</f>
        <v>#N/A</v>
      </c>
      <c r="AI47" s="174" t="e">
        <f>AI18-$G18</f>
        <v>#N/A</v>
      </c>
      <c r="AJ47" s="174" t="e">
        <f>AJ18-$F18</f>
        <v>#N/A</v>
      </c>
      <c r="AK47" s="174" t="e">
        <f>AK18-$G18</f>
        <v>#N/A</v>
      </c>
    </row>
    <row r="48" spans="1:37" s="172" customFormat="1" x14ac:dyDescent="0.3">
      <c r="C48" s="172" t="s">
        <v>294</v>
      </c>
      <c r="D48" s="172" t="s">
        <v>303</v>
      </c>
      <c r="E48" s="174">
        <f>E19-$E19</f>
        <v>0</v>
      </c>
      <c r="F48" s="174">
        <f>F19-$F19</f>
        <v>0</v>
      </c>
      <c r="G48" s="174">
        <f>G19-$G19</f>
        <v>0</v>
      </c>
      <c r="H48" s="175">
        <v>0</v>
      </c>
      <c r="I48" s="175">
        <f>I19-$F19</f>
        <v>-0.92674529256619564</v>
      </c>
      <c r="J48" s="175">
        <f>J19-$G19</f>
        <v>-1.8664705448526888</v>
      </c>
      <c r="K48" s="176">
        <f>K19-$F19</f>
        <v>-0.98820013723729971</v>
      </c>
      <c r="L48" s="176">
        <f>L19-$G19</f>
        <v>-1.9583466631798956</v>
      </c>
      <c r="M48" s="177">
        <f>M19-$F19</f>
        <v>-0.43281542923869409</v>
      </c>
      <c r="N48" s="177">
        <f>N19-$G19</f>
        <v>-0.67919294981379608</v>
      </c>
      <c r="O48" s="176">
        <f>O19-$F19</f>
        <v>-0.97697777301520006</v>
      </c>
      <c r="P48" s="176">
        <f>P19-$G19</f>
        <v>-2.2710506846539005</v>
      </c>
      <c r="Q48" s="174">
        <f>Q19-$F19</f>
        <v>-0.42009910096139436</v>
      </c>
      <c r="R48" s="174">
        <f>R19-$G19</f>
        <v>-0.98163491110280177</v>
      </c>
      <c r="S48" s="178">
        <f>S19-$F19</f>
        <v>-0.36919960048949463</v>
      </c>
      <c r="T48" s="178">
        <f>T19-$G19</f>
        <v>-0.90930662080700131</v>
      </c>
      <c r="U48" s="178">
        <f>U19-$F19</f>
        <v>-4.8038569084612988</v>
      </c>
      <c r="V48" s="178">
        <f>V19-$F19</f>
        <v>0.8044694812220996</v>
      </c>
      <c r="W48" s="178">
        <f>W19-$G19</f>
        <v>2.2099857018728102</v>
      </c>
      <c r="X48" s="174" t="e">
        <f>X19-$F19</f>
        <v>#N/A</v>
      </c>
      <c r="Y48" s="174" t="e">
        <f>Y19-$G19</f>
        <v>#N/A</v>
      </c>
      <c r="Z48" s="174" t="e">
        <f>Z19-$F19</f>
        <v>#N/A</v>
      </c>
      <c r="AA48" s="174" t="e">
        <f>AA19-$G19</f>
        <v>#N/A</v>
      </c>
      <c r="AB48" s="174" t="e">
        <f>AB19-$F19</f>
        <v>#N/A</v>
      </c>
      <c r="AC48" s="174" t="e">
        <f>AC19-$G19</f>
        <v>#N/A</v>
      </c>
      <c r="AD48" s="174" t="e">
        <f>AD19-$F19</f>
        <v>#N/A</v>
      </c>
      <c r="AE48" s="174" t="e">
        <f>AE19-$G19</f>
        <v>#N/A</v>
      </c>
      <c r="AF48" s="174" t="e">
        <f>AF19-$F19</f>
        <v>#N/A</v>
      </c>
      <c r="AG48" s="174" t="e">
        <f>AG19-$G19</f>
        <v>#N/A</v>
      </c>
      <c r="AH48" s="174" t="e">
        <f>AH19-$F19</f>
        <v>#N/A</v>
      </c>
      <c r="AI48" s="174" t="e">
        <f>AI19-$G19</f>
        <v>#N/A</v>
      </c>
      <c r="AJ48" s="174" t="e">
        <f>AJ19-$F19</f>
        <v>#N/A</v>
      </c>
      <c r="AK48" s="174" t="e">
        <f>AK19-$G19</f>
        <v>#N/A</v>
      </c>
    </row>
    <row r="49" spans="2:37" s="172" customFormat="1" x14ac:dyDescent="0.3">
      <c r="C49" s="172" t="s">
        <v>295</v>
      </c>
      <c r="D49" s="172" t="s">
        <v>303</v>
      </c>
      <c r="E49" s="174">
        <f>E21-$E21</f>
        <v>0</v>
      </c>
      <c r="F49" s="174">
        <f>F21-$F21</f>
        <v>0</v>
      </c>
      <c r="G49" s="174">
        <f>G21-$G21</f>
        <v>0</v>
      </c>
      <c r="H49" s="175">
        <v>0</v>
      </c>
      <c r="I49" s="175">
        <f>I21-$F21</f>
        <v>0.63045531585188996</v>
      </c>
      <c r="J49" s="175">
        <f>J21-$G21</f>
        <v>-4.3969938129990283E-2</v>
      </c>
      <c r="K49" s="176">
        <f>K21-$F21</f>
        <v>-0.10252886818081208</v>
      </c>
      <c r="L49" s="176">
        <f>L21-$G21</f>
        <v>-0.88088101160199983</v>
      </c>
      <c r="M49" s="177">
        <f>M21-$F21</f>
        <v>0.39998851819728998</v>
      </c>
      <c r="N49" s="177">
        <f>N21-$G21</f>
        <v>0.43826832705499896</v>
      </c>
      <c r="O49" s="176">
        <f>O21-$F21</f>
        <v>0.43634115837448917</v>
      </c>
      <c r="P49" s="176">
        <f>P21-$G21</f>
        <v>0.80647307014700687</v>
      </c>
      <c r="Q49" s="174">
        <f>Q21-$F21</f>
        <v>0.93719664070799524</v>
      </c>
      <c r="R49" s="174">
        <f>R21-$G21</f>
        <v>2.1254995521790079</v>
      </c>
      <c r="S49" s="178">
        <f>S21-$F21</f>
        <v>1.2964957661454974</v>
      </c>
      <c r="T49" s="178">
        <f>T21-$G21</f>
        <v>3.139050751199008</v>
      </c>
      <c r="U49" s="178">
        <f>U21-$F21</f>
        <v>-6.4841532249540137</v>
      </c>
      <c r="V49" s="178">
        <f>V21-$F21</f>
        <v>2.467827029581187</v>
      </c>
      <c r="W49" s="178">
        <f>W21-$G21</f>
        <v>5.7100527956660017</v>
      </c>
      <c r="X49" s="174" t="e">
        <f>X21-$F21</f>
        <v>#N/A</v>
      </c>
      <c r="Y49" s="174" t="e">
        <f>Y21-$G21</f>
        <v>#N/A</v>
      </c>
      <c r="Z49" s="174" t="e">
        <f>Z21-$F21</f>
        <v>#N/A</v>
      </c>
      <c r="AA49" s="174" t="e">
        <f>AA21-$G21</f>
        <v>#N/A</v>
      </c>
      <c r="AB49" s="174" t="e">
        <f>AB21-$F21</f>
        <v>#N/A</v>
      </c>
      <c r="AC49" s="174" t="e">
        <f>AC21-$G21</f>
        <v>#N/A</v>
      </c>
      <c r="AD49" s="174" t="e">
        <f>AD21-$F21</f>
        <v>#N/A</v>
      </c>
      <c r="AE49" s="174" t="e">
        <f>AE21-$G21</f>
        <v>#N/A</v>
      </c>
      <c r="AF49" s="174" t="e">
        <f>AF21-$F21</f>
        <v>#N/A</v>
      </c>
      <c r="AG49" s="174" t="e">
        <f>AG21-$G21</f>
        <v>#N/A</v>
      </c>
      <c r="AH49" s="174" t="e">
        <f>AH21-$F21</f>
        <v>#N/A</v>
      </c>
      <c r="AI49" s="174" t="e">
        <f>AI21-$G21</f>
        <v>#N/A</v>
      </c>
      <c r="AJ49" s="174" t="e">
        <f>AJ21-$F21</f>
        <v>#N/A</v>
      </c>
      <c r="AK49" s="174" t="e">
        <f>AK21-$G21</f>
        <v>#N/A</v>
      </c>
    </row>
    <row r="50" spans="2:37" s="172" customFormat="1" x14ac:dyDescent="0.3">
      <c r="C50" s="172" t="s">
        <v>296</v>
      </c>
      <c r="D50" s="172" t="s">
        <v>303</v>
      </c>
      <c r="E50" s="174">
        <f>E22-$E22</f>
        <v>0</v>
      </c>
      <c r="F50" s="174">
        <f>F22-$F22</f>
        <v>0</v>
      </c>
      <c r="G50" s="174">
        <f>G22-$G22</f>
        <v>0</v>
      </c>
      <c r="H50" s="175">
        <v>0</v>
      </c>
      <c r="I50" s="175">
        <f>I22-$F22</f>
        <v>-5.7980641934989308E-2</v>
      </c>
      <c r="J50" s="175">
        <f>J22-$G22</f>
        <v>-4.5676015415700704</v>
      </c>
      <c r="K50" s="176">
        <f>K22-$F22</f>
        <v>-3.0762452224349772</v>
      </c>
      <c r="L50" s="176">
        <f>L22-$G22</f>
        <v>-7.9703166013570126</v>
      </c>
      <c r="M50" s="177">
        <f>M22-$F22</f>
        <v>6.0654811864026215E-2</v>
      </c>
      <c r="N50" s="177">
        <f>N22-$G22</f>
        <v>-0.37081254835902655</v>
      </c>
      <c r="O50" s="176">
        <f>O22-$F22</f>
        <v>-1.1078244428189805</v>
      </c>
      <c r="P50" s="176">
        <f>P22-$G22</f>
        <v>-2.1476925102620044</v>
      </c>
      <c r="Q50" s="174">
        <f>Q22-$F22</f>
        <v>2.0293262421189979</v>
      </c>
      <c r="R50" s="174">
        <f>R22-$G22</f>
        <v>5.4923316639999484</v>
      </c>
      <c r="S50" s="178">
        <f>S22-$F22</f>
        <v>3.4293302114010089</v>
      </c>
      <c r="T50" s="178">
        <f>T22-$G22</f>
        <v>9.5043026089749674</v>
      </c>
      <c r="U50" s="178">
        <f>U22-$F22</f>
        <v>-31.172160085421012</v>
      </c>
      <c r="V50" s="178">
        <f>V22-$F22</f>
        <v>10.966301720083038</v>
      </c>
      <c r="W50" s="178">
        <f>W22-$G22</f>
        <v>25.825901641287942</v>
      </c>
      <c r="X50" s="174" t="e">
        <f>X22-$F22</f>
        <v>#N/A</v>
      </c>
      <c r="Y50" s="174" t="e">
        <f>Y22-$G22</f>
        <v>#N/A</v>
      </c>
      <c r="Z50" s="174" t="e">
        <f>Z22-$F22</f>
        <v>#N/A</v>
      </c>
      <c r="AA50" s="174" t="e">
        <f>AA22-$G22</f>
        <v>#N/A</v>
      </c>
      <c r="AB50" s="174" t="e">
        <f>AB22-$F22</f>
        <v>#N/A</v>
      </c>
      <c r="AC50" s="174" t="e">
        <f>AC22-$G22</f>
        <v>#N/A</v>
      </c>
      <c r="AD50" s="174" t="e">
        <f>AD22-$F22</f>
        <v>#N/A</v>
      </c>
      <c r="AE50" s="174" t="e">
        <f>AE22-$G22</f>
        <v>#N/A</v>
      </c>
      <c r="AF50" s="174" t="e">
        <f>AF22-$F22</f>
        <v>#N/A</v>
      </c>
      <c r="AG50" s="174" t="e">
        <f>AG22-$G22</f>
        <v>#N/A</v>
      </c>
      <c r="AH50" s="174" t="e">
        <f>AH22-$F22</f>
        <v>#N/A</v>
      </c>
      <c r="AI50" s="174" t="e">
        <f>AI22-$G22</f>
        <v>#N/A</v>
      </c>
      <c r="AJ50" s="174" t="e">
        <f>AJ22-$F22</f>
        <v>#N/A</v>
      </c>
      <c r="AK50" s="174" t="e">
        <f>AK22-$G22</f>
        <v>#N/A</v>
      </c>
    </row>
    <row r="51" spans="2:37" s="172" customFormat="1" x14ac:dyDescent="0.3">
      <c r="C51" s="172" t="s">
        <v>279</v>
      </c>
      <c r="D51" s="172" t="s">
        <v>303</v>
      </c>
      <c r="E51" s="174">
        <f>E26-$E26</f>
        <v>0</v>
      </c>
      <c r="F51" s="174">
        <f>F26-$F26</f>
        <v>0</v>
      </c>
      <c r="G51" s="174">
        <f>G26-$G26</f>
        <v>0</v>
      </c>
      <c r="H51" s="175">
        <v>0</v>
      </c>
      <c r="I51" s="175">
        <f>I26-$F26</f>
        <v>-0.26792723392900086</v>
      </c>
      <c r="J51" s="175">
        <f>J26-$G26</f>
        <v>-1.3245558983660146</v>
      </c>
      <c r="K51" s="176">
        <f>K26-$F26</f>
        <v>-0.70386617713300836</v>
      </c>
      <c r="L51" s="176">
        <f>L26-$G26</f>
        <v>-1.8894151577370053</v>
      </c>
      <c r="M51" s="177">
        <f>M26-$F26</f>
        <v>-5.822030847994597E-3</v>
      </c>
      <c r="N51" s="177">
        <f>N26-$G26</f>
        <v>-2.0957491301999198E-2</v>
      </c>
      <c r="O51" s="176">
        <f>O26-$F26</f>
        <v>0.28221699479999529</v>
      </c>
      <c r="P51" s="176">
        <f>P26-$G26</f>
        <v>1.0319724524370031</v>
      </c>
      <c r="Q51" s="174">
        <f>Q26-$F26</f>
        <v>0.97958887923600457</v>
      </c>
      <c r="R51" s="174">
        <f>R26-$G26</f>
        <v>2.9125797311720021</v>
      </c>
      <c r="S51" s="178">
        <f>S26-$F26</f>
        <v>1.6457085467170032</v>
      </c>
      <c r="T51" s="178">
        <f>T26-$G26</f>
        <v>4.6848324397939791</v>
      </c>
      <c r="U51" s="178">
        <f>U26-$F26</f>
        <v>-9.8535265594759949</v>
      </c>
      <c r="V51" s="178">
        <f>V26-$F26</f>
        <v>1.9572873699929971</v>
      </c>
      <c r="W51" s="178">
        <f>W26-$G26</f>
        <v>5.3588285955559911</v>
      </c>
      <c r="X51" s="174" t="e">
        <f>X26-$F26</f>
        <v>#N/A</v>
      </c>
      <c r="Y51" s="174" t="e">
        <f>Y26-$G26</f>
        <v>#N/A</v>
      </c>
      <c r="Z51" s="174" t="e">
        <f>Z26-$F26</f>
        <v>#N/A</v>
      </c>
      <c r="AA51" s="174" t="e">
        <f>AA26-$G26</f>
        <v>#N/A</v>
      </c>
      <c r="AB51" s="174" t="e">
        <f>AB26-$F26</f>
        <v>#N/A</v>
      </c>
      <c r="AC51" s="174" t="e">
        <f>AC26-$G26</f>
        <v>#N/A</v>
      </c>
      <c r="AD51" s="174" t="e">
        <f>AD26-$F26</f>
        <v>#N/A</v>
      </c>
      <c r="AE51" s="174" t="e">
        <f>AE26-$G26</f>
        <v>#N/A</v>
      </c>
      <c r="AF51" s="174" t="e">
        <f>AF26-$F26</f>
        <v>#N/A</v>
      </c>
      <c r="AG51" s="174" t="e">
        <f>AG26-$G26</f>
        <v>#N/A</v>
      </c>
      <c r="AH51" s="174" t="e">
        <f>AH26-$F26</f>
        <v>#N/A</v>
      </c>
      <c r="AI51" s="174" t="e">
        <f>AI26-$G26</f>
        <v>#N/A</v>
      </c>
      <c r="AJ51" s="174" t="e">
        <f>AJ26-$F26</f>
        <v>#N/A</v>
      </c>
      <c r="AK51" s="174" t="e">
        <f>AK26-$G26</f>
        <v>#N/A</v>
      </c>
    </row>
    <row r="52" spans="2:37" s="172" customFormat="1" x14ac:dyDescent="0.3">
      <c r="C52" s="172" t="s">
        <v>304</v>
      </c>
      <c r="D52" s="172" t="s">
        <v>303</v>
      </c>
      <c r="E52" s="174">
        <v>0</v>
      </c>
      <c r="F52" s="174">
        <f>F25-$F$25</f>
        <v>0</v>
      </c>
      <c r="G52" s="174">
        <f>G25-$G$25</f>
        <v>0</v>
      </c>
      <c r="H52" s="175">
        <v>0</v>
      </c>
      <c r="I52" s="175">
        <f>I25-$F$25</f>
        <v>-11.17428386463871</v>
      </c>
      <c r="J52" s="175">
        <f>J25-$G$25</f>
        <v>16.770110621630351</v>
      </c>
      <c r="K52" s="176">
        <f>K25-$F$25</f>
        <v>-4.6361143478906115</v>
      </c>
      <c r="L52" s="176">
        <f>L25-$G$25</f>
        <v>-14.06786624716085</v>
      </c>
      <c r="M52" s="177">
        <f>M25-$F$25</f>
        <v>-16.259052832092493</v>
      </c>
      <c r="N52" s="177">
        <f>N25-$G$25</f>
        <v>-2.2704926445675255</v>
      </c>
      <c r="O52" s="176">
        <f>O25-$F$25</f>
        <v>0.53702788102998511</v>
      </c>
      <c r="P52" s="176">
        <f>P25-$G$25</f>
        <v>-17.531919190705253</v>
      </c>
      <c r="Q52" s="174">
        <f>Q25-$F$25</f>
        <v>-10.707734478044017</v>
      </c>
      <c r="R52" s="174">
        <f>R25-$G$25</f>
        <v>30.022974501145313</v>
      </c>
      <c r="S52" s="178">
        <f>S25-$F$25</f>
        <v>-24.589188522153677</v>
      </c>
      <c r="T52" s="178">
        <f>T25-$G$25</f>
        <v>0.3035561157715847</v>
      </c>
      <c r="U52" s="178">
        <f>U25-$F$25</f>
        <v>-53.005842003474982</v>
      </c>
      <c r="V52" s="178">
        <f>V25-$F$25</f>
        <v>8.0957014682767294</v>
      </c>
      <c r="W52" s="178">
        <f>W25-$G$25</f>
        <v>49.114256318032517</v>
      </c>
      <c r="X52" s="174" t="e">
        <f>X25-$I$25</f>
        <v>#REF!</v>
      </c>
      <c r="Y52" s="174" t="e">
        <f>Y25-$J$25</f>
        <v>#REF!</v>
      </c>
      <c r="Z52" s="174" t="e">
        <f>Z25-$I$25</f>
        <v>#REF!</v>
      </c>
      <c r="AA52" s="174" t="e">
        <f>AA25-$J$25</f>
        <v>#REF!</v>
      </c>
      <c r="AB52" s="174" t="e">
        <f>AB25-$I$25</f>
        <v>#REF!</v>
      </c>
      <c r="AC52" s="174" t="e">
        <f>AC25-$J$25</f>
        <v>#REF!</v>
      </c>
      <c r="AD52" s="174" t="e">
        <f>AD25-$I$25</f>
        <v>#REF!</v>
      </c>
      <c r="AE52" s="174" t="e">
        <f>AE25-$J$25</f>
        <v>#REF!</v>
      </c>
      <c r="AF52" s="174" t="e">
        <f>AF25-$I$25</f>
        <v>#REF!</v>
      </c>
      <c r="AG52" s="174" t="e">
        <f>AG25-$J$25</f>
        <v>#REF!</v>
      </c>
      <c r="AH52" s="174" t="e">
        <f>AH25-$I$25</f>
        <v>#REF!</v>
      </c>
      <c r="AI52" s="174" t="e">
        <f>AI25-$J$25</f>
        <v>#REF!</v>
      </c>
      <c r="AJ52" s="174" t="e">
        <f>AJ25-$I$25</f>
        <v>#REF!</v>
      </c>
      <c r="AK52" s="174" t="e">
        <f>AK25-$J$25</f>
        <v>#REF!</v>
      </c>
    </row>
    <row r="53" spans="2:37" s="172" customFormat="1" x14ac:dyDescent="0.3">
      <c r="B53" s="185"/>
      <c r="C53" s="172" t="s">
        <v>264</v>
      </c>
      <c r="D53" s="172" t="s">
        <v>303</v>
      </c>
      <c r="E53" s="186">
        <f t="shared" ref="E53:AK53" si="38">E23-E25</f>
        <v>0</v>
      </c>
      <c r="F53" s="186">
        <f t="shared" si="38"/>
        <v>0</v>
      </c>
      <c r="G53" s="186">
        <f t="shared" si="38"/>
        <v>0</v>
      </c>
      <c r="H53" s="187">
        <f t="shared" si="38"/>
        <v>36.964201151547286</v>
      </c>
      <c r="I53" s="187">
        <f t="shared" si="38"/>
        <v>121.97966077588171</v>
      </c>
      <c r="J53" s="187">
        <f t="shared" si="38"/>
        <v>139.90776871080652</v>
      </c>
      <c r="K53" s="188">
        <f t="shared" si="38"/>
        <v>81.973590802262606</v>
      </c>
      <c r="L53" s="188">
        <f t="shared" si="38"/>
        <v>135.28207218048783</v>
      </c>
      <c r="M53" s="189">
        <f t="shared" si="38"/>
        <v>80.81129695384243</v>
      </c>
      <c r="N53" s="189">
        <f t="shared" si="38"/>
        <v>91.367785480584416</v>
      </c>
      <c r="O53" s="188">
        <f t="shared" si="38"/>
        <v>123.73635753773203</v>
      </c>
      <c r="P53" s="188">
        <f t="shared" si="38"/>
        <v>269.52492847791223</v>
      </c>
      <c r="Q53" s="186">
        <f t="shared" si="38"/>
        <v>122.04964318387101</v>
      </c>
      <c r="R53" s="186">
        <f t="shared" si="38"/>
        <v>189.19426439031167</v>
      </c>
      <c r="S53" s="190">
        <f t="shared" si="38"/>
        <v>159.95656676967269</v>
      </c>
      <c r="T53" s="190">
        <f t="shared" si="38"/>
        <v>274.87557106985537</v>
      </c>
      <c r="U53" s="190">
        <f t="shared" si="38"/>
        <v>0</v>
      </c>
      <c r="V53" s="190">
        <f t="shared" ref="V53:W53" si="39">V23-V25</f>
        <v>83.246772383879261</v>
      </c>
      <c r="W53" s="190">
        <f t="shared" si="39"/>
        <v>96.506260376844466</v>
      </c>
      <c r="X53" s="186" t="e">
        <f t="shared" si="38"/>
        <v>#N/A</v>
      </c>
      <c r="Y53" s="186" t="e">
        <f t="shared" si="38"/>
        <v>#N/A</v>
      </c>
      <c r="Z53" s="186" t="e">
        <f t="shared" si="38"/>
        <v>#N/A</v>
      </c>
      <c r="AA53" s="186" t="e">
        <f t="shared" si="38"/>
        <v>#N/A</v>
      </c>
      <c r="AB53" s="186" t="e">
        <f t="shared" si="38"/>
        <v>#N/A</v>
      </c>
      <c r="AC53" s="186" t="e">
        <f t="shared" si="38"/>
        <v>#N/A</v>
      </c>
      <c r="AD53" s="186" t="e">
        <f t="shared" si="38"/>
        <v>#N/A</v>
      </c>
      <c r="AE53" s="186" t="e">
        <f t="shared" si="38"/>
        <v>#N/A</v>
      </c>
      <c r="AF53" s="186" t="e">
        <f t="shared" si="38"/>
        <v>#N/A</v>
      </c>
      <c r="AG53" s="186" t="e">
        <f t="shared" si="38"/>
        <v>#N/A</v>
      </c>
      <c r="AH53" s="186" t="e">
        <f t="shared" si="38"/>
        <v>#N/A</v>
      </c>
      <c r="AI53" s="186" t="e">
        <f t="shared" si="38"/>
        <v>#N/A</v>
      </c>
      <c r="AJ53" s="186" t="e">
        <f t="shared" si="38"/>
        <v>#N/A</v>
      </c>
      <c r="AK53" s="186" t="e">
        <f t="shared" si="38"/>
        <v>#N/A</v>
      </c>
    </row>
    <row r="54" spans="2:37" x14ac:dyDescent="0.3">
      <c r="B54" s="37"/>
      <c r="C54" s="37"/>
    </row>
  </sheetData>
  <conditionalFormatting sqref="K24:N24 Q24:AK24">
    <cfRule type="colorScale" priority="20">
      <colorScale>
        <cfvo type="min"/>
        <cfvo type="max"/>
        <color theme="8" tint="0.79998168889431442"/>
        <color rgb="FFCC99FF"/>
      </colorScale>
    </cfRule>
  </conditionalFormatting>
  <conditionalFormatting sqref="E9:G9 K9:AK9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F2F2-B396-4B2E-8B5E-A58BF54C51D5}">
  <dimension ref="C7:K19"/>
  <sheetViews>
    <sheetView tabSelected="1" workbookViewId="0">
      <selection activeCell="O13" sqref="O13"/>
    </sheetView>
  </sheetViews>
  <sheetFormatPr defaultRowHeight="14.4" x14ac:dyDescent="0.3"/>
  <cols>
    <col min="7" max="7" width="23.44140625" bestFit="1" customWidth="1"/>
    <col min="8" max="8" width="12.5546875" customWidth="1"/>
    <col min="9" max="9" width="8.88671875" customWidth="1"/>
    <col min="10" max="10" width="10.88671875" customWidth="1"/>
    <col min="11" max="11" width="11.5546875" customWidth="1"/>
  </cols>
  <sheetData>
    <row r="7" spans="3:11" x14ac:dyDescent="0.3">
      <c r="C7" s="43" t="s">
        <v>223</v>
      </c>
    </row>
    <row r="8" spans="3:11" ht="43.2" x14ac:dyDescent="0.3">
      <c r="C8" s="225">
        <v>2021</v>
      </c>
      <c r="D8" s="225">
        <v>2025</v>
      </c>
      <c r="E8" s="225">
        <v>2030</v>
      </c>
      <c r="F8" s="225"/>
      <c r="G8" s="226" t="s">
        <v>318</v>
      </c>
      <c r="H8" s="226" t="s">
        <v>323</v>
      </c>
      <c r="I8" s="226" t="s">
        <v>324</v>
      </c>
      <c r="J8" s="226" t="s">
        <v>329</v>
      </c>
      <c r="K8" s="226" t="s">
        <v>330</v>
      </c>
    </row>
    <row r="9" spans="3:11" x14ac:dyDescent="0.3">
      <c r="C9" s="224">
        <f>TRA_Report!E9</f>
        <v>5697.92</v>
      </c>
      <c r="D9" s="224">
        <f>TRA_Report!F9</f>
        <v>6196.94</v>
      </c>
      <c r="E9" s="224">
        <f>TRA_Report!G9</f>
        <v>7077.26</v>
      </c>
      <c r="G9" s="227" t="s">
        <v>328</v>
      </c>
      <c r="H9" s="228">
        <f>E9/$C$9-1</f>
        <v>0.24207781085027524</v>
      </c>
      <c r="I9" s="229">
        <f>(1+H9)^(1/9)-1</f>
        <v>2.4379734506375428E-2</v>
      </c>
      <c r="J9" s="230">
        <f>(1+H9)/(1+$H$9)-1</f>
        <v>0</v>
      </c>
      <c r="K9" s="229">
        <f>(1+J9)^(1/9)-1</f>
        <v>0</v>
      </c>
    </row>
    <row r="10" spans="3:11" x14ac:dyDescent="0.3">
      <c r="D10">
        <v>6213</v>
      </c>
      <c r="E10">
        <v>7100</v>
      </c>
      <c r="G10" s="227" t="s">
        <v>315</v>
      </c>
      <c r="H10" s="228">
        <f t="shared" ref="H10:H19" si="0">E10/$C$9-1</f>
        <v>0.24606874087386266</v>
      </c>
      <c r="I10" s="229">
        <f t="shared" ref="I10:I19" si="1">(1+H10)^(1/9)-1</f>
        <v>2.4744929146861327E-2</v>
      </c>
      <c r="J10" s="230">
        <f t="shared" ref="J10:J19" si="2">(1+H10)/(1+$H$9)-1</f>
        <v>3.2131078976891381E-3</v>
      </c>
      <c r="K10" s="229">
        <f>(1+J10)^(1/9)-1</f>
        <v>3.565031874257496E-4</v>
      </c>
    </row>
    <row r="11" spans="3:11" x14ac:dyDescent="0.3">
      <c r="D11">
        <v>6263</v>
      </c>
      <c r="E11">
        <v>7250</v>
      </c>
      <c r="G11" s="227" t="s">
        <v>316</v>
      </c>
      <c r="H11" s="228">
        <f t="shared" si="0"/>
        <v>0.27239413680781754</v>
      </c>
      <c r="I11" s="229">
        <f t="shared" si="1"/>
        <v>2.712814271977404E-2</v>
      </c>
      <c r="J11" s="230">
        <f t="shared" si="2"/>
        <v>2.4407751022288204E-2</v>
      </c>
      <c r="K11" s="229">
        <f t="shared" ref="K11:K19" si="3">(1+J11)^(1/9)-1</f>
        <v>2.6829974479365415E-3</v>
      </c>
    </row>
    <row r="12" spans="3:11" x14ac:dyDescent="0.3">
      <c r="D12">
        <v>6290</v>
      </c>
      <c r="E12">
        <v>7337</v>
      </c>
      <c r="G12" s="227" t="s">
        <v>317</v>
      </c>
      <c r="H12" s="228">
        <f t="shared" si="0"/>
        <v>0.28766286644951133</v>
      </c>
      <c r="I12" s="229">
        <f t="shared" si="1"/>
        <v>2.8490397599807871E-2</v>
      </c>
      <c r="J12" s="230">
        <f t="shared" si="2"/>
        <v>3.6700644034555641E-2</v>
      </c>
      <c r="K12" s="229">
        <f t="shared" si="3"/>
        <v>4.0128313309646391E-3</v>
      </c>
    </row>
    <row r="13" spans="3:11" x14ac:dyDescent="0.3">
      <c r="D13">
        <v>6166</v>
      </c>
      <c r="E13">
        <v>6997</v>
      </c>
      <c r="G13" s="227" t="s">
        <v>319</v>
      </c>
      <c r="H13" s="228">
        <f t="shared" si="0"/>
        <v>0.22799196899921381</v>
      </c>
      <c r="I13" s="229">
        <f t="shared" si="1"/>
        <v>2.3082401089348448E-2</v>
      </c>
      <c r="J13" s="230">
        <f t="shared" si="2"/>
        <v>-1.1340547047868799E-2</v>
      </c>
      <c r="K13" s="229">
        <f t="shared" si="3"/>
        <v>-1.2664575189512695E-3</v>
      </c>
    </row>
    <row r="14" spans="3:11" x14ac:dyDescent="0.3">
      <c r="D14">
        <v>6183</v>
      </c>
      <c r="E14">
        <v>7034</v>
      </c>
      <c r="G14" s="227" t="s">
        <v>320</v>
      </c>
      <c r="H14" s="228">
        <f t="shared" si="0"/>
        <v>0.23448556666292264</v>
      </c>
      <c r="I14" s="229">
        <f t="shared" si="1"/>
        <v>2.3682108564305748E-2</v>
      </c>
      <c r="J14" s="230">
        <f t="shared" si="2"/>
        <v>-6.1125350771343845E-3</v>
      </c>
      <c r="K14" s="229">
        <f t="shared" si="3"/>
        <v>-6.81022787322072E-4</v>
      </c>
    </row>
    <row r="15" spans="3:11" x14ac:dyDescent="0.3">
      <c r="D15">
        <v>6217</v>
      </c>
      <c r="E15">
        <v>7143</v>
      </c>
      <c r="G15" s="227" t="s">
        <v>321</v>
      </c>
      <c r="H15" s="228">
        <f t="shared" si="0"/>
        <v>0.25361535437492977</v>
      </c>
      <c r="I15" s="229">
        <f t="shared" si="1"/>
        <v>2.5432658017816578E-2</v>
      </c>
      <c r="J15" s="230">
        <f t="shared" si="2"/>
        <v>9.2889055934075593E-3</v>
      </c>
      <c r="K15" s="229">
        <f t="shared" si="3"/>
        <v>1.0278644490644417E-3</v>
      </c>
    </row>
    <row r="16" spans="3:11" x14ac:dyDescent="0.3">
      <c r="D16">
        <v>6227</v>
      </c>
      <c r="E16">
        <v>7145</v>
      </c>
      <c r="G16" s="227" t="s">
        <v>322</v>
      </c>
      <c r="H16" s="228">
        <f t="shared" si="0"/>
        <v>0.25396635965404912</v>
      </c>
      <c r="I16" s="229">
        <f t="shared" si="1"/>
        <v>2.546455575993134E-2</v>
      </c>
      <c r="J16" s="230">
        <f t="shared" si="2"/>
        <v>9.5715008350687469E-3</v>
      </c>
      <c r="K16" s="229">
        <f t="shared" si="3"/>
        <v>1.0590030405848161E-3</v>
      </c>
    </row>
    <row r="17" spans="4:11" x14ac:dyDescent="0.3">
      <c r="D17">
        <v>6198</v>
      </c>
      <c r="E17">
        <v>7055</v>
      </c>
      <c r="G17" s="227" t="s">
        <v>325</v>
      </c>
      <c r="H17" s="228">
        <f t="shared" si="0"/>
        <v>0.23817112209367619</v>
      </c>
      <c r="I17" s="229">
        <f t="shared" si="1"/>
        <v>2.4021236818066116E-2</v>
      </c>
      <c r="J17" s="230">
        <f t="shared" si="2"/>
        <v>-3.1452850396905818E-3</v>
      </c>
      <c r="K17" s="229">
        <f t="shared" si="3"/>
        <v>-3.499656194214662E-4</v>
      </c>
    </row>
    <row r="18" spans="4:11" x14ac:dyDescent="0.3">
      <c r="D18">
        <v>6289</v>
      </c>
      <c r="E18">
        <v>7308</v>
      </c>
      <c r="G18" s="227" t="s">
        <v>326</v>
      </c>
      <c r="H18" s="228">
        <f t="shared" si="0"/>
        <v>0.28257328990228014</v>
      </c>
      <c r="I18" s="229">
        <f t="shared" si="1"/>
        <v>2.8037915538648761E-2</v>
      </c>
      <c r="J18" s="230">
        <f t="shared" si="2"/>
        <v>3.2603013030466643E-2</v>
      </c>
      <c r="K18" s="229">
        <f t="shared" si="3"/>
        <v>3.5711181206021791E-3</v>
      </c>
    </row>
    <row r="19" spans="4:11" x14ac:dyDescent="0.3">
      <c r="D19">
        <v>6315</v>
      </c>
      <c r="E19">
        <v>7391</v>
      </c>
      <c r="G19" s="227" t="s">
        <v>327</v>
      </c>
      <c r="H19" s="228">
        <f t="shared" si="0"/>
        <v>0.29714000898573523</v>
      </c>
      <c r="I19" s="229">
        <f t="shared" si="1"/>
        <v>2.9328730667026459E-2</v>
      </c>
      <c r="J19" s="230">
        <f t="shared" si="2"/>
        <v>4.4330715559411482E-2</v>
      </c>
      <c r="K19" s="229">
        <f t="shared" si="3"/>
        <v>4.8312124829723579E-3</v>
      </c>
    </row>
  </sheetData>
  <conditionalFormatting sqref="J9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Results_TRA</vt:lpstr>
      <vt:lpstr>TRA_Report</vt:lpstr>
      <vt:lpstr>QuickResultsV5</vt:lpstr>
      <vt:lpstr>ResTRA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 Technique International</dc:creator>
  <cp:lastModifiedBy>Jules S</cp:lastModifiedBy>
  <dcterms:created xsi:type="dcterms:W3CDTF">2022-11-11T10:23:43Z</dcterms:created>
  <dcterms:modified xsi:type="dcterms:W3CDTF">2022-12-04T13:21:19Z</dcterms:modified>
</cp:coreProperties>
</file>